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19 Pokemon Locations" sheetId="1" r:id="rId4"/>
    <sheet state="hidden" name="Available Pokemon" sheetId="2" r:id="rId5"/>
    <sheet state="hidden" name="Locations" sheetId="3" r:id="rId6"/>
    <sheet state="visible" name="TMs" sheetId="4" r:id="rId7"/>
    <sheet state="hidden" name="Sheet14" sheetId="5" r:id="rId8"/>
    <sheet state="hidden" name="Sheet17" sheetId="6" r:id="rId9"/>
    <sheet state="visible" name="Passwords" sheetId="7" r:id="rId10"/>
    <sheet state="visible" name="Stickers" sheetId="8" r:id="rId11"/>
    <sheet state="visible" name="Early Itemfinder, Datachip, Abi" sheetId="9" r:id="rId12"/>
    <sheet state="visible" name="Wild Pokemon Items" sheetId="10" r:id="rId13"/>
    <sheet state="hidden" name="Alolan Forms" sheetId="11" r:id="rId14"/>
    <sheet state="hidden" name="Map IDs" sheetId="12" r:id="rId15"/>
    <sheet state="hidden" name="Pre-Sorted E19 Locations" sheetId="13" r:id="rId16"/>
    <sheet state="hidden" name="Levels" sheetId="14" r:id="rId17"/>
    <sheet state="hidden" name="Sheet4" sheetId="15" r:id="rId18"/>
  </sheets>
  <definedNames>
    <definedName hidden="1" localSheetId="0" name="_xlnm._FilterDatabase">'E19 Pokemon Locations'!$A$1:$U$2525</definedName>
    <definedName hidden="1" localSheetId="1" name="_xlnm._FilterDatabase">'Available Pokemon'!$A$1:$AA$830</definedName>
    <definedName hidden="1" localSheetId="2" name="_xlnm._FilterDatabase">Locations!$F$1:$I$238</definedName>
    <definedName hidden="1" localSheetId="3" name="_xlnm._FilterDatabase">TMs!$A$1:$F$102</definedName>
    <definedName hidden="1" localSheetId="4" name="_xlnm._FilterDatabase">Sheet14!$A$1:$B$3082</definedName>
    <definedName hidden="1" localSheetId="11" name="_xlnm._FilterDatabase">'Map IDs'!$A$1:$C$1757</definedName>
    <definedName hidden="1" localSheetId="12" name="_xlnm._FilterDatabase">'Pre-Sorted E19 Locations'!$A$1:$Y$2381</definedName>
    <definedName hidden="1" localSheetId="13" name="_xlnm._FilterDatabase">Levels!$A$1:$E$8967</definedName>
    <definedName hidden="1" localSheetId="0" name="Z_00425EEB_9CED_4B7C_8F17_05EAD5FCD734_.wvu.FilterData">'E19 Pokemon Locations'!$A$1:$U$2525</definedName>
    <definedName hidden="1" localSheetId="0" name="Z_8F8FB718_7F35_4EFA_9311_0FCF096706B1_.wvu.FilterData">'E19 Pokemon Locations'!$A$1:$U$2525</definedName>
    <definedName hidden="1" localSheetId="0" name="Z_4BD15865_C54A_404A_90CC_81B53A0C4D93_.wvu.FilterData">'E19 Pokemon Locations'!$A$1:$U$2525</definedName>
    <definedName hidden="1" localSheetId="0" name="Z_90ABF6FC_D16F_42F2_AFFE_C7302E3040A9_.wvu.FilterData">'E19 Pokemon Locations'!$A$1:$U$2525</definedName>
    <definedName hidden="1" localSheetId="0" name="Z_6F4379B9_E967_4243_8A3A_70015B6B5D7C_.wvu.FilterData">'E19 Pokemon Locations'!$A$1:$U$2525</definedName>
    <definedName hidden="1" localSheetId="0" name="Z_2EF1EE5D_090E_483D_A381_E822AB9C6E04_.wvu.FilterData">'E19 Pokemon Locations'!$A$1:$U$2525</definedName>
    <definedName hidden="1" localSheetId="0" name="Z_244B32A3_C888_483C_A644_79567A4ABE85_.wvu.FilterData">'E19 Pokemon Locations'!$A$1:$U$2525</definedName>
    <definedName hidden="1" localSheetId="0" name="Z_B87B3E49_C820_492B_9B66_9541DB7B4DB2_.wvu.FilterData">'E19 Pokemon Locations'!$A$1:$U$2525</definedName>
    <definedName hidden="1" localSheetId="3" name="Z_2603D225_B81B_4E74_BB3C_5F7884E71939_.wvu.FilterData">TMs!$A$1:$F$102</definedName>
    <definedName hidden="1" localSheetId="0" name="Z_98599E76_2D2E_4167_B7C9_2E4B57886188_.wvu.FilterData">'E19 Pokemon Locations'!$A$1:$U$2525</definedName>
    <definedName hidden="1" localSheetId="0" name="Z_C7FC37C2_0629_405B_AF13_B3FABBCED846_.wvu.FilterData">'E19 Pokemon Locations'!$A$1:$U$2525</definedName>
    <definedName hidden="1" localSheetId="0" name="Z_BE35457A_1F7B_4566_BC14_A32608D6C06F_.wvu.FilterData">'E19 Pokemon Locations'!$A$1:$U$2525</definedName>
    <definedName hidden="1" localSheetId="0" name="Z_83B6EDB7_A172_4C99_9493_E1D42A57169E_.wvu.FilterData">'E19 Pokemon Locations'!$A$1:$U$2525</definedName>
  </definedNames>
  <calcPr/>
  <customWorkbookViews>
    <customWorkbookView activeSheetId="0" maximized="1" windowHeight="0" windowWidth="0" guid="{2EF1EE5D-090E-483D-A381-E822AB9C6E04}" name=".Mono - Woke"/>
    <customWorkbookView activeSheetId="0" maximized="1" windowHeight="0" windowWidth="0" guid="{C7FC37C2-0629-405B-AF13-B3FABBCED846}" name="Mono - Pure Types"/>
    <customWorkbookView activeSheetId="0" maximized="1" windowHeight="0" windowWidth="0" guid="{90ABF6FC-D16F-42F2-AFFE-C7302E3040A9}" name="Pure Ghost/Dark/Fairy Mono"/>
    <customWorkbookView activeSheetId="0" maximized="1" windowHeight="0" windowWidth="0" guid="{4BD15865-C54A-404A-90CC-81B53A0C4D93}" name="Custom"/>
    <customWorkbookView activeSheetId="0" maximized="1" windowHeight="0" windowWidth="0" guid="{2603D225-B81B-4E74-BB3C-5F7884E71939}" name="Eevee"/>
    <customWorkbookView activeSheetId="0" maximized="1" windowHeight="0" windowWidth="0" guid="{98599E76-2D2E-4167-B7C9-2E4B57886188}" name="Lowest Owned Pokedex"/>
    <customWorkbookView activeSheetId="0" maximized="1" windowHeight="0" windowWidth="0" guid="{B87B3E49-C820-492B-9B66-9541DB7B4DB2}" name="First Encounter Only"/>
    <customWorkbookView activeSheetId="0" maximized="1" windowHeight="0" windowWidth="0" guid="{00425EEB-9CED-4B7C-8F17-05EAD5FCD734}" name="Unique OT"/>
    <customWorkbookView activeSheetId="0" maximized="1" windowHeight="0" windowWidth="0" guid="{6F4379B9-E967-4243-8A3A-70015B6B5D7C}" name="Wild Mons with Items"/>
    <customWorkbookView activeSheetId="0" maximized="1" windowHeight="0" windowWidth="0" guid="{244B32A3-C888-483C-A644-79567A4ABE85}" name="Mono - Normal"/>
    <customWorkbookView activeSheetId="0" maximized="1" windowHeight="0" windowWidth="0" guid="{BE35457A-1F7B-4566-BC14-A32608D6C06F}" name="Mono - Dragon"/>
    <customWorkbookView activeSheetId="0" maximized="1" windowHeight="0" windowWidth="0" guid="{8F8FB718-7F35-4EFA-9311-0FCF096706B1}" name="Unfiltered"/>
    <customWorkbookView activeSheetId="0" maximized="1" windowHeight="0" windowWidth="0" guid="{83B6EDB7-A172-4C99-9493-E1D42A57169E}" name="Prime Gaming"/>
  </customWorkbookViews>
</workbook>
</file>

<file path=xl/comments1.xml><?xml version="1.0" encoding="utf-8"?>
<comments xmlns:r="http://schemas.openxmlformats.org/officeDocument/2006/relationships" xmlns="http://schemas.openxmlformats.org/spreadsheetml/2006/main">
  <authors>
    <author/>
  </authors>
  <commentList>
    <comment authorId="0" ref="A236">
      <text>
        <t xml:space="preserve">soul candle only accessible after corey is beat
therefore, should be at 004 - corey
	-Jonas Dreiøe
_Marked as resolved_
	-Gerald Bouldin
_Re-opened_
	-Liam Dunstan
_Marked as resolved_
	-Bryson Truong
_Re-opened_
	-Liam Dunstan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43">
      <text>
        <t xml:space="preserve">Finish Magma Gang quest or battle Maxwell*
	-Jeff The Bull</t>
      </text>
    </comment>
    <comment authorId="0" ref="H1">
      <text>
        <t xml:space="preserve">Hmm, just wondering if it'd be viable to have another smaller list similar to the TMs for other key/utility items &amp; services that aren't necessarily found automatically when they become available? 
Thinking things like Bike, Itemfinder, XP Shares, Rods, magnetic lure, the stickers, move reminder, maybe the different EV items (power items, berries, reset discs)
A tutor move list like this could also be cool, especially as it's quite easy to lose track of where each tutor is / who has what. 
Understand that this is probably a bunch of work though for either, don't want to create any pressure or anything
	-Dream
Once I finish up the main sheet, probably, yeah! I also want to add mega stones and z crystals. If you're interested in gathering / inputting let me know, otherwise it'll be a bit. I did TMs mostly because I needed them for my current run.
	-Poke Reborn
I wouldn't mind gathering/inputting information from the existing E18 information from other guides etc, but I don't really know most of the E19 additions/changes as I haven't made much progress yet
	-Dream
Im working on a separate document for move tutor
	-Ngoc Nguyen
this is the move tutor sheet
https://docs.google.com/spreadsheets/d/1ZaS7Vs-CWfFojVxeii8D7S4GbZWlwcNspb7zQkqMmUk/edit#gid=0
	-Ngoc Nguyen
Started a list of some of the utility stuff
https://docs.google.com/spreadsheets/d/1ID2xN4e9XUlB_DVLuS27Hs9NHIGC7bvlZtm7vzq2yfw/edit?usp=sharing
	-Dream
Can I add these to a tab here and credit you?
	-Poke Reborn
Absolutely, that was kind of the intention &lt;3
	-Dream
_Marked as resolved_
	-Michael Cahyadi
_Re-opened_
	-Poke Reborn
_Marked as resolved_
	-António Vieira
_Re-opened_
	-Poke Reborn</t>
      </text>
    </comment>
  </commentList>
</comments>
</file>

<file path=xl/sharedStrings.xml><?xml version="1.0" encoding="utf-8"?>
<sst xmlns="http://schemas.openxmlformats.org/spreadsheetml/2006/main" count="140170" uniqueCount="12015">
  <si>
    <t>Pokemon</t>
  </si>
  <si>
    <t>Method</t>
  </si>
  <si>
    <t>Location</t>
  </si>
  <si>
    <t>Location Index</t>
  </si>
  <si>
    <t>Time</t>
  </si>
  <si>
    <t>Before Gym</t>
  </si>
  <si>
    <t>Notes</t>
  </si>
  <si>
    <t>AyTales Testing</t>
  </si>
  <si>
    <t>Common</t>
  </si>
  <si>
    <t>Uncommon</t>
  </si>
  <si>
    <t>Rare</t>
  </si>
  <si>
    <t>Woke AF</t>
  </si>
  <si>
    <t>First Encounter</t>
  </si>
  <si>
    <t>Permanent Encounter</t>
  </si>
  <si>
    <t>Unique Encounter</t>
  </si>
  <si>
    <t>Type 1</t>
  </si>
  <si>
    <t>Type 2</t>
  </si>
  <si>
    <t>Evo Types</t>
  </si>
  <si>
    <t>First Stage</t>
  </si>
  <si>
    <t>Evolutions</t>
  </si>
  <si>
    <t>Final Evolution</t>
  </si>
  <si>
    <t>Bulbasaur</t>
  </si>
  <si>
    <t>Event</t>
  </si>
  <si>
    <t>Grand Hall</t>
  </si>
  <si>
    <t>Any</t>
  </si>
  <si>
    <t>001 - Julia</t>
  </si>
  <si>
    <t>A</t>
  </si>
  <si>
    <t>O</t>
  </si>
  <si>
    <t/>
  </si>
  <si>
    <t>Grass</t>
  </si>
  <si>
    <t>Poison</t>
  </si>
  <si>
    <t>Y</t>
  </si>
  <si>
    <t>Charmander</t>
  </si>
  <si>
    <t>Fire</t>
  </si>
  <si>
    <t>Fire Flying Fire Dragon</t>
  </si>
  <si>
    <t>Chespin</t>
  </si>
  <si>
    <t>Grass Fighting</t>
  </si>
  <si>
    <t>Chikorita</t>
  </si>
  <si>
    <t>Chimchar</t>
  </si>
  <si>
    <t>Fire Fighting</t>
  </si>
  <si>
    <t>Cyndaquil</t>
  </si>
  <si>
    <t>Fennekin</t>
  </si>
  <si>
    <t>Fire Psychic</t>
  </si>
  <si>
    <t>Froakie</t>
  </si>
  <si>
    <t>Water</t>
  </si>
  <si>
    <t>Water Dark</t>
  </si>
  <si>
    <t>Litten</t>
  </si>
  <si>
    <t>Fire Dark</t>
  </si>
  <si>
    <t>Mudkip</t>
  </si>
  <si>
    <t>Water Ground</t>
  </si>
  <si>
    <t>Oshawott</t>
  </si>
  <si>
    <t>Piplup</t>
  </si>
  <si>
    <t>Water Steel</t>
  </si>
  <si>
    <t>Popplio</t>
  </si>
  <si>
    <t>Water Fairy</t>
  </si>
  <si>
    <t>Rowlet</t>
  </si>
  <si>
    <t>Flying</t>
  </si>
  <si>
    <t>Grass Ghost</t>
  </si>
  <si>
    <t>Snivy</t>
  </si>
  <si>
    <t>Squirtle</t>
  </si>
  <si>
    <t>Tepig</t>
  </si>
  <si>
    <t>Torchic</t>
  </si>
  <si>
    <t>Totodile</t>
  </si>
  <si>
    <t>Treecko</t>
  </si>
  <si>
    <t>Grass Dragon</t>
  </si>
  <si>
    <t>Turtwig</t>
  </si>
  <si>
    <t>Grass Ground</t>
  </si>
  <si>
    <t>Eevee</t>
  </si>
  <si>
    <t>eeveepls password</t>
  </si>
  <si>
    <t>X</t>
  </si>
  <si>
    <t>Yes</t>
  </si>
  <si>
    <t>Normal</t>
  </si>
  <si>
    <t>Water Electric Fire Psychic Dark Grass Ice Fairy</t>
  </si>
  <si>
    <t>Alolan Vulpix</t>
  </si>
  <si>
    <t>vulpixpls password</t>
  </si>
  <si>
    <t>Ice</t>
  </si>
  <si>
    <t>1</t>
  </si>
  <si>
    <t>Vulpix</t>
  </si>
  <si>
    <t>Pachirisu</t>
  </si>
  <si>
    <t>Opal Ward</t>
  </si>
  <si>
    <t>50% Chance</t>
  </si>
  <si>
    <t>Electric</t>
  </si>
  <si>
    <t>-</t>
  </si>
  <si>
    <t>Zigzagoon</t>
  </si>
  <si>
    <t>Panpour</t>
  </si>
  <si>
    <t>50%, Raining, Beneath bridge</t>
  </si>
  <si>
    <t>Pansear</t>
  </si>
  <si>
    <t>Combee</t>
  </si>
  <si>
    <t>Headbutt</t>
  </si>
  <si>
    <t>Honey</t>
  </si>
  <si>
    <t>Bug</t>
  </si>
  <si>
    <t>Pineco</t>
  </si>
  <si>
    <t>Bug Steel</t>
  </si>
  <si>
    <t>Spearow</t>
  </si>
  <si>
    <t>Sharp Beak</t>
  </si>
  <si>
    <t>Bidoof</t>
  </si>
  <si>
    <t>Land</t>
  </si>
  <si>
    <t>Morning, Day</t>
  </si>
  <si>
    <t>Normal Water</t>
  </si>
  <si>
    <t>Ekans</t>
  </si>
  <si>
    <t>Hoothoot</t>
  </si>
  <si>
    <t>Night</t>
  </si>
  <si>
    <t>Meowth</t>
  </si>
  <si>
    <t>Quick Claw</t>
  </si>
  <si>
    <t>Patrat</t>
  </si>
  <si>
    <t>Pidgey</t>
  </si>
  <si>
    <t>Rattata</t>
  </si>
  <si>
    <t>Spinarak</t>
  </si>
  <si>
    <t>Espurr</t>
  </si>
  <si>
    <t>Lower Peridot Ward</t>
  </si>
  <si>
    <t>25%, Pokesnax</t>
  </si>
  <si>
    <t>Psychic</t>
  </si>
  <si>
    <t>Minccino</t>
  </si>
  <si>
    <t>Teddiursa</t>
  </si>
  <si>
    <t>Day</t>
  </si>
  <si>
    <t>Delibird</t>
  </si>
  <si>
    <t>Give Gift Box (from behind Julia's gym) to the Old Man in the building to the right of where Skitty is</t>
  </si>
  <si>
    <t>Skitty</t>
  </si>
  <si>
    <t>Give Oran Berry to Skitty. Unique OT</t>
  </si>
  <si>
    <t>Dwebble</t>
  </si>
  <si>
    <t>monorock password. Replaces Kricketot.</t>
  </si>
  <si>
    <t>Rock</t>
  </si>
  <si>
    <t>Gulpin</t>
  </si>
  <si>
    <t>Pokesnax</t>
  </si>
  <si>
    <t>Whismur</t>
  </si>
  <si>
    <t>Pokesnax, Missable</t>
  </si>
  <si>
    <t>Swinub</t>
  </si>
  <si>
    <t>Pokesnax, MonoIce Password</t>
  </si>
  <si>
    <t>Ground</t>
  </si>
  <si>
    <t>Aron</t>
  </si>
  <si>
    <t>Pokesnax, MonoRock password</t>
  </si>
  <si>
    <t>Steel</t>
  </si>
  <si>
    <t>Kricketot</t>
  </si>
  <si>
    <t>Possibly only Pre-Julia, Unique OT</t>
  </si>
  <si>
    <t>Blitzle</t>
  </si>
  <si>
    <t>Thunderstorm</t>
  </si>
  <si>
    <t>Burmy</t>
  </si>
  <si>
    <t>Bug Grass Bug Ground Bug Steel Bug Flying</t>
  </si>
  <si>
    <t>Swablu</t>
  </si>
  <si>
    <t>Dragon Flying Dragon Fairy</t>
  </si>
  <si>
    <t>Caterpie</t>
  </si>
  <si>
    <t>Bug Flying</t>
  </si>
  <si>
    <t>Cherubi</t>
  </si>
  <si>
    <t>Miracle Seed</t>
  </si>
  <si>
    <t>Ledyba</t>
  </si>
  <si>
    <t>Morning</t>
  </si>
  <si>
    <t>Stunky</t>
  </si>
  <si>
    <t>Dark</t>
  </si>
  <si>
    <t>Sunkern</t>
  </si>
  <si>
    <t>o</t>
  </si>
  <si>
    <t>Trubbish</t>
  </si>
  <si>
    <t>Silk Scarf</t>
  </si>
  <si>
    <t>Black Sludge</t>
  </si>
  <si>
    <t>Wurmple</t>
  </si>
  <si>
    <t>Pecha Berry</t>
  </si>
  <si>
    <t>Bright Powder</t>
  </si>
  <si>
    <t>Bug Flying Bug Poison</t>
  </si>
  <si>
    <t>Finneon</t>
  </si>
  <si>
    <t>Old Rod</t>
  </si>
  <si>
    <t>Goldeen</t>
  </si>
  <si>
    <t>Mystic Water</t>
  </si>
  <si>
    <t>Grimer</t>
  </si>
  <si>
    <t>Tynamo</t>
  </si>
  <si>
    <t>Lower Peridot Alley</t>
  </si>
  <si>
    <t>Poochyena</t>
  </si>
  <si>
    <t>Cave</t>
  </si>
  <si>
    <t>Grubbin</t>
  </si>
  <si>
    <t>Peridot Ward</t>
  </si>
  <si>
    <t>Bug Electric</t>
  </si>
  <si>
    <t>Joltik</t>
  </si>
  <si>
    <t>Igglybuff</t>
  </si>
  <si>
    <t>Enter lady's house in fountain square and talk to her, then enter abandoned tall building east of railroad, head back to ladies house in the fountain square Unique OT</t>
  </si>
  <si>
    <t>Fairy</t>
  </si>
  <si>
    <t>Budew</t>
  </si>
  <si>
    <t>Follow traintracks all the way North, holding Rose Incense Unique OT</t>
  </si>
  <si>
    <t>Drifloon</t>
  </si>
  <si>
    <t>Monoghost Only</t>
  </si>
  <si>
    <t>Ghost</t>
  </si>
  <si>
    <t>Surskit</t>
  </si>
  <si>
    <t>Raining, Fountain</t>
  </si>
  <si>
    <t>Munna</t>
  </si>
  <si>
    <t>Trade Bibarel Unique OT</t>
  </si>
  <si>
    <t>North Peridot Alley</t>
  </si>
  <si>
    <t>Purrloin</t>
  </si>
  <si>
    <t>Noibat</t>
  </si>
  <si>
    <t>Underground Railnet</t>
  </si>
  <si>
    <t>Dragon</t>
  </si>
  <si>
    <t>Woobat</t>
  </si>
  <si>
    <t>Porygon</t>
  </si>
  <si>
    <t>monowoke password</t>
  </si>
  <si>
    <t>2</t>
  </si>
  <si>
    <t>Numel</t>
  </si>
  <si>
    <t>002 - Florinia</t>
  </si>
  <si>
    <t>Pokesnax, Raining</t>
  </si>
  <si>
    <t>Onix</t>
  </si>
  <si>
    <t>Talk to Landlord and then Hiker, go back to house Unique OT</t>
  </si>
  <si>
    <t>Steel Ground</t>
  </si>
  <si>
    <t>Klink</t>
  </si>
  <si>
    <t>Vanillite</t>
  </si>
  <si>
    <t>Obsidia Ward</t>
  </si>
  <si>
    <t>Get chocolate ice cream from Pickup or sunny day vendor in front of the Grand Hall</t>
  </si>
  <si>
    <t>Glameow</t>
  </si>
  <si>
    <t>Get pricing information for the Southern Obsidia Ward hair stylist Unique OT</t>
  </si>
  <si>
    <t>Bounsweet</t>
  </si>
  <si>
    <t>Show Glameow to Hair Salon lady, fight Lv 45 Tsareena</t>
  </si>
  <si>
    <t>Swirlix</t>
  </si>
  <si>
    <t>Swirlix Tile Puzzle Unique OT</t>
  </si>
  <si>
    <t>Castform</t>
  </si>
  <si>
    <t>Trade Furret Unique OT</t>
  </si>
  <si>
    <t>Hoppip</t>
  </si>
  <si>
    <t>Windy</t>
  </si>
  <si>
    <t>Bellsprout</t>
  </si>
  <si>
    <t>Bonsly</t>
  </si>
  <si>
    <t>Day, Night</t>
  </si>
  <si>
    <t>Buneary</t>
  </si>
  <si>
    <t>Normal Fighting</t>
  </si>
  <si>
    <t>Oddish</t>
  </si>
  <si>
    <t>Absorb Bulb</t>
  </si>
  <si>
    <t>Sentret</t>
  </si>
  <si>
    <t>Slakoth</t>
  </si>
  <si>
    <t>Sunflora</t>
  </si>
  <si>
    <t>Venonat</t>
  </si>
  <si>
    <t>Obsidia Slums</t>
  </si>
  <si>
    <t>1F</t>
  </si>
  <si>
    <t>Mankey</t>
  </si>
  <si>
    <t>1F, B1F, 2F</t>
  </si>
  <si>
    <t>Fighting</t>
  </si>
  <si>
    <t>Pancham</t>
  </si>
  <si>
    <t>Mental Herb</t>
  </si>
  <si>
    <t>Fighting Dark</t>
  </si>
  <si>
    <t>Pidove</t>
  </si>
  <si>
    <t>Yungoos</t>
  </si>
  <si>
    <t>2F</t>
  </si>
  <si>
    <t>Bronzor</t>
  </si>
  <si>
    <t>33% Chance - Egg</t>
  </si>
  <si>
    <t>Drowzee</t>
  </si>
  <si>
    <t>Ducklett</t>
  </si>
  <si>
    <t>Crabrawler</t>
  </si>
  <si>
    <t>B1F</t>
  </si>
  <si>
    <t>Aspear Berry</t>
  </si>
  <si>
    <t>Fighting Ice</t>
  </si>
  <si>
    <t>Spoink</t>
  </si>
  <si>
    <t>Hiding behind a pipe at the end of the Slums heading towards Coral Ward. Hides in a southern warehouse in Coral Ward. Need to first get the Warehouse Key from daycare couple.</t>
  </si>
  <si>
    <t>Moon Stone Evolution</t>
  </si>
  <si>
    <t>Evolution</t>
  </si>
  <si>
    <t>Only 1, see 'Stone Evolutions' entry</t>
  </si>
  <si>
    <t>Minun</t>
  </si>
  <si>
    <t>Obsidia Alleyway</t>
  </si>
  <si>
    <t>50% Pokesnax</t>
  </si>
  <si>
    <t>Plusle</t>
  </si>
  <si>
    <t>Electrike</t>
  </si>
  <si>
    <t>Defeat two lvl 25 Mightyena.</t>
  </si>
  <si>
    <t>Litleo</t>
  </si>
  <si>
    <t>Interact in Alley, then fight Lv 45 Klinklang in Underground Railnet</t>
  </si>
  <si>
    <t>Koffing</t>
  </si>
  <si>
    <t>Smoke Ball</t>
  </si>
  <si>
    <t>Lotad</t>
  </si>
  <si>
    <t>Coral Ward</t>
  </si>
  <si>
    <t>Happiny</t>
  </si>
  <si>
    <t>Save daycare couple, bottom right warehouse Unique OT</t>
  </si>
  <si>
    <t>Nosepass</t>
  </si>
  <si>
    <t>Trade Watchog</t>
  </si>
  <si>
    <t>Rock Steel</t>
  </si>
  <si>
    <t>Clamperl</t>
  </si>
  <si>
    <t>Onyx Ward</t>
  </si>
  <si>
    <t>17% Chance - Egg received after rescuring the Daycare Couple. Building to the West of the Arcade. Talk to the Lady on the left side of the room multiple times.</t>
  </si>
  <si>
    <t>Clauncher</t>
  </si>
  <si>
    <t>17% Chance - See Clamperl Entry</t>
  </si>
  <si>
    <t>Frillish</t>
  </si>
  <si>
    <t>Remoraid</t>
  </si>
  <si>
    <t>Seel</t>
  </si>
  <si>
    <t>Water Ice</t>
  </si>
  <si>
    <t>Spheal</t>
  </si>
  <si>
    <t>Beat Fern</t>
  </si>
  <si>
    <t>Tranquill</t>
  </si>
  <si>
    <t>Pichu</t>
  </si>
  <si>
    <t>Beat Fern, Rooftop during clear weather - pokesnax</t>
  </si>
  <si>
    <t>Electric Psychic</t>
  </si>
  <si>
    <t>Lillipup</t>
  </si>
  <si>
    <t>Find Lillipup once, go to Onyx Unique OT</t>
  </si>
  <si>
    <t>Mantine</t>
  </si>
  <si>
    <t>Get Remoraid from Onyx Ward egg</t>
  </si>
  <si>
    <t>Slugma</t>
  </si>
  <si>
    <t>Onyx Arcade</t>
  </si>
  <si>
    <t>1000 Coins Unique OT</t>
  </si>
  <si>
    <t>Fire Rock</t>
  </si>
  <si>
    <t>Mantyke</t>
  </si>
  <si>
    <t>1800 Coins Unique OT</t>
  </si>
  <si>
    <t>Nidoran M</t>
  </si>
  <si>
    <t>3500 Coins Unique OT</t>
  </si>
  <si>
    <t>Poison Ground</t>
  </si>
  <si>
    <t>Shinx</t>
  </si>
  <si>
    <t>5000 Coins Unique OT</t>
  </si>
  <si>
    <t>Snover</t>
  </si>
  <si>
    <t>600 Coins Unique OT</t>
  </si>
  <si>
    <t>Huntail</t>
  </si>
  <si>
    <t>003 - Corey</t>
  </si>
  <si>
    <t>See Gorebyss Entry</t>
  </si>
  <si>
    <t>See Gorebyss Entry, except not on Wild Chinchou</t>
  </si>
  <si>
    <t>See Link Stone entries - 50% chance - If Onyx Egg was Clamperl, fisherman in Opal will give Deep Sea Scale, else Dept 11F and Wild Chinchou</t>
  </si>
  <si>
    <t>Zangoose</t>
  </si>
  <si>
    <t>Weekday, In a different alley every weekday night</t>
  </si>
  <si>
    <t>Snubbull</t>
  </si>
  <si>
    <t>Stufful</t>
  </si>
  <si>
    <t>50% Unique OT</t>
  </si>
  <si>
    <t>Petilil</t>
  </si>
  <si>
    <t>Pokesnax, Sun</t>
  </si>
  <si>
    <t>Makuhita</t>
  </si>
  <si>
    <t>Jasper Ward</t>
  </si>
  <si>
    <t>Mystery Egg</t>
  </si>
  <si>
    <t>Ice Fairy</t>
  </si>
  <si>
    <t>Axew</t>
  </si>
  <si>
    <t>Azurill</t>
  </si>
  <si>
    <t>Cottonee</t>
  </si>
  <si>
    <t>Elekid</t>
  </si>
  <si>
    <t>Gastly</t>
  </si>
  <si>
    <t>Larvesta</t>
  </si>
  <si>
    <t>Litwick</t>
  </si>
  <si>
    <t>Mareanie</t>
  </si>
  <si>
    <t>Pawniard</t>
  </si>
  <si>
    <t>Rockruff</t>
  </si>
  <si>
    <t>Shroomish</t>
  </si>
  <si>
    <t>Sneasel</t>
  </si>
  <si>
    <t>Starly</t>
  </si>
  <si>
    <t>Staryu</t>
  </si>
  <si>
    <t>Water Psychic</t>
  </si>
  <si>
    <t>Togepi</t>
  </si>
  <si>
    <t>Fairy Flying</t>
  </si>
  <si>
    <t>Trapinch</t>
  </si>
  <si>
    <t>Ground Dragon</t>
  </si>
  <si>
    <t>Growlithe</t>
  </si>
  <si>
    <t>Save all officers Unique OT</t>
  </si>
  <si>
    <t>Mareep</t>
  </si>
  <si>
    <t>Talk with panicking man Unique OT</t>
  </si>
  <si>
    <t>Electric Dragon</t>
  </si>
  <si>
    <t>Beedrill</t>
  </si>
  <si>
    <t>Poison Barb</t>
  </si>
  <si>
    <t>Carnivine</t>
  </si>
  <si>
    <t>Pidgeotto</t>
  </si>
  <si>
    <t>Scatterbug</t>
  </si>
  <si>
    <t>Sewaddle</t>
  </si>
  <si>
    <t>Emolga</t>
  </si>
  <si>
    <t>Girafarig</t>
  </si>
  <si>
    <t>Malchous Forest Park</t>
  </si>
  <si>
    <t>25% Chance - Egg</t>
  </si>
  <si>
    <t>Nincada</t>
  </si>
  <si>
    <t>Bug Flying Bug Ghost</t>
  </si>
  <si>
    <t>Skiddo</t>
  </si>
  <si>
    <t>Deerling</t>
  </si>
  <si>
    <t>25% Chance - Egg, Spring or Summer Form</t>
  </si>
  <si>
    <t>Fomantis</t>
  </si>
  <si>
    <t>Pansage</t>
  </si>
  <si>
    <t>Paras</t>
  </si>
  <si>
    <t>Tiny Mushroom</t>
  </si>
  <si>
    <t>Big Mushroom</t>
  </si>
  <si>
    <t>Carbink</t>
  </si>
  <si>
    <t>Rhodochrine Jungle</t>
  </si>
  <si>
    <t>25% Trade Sunkern Unique OT</t>
  </si>
  <si>
    <t>Cryogonal</t>
  </si>
  <si>
    <t>Furfrou</t>
  </si>
  <si>
    <t>Mime Jr</t>
  </si>
  <si>
    <t>Taillow</t>
  </si>
  <si>
    <t>Fall through pit trap near the Stantler encounter</t>
  </si>
  <si>
    <t>Stantler</t>
  </si>
  <si>
    <t>Western area</t>
  </si>
  <si>
    <t>Ariados</t>
  </si>
  <si>
    <t>Dedenne</t>
  </si>
  <si>
    <t>Doduo</t>
  </si>
  <si>
    <t>Farfetchd</t>
  </si>
  <si>
    <t>Stick</t>
  </si>
  <si>
    <t>Gloom</t>
  </si>
  <si>
    <t>Ledian</t>
  </si>
  <si>
    <t>Tangela</t>
  </si>
  <si>
    <t>Seviper</t>
  </si>
  <si>
    <t>The Underroot</t>
  </si>
  <si>
    <t>Pokesnax, Near Water</t>
  </si>
  <si>
    <t>Gorebyss</t>
  </si>
  <si>
    <t>See Link Stone entries - Deep Sea Scale held by wild Chinchou, Old Rod, else Dept 11F</t>
  </si>
  <si>
    <t>Bunnelby</t>
  </si>
  <si>
    <t>Normal Ground</t>
  </si>
  <si>
    <t>Kecleon</t>
  </si>
  <si>
    <t>Morelull</t>
  </si>
  <si>
    <t>Phantump</t>
  </si>
  <si>
    <t>Psyduck</t>
  </si>
  <si>
    <t>Shuppet</t>
  </si>
  <si>
    <t>Spell Tag</t>
  </si>
  <si>
    <t>Spinda</t>
  </si>
  <si>
    <t>Barboach</t>
  </si>
  <si>
    <t>Chinchou</t>
  </si>
  <si>
    <t>Deep Sea Scale</t>
  </si>
  <si>
    <t>Pumpkaboo</t>
  </si>
  <si>
    <t>Beryl Ward</t>
  </si>
  <si>
    <t>Need Soul Candle, interact with pumpkin</t>
  </si>
  <si>
    <t>Helioptile</t>
  </si>
  <si>
    <t>Sunny, Rooftop</t>
  </si>
  <si>
    <t>Aipom</t>
  </si>
  <si>
    <t>Arbok</t>
  </si>
  <si>
    <t>Sharp beak</t>
  </si>
  <si>
    <t>Fearow</t>
  </si>
  <si>
    <t>Fletchling</t>
  </si>
  <si>
    <t>Fire Flying</t>
  </si>
  <si>
    <t>Noctowl</t>
  </si>
  <si>
    <t>Phanpy</t>
  </si>
  <si>
    <t>Yureyu Power Plant</t>
  </si>
  <si>
    <t>Tropius</t>
  </si>
  <si>
    <t>Sunny, western jungle across a bridge</t>
  </si>
  <si>
    <t>Skrelp</t>
  </si>
  <si>
    <t>004 - Shelly</t>
  </si>
  <si>
    <t>Need Silver Ring, Near water Unique OT Unique OT</t>
  </si>
  <si>
    <t>Poison Dragon</t>
  </si>
  <si>
    <t>Gothita</t>
  </si>
  <si>
    <t>Clean up library</t>
  </si>
  <si>
    <t>Zorua</t>
  </si>
  <si>
    <t>Disguised Corey sidequest, Available after events of Grand Stairway</t>
  </si>
  <si>
    <t>x</t>
  </si>
  <si>
    <t>North Obsidia Alleyway</t>
  </si>
  <si>
    <t>Mightyena</t>
  </si>
  <si>
    <t>Water Stone Evolution</t>
  </si>
  <si>
    <t>Lapis Ward</t>
  </si>
  <si>
    <t>Aqua Gang Quest - Only 1, see 'Stone Evolutions' entry</t>
  </si>
  <si>
    <t>Ponyta</t>
  </si>
  <si>
    <t>Aqua Gang Reward Unique OT</t>
  </si>
  <si>
    <t>Leaf Stone Evolution</t>
  </si>
  <si>
    <t>In Shelly's Gym post-puzzle</t>
  </si>
  <si>
    <t>Fire Stone Evolution</t>
  </si>
  <si>
    <t>Magma Gang Quest - Only 1, see 'Stone Evolutions' entry</t>
  </si>
  <si>
    <t>Buizel</t>
  </si>
  <si>
    <t>Magma Gang Reward Unique OT</t>
  </si>
  <si>
    <t>Spritzee</t>
  </si>
  <si>
    <t>Sweet Scent Shop, Tile Puzzle reward, Unique OT</t>
  </si>
  <si>
    <t>Alolan Meowth</t>
  </si>
  <si>
    <t>Lapis Ward Alleyway</t>
  </si>
  <si>
    <t>Alolan Persian</t>
  </si>
  <si>
    <t>Alolan Raticate</t>
  </si>
  <si>
    <t>Alolan Rattata</t>
  </si>
  <si>
    <t>Grand Stairway</t>
  </si>
  <si>
    <t>Chingling</t>
  </si>
  <si>
    <t>B1F, B2F, B3F</t>
  </si>
  <si>
    <t>Cleanse Tag</t>
  </si>
  <si>
    <t>Diglett</t>
  </si>
  <si>
    <t>Soft Sand</t>
  </si>
  <si>
    <t>Dunsparce</t>
  </si>
  <si>
    <t>Geodude</t>
  </si>
  <si>
    <t>Everstone</t>
  </si>
  <si>
    <t>Graveler</t>
  </si>
  <si>
    <t>Sandshrew</t>
  </si>
  <si>
    <t>Grip Claw</t>
  </si>
  <si>
    <t>Solrock</t>
  </si>
  <si>
    <t>B2F, 50%</t>
  </si>
  <si>
    <t>Unown</t>
  </si>
  <si>
    <t>B2F, B3F</t>
  </si>
  <si>
    <t>Elemental Stone Evolution</t>
  </si>
  <si>
    <t>Only with eeveeplease or vulixpls passwords. Hiker in the Grand Stairway asks you for your favorite stone and will give it to you, see Stone Evolutions entry. Fire, Water, Thunder, Leaf, Ice stone.</t>
  </si>
  <si>
    <t>Drapion</t>
  </si>
  <si>
    <t>005 - Shade</t>
  </si>
  <si>
    <t>Klang</t>
  </si>
  <si>
    <t>Mawile</t>
  </si>
  <si>
    <t>Iron Ball</t>
  </si>
  <si>
    <t>Skorupi</t>
  </si>
  <si>
    <t>Poison Dark</t>
  </si>
  <si>
    <t>Link Stone</t>
  </si>
  <si>
    <t>Near Grand Stairway, Sold for $10k, else Dept 9F</t>
  </si>
  <si>
    <t>Slurpuff</t>
  </si>
  <si>
    <t>See Link Stone entires - Buy Whipped Dream from Candy Shop</t>
  </si>
  <si>
    <t>0</t>
  </si>
  <si>
    <t>Trainer School, Enter Datachip from Orphanage</t>
  </si>
  <si>
    <t>Baltoy</t>
  </si>
  <si>
    <t>Beryl cave, Ill-Fated Doll. Cycles through Baltoy, Elgyem, and Golett</t>
  </si>
  <si>
    <t>Elgyem</t>
  </si>
  <si>
    <t>Golett</t>
  </si>
  <si>
    <t>Natu</t>
  </si>
  <si>
    <t>Through Beryl cave, Don't have Ill-Fated Doll</t>
  </si>
  <si>
    <t>Nuzleaf</t>
  </si>
  <si>
    <t>Through Beryl cave, Windy, Fight Shiftry</t>
  </si>
  <si>
    <t>Houndour</t>
  </si>
  <si>
    <t>Magma Gang Reward, Unique OT</t>
  </si>
  <si>
    <t>Aromatisse</t>
  </si>
  <si>
    <t>See Link Stone entries - Buy Sachet from Flower Shop</t>
  </si>
  <si>
    <t>Porygon2</t>
  </si>
  <si>
    <t>009 - Noel</t>
  </si>
  <si>
    <t>See Link Stone entries - Upgrade found in Tanzan Depths, else Dept 9F</t>
  </si>
  <si>
    <t>Carvanha</t>
  </si>
  <si>
    <t>Lunatone</t>
  </si>
  <si>
    <t>Chansey</t>
  </si>
  <si>
    <t>Mine Oval Stone, else Dept 9F</t>
  </si>
  <si>
    <t>Stone Evolutions</t>
  </si>
  <si>
    <t>You can now mine for **any** evolution stone. Else, Dept 9F</t>
  </si>
  <si>
    <t>Beryl Cave</t>
  </si>
  <si>
    <t>1F, B1F, B2F</t>
  </si>
  <si>
    <t>Diggersby</t>
  </si>
  <si>
    <t>Shiinotic</t>
  </si>
  <si>
    <t>Spewpa</t>
  </si>
  <si>
    <t>Vivillon</t>
  </si>
  <si>
    <t>B1F, else Dept 9F</t>
  </si>
  <si>
    <t>Nidorina</t>
  </si>
  <si>
    <t>Silver Ring Unique OT</t>
  </si>
  <si>
    <t>Vikavolt</t>
  </si>
  <si>
    <t>Evolve Charjabug anywhere in the power plant</t>
  </si>
  <si>
    <t>Probopass</t>
  </si>
  <si>
    <t>Need Yureyu Key, evolve in Back Room</t>
  </si>
  <si>
    <t>Duskull</t>
  </si>
  <si>
    <t>Togedemaru</t>
  </si>
  <si>
    <t>Voltorb</t>
  </si>
  <si>
    <t>Yamask</t>
  </si>
  <si>
    <t>Alolan Sandshrew</t>
  </si>
  <si>
    <t>Citrine Mountain</t>
  </si>
  <si>
    <t>1F, 2F, 3F</t>
  </si>
  <si>
    <t>Alolan Sandslash</t>
  </si>
  <si>
    <t>Beartic</t>
  </si>
  <si>
    <t>Bergmite</t>
  </si>
  <si>
    <t>Cubchoo</t>
  </si>
  <si>
    <t>Donphan</t>
  </si>
  <si>
    <t>Smoochum</t>
  </si>
  <si>
    <t>2F, Defeat Lvl 65 Beartic</t>
  </si>
  <si>
    <t>Amaura</t>
  </si>
  <si>
    <t>2F, Ice Heal, Top Right corner, Rock Smash the wall</t>
  </si>
  <si>
    <t>Croagunk</t>
  </si>
  <si>
    <t>2F, Silver Ring Unique OT</t>
  </si>
  <si>
    <t>Scraggy</t>
  </si>
  <si>
    <t>Slums Playground</t>
  </si>
  <si>
    <t>Obsidia Slums - Use Dull Key from Railnet. Fight 2 level 45 and 1 level 50 Pangoro.</t>
  </si>
  <si>
    <t>Black Belt</t>
  </si>
  <si>
    <t>Primeape</t>
  </si>
  <si>
    <t>Watchog</t>
  </si>
  <si>
    <t>Ditto</t>
  </si>
  <si>
    <t>006 - Kiki</t>
  </si>
  <si>
    <t>Blacksteam Factory, Save Daycare couple first, and go to bottom right warehouse and talk to Meteor Grunt. Solve puzzle by putting Makuhita above Ditto Unique OT</t>
  </si>
  <si>
    <t>1F, Give NPC a Rare Candy, else Dept 9F</t>
  </si>
  <si>
    <t>Murkrow</t>
  </si>
  <si>
    <t>Meditite</t>
  </si>
  <si>
    <t>Apophyll Academy</t>
  </si>
  <si>
    <t>Talk with all students on top floor that want to study with you. Then talk with NPC on left top floor wall. Unique OT</t>
  </si>
  <si>
    <t>Corphish</t>
  </si>
  <si>
    <t>Rock Smash</t>
  </si>
  <si>
    <t>Apophyll Beach</t>
  </si>
  <si>
    <t>NOT in training area south of Academy</t>
  </si>
  <si>
    <t>Krabby</t>
  </si>
  <si>
    <t>Corsola</t>
  </si>
  <si>
    <t>Shuckle</t>
  </si>
  <si>
    <t>Training area south of Academy</t>
  </si>
  <si>
    <t>Berry Juice</t>
  </si>
  <si>
    <t>Palossand</t>
  </si>
  <si>
    <t>Sandygast</t>
  </si>
  <si>
    <t>Pyukumuku</t>
  </si>
  <si>
    <t>Binacle</t>
  </si>
  <si>
    <t>Apophyll Cave</t>
  </si>
  <si>
    <t>1F, 2F</t>
  </si>
  <si>
    <t>Stunfisk</t>
  </si>
  <si>
    <t>Magnet</t>
  </si>
  <si>
    <t>Crustle</t>
  </si>
  <si>
    <t>Hard Stone</t>
  </si>
  <si>
    <t>Shieldon</t>
  </si>
  <si>
    <t>Trade Ledian</t>
  </si>
  <si>
    <t>Alolan Diglett</t>
  </si>
  <si>
    <t>Pyrous Mountain</t>
  </si>
  <si>
    <t>1F, B1F, 2F, 3F</t>
  </si>
  <si>
    <t>Alolan Dugtrio</t>
  </si>
  <si>
    <t>Magcargo</t>
  </si>
  <si>
    <t>Sawk</t>
  </si>
  <si>
    <t>Throh</t>
  </si>
  <si>
    <t>1F, B1F, B2F, 2F, 3F</t>
  </si>
  <si>
    <t>Heatmor</t>
  </si>
  <si>
    <t>B2F, 50%, Pokesnax</t>
  </si>
  <si>
    <t>Turtonator</t>
  </si>
  <si>
    <t>B2F, 50%, Rock Smash</t>
  </si>
  <si>
    <t>N</t>
  </si>
  <si>
    <t>Foongus</t>
  </si>
  <si>
    <t>Azurine Island</t>
  </si>
  <si>
    <t>007 - Aya</t>
  </si>
  <si>
    <t>Interact with Pokeball</t>
  </si>
  <si>
    <t>Exeggcute</t>
  </si>
  <si>
    <t>Magical Seed</t>
  </si>
  <si>
    <t>Amoonguss</t>
  </si>
  <si>
    <t>Golbat</t>
  </si>
  <si>
    <t>Palpitoad</t>
  </si>
  <si>
    <t>Parasect</t>
  </si>
  <si>
    <t>Quagsire</t>
  </si>
  <si>
    <t>Shellos</t>
  </si>
  <si>
    <t>Shelmet</t>
  </si>
  <si>
    <t>Wooper</t>
  </si>
  <si>
    <t>Yanma</t>
  </si>
  <si>
    <t>Wide Lens</t>
  </si>
  <si>
    <t>Zubat</t>
  </si>
  <si>
    <t>Inkay</t>
  </si>
  <si>
    <t>Byxbysion Wasteland</t>
  </si>
  <si>
    <t>Cubone</t>
  </si>
  <si>
    <t>Thick Club</t>
  </si>
  <si>
    <t>Fire Ghost</t>
  </si>
  <si>
    <t>Muk</t>
  </si>
  <si>
    <t>Morning, Night</t>
  </si>
  <si>
    <t>Venipede</t>
  </si>
  <si>
    <t>Weezing</t>
  </si>
  <si>
    <t>Whirlipede</t>
  </si>
  <si>
    <t>Byxbysion Tunnels</t>
  </si>
  <si>
    <t>Nidoran F</t>
  </si>
  <si>
    <t>Nidorino</t>
  </si>
  <si>
    <t>Solosis</t>
  </si>
  <si>
    <t>Spiritomb</t>
  </si>
  <si>
    <t>Byxbysion Grotto</t>
  </si>
  <si>
    <t>Inset Odd Keystone (from mining) into rock in southern cave system</t>
  </si>
  <si>
    <t>Good Rod</t>
  </si>
  <si>
    <t>008 - Serra</t>
  </si>
  <si>
    <t>Seaking</t>
  </si>
  <si>
    <t>Tentacool</t>
  </si>
  <si>
    <t>Poisoned lake.</t>
  </si>
  <si>
    <t>Before Yureyu Raid, hidden item in a rock above the exit from the railnet, else Dept 9F</t>
  </si>
  <si>
    <t>Mamoswine</t>
  </si>
  <si>
    <t>Ancient Power Egg Move from Kecleon</t>
  </si>
  <si>
    <t>Whiscash</t>
  </si>
  <si>
    <t>Aqua Gang, Pokesnax</t>
  </si>
  <si>
    <t>Darumaka</t>
  </si>
  <si>
    <t>Trade Luvdisc Unique OT</t>
  </si>
  <si>
    <t>Encounter multiple times on overworld and chase</t>
  </si>
  <si>
    <t>Observation Facility. Show street rat a Chimecho.</t>
  </si>
  <si>
    <t>Misdreavus</t>
  </si>
  <si>
    <t>Kiki ghost quest</t>
  </si>
  <si>
    <t>Raining, talk to old man in tall building, find squirtle deep in south western cave system in a fountain</t>
  </si>
  <si>
    <t>Hidden Tunnel</t>
  </si>
  <si>
    <t>Maractus</t>
  </si>
  <si>
    <t>Chrysolia Forest</t>
  </si>
  <si>
    <t>50% Chance Egg - In hidden South side tree. Else, it's Cacnea.</t>
  </si>
  <si>
    <t>Cacnea</t>
  </si>
  <si>
    <t>50% Chance Egg - In hidden South side tree. Else, it's Maractus.</t>
  </si>
  <si>
    <t>Grass Dark</t>
  </si>
  <si>
    <t>Interact with fountain after entering Spinel Town</t>
  </si>
  <si>
    <t>Spring or Summer Form</t>
  </si>
  <si>
    <t>Bruxish</t>
  </si>
  <si>
    <t>Trade Mothim</t>
  </si>
  <si>
    <t>Chatot</t>
  </si>
  <si>
    <t>Metronome</t>
  </si>
  <si>
    <t>Altaria</t>
  </si>
  <si>
    <t>Audino</t>
  </si>
  <si>
    <t>Oran Berry</t>
  </si>
  <si>
    <t>Sitrus Berry</t>
  </si>
  <si>
    <t>Normal Fairy</t>
  </si>
  <si>
    <t>Comfey</t>
  </si>
  <si>
    <t>Elemental Seed</t>
  </si>
  <si>
    <t>Illumise</t>
  </si>
  <si>
    <t>Pikipek</t>
  </si>
  <si>
    <t>Toucannon</t>
  </si>
  <si>
    <t>Rawst Berry</t>
  </si>
  <si>
    <t>Trumbeak</t>
  </si>
  <si>
    <t>Volbeat</t>
  </si>
  <si>
    <t>Chrysolia Spring</t>
  </si>
  <si>
    <t>Camerupt</t>
  </si>
  <si>
    <t>1F, B1F</t>
  </si>
  <si>
    <t>Gastrodon</t>
  </si>
  <si>
    <t>Simipour</t>
  </si>
  <si>
    <t>Simisear</t>
  </si>
  <si>
    <t>In initial small area, else Dept 9F</t>
  </si>
  <si>
    <t>Spinel Town</t>
  </si>
  <si>
    <t>Buy Vanilla Ice Cream from vending machine above the museum</t>
  </si>
  <si>
    <t>Give Armor Fossil, can be found through mining</t>
  </si>
  <si>
    <t>Tirtouga</t>
  </si>
  <si>
    <t>If received before Serra, Archen unavailable until Adrienn - Talk to the Team Meteor grunt in the night and he will go to Tanzan Cave. Talk to the person that was next to the team meteor grunt. He'll give you a Plume Fossil or Cover Fossil.</t>
  </si>
  <si>
    <t>Level up with remoraid in party</t>
  </si>
  <si>
    <t>Anorith</t>
  </si>
  <si>
    <t>Revive Claw Fossil</t>
  </si>
  <si>
    <t>Kabuto</t>
  </si>
  <si>
    <t>Revive Dome Fossil</t>
  </si>
  <si>
    <t>Omanyte</t>
  </si>
  <si>
    <t>Revive Helix Fossil</t>
  </si>
  <si>
    <t>Lileep</t>
  </si>
  <si>
    <t>Revive Root Fossil</t>
  </si>
  <si>
    <t>Cranidos</t>
  </si>
  <si>
    <t>Revive Skull Fossil</t>
  </si>
  <si>
    <t>Archen</t>
  </si>
  <si>
    <t>See Tirtouga entry</t>
  </si>
  <si>
    <t>Trade Karrablast to NPC in Apt Building, Unique OT</t>
  </si>
  <si>
    <t>Accelgor</t>
  </si>
  <si>
    <t>Karrablast</t>
  </si>
  <si>
    <t>Trade Shelmet to NPC in Apt Building, Unique OT</t>
  </si>
  <si>
    <t>Escavalier</t>
  </si>
  <si>
    <t>Lapis Alleyway</t>
  </si>
  <si>
    <t>See Link Stone entries - Deep Sea Tooth by wild Carvahna, Good Rod, else Dept 11F</t>
  </si>
  <si>
    <t>Deep Sea Tooth</t>
  </si>
  <si>
    <t>Politoed</t>
  </si>
  <si>
    <t>Tanzan Cove</t>
  </si>
  <si>
    <t>See Link Stone entires - King's Rock held by wild Poliwhirl, else Dept 11F</t>
  </si>
  <si>
    <t>Basculin</t>
  </si>
  <si>
    <t>Luvdisc</t>
  </si>
  <si>
    <t>Heart Scale</t>
  </si>
  <si>
    <t>Cutiefly</t>
  </si>
  <si>
    <t>Oricorio</t>
  </si>
  <si>
    <t>Electric Psychic Ghost</t>
  </si>
  <si>
    <t>Poliwag</t>
  </si>
  <si>
    <t>Water Fighting</t>
  </si>
  <si>
    <t>Poliwhirl</t>
  </si>
  <si>
    <t>Kings Rock</t>
  </si>
  <si>
    <t>Ribombee</t>
  </si>
  <si>
    <t>Swanna</t>
  </si>
  <si>
    <t>Lost Railcave</t>
  </si>
  <si>
    <t>Follow cave system, enter only entrances with no railway leading into them. Unique OT</t>
  </si>
  <si>
    <t>Alolan Graveler</t>
  </si>
  <si>
    <t>Smeargle</t>
  </si>
  <si>
    <t>Tanzan Mountain</t>
  </si>
  <si>
    <t>50%, Pokesnax</t>
  </si>
  <si>
    <t>Alolan Geodude</t>
  </si>
  <si>
    <t>Sandile</t>
  </si>
  <si>
    <t>Black Glasses</t>
  </si>
  <si>
    <t>Tanzan Depths</t>
  </si>
  <si>
    <t>Dugtrio</t>
  </si>
  <si>
    <t>Durant</t>
  </si>
  <si>
    <t>Hippopotas</t>
  </si>
  <si>
    <t>Sandslash</t>
  </si>
  <si>
    <t>Steelix</t>
  </si>
  <si>
    <t>010 - Radomus</t>
  </si>
  <si>
    <t>See Link Stone entries - Enter Aventurine Woods then return to Tanzan Depths to find Metal Coat, else Dept 11F</t>
  </si>
  <si>
    <t>South Aventurine Woods</t>
  </si>
  <si>
    <t>Else Dept 9F</t>
  </si>
  <si>
    <t>Pinsir</t>
  </si>
  <si>
    <t>Honey quest, Interact with Herarcross</t>
  </si>
  <si>
    <t>Heracross</t>
  </si>
  <si>
    <t>Honey quest, Interact with Pinsir</t>
  </si>
  <si>
    <t>Flabebe</t>
  </si>
  <si>
    <t>With Floral Charm, enter flower that puts you to sleep</t>
  </si>
  <si>
    <t>Komala</t>
  </si>
  <si>
    <t>Mothim</t>
  </si>
  <si>
    <t>Silver Powder</t>
  </si>
  <si>
    <t>Wormadam</t>
  </si>
  <si>
    <t>Bewear</t>
  </si>
  <si>
    <t>Kricketune</t>
  </si>
  <si>
    <t>Loudred</t>
  </si>
  <si>
    <t>Passimian</t>
  </si>
  <si>
    <t>Sudowoodo</t>
  </si>
  <si>
    <t>Route 1</t>
  </si>
  <si>
    <t>Tyrogue</t>
  </si>
  <si>
    <t>Trade Dunsparce Unique OT</t>
  </si>
  <si>
    <t>Bouffalant</t>
  </si>
  <si>
    <t>Tauros</t>
  </si>
  <si>
    <t>Cherrim</t>
  </si>
  <si>
    <t>Gogoat</t>
  </si>
  <si>
    <t>Kangaskhan</t>
  </si>
  <si>
    <t>Linoone</t>
  </si>
  <si>
    <t>Potion</t>
  </si>
  <si>
    <t>Max Revive</t>
  </si>
  <si>
    <t>Miltank</t>
  </si>
  <si>
    <t>Moo Moo Milk</t>
  </si>
  <si>
    <t>Mudbray</t>
  </si>
  <si>
    <t>Light Clay</t>
  </si>
  <si>
    <t>Mudsdale</t>
  </si>
  <si>
    <t>Rapidash</t>
  </si>
  <si>
    <t>Araquanid</t>
  </si>
  <si>
    <t>North Aventurine Woods</t>
  </si>
  <si>
    <t>Dewpider</t>
  </si>
  <si>
    <t>Oranguru</t>
  </si>
  <si>
    <t>Vanhanen Labyrinth</t>
  </si>
  <si>
    <t>Citae Astrae</t>
  </si>
  <si>
    <t>Sigilyph</t>
  </si>
  <si>
    <t>Xatu</t>
  </si>
  <si>
    <t>Claydol</t>
  </si>
  <si>
    <t>Hypno</t>
  </si>
  <si>
    <t>Qwilfish</t>
  </si>
  <si>
    <t>Celestinine Mountain</t>
  </si>
  <si>
    <t>1F, 2F, 3F, B1F, B2F</t>
  </si>
  <si>
    <t>1F, 2F, 3F, B1F, B2F, 4F</t>
  </si>
  <si>
    <t>Floatzel</t>
  </si>
  <si>
    <t>Piloswine</t>
  </si>
  <si>
    <t>Wishiwashi</t>
  </si>
  <si>
    <t>Crabominable</t>
  </si>
  <si>
    <t>B2F, Icy Rock, Through North Aventurine Woods</t>
  </si>
  <si>
    <t>011 - Luna</t>
  </si>
  <si>
    <t>Beyond crystal and tree roots. Need access to Ioila Valley and the crystal keys</t>
  </si>
  <si>
    <t>Cofagrigus</t>
  </si>
  <si>
    <t>Back Room</t>
  </si>
  <si>
    <t>Dusclops</t>
  </si>
  <si>
    <t>Electrode</t>
  </si>
  <si>
    <t>Klinklang</t>
  </si>
  <si>
    <t>Rotom</t>
  </si>
  <si>
    <t>Back Room, Change forms in Ametrine City</t>
  </si>
  <si>
    <t>Dhelmise</t>
  </si>
  <si>
    <t>Wasteland Wall</t>
  </si>
  <si>
    <t>After getting crystal key, go back to the cave where Saphira busted through the wall in Tanzan Mountain</t>
  </si>
  <si>
    <t>Provide Helix cult in 7th Street with asked for fossil. In south western building, Revive Jaw Fossil in Spinel.</t>
  </si>
  <si>
    <t>Tyrunt</t>
  </si>
  <si>
    <t>See Amaura entry about Helic Cult</t>
  </si>
  <si>
    <t>7th Street</t>
  </si>
  <si>
    <t>3 Green Shards Unique OT</t>
  </si>
  <si>
    <t>3 Purple Shards Unique OT</t>
  </si>
  <si>
    <t>Roggenrola</t>
  </si>
  <si>
    <t>3 Red Shards Unique OT</t>
  </si>
  <si>
    <t>5 Blue Shards Unique OT</t>
  </si>
  <si>
    <t>Jigglypuff</t>
  </si>
  <si>
    <t>5 Green Shards Unique OT</t>
  </si>
  <si>
    <t>Lickitung</t>
  </si>
  <si>
    <t>7 Blue Shards Unique OT</t>
  </si>
  <si>
    <t>8 Green Shards Unique OT</t>
  </si>
  <si>
    <t>Abra</t>
  </si>
  <si>
    <t>8 Purple Shards Unique OT</t>
  </si>
  <si>
    <t>9 Red Shards Unique OT</t>
  </si>
  <si>
    <t>Type Null</t>
  </si>
  <si>
    <t>Bring woman a Carvanha, Unfexant, and Luxray</t>
  </si>
  <si>
    <t>Fire Water Grass Electric Ice Fighting Poison Ground Flying Psychic Bug Rock Ghost Dark Dragon Steel Fairy</t>
  </si>
  <si>
    <t>Give "Rare Candy". Found behind mining rock on the path to Subseven Sanctum, need blast powder. Unique OT</t>
  </si>
  <si>
    <t>Subseven Sanctum</t>
  </si>
  <si>
    <t>Interact with sacrifical table with a Soul Candle</t>
  </si>
  <si>
    <t>Sableye</t>
  </si>
  <si>
    <t>Iolia Valley</t>
  </si>
  <si>
    <t>Right side of the river in a small cave after changing Crystal Cavern field to Dark Crystal Cavern</t>
  </si>
  <si>
    <t>Bronzong</t>
  </si>
  <si>
    <t>Metal Coat</t>
  </si>
  <si>
    <t>Swoobat</t>
  </si>
  <si>
    <t>Alomomola</t>
  </si>
  <si>
    <t>Lumineon</t>
  </si>
  <si>
    <t>Beautifly</t>
  </si>
  <si>
    <t>Shed Shell</t>
  </si>
  <si>
    <t>Cascoon</t>
  </si>
  <si>
    <t>Dustox</t>
  </si>
  <si>
    <t>Silcoon</t>
  </si>
  <si>
    <t>Skiploom</t>
  </si>
  <si>
    <t>Wynaut</t>
  </si>
  <si>
    <t>012 - Samson</t>
  </si>
  <si>
    <t>Rhyperior</t>
  </si>
  <si>
    <t>See Link Stone entries - Protector found right above Labirynth, else Dept 11F</t>
  </si>
  <si>
    <t>Give woman Oddiishweed for her husband. Found using floral charm in Adventurine Woods, walk into flower.</t>
  </si>
  <si>
    <t>Clefairy</t>
  </si>
  <si>
    <t>Agate Circus</t>
  </si>
  <si>
    <t>Beat High Striker minigame</t>
  </si>
  <si>
    <t>Checkpoint, Trade Stunfisk Unique OT</t>
  </si>
  <si>
    <t>Timburr</t>
  </si>
  <si>
    <t>Timburr Tile Puzzle</t>
  </si>
  <si>
    <t>Route 2</t>
  </si>
  <si>
    <t>Absol</t>
  </si>
  <si>
    <t>Boldore</t>
  </si>
  <si>
    <t>Ever Stone</t>
  </si>
  <si>
    <t>Hawlucha</t>
  </si>
  <si>
    <t>Machoke</t>
  </si>
  <si>
    <t>Focus Band</t>
  </si>
  <si>
    <t>Mienfoo</t>
  </si>
  <si>
    <t>Rhydon</t>
  </si>
  <si>
    <t>Rhyhorn</t>
  </si>
  <si>
    <t>Rufflet</t>
  </si>
  <si>
    <t>Ursaring</t>
  </si>
  <si>
    <t>Vullaby</t>
  </si>
  <si>
    <t>Celestinine Cascade</t>
  </si>
  <si>
    <t>Focus Ban</t>
  </si>
  <si>
    <t>Horsea</t>
  </si>
  <si>
    <t>Ametrine Mountain</t>
  </si>
  <si>
    <t>2F, 3F, 4F, 5F, 1F, B1F, B2F, B3F, B4F</t>
  </si>
  <si>
    <t>Dragon Scale</t>
  </si>
  <si>
    <t>Water Dragon</t>
  </si>
  <si>
    <t>2F, 3F, 4F, 5F, 1F, B1F, B2F, B3F, B4F, 6F, 7F, 8F</t>
  </si>
  <si>
    <t>Never Melt Ice</t>
  </si>
  <si>
    <t>Sealeo</t>
  </si>
  <si>
    <t>Snorunt</t>
  </si>
  <si>
    <t>Snow Ball</t>
  </si>
  <si>
    <t>Ice Ghost</t>
  </si>
  <si>
    <t>Kingdra</t>
  </si>
  <si>
    <t>See Link Stone entries - Dragon Scale held by wild Horsea, else Dept 11F</t>
  </si>
  <si>
    <t>Octillery</t>
  </si>
  <si>
    <t>013 - Charlotte</t>
  </si>
  <si>
    <t>1F, 3F</t>
  </si>
  <si>
    <t>Dewgong</t>
  </si>
  <si>
    <t>Golduck</t>
  </si>
  <si>
    <t>Wailmer</t>
  </si>
  <si>
    <t>Salandit</t>
  </si>
  <si>
    <t>Pokesnax, Collect a rage powder. Go north in Route 2 into Ametrine/Celstine mntn. Surf to Celestinine Cascde. Use rage powder on Crustle in front of cave entrance. If you're coming back here later, you can just use rock climb.</t>
  </si>
  <si>
    <t>Dusknoir</t>
  </si>
  <si>
    <t>See Link Stone entries - Reaper Cloth after jumping puzzle, else Dept 11F</t>
  </si>
  <si>
    <t>Route 3</t>
  </si>
  <si>
    <t>See Link Stone entries - Metal Coat in LCCC, else Dept 11F, second available</t>
  </si>
  <si>
    <t>Druddigon</t>
  </si>
  <si>
    <t>Dragon Fang</t>
  </si>
  <si>
    <t>Magnemite</t>
  </si>
  <si>
    <t>Magneton</t>
  </si>
  <si>
    <t>Gligar</t>
  </si>
  <si>
    <t>Golurk</t>
  </si>
  <si>
    <t>Staraptor</t>
  </si>
  <si>
    <t>Staravia</t>
  </si>
  <si>
    <t>Route 4</t>
  </si>
  <si>
    <t>Abomasnow</t>
  </si>
  <si>
    <t>Zebstrika</t>
  </si>
  <si>
    <t>Munchlax</t>
  </si>
  <si>
    <t>Calcenon City</t>
  </si>
  <si>
    <t>Trade Qwilfish Unique OT</t>
  </si>
  <si>
    <t>Dive</t>
  </si>
  <si>
    <t>014 - Terra</t>
  </si>
  <si>
    <t>1F, 2F, B1F, B2F, B3F</t>
  </si>
  <si>
    <t>Pearl</t>
  </si>
  <si>
    <t>Big Pearl</t>
  </si>
  <si>
    <t>Lanturn</t>
  </si>
  <si>
    <t>Relicanth</t>
  </si>
  <si>
    <t>Turtwig Tile Puzzle, Costs 3 Green Shards Unique OT</t>
  </si>
  <si>
    <t>B3F (Dive/Waterfall), Else Dept 9F</t>
  </si>
  <si>
    <t>Give Electirizer to owner of the Elekid Unique OT</t>
  </si>
  <si>
    <t>Magby</t>
  </si>
  <si>
    <t>Give Teacher Magmarizer Unique OT</t>
  </si>
  <si>
    <t>Riolu</t>
  </si>
  <si>
    <t>Ametrine City</t>
  </si>
  <si>
    <t>House to the right of the old man before fighting Blake</t>
  </si>
  <si>
    <t>Fighting Steel</t>
  </si>
  <si>
    <t>Magmortar</t>
  </si>
  <si>
    <t>See Link Stone entires - After Blake, NPC gives 2nd Magmarizer, else Pre-Terra, else Dept 11F</t>
  </si>
  <si>
    <t>Ambipom</t>
  </si>
  <si>
    <t>Drampa</t>
  </si>
  <si>
    <t>Persim Berry</t>
  </si>
  <si>
    <t>Vanillish</t>
  </si>
  <si>
    <t>Glitch City - Mt Moon</t>
  </si>
  <si>
    <t>Moon Stone</t>
  </si>
  <si>
    <t>Glitch City - Byxbysion Wasteland</t>
  </si>
  <si>
    <t>Marowak</t>
  </si>
  <si>
    <t>Glitch City - Citae Astrae</t>
  </si>
  <si>
    <t>Glitch City - Victory Road</t>
  </si>
  <si>
    <t>Machop</t>
  </si>
  <si>
    <t>Glitch City - Cerulean Cave</t>
  </si>
  <si>
    <t>Dodrio</t>
  </si>
  <si>
    <t>Raichu</t>
  </si>
  <si>
    <t>Venomoth</t>
  </si>
  <si>
    <t>Porygon-Z</t>
  </si>
  <si>
    <t>Glitch City - Pokemon Mansion</t>
  </si>
  <si>
    <t>See Link Stone entries - Dubious Disc in Pokemon Mansion during Terra sequence, else Dept 11F</t>
  </si>
  <si>
    <t>Skuntank</t>
  </si>
  <si>
    <t>015 - Ciel</t>
  </si>
  <si>
    <t>1F, Silver Ring Unique OT, Need Waterfall</t>
  </si>
  <si>
    <t>3F</t>
  </si>
  <si>
    <t>Milotic</t>
  </si>
  <si>
    <t>See Link Stone entries - Prism Scale on 2F Dive/Waterfall, else Dept 11F</t>
  </si>
  <si>
    <t>Feebas</t>
  </si>
  <si>
    <t>4F</t>
  </si>
  <si>
    <t>Wailord</t>
  </si>
  <si>
    <t>B2F</t>
  </si>
  <si>
    <t>1F, Rock Smash</t>
  </si>
  <si>
    <t>B2F (Strength, Waterfall, Dive needed)</t>
  </si>
  <si>
    <t>Lapras</t>
  </si>
  <si>
    <t>B2F, Weekday</t>
  </si>
  <si>
    <t>Gliscor</t>
  </si>
  <si>
    <t>B3F (Dive/Waterfall), else Dept 11F</t>
  </si>
  <si>
    <t>Water Treatment Center</t>
  </si>
  <si>
    <t>Fix System Storage. Electrode storage room. beat the Electrode after it turns on the system but before it could short it out again. Unique OT</t>
  </si>
  <si>
    <t>Electivire</t>
  </si>
  <si>
    <t>See Link Stone entries - 2nd Electirizer if Elekid obtained else pre-Terra, else Dept 11F</t>
  </si>
  <si>
    <t>Alolan Grimer</t>
  </si>
  <si>
    <t>Alolan Muk</t>
  </si>
  <si>
    <t>Swalot</t>
  </si>
  <si>
    <t>016 - Adrienn</t>
  </si>
  <si>
    <t>Caves - Kecleon Event</t>
  </si>
  <si>
    <t>Post Restoration, Devon Scope</t>
  </si>
  <si>
    <t>Dragalge</t>
  </si>
  <si>
    <t>Super Rod</t>
  </si>
  <si>
    <t>Lombre</t>
  </si>
  <si>
    <t>Ludicolo</t>
  </si>
  <si>
    <t>Magnezone</t>
  </si>
  <si>
    <t>Shellder</t>
  </si>
  <si>
    <t>Charizard</t>
  </si>
  <si>
    <t>Fish in lava at top of volcano.</t>
  </si>
  <si>
    <t>Charmeleon</t>
  </si>
  <si>
    <t>Beldum</t>
  </si>
  <si>
    <t>Post Restoration, go to Wasteland Hideout and insert Data Chip into the machine. Heal at machine. Ride Tauros on Route 1 and faint while on Tauros.</t>
  </si>
  <si>
    <t>Clawitzer</t>
  </si>
  <si>
    <t>Slowpoke</t>
  </si>
  <si>
    <t>Lagging Tail</t>
  </si>
  <si>
    <t>Noivern</t>
  </si>
  <si>
    <t>Torkoal</t>
  </si>
  <si>
    <t>Charcoal</t>
  </si>
  <si>
    <t>Slowking</t>
  </si>
  <si>
    <t>See Link Stone entries - King's Rock Dept 11F</t>
  </si>
  <si>
    <t>If received before Serra, Archen unavailable until Adrienn using the fossil received at Agate Circus - Talk to the Team Meteor grunt in the night and he will go to Tanzan Cave. Talk to the person that was next to the team meteor grunt. He'll give you a Plume Fossil or Cover Fossil.</t>
  </si>
  <si>
    <t>Aerodactyl</t>
  </si>
  <si>
    <t>Revive Old Amber. Get Old Amber in mountain town. Trade a kid a Pokemon for it.</t>
  </si>
  <si>
    <t>See Tirtouga entry above.</t>
  </si>
  <si>
    <t>Weavile</t>
  </si>
  <si>
    <t>Heracross/Pinsir area</t>
  </si>
  <si>
    <t>Magma Gang Reward. Give Maxwell the SOLICE application Unique OT</t>
  </si>
  <si>
    <t>2F, 3F, 4F, 5F, 1F</t>
  </si>
  <si>
    <t>2F, 3F, 4F, 5F, 1F, B1F, B2F, B3F</t>
  </si>
  <si>
    <t>Seadra</t>
  </si>
  <si>
    <t>Tentacruel</t>
  </si>
  <si>
    <t>Opal Ward Renovated</t>
  </si>
  <si>
    <t>Forretress</t>
  </si>
  <si>
    <t>Vespiquen</t>
  </si>
  <si>
    <t>Persian</t>
  </si>
  <si>
    <t>Raticate</t>
  </si>
  <si>
    <t>Crawdaunt</t>
  </si>
  <si>
    <t>Kingler</t>
  </si>
  <si>
    <t>Sharpedo</t>
  </si>
  <si>
    <t>Stardust</t>
  </si>
  <si>
    <t>Starpiece</t>
  </si>
  <si>
    <t>Pelipper</t>
  </si>
  <si>
    <t>Pretty Wing</t>
  </si>
  <si>
    <t>Wingull</t>
  </si>
  <si>
    <t>Lower Peridot Ward Renovated</t>
  </si>
  <si>
    <t>Butterfree</t>
  </si>
  <si>
    <t>Charjabug</t>
  </si>
  <si>
    <t>Cell Battery</t>
  </si>
  <si>
    <t>Galvantula</t>
  </si>
  <si>
    <t>Manectric</t>
  </si>
  <si>
    <t>Lower Peridot Alley Renovated</t>
  </si>
  <si>
    <t>Liepard</t>
  </si>
  <si>
    <t>Meowstic</t>
  </si>
  <si>
    <t>Klefki</t>
  </si>
  <si>
    <t>Peridot Ward Renovated</t>
  </si>
  <si>
    <t>Blacksteam Shelter B1F, Give "R" Key to Klefki Owner Unique OT</t>
  </si>
  <si>
    <t>North Peridot Alley Renovated</t>
  </si>
  <si>
    <t>Ampharos</t>
  </si>
  <si>
    <t>Jasper Ward Renovated</t>
  </si>
  <si>
    <t>Flaaffy</t>
  </si>
  <si>
    <t>Leavanny</t>
  </si>
  <si>
    <t>Mental herb</t>
  </si>
  <si>
    <t>Pidgeot</t>
  </si>
  <si>
    <t>Weepinbell</t>
  </si>
  <si>
    <t>Malchous Forest Park Renovated</t>
  </si>
  <si>
    <t>Lurantis</t>
  </si>
  <si>
    <t>Beryl Ward Renovated</t>
  </si>
  <si>
    <t>Devon Scope</t>
  </si>
  <si>
    <t>Banette</t>
  </si>
  <si>
    <t>Drifblim</t>
  </si>
  <si>
    <t>Fletchinder</t>
  </si>
  <si>
    <t>Beryl Cemetery</t>
  </si>
  <si>
    <t>Ralts</t>
  </si>
  <si>
    <t>Obsidia Ward Renovated</t>
  </si>
  <si>
    <t>Bring Corrupted Pokeball from Railnet to Critical Capture, Unique OT</t>
  </si>
  <si>
    <t>Psychic Fighting</t>
  </si>
  <si>
    <t>Furret</t>
  </si>
  <si>
    <t>Lopunny</t>
  </si>
  <si>
    <t>Roselia</t>
  </si>
  <si>
    <t>Vigoroth</t>
  </si>
  <si>
    <t>Gumshoos</t>
  </si>
  <si>
    <t>North Obsidia Alleyway Renovated</t>
  </si>
  <si>
    <t>Houndoom</t>
  </si>
  <si>
    <t>Obsidia Alleyway Renovated</t>
  </si>
  <si>
    <t>Pyroar</t>
  </si>
  <si>
    <t>South Obsidia Ward Renovated</t>
  </si>
  <si>
    <t>Lapis Ward Renovated</t>
  </si>
  <si>
    <t>Chimecho</t>
  </si>
  <si>
    <t>Onyx Ward Renovated</t>
  </si>
  <si>
    <t>Pikachu</t>
  </si>
  <si>
    <t>Unfezant</t>
  </si>
  <si>
    <t>Coral Ward Renovated</t>
  </si>
  <si>
    <t>Bibarel</t>
  </si>
  <si>
    <t>Delcatty</t>
  </si>
  <si>
    <t>Granbull</t>
  </si>
  <si>
    <t>Grumpig</t>
  </si>
  <si>
    <t>Masquerain</t>
  </si>
  <si>
    <t>Mr Mime</t>
  </si>
  <si>
    <t>Coral Lighthouse Renovated</t>
  </si>
  <si>
    <t>Golisopod</t>
  </si>
  <si>
    <t>Wimpod</t>
  </si>
  <si>
    <t>Azurine Lake Renovated</t>
  </si>
  <si>
    <t>Encounter area is in the underwater section with 'K' house names, in a house with no door, on the left edge of a cliff</t>
  </si>
  <si>
    <t>Use a poison heal on it hidden in the cupboard of an underwater house.</t>
  </si>
  <si>
    <t>Eelektrik</t>
  </si>
  <si>
    <t>Jellicent</t>
  </si>
  <si>
    <t>Toxapex</t>
  </si>
  <si>
    <t>Barbaracle</t>
  </si>
  <si>
    <t>Azurine Cave Renovated</t>
  </si>
  <si>
    <t>Apophyll Beach Renovated</t>
  </si>
  <si>
    <t>Route 4 - Revisit</t>
  </si>
  <si>
    <t>Chrysolia Spring Sauna</t>
  </si>
  <si>
    <t>017 - Titania</t>
  </si>
  <si>
    <t>Post Railway Station, Shantytown Station, Trade Probopass Unique OT</t>
  </si>
  <si>
    <t>Give Archer the Silph Co. Application if part of the Aqua Gang Unique OT</t>
  </si>
  <si>
    <t>At the waterfall</t>
  </si>
  <si>
    <t>Goomy</t>
  </si>
  <si>
    <t>GUM Room. Renovate Obsidian Slums and receive key from front desk.</t>
  </si>
  <si>
    <t>Obsidia Slums Renovated</t>
  </si>
  <si>
    <t>Pangoro</t>
  </si>
  <si>
    <t>Azurine Island Renovated</t>
  </si>
  <si>
    <t>Pokeball</t>
  </si>
  <si>
    <t>Trade Carnivine Unique OT</t>
  </si>
  <si>
    <t>Seismitoad</t>
  </si>
  <si>
    <t>Vileplume</t>
  </si>
  <si>
    <t>Yanmega</t>
  </si>
  <si>
    <t>Aggron</t>
  </si>
  <si>
    <t>Underground Railnet Renovated</t>
  </si>
  <si>
    <t>Lairon</t>
  </si>
  <si>
    <t>Cacturne</t>
  </si>
  <si>
    <t>Tourmaline Desert</t>
  </si>
  <si>
    <t>Sticky Barb</t>
  </si>
  <si>
    <t>Darmanitan</t>
  </si>
  <si>
    <t>Excadrill</t>
  </si>
  <si>
    <t>Flygon</t>
  </si>
  <si>
    <t>Heliolisk</t>
  </si>
  <si>
    <t>Hippowdon</t>
  </si>
  <si>
    <t>Krookodile</t>
  </si>
  <si>
    <t>Lycanroc</t>
  </si>
  <si>
    <t>Mandibuzz</t>
  </si>
  <si>
    <t>Scrafty</t>
  </si>
  <si>
    <t>Skarmory</t>
  </si>
  <si>
    <t>Vibrava</t>
  </si>
  <si>
    <t>Alolan Exeggutor</t>
  </si>
  <si>
    <t>Razor Fang</t>
  </si>
  <si>
    <t>Phione</t>
  </si>
  <si>
    <t>Alolan Marowak</t>
  </si>
  <si>
    <t>Mirage Tower</t>
  </si>
  <si>
    <t>Mimikyu</t>
  </si>
  <si>
    <t>Honedge</t>
  </si>
  <si>
    <t>Top Floor</t>
  </si>
  <si>
    <t>Sugiline Cave</t>
  </si>
  <si>
    <t>Gigalith</t>
  </si>
  <si>
    <t>Sugiline Ruin</t>
  </si>
  <si>
    <t>Gible</t>
  </si>
  <si>
    <t>B1F, Place Pokesnax in nest, go upstairs, drop down on that nest</t>
  </si>
  <si>
    <t>Teknite Ridge</t>
  </si>
  <si>
    <r>
      <rPr>
        <color rgb="FF000000"/>
        <sz val="10.0"/>
      </rPr>
      <t xml:space="preserve">Earthquake, Power Gem, Tailwind, Rock Smash, Strength needed </t>
    </r>
    <r>
      <rPr>
        <color rgb="FF1155CC"/>
        <sz val="10.0"/>
        <u/>
      </rPr>
      <t>https://www.youtube.com/watch?v=IJ4RZyUlw80</t>
    </r>
  </si>
  <si>
    <t>Braviary</t>
  </si>
  <si>
    <t>Lickilicky</t>
  </si>
  <si>
    <t>Minior</t>
  </si>
  <si>
    <t>Star Piece</t>
  </si>
  <si>
    <t>Talonflame</t>
  </si>
  <si>
    <t>Teknite Cave</t>
  </si>
  <si>
    <t>1F, 2F, 3F, 4F</t>
  </si>
  <si>
    <t>1F, 2F, 3F, 4F, 3-4F</t>
  </si>
  <si>
    <t>3-4F</t>
  </si>
  <si>
    <t>Magikarp</t>
  </si>
  <si>
    <t>1R253 Scrapyard</t>
  </si>
  <si>
    <t>Long quest.
 1. Talk to Fisherman to right of door at Grand Hall
 2. Go to the North Peridot and fight the double battle
 3. Go to Obsidia Slums B1F and talk to the southern most trainer
 4. Something else?
 5. Go to Scrapyard Unique OT</t>
  </si>
  <si>
    <t>Water Flying Water Dark</t>
  </si>
  <si>
    <t>Black glasses</t>
  </si>
  <si>
    <t>Once Upon a Somewhere</t>
  </si>
  <si>
    <t>Ferroseed</t>
  </si>
  <si>
    <t>Ferrothorn</t>
  </si>
  <si>
    <t>Musharna</t>
  </si>
  <si>
    <t>Lucky Punch</t>
  </si>
  <si>
    <t>Cinccino</t>
  </si>
  <si>
    <t>Florges</t>
  </si>
  <si>
    <t>Lilligant</t>
  </si>
  <si>
    <t>Once Upon a Waste of Time</t>
  </si>
  <si>
    <t>Larvitar</t>
  </si>
  <si>
    <t>018 - Hardy</t>
  </si>
  <si>
    <t>Requires you to collapse 3 caves from Tanzan Depths in the main segment</t>
  </si>
  <si>
    <t>Rock Dark</t>
  </si>
  <si>
    <t>Drilbur</t>
  </si>
  <si>
    <t>Ground Steel</t>
  </si>
  <si>
    <t>Deino</t>
  </si>
  <si>
    <t>Need Soul candle, Need 3 Dark Matter</t>
  </si>
  <si>
    <t>Dratini</t>
  </si>
  <si>
    <t>B4F, Need Rock Climb</t>
  </si>
  <si>
    <t>Dragon Flying</t>
  </si>
  <si>
    <t>Bagon</t>
  </si>
  <si>
    <t>Long Quest. Need to show it Fly, Revive it, and follow it to the new route</t>
  </si>
  <si>
    <t>Mechanic Shed</t>
  </si>
  <si>
    <t>Go to Route 3 and find a trainer named Murmina. Go to Charlotte's secret room in Calcenon City. Give her the Belrose Picture. After Agate is back to normal.</t>
  </si>
  <si>
    <t>Scizor</t>
  </si>
  <si>
    <t>See Link Stone Entries - Dept 11F Metal Coat</t>
  </si>
  <si>
    <t>Jangmo-o</t>
  </si>
  <si>
    <t>Rock Climb needed</t>
  </si>
  <si>
    <t>Dragon Fighting</t>
  </si>
  <si>
    <t>Beryl Ward Entrance</t>
  </si>
  <si>
    <t>Sawsbuck</t>
  </si>
  <si>
    <t>Upper Route 4</t>
  </si>
  <si>
    <t>Autumn or Winter Form - Only way to get these forms</t>
  </si>
  <si>
    <t>Scyther</t>
  </si>
  <si>
    <t>Need to melt snow into Mountainous terrain in areas that allow you to</t>
  </si>
  <si>
    <t>Alolan Ninetales</t>
  </si>
  <si>
    <t>Azumarill</t>
  </si>
  <si>
    <t>Bisharp</t>
  </si>
  <si>
    <t>Marill</t>
  </si>
  <si>
    <t>Trevenant</t>
  </si>
  <si>
    <t>Whimsicott</t>
  </si>
  <si>
    <t>Wigglytuff</t>
  </si>
  <si>
    <t>Agate City</t>
  </si>
  <si>
    <t>Bee Quest, &gt;200 Pokemon owned</t>
  </si>
  <si>
    <t>Dive?</t>
  </si>
  <si>
    <t>Join Team Aqua, Trade Organguru Unique OT</t>
  </si>
  <si>
    <t>Trade Basculin if part of Magma gang. Unique OT</t>
  </si>
  <si>
    <t>Charous Mountain</t>
  </si>
  <si>
    <t>Avalugg</t>
  </si>
  <si>
    <t>Froslass</t>
  </si>
  <si>
    <t>Glalie</t>
  </si>
  <si>
    <t>Walrein</t>
  </si>
  <si>
    <t>Cloyster</t>
  </si>
  <si>
    <t>B2F, 1F</t>
  </si>
  <si>
    <t>Cheri Berry</t>
  </si>
  <si>
    <t>Once you free Agate City, a hiker will show up near the circus entrance in one of the houses of Argate City. Talk to him and he'll move to Route 4. Bbattle him and give one of his Pokemon a belt (different betls yield different results). Talk to Hakamo-o nearby, feed him Pokesnax, and he'll create a rock climb path for you. Snivy line is catchable up there.</t>
  </si>
  <si>
    <t>Serperior</t>
  </si>
  <si>
    <t>See Snivy Entry</t>
  </si>
  <si>
    <t>Servine</t>
  </si>
  <si>
    <t>Poipole</t>
  </si>
  <si>
    <t>Bee Quest, &gt;700 owned Pokemon Unique OT</t>
  </si>
  <si>
    <t>Sylveon</t>
  </si>
  <si>
    <t>Labradorra City</t>
  </si>
  <si>
    <t>019 - Saphira</t>
  </si>
  <si>
    <t>Enter second password Unique OT</t>
  </si>
  <si>
    <t>Victory Road</t>
  </si>
  <si>
    <t>Alakazam</t>
  </si>
  <si>
    <t>021 - Elite 4</t>
  </si>
  <si>
    <t>Twisted Spoon</t>
  </si>
  <si>
    <t>Crobat</t>
  </si>
  <si>
    <t>Exploud</t>
  </si>
  <si>
    <t>Gallade</t>
  </si>
  <si>
    <t>1F, 2F, B4F, B5F</t>
  </si>
  <si>
    <t>Luxray</t>
  </si>
  <si>
    <t>1F, B1F, B2F, B3F</t>
  </si>
  <si>
    <t>1F, B3F, B4F, B5F Sapphire</t>
  </si>
  <si>
    <t>1F, B4F, B5F Ruby</t>
  </si>
  <si>
    <t>Zoroark</t>
  </si>
  <si>
    <t>1F, B4F, B5F Sapphire</t>
  </si>
  <si>
    <t>2F, 1F</t>
  </si>
  <si>
    <t>2F, 1F, B4F, B5F Ruby</t>
  </si>
  <si>
    <t>B1F, 2F, B2F, B3F</t>
  </si>
  <si>
    <t>B1F, 2F, B2F, B3F, B5F Emerald</t>
  </si>
  <si>
    <t>B1F, B2F</t>
  </si>
  <si>
    <t>Arcanine</t>
  </si>
  <si>
    <t>B1F, B2F, 1F, B3F</t>
  </si>
  <si>
    <t>Nidoqueen</t>
  </si>
  <si>
    <t>B1F, B2F, 1F, B3F, B5F Aemethyst</t>
  </si>
  <si>
    <t>Eelektross</t>
  </si>
  <si>
    <t>Umbreon</t>
  </si>
  <si>
    <t>B1F, B2F, B3F, B5F Aemethyst</t>
  </si>
  <si>
    <t>B3F, B4F, B5F Ruby</t>
  </si>
  <si>
    <t>Poliwrath</t>
  </si>
  <si>
    <t>B3F, B4F, B5F Sapphire</t>
  </si>
  <si>
    <t>Mismagius</t>
  </si>
  <si>
    <t>B3F, B5F Aemethyst</t>
  </si>
  <si>
    <t>Salazzle</t>
  </si>
  <si>
    <t>B3F, B5F Emerald</t>
  </si>
  <si>
    <t>Conkeldurr</t>
  </si>
  <si>
    <t>B4F, B5F Ruby</t>
  </si>
  <si>
    <t>Flareon</t>
  </si>
  <si>
    <t>Hitmonlee</t>
  </si>
  <si>
    <t>Honchkrow</t>
  </si>
  <si>
    <t>Armaldo</t>
  </si>
  <si>
    <t>B4F, B5F Sapphire</t>
  </si>
  <si>
    <t>Carracosta</t>
  </si>
  <si>
    <t>Hitmonchan</t>
  </si>
  <si>
    <t>Toxicroak</t>
  </si>
  <si>
    <t>Vaporeon</t>
  </si>
  <si>
    <t>Clefable</t>
  </si>
  <si>
    <t>B5F Aemethyst</t>
  </si>
  <si>
    <t>Espeon</t>
  </si>
  <si>
    <t>Tsareena</t>
  </si>
  <si>
    <t>B5F Emerald</t>
  </si>
  <si>
    <t>Electirizer</t>
  </si>
  <si>
    <t>Hitmontop</t>
  </si>
  <si>
    <t>Leafeon</t>
  </si>
  <si>
    <t>Scolipede</t>
  </si>
  <si>
    <t>Slaking</t>
  </si>
  <si>
    <t>Swellow</t>
  </si>
  <si>
    <t>Hariyama</t>
  </si>
  <si>
    <t>Quick Powder</t>
  </si>
  <si>
    <t>Metal Powder</t>
  </si>
  <si>
    <t>Jolteon</t>
  </si>
  <si>
    <t>Jynx</t>
  </si>
  <si>
    <t>Magmarizer</t>
  </si>
  <si>
    <t>Nidoking</t>
  </si>
  <si>
    <t>Shiftry</t>
  </si>
  <si>
    <t>Power Herb</t>
  </si>
  <si>
    <t>Snorlax</t>
  </si>
  <si>
    <t>Leftovers</t>
  </si>
  <si>
    <t>Wobbuffet</t>
  </si>
  <si>
    <t>Charous Path</t>
  </si>
  <si>
    <t>Reshiram Route Unique OT</t>
  </si>
  <si>
    <t>Glaceon</t>
  </si>
  <si>
    <t>Medicham</t>
  </si>
  <si>
    <t>Cresselia</t>
  </si>
  <si>
    <t>New World - Vanhanen Castle</t>
  </si>
  <si>
    <t>023 - Tier 1 Post Game</t>
  </si>
  <si>
    <t>Z - Cresselia Quest</t>
  </si>
  <si>
    <t>Gardevoir</t>
  </si>
  <si>
    <t>Zapdos</t>
  </si>
  <si>
    <t>024 - Tier 2 Post Game</t>
  </si>
  <si>
    <t>Z - Zapdos Quest</t>
  </si>
  <si>
    <t>Moltres</t>
  </si>
  <si>
    <t>Z - Moltres Quest</t>
  </si>
  <si>
    <t>Articuno</t>
  </si>
  <si>
    <t>Z - Articuno Quest</t>
  </si>
  <si>
    <t>Uxie</t>
  </si>
  <si>
    <t>Z - Uxie Quest</t>
  </si>
  <si>
    <t>Mesprit</t>
  </si>
  <si>
    <t>Z - Mesprit Quest</t>
  </si>
  <si>
    <t>Azelf</t>
  </si>
  <si>
    <t>Z - Azelf Quest</t>
  </si>
  <si>
    <t>Regice</t>
  </si>
  <si>
    <t>New World - Route 2</t>
  </si>
  <si>
    <t>Z - Regice Quest</t>
  </si>
  <si>
    <t>Regirock</t>
  </si>
  <si>
    <t>Z - Regirock Quest</t>
  </si>
  <si>
    <t>Registeel</t>
  </si>
  <si>
    <t>Z - Registeel Quest</t>
  </si>
  <si>
    <t>Golem</t>
  </si>
  <si>
    <t>Tangrowth</t>
  </si>
  <si>
    <t>Entei</t>
  </si>
  <si>
    <t>New World - Nature Center</t>
  </si>
  <si>
    <t>Z - Entei Quest</t>
  </si>
  <si>
    <t>Raikou</t>
  </si>
  <si>
    <t>New World - North Aventurine Woods</t>
  </si>
  <si>
    <t>Z - Raikou Quest</t>
  </si>
  <si>
    <t>Suicune</t>
  </si>
  <si>
    <t>New World - South Aventurine Woods</t>
  </si>
  <si>
    <t>Z - Suicune Quest</t>
  </si>
  <si>
    <t>Terrakion</t>
  </si>
  <si>
    <t>025 - Tier 3 Post Game</t>
  </si>
  <si>
    <t>Z - Terrakion Quest</t>
  </si>
  <si>
    <t>New World - Route 3</t>
  </si>
  <si>
    <t>Initial Area</t>
  </si>
  <si>
    <t>Bastiodon</t>
  </si>
  <si>
    <t>Cradily</t>
  </si>
  <si>
    <t>Big Root</t>
  </si>
  <si>
    <t>Keldeo Area</t>
  </si>
  <si>
    <t>Cobalion</t>
  </si>
  <si>
    <t>Z - Cobalion Quest</t>
  </si>
  <si>
    <t>Keldeo</t>
  </si>
  <si>
    <t>Z - Keldeo Quest</t>
  </si>
  <si>
    <t>Virizion</t>
  </si>
  <si>
    <t>Z - Virizion Quest</t>
  </si>
  <si>
    <t>New World - Route 4</t>
  </si>
  <si>
    <t>Malamar</t>
  </si>
  <si>
    <t>New World - Chrysolia Forest</t>
  </si>
  <si>
    <t>Guzzlord</t>
  </si>
  <si>
    <t>Chrysolia Deepwoods</t>
  </si>
  <si>
    <t>Garbodor</t>
  </si>
  <si>
    <t>Victreebel</t>
  </si>
  <si>
    <t>Bellossom</t>
  </si>
  <si>
    <t>Exeggutor</t>
  </si>
  <si>
    <t>Meganium</t>
  </si>
  <si>
    <t>Sceptile</t>
  </si>
  <si>
    <t>Landorus</t>
  </si>
  <si>
    <t>New World 837</t>
  </si>
  <si>
    <t>Z - Landorus Quest</t>
  </si>
  <si>
    <t>Thundurus</t>
  </si>
  <si>
    <t>Z - Thundurus Quest</t>
  </si>
  <si>
    <t>Tornadus</t>
  </si>
  <si>
    <t>Z - Tornadus Quest</t>
  </si>
  <si>
    <t>Regigigas</t>
  </si>
  <si>
    <t>New World 838</t>
  </si>
  <si>
    <t>Z - Regigigas Quest</t>
  </si>
  <si>
    <t>Zygarde</t>
  </si>
  <si>
    <t>026 - Tier 4 Post Game</t>
  </si>
  <si>
    <t>10% - Zygarde quest</t>
  </si>
  <si>
    <t>Volcanion</t>
  </si>
  <si>
    <t>Z - Volcanion Quest, B1F</t>
  </si>
  <si>
    <t>Meloetta</t>
  </si>
  <si>
    <t>Z - Meloetta Event, Battle Wheel</t>
  </si>
  <si>
    <t>North Obsidia Ward Renovated</t>
  </si>
  <si>
    <t>Nightclub. Post Magearna Quest, talk to Luma</t>
  </si>
  <si>
    <t>Hoopa</t>
  </si>
  <si>
    <t>Grandview Station</t>
  </si>
  <si>
    <t>Z - Hoopa Quest</t>
  </si>
  <si>
    <t>Magearna</t>
  </si>
  <si>
    <t>Glass Workstation</t>
  </si>
  <si>
    <t>Z - Magearna Quest</t>
  </si>
  <si>
    <t>Celebi</t>
  </si>
  <si>
    <t>Z - Celebi Quest</t>
  </si>
  <si>
    <t>Zeraora</t>
  </si>
  <si>
    <t>Z - Zeraora Quest</t>
  </si>
  <si>
    <t>New World - Lost Railcave</t>
  </si>
  <si>
    <t>Nihilego</t>
  </si>
  <si>
    <t>Sun Stone</t>
  </si>
  <si>
    <t>Twilight Desert</t>
  </si>
  <si>
    <t>Rampardos</t>
  </si>
  <si>
    <t>Stakataka</t>
  </si>
  <si>
    <t>Blacephalon</t>
  </si>
  <si>
    <t>New World - Train</t>
  </si>
  <si>
    <t>Tyrantrum</t>
  </si>
  <si>
    <t>Beheeyem</t>
  </si>
  <si>
    <t>New World - Victory Road</t>
  </si>
  <si>
    <t>Roserade</t>
  </si>
  <si>
    <t>Aegir Cave</t>
  </si>
  <si>
    <t>Victini</t>
  </si>
  <si>
    <t>Z - Victini Quest</t>
  </si>
  <si>
    <t>Gourgeist</t>
  </si>
  <si>
    <t>Simisage</t>
  </si>
  <si>
    <t>Latias</t>
  </si>
  <si>
    <t>Unexplored Territory</t>
  </si>
  <si>
    <t>026 - Tier 5 Post Game</t>
  </si>
  <si>
    <t>Z - Latias Event</t>
  </si>
  <si>
    <t>Latios</t>
  </si>
  <si>
    <t>Z - Latios Event</t>
  </si>
  <si>
    <t>Gyarados</t>
  </si>
  <si>
    <t>Jumpluff</t>
  </si>
  <si>
    <t>Kabutops</t>
  </si>
  <si>
    <t>Ninetales</t>
  </si>
  <si>
    <t>Omastar</t>
  </si>
  <si>
    <t>Starmie</t>
  </si>
  <si>
    <t>Diancie</t>
  </si>
  <si>
    <t>Aegir Cave Depths</t>
  </si>
  <si>
    <t>Z - Diancie Quest</t>
  </si>
  <si>
    <t>Empoleon</t>
  </si>
  <si>
    <t>New World - Aegir Cave Depths</t>
  </si>
  <si>
    <t>Manaphy</t>
  </si>
  <si>
    <t>Splash Grounds</t>
  </si>
  <si>
    <t>Z - Manaphy Quest</t>
  </si>
  <si>
    <t>Primarina</t>
  </si>
  <si>
    <t>Tapubulu</t>
  </si>
  <si>
    <t>Tabula Rasa</t>
  </si>
  <si>
    <t>Z - Tapubulu Event</t>
  </si>
  <si>
    <t>Tapufini</t>
  </si>
  <si>
    <t>Z - Tapufini Event</t>
  </si>
  <si>
    <t>Tapukoko</t>
  </si>
  <si>
    <t>Z - Tapukoko Event</t>
  </si>
  <si>
    <t>Tapulele</t>
  </si>
  <si>
    <t>Z - Tapulele Event</t>
  </si>
  <si>
    <t>Jirachi</t>
  </si>
  <si>
    <t>New World - LCCC</t>
  </si>
  <si>
    <t>Z - Jirachi Quest</t>
  </si>
  <si>
    <t>Heatran</t>
  </si>
  <si>
    <t>Ametrine Core</t>
  </si>
  <si>
    <t>Z - Heatran Quest</t>
  </si>
  <si>
    <t>Electabuzz</t>
  </si>
  <si>
    <t>Magmar</t>
  </si>
  <si>
    <t>Vanilluxe</t>
  </si>
  <si>
    <t>Marshadow</t>
  </si>
  <si>
    <t>027 - Tier 6 Post Game</t>
  </si>
  <si>
    <t>Z - Marshadow Quest</t>
  </si>
  <si>
    <t>Dialga</t>
  </si>
  <si>
    <t>Z - Dialga/Palkia Quest</t>
  </si>
  <si>
    <t>Palkia</t>
  </si>
  <si>
    <t>Genesect</t>
  </si>
  <si>
    <t>Z - Genesect Quest, New Blacksteam Fabrication</t>
  </si>
  <si>
    <t>Poision</t>
  </si>
  <si>
    <t>Idyll of Pestilence</t>
  </si>
  <si>
    <t>Venusaur</t>
  </si>
  <si>
    <t>Idyll of Panaceance</t>
  </si>
  <si>
    <t>Shaymin</t>
  </si>
  <si>
    <t>Z - Shaymin Quest</t>
  </si>
  <si>
    <t>Breloom</t>
  </si>
  <si>
    <t>Kartana</t>
  </si>
  <si>
    <t>Darkrai</t>
  </si>
  <si>
    <t>Stalemate</t>
  </si>
  <si>
    <t>Z - Darkrai Quest</t>
  </si>
  <si>
    <t>Endgame</t>
  </si>
  <si>
    <t>Hooh</t>
  </si>
  <si>
    <t>Mirage Tower?</t>
  </si>
  <si>
    <t>028 - Tier 7 Post Game</t>
  </si>
  <si>
    <t>Z - Hooh Quest</t>
  </si>
  <si>
    <t>Lugia</t>
  </si>
  <si>
    <t>Z - Lugia Quest</t>
  </si>
  <si>
    <t>Rhodochrine Tree</t>
  </si>
  <si>
    <t>Decidueye</t>
  </si>
  <si>
    <t>WaterPsychic</t>
  </si>
  <si>
    <t>Frogadier</t>
  </si>
  <si>
    <t>Cauldron of the Future</t>
  </si>
  <si>
    <t>Celesteela</t>
  </si>
  <si>
    <t>Hakamoo</t>
  </si>
  <si>
    <t>Razor Claw</t>
  </si>
  <si>
    <t>Kommoo</t>
  </si>
  <si>
    <t>Cosmog</t>
  </si>
  <si>
    <t>Giratina</t>
  </si>
  <si>
    <t>Distorted Space</t>
  </si>
  <si>
    <t>Z - Giratina Quest</t>
  </si>
  <si>
    <t>Reshiram</t>
  </si>
  <si>
    <t>New World 888</t>
  </si>
  <si>
    <t>Z - Reshiram Quest</t>
  </si>
  <si>
    <t>Deoxys</t>
  </si>
  <si>
    <t>New World Crash</t>
  </si>
  <si>
    <t>Z - Dexoys Quest</t>
  </si>
  <si>
    <t>Kyurem</t>
  </si>
  <si>
    <t>New World Helix</t>
  </si>
  <si>
    <t>Z - Kyurem Quest</t>
  </si>
  <si>
    <t>Zekrom</t>
  </si>
  <si>
    <t>Z - Zekrom Quest</t>
  </si>
  <si>
    <t>Lunala</t>
  </si>
  <si>
    <t>Not Catchable</t>
  </si>
  <si>
    <t>Evolve Cosmeon</t>
  </si>
  <si>
    <t>Solgaleo</t>
  </si>
  <si>
    <t>Chandelure</t>
  </si>
  <si>
    <t>Volcarona</t>
  </si>
  <si>
    <t>029 - Tier 8 Post Game</t>
  </si>
  <si>
    <t>100% - Zygarde quest 100%</t>
  </si>
  <si>
    <t>Groudon</t>
  </si>
  <si>
    <t>Z - Groudon Quest</t>
  </si>
  <si>
    <t>Rayquaza</t>
  </si>
  <si>
    <t>Z - Rayquaza Quest</t>
  </si>
  <si>
    <t>Xerneas</t>
  </si>
  <si>
    <t>Z - Xerneas Quest Unique OT</t>
  </si>
  <si>
    <t>Yveltal</t>
  </si>
  <si>
    <t>Z - Yveltal Quest</t>
  </si>
  <si>
    <t>Mew</t>
  </si>
  <si>
    <t>Neoteric Isle</t>
  </si>
  <si>
    <t>Z - Mew Quest</t>
  </si>
  <si>
    <t>Mewtwo</t>
  </si>
  <si>
    <t>Z - Mewtwo Quest</t>
  </si>
  <si>
    <t>Machamp</t>
  </si>
  <si>
    <t>Xurkitree</t>
  </si>
  <si>
    <t>Blastoise</t>
  </si>
  <si>
    <t>Necrozma</t>
  </si>
  <si>
    <t>Citae Prisma</t>
  </si>
  <si>
    <t>Z - Necrozma Quest</t>
  </si>
  <si>
    <t>Zweilous</t>
  </si>
  <si>
    <t>Hydreigon</t>
  </si>
  <si>
    <t>Pheromosa</t>
  </si>
  <si>
    <t>Kyogre</t>
  </si>
  <si>
    <t>New World 883</t>
  </si>
  <si>
    <t>Z - Kyogre Quest</t>
  </si>
  <si>
    <t>Buzzwole</t>
  </si>
  <si>
    <t>Arceus</t>
  </si>
  <si>
    <t>New World Asylum</t>
  </si>
  <si>
    <t>030 - End</t>
  </si>
  <si>
    <t>Z - Arceus Quest</t>
  </si>
  <si>
    <t>034 - Post Game</t>
  </si>
  <si>
    <t>Postgame</t>
  </si>
  <si>
    <t>Vacant Past</t>
  </si>
  <si>
    <t>Manyworld Forest</t>
  </si>
  <si>
    <t>Bayleef</t>
  </si>
  <si>
    <t>Dragonite</t>
  </si>
  <si>
    <t>Quilava</t>
  </si>
  <si>
    <t>Togetic</t>
  </si>
  <si>
    <t>Croconaw</t>
  </si>
  <si>
    <t>Manyworld Pool</t>
  </si>
  <si>
    <t>Weedle</t>
  </si>
  <si>
    <t>035 - N/A</t>
  </si>
  <si>
    <t>Breed Beedrill</t>
  </si>
  <si>
    <t>Cleffa</t>
  </si>
  <si>
    <t>Breed Clefairy</t>
  </si>
  <si>
    <t>Tympole</t>
  </si>
  <si>
    <t>Breed Seismitoad</t>
  </si>
  <si>
    <t>Seedot</t>
  </si>
  <si>
    <t>Breed Shiftry</t>
  </si>
  <si>
    <t>Kadabra</t>
  </si>
  <si>
    <t>Evolve Abra</t>
  </si>
  <si>
    <t>Alolan Golem</t>
  </si>
  <si>
    <t>Evolve Alolan Graveler</t>
  </si>
  <si>
    <t>Aurorus</t>
  </si>
  <si>
    <t>Evolve Amaura</t>
  </si>
  <si>
    <t>Archeops</t>
  </si>
  <si>
    <t>Evolve Archen</t>
  </si>
  <si>
    <t>Fraxure</t>
  </si>
  <si>
    <t>Evolve Axew</t>
  </si>
  <si>
    <t>Shelgon</t>
  </si>
  <si>
    <t>Evolve Bagon</t>
  </si>
  <si>
    <t>Metang</t>
  </si>
  <si>
    <t>Evolve Beldum</t>
  </si>
  <si>
    <t>Steenee</t>
  </si>
  <si>
    <t>Evolve Bounsweet</t>
  </si>
  <si>
    <t>Delphox</t>
  </si>
  <si>
    <t>Evolve Braixen</t>
  </si>
  <si>
    <t>Ivysaur</t>
  </si>
  <si>
    <t>Evolve Bulbasaur</t>
  </si>
  <si>
    <t>Metapod</t>
  </si>
  <si>
    <t>Evolve Caterpie</t>
  </si>
  <si>
    <t>Blissey</t>
  </si>
  <si>
    <t>Evolve Chansey</t>
  </si>
  <si>
    <t>Quilladin</t>
  </si>
  <si>
    <t>Evolve Chespin</t>
  </si>
  <si>
    <t>Monferno</t>
  </si>
  <si>
    <t>Evolve Chimchar</t>
  </si>
  <si>
    <t>Blaziken</t>
  </si>
  <si>
    <t>Evolve Combusken</t>
  </si>
  <si>
    <t>Combusken</t>
  </si>
  <si>
    <t>Cosmeon</t>
  </si>
  <si>
    <t>Evolve Cosmog</t>
  </si>
  <si>
    <t>Feraligatr</t>
  </si>
  <si>
    <t>Evolve Croconaw</t>
  </si>
  <si>
    <t>Samurott</t>
  </si>
  <si>
    <t>Evolve Dewott</t>
  </si>
  <si>
    <t>Aegislash</t>
  </si>
  <si>
    <t>Evolve Doublade</t>
  </si>
  <si>
    <t>Dragonair</t>
  </si>
  <si>
    <t>Evolve Dratini</t>
  </si>
  <si>
    <t>Reuniclus</t>
  </si>
  <si>
    <t>Evolve Duosin</t>
  </si>
  <si>
    <t>Braixen</t>
  </si>
  <si>
    <t>Evolve Fennekin</t>
  </si>
  <si>
    <t>Floette</t>
  </si>
  <si>
    <t>Evolve Flabebe</t>
  </si>
  <si>
    <t>Haxorus</t>
  </si>
  <si>
    <t>Evolve Fraxure</t>
  </si>
  <si>
    <t>Evolve Froakie</t>
  </si>
  <si>
    <t>Greninja</t>
  </si>
  <si>
    <t>Evolve Frogadier</t>
  </si>
  <si>
    <t>Garchomp</t>
  </si>
  <si>
    <t>Evolve Gabite</t>
  </si>
  <si>
    <t>Haunter</t>
  </si>
  <si>
    <t>Evolve Gastly</t>
  </si>
  <si>
    <t>Gabite</t>
  </si>
  <si>
    <t>Evolve Gible</t>
  </si>
  <si>
    <t>Purugly</t>
  </si>
  <si>
    <t>Evolve Glameow</t>
  </si>
  <si>
    <t>Sliggoo</t>
  </si>
  <si>
    <t>Evolve Goomy</t>
  </si>
  <si>
    <t>Gothorita</t>
  </si>
  <si>
    <t>Evolve Gothita</t>
  </si>
  <si>
    <t>Gothitelle</t>
  </si>
  <si>
    <t>Evolve Gothorita</t>
  </si>
  <si>
    <t>Torterra</t>
  </si>
  <si>
    <t>Evolve Grotle</t>
  </si>
  <si>
    <t>Gengar</t>
  </si>
  <si>
    <t>Evolve Haunter with Link Stone</t>
  </si>
  <si>
    <t>Stoutland</t>
  </si>
  <si>
    <t>Evolve Herdier</t>
  </si>
  <si>
    <t>Doublade</t>
  </si>
  <si>
    <t>Evolve Honedge</t>
  </si>
  <si>
    <t>Pupitar</t>
  </si>
  <si>
    <t>Evolve Larvitar</t>
  </si>
  <si>
    <t>Herdier</t>
  </si>
  <si>
    <t>Evolve Lillipup</t>
  </si>
  <si>
    <t>Torracat</t>
  </si>
  <si>
    <t>Evolve Litten</t>
  </si>
  <si>
    <t>Lampent</t>
  </si>
  <si>
    <t>Evolve Litwick</t>
  </si>
  <si>
    <t>Swampert</t>
  </si>
  <si>
    <t>Evolve Marshtomp</t>
  </si>
  <si>
    <t>Metagross</t>
  </si>
  <si>
    <t>Evolve Metang</t>
  </si>
  <si>
    <t>Mienshao</t>
  </si>
  <si>
    <t>Evolve Mienfoo</t>
  </si>
  <si>
    <t>Infernape</t>
  </si>
  <si>
    <t>Evolve Monferno</t>
  </si>
  <si>
    <t>Marshtomp</t>
  </si>
  <si>
    <t>Evolve Mudkip</t>
  </si>
  <si>
    <t>Ninjask</t>
  </si>
  <si>
    <t>Evolve Nincada</t>
  </si>
  <si>
    <t>Shedinja</t>
  </si>
  <si>
    <t>Dewott</t>
  </si>
  <si>
    <t>Evolve Oshawott</t>
  </si>
  <si>
    <t>Emboar</t>
  </si>
  <si>
    <t>Evolve Pignite</t>
  </si>
  <si>
    <t>Alolan Raichu</t>
  </si>
  <si>
    <t>Evolve Pikachu on Apophyll</t>
  </si>
  <si>
    <t>Prinplup</t>
  </si>
  <si>
    <t>Evolve Piplup</t>
  </si>
  <si>
    <t>Naganadel</t>
  </si>
  <si>
    <t>Evolve Pipole while knowing Dragon Pulse</t>
  </si>
  <si>
    <t>Brionne</t>
  </si>
  <si>
    <t>Evolve Popplio</t>
  </si>
  <si>
    <t>Tyranitar</t>
  </si>
  <si>
    <t>Evolve Pupitar</t>
  </si>
  <si>
    <t>Typhlosion</t>
  </si>
  <si>
    <t>Evolve Quilava</t>
  </si>
  <si>
    <t>Chesnaught</t>
  </si>
  <si>
    <t>Evolve Quilladin</t>
  </si>
  <si>
    <t>Kirlia</t>
  </si>
  <si>
    <t>Evolve Ralts</t>
  </si>
  <si>
    <t>Lucario</t>
  </si>
  <si>
    <t>Evolve Riolu</t>
  </si>
  <si>
    <t>Dartrix</t>
  </si>
  <si>
    <t>Evolve Rowlet</t>
  </si>
  <si>
    <t>Krokorok</t>
  </si>
  <si>
    <t>Evolve Sandile</t>
  </si>
  <si>
    <t>Evolve Scyther with Link Stone while holding Metal Coat</t>
  </si>
  <si>
    <t>Swadloon</t>
  </si>
  <si>
    <t>Evolve Sewaddle</t>
  </si>
  <si>
    <t>Salamence</t>
  </si>
  <si>
    <t>Evolve Shelgon</t>
  </si>
  <si>
    <t>Luxio</t>
  </si>
  <si>
    <t>Evolve Shinx</t>
  </si>
  <si>
    <t>Goodra</t>
  </si>
  <si>
    <t>Evolve Sliggoo</t>
  </si>
  <si>
    <t>Slowbro</t>
  </si>
  <si>
    <t>Evolve Slowpoke</t>
  </si>
  <si>
    <t>Duosion</t>
  </si>
  <si>
    <t>Evolve Solosis</t>
  </si>
  <si>
    <t>Wartortle</t>
  </si>
  <si>
    <t>Evolve Squirtle</t>
  </si>
  <si>
    <t>Pignite</t>
  </si>
  <si>
    <t>Evolve Tepig</t>
  </si>
  <si>
    <t>Gurdurr</t>
  </si>
  <si>
    <t>Evolve Timburr</t>
  </si>
  <si>
    <t>Togekiss</t>
  </si>
  <si>
    <t>Evolve Togetic with a Shiny Stone</t>
  </si>
  <si>
    <t>Incineroar</t>
  </si>
  <si>
    <t>Evolve Torracat</t>
  </si>
  <si>
    <t>Grovyle</t>
  </si>
  <si>
    <t>Evolve Treecko</t>
  </si>
  <si>
    <t>Grotle</t>
  </si>
  <si>
    <t>Evolve Turtwig</t>
  </si>
  <si>
    <t>Silvally</t>
  </si>
  <si>
    <t>Evolve Type Null</t>
  </si>
  <si>
    <t>Kakuna</t>
  </si>
  <si>
    <t>Evolve Weedle</t>
  </si>
  <si>
    <t>First Match</t>
  </si>
  <si>
    <t>First Location</t>
  </si>
  <si>
    <t>First Perm Location</t>
  </si>
  <si>
    <t>Disappearing Lands</t>
  </si>
  <si>
    <t>Unique Mons</t>
  </si>
  <si>
    <t>VALue</t>
  </si>
  <si>
    <t>00003 Opal Ward</t>
  </si>
  <si>
    <t>True</t>
  </si>
  <si>
    <t>00004 Lower Peridot Ward</t>
  </si>
  <si>
    <t>00005 Lower Peridot Alley</t>
  </si>
  <si>
    <t>00007 North Peridot Alley</t>
  </si>
  <si>
    <t>00016 Jasper Ward</t>
  </si>
  <si>
    <t>00017 Malchous Forest Park</t>
  </si>
  <si>
    <t>00020 Beryl Ward</t>
  </si>
  <si>
    <t>00009 Obsidia Ward</t>
  </si>
  <si>
    <t>00022 North Obsidia Alleyway</t>
  </si>
  <si>
    <t>00012 Obsidia Alleyway</t>
  </si>
  <si>
    <t>00010 Obsidia Slums</t>
  </si>
  <si>
    <t>00023 Lapis Ward</t>
  </si>
  <si>
    <t>00024 Lapis Ward Alleyway</t>
  </si>
  <si>
    <t>00014 Onyx Ward</t>
  </si>
  <si>
    <t>00013 Coral Ward</t>
  </si>
  <si>
    <t>00033 Azurine Island</t>
  </si>
  <si>
    <t>00030 Apophyll Beach</t>
  </si>
  <si>
    <t>00008 Underground Railnet</t>
  </si>
  <si>
    <t>00042 Underground Railnet 2</t>
  </si>
  <si>
    <t>00006 Peridot Ward</t>
  </si>
  <si>
    <t>00050 Peridot Ward 2</t>
  </si>
  <si>
    <t>00046 Coral Ward 2</t>
  </si>
  <si>
    <t>00047 Apophyll Beach 2</t>
  </si>
  <si>
    <t>00049 Lower Peridot Ward 2</t>
  </si>
  <si>
    <t>00052 Lapis Alleyway 2</t>
  </si>
  <si>
    <t>00053 Azurine Island 2</t>
  </si>
  <si>
    <t>00001 Grand Hall</t>
  </si>
  <si>
    <t>00067 Slums Playground</t>
  </si>
  <si>
    <t>00086 Glitch City - Byxbysion Wasteland</t>
  </si>
  <si>
    <t>00087 Glitch City - Citae Astrae</t>
  </si>
  <si>
    <t>00088 Glitch City - Victory Road</t>
  </si>
  <si>
    <t>00089 Glitch City - Cerulean Cave</t>
  </si>
  <si>
    <t>00084 Glitch City - Mt Moon</t>
  </si>
  <si>
    <t>Cosmoem</t>
  </si>
  <si>
    <t>Locations</t>
  </si>
  <si>
    <t>Location Current</t>
  </si>
  <si>
    <t>Location In Order</t>
  </si>
  <si>
    <t>Location Final</t>
  </si>
  <si>
    <t>Floor</t>
  </si>
  <si>
    <t>00001</t>
  </si>
  <si>
    <t>00107 Opal Ward Renovated</t>
  </si>
  <si>
    <t>00002</t>
  </si>
  <si>
    <t>Grand Hall w/ Password</t>
  </si>
  <si>
    <t>00108 Lower Peridot Ward Renovated</t>
  </si>
  <si>
    <t>014 # Coral Ward</t>
  </si>
  <si>
    <t>00003</t>
  </si>
  <si>
    <t>00109 Lower Peridot Alley Renovated</t>
  </si>
  <si>
    <t>015 # Apophyll Beach</t>
  </si>
  <si>
    <t>00004</t>
  </si>
  <si>
    <t>00111 North Peridot Alley Renovated</t>
  </si>
  <si>
    <t>016 # Apophyll Beach</t>
  </si>
  <si>
    <t>00005</t>
  </si>
  <si>
    <t>00112 Jasper Ward Renovated</t>
  </si>
  <si>
    <t>017 # Apophyll Academy</t>
  </si>
  <si>
    <t>00006</t>
  </si>
  <si>
    <t>00113 Malchous Forest Park Renovated</t>
  </si>
  <si>
    <t>018 # Apophyll Beach</t>
  </si>
  <si>
    <t>00007</t>
  </si>
  <si>
    <t>00114 Beryl Ward Renovated</t>
  </si>
  <si>
    <t>019 # Apophyll Beach</t>
  </si>
  <si>
    <t>00008</t>
  </si>
  <si>
    <t>00116 Obsidia Ward Renovated</t>
  </si>
  <si>
    <t>00009</t>
  </si>
  <si>
    <t>00118 North Obsidia Alleyway Renovated</t>
  </si>
  <si>
    <t>020 # Apophyll Beach</t>
  </si>
  <si>
    <t>00010</t>
  </si>
  <si>
    <t>00119 Obsidia Alleyway Renovated</t>
  </si>
  <si>
    <t>021 # Pyrous Mountain</t>
  </si>
  <si>
    <t>00011</t>
  </si>
  <si>
    <t>00120 Obsidia Slums Renovated</t>
  </si>
  <si>
    <t>027 # Pyrous Mountain</t>
  </si>
  <si>
    <t>Apophyll Academy Renovated</t>
  </si>
  <si>
    <t>00012</t>
  </si>
  <si>
    <t>00122 Lapis Ward Renovated</t>
  </si>
  <si>
    <t>029 # Opal Ward</t>
  </si>
  <si>
    <t>00013</t>
  </si>
  <si>
    <t>00123 Lapis Ward Alleyway Renovated</t>
  </si>
  <si>
    <t>030 # Apophyll Cave</t>
  </si>
  <si>
    <t>00014</t>
  </si>
  <si>
    <t>00124 Onyx Ward Renovated</t>
  </si>
  <si>
    <t>00015</t>
  </si>
  <si>
    <t>00125 Coral Ward Renovated</t>
  </si>
  <si>
    <t>031 # Apophyll Cave 2F</t>
  </si>
  <si>
    <t>Apophyll Cave 2F</t>
  </si>
  <si>
    <t>00016</t>
  </si>
  <si>
    <t>00128 Azurine Island Renovated</t>
  </si>
  <si>
    <t>033 # Pyrous Mountain 1F</t>
  </si>
  <si>
    <t>Pyrous Mountain 1F</t>
  </si>
  <si>
    <t>00017</t>
  </si>
  <si>
    <t>00130 Apophyll Beach Renovated</t>
  </si>
  <si>
    <t>034 # Pyrous Mountain 1F</t>
  </si>
  <si>
    <t>00018</t>
  </si>
  <si>
    <t>00155 Underground Railnet Renovated</t>
  </si>
  <si>
    <t>035 # Pyrous Mountain B1F</t>
  </si>
  <si>
    <t>Pyrous Mountain B1F</t>
  </si>
  <si>
    <t>00019</t>
  </si>
  <si>
    <t>Unique</t>
  </si>
  <si>
    <t>BIG CHANGE</t>
  </si>
  <si>
    <t>036 # Obsidia Ward</t>
  </si>
  <si>
    <t>Azurine Lake</t>
  </si>
  <si>
    <t>00020</t>
  </si>
  <si>
    <t>037 # Lower Peridot Ward</t>
  </si>
  <si>
    <t>00021</t>
  </si>
  <si>
    <t>041 # Underground Railnet</t>
  </si>
  <si>
    <t>00022</t>
  </si>
  <si>
    <t>Chrysolia</t>
  </si>
  <si>
    <t>00023</t>
  </si>
  <si>
    <t>046 # Lower Peridot Ward</t>
  </si>
  <si>
    <t>00024</t>
  </si>
  <si>
    <t>052 # Lower Peridot Alley</t>
  </si>
  <si>
    <t>Beryl Cemetery Renovated</t>
  </si>
  <si>
    <t>00025</t>
  </si>
  <si>
    <t>057 # Peridot Ward</t>
  </si>
  <si>
    <t>00026</t>
  </si>
  <si>
    <t>058 # North Peridot Alley</t>
  </si>
  <si>
    <t>00027</t>
  </si>
  <si>
    <t>088 # Obsidia Slums B1F</t>
  </si>
  <si>
    <t>Obsidia Slums B1F</t>
  </si>
  <si>
    <t>Beryl Water Grid</t>
  </si>
  <si>
    <t>00028</t>
  </si>
  <si>
    <t>090 # Obsidia Slums 1F</t>
  </si>
  <si>
    <t>Obsidia Slums 1F</t>
  </si>
  <si>
    <t>00029</t>
  </si>
  <si>
    <t>091 # Obsidia Slums 2F</t>
  </si>
  <si>
    <t>Obsidia Slums 2F</t>
  </si>
  <si>
    <t>00030</t>
  </si>
  <si>
    <t>097 # Coral Ward</t>
  </si>
  <si>
    <t>00031</t>
  </si>
  <si>
    <t>103 # Underground Railnet</t>
  </si>
  <si>
    <t>00032</t>
  </si>
  <si>
    <t>105 # Obsidia Alleyway</t>
  </si>
  <si>
    <t>00033</t>
  </si>
  <si>
    <t>00034</t>
  </si>
  <si>
    <t>109 # Coral Ward</t>
  </si>
  <si>
    <t>Central Obsidia Water Grid</t>
  </si>
  <si>
    <t>00035</t>
  </si>
  <si>
    <t>00036</t>
  </si>
  <si>
    <t>128 # Onyx Ward</t>
  </si>
  <si>
    <t>Cerulean Cave</t>
  </si>
  <si>
    <t>00037</t>
  </si>
  <si>
    <t>00038</t>
  </si>
  <si>
    <t>00039</t>
  </si>
  <si>
    <t>130 # Jasper Ward</t>
  </si>
  <si>
    <t>00040</t>
  </si>
  <si>
    <t>132 # Malchous Forest Park</t>
  </si>
  <si>
    <t>00041</t>
  </si>
  <si>
    <t>00042</t>
  </si>
  <si>
    <t>00043</t>
  </si>
  <si>
    <t>00044</t>
  </si>
  <si>
    <t>00045</t>
  </si>
  <si>
    <t>00046</t>
  </si>
  <si>
    <t>00047</t>
  </si>
  <si>
    <t>00048</t>
  </si>
  <si>
    <t>00049</t>
  </si>
  <si>
    <t>00050</t>
  </si>
  <si>
    <t>00051</t>
  </si>
  <si>
    <t>00052</t>
  </si>
  <si>
    <t>00053</t>
  </si>
  <si>
    <t>00054</t>
  </si>
  <si>
    <t>134 # Jasper Ward</t>
  </si>
  <si>
    <t>00055</t>
  </si>
  <si>
    <t>135 # Jasper Ward</t>
  </si>
  <si>
    <t>00056</t>
  </si>
  <si>
    <t>137 # Jasper Ward</t>
  </si>
  <si>
    <t>00057</t>
  </si>
  <si>
    <t>138 # Jasper Ward</t>
  </si>
  <si>
    <t>00058</t>
  </si>
  <si>
    <t>00059</t>
  </si>
  <si>
    <t>00060</t>
  </si>
  <si>
    <t>00061</t>
  </si>
  <si>
    <t>149 # Beryl Ward</t>
  </si>
  <si>
    <t>00062</t>
  </si>
  <si>
    <t>150 # Rhodochrine Jungle</t>
  </si>
  <si>
    <t>00063</t>
  </si>
  <si>
    <t>00064</t>
  </si>
  <si>
    <t>00065</t>
  </si>
  <si>
    <t>151 # Beryl Ward</t>
  </si>
  <si>
    <t>00066</t>
  </si>
  <si>
    <t>152 # Beryl Cemetery</t>
  </si>
  <si>
    <t>00067</t>
  </si>
  <si>
    <t>153 # The Underroot</t>
  </si>
  <si>
    <t>00068</t>
  </si>
  <si>
    <t>00069</t>
  </si>
  <si>
    <t>00070</t>
  </si>
  <si>
    <t>165 # North Obsidia Alleyway</t>
  </si>
  <si>
    <t>00071</t>
  </si>
  <si>
    <t>170 # Lapis Alleyway</t>
  </si>
  <si>
    <t>Coral Water Grid</t>
  </si>
  <si>
    <t>00072</t>
  </si>
  <si>
    <t>178 # Grand Stairway B1F</t>
  </si>
  <si>
    <t>Grand Stairway B1F</t>
  </si>
  <si>
    <t>00073</t>
  </si>
  <si>
    <t>179 # Grand Stairway B2F</t>
  </si>
  <si>
    <t>Grand Stairway B2F</t>
  </si>
  <si>
    <t>00074</t>
  </si>
  <si>
    <t>371 # Tanzan Mountain</t>
  </si>
  <si>
    <t>180 # Grand Stairway B3F</t>
  </si>
  <si>
    <t>Grand Stairway B3F</t>
  </si>
  <si>
    <t>00075</t>
  </si>
  <si>
    <t>184 # Beryl Cave 1F</t>
  </si>
  <si>
    <t>Beryl Cave 1F</t>
  </si>
  <si>
    <t>00076</t>
  </si>
  <si>
    <t>00077</t>
  </si>
  <si>
    <t>185 # Beryl Cave B1F</t>
  </si>
  <si>
    <t>Beryl Cave B1F</t>
  </si>
  <si>
    <t>00078</t>
  </si>
  <si>
    <t>00079</t>
  </si>
  <si>
    <t>186 # Beryl Cave B2F</t>
  </si>
  <si>
    <t>Beryl Cave B2F</t>
  </si>
  <si>
    <t>00080</t>
  </si>
  <si>
    <t>00081</t>
  </si>
  <si>
    <t>196 # Underground Railnet</t>
  </si>
  <si>
    <t>00082</t>
  </si>
  <si>
    <t>4F, 1F, 2F, B1F, B2F, B3F</t>
  </si>
  <si>
    <t>00083</t>
  </si>
  <si>
    <t>198 # Yureyu Power Plant</t>
  </si>
  <si>
    <t>00084</t>
  </si>
  <si>
    <t>6F, 7F, 8F</t>
  </si>
  <si>
    <t>00085</t>
  </si>
  <si>
    <t>Glitch City - Opal Ward</t>
  </si>
  <si>
    <t>199 # Pyrous Mountain B1F</t>
  </si>
  <si>
    <t>Jasper Water Grid</t>
  </si>
  <si>
    <t>00086</t>
  </si>
  <si>
    <t>200 # Pyrous Mountain B2F - Sp.Atk EVs</t>
  </si>
  <si>
    <t>Pyrous Mountain B2F - Sp.Atk EVs</t>
  </si>
  <si>
    <t>00087</t>
  </si>
  <si>
    <t>00088</t>
  </si>
  <si>
    <t>00089</t>
  </si>
  <si>
    <t>00090</t>
  </si>
  <si>
    <t>201 # Pyrous Mountain 2F</t>
  </si>
  <si>
    <t>Pyrous Mountain 2F</t>
  </si>
  <si>
    <t>00091</t>
  </si>
  <si>
    <t>202 # Pyrous Mountain 2F</t>
  </si>
  <si>
    <t>Lapis Water Grid</t>
  </si>
  <si>
    <t>00092</t>
  </si>
  <si>
    <t>203 # Pyrous Mountain 3F</t>
  </si>
  <si>
    <t>Pyrous Mountain 3F</t>
  </si>
  <si>
    <t>00093</t>
  </si>
  <si>
    <t>204 # Pyrous Mountain 3F</t>
  </si>
  <si>
    <t>00094</t>
  </si>
  <si>
    <t>206 # Azurine Island</t>
  </si>
  <si>
    <t>00095</t>
  </si>
  <si>
    <t>209 # Byxbysion Wasteland</t>
  </si>
  <si>
    <t>00096</t>
  </si>
  <si>
    <t>00097</t>
  </si>
  <si>
    <t>00098</t>
  </si>
  <si>
    <t>North Obsidia Water Grid</t>
  </si>
  <si>
    <t>214 # Byxbysion Tunnels</t>
  </si>
  <si>
    <t>00099</t>
  </si>
  <si>
    <t>Onyx Water Grid</t>
  </si>
  <si>
    <t>00100</t>
  </si>
  <si>
    <t>Opal Water Grid</t>
  </si>
  <si>
    <t>215 # Byxbysion Tunnels</t>
  </si>
  <si>
    <t>00101</t>
  </si>
  <si>
    <t>Peridot Water Grid</t>
  </si>
  <si>
    <t>216 # Byxbysion Grotto</t>
  </si>
  <si>
    <t>00102</t>
  </si>
  <si>
    <t>217 # Hidden Tunnel</t>
  </si>
  <si>
    <t>00103</t>
  </si>
  <si>
    <t>219 # Byxbysion Grotto</t>
  </si>
  <si>
    <t>00104</t>
  </si>
  <si>
    <t>228 # Underground Railnet</t>
  </si>
  <si>
    <t>00105</t>
  </si>
  <si>
    <t>512 # Grand Stairway</t>
  </si>
  <si>
    <t>229 # Underground Railnet</t>
  </si>
  <si>
    <t>Mt Moon</t>
  </si>
  <si>
    <t>00106</t>
  </si>
  <si>
    <t>B3F</t>
  </si>
  <si>
    <t>00107</t>
  </si>
  <si>
    <t>00108</t>
  </si>
  <si>
    <t>231 # Tanzan Mountain</t>
  </si>
  <si>
    <t>00109</t>
  </si>
  <si>
    <t>232 # Tanzan Cove</t>
  </si>
  <si>
    <t>New World</t>
  </si>
  <si>
    <t>00110</t>
  </si>
  <si>
    <t>234 # Chrysolia Forest</t>
  </si>
  <si>
    <t>New World - Regis</t>
  </si>
  <si>
    <t>00111</t>
  </si>
  <si>
    <t>238 # Chrysolia Spring 1F</t>
  </si>
  <si>
    <t>Chrysolia Spring 1F</t>
  </si>
  <si>
    <t>New World - Victini</t>
  </si>
  <si>
    <t>00112</t>
  </si>
  <si>
    <t>247 # Tanzan Depths</t>
  </si>
  <si>
    <t>00113</t>
  </si>
  <si>
    <t>251 # Lost Railcave</t>
  </si>
  <si>
    <t>00114</t>
  </si>
  <si>
    <t>258 # Tanzan Depths</t>
  </si>
  <si>
    <t>00115</t>
  </si>
  <si>
    <t>259 # Tanzan Depths</t>
  </si>
  <si>
    <t>00116</t>
  </si>
  <si>
    <t>00117</t>
  </si>
  <si>
    <t>260 # Tanzan Depths</t>
  </si>
  <si>
    <t>00118</t>
  </si>
  <si>
    <t>261 # Tanzan Depths</t>
  </si>
  <si>
    <t>00119</t>
  </si>
  <si>
    <t>262 # Tanzan Depths</t>
  </si>
  <si>
    <t>00120</t>
  </si>
  <si>
    <t>263 # Tanzan Depths</t>
  </si>
  <si>
    <t>00121</t>
  </si>
  <si>
    <t>264 # Tanzan Depths</t>
  </si>
  <si>
    <t>00122</t>
  </si>
  <si>
    <t>00123</t>
  </si>
  <si>
    <t>Lapis Ward Alleyway Renovated</t>
  </si>
  <si>
    <t>269 # Obsidia Park</t>
  </si>
  <si>
    <t>Obsidia Park</t>
  </si>
  <si>
    <t>00124</t>
  </si>
  <si>
    <t>280 # Wasteland Wall</t>
  </si>
  <si>
    <t>00125</t>
  </si>
  <si>
    <t>281 # Yureyu Power Plant</t>
  </si>
  <si>
    <t>00126</t>
  </si>
  <si>
    <t>282 # South Aventurine Woods</t>
  </si>
  <si>
    <t>00127</t>
  </si>
  <si>
    <t>283 # South Aventurine Woods</t>
  </si>
  <si>
    <t>00128</t>
  </si>
  <si>
    <t>284 # South Aventurine Woods</t>
  </si>
  <si>
    <t>00129</t>
  </si>
  <si>
    <t>285 # Route 1</t>
  </si>
  <si>
    <t>00130</t>
  </si>
  <si>
    <t>286 # Route 1</t>
  </si>
  <si>
    <t>00131</t>
  </si>
  <si>
    <t>287 # Route 1</t>
  </si>
  <si>
    <t>00132</t>
  </si>
  <si>
    <t>00133</t>
  </si>
  <si>
    <t>00134</t>
  </si>
  <si>
    <t>00135</t>
  </si>
  <si>
    <t>00136</t>
  </si>
  <si>
    <t>00137</t>
  </si>
  <si>
    <t>00138</t>
  </si>
  <si>
    <t>00139</t>
  </si>
  <si>
    <t>00140</t>
  </si>
  <si>
    <t>00141</t>
  </si>
  <si>
    <t>00142</t>
  </si>
  <si>
    <t>00143</t>
  </si>
  <si>
    <t>00144</t>
  </si>
  <si>
    <t>00145</t>
  </si>
  <si>
    <t>00146</t>
  </si>
  <si>
    <t>Onyx Water Grid 2</t>
  </si>
  <si>
    <t>00147</t>
  </si>
  <si>
    <t>Coral Water Grid 2</t>
  </si>
  <si>
    <t>00148</t>
  </si>
  <si>
    <t>Opal Water Grid 2</t>
  </si>
  <si>
    <t>00149</t>
  </si>
  <si>
    <t>Peridot Water Grid 2</t>
  </si>
  <si>
    <t>00150</t>
  </si>
  <si>
    <t>Jasper Water Grid 2</t>
  </si>
  <si>
    <t>00151</t>
  </si>
  <si>
    <t>Beryl Water Grid 2</t>
  </si>
  <si>
    <t>00152</t>
  </si>
  <si>
    <t>288 # North Aventurine Woods</t>
  </si>
  <si>
    <t>00153</t>
  </si>
  <si>
    <t>00154</t>
  </si>
  <si>
    <t>00155</t>
  </si>
  <si>
    <t>289 # North Aventurine Woods</t>
  </si>
  <si>
    <t>00156</t>
  </si>
  <si>
    <t>00157</t>
  </si>
  <si>
    <t>290 # Route 1</t>
  </si>
  <si>
    <t>00158</t>
  </si>
  <si>
    <t>291 # Route 1</t>
  </si>
  <si>
    <t>00159</t>
  </si>
  <si>
    <t>292 # Vanhanen Labyrinth</t>
  </si>
  <si>
    <t>00160</t>
  </si>
  <si>
    <t>305 # Citae Astrae</t>
  </si>
  <si>
    <t>00161</t>
  </si>
  <si>
    <t>00162</t>
  </si>
  <si>
    <t>00163</t>
  </si>
  <si>
    <t>00164</t>
  </si>
  <si>
    <t>306 # Citae Astrae</t>
  </si>
  <si>
    <t>00165</t>
  </si>
  <si>
    <t>320 # Slums Playground</t>
  </si>
  <si>
    <t>00166</t>
  </si>
  <si>
    <t>321 # Slums Playground</t>
  </si>
  <si>
    <t>00167</t>
  </si>
  <si>
    <t>333 # Iolia Valley</t>
  </si>
  <si>
    <t>00168</t>
  </si>
  <si>
    <t>334 # Iolia Valley</t>
  </si>
  <si>
    <t>00169</t>
  </si>
  <si>
    <t>335 # Iolia Valley</t>
  </si>
  <si>
    <t>00170</t>
  </si>
  <si>
    <t>340 # Iolia Valley</t>
  </si>
  <si>
    <t>00171</t>
  </si>
  <si>
    <t>341 # Iolia Valley</t>
  </si>
  <si>
    <t>00172</t>
  </si>
  <si>
    <t>342 # Iolia Valley</t>
  </si>
  <si>
    <t>00173</t>
  </si>
  <si>
    <t>343 # Iolia Valley</t>
  </si>
  <si>
    <t>00174</t>
  </si>
  <si>
    <t>344 # Iolia Valley</t>
  </si>
  <si>
    <t>South Peridot Alley Renovated</t>
  </si>
  <si>
    <t>00175</t>
  </si>
  <si>
    <t>00176</t>
  </si>
  <si>
    <t>346 # Iolia Valley</t>
  </si>
  <si>
    <t>00177</t>
  </si>
  <si>
    <t>347 # Iolia Valley</t>
  </si>
  <si>
    <t>00178</t>
  </si>
  <si>
    <t>b2f</t>
  </si>
  <si>
    <t>00179</t>
  </si>
  <si>
    <t>760 # Underground Railnet Renovated</t>
  </si>
  <si>
    <t>348 # Iolia Valley</t>
  </si>
  <si>
    <t>00180</t>
  </si>
  <si>
    <t>00181</t>
  </si>
  <si>
    <t>349 # Iolia Valley</t>
  </si>
  <si>
    <t>00182</t>
  </si>
  <si>
    <t>00183</t>
  </si>
  <si>
    <t>1F, 2F, B1F, B2F, B3F, B45, B5F</t>
  </si>
  <si>
    <t>00184</t>
  </si>
  <si>
    <t>00185</t>
  </si>
  <si>
    <t>358 # Route 2</t>
  </si>
  <si>
    <t>00186</t>
  </si>
  <si>
    <t>359 # Celestinine Cascade</t>
  </si>
  <si>
    <t>00187</t>
  </si>
  <si>
    <t>00188</t>
  </si>
  <si>
    <t>00189</t>
  </si>
  <si>
    <t>00190</t>
  </si>
  <si>
    <t>00191</t>
  </si>
  <si>
    <t>00192</t>
  </si>
  <si>
    <t>00193</t>
  </si>
  <si>
    <t>00194</t>
  </si>
  <si>
    <t>360 # Route 2</t>
  </si>
  <si>
    <t>00195</t>
  </si>
  <si>
    <t>361 # Route 3</t>
  </si>
  <si>
    <t>00196</t>
  </si>
  <si>
    <t>364 # Ametrine Mountain 2F</t>
  </si>
  <si>
    <t>Ametrine Mountain 2F</t>
  </si>
  <si>
    <t>00197</t>
  </si>
  <si>
    <t>366 # Ametrine Mountain 3F</t>
  </si>
  <si>
    <t>Ametrine Mountain 3F</t>
  </si>
  <si>
    <t>00198</t>
  </si>
  <si>
    <t>00199</t>
  </si>
  <si>
    <t>372 # Celestinine Cascade</t>
  </si>
  <si>
    <t>00200</t>
  </si>
  <si>
    <t>373 # Ametrine Mountain 4F</t>
  </si>
  <si>
    <t>Ametrine Mountain 4F</t>
  </si>
  <si>
    <t>00201</t>
  </si>
  <si>
    <t>374 # Ametrine Mountain 5F</t>
  </si>
  <si>
    <t>Ametrine Mountain 5F</t>
  </si>
  <si>
    <t>00202</t>
  </si>
  <si>
    <t>375 # Ametrine Mountain 1F</t>
  </si>
  <si>
    <t>Ametrine Mountain 1F</t>
  </si>
  <si>
    <t>00203</t>
  </si>
  <si>
    <t>376 # Ametrine Mountain B1F</t>
  </si>
  <si>
    <t>Ametrine Mountain B1F</t>
  </si>
  <si>
    <t>00204</t>
  </si>
  <si>
    <t>377 # Ametrine Mountain B2F</t>
  </si>
  <si>
    <t>Ametrine Mountain B2F</t>
  </si>
  <si>
    <t>00205</t>
  </si>
  <si>
    <t>00206</t>
  </si>
  <si>
    <t>863 # Tourmaline Desert</t>
  </si>
  <si>
    <t>378 # Ametrine Mountain B3F</t>
  </si>
  <si>
    <t>Ametrine Mountain B3F</t>
  </si>
  <si>
    <t>00207</t>
  </si>
  <si>
    <t>379 # Ametrine Mountain B4F</t>
  </si>
  <si>
    <t>Ametrine Mountain B4F</t>
  </si>
  <si>
    <t>00208</t>
  </si>
  <si>
    <t>380 # Celestinine Mountain 1F</t>
  </si>
  <si>
    <t>Celestinine Mountain 1F</t>
  </si>
  <si>
    <t>00209</t>
  </si>
  <si>
    <t>381 # Citrine Mountain 1F</t>
  </si>
  <si>
    <t>Citrine Mountain 1F</t>
  </si>
  <si>
    <t>00210</t>
  </si>
  <si>
    <t>382 # Citrine Mountain 2F</t>
  </si>
  <si>
    <t>Citrine Mountain 2F</t>
  </si>
  <si>
    <t>00211</t>
  </si>
  <si>
    <t>383 # Citrine Mountain 3F</t>
  </si>
  <si>
    <t>Citrine Mountain 3F</t>
  </si>
  <si>
    <t>00212</t>
  </si>
  <si>
    <t>384 # Celestinine Mountain 2F</t>
  </si>
  <si>
    <t>Celestinine Mountain 2F</t>
  </si>
  <si>
    <t>00213</t>
  </si>
  <si>
    <t>385 # Celestinine Mountain 3F</t>
  </si>
  <si>
    <t>Celestinine Mountain 3F</t>
  </si>
  <si>
    <t>00214</t>
  </si>
  <si>
    <t>386 # Celestinine Mountain B1F</t>
  </si>
  <si>
    <t>Celestinine Mountain B1F</t>
  </si>
  <si>
    <t>00215</t>
  </si>
  <si>
    <t>387 # Celestinine Mountain B2F</t>
  </si>
  <si>
    <t>Celestinine Mountain B2F</t>
  </si>
  <si>
    <t>00216</t>
  </si>
  <si>
    <t>389 # Ametrine Mountain 1F</t>
  </si>
  <si>
    <t>00217</t>
  </si>
  <si>
    <t>New World 8</t>
  </si>
  <si>
    <t>390 # Ametrine Mountain 2F</t>
  </si>
  <si>
    <t>00218</t>
  </si>
  <si>
    <t>New World 9</t>
  </si>
  <si>
    <t>391 # Ametrine Mountain 2F</t>
  </si>
  <si>
    <t>00219</t>
  </si>
  <si>
    <t>392 # Ametrine Mountain 2F</t>
  </si>
  <si>
    <t>00220</t>
  </si>
  <si>
    <t>393 # Ametrine Mountain B1F</t>
  </si>
  <si>
    <t>00221</t>
  </si>
  <si>
    <t>394 # Ametrine Mountain B2F</t>
  </si>
  <si>
    <t>00222</t>
  </si>
  <si>
    <t>395 # Ametrine Mountain B3F</t>
  </si>
  <si>
    <t>00223</t>
  </si>
  <si>
    <t>396 # Celestinine Mountain 4F</t>
  </si>
  <si>
    <t>Celestinine Mountain 4F</t>
  </si>
  <si>
    <t>00224</t>
  </si>
  <si>
    <t>New World 831</t>
  </si>
  <si>
    <t>397 # Celestinine Mountain 1F</t>
  </si>
  <si>
    <t>00225</t>
  </si>
  <si>
    <t>New World 833</t>
  </si>
  <si>
    <t>398 # Celestinine Mountain 2F</t>
  </si>
  <si>
    <t>00226</t>
  </si>
  <si>
    <t>New World 834</t>
  </si>
  <si>
    <t>399 # Celestinine Mountain B1F</t>
  </si>
  <si>
    <t>00227</t>
  </si>
  <si>
    <t>New World 835</t>
  </si>
  <si>
    <t>400 # Celestinine Mountain B2F</t>
  </si>
  <si>
    <t>00228</t>
  </si>
  <si>
    <t>401 # Celestinine Mountain B3F</t>
  </si>
  <si>
    <t>Celestinine Mountain B3F</t>
  </si>
  <si>
    <t>00229</t>
  </si>
  <si>
    <t>402 # Ametrine Mountain B2F</t>
  </si>
  <si>
    <t>00230</t>
  </si>
  <si>
    <t>New World 839</t>
  </si>
  <si>
    <t>403 # Ametrine Mountain B3F</t>
  </si>
  <si>
    <t>00231</t>
  </si>
  <si>
    <t>New World 854</t>
  </si>
  <si>
    <t>404 # Route 3</t>
  </si>
  <si>
    <t>00232</t>
  </si>
  <si>
    <t>405 # Route 3</t>
  </si>
  <si>
    <t>00233</t>
  </si>
  <si>
    <t>409 # Route 3</t>
  </si>
  <si>
    <t>00234</t>
  </si>
  <si>
    <t>410 # Route 3</t>
  </si>
  <si>
    <t>00235</t>
  </si>
  <si>
    <t>411 # Route 3</t>
  </si>
  <si>
    <t>00236</t>
  </si>
  <si>
    <t>412 # Route 4</t>
  </si>
  <si>
    <t>00237</t>
  </si>
  <si>
    <t>430 # Celestinine Mountain 2F</t>
  </si>
  <si>
    <t>431 # Celestinine Mountain 2F</t>
  </si>
  <si>
    <t>433 # Celestinine Mountain B2F</t>
  </si>
  <si>
    <t>434 # Celestinine Mountain B2F</t>
  </si>
  <si>
    <t>435 # Celestinine Mountain B2F</t>
  </si>
  <si>
    <t>436 # Celestinine Mountain B2F</t>
  </si>
  <si>
    <t>439 # Ametrine City</t>
  </si>
  <si>
    <t>440 # Ametrine Mountain 6F</t>
  </si>
  <si>
    <t>Ametrine Mountain 6F</t>
  </si>
  <si>
    <t>441 # Ametrine Mountain 7F</t>
  </si>
  <si>
    <t>Ametrine Mountain 7F</t>
  </si>
  <si>
    <t>442 # Ametrine Mountain 8F</t>
  </si>
  <si>
    <t>Ametrine Mountain 8F</t>
  </si>
  <si>
    <t>445 # Mt Moon</t>
  </si>
  <si>
    <t>447 # Opal Ward</t>
  </si>
  <si>
    <t>450 # Byxbysion Wasteland</t>
  </si>
  <si>
    <t>452 # Citae Astrae</t>
  </si>
  <si>
    <t>453 # Victory Road</t>
  </si>
  <si>
    <t>455 # Cerulean Cave</t>
  </si>
  <si>
    <t>465 # Chrysolia Forest</t>
  </si>
  <si>
    <t>467 # Water Treatment Center</t>
  </si>
  <si>
    <t>468 # Lapis Water Grid</t>
  </si>
  <si>
    <t>469 # Central Obsidia Water Grid</t>
  </si>
  <si>
    <t>470 # North Obsidia Water Grid</t>
  </si>
  <si>
    <t>471 # Onyx Water Grid</t>
  </si>
  <si>
    <t>472 # Coral Water Grid</t>
  </si>
  <si>
    <t>473 # Opal Water Grid</t>
  </si>
  <si>
    <t>474 # Peridot Water Grid</t>
  </si>
  <si>
    <t>475 # Jasper Water Grid</t>
  </si>
  <si>
    <t>476 # Beryl Water Grid</t>
  </si>
  <si>
    <t>477 # Water Treatment Center</t>
  </si>
  <si>
    <t>478 # Water Treatment Center</t>
  </si>
  <si>
    <t>479 # North Obsidia Water Grid</t>
  </si>
  <si>
    <t>480 # North Obsidia Water Grid</t>
  </si>
  <si>
    <t>481 # Central Obsidia Water Grid</t>
  </si>
  <si>
    <t>482 # Central Obsidia Water Grid</t>
  </si>
  <si>
    <t>483 # Onyx Water Grid</t>
  </si>
  <si>
    <t>484 # Onyx Water Grid</t>
  </si>
  <si>
    <t>485 # Coral Water Grid</t>
  </si>
  <si>
    <t>486 # Coral Water Grid</t>
  </si>
  <si>
    <t>487 # Opal Water Grid</t>
  </si>
  <si>
    <t>488 # Opal Water Grid</t>
  </si>
  <si>
    <t>489 # Peridot Water Grid</t>
  </si>
  <si>
    <t>490 # Peridot Water Grid</t>
  </si>
  <si>
    <t>491 # Lapis Water Grid</t>
  </si>
  <si>
    <t>492 # Lapis Water Grid</t>
  </si>
  <si>
    <t>493 # Jasper Water Grid</t>
  </si>
  <si>
    <t>494 # Jasper Water Grid</t>
  </si>
  <si>
    <t>495 # Beryl Water Grid</t>
  </si>
  <si>
    <t>496 # Beryl Water Grid</t>
  </si>
  <si>
    <t>497 # North Obsidia Water Grid</t>
  </si>
  <si>
    <t>498 # Central Obsidia Water Grid</t>
  </si>
  <si>
    <t>499 # Onyx Water Grid</t>
  </si>
  <si>
    <t>500 # Coral Water Grid</t>
  </si>
  <si>
    <t>501 # Opal Water Grid</t>
  </si>
  <si>
    <t>502 # Peridot Water Grid</t>
  </si>
  <si>
    <t>503 # Lapis Water Grid</t>
  </si>
  <si>
    <t>504 # Jasper Water Grid</t>
  </si>
  <si>
    <t>505 # Beryl Water Grid</t>
  </si>
  <si>
    <t>507 # Iolia Valley</t>
  </si>
  <si>
    <t>512 # Grand Stairway B3F</t>
  </si>
  <si>
    <t>513 # Opal Ward</t>
  </si>
  <si>
    <t>519 # Opal Ward</t>
  </si>
  <si>
    <t>520 # Obsidia Ward</t>
  </si>
  <si>
    <t>522 # Peridot Ward</t>
  </si>
  <si>
    <t>523 # Jasper Ward</t>
  </si>
  <si>
    <t>524 # Lapis Ward</t>
  </si>
  <si>
    <t>525 # Beryl Ward</t>
  </si>
  <si>
    <t>526 # Coral Ward</t>
  </si>
  <si>
    <t>527 # North Obsidia Ward</t>
  </si>
  <si>
    <t>528 # South Obsidia Ward</t>
  </si>
  <si>
    <t>529 # North Obsidia Alleyway</t>
  </si>
  <si>
    <t>530 # Lower Peridot Ward</t>
  </si>
  <si>
    <t>531 # South Peridot Alley</t>
  </si>
  <si>
    <t>532 # North Peridot Alley</t>
  </si>
  <si>
    <t>533 # Malchous Forest Park</t>
  </si>
  <si>
    <t>536 # Azurine Lake</t>
  </si>
  <si>
    <t>538 # Azurine Lake</t>
  </si>
  <si>
    <t>544 # Beryl Ward</t>
  </si>
  <si>
    <t>545 # Chrysolia Spring B1F</t>
  </si>
  <si>
    <t>Chrysolia Spring B1F</t>
  </si>
  <si>
    <t>546 # Chrysolia Spring Sauna</t>
  </si>
  <si>
    <t>547 # Azurine Lake</t>
  </si>
  <si>
    <t>550 # REMOVED</t>
  </si>
  <si>
    <t>REMOVED</t>
  </si>
  <si>
    <t>551 # Beryl Ward</t>
  </si>
  <si>
    <t>552 # Beryl Cemetery</t>
  </si>
  <si>
    <t>553 # Azurine Lake</t>
  </si>
  <si>
    <t>556 # Azurine Lake</t>
  </si>
  <si>
    <t>558 # Azurine Lake</t>
  </si>
  <si>
    <t>562 # Apophyll Beach</t>
  </si>
  <si>
    <t>563 # Apophyll Beach</t>
  </si>
  <si>
    <t>564 # Apophyll Academy</t>
  </si>
  <si>
    <t>565 # Apophyll Beach</t>
  </si>
  <si>
    <t>566 # Apophyll Beach</t>
  </si>
  <si>
    <t>567 # Apophyll Beach</t>
  </si>
  <si>
    <t>568 # Pyrous Mountain</t>
  </si>
  <si>
    <t>569 # Azurine Island</t>
  </si>
  <si>
    <t>570 # Obsidia Alleyway</t>
  </si>
  <si>
    <t>573 # Onyx Ward</t>
  </si>
  <si>
    <t>574 # Azurine Lake</t>
  </si>
  <si>
    <t>575 # Azurine Lake</t>
  </si>
  <si>
    <t>576 # Azurine Lake</t>
  </si>
  <si>
    <t>577 # Azurine Lake</t>
  </si>
  <si>
    <t>578 # Azurine Lake</t>
  </si>
  <si>
    <t>579 # Azurine Lake</t>
  </si>
  <si>
    <t>585 # South Obsidia Ward</t>
  </si>
  <si>
    <t>586 # Azurine Island</t>
  </si>
  <si>
    <t>603 # Azurine Cave</t>
  </si>
  <si>
    <t>604 # Azurine Cave</t>
  </si>
  <si>
    <t>605 # Azurine Cave</t>
  </si>
  <si>
    <t>607 # Tanzan Cove</t>
  </si>
  <si>
    <t>608 # Coral Ward</t>
  </si>
  <si>
    <t>610 # Coral Lighthouse</t>
  </si>
  <si>
    <t>614 # Tanzan Depths</t>
  </si>
  <si>
    <t>615 # Tanzan Depths</t>
  </si>
  <si>
    <t>616 # Tanzan Depths</t>
  </si>
  <si>
    <t>618 # Tanzan Depths</t>
  </si>
  <si>
    <t>633 # Underground Railnet</t>
  </si>
  <si>
    <t>634 # Underground Railnet</t>
  </si>
  <si>
    <t>635 # Underground Railnet</t>
  </si>
  <si>
    <t>638 # Teknite Cave</t>
  </si>
  <si>
    <t>639 # Teknite Cave 2F</t>
  </si>
  <si>
    <t>Teknite Cave 2F</t>
  </si>
  <si>
    <t>640 # Teknite Cave 3F</t>
  </si>
  <si>
    <t>Teknite Cave 3F</t>
  </si>
  <si>
    <t>641 # Teknite Cave 4F</t>
  </si>
  <si>
    <t>Teknite Cave 4F</t>
  </si>
  <si>
    <t>642 # Teknite Ridge</t>
  </si>
  <si>
    <t>643 # Teknite Ridge</t>
  </si>
  <si>
    <t>644 # Teknite Cave 4F</t>
  </si>
  <si>
    <t>645 # Teknite Cave 3-4F</t>
  </si>
  <si>
    <t>Teknite Cave 3-4F</t>
  </si>
  <si>
    <t>646 # Teknite Ridge</t>
  </si>
  <si>
    <t>647 # Teknite Cave 2F</t>
  </si>
  <si>
    <t>648 # Teknite Cave 3F</t>
  </si>
  <si>
    <t>649 # Teknite Cave 3-4F</t>
  </si>
  <si>
    <t>650 # Teknite Cave 4F</t>
  </si>
  <si>
    <t>651 # Sugiline Cave</t>
  </si>
  <si>
    <t>652 # Sugiline Cave</t>
  </si>
  <si>
    <t>653 # Sugiline Cave</t>
  </si>
  <si>
    <t>654 # Sugiline Cave</t>
  </si>
  <si>
    <t>655 # Sugiline Cave</t>
  </si>
  <si>
    <t>656 # Sugiline Cave B1F</t>
  </si>
  <si>
    <t>Sugiline Cave B1F</t>
  </si>
  <si>
    <t>657 # Sugiline Cave B1F</t>
  </si>
  <si>
    <t>658 # Sugiline Cave B1F</t>
  </si>
  <si>
    <t>659 # Sugiline Cave B1F</t>
  </si>
  <si>
    <t>661 # Sugiline Ruin</t>
  </si>
  <si>
    <t>662 # Sugiline Ruin B1F</t>
  </si>
  <si>
    <t>Sugiline Ruin B1F</t>
  </si>
  <si>
    <t>663 # 1R253 Scrapyard</t>
  </si>
  <si>
    <t>669 # Mirage Tower B1F</t>
  </si>
  <si>
    <t>Mirage Tower B1F</t>
  </si>
  <si>
    <t>675 # Tourmaline Desert</t>
  </si>
  <si>
    <t>687 # Tourmaline Desert</t>
  </si>
  <si>
    <t>688 # Tourmaline Desert</t>
  </si>
  <si>
    <t>692 # 1R253 Scrapyard</t>
  </si>
  <si>
    <t>694 # Tourmaline Desert</t>
  </si>
  <si>
    <t>695 # Tourmaline Desert</t>
  </si>
  <si>
    <t>696 # Once Upon a Somewhere</t>
  </si>
  <si>
    <t>697 # Once Upon a Somewhere</t>
  </si>
  <si>
    <t>700 # Once Upon a Waste of Time</t>
  </si>
  <si>
    <t>703 # Tourmaline Desert</t>
  </si>
  <si>
    <t>704 # Tourmaline Desert</t>
  </si>
  <si>
    <t>705 # Tourmaline Desert</t>
  </si>
  <si>
    <t>710 # Route 4</t>
  </si>
  <si>
    <t>711 # Route 4</t>
  </si>
  <si>
    <t>712 # Route 4</t>
  </si>
  <si>
    <t>713 # Route 4</t>
  </si>
  <si>
    <t>714 # Route 4</t>
  </si>
  <si>
    <t>715 # Route 4</t>
  </si>
  <si>
    <t>716 # Route 4</t>
  </si>
  <si>
    <t>717 # Route 4</t>
  </si>
  <si>
    <t>718 # Route 4</t>
  </si>
  <si>
    <t>719 # Route 4</t>
  </si>
  <si>
    <t>720 # Route 4</t>
  </si>
  <si>
    <t>721 # Route 4</t>
  </si>
  <si>
    <t>722 # Route 4</t>
  </si>
  <si>
    <t>723 # Route 4</t>
  </si>
  <si>
    <t>724 # Route 4</t>
  </si>
  <si>
    <t>725 # Route 4</t>
  </si>
  <si>
    <t>726 # Route 4</t>
  </si>
  <si>
    <t>727 # Route 4</t>
  </si>
  <si>
    <t>728 # Route 4</t>
  </si>
  <si>
    <t>729 # Route 4</t>
  </si>
  <si>
    <t>741 # Agate City</t>
  </si>
  <si>
    <t>742 # Route 4</t>
  </si>
  <si>
    <t>744 # Teknite Ridge</t>
  </si>
  <si>
    <t>745 # Teknite Cave</t>
  </si>
  <si>
    <t>746 # Teknite Cave</t>
  </si>
  <si>
    <t>749 # Charous Mountain B2F</t>
  </si>
  <si>
    <t>Charous Mountain B2F</t>
  </si>
  <si>
    <t>750 # Charous Mountain B2F</t>
  </si>
  <si>
    <t>760 # Underground Railnet</t>
  </si>
  <si>
    <t>762 # Underground Railnet</t>
  </si>
  <si>
    <t>763 # Agate City</t>
  </si>
  <si>
    <t>783 # Victory Road</t>
  </si>
  <si>
    <t>786 # Victory Road B1F</t>
  </si>
  <si>
    <t>Victory Road B1F</t>
  </si>
  <si>
    <t>788 # Victory Road 2F</t>
  </si>
  <si>
    <t>Victory Road 2F</t>
  </si>
  <si>
    <t>790 # Victory Road B1F</t>
  </si>
  <si>
    <t>791 # Victory Road B2F</t>
  </si>
  <si>
    <t>Victory Road B2F</t>
  </si>
  <si>
    <t>792 # Charous Mountain</t>
  </si>
  <si>
    <t>794 # Charous Path</t>
  </si>
  <si>
    <t>796 # Victory Road</t>
  </si>
  <si>
    <t>797 # Victory Road</t>
  </si>
  <si>
    <t>798 # Victory Road</t>
  </si>
  <si>
    <t>799 # Victory Road B3F</t>
  </si>
  <si>
    <t>Victory Road B3F</t>
  </si>
  <si>
    <t>800 # Victory Road B3F</t>
  </si>
  <si>
    <t>801 # Victory Road B3F</t>
  </si>
  <si>
    <t>802 # Victory Road B3F</t>
  </si>
  <si>
    <t>803 # Victory Road B4F</t>
  </si>
  <si>
    <t>Victory Road B4F</t>
  </si>
  <si>
    <t>804 # Victory Road B4F</t>
  </si>
  <si>
    <t>807 # Victory Road B5F</t>
  </si>
  <si>
    <t>Victory Road B5F</t>
  </si>
  <si>
    <t>808 # Victory Road B5F</t>
  </si>
  <si>
    <t>809 # Victory Road B5F</t>
  </si>
  <si>
    <t>810 # Victory Road B5F</t>
  </si>
  <si>
    <t>811 # Victory Road B1F</t>
  </si>
  <si>
    <t>812 # Victory Road</t>
  </si>
  <si>
    <t>813 # Victory Road</t>
  </si>
  <si>
    <t>831 # New World</t>
  </si>
  <si>
    <t>825 # New World - Regis</t>
  </si>
  <si>
    <t>833 # New World</t>
  </si>
  <si>
    <t>834 # New World</t>
  </si>
  <si>
    <t>835 # New World</t>
  </si>
  <si>
    <t>836 # New World</t>
  </si>
  <si>
    <t>837 # New World</t>
  </si>
  <si>
    <t>838 # New World</t>
  </si>
  <si>
    <t>839 # New World</t>
  </si>
  <si>
    <t>840 # Chrysolia Deepwoods</t>
  </si>
  <si>
    <t>841 # Twilight Desert</t>
  </si>
  <si>
    <t>844 # Vacant Past</t>
  </si>
  <si>
    <t>847 # New World</t>
  </si>
  <si>
    <t>848 # Manyworld Forest</t>
  </si>
  <si>
    <t>849 # Aegir Cave</t>
  </si>
  <si>
    <t>850 # Aegir Cave</t>
  </si>
  <si>
    <t>851 # Aegir Cave</t>
  </si>
  <si>
    <t>852 # New World - Victini</t>
  </si>
  <si>
    <t>856 # Unexplored Territory</t>
  </si>
  <si>
    <t>857 # Unexplored Territory</t>
  </si>
  <si>
    <t>859 # Unexplored Territory</t>
  </si>
  <si>
    <t>860 # Aegir Cave Depths</t>
  </si>
  <si>
    <t>861 # Tourmaline Desert</t>
  </si>
  <si>
    <t>862 # Splash Grounds</t>
  </si>
  <si>
    <t>866 # New World</t>
  </si>
  <si>
    <t>869 # Manyworld Pool</t>
  </si>
  <si>
    <t>870 # Ametrine Core</t>
  </si>
  <si>
    <t>872 # Ametrine Core</t>
  </si>
  <si>
    <t>873 # Ametrine Core</t>
  </si>
  <si>
    <t>875 # Chrysolia Deepwoods</t>
  </si>
  <si>
    <t>876 # Cauldron of the Future</t>
  </si>
  <si>
    <t>878 # Idyll of Pestilence</t>
  </si>
  <si>
    <t>879 # Idyll of Panaceance</t>
  </si>
  <si>
    <t>881 # Mirage Tower?</t>
  </si>
  <si>
    <t>882 # Mirage Tower?</t>
  </si>
  <si>
    <t>883 # New World</t>
  </si>
  <si>
    <t>887 # New World Helix</t>
  </si>
  <si>
    <t>889 # Rhodochrine Tree</t>
  </si>
  <si>
    <t>894 # Endgame</t>
  </si>
  <si>
    <t>895 # Neoteric Isle</t>
  </si>
  <si>
    <t>896 # Citae Prisma</t>
  </si>
  <si>
    <t>TM</t>
  </si>
  <si>
    <t>Move</t>
  </si>
  <si>
    <t>57</t>
  </si>
  <si>
    <t>Charge Beam</t>
  </si>
  <si>
    <t>Defeat Julia</t>
  </si>
  <si>
    <t>This TM guide is meant as quick-reference to give the player an idea of what TMs are available at a glance.</t>
  </si>
  <si>
    <t>54</t>
  </si>
  <si>
    <t>False Swipe</t>
  </si>
  <si>
    <t>Same house as where the Daycare couple key is</t>
  </si>
  <si>
    <t>For a more detailed list, see Ngoc's TM list here:</t>
  </si>
  <si>
    <t>60</t>
  </si>
  <si>
    <t>Quash</t>
  </si>
  <si>
    <t>https://docs.google.com/spreadsheets/d/1tW9VM0YMs7W5Mm96qmJ7a5HU8sNU59Qrhx2Q48A4r9w/edit#gid=0</t>
  </si>
  <si>
    <t>42</t>
  </si>
  <si>
    <t>Facade</t>
  </si>
  <si>
    <t>Casino</t>
  </si>
  <si>
    <t>45</t>
  </si>
  <si>
    <t>Attract</t>
  </si>
  <si>
    <t>63</t>
  </si>
  <si>
    <t>Embargo</t>
  </si>
  <si>
    <t>90</t>
  </si>
  <si>
    <t>Substitute</t>
  </si>
  <si>
    <t>100</t>
  </si>
  <si>
    <t>Confide</t>
  </si>
  <si>
    <t>Trainer school after beating Florinia</t>
  </si>
  <si>
    <t>96</t>
  </si>
  <si>
    <t>Nature Power</t>
  </si>
  <si>
    <t>Defeat Florinia</t>
  </si>
  <si>
    <t>77</t>
  </si>
  <si>
    <t>Psych Up</t>
  </si>
  <si>
    <t>20</t>
  </si>
  <si>
    <t>Safeguard</t>
  </si>
  <si>
    <t>Library</t>
  </si>
  <si>
    <t>48</t>
  </si>
  <si>
    <t>Round</t>
  </si>
  <si>
    <t>Dept Store 4F</t>
  </si>
  <si>
    <t>17</t>
  </si>
  <si>
    <t>Protect</t>
  </si>
  <si>
    <t>Inside Night Club lobby</t>
  </si>
  <si>
    <t>46</t>
  </si>
  <si>
    <t>Thief</t>
  </si>
  <si>
    <t>56</t>
  </si>
  <si>
    <t>Fling</t>
  </si>
  <si>
    <t>The Spyce trashcan</t>
  </si>
  <si>
    <t>07</t>
  </si>
  <si>
    <t>Hail</t>
  </si>
  <si>
    <t>Pokemart</t>
  </si>
  <si>
    <t>21</t>
  </si>
  <si>
    <t>Frustration</t>
  </si>
  <si>
    <t>Same building where you meet with the gang for Craudberry mission</t>
  </si>
  <si>
    <t>41</t>
  </si>
  <si>
    <t>Torment</t>
  </si>
  <si>
    <t>69</t>
  </si>
  <si>
    <t>Rock Polish</t>
  </si>
  <si>
    <t>X8</t>
  </si>
  <si>
    <t>Flash</t>
  </si>
  <si>
    <t>Same room as Aron</t>
  </si>
  <si>
    <t>05</t>
  </si>
  <si>
    <t>Roar</t>
  </si>
  <si>
    <t>76</t>
  </si>
  <si>
    <t>Struggle Bug</t>
  </si>
  <si>
    <t>Defeat Shelly</t>
  </si>
  <si>
    <t>94</t>
  </si>
  <si>
    <t>Secret Power</t>
  </si>
  <si>
    <t>49</t>
  </si>
  <si>
    <t>Echoed Voice</t>
  </si>
  <si>
    <t>Blacksteam Factory B2F</t>
  </si>
  <si>
    <t>65</t>
  </si>
  <si>
    <t>Shadow Claw</t>
  </si>
  <si>
    <t>Defeat Shade</t>
  </si>
  <si>
    <t>88</t>
  </si>
  <si>
    <t>Sleep Talk</t>
  </si>
  <si>
    <t>83</t>
  </si>
  <si>
    <t>Infestation</t>
  </si>
  <si>
    <t>09</t>
  </si>
  <si>
    <t>Venoshock</t>
  </si>
  <si>
    <t>44</t>
  </si>
  <si>
    <t>Rest</t>
  </si>
  <si>
    <t>37</t>
  </si>
  <si>
    <t>Sandstorm</t>
  </si>
  <si>
    <t>12</t>
  </si>
  <si>
    <t>Taunt</t>
  </si>
  <si>
    <t>34</t>
  </si>
  <si>
    <t>Sludge Wave</t>
  </si>
  <si>
    <t>Defeat Aya</t>
  </si>
  <si>
    <t>66</t>
  </si>
  <si>
    <t>Payback</t>
  </si>
  <si>
    <t>85</t>
  </si>
  <si>
    <t>Dream Eater</t>
  </si>
  <si>
    <t>Voclain Estate</t>
  </si>
  <si>
    <t>32</t>
  </si>
  <si>
    <t>Double Team</t>
  </si>
  <si>
    <t>70</t>
  </si>
  <si>
    <t>Aurora Veil</t>
  </si>
  <si>
    <t>Defeat Serra</t>
  </si>
  <si>
    <t>10</t>
  </si>
  <si>
    <t>Hidden Power</t>
  </si>
  <si>
    <t>Defeat Noel</t>
  </si>
  <si>
    <t>40</t>
  </si>
  <si>
    <t>Aerial Ace</t>
  </si>
  <si>
    <t>51</t>
  </si>
  <si>
    <t>Steel Wing</t>
  </si>
  <si>
    <t>86</t>
  </si>
  <si>
    <t>Grass Knot</t>
  </si>
  <si>
    <t>23</t>
  </si>
  <si>
    <t>Smack Down</t>
  </si>
  <si>
    <t>11</t>
  </si>
  <si>
    <t>Sunny Day</t>
  </si>
  <si>
    <t>Finish Magma Gang quest or battle Archer</t>
  </si>
  <si>
    <t>18</t>
  </si>
  <si>
    <t>Rain Dance</t>
  </si>
  <si>
    <t>Finish Aqua Gang quest or battle Archer</t>
  </si>
  <si>
    <t>92</t>
  </si>
  <si>
    <t>Trick Room</t>
  </si>
  <si>
    <t>Defeat Radomus</t>
  </si>
  <si>
    <t>64</t>
  </si>
  <si>
    <t>Explosion</t>
  </si>
  <si>
    <t>Purchase</t>
  </si>
  <si>
    <t>97</t>
  </si>
  <si>
    <t>Dark Pulse</t>
  </si>
  <si>
    <t>Defeat Luna</t>
  </si>
  <si>
    <t>87</t>
  </si>
  <si>
    <t>Swagger</t>
  </si>
  <si>
    <t>Win High Striker for the first time</t>
  </si>
  <si>
    <t>58</t>
  </si>
  <si>
    <t>Sky Drop</t>
  </si>
  <si>
    <t>39</t>
  </si>
  <si>
    <t>Rock Tomb</t>
  </si>
  <si>
    <t>31</t>
  </si>
  <si>
    <t>Brick Break</t>
  </si>
  <si>
    <t>Defeat Smason</t>
  </si>
  <si>
    <t>43</t>
  </si>
  <si>
    <t>Flame Charge</t>
  </si>
  <si>
    <t>Labradorra Calcenon Control Center</t>
  </si>
  <si>
    <t>82</t>
  </si>
  <si>
    <t>Dragon Tail</t>
  </si>
  <si>
    <t>35</t>
  </si>
  <si>
    <t>Flamethrower</t>
  </si>
  <si>
    <t>Defeat Charlotte</t>
  </si>
  <si>
    <t>79</t>
  </si>
  <si>
    <t>Frost Breath</t>
  </si>
  <si>
    <t>95</t>
  </si>
  <si>
    <t>Snarl</t>
  </si>
  <si>
    <t>74</t>
  </si>
  <si>
    <t>Gyro Ball</t>
  </si>
  <si>
    <t>03</t>
  </si>
  <si>
    <t>Psyshock</t>
  </si>
  <si>
    <t>47</t>
  </si>
  <si>
    <t>Low Sweep</t>
  </si>
  <si>
    <t>78</t>
  </si>
  <si>
    <t>Bulldoze</t>
  </si>
  <si>
    <t>Defeat Terra</t>
  </si>
  <si>
    <t>01</t>
  </si>
  <si>
    <t>Work Up</t>
  </si>
  <si>
    <t>67</t>
  </si>
  <si>
    <t>Smart Strike</t>
  </si>
  <si>
    <t>93</t>
  </si>
  <si>
    <t>Wild Charge</t>
  </si>
  <si>
    <t>22</t>
  </si>
  <si>
    <t>Solar Beam</t>
  </si>
  <si>
    <t>Dept. Store 9F</t>
  </si>
  <si>
    <t>81</t>
  </si>
  <si>
    <t>X-Scissor</t>
  </si>
  <si>
    <t>Devon Corp 6F</t>
  </si>
  <si>
    <t>33</t>
  </si>
  <si>
    <t>Reflect</t>
  </si>
  <si>
    <t>15</t>
  </si>
  <si>
    <t>Hyper Beam</t>
  </si>
  <si>
    <t>Return all 7th St mons, battle McKrezzy</t>
  </si>
  <si>
    <t>89</t>
  </si>
  <si>
    <t>U-Turn</t>
  </si>
  <si>
    <t>62</t>
  </si>
  <si>
    <t>Acrobatics</t>
  </si>
  <si>
    <t>Defeat Ciel</t>
  </si>
  <si>
    <t>06</t>
  </si>
  <si>
    <t>Toxic</t>
  </si>
  <si>
    <t>Tara sidequest, start in Beryl Cemetery</t>
  </si>
  <si>
    <t>27</t>
  </si>
  <si>
    <t>Return</t>
  </si>
  <si>
    <t>Blacksteam Shelter 1F, Betting guy. Beat 5 times without losing or use a Pokemon with Super Luck.</t>
  </si>
  <si>
    <t>30</t>
  </si>
  <si>
    <t>Shadow Ball</t>
  </si>
  <si>
    <t>Interact with colored books in the Library in the same order as the colored Arceus statues found after the Klefki quest in Subseven Sanctum.</t>
  </si>
  <si>
    <t>68</t>
  </si>
  <si>
    <t>Giga Impact</t>
  </si>
  <si>
    <t>59</t>
  </si>
  <si>
    <t>Brutal Swing</t>
  </si>
  <si>
    <t>Azurine Cave</t>
  </si>
  <si>
    <t>00127 Azurine Island Renovated</t>
  </si>
  <si>
    <t>16</t>
  </si>
  <si>
    <t>Light Screen</t>
  </si>
  <si>
    <t>98</t>
  </si>
  <si>
    <t>Power-Up Punch</t>
  </si>
  <si>
    <t>50</t>
  </si>
  <si>
    <t>Overheat</t>
  </si>
  <si>
    <t>61</t>
  </si>
  <si>
    <t>Will-O-Wisp</t>
  </si>
  <si>
    <t>84</t>
  </si>
  <si>
    <t>Poison Jab</t>
  </si>
  <si>
    <t>GUM Room</t>
  </si>
  <si>
    <t>99</t>
  </si>
  <si>
    <t>Dazzling Gleam</t>
  </si>
  <si>
    <t>Defeat Adrienn</t>
  </si>
  <si>
    <t>08</t>
  </si>
  <si>
    <t>Bulk Up</t>
  </si>
  <si>
    <t>36</t>
  </si>
  <si>
    <t>Sludge Bomb</t>
  </si>
  <si>
    <t>72</t>
  </si>
  <si>
    <t>Volt Switch</t>
  </si>
  <si>
    <t>04</t>
  </si>
  <si>
    <t>Calm Mind</t>
  </si>
  <si>
    <t>71</t>
  </si>
  <si>
    <t>Stone Edge</t>
  </si>
  <si>
    <t>75</t>
  </si>
  <si>
    <t>Swords Dance</t>
  </si>
  <si>
    <t>19</t>
  </si>
  <si>
    <t>Roost</t>
  </si>
  <si>
    <t>91</t>
  </si>
  <si>
    <t>Flash Cannon</t>
  </si>
  <si>
    <t>Once Upon A Somewhere</t>
  </si>
  <si>
    <t>Defeat Titania</t>
  </si>
  <si>
    <t>018 - Amaria</t>
  </si>
  <si>
    <t>26</t>
  </si>
  <si>
    <t>Earthquake</t>
  </si>
  <si>
    <t>Starter Egg Quest. Available pre-Hardy if your starter is Snivy.</t>
  </si>
  <si>
    <t>28</t>
  </si>
  <si>
    <t>Leech Life</t>
  </si>
  <si>
    <t>55</t>
  </si>
  <si>
    <t>Scald</t>
  </si>
  <si>
    <t>Defeat Amaria</t>
  </si>
  <si>
    <t>53</t>
  </si>
  <si>
    <t>Energy Ball</t>
  </si>
  <si>
    <t>73</t>
  </si>
  <si>
    <t>Thunder Wave</t>
  </si>
  <si>
    <t>24</t>
  </si>
  <si>
    <t>Thunderbolt</t>
  </si>
  <si>
    <t>Devon Corp</t>
  </si>
  <si>
    <t>52</t>
  </si>
  <si>
    <t>Focus Blast</t>
  </si>
  <si>
    <t>29</t>
  </si>
  <si>
    <t>13</t>
  </si>
  <si>
    <t>Ice Beam</t>
  </si>
  <si>
    <t>Bee's Quest, 300 Mons</t>
  </si>
  <si>
    <t>14</t>
  </si>
  <si>
    <t>Blizzard</t>
  </si>
  <si>
    <t>Dept. Store Penthouse, give Lemonade</t>
  </si>
  <si>
    <t>25</t>
  </si>
  <si>
    <t>Thunder</t>
  </si>
  <si>
    <t>Dept. Store Penthouse, give Fresh Water</t>
  </si>
  <si>
    <t>38</t>
  </si>
  <si>
    <t>Fire Blast</t>
  </si>
  <si>
    <t>Dept. Store Penthouse, give Soda Pop</t>
  </si>
  <si>
    <t>80</t>
  </si>
  <si>
    <t>Rock Slide</t>
  </si>
  <si>
    <t>Defeat Hardy</t>
  </si>
  <si>
    <t>02</t>
  </si>
  <si>
    <t>Dragon Claw</t>
  </si>
  <si>
    <t>Defeat Saphira</t>
  </si>
  <si>
    <t>Aegislash (Blade Forme)</t>
  </si>
  <si>
    <t>Darmanitan (Standard Mode)</t>
  </si>
  <si>
    <t>Deoxys (Attack Forme)</t>
  </si>
  <si>
    <t>Farfetch'd</t>
  </si>
  <si>
    <t>Giratina (Origin Forme)</t>
  </si>
  <si>
    <t>Gourgeist (Super Size)</t>
  </si>
  <si>
    <t>Hakamo-o</t>
  </si>
  <si>
    <t>Ho-Oh</t>
  </si>
  <si>
    <t>Hoopa Unbound</t>
  </si>
  <si>
    <t>Kommo-o</t>
  </si>
  <si>
    <t>Normal Kyurem</t>
  </si>
  <si>
    <t>Landorus (Incarnate Forme)</t>
  </si>
  <si>
    <t>Lycanroc (Dusk Form)</t>
  </si>
  <si>
    <t>Meloetta (Aria Forme)</t>
  </si>
  <si>
    <t>Mime Jr.</t>
  </si>
  <si>
    <t>Minior (Core Form)</t>
  </si>
  <si>
    <t>Mr. Mime</t>
  </si>
  <si>
    <t>Shaymin (Sky Forme)</t>
  </si>
  <si>
    <t>Tapu Bulu</t>
  </si>
  <si>
    <t>Tapu Fini</t>
  </si>
  <si>
    <t>Tapu Koko</t>
  </si>
  <si>
    <t>Tapu Lele</t>
  </si>
  <si>
    <t>Thundurus (Incarnate Forme)</t>
  </si>
  <si>
    <t>Tornadus (Incarnate Forme)</t>
  </si>
  <si>
    <t>Wishiwashi (School Form)</t>
  </si>
  <si>
    <t>Wormadam (Plant Cloak)</t>
  </si>
  <si>
    <t>Zygarde (10% Forme)</t>
  </si>
  <si>
    <t>Evolution's Types</t>
  </si>
  <si>
    <t>Legendary</t>
  </si>
  <si>
    <t>Pre-Point of No Return</t>
  </si>
  <si>
    <t>Branched Evolution</t>
  </si>
  <si>
    <t>Baby</t>
  </si>
  <si>
    <t>Starter</t>
  </si>
  <si>
    <t>Egg Group 1</t>
  </si>
  <si>
    <t>Egg Group 2</t>
  </si>
  <si>
    <t>DEX Number</t>
  </si>
  <si>
    <t>HP EV</t>
  </si>
  <si>
    <t>ATK EV</t>
  </si>
  <si>
    <t>DEF EV</t>
  </si>
  <si>
    <t>SP ATK EV</t>
  </si>
  <si>
    <t>SP DEF EV</t>
  </si>
  <si>
    <t>SPEED EV</t>
  </si>
  <si>
    <t>HP</t>
  </si>
  <si>
    <t>Attack</t>
  </si>
  <si>
    <t>Defense</t>
  </si>
  <si>
    <t>Sp. Attack</t>
  </si>
  <si>
    <t>Sp. Defense</t>
  </si>
  <si>
    <t>Speed</t>
  </si>
  <si>
    <t>Baste Stat Total</t>
  </si>
  <si>
    <t>Average</t>
  </si>
  <si>
    <t>Entry Order</t>
  </si>
  <si>
    <t>Lowest Atk Combined</t>
  </si>
  <si>
    <t>Monster</t>
  </si>
  <si>
    <t>#001</t>
  </si>
  <si>
    <t>#152</t>
  </si>
  <si>
    <t>#252</t>
  </si>
  <si>
    <t>#387</t>
  </si>
  <si>
    <t>Field</t>
  </si>
  <si>
    <t>#495</t>
  </si>
  <si>
    <t>#650</t>
  </si>
  <si>
    <t>#722</t>
  </si>
  <si>
    <t>#004</t>
  </si>
  <si>
    <t>#155</t>
  </si>
  <si>
    <t>#255</t>
  </si>
  <si>
    <t>Human-Like</t>
  </si>
  <si>
    <t>#390</t>
  </si>
  <si>
    <t>#498</t>
  </si>
  <si>
    <t>#653</t>
  </si>
  <si>
    <t>#725</t>
  </si>
  <si>
    <t>Water 1</t>
  </si>
  <si>
    <t>#007</t>
  </si>
  <si>
    <t>#158</t>
  </si>
  <si>
    <t>#258</t>
  </si>
  <si>
    <t>#393</t>
  </si>
  <si>
    <t>#501</t>
  </si>
  <si>
    <t>#656</t>
  </si>
  <si>
    <t>#728</t>
  </si>
  <si>
    <t>#263</t>
  </si>
  <si>
    <t>#417</t>
  </si>
  <si>
    <t>#016</t>
  </si>
  <si>
    <t>#019</t>
  </si>
  <si>
    <t>#023</t>
  </si>
  <si>
    <t>#052</t>
  </si>
  <si>
    <t>#163</t>
  </si>
  <si>
    <t>#167</t>
  </si>
  <si>
    <t>#399</t>
  </si>
  <si>
    <t>#504</t>
  </si>
  <si>
    <t>#021</t>
  </si>
  <si>
    <t>#204</t>
  </si>
  <si>
    <t>#415</t>
  </si>
  <si>
    <t>Amorphous</t>
  </si>
  <si>
    <t>#088</t>
  </si>
  <si>
    <t>Water 2</t>
  </si>
  <si>
    <t>#118</t>
  </si>
  <si>
    <t>#456</t>
  </si>
  <si>
    <t>#261</t>
  </si>
  <si>
    <t>#434</t>
  </si>
  <si>
    <t>Mineral</t>
  </si>
  <si>
    <t>#568</t>
  </si>
  <si>
    <t>#602</t>
  </si>
  <si>
    <t>#293</t>
  </si>
  <si>
    <t>#316</t>
  </si>
  <si>
    <t>#572</t>
  </si>
  <si>
    <t>#677</t>
  </si>
  <si>
    <t>#216</t>
  </si>
  <si>
    <t>#401</t>
  </si>
  <si>
    <t>#522</t>
  </si>
  <si>
    <t>#513</t>
  </si>
  <si>
    <t>#515</t>
  </si>
  <si>
    <t>#527</t>
  </si>
  <si>
    <t>#714</t>
  </si>
  <si>
    <t>#736</t>
  </si>
  <si>
    <t>#595</t>
  </si>
  <si>
    <t>Undiscovered</t>
  </si>
  <si>
    <t>#174</t>
  </si>
  <si>
    <t>#283</t>
  </si>
  <si>
    <t>#406</t>
  </si>
  <si>
    <t>#517</t>
  </si>
  <si>
    <t>#010</t>
  </si>
  <si>
    <t>#165</t>
  </si>
  <si>
    <t>#265</t>
  </si>
  <si>
    <t>#420</t>
  </si>
  <si>
    <t>#412</t>
  </si>
  <si>
    <t>#509</t>
  </si>
  <si>
    <t>#322</t>
  </si>
  <si>
    <t>#095</t>
  </si>
  <si>
    <t>#351</t>
  </si>
  <si>
    <t>#582</t>
  </si>
  <si>
    <t>#684</t>
  </si>
  <si>
    <t>#761</t>
  </si>
  <si>
    <t>#043</t>
  </si>
  <si>
    <t>#048</t>
  </si>
  <si>
    <t>#069</t>
  </si>
  <si>
    <t>#161</t>
  </si>
  <si>
    <t>#192</t>
  </si>
  <si>
    <t>#287</t>
  </si>
  <si>
    <t>#427</t>
  </si>
  <si>
    <t>#438</t>
  </si>
  <si>
    <t>#109</t>
  </si>
  <si>
    <t>#309</t>
  </si>
  <si>
    <t>#311</t>
  </si>
  <si>
    <t>#312</t>
  </si>
  <si>
    <t>#599</t>
  </si>
  <si>
    <t>#667</t>
  </si>
  <si>
    <t>#734</t>
  </si>
  <si>
    <t>#187</t>
  </si>
  <si>
    <t>#431</t>
  </si>
  <si>
    <t>#056</t>
  </si>
  <si>
    <t>#296</t>
  </si>
  <si>
    <t>#519</t>
  </si>
  <si>
    <t>#674</t>
  </si>
  <si>
    <t>#096</t>
  </si>
  <si>
    <t>#436</t>
  </si>
  <si>
    <t>#580</t>
  </si>
  <si>
    <t>#331</t>
  </si>
  <si>
    <t>#270</t>
  </si>
  <si>
    <t>#300</t>
  </si>
  <si>
    <t>#325</t>
  </si>
  <si>
    <t>#440</t>
  </si>
  <si>
    <t>#506</t>
  </si>
  <si>
    <t>#032</t>
  </si>
  <si>
    <t>#218</t>
  </si>
  <si>
    <t>#403</t>
  </si>
  <si>
    <t>#520</t>
  </si>
  <si>
    <t>#172</t>
  </si>
  <si>
    <t>#223</t>
  </si>
  <si>
    <t>Water 3</t>
  </si>
  <si>
    <t>#692</t>
  </si>
  <si>
    <t>#086</t>
  </si>
  <si>
    <t>#363</t>
  </si>
  <si>
    <t>#366</t>
  </si>
  <si>
    <t>#592</t>
  </si>
  <si>
    <t>#759</t>
  </si>
  <si>
    <t>#209</t>
  </si>
  <si>
    <t>#548</t>
  </si>
  <si>
    <t>#017</t>
  </si>
  <si>
    <t>#015</t>
  </si>
  <si>
    <t>#455</t>
  </si>
  <si>
    <t>#540</t>
  </si>
  <si>
    <t>#058</t>
  </si>
  <si>
    <t>#298</t>
  </si>
  <si>
    <t>#747</t>
  </si>
  <si>
    <t>#120</t>
  </si>
  <si>
    <t>#175</t>
  </si>
  <si>
    <t>#215</t>
  </si>
  <si>
    <t>#285</t>
  </si>
  <si>
    <t>#092</t>
  </si>
  <si>
    <t>#610</t>
  </si>
  <si>
    <t>#624</t>
  </si>
  <si>
    <t>#708</t>
  </si>
  <si>
    <t>#529</t>
  </si>
  <si>
    <t>#546</t>
  </si>
  <si>
    <t>#037</t>
  </si>
  <si>
    <t>#239</t>
  </si>
  <si>
    <t>#396</t>
  </si>
  <si>
    <t>#744</t>
  </si>
  <si>
    <t>#179</t>
  </si>
  <si>
    <t>#587</t>
  </si>
  <si>
    <t>#636</t>
  </si>
  <si>
    <t>#046</t>
  </si>
  <si>
    <t>#511</t>
  </si>
  <si>
    <t>#664</t>
  </si>
  <si>
    <t>#753</t>
  </si>
  <si>
    <t>#234</t>
  </si>
  <si>
    <t>#290</t>
  </si>
  <si>
    <t>#585</t>
  </si>
  <si>
    <t>#672</t>
  </si>
  <si>
    <t>#044</t>
  </si>
  <si>
    <t>#114</t>
  </si>
  <si>
    <t>#166</t>
  </si>
  <si>
    <t>#168</t>
  </si>
  <si>
    <t>#659</t>
  </si>
  <si>
    <t>#755</t>
  </si>
  <si>
    <t>#574</t>
  </si>
  <si>
    <t>#694</t>
  </si>
  <si>
    <t>#190</t>
  </si>
  <si>
    <t>#022</t>
  </si>
  <si>
    <t>#024</t>
  </si>
  <si>
    <t>#084</t>
  </si>
  <si>
    <t>#164</t>
  </si>
  <si>
    <t>#231</t>
  </si>
  <si>
    <t>#661</t>
  </si>
  <si>
    <t>#353</t>
  </si>
  <si>
    <t>#710</t>
  </si>
  <si>
    <t>#262</t>
  </si>
  <si>
    <t>#228</t>
  </si>
  <si>
    <t>#418</t>
  </si>
  <si>
    <t>#439</t>
  </si>
  <si>
    <t>#615</t>
  </si>
  <si>
    <t>#676</t>
  </si>
  <si>
    <t>#703</t>
  </si>
  <si>
    <t>#570</t>
  </si>
  <si>
    <t>#682</t>
  </si>
  <si>
    <t>#020</t>
  </si>
  <si>
    <t>#053</t>
  </si>
  <si>
    <t>#077</t>
  </si>
  <si>
    <t>#198</t>
  </si>
  <si>
    <t>#335</t>
  </si>
  <si>
    <t>#339</t>
  </si>
  <si>
    <t>#433</t>
  </si>
  <si>
    <t>#206</t>
  </si>
  <si>
    <t>#201</t>
  </si>
  <si>
    <t>#027</t>
  </si>
  <si>
    <t>#074</t>
  </si>
  <si>
    <t>#075</t>
  </si>
  <si>
    <t>#050</t>
  </si>
  <si>
    <t>#425</t>
  </si>
  <si>
    <t>#559</t>
  </si>
  <si>
    <t>#137</t>
  </si>
  <si>
    <t>#030</t>
  </si>
  <si>
    <t>#660</t>
  </si>
  <si>
    <t>#665</t>
  </si>
  <si>
    <t>#666</t>
  </si>
  <si>
    <t>#756</t>
  </si>
  <si>
    <t>#177</t>
  </si>
  <si>
    <t>#274</t>
  </si>
  <si>
    <t>#622</t>
  </si>
  <si>
    <t>#343</t>
  </si>
  <si>
    <t>#605</t>
  </si>
  <si>
    <t>#357</t>
  </si>
  <si>
    <t>#318</t>
  </si>
  <si>
    <t>#337</t>
  </si>
  <si>
    <t>#338</t>
  </si>
  <si>
    <t>#100</t>
  </si>
  <si>
    <t>#355</t>
  </si>
  <si>
    <t>#562</t>
  </si>
  <si>
    <t>#600</t>
  </si>
  <si>
    <t>#777</t>
  </si>
  <si>
    <t>#238</t>
  </si>
  <si>
    <t>#453</t>
  </si>
  <si>
    <t>#550</t>
  </si>
  <si>
    <t>#028</t>
  </si>
  <si>
    <t>#220</t>
  </si>
  <si>
    <t>#232</t>
  </si>
  <si>
    <t>#613</t>
  </si>
  <si>
    <t>#614</t>
  </si>
  <si>
    <t>#303</t>
  </si>
  <si>
    <t>#451</t>
  </si>
  <si>
    <t>#132</t>
  </si>
  <si>
    <t>#222</t>
  </si>
  <si>
    <t>#771</t>
  </si>
  <si>
    <t>#769</t>
  </si>
  <si>
    <t>#770</t>
  </si>
  <si>
    <t>#098</t>
  </si>
  <si>
    <t>#341</t>
  </si>
  <si>
    <t>#688</t>
  </si>
  <si>
    <t>#307</t>
  </si>
  <si>
    <t>#213</t>
  </si>
  <si>
    <t>#618</t>
  </si>
  <si>
    <t>#739</t>
  </si>
  <si>
    <t>#299</t>
  </si>
  <si>
    <t>#219</t>
  </si>
  <si>
    <t>#539</t>
  </si>
  <si>
    <t>#538</t>
  </si>
  <si>
    <t>#631</t>
  </si>
  <si>
    <t>#776</t>
  </si>
  <si>
    <t>#102</t>
  </si>
  <si>
    <t>#041</t>
  </si>
  <si>
    <t>#042</t>
  </si>
  <si>
    <t>#047</t>
  </si>
  <si>
    <t>#193</t>
  </si>
  <si>
    <t>#195</t>
  </si>
  <si>
    <t>#422</t>
  </si>
  <si>
    <t>#536</t>
  </si>
  <si>
    <t>#591</t>
  </si>
  <si>
    <t>#616</t>
  </si>
  <si>
    <t>#590</t>
  </si>
  <si>
    <t>#051</t>
  </si>
  <si>
    <t>#194</t>
  </si>
  <si>
    <t>#686</t>
  </si>
  <si>
    <t>#104</t>
  </si>
  <si>
    <t>#110</t>
  </si>
  <si>
    <t>#543</t>
  </si>
  <si>
    <t>#029</t>
  </si>
  <si>
    <t>#442</t>
  </si>
  <si>
    <t>#033</t>
  </si>
  <si>
    <t>#119</t>
  </si>
  <si>
    <t>#690</t>
  </si>
  <si>
    <t>#089</t>
  </si>
  <si>
    <t>#452</t>
  </si>
  <si>
    <t>#304</t>
  </si>
  <si>
    <t>#554</t>
  </si>
  <si>
    <t>#200</t>
  </si>
  <si>
    <t>#352</t>
  </si>
  <si>
    <t>#551</t>
  </si>
  <si>
    <t>#370</t>
  </si>
  <si>
    <t>#458</t>
  </si>
  <si>
    <t>#060</t>
  </si>
  <si>
    <t>#061</t>
  </si>
  <si>
    <t>#581</t>
  </si>
  <si>
    <t>#702</t>
  </si>
  <si>
    <t>#531</t>
  </si>
  <si>
    <t>#742</t>
  </si>
  <si>
    <t>#743</t>
  </si>
  <si>
    <t>#741</t>
  </si>
  <si>
    <t>#764</t>
  </si>
  <si>
    <t>#276</t>
  </si>
  <si>
    <t>#441</t>
  </si>
  <si>
    <t>#083</t>
  </si>
  <si>
    <t>#313</t>
  </si>
  <si>
    <t>#314</t>
  </si>
  <si>
    <t>#327</t>
  </si>
  <si>
    <t>#731</t>
  </si>
  <si>
    <t>#732</t>
  </si>
  <si>
    <t>#733</t>
  </si>
  <si>
    <t>#070</t>
  </si>
  <si>
    <t>#328</t>
  </si>
  <si>
    <t>#556</t>
  </si>
  <si>
    <t>#138</t>
  </si>
  <si>
    <t>#140</t>
  </si>
  <si>
    <t>#345</t>
  </si>
  <si>
    <t>#408</t>
  </si>
  <si>
    <t>#410</t>
  </si>
  <si>
    <t>#617</t>
  </si>
  <si>
    <t>#589</t>
  </si>
  <si>
    <t>#423</t>
  </si>
  <si>
    <t>#516</t>
  </si>
  <si>
    <t>#323</t>
  </si>
  <si>
    <t>#514</t>
  </si>
  <si>
    <t>#235</t>
  </si>
  <si>
    <t>#133</t>
  </si>
  <si>
    <t>#564</t>
  </si>
  <si>
    <t>#566</t>
  </si>
  <si>
    <t>#449</t>
  </si>
  <si>
    <t>#632</t>
  </si>
  <si>
    <t>#336</t>
  </si>
  <si>
    <t>#333</t>
  </si>
  <si>
    <t>#775</t>
  </si>
  <si>
    <t>#414</t>
  </si>
  <si>
    <t>#413</t>
  </si>
  <si>
    <t>#185</t>
  </si>
  <si>
    <t>#057</t>
  </si>
  <si>
    <t>#760</t>
  </si>
  <si>
    <t>#402</t>
  </si>
  <si>
    <t>#766</t>
  </si>
  <si>
    <t>#765</t>
  </si>
  <si>
    <t>#751</t>
  </si>
  <si>
    <t>#752</t>
  </si>
  <si>
    <t>#127</t>
  </si>
  <si>
    <t>#214</t>
  </si>
  <si>
    <t>#669</t>
  </si>
  <si>
    <t>Mega Pinsir</t>
  </si>
  <si>
    <t>Mega Heracross</t>
  </si>
  <si>
    <t>Wormadam (Sandy Cloak)</t>
  </si>
  <si>
    <t>Wormadam (Trash Cloak)</t>
  </si>
  <si>
    <t>#078</t>
  </si>
  <si>
    <t>#128</t>
  </si>
  <si>
    <t>#241</t>
  </si>
  <si>
    <t>#264</t>
  </si>
  <si>
    <t>#421</t>
  </si>
  <si>
    <t>#588</t>
  </si>
  <si>
    <t>#626</t>
  </si>
  <si>
    <t>#673</t>
  </si>
  <si>
    <t>#749</t>
  </si>
  <si>
    <t>#750</t>
  </si>
  <si>
    <t>#236</t>
  </si>
  <si>
    <t>#203</t>
  </si>
  <si>
    <t>#097</t>
  </si>
  <si>
    <t>#344</t>
  </si>
  <si>
    <t>#178</t>
  </si>
  <si>
    <t>#561</t>
  </si>
  <si>
    <t>#225</t>
  </si>
  <si>
    <t>#039</t>
  </si>
  <si>
    <t>#063</t>
  </si>
  <si>
    <t>#108</t>
  </si>
  <si>
    <t>#294</t>
  </si>
  <si>
    <t>#524</t>
  </si>
  <si>
    <t>#698</t>
  </si>
  <si>
    <t>#696</t>
  </si>
  <si>
    <t>#772</t>
  </si>
  <si>
    <t>#607</t>
  </si>
  <si>
    <t>#457</t>
  </si>
  <si>
    <t>#594</t>
  </si>
  <si>
    <t>#188</t>
  </si>
  <si>
    <t>#266</t>
  </si>
  <si>
    <t>#267</t>
  </si>
  <si>
    <t>#268</t>
  </si>
  <si>
    <t>#269</t>
  </si>
  <si>
    <t>#360</t>
  </si>
  <si>
    <t>#437</t>
  </si>
  <si>
    <t>#528</t>
  </si>
  <si>
    <t>#302</t>
  </si>
  <si>
    <t>#356</t>
  </si>
  <si>
    <t>#563</t>
  </si>
  <si>
    <t>#601</t>
  </si>
  <si>
    <t>#479</t>
  </si>
  <si>
    <t>#629</t>
  </si>
  <si>
    <t>#035</t>
  </si>
  <si>
    <t>#532</t>
  </si>
  <si>
    <t>#577</t>
  </si>
  <si>
    <t>#067</t>
  </si>
  <si>
    <t>#111</t>
  </si>
  <si>
    <t>#112</t>
  </si>
  <si>
    <t>#217</t>
  </si>
  <si>
    <t>#359</t>
  </si>
  <si>
    <t>#627</t>
  </si>
  <si>
    <t>#525</t>
  </si>
  <si>
    <t>#701</t>
  </si>
  <si>
    <t>#619</t>
  </si>
  <si>
    <t>#558</t>
  </si>
  <si>
    <t>Wishiwashi (Solo Form)</t>
  </si>
  <si>
    <t>#746</t>
  </si>
  <si>
    <t>#224</t>
  </si>
  <si>
    <t>#221</t>
  </si>
  <si>
    <t>#081</t>
  </si>
  <si>
    <t>#757</t>
  </si>
  <si>
    <t>#361</t>
  </si>
  <si>
    <t>#364</t>
  </si>
  <si>
    <t>#712</t>
  </si>
  <si>
    <t>#087</t>
  </si>
  <si>
    <t>#320</t>
  </si>
  <si>
    <t>#116</t>
  </si>
  <si>
    <t>#211</t>
  </si>
  <si>
    <t>#207</t>
  </si>
  <si>
    <t>#397</t>
  </si>
  <si>
    <t>#398</t>
  </si>
  <si>
    <t>#623</t>
  </si>
  <si>
    <t>#082</t>
  </si>
  <si>
    <t>#115</t>
  </si>
  <si>
    <t>#621</t>
  </si>
  <si>
    <t>#419</t>
  </si>
  <si>
    <t>#055</t>
  </si>
  <si>
    <t>#459</t>
  </si>
  <si>
    <t>#460</t>
  </si>
  <si>
    <t>#523</t>
  </si>
  <si>
    <t>#240</t>
  </si>
  <si>
    <t>#446</t>
  </si>
  <si>
    <t>#424</t>
  </si>
  <si>
    <t>#583</t>
  </si>
  <si>
    <t>#780</t>
  </si>
  <si>
    <t>Mega Banette</t>
  </si>
  <si>
    <t>#354</t>
  </si>
  <si>
    <t>#447</t>
  </si>
  <si>
    <t>#105</t>
  </si>
  <si>
    <t>#066</t>
  </si>
  <si>
    <t>#026</t>
  </si>
  <si>
    <t>#049</t>
  </si>
  <si>
    <t>#085</t>
  </si>
  <si>
    <t>#101</t>
  </si>
  <si>
    <t>Mega Abomasnow</t>
  </si>
  <si>
    <t>#131</t>
  </si>
  <si>
    <t>#349</t>
  </si>
  <si>
    <t>#317</t>
  </si>
  <si>
    <t>#090</t>
  </si>
  <si>
    <t>#280</t>
  </si>
  <si>
    <t>Mega Steelix</t>
  </si>
  <si>
    <t>#208</t>
  </si>
  <si>
    <t>#005</t>
  </si>
  <si>
    <t>#006</t>
  </si>
  <si>
    <t>#226</t>
  </si>
  <si>
    <t>#340</t>
  </si>
  <si>
    <t>#347</t>
  </si>
  <si>
    <t>#142</t>
  </si>
  <si>
    <t>#324</t>
  </si>
  <si>
    <t>#715</t>
  </si>
  <si>
    <t>#693</t>
  </si>
  <si>
    <t>Mega Camerupt</t>
  </si>
  <si>
    <t>#170</t>
  </si>
  <si>
    <t>#171</t>
  </si>
  <si>
    <t>#369</t>
  </si>
  <si>
    <t>#321</t>
  </si>
  <si>
    <t>#117</t>
  </si>
  <si>
    <t>#147</t>
  </si>
  <si>
    <t>Mega Sharpedo</t>
  </si>
  <si>
    <t>#319</t>
  </si>
  <si>
    <t>#079</t>
  </si>
  <si>
    <t>#072</t>
  </si>
  <si>
    <t>#073</t>
  </si>
  <si>
    <t>#278</t>
  </si>
  <si>
    <t>#279</t>
  </si>
  <si>
    <t>#603</t>
  </si>
  <si>
    <t>#691</t>
  </si>
  <si>
    <t>#593</t>
  </si>
  <si>
    <t>#748</t>
  </si>
  <si>
    <t>#767</t>
  </si>
  <si>
    <t>#781</t>
  </si>
  <si>
    <t>#768</t>
  </si>
  <si>
    <t>#099</t>
  </si>
  <si>
    <t>#342</t>
  </si>
  <si>
    <t>#689</t>
  </si>
  <si>
    <t>Mega Audino</t>
  </si>
  <si>
    <t>#205</t>
  </si>
  <si>
    <t>#045</t>
  </si>
  <si>
    <t>#469</t>
  </si>
  <si>
    <t>#537</t>
  </si>
  <si>
    <t>#012</t>
  </si>
  <si>
    <t>#310</t>
  </si>
  <si>
    <t>#596</t>
  </si>
  <si>
    <t>#737</t>
  </si>
  <si>
    <t>#738</t>
  </si>
  <si>
    <t>#435</t>
  </si>
  <si>
    <t>#510</t>
  </si>
  <si>
    <t>#678</t>
  </si>
  <si>
    <t>Mega Venusaur</t>
  </si>
  <si>
    <t>#003</t>
  </si>
  <si>
    <t>#018</t>
  </si>
  <si>
    <t>#180</t>
  </si>
  <si>
    <t>#181</t>
  </si>
  <si>
    <t>#542</t>
  </si>
  <si>
    <t>#754</t>
  </si>
  <si>
    <t>#426</t>
  </si>
  <si>
    <t>#662</t>
  </si>
  <si>
    <t>#663</t>
  </si>
  <si>
    <t>#275</t>
  </si>
  <si>
    <t>#465</t>
  </si>
  <si>
    <t>#416</t>
  </si>
  <si>
    <t>#505</t>
  </si>
  <si>
    <t>#229</t>
  </si>
  <si>
    <t>#358</t>
  </si>
  <si>
    <t>#122</t>
  </si>
  <si>
    <t>#210</t>
  </si>
  <si>
    <t>#271</t>
  </si>
  <si>
    <t>#284</t>
  </si>
  <si>
    <t>#326</t>
  </si>
  <si>
    <t>#301</t>
  </si>
  <si>
    <t>#400</t>
  </si>
  <si>
    <t>Mega Glalie</t>
  </si>
  <si>
    <t>#362</t>
  </si>
  <si>
    <t>#162</t>
  </si>
  <si>
    <t>#288</t>
  </si>
  <si>
    <t>#315</t>
  </si>
  <si>
    <t>#428</t>
  </si>
  <si>
    <t>#668</t>
  </si>
  <si>
    <t>#735</t>
  </si>
  <si>
    <t>#297</t>
  </si>
  <si>
    <t>#675</t>
  </si>
  <si>
    <t>#025</t>
  </si>
  <si>
    <t>#521</t>
  </si>
  <si>
    <t>#305</t>
  </si>
  <si>
    <t>#306</t>
  </si>
  <si>
    <t>#707</t>
  </si>
  <si>
    <t>#374</t>
  </si>
  <si>
    <t>#704</t>
  </si>
  <si>
    <t>Lycanroc (Midday Form)</t>
  </si>
  <si>
    <t>#745</t>
  </si>
  <si>
    <t>Lycanroc (Midnight Form)</t>
  </si>
  <si>
    <t>#227</t>
  </si>
  <si>
    <t>#332</t>
  </si>
  <si>
    <t>#450</t>
  </si>
  <si>
    <t>#530</t>
  </si>
  <si>
    <t>#553</t>
  </si>
  <si>
    <t>#555</t>
  </si>
  <si>
    <t>Darmanitan (Zen Mode)</t>
  </si>
  <si>
    <t>#560</t>
  </si>
  <si>
    <t>#630</t>
  </si>
  <si>
    <t>#695</t>
  </si>
  <si>
    <t>#472</t>
  </si>
  <si>
    <t>#779</t>
  </si>
  <si>
    <t>#103</t>
  </si>
  <si>
    <t>#778</t>
  </si>
  <si>
    <t>#329</t>
  </si>
  <si>
    <t>#330</t>
  </si>
  <si>
    <t>#489</t>
  </si>
  <si>
    <t>#679</t>
  </si>
  <si>
    <t>#526</t>
  </si>
  <si>
    <t>Mega Medicham</t>
  </si>
  <si>
    <t>#443</t>
  </si>
  <si>
    <t>#628</t>
  </si>
  <si>
    <t>Minior (Meteor Form)</t>
  </si>
  <si>
    <t>#774</t>
  </si>
  <si>
    <t>Mega Pidgeot</t>
  </si>
  <si>
    <t>#476</t>
  </si>
  <si>
    <t>#129</t>
  </si>
  <si>
    <t>Mega Houndoom</t>
  </si>
  <si>
    <t>#334</t>
  </si>
  <si>
    <t>#518</t>
  </si>
  <si>
    <t>#597</t>
  </si>
  <si>
    <t>#598</t>
  </si>
  <si>
    <t>#113</t>
  </si>
  <si>
    <t>#549</t>
  </si>
  <si>
    <t>#573</t>
  </si>
  <si>
    <t>#671</t>
  </si>
  <si>
    <t>#683</t>
  </si>
  <si>
    <t>Mega Lopunny</t>
  </si>
  <si>
    <t>Mega Ampharos</t>
  </si>
  <si>
    <t>#246</t>
  </si>
  <si>
    <t>Mega Mawile</t>
  </si>
  <si>
    <t>Mega Kangaskhan</t>
  </si>
  <si>
    <t>Mega Gallade</t>
  </si>
  <si>
    <t>#475</t>
  </si>
  <si>
    <t>#633</t>
  </si>
  <si>
    <t>Mega Aerodactyl</t>
  </si>
  <si>
    <t>Mega Charizard X</t>
  </si>
  <si>
    <t>Mega Altaria</t>
  </si>
  <si>
    <t>Mega Gardevoir</t>
  </si>
  <si>
    <t>#282</t>
  </si>
  <si>
    <t>Mega Manectric</t>
  </si>
  <si>
    <t>#782</t>
  </si>
  <si>
    <t>#463</t>
  </si>
  <si>
    <t>#038</t>
  </si>
  <si>
    <t>#040</t>
  </si>
  <si>
    <t>#123</t>
  </si>
  <si>
    <t>#547</t>
  </si>
  <si>
    <t>#586</t>
  </si>
  <si>
    <t>#625</t>
  </si>
  <si>
    <t>#709</t>
  </si>
  <si>
    <t>#183</t>
  </si>
  <si>
    <t>#184</t>
  </si>
  <si>
    <t>#496</t>
  </si>
  <si>
    <t>#497</t>
  </si>
  <si>
    <t>Mega Sceptile</t>
  </si>
  <si>
    <t>#254</t>
  </si>
  <si>
    <t>Mega Beedrill</t>
  </si>
  <si>
    <t>Mega Sableye</t>
  </si>
  <si>
    <t>#230</t>
  </si>
  <si>
    <t>#367</t>
  </si>
  <si>
    <t>#368</t>
  </si>
  <si>
    <t>#365</t>
  </si>
  <si>
    <t>#478</t>
  </si>
  <si>
    <t>#713</t>
  </si>
  <si>
    <t>#740</t>
  </si>
  <si>
    <t>#091</t>
  </si>
  <si>
    <t>#371</t>
  </si>
  <si>
    <t>Mega Blastoise</t>
  </si>
  <si>
    <t>#009</t>
  </si>
  <si>
    <t>Mega Garchomp</t>
  </si>
  <si>
    <t>#445</t>
  </si>
  <si>
    <t>#803</t>
  </si>
  <si>
    <t>Mega Aggron</t>
  </si>
  <si>
    <t>#308</t>
  </si>
  <si>
    <t>Mega Charizard Y</t>
  </si>
  <si>
    <t>Mega Alakazam</t>
  </si>
  <si>
    <t>#065</t>
  </si>
  <si>
    <t>Mega Slowbro</t>
  </si>
  <si>
    <t>#080</t>
  </si>
  <si>
    <t>Mega Gengar</t>
  </si>
  <si>
    <t>#094</t>
  </si>
  <si>
    <t>Mega Gyarados</t>
  </si>
  <si>
    <t>#130</t>
  </si>
  <si>
    <t>Mega Mewtwo X</t>
  </si>
  <si>
    <t>#150</t>
  </si>
  <si>
    <t>Mega Mewtwo Y</t>
  </si>
  <si>
    <t>Mega Scizor</t>
  </si>
  <si>
    <t>#212</t>
  </si>
  <si>
    <t>Mega Tyranitar</t>
  </si>
  <si>
    <t>#248</t>
  </si>
  <si>
    <t>Mega Blaziken</t>
  </si>
  <si>
    <t>#257</t>
  </si>
  <si>
    <t>Mega Swampert</t>
  </si>
  <si>
    <t>#260</t>
  </si>
  <si>
    <t>Mega Absol</t>
  </si>
  <si>
    <t>Mega Salamence</t>
  </si>
  <si>
    <t>#373</t>
  </si>
  <si>
    <t>Mega Metagross</t>
  </si>
  <si>
    <t>#376</t>
  </si>
  <si>
    <t>Mega Latias</t>
  </si>
  <si>
    <t>#380</t>
  </si>
  <si>
    <t>Mega Latios</t>
  </si>
  <si>
    <t>#381</t>
  </si>
  <si>
    <t>Mega Rayquaza</t>
  </si>
  <si>
    <t>#384</t>
  </si>
  <si>
    <t>Mega Lucario</t>
  </si>
  <si>
    <t>#448</t>
  </si>
  <si>
    <t>Mega Diancie</t>
  </si>
  <si>
    <t>#719</t>
  </si>
  <si>
    <t>#002</t>
  </si>
  <si>
    <t>#008</t>
  </si>
  <si>
    <t>#011</t>
  </si>
  <si>
    <t>#013</t>
  </si>
  <si>
    <t>#014</t>
  </si>
  <si>
    <t>Partner Pikachu</t>
  </si>
  <si>
    <t>#031</t>
  </si>
  <si>
    <t>#034</t>
  </si>
  <si>
    <t>#036</t>
  </si>
  <si>
    <t>#054</t>
  </si>
  <si>
    <t>#059</t>
  </si>
  <si>
    <t>#062</t>
  </si>
  <si>
    <t>#064</t>
  </si>
  <si>
    <t>#068</t>
  </si>
  <si>
    <t>#071</t>
  </si>
  <si>
    <t>#076</t>
  </si>
  <si>
    <t>#093</t>
  </si>
  <si>
    <t>#106</t>
  </si>
  <si>
    <t>#107</t>
  </si>
  <si>
    <t>#121</t>
  </si>
  <si>
    <t>#124</t>
  </si>
  <si>
    <t>#125</t>
  </si>
  <si>
    <t>#126</t>
  </si>
  <si>
    <t>Partner Eevee</t>
  </si>
  <si>
    <t>Fire Water Electric Psychic Dark Fairy Ice Grass</t>
  </si>
  <si>
    <t>#134</t>
  </si>
  <si>
    <t>#135</t>
  </si>
  <si>
    <t>#136</t>
  </si>
  <si>
    <t>#139</t>
  </si>
  <si>
    <t>#141</t>
  </si>
  <si>
    <t>#143</t>
  </si>
  <si>
    <t>#144</t>
  </si>
  <si>
    <t>#145</t>
  </si>
  <si>
    <t>#146</t>
  </si>
  <si>
    <t>#148</t>
  </si>
  <si>
    <t>#149</t>
  </si>
  <si>
    <t>#151</t>
  </si>
  <si>
    <t>#153</t>
  </si>
  <si>
    <t>#154</t>
  </si>
  <si>
    <t>#156</t>
  </si>
  <si>
    <t>#157</t>
  </si>
  <si>
    <t>#159</t>
  </si>
  <si>
    <t>#160</t>
  </si>
  <si>
    <t>#169</t>
  </si>
  <si>
    <t>#173</t>
  </si>
  <si>
    <t>#176</t>
  </si>
  <si>
    <t>#182</t>
  </si>
  <si>
    <t>#186</t>
  </si>
  <si>
    <t>#189</t>
  </si>
  <si>
    <t>#191</t>
  </si>
  <si>
    <t>#196</t>
  </si>
  <si>
    <t>#197</t>
  </si>
  <si>
    <t>#199</t>
  </si>
  <si>
    <t>#202</t>
  </si>
  <si>
    <t>#233</t>
  </si>
  <si>
    <t>#237</t>
  </si>
  <si>
    <t>#242</t>
  </si>
  <si>
    <t>#243</t>
  </si>
  <si>
    <t>#244</t>
  </si>
  <si>
    <t>#245</t>
  </si>
  <si>
    <t>#247</t>
  </si>
  <si>
    <t>#249</t>
  </si>
  <si>
    <t>#250</t>
  </si>
  <si>
    <t>#251</t>
  </si>
  <si>
    <t>#253</t>
  </si>
  <si>
    <t>#256</t>
  </si>
  <si>
    <t>#259</t>
  </si>
  <si>
    <t>#272</t>
  </si>
  <si>
    <t>#273</t>
  </si>
  <si>
    <t>#277</t>
  </si>
  <si>
    <t>#281</t>
  </si>
  <si>
    <t>#286</t>
  </si>
  <si>
    <t>#289</t>
  </si>
  <si>
    <t>#291</t>
  </si>
  <si>
    <t>#292</t>
  </si>
  <si>
    <t>#295</t>
  </si>
  <si>
    <t>#346</t>
  </si>
  <si>
    <t>#348</t>
  </si>
  <si>
    <t>#350</t>
  </si>
  <si>
    <t>#372</t>
  </si>
  <si>
    <t>#375</t>
  </si>
  <si>
    <t>#377</t>
  </si>
  <si>
    <t>#378</t>
  </si>
  <si>
    <t>#379</t>
  </si>
  <si>
    <t>#382</t>
  </si>
  <si>
    <t>Primal Kyogre</t>
  </si>
  <si>
    <t>#383</t>
  </si>
  <si>
    <t>Primal Groudon</t>
  </si>
  <si>
    <t>#385</t>
  </si>
  <si>
    <t>Deoxys (Normal Forme)</t>
  </si>
  <si>
    <t>#386</t>
  </si>
  <si>
    <t>Deoxys (Defense Forme)</t>
  </si>
  <si>
    <t>Deoxys (Speed Forme)</t>
  </si>
  <si>
    <t>#388</t>
  </si>
  <si>
    <t>#389</t>
  </si>
  <si>
    <t>#391</t>
  </si>
  <si>
    <t>#392</t>
  </si>
  <si>
    <t>#394</t>
  </si>
  <si>
    <t>#395</t>
  </si>
  <si>
    <t>#404</t>
  </si>
  <si>
    <t>#405</t>
  </si>
  <si>
    <t>#407</t>
  </si>
  <si>
    <t>#409</t>
  </si>
  <si>
    <t>#411</t>
  </si>
  <si>
    <t>#429</t>
  </si>
  <si>
    <t>#430</t>
  </si>
  <si>
    <t>#432</t>
  </si>
  <si>
    <t>#444</t>
  </si>
  <si>
    <t>#454</t>
  </si>
  <si>
    <t>#461</t>
  </si>
  <si>
    <t>#462</t>
  </si>
  <si>
    <t>#464</t>
  </si>
  <si>
    <t>#466</t>
  </si>
  <si>
    <t>#467</t>
  </si>
  <si>
    <t>#468</t>
  </si>
  <si>
    <t>#470</t>
  </si>
  <si>
    <t>#471</t>
  </si>
  <si>
    <t>#473</t>
  </si>
  <si>
    <t>#474</t>
  </si>
  <si>
    <t>#477</t>
  </si>
  <si>
    <t>Heat Rotom</t>
  </si>
  <si>
    <t>Wash Rotom</t>
  </si>
  <si>
    <t>Frost Rotom</t>
  </si>
  <si>
    <t>Fan Rotom</t>
  </si>
  <si>
    <t>Mow Rotom</t>
  </si>
  <si>
    <t>#480</t>
  </si>
  <si>
    <t>#481</t>
  </si>
  <si>
    <t>#482</t>
  </si>
  <si>
    <t>#483</t>
  </si>
  <si>
    <t>#484</t>
  </si>
  <si>
    <t>#485</t>
  </si>
  <si>
    <t>#486</t>
  </si>
  <si>
    <t>Giratina (Altered Forme)</t>
  </si>
  <si>
    <t>#487</t>
  </si>
  <si>
    <t>#488</t>
  </si>
  <si>
    <t>#490</t>
  </si>
  <si>
    <t>#491</t>
  </si>
  <si>
    <t>Shaymin (Land Forme)</t>
  </si>
  <si>
    <t>#492</t>
  </si>
  <si>
    <t>#493</t>
  </si>
  <si>
    <t>#494</t>
  </si>
  <si>
    <t>#499</t>
  </si>
  <si>
    <t>#500</t>
  </si>
  <si>
    <t>#502</t>
  </si>
  <si>
    <t>#503</t>
  </si>
  <si>
    <t>#507</t>
  </si>
  <si>
    <t>#508</t>
  </si>
  <si>
    <t>#512</t>
  </si>
  <si>
    <t>#533</t>
  </si>
  <si>
    <t>#534</t>
  </si>
  <si>
    <t>#535</t>
  </si>
  <si>
    <t>#541</t>
  </si>
  <si>
    <t>#544</t>
  </si>
  <si>
    <t>#545</t>
  </si>
  <si>
    <t>#552</t>
  </si>
  <si>
    <t>#557</t>
  </si>
  <si>
    <t>#565</t>
  </si>
  <si>
    <t>#567</t>
  </si>
  <si>
    <t>#569</t>
  </si>
  <si>
    <t>#571</t>
  </si>
  <si>
    <t>#575</t>
  </si>
  <si>
    <t>#576</t>
  </si>
  <si>
    <t>#578</t>
  </si>
  <si>
    <t>#579</t>
  </si>
  <si>
    <t>#584</t>
  </si>
  <si>
    <t>#604</t>
  </si>
  <si>
    <t>#606</t>
  </si>
  <si>
    <t>#608</t>
  </si>
  <si>
    <t>#609</t>
  </si>
  <si>
    <t>#611</t>
  </si>
  <si>
    <t>#612</t>
  </si>
  <si>
    <t>#620</t>
  </si>
  <si>
    <t>#634</t>
  </si>
  <si>
    <t>#635</t>
  </si>
  <si>
    <t>#637</t>
  </si>
  <si>
    <t>#638</t>
  </si>
  <si>
    <t>#639</t>
  </si>
  <si>
    <t>#640</t>
  </si>
  <si>
    <t>#641</t>
  </si>
  <si>
    <t>Tornadus (Therian Forme)</t>
  </si>
  <si>
    <t>#642</t>
  </si>
  <si>
    <t>Thundurus (Therian Forme)</t>
  </si>
  <si>
    <t>#643</t>
  </si>
  <si>
    <t>#644</t>
  </si>
  <si>
    <t>#645</t>
  </si>
  <si>
    <t>Landorus (Therian Forme)</t>
  </si>
  <si>
    <t>#646</t>
  </si>
  <si>
    <t>Black Kyurem</t>
  </si>
  <si>
    <t>White Kyurem</t>
  </si>
  <si>
    <t>#647</t>
  </si>
  <si>
    <t>#648</t>
  </si>
  <si>
    <t>Meloetta (Pirouette Forme)</t>
  </si>
  <si>
    <t>#649</t>
  </si>
  <si>
    <t>#651</t>
  </si>
  <si>
    <t>#652</t>
  </si>
  <si>
    <t>#654</t>
  </si>
  <si>
    <t>#655</t>
  </si>
  <si>
    <t>#657</t>
  </si>
  <si>
    <t>#658</t>
  </si>
  <si>
    <t>Ash-Greninja</t>
  </si>
  <si>
    <t>#670</t>
  </si>
  <si>
    <t>#680</t>
  </si>
  <si>
    <t>Aegislash (Shield Forme)</t>
  </si>
  <si>
    <t>#681</t>
  </si>
  <si>
    <t>#685</t>
  </si>
  <si>
    <t>#687</t>
  </si>
  <si>
    <t>#697</t>
  </si>
  <si>
    <t>#699</t>
  </si>
  <si>
    <t>#700</t>
  </si>
  <si>
    <t>#705</t>
  </si>
  <si>
    <t>#706</t>
  </si>
  <si>
    <t>#711</t>
  </si>
  <si>
    <t>#716</t>
  </si>
  <si>
    <t>#717</t>
  </si>
  <si>
    <t>Zygarde (50% Forme)</t>
  </si>
  <si>
    <t>#718</t>
  </si>
  <si>
    <t>Zygarde (Complete Forme)</t>
  </si>
  <si>
    <t>Hoopa Confined</t>
  </si>
  <si>
    <t>#720</t>
  </si>
  <si>
    <t>#721</t>
  </si>
  <si>
    <t>#723</t>
  </si>
  <si>
    <t>#724</t>
  </si>
  <si>
    <t>#726</t>
  </si>
  <si>
    <t>#727</t>
  </si>
  <si>
    <t>#729</t>
  </si>
  <si>
    <t>#730</t>
  </si>
  <si>
    <t>#758</t>
  </si>
  <si>
    <t>#762</t>
  </si>
  <si>
    <t>#763</t>
  </si>
  <si>
    <t>#773</t>
  </si>
  <si>
    <t>#783</t>
  </si>
  <si>
    <t>#784</t>
  </si>
  <si>
    <t>#785</t>
  </si>
  <si>
    <t>#786</t>
  </si>
  <si>
    <t>#787</t>
  </si>
  <si>
    <t>#788</t>
  </si>
  <si>
    <t>#789</t>
  </si>
  <si>
    <t>#790</t>
  </si>
  <si>
    <t>#791</t>
  </si>
  <si>
    <t>#792</t>
  </si>
  <si>
    <t>#793</t>
  </si>
  <si>
    <t>#794</t>
  </si>
  <si>
    <t>#795</t>
  </si>
  <si>
    <t>#796</t>
  </si>
  <si>
    <t>#797</t>
  </si>
  <si>
    <t>#798</t>
  </si>
  <si>
    <t>#799</t>
  </si>
  <si>
    <t>#800</t>
  </si>
  <si>
    <t>Necrozma (Dusk Mane)</t>
  </si>
  <si>
    <t>Necrozma (Dawn Wings)</t>
  </si>
  <si>
    <t>Ultra Necrozma</t>
  </si>
  <si>
    <t>#801</t>
  </si>
  <si>
    <t>#802</t>
  </si>
  <si>
    <t>#804</t>
  </si>
  <si>
    <t>#805</t>
  </si>
  <si>
    <t>#806</t>
  </si>
  <si>
    <t>#807</t>
  </si>
  <si>
    <t>Meltan</t>
  </si>
  <si>
    <t>#808</t>
  </si>
  <si>
    <t>Melmetal</t>
  </si>
  <si>
    <t>#809</t>
  </si>
  <si>
    <t>To Enable Passwords, either start a new game and Ame will ask you for any passwords you would like to enable during the train sequence.</t>
  </si>
  <si>
    <t>If you started from an E18 file that beat Hardy, a handful of passwords can be activated by an NPC in the Calcenon City Pokemon Center.</t>
  </si>
  <si>
    <t>Otherwise, purchase Data Chips on 7th St and interact with any Pokecenter PC.</t>
  </si>
  <si>
    <t>Password</t>
  </si>
  <si>
    <t>Effect</t>
  </si>
  <si>
    <t>Affected Switches</t>
  </si>
  <si>
    <t>Switch</t>
  </si>
  <si>
    <t>wokemono, enbymono</t>
  </si>
  <si>
    <t>Porygon Starter
Bronzor Slums Egg 
Staryu Mystery Egg</t>
  </si>
  <si>
    <t>mononormal, normal</t>
  </si>
  <si>
    <t>Zigzagoon bullied
Starly Mystery Egg
Stufful disobeys
Malchous Deerling or Girafirig
Furfrou for Sunkern
Minccino scared</t>
  </si>
  <si>
    <t>[0050: Mix Pokemon] = 1
[0228: Mix Egg] = 15
[0351: Mix Snufful] = 1
[0354: Mix Malchous] = 2 OR [0354: Mix Malchous] = 4
[0355: Mix Trade] = 3 
[0356: Mix Peridot] = 2</t>
  </si>
  <si>
    <t>MonoNormal</t>
  </si>
  <si>
    <t>monofire, fire</t>
  </si>
  <si>
    <t>Vulpix or Larvesta Mystery Egg
Pansear hiding from rain</t>
  </si>
  <si>
    <t>[0228: Mix Egg] = 13 OR [0228: Mix Egg] = 17
[0803: actually a panpour] = OFF</t>
  </si>
  <si>
    <t>MonoFire</t>
  </si>
  <si>
    <t>monowater, water</t>
  </si>
  <si>
    <t>Azurill, Mareanie, or Staryu Mystery Egg
Ducklett abandoned slums egg
Panpour hiding from rain</t>
  </si>
  <si>
    <t>[0228: Mix Egg] = 0 OR [0228: Mix Egg] = 1 OR [0228: Mix Egg] = 2
[0353: Mix Slums] = 1
[0803: actually a panpour] = ON</t>
  </si>
  <si>
    <t>MonoWater</t>
  </si>
  <si>
    <t>monograss, grass</t>
  </si>
  <si>
    <t>Shroomish, Litwick, or Cottonee
Malchous Deerling or Skiddo</t>
  </si>
  <si>
    <t>[0228: Mix Egg] = 5 OR [0228: Mix Egg] = 10 OR [0228: Mix Egg] = 12
[0354: Mix Malchous] = 2 OR [0354: Mix Malchous] = 3</t>
  </si>
  <si>
    <t>MonoGrass</t>
  </si>
  <si>
    <t>monoelectric, electric</t>
  </si>
  <si>
    <t>Pachirisu bullied
Elekid Mystery Egg</t>
  </si>
  <si>
    <t>[0050: Mix Pokemon] = 2
[0228: Mix Egg] = 14</t>
  </si>
  <si>
    <t>MonoElectric</t>
  </si>
  <si>
    <t>monoice, ice</t>
  </si>
  <si>
    <t>Sneasel or A. Vulpix Mystery Egg
Spheal or Seal gifted egg
Cryogonal for Sunkern
Swinub scared</t>
  </si>
  <si>
    <t>[0228: Mix Egg] = 4 OR [0228: Mix Egg] = 8
[0229: Mix Onyx] = 2 OR [0229: Mix Onyx] = 4
[0355: Mix Trade] = 2
[0356: Mix Peridot] = 3</t>
  </si>
  <si>
    <t>MonoIce</t>
  </si>
  <si>
    <t>monopoison, poison</t>
  </si>
  <si>
    <t>Mareanie or Gastly Mystery Egg</t>
  </si>
  <si>
    <t>[0228: Mix Egg] = 1 OR [0228: Mix Egg] = 6</t>
  </si>
  <si>
    <t>MonoPoison</t>
  </si>
  <si>
    <t>monofighting, fighting</t>
  </si>
  <si>
    <t>Shroomish Mystery Egg
Stufful disobey</t>
  </si>
  <si>
    <t>[0228: Mix Egg] = 5
[0351: Mix Snufful] = 1</t>
  </si>
  <si>
    <t>MonoFighting</t>
  </si>
  <si>
    <t>monoground, ground</t>
  </si>
  <si>
    <t>Trapinch Mystery Egg
Golett at totem</t>
  </si>
  <si>
    <t>[0228: Mix Egg] = 11
[0231: Doll Event] = 2</t>
  </si>
  <si>
    <t>MonoGround</t>
  </si>
  <si>
    <t>monoflying, flying</t>
  </si>
  <si>
    <t>Togepi or Starly Mystery Egg
Ducklett abandoned Slums egg
Nincada Egg Malchous</t>
  </si>
  <si>
    <t>[0228: Mix Egg] = 3 OR [0228: Mix Egg] = 15
[0353: Mix Slums] = 1
[0354: Mix Malchous] = 1</t>
  </si>
  <si>
    <t>MonoFlying</t>
  </si>
  <si>
    <t>monobug, bug</t>
  </si>
  <si>
    <t>Larvesta
Nincada Egg Malchous</t>
  </si>
  <si>
    <t>[0228: Mix Egg] = 17
[0354: Mix Malchous] = 1</t>
  </si>
  <si>
    <t>MonoBug</t>
  </si>
  <si>
    <t>monopsychic, psychic</t>
  </si>
  <si>
    <t>Staryu Mystery Egg
Natu at Totem
Girafirig Malchous</t>
  </si>
  <si>
    <t>[0228: Mix Egg] = 2
[0231: Doll Event] = 0
[0354: Mix Malchous] = 4</t>
  </si>
  <si>
    <t>MonoPsychic</t>
  </si>
  <si>
    <t>monorock, rock</t>
  </si>
  <si>
    <t>Rockruff Mystery Egg
Carbink for Sunkern
Aron scared</t>
  </si>
  <si>
    <t>[0228: Mix Egg] = 16
[0355: Mix Trade] = 4
[0356: Mix Peridot] = 4</t>
  </si>
  <si>
    <t>MonoRock</t>
  </si>
  <si>
    <t>monoghost, ghost</t>
  </si>
  <si>
    <t>Gastly or Litwick Myster Egg
Frillish egg gifted
Golett at totem
Nincada Egg Malchous</t>
  </si>
  <si>
    <t>[0228: Mix Egg] = 6 OR [0228: Mix Egg] = 10
[0229: Mix Onyx] = 6
[0231: Doll Event] = 2
[0354: Mix Malchous] = 1</t>
  </si>
  <si>
    <t>MonoGhost</t>
  </si>
  <si>
    <t>monodragon, dragon</t>
  </si>
  <si>
    <t>Axew or Trapinch Mystery Egg
Turtonator in Pyrous</t>
  </si>
  <si>
    <t>[0228: Mix Egg] = 7 OR [0228: Mix Egg] = 11
[0352: Mix Turtmor] = 1</t>
  </si>
  <si>
    <t>MonoDragon</t>
  </si>
  <si>
    <t>monodark, dark</t>
  </si>
  <si>
    <t>Pawniard or Sneasel Mystery Egg
Cacnea in Train</t>
  </si>
  <si>
    <t>[0228: Mix Egg] = 4 OR [0228: Mix Egg] = 9
[0357: Mix Train] = 2</t>
  </si>
  <si>
    <t>MonoDark</t>
  </si>
  <si>
    <t>monosteel, steel</t>
  </si>
  <si>
    <t>Forces Pawniard in Mystery Egg
Forces Bronzor Egg in Slums</t>
  </si>
  <si>
    <t>[0228: Mix Egg] = 9
[0353: Mix Slums] = 3</t>
  </si>
  <si>
    <t>MonoSteel</t>
  </si>
  <si>
    <t>monofairy, fairy</t>
  </si>
  <si>
    <t>Azurill, Togepi, A. Vulpix, Cottonee Myster Egg
Snubbul disobeys
Mime Jr or Carbink for Sunkern</t>
  </si>
  <si>
    <t>[0228: Mix Egg] = 0 OR [0228: Mix Egg] = 3 OR [0228: Mix Egg] = 8 OR [0228: Mix Egg] = 12
[0351: Mix Snufful] = 0
[0355: Mix Trade] = 1 OR [0355: Mix Trade] = 4</t>
  </si>
  <si>
    <t>MonoFairy</t>
  </si>
  <si>
    <t>easyhms, nohms, hmitems, notmxneeded</t>
  </si>
  <si>
    <t>HMs/TMxs do not need to be learned by a party member to be used</t>
  </si>
  <si>
    <t>hardcap, rejuvcap, rejuvenation</t>
  </si>
  <si>
    <t>No Exp gain when a poekmon hits the level cap, can be replicated by turning on the EXP All in a normal game</t>
  </si>
  <si>
    <t>fieldapp, fieldnotes, fieldtexts, allfieldapp</t>
  </si>
  <si>
    <t>Gives all Filed Notes automatically</t>
  </si>
  <si>
    <t>earlyincu</t>
  </si>
  <si>
    <t>Adds the incubator to the daycare immediately</t>
  </si>
  <si>
    <t>stablweather</t>
  </si>
  <si>
    <t>Guarantees the same weather pattern with each type every week instead of having wetter weeks, dry weeks, etc</t>
  </si>
  <si>
    <t>weathermod</t>
  </si>
  <si>
    <t>In Pokegear, you can change the weather to whatever you want</t>
  </si>
  <si>
    <t>nopoisondam, antidote</t>
  </si>
  <si>
    <t>No poison damage in the overworld</t>
  </si>
  <si>
    <t>nodamageroll, norolls, rolls</t>
  </si>
  <si>
    <t>Removes damage variation from the game</t>
  </si>
  <si>
    <t>pinata</t>
  </si>
  <si>
    <t>Grand Hall trainers give EXP Candy by talking to them</t>
  </si>
  <si>
    <t>freemegaz</t>
  </si>
  <si>
    <t>Receive the Mega-Z ring at the beginning of the game. Is an item pickup in the Grand Hall, near the PC.</t>
  </si>
  <si>
    <t>freeremotepc</t>
  </si>
  <si>
    <t>Gives the user a remote PC without the need for a battery</t>
  </si>
  <si>
    <t>freeexpall</t>
  </si>
  <si>
    <t>Gives the players the EXP All from game start, can work as an on/off switch for the hard cap</t>
  </si>
  <si>
    <t>shinycharm, earlyshiny</t>
  </si>
  <si>
    <t>Gives the shiny charm at game start</t>
  </si>
  <si>
    <t>mintyfresh, agiftfromace</t>
  </si>
  <si>
    <t>Start with a rainbow pack of mints at game start</t>
  </si>
  <si>
    <t>litemode, noevs, noivs, emptyevs</t>
  </si>
  <si>
    <t>Opponent Pokemon will have 0 EVs and 0 IVs</t>
  </si>
  <si>
    <t>nopenny</t>
  </si>
  <si>
    <t>All cash received is 20% of original</t>
  </si>
  <si>
    <t>broke_trainer</t>
  </si>
  <si>
    <t>fullevs, pulse2, pulse2evs</t>
  </si>
  <si>
    <t>Opponent Pokemon will have 252 EVs in every stat and 31 IVs in every stat</t>
  </si>
  <si>
    <t>noitems, nobattleitems, notraineritems</t>
  </si>
  <si>
    <t>Stops the player from using healing-type items during battle</t>
  </si>
  <si>
    <t>nuzlocke, locke, permadeath</t>
  </si>
  <si>
    <t>Sends KO'd mons into the PC and restricts access to them. Can be forfeited.</t>
  </si>
  <si>
    <t>moneybags, richboy, doublemoney</t>
  </si>
  <si>
    <t>Receive 2x cash from trainers</t>
  </si>
  <si>
    <t>fullivs, 31ivs, allivs,michievous</t>
  </si>
  <si>
    <t>DISABLES ONLINE. All player's Pokemon will have 31 IVs in every stat.</t>
  </si>
  <si>
    <t>emptyivs, 0ivs, noivs</t>
  </si>
  <si>
    <t>Sets all Player Pokemon's IVs to 0</t>
  </si>
  <si>
    <t>leveloffset, setlevel, flatlevel</t>
  </si>
  <si>
    <t>Able to subtract or add a constant level to all trainer Pokemon. (+5, -4, etc.)</t>
  </si>
  <si>
    <t>percentlevel, levelpercent</t>
  </si>
  <si>
    <t>Able to change all trainer Pokemon's level by a certain percentage up or down</t>
  </si>
  <si>
    <t>stopitems</t>
  </si>
  <si>
    <t>Stops the AI from using items during battle</t>
  </si>
  <si>
    <t>stopgains</t>
  </si>
  <si>
    <t>Stops the player's Pokemon from gaining EVs</t>
  </si>
  <si>
    <t>flatevs, 85evs</t>
  </si>
  <si>
    <t>All trainer Pokemon will have 85 EVs in every stat</t>
  </si>
  <si>
    <t>noevcap, gen2mode</t>
  </si>
  <si>
    <t>DISABLES ONLINE. Player Pokemon will be able to gain 252 EVs in every stat. Cannot be deactivated.</t>
  </si>
  <si>
    <t>budewit, budew, worstgamemode, deargodwhy</t>
  </si>
  <si>
    <t>Sets all Pokemon to Budew</t>
  </si>
  <si>
    <t>wtfisafont</t>
  </si>
  <si>
    <t>Removes fonts</t>
  </si>
  <si>
    <t>eeveeplease, eevee, bestgamemode</t>
  </si>
  <si>
    <t>Allows the player to choose Eevee as a starter. Eevee will be on the far right of the starter room.</t>
  </si>
  <si>
    <t>vulpixpls</t>
  </si>
  <si>
    <t>Allows the player to choose Vulpix or Alolan Vulpix as a starter. Will be on the far right of the starter room.</t>
  </si>
  <si>
    <t>justvulpix</t>
  </si>
  <si>
    <t>Sets all pokemon to Alolan Vulpix</t>
  </si>
  <si>
    <t>dratiniearly</t>
  </si>
  <si>
    <t>A single tile in the game will give you an early event Dratini</t>
  </si>
  <si>
    <t>aevianmissy</t>
  </si>
  <si>
    <t>Gives a Rejuvination-form Misdreavus in The Underroot</t>
  </si>
  <si>
    <t>gen5weather</t>
  </si>
  <si>
    <t>Weather abilities last infinitely or until replaced</t>
  </si>
  <si>
    <t>unrealtime</t>
  </si>
  <si>
    <t>Time and Day no longer based on your computer's internal clock. Time will pass at an unreal rate compared to reality.</t>
  </si>
  <si>
    <t>inversemode</t>
  </si>
  <si>
    <t>Inverse field always on. Type strengths and weaknesses are reversed. If the Inverse Field is used in-game (through Topsy Turvy), normal Type strengths and weaknesses will apply.</t>
  </si>
  <si>
    <t>randomizer, random, randomized, randomiser, randomised</t>
  </si>
  <si>
    <t>DISABLES ONLINE. Multiple effects, see in-game. Randomizes Pokemon and other.</t>
  </si>
  <si>
    <t>penniless</t>
  </si>
  <si>
    <t>nopenny, broke_trainer</t>
  </si>
  <si>
    <t>casspack</t>
  </si>
  <si>
    <t>DISABLESONLINE. noitems, fullivs, hardcap, easyhms, norolls</t>
  </si>
  <si>
    <t>goodtaste</t>
  </si>
  <si>
    <t>DISABLES ONLINE. noitems, fullivs, hardcap, easyhms, norolls</t>
  </si>
  <si>
    <t>easymode</t>
  </si>
  <si>
    <t>DISABLES ONLINE. fullivs, moneybags, litemode, stopitems</t>
  </si>
  <si>
    <t>hardmode</t>
  </si>
  <si>
    <t>noitems, nopenny, broke_trainer, fullevs, emptyivs</t>
  </si>
  <si>
    <t>qol</t>
  </si>
  <si>
    <t>hardcap, easyhms, fieldapp, earlyincu, stablewather, nopoisondam, weathermod, unrealtime, pinata, freeexpall, freeremotepc</t>
  </si>
  <si>
    <t>speedrun</t>
  </si>
  <si>
    <t>DISABLES ONLINE. hardcap, monopsychic, easyhms, fullivs, norolls, stablewather, weathermod, freemegaz, earlyincu, pinata, mintyfresh, freeexpall</t>
  </si>
  <si>
    <t>speedrunnotx</t>
  </si>
  <si>
    <t xml:space="preserve">DISABLES ONLINE. hardcap, monopsychic, easyhms, fullivs, norolls, stablewather, weathermod, freemegaz, earlyincu, wtfisafont, pinata, mintyfresh, freeexpall </t>
  </si>
  <si>
    <t>Sticker</t>
  </si>
  <si>
    <t>Membership Card</t>
  </si>
  <si>
    <t>NPC in front of the elevator gives the Membership Card</t>
  </si>
  <si>
    <t>Find woman on the 5F of an apartment building in Jasper Ward from the northern exit of Malchous Forest Park, go to house near Jasper Ward exit in Peridot Ward. If not obtained pre-Reborn Renovation, available from the same NPC in Jasper Ward.</t>
  </si>
  <si>
    <t>Help child in Jasper Ward get away from Scolipede, go to building next door to Lapis Wrd Pokemart and talk to the mom.</t>
  </si>
  <si>
    <t>5F</t>
  </si>
  <si>
    <t>After getting Rock Smash, go back to the Slums and smash the rocks, accessing the secret part of the Underground Railnet. There's an NPC stuck down there. Talk to him and go to the Obsidia Ward Pokecenter and talk to him.</t>
  </si>
  <si>
    <t>6F</t>
  </si>
  <si>
    <t>Talk with NPC in left, center room of Apohpyll Academy. Go up to the southern upper floor an interact with TV. After battle, go back to left, center room and talk to the NPC again.</t>
  </si>
  <si>
    <t>7F</t>
  </si>
  <si>
    <t>Get a Medicine from the Spinel Town Pokemart (in addition to the one you give Anna). Go to the Spinel Town Pokecenter and walk directly south from the door, and an NPC will teleport away. Find her in the northwestern part of Chrysolia Forest and give her the medicine. Go back to her location in Spinel Town.</t>
  </si>
  <si>
    <t>8F</t>
  </si>
  <si>
    <t>Complete most of the Pinsir/Heracross quest. During that quest, you will find glasses. Return them to an NPC in the Nature Center.</t>
  </si>
  <si>
    <t>9F</t>
  </si>
  <si>
    <t>Go to the building towards Route 2. There is a child who asks for a bunch of different items. Bring them to him.</t>
  </si>
  <si>
    <t>10F</t>
  </si>
  <si>
    <t>Go to the buildiing directly left of the Pokecenter. There's an NPC in front of a computer. Complete the battles.</t>
  </si>
  <si>
    <t>11F</t>
  </si>
  <si>
    <t>Go to the building directly right of the Pokecenter. Talk to the NPC about the issue with her computer, provide her the password. 139749.</t>
  </si>
  <si>
    <t>Penthouse</t>
  </si>
  <si>
    <t xml:space="preserve">After second PULSE fight, enter the code ---- in the southeastern house and receive the Sylveon. Remove its held item and go to the first house to the left of the Police Department in Jasper Ward. Talk with the receptionist and follow the storyline. </t>
  </si>
  <si>
    <t>Item</t>
  </si>
  <si>
    <t>Hidden Item?</t>
  </si>
  <si>
    <t>Ability Capsule</t>
  </si>
  <si>
    <t>Hidden in a barrel near the Mosswater Factory. Unobtainable after events at the factory.</t>
  </si>
  <si>
    <t>Datachip</t>
  </si>
  <si>
    <t>North Peridot Alleyway</t>
  </si>
  <si>
    <t>Obisida Ward</t>
  </si>
  <si>
    <t>Talk with scared Mom in Pokemon Center, find kid in front of a building on the road below</t>
  </si>
  <si>
    <t>Itemfinder</t>
  </si>
  <si>
    <t>Early Itemfinder available for a short time. Disappears when you meet him in Lapis Ward. Otherwise, available at Aventurine Nature Center Pre-Radomus. Talk with the new NPC near the entrance.</t>
  </si>
  <si>
    <t>North Obsidia Ward</t>
  </si>
  <si>
    <t>Orphanage</t>
  </si>
  <si>
    <t>Basement</t>
  </si>
  <si>
    <t>Capture Squirtle and show it to the old man in the tall building</t>
  </si>
  <si>
    <t>Sells for varying color shards</t>
  </si>
  <si>
    <t>Purchase from Vendor on 7th St, center right side of the map.</t>
  </si>
  <si>
    <t>Pickup</t>
  </si>
  <si>
    <t>Level 61+ gives chance to Pickup an Ability Capsule. Every 10 levels chances increase.</t>
  </si>
  <si>
    <t>Fiore Gym</t>
  </si>
  <si>
    <t>Find every possible volunteer for Adrienn</t>
  </si>
  <si>
    <t>There are more hidden Ability Capsules after this but ommitted from this guide for needless spoilers.</t>
  </si>
  <si>
    <t>Slowbrow</t>
  </si>
  <si>
    <t>Lum Berry</t>
  </si>
  <si>
    <t>Corosola</t>
  </si>
  <si>
    <t>Luminous Moss</t>
  </si>
  <si>
    <t>Lucky Egg</t>
  </si>
  <si>
    <t>Sacrd Ash</t>
  </si>
  <si>
    <t>Sacred Ash</t>
  </si>
  <si>
    <t>Zigazagoon</t>
  </si>
  <si>
    <t>Revive</t>
  </si>
  <si>
    <t>Call Battery</t>
  </si>
  <si>
    <t>Salamanece</t>
  </si>
  <si>
    <t>Vespiqueen</t>
  </si>
  <si>
    <t>Oval Stone</t>
  </si>
  <si>
    <t>Munchlaw</t>
  </si>
  <si>
    <t>Mudsadale</t>
  </si>
  <si>
    <t>Salndit</t>
  </si>
  <si>
    <t>Tasreena</t>
  </si>
  <si>
    <t>Togedamru</t>
  </si>
  <si>
    <t>Chesto Berry</t>
  </si>
  <si>
    <t>Jangmoo</t>
  </si>
  <si>
    <t>Deerling/Sawsbuck</t>
  </si>
  <si>
    <t>467</t>
  </si>
  <si>
    <t>170</t>
  </si>
  <si>
    <t>033</t>
  </si>
  <si>
    <t>231</t>
  </si>
  <si>
    <t>364</t>
  </si>
  <si>
    <t>669</t>
  </si>
  <si>
    <t>439</t>
  </si>
  <si>
    <t>710</t>
  </si>
  <si>
    <t>468</t>
  </si>
  <si>
    <t>524</t>
  </si>
  <si>
    <t>034</t>
  </si>
  <si>
    <t>247</t>
  </si>
  <si>
    <t>366</t>
  </si>
  <si>
    <t>880</t>
  </si>
  <si>
    <t>711</t>
  </si>
  <si>
    <t>469</t>
  </si>
  <si>
    <t>866</t>
  </si>
  <si>
    <t>New World - Hoopa</t>
  </si>
  <si>
    <t>035</t>
  </si>
  <si>
    <t>251</t>
  </si>
  <si>
    <t>373</t>
  </si>
  <si>
    <t>712</t>
  </si>
  <si>
    <t>470</t>
  </si>
  <si>
    <t>199</t>
  </si>
  <si>
    <t>258</t>
  </si>
  <si>
    <t>374</t>
  </si>
  <si>
    <t>713</t>
  </si>
  <si>
    <t>471</t>
  </si>
  <si>
    <t>201</t>
  </si>
  <si>
    <t>259</t>
  </si>
  <si>
    <t>375</t>
  </si>
  <si>
    <t>714</t>
  </si>
  <si>
    <t>472</t>
  </si>
  <si>
    <t>202</t>
  </si>
  <si>
    <t>260</t>
  </si>
  <si>
    <t>376</t>
  </si>
  <si>
    <t>715</t>
  </si>
  <si>
    <t>473</t>
  </si>
  <si>
    <t>203</t>
  </si>
  <si>
    <t>261</t>
  </si>
  <si>
    <t>377</t>
  </si>
  <si>
    <t>716</t>
  </si>
  <si>
    <t>474</t>
  </si>
  <si>
    <t>204</t>
  </si>
  <si>
    <t>262</t>
  </si>
  <si>
    <t>378</t>
  </si>
  <si>
    <t>717</t>
  </si>
  <si>
    <t>475</t>
  </si>
  <si>
    <t>263</t>
  </si>
  <si>
    <t>379</t>
  </si>
  <si>
    <t>718</t>
  </si>
  <si>
    <t>476</t>
  </si>
  <si>
    <t>264</t>
  </si>
  <si>
    <t>380</t>
  </si>
  <si>
    <t>719</t>
  </si>
  <si>
    <t>477</t>
  </si>
  <si>
    <t>340</t>
  </si>
  <si>
    <t>381</t>
  </si>
  <si>
    <t>720</t>
  </si>
  <si>
    <t>478</t>
  </si>
  <si>
    <t>341</t>
  </si>
  <si>
    <t>382</t>
  </si>
  <si>
    <t>721</t>
  </si>
  <si>
    <t>479</t>
  </si>
  <si>
    <t>342</t>
  </si>
  <si>
    <t>383</t>
  </si>
  <si>
    <t>722</t>
  </si>
  <si>
    <t>480</t>
  </si>
  <si>
    <t>343</t>
  </si>
  <si>
    <t>384</t>
  </si>
  <si>
    <t>723</t>
  </si>
  <si>
    <t>481</t>
  </si>
  <si>
    <t>344</t>
  </si>
  <si>
    <t>385</t>
  </si>
  <si>
    <t>724</t>
  </si>
  <si>
    <t>482</t>
  </si>
  <si>
    <t>346</t>
  </si>
  <si>
    <t>386</t>
  </si>
  <si>
    <t>725</t>
  </si>
  <si>
    <t>483</t>
  </si>
  <si>
    <t>347</t>
  </si>
  <si>
    <t>387</t>
  </si>
  <si>
    <t>726</t>
  </si>
  <si>
    <t>484</t>
  </si>
  <si>
    <t>348</t>
  </si>
  <si>
    <t>390</t>
  </si>
  <si>
    <t>727</t>
  </si>
  <si>
    <t>485</t>
  </si>
  <si>
    <t>349</t>
  </si>
  <si>
    <t>396</t>
  </si>
  <si>
    <t>728</t>
  </si>
  <si>
    <t>486</t>
  </si>
  <si>
    <t>371</t>
  </si>
  <si>
    <t>430</t>
  </si>
  <si>
    <t>729</t>
  </si>
  <si>
    <t>487</t>
  </si>
  <si>
    <t>614</t>
  </si>
  <si>
    <t>433</t>
  </si>
  <si>
    <t>742</t>
  </si>
  <si>
    <t>488</t>
  </si>
  <si>
    <t>615</t>
  </si>
  <si>
    <t>434</t>
  </si>
  <si>
    <t>489</t>
  </si>
  <si>
    <t>616</t>
  </si>
  <si>
    <t>440</t>
  </si>
  <si>
    <t>New World - Beasts (Raikou/Suicune)</t>
  </si>
  <si>
    <t>490</t>
  </si>
  <si>
    <t>618</t>
  </si>
  <si>
    <t>441</t>
  </si>
  <si>
    <t>491</t>
  </si>
  <si>
    <t>442</t>
  </si>
  <si>
    <t>492</t>
  </si>
  <si>
    <t>749</t>
  </si>
  <si>
    <t>493</t>
  </si>
  <si>
    <t>750</t>
  </si>
  <si>
    <t>494</t>
  </si>
  <si>
    <t>834</t>
  </si>
  <si>
    <t>495</t>
  </si>
  <si>
    <t>882</t>
  </si>
  <si>
    <t>496</t>
  </si>
  <si>
    <t>497</t>
  </si>
  <si>
    <t>498</t>
  </si>
  <si>
    <t>499</t>
  </si>
  <si>
    <t>500</t>
  </si>
  <si>
    <t>501</t>
  </si>
  <si>
    <t>502</t>
  </si>
  <si>
    <t>503</t>
  </si>
  <si>
    <t>504</t>
  </si>
  <si>
    <t>505</t>
  </si>
  <si>
    <t>879</t>
  </si>
  <si>
    <t>ID</t>
  </si>
  <si>
    <t>Map</t>
  </si>
  <si>
    <t>[001]</t>
  </si>
  <si>
    <t>001</t>
  </si>
  <si>
    <t>Department Store 5F</t>
  </si>
  <si>
    <t>002</t>
  </si>
  <si>
    <t>Department Store 6F</t>
  </si>
  <si>
    <t>[002]</t>
  </si>
  <si>
    <t>003</t>
  </si>
  <si>
    <t>Department Store 7F</t>
  </si>
  <si>
    <t>004</t>
  </si>
  <si>
    <t>Department Store 8F</t>
  </si>
  <si>
    <t>[003]</t>
  </si>
  <si>
    <t>005</t>
  </si>
  <si>
    <t>Department Store 9F</t>
  </si>
  <si>
    <t>006</t>
  </si>
  <si>
    <t>Department Store 11F</t>
  </si>
  <si>
    <t>[004]</t>
  </si>
  <si>
    <t>007</t>
  </si>
  <si>
    <t>Department Store 10F</t>
  </si>
  <si>
    <t>008</t>
  </si>
  <si>
    <t>Blacksteam Factory 3F</t>
  </si>
  <si>
    <t>[005]</t>
  </si>
  <si>
    <t>009</t>
  </si>
  <si>
    <t>Blacksteam Factory 2F</t>
  </si>
  <si>
    <t>010</t>
  </si>
  <si>
    <t>Blacksteam Factory 1F</t>
  </si>
  <si>
    <t>[006]</t>
  </si>
  <si>
    <t>011</t>
  </si>
  <si>
    <t>Blacksteam Factory B1F</t>
  </si>
  <si>
    <t>012</t>
  </si>
  <si>
    <t>[007]</t>
  </si>
  <si>
    <t>013</t>
  </si>
  <si>
    <t>014</t>
  </si>
  <si>
    <t>[008]</t>
  </si>
  <si>
    <t>015</t>
  </si>
  <si>
    <t>016</t>
  </si>
  <si>
    <t>[009]</t>
  </si>
  <si>
    <t>017</t>
  </si>
  <si>
    <t>018</t>
  </si>
  <si>
    <t>[010]</t>
  </si>
  <si>
    <t>019</t>
  </si>
  <si>
    <t>020</t>
  </si>
  <si>
    <t>[011]</t>
  </si>
  <si>
    <t>021</t>
  </si>
  <si>
    <t>022</t>
  </si>
  <si>
    <t>[012]</t>
  </si>
  <si>
    <t>023</t>
  </si>
  <si>
    <t>024</t>
  </si>
  <si>
    <t>Reborn</t>
  </si>
  <si>
    <t>[013]</t>
  </si>
  <si>
    <t>025</t>
  </si>
  <si>
    <t>026</t>
  </si>
  <si>
    <t>[014]</t>
  </si>
  <si>
    <t>027</t>
  </si>
  <si>
    <t>029</t>
  </si>
  <si>
    <t>[015]</t>
  </si>
  <si>
    <t>030</t>
  </si>
  <si>
    <t>031</t>
  </si>
  <si>
    <t>[016]</t>
  </si>
  <si>
    <t>032</t>
  </si>
  <si>
    <t>Apophyll Cave 3F</t>
  </si>
  <si>
    <t>[017]</t>
  </si>
  <si>
    <t>[018]</t>
  </si>
  <si>
    <t>036</t>
  </si>
  <si>
    <t>037</t>
  </si>
  <si>
    <t>[019]</t>
  </si>
  <si>
    <t>038</t>
  </si>
  <si>
    <t>039</t>
  </si>
  <si>
    <t>[020]</t>
  </si>
  <si>
    <t>040</t>
  </si>
  <si>
    <t>041</t>
  </si>
  <si>
    <t>[021]</t>
  </si>
  <si>
    <t>042</t>
  </si>
  <si>
    <t>043</t>
  </si>
  <si>
    <t>[022]</t>
  </si>
  <si>
    <t>044</t>
  </si>
  <si>
    <t>045</t>
  </si>
  <si>
    <t>[023]</t>
  </si>
  <si>
    <t>046</t>
  </si>
  <si>
    <t>047</t>
  </si>
  <si>
    <t>[024]</t>
  </si>
  <si>
    <t>048</t>
  </si>
  <si>
    <t>Peridot Pokemon Center</t>
  </si>
  <si>
    <t>049</t>
  </si>
  <si>
    <t>[025]</t>
  </si>
  <si>
    <t>050</t>
  </si>
  <si>
    <t>051</t>
  </si>
  <si>
    <t>Intro1</t>
  </si>
  <si>
    <t>[026]</t>
  </si>
  <si>
    <t>052</t>
  </si>
  <si>
    <t>South Peridot Alley</t>
  </si>
  <si>
    <t>053</t>
  </si>
  <si>
    <t>[027]</t>
  </si>
  <si>
    <t>054</t>
  </si>
  <si>
    <t>055</t>
  </si>
  <si>
    <t>[029]</t>
  </si>
  <si>
    <t>056</t>
  </si>
  <si>
    <t>057</t>
  </si>
  <si>
    <t>[030]</t>
  </si>
  <si>
    <t>058</t>
  </si>
  <si>
    <t>059</t>
  </si>
  <si>
    <t>[031]</t>
  </si>
  <si>
    <t>060</t>
  </si>
  <si>
    <t>061</t>
  </si>
  <si>
    <t>[032]</t>
  </si>
  <si>
    <t>062</t>
  </si>
  <si>
    <t>063</t>
  </si>
  <si>
    <t>[033]</t>
  </si>
  <si>
    <t>064</t>
  </si>
  <si>
    <t>065</t>
  </si>
  <si>
    <t>[034]</t>
  </si>
  <si>
    <t>066</t>
  </si>
  <si>
    <t>067</t>
  </si>
  <si>
    <t>[035]</t>
  </si>
  <si>
    <t>068</t>
  </si>
  <si>
    <t>069</t>
  </si>
  <si>
    <t>[036]</t>
  </si>
  <si>
    <t>070</t>
  </si>
  <si>
    <t>Peridot PokeMart</t>
  </si>
  <si>
    <t>071</t>
  </si>
  <si>
    <t>Mosswater Factory</t>
  </si>
  <si>
    <t>[037]</t>
  </si>
  <si>
    <t>072</t>
  </si>
  <si>
    <t>073</t>
  </si>
  <si>
    <t>Mosswater Factory 2F</t>
  </si>
  <si>
    <t>[038]</t>
  </si>
  <si>
    <t>074</t>
  </si>
  <si>
    <t>075</t>
  </si>
  <si>
    <t>[039]</t>
  </si>
  <si>
    <t>076</t>
  </si>
  <si>
    <t>077</t>
  </si>
  <si>
    <t>[040]</t>
  </si>
  <si>
    <t>078</t>
  </si>
  <si>
    <t>Peridot Gym</t>
  </si>
  <si>
    <t>079</t>
  </si>
  <si>
    <t>[041]</t>
  </si>
  <si>
    <t>080</t>
  </si>
  <si>
    <t>081</t>
  </si>
  <si>
    <t>South Obsidia Ward</t>
  </si>
  <si>
    <t>[042]</t>
  </si>
  <si>
    <t>082</t>
  </si>
  <si>
    <t>Central Obsidia Salon</t>
  </si>
  <si>
    <t>083</t>
  </si>
  <si>
    <t>Obsidia Pokemon Center</t>
  </si>
  <si>
    <t>[043]</t>
  </si>
  <si>
    <t>084</t>
  </si>
  <si>
    <t>085</t>
  </si>
  <si>
    <t>[044]</t>
  </si>
  <si>
    <t>086</t>
  </si>
  <si>
    <t>087</t>
  </si>
  <si>
    <t>[045]</t>
  </si>
  <si>
    <t>088</t>
  </si>
  <si>
    <t>089</t>
  </si>
  <si>
    <t>[046]</t>
  </si>
  <si>
    <t>090</t>
  </si>
  <si>
    <t>091</t>
  </si>
  <si>
    <t>[047]</t>
  </si>
  <si>
    <t>092</t>
  </si>
  <si>
    <t>093</t>
  </si>
  <si>
    <t>[048]</t>
  </si>
  <si>
    <t>094</t>
  </si>
  <si>
    <t>095</t>
  </si>
  <si>
    <t>[049]</t>
  </si>
  <si>
    <t>096</t>
  </si>
  <si>
    <t>097</t>
  </si>
  <si>
    <t>[050]</t>
  </si>
  <si>
    <t>098</t>
  </si>
  <si>
    <t>099</t>
  </si>
  <si>
    <t>[051]</t>
  </si>
  <si>
    <t>Coral Pokemon Center</t>
  </si>
  <si>
    <t>101</t>
  </si>
  <si>
    <t>Glamazonia Salon</t>
  </si>
  <si>
    <t>[052]</t>
  </si>
  <si>
    <t>102</t>
  </si>
  <si>
    <t>103</t>
  </si>
  <si>
    <t>[053]</t>
  </si>
  <si>
    <t>104</t>
  </si>
  <si>
    <t>105</t>
  </si>
  <si>
    <t>[054]</t>
  </si>
  <si>
    <t>106</t>
  </si>
  <si>
    <t>Obsidia Daycare</t>
  </si>
  <si>
    <t>107</t>
  </si>
  <si>
    <t>[055]</t>
  </si>
  <si>
    <t>108</t>
  </si>
  <si>
    <t>109</t>
  </si>
  <si>
    <t>[056]</t>
  </si>
  <si>
    <t>110</t>
  </si>
  <si>
    <t>111</t>
  </si>
  <si>
    <t>Silph CO</t>
  </si>
  <si>
    <t>[057]</t>
  </si>
  <si>
    <t>112</t>
  </si>
  <si>
    <t>Department Store</t>
  </si>
  <si>
    <t>113</t>
  </si>
  <si>
    <t>[058]</t>
  </si>
  <si>
    <t>114</t>
  </si>
  <si>
    <t>Department Store 2F</t>
  </si>
  <si>
    <t>115</t>
  </si>
  <si>
    <t>[059]</t>
  </si>
  <si>
    <t>116</t>
  </si>
  <si>
    <t>117</t>
  </si>
  <si>
    <t>[060]</t>
  </si>
  <si>
    <t>118</t>
  </si>
  <si>
    <t>119</t>
  </si>
  <si>
    <t>Onyx Trainers' School</t>
  </si>
  <si>
    <t>[061]</t>
  </si>
  <si>
    <t>120</t>
  </si>
  <si>
    <t>121</t>
  </si>
  <si>
    <t>Onyx Trainers' School 2F</t>
  </si>
  <si>
    <t>[062]</t>
  </si>
  <si>
    <t>122</t>
  </si>
  <si>
    <t>123</t>
  </si>
  <si>
    <t>[063]</t>
  </si>
  <si>
    <t>124</t>
  </si>
  <si>
    <t>125</t>
  </si>
  <si>
    <t>[064]</t>
  </si>
  <si>
    <t>126</t>
  </si>
  <si>
    <t>127</t>
  </si>
  <si>
    <t>Onyx Trainers' Arena</t>
  </si>
  <si>
    <t>[065]</t>
  </si>
  <si>
    <t>128</t>
  </si>
  <si>
    <t>129</t>
  </si>
  <si>
    <t>[066]</t>
  </si>
  <si>
    <t>130</t>
  </si>
  <si>
    <t>131</t>
  </si>
  <si>
    <t>[067]</t>
  </si>
  <si>
    <t>132</t>
  </si>
  <si>
    <t>133</t>
  </si>
  <si>
    <t>Police Station</t>
  </si>
  <si>
    <t>[068]</t>
  </si>
  <si>
    <t>134</t>
  </si>
  <si>
    <t>135</t>
  </si>
  <si>
    <t>[069]</t>
  </si>
  <si>
    <t>136</t>
  </si>
  <si>
    <t>Jasper Pokemon Center</t>
  </si>
  <si>
    <t>137</t>
  </si>
  <si>
    <t>[070]</t>
  </si>
  <si>
    <t>138</t>
  </si>
  <si>
    <t>139</t>
  </si>
  <si>
    <t>[071]</t>
  </si>
  <si>
    <t>140</t>
  </si>
  <si>
    <t>141</t>
  </si>
  <si>
    <t>Department Store 3F</t>
  </si>
  <si>
    <t>[072]</t>
  </si>
  <si>
    <t>142</t>
  </si>
  <si>
    <t>143</t>
  </si>
  <si>
    <t>[073]</t>
  </si>
  <si>
    <t>144</t>
  </si>
  <si>
    <t>Beryl Bridge</t>
  </si>
  <si>
    <t>146</t>
  </si>
  <si>
    <t>Abandoned Power Plant</t>
  </si>
  <si>
    <t>[074]</t>
  </si>
  <si>
    <t>147</t>
  </si>
  <si>
    <t>149</t>
  </si>
  <si>
    <t>[075]</t>
  </si>
  <si>
    <t>150</t>
  </si>
  <si>
    <t>151</t>
  </si>
  <si>
    <t>[076]</t>
  </si>
  <si>
    <t>152</t>
  </si>
  <si>
    <t>153</t>
  </si>
  <si>
    <t>[077]</t>
  </si>
  <si>
    <t>154</t>
  </si>
  <si>
    <t>155</t>
  </si>
  <si>
    <t>[078]</t>
  </si>
  <si>
    <t>156</t>
  </si>
  <si>
    <t>157</t>
  </si>
  <si>
    <t>[079]</t>
  </si>
  <si>
    <t>158</t>
  </si>
  <si>
    <t>159</t>
  </si>
  <si>
    <t>Beryl Pokemon Center</t>
  </si>
  <si>
    <t>[080]</t>
  </si>
  <si>
    <t>160</t>
  </si>
  <si>
    <t>Beryl PokeMart</t>
  </si>
  <si>
    <t>161</t>
  </si>
  <si>
    <t>[081]</t>
  </si>
  <si>
    <t>162</t>
  </si>
  <si>
    <t>Beryl Gym</t>
  </si>
  <si>
    <t>163</t>
  </si>
  <si>
    <t>[082]</t>
  </si>
  <si>
    <t>164</t>
  </si>
  <si>
    <t>165</t>
  </si>
  <si>
    <t>[083]</t>
  </si>
  <si>
    <t>166</t>
  </si>
  <si>
    <t>Lapis Pokemon Center</t>
  </si>
  <si>
    <t>167</t>
  </si>
  <si>
    <t>Lapis Luxury Cycle</t>
  </si>
  <si>
    <t>[084]</t>
  </si>
  <si>
    <t>168</t>
  </si>
  <si>
    <t>169</t>
  </si>
  <si>
    <t>[085]</t>
  </si>
  <si>
    <t>171</t>
  </si>
  <si>
    <t>Lapis PokeMart</t>
  </si>
  <si>
    <t>[086]</t>
  </si>
  <si>
    <t>173</t>
  </si>
  <si>
    <t>174</t>
  </si>
  <si>
    <t>[087]</t>
  </si>
  <si>
    <t>175</t>
  </si>
  <si>
    <t>Lapis Gym</t>
  </si>
  <si>
    <t>176</t>
  </si>
  <si>
    <t>[088]</t>
  </si>
  <si>
    <t>177</t>
  </si>
  <si>
    <t>178</t>
  </si>
  <si>
    <t>[089]</t>
  </si>
  <si>
    <t>179</t>
  </si>
  <si>
    <t>180</t>
  </si>
  <si>
    <t>[090]</t>
  </si>
  <si>
    <t>181</t>
  </si>
  <si>
    <t>Dr. Connal's Orphanage</t>
  </si>
  <si>
    <t>182</t>
  </si>
  <si>
    <t>[091]</t>
  </si>
  <si>
    <t>183</t>
  </si>
  <si>
    <t>Department Store 4F</t>
  </si>
  <si>
    <t>184</t>
  </si>
  <si>
    <t>[092]</t>
  </si>
  <si>
    <t>185</t>
  </si>
  <si>
    <t>186</t>
  </si>
  <si>
    <t>[093]</t>
  </si>
  <si>
    <t>187</t>
  </si>
  <si>
    <t>190</t>
  </si>
  <si>
    <t>[094]</t>
  </si>
  <si>
    <t>191</t>
  </si>
  <si>
    <t>192</t>
  </si>
  <si>
    <t>[095]</t>
  </si>
  <si>
    <t>193</t>
  </si>
  <si>
    <t>194</t>
  </si>
  <si>
    <t>[096]</t>
  </si>
  <si>
    <t>195</t>
  </si>
  <si>
    <t>196</t>
  </si>
  <si>
    <t>[097]</t>
  </si>
  <si>
    <t>197</t>
  </si>
  <si>
    <t>198</t>
  </si>
  <si>
    <t>[098]</t>
  </si>
  <si>
    <t>200</t>
  </si>
  <si>
    <t>Pyrous Mountain B2F</t>
  </si>
  <si>
    <t>[099]</t>
  </si>
  <si>
    <t>[100]</t>
  </si>
  <si>
    <t>[101]</t>
  </si>
  <si>
    <t>205</t>
  </si>
  <si>
    <t>Pyrous Mountain 4F</t>
  </si>
  <si>
    <t>206</t>
  </si>
  <si>
    <t>[102]</t>
  </si>
  <si>
    <t>207</t>
  </si>
  <si>
    <t>Observation Facility</t>
  </si>
  <si>
    <t>208</t>
  </si>
  <si>
    <t>[103]</t>
  </si>
  <si>
    <t>209</t>
  </si>
  <si>
    <t>210</t>
  </si>
  <si>
    <t>[104]</t>
  </si>
  <si>
    <t>211</t>
  </si>
  <si>
    <t>212</t>
  </si>
  <si>
    <t>[105]</t>
  </si>
  <si>
    <t>213</t>
  </si>
  <si>
    <t>214</t>
  </si>
  <si>
    <t>[106]</t>
  </si>
  <si>
    <t>215</t>
  </si>
  <si>
    <t>216</t>
  </si>
  <si>
    <t>[107]</t>
  </si>
  <si>
    <t>217</t>
  </si>
  <si>
    <t>218</t>
  </si>
  <si>
    <t>[108]</t>
  </si>
  <si>
    <t>219</t>
  </si>
  <si>
    <t>220</t>
  </si>
  <si>
    <t>[109]</t>
  </si>
  <si>
    <t>221</t>
  </si>
  <si>
    <t>222</t>
  </si>
  <si>
    <t>[110]</t>
  </si>
  <si>
    <t>223</t>
  </si>
  <si>
    <t>Wasteland Hideout</t>
  </si>
  <si>
    <t>224</t>
  </si>
  <si>
    <t>[111]</t>
  </si>
  <si>
    <t>225</t>
  </si>
  <si>
    <t>226</t>
  </si>
  <si>
    <t>[112]</t>
  </si>
  <si>
    <t>227</t>
  </si>
  <si>
    <t>Yureyu HQ</t>
  </si>
  <si>
    <t>228</t>
  </si>
  <si>
    <t>[113]</t>
  </si>
  <si>
    <t>229</t>
  </si>
  <si>
    <t>230</t>
  </si>
  <si>
    <t>Chrysolia Region</t>
  </si>
  <si>
    <t>[114]</t>
  </si>
  <si>
    <t>232</t>
  </si>
  <si>
    <t>[115]</t>
  </si>
  <si>
    <t>233</t>
  </si>
  <si>
    <t>Belrose Manse</t>
  </si>
  <si>
    <t>234</t>
  </si>
  <si>
    <t>[116]</t>
  </si>
  <si>
    <t>235</t>
  </si>
  <si>
    <t>236</t>
  </si>
  <si>
    <t>[117]</t>
  </si>
  <si>
    <t>237</t>
  </si>
  <si>
    <t>238</t>
  </si>
  <si>
    <t>[118]</t>
  </si>
  <si>
    <t>239</t>
  </si>
  <si>
    <t>240</t>
  </si>
  <si>
    <t>Spinel Pokemon Center</t>
  </si>
  <si>
    <t>[119]</t>
  </si>
  <si>
    <t>241</t>
  </si>
  <si>
    <t>Spinel Museum</t>
  </si>
  <si>
    <t>242</t>
  </si>
  <si>
    <t>[120]</t>
  </si>
  <si>
    <t>243</t>
  </si>
  <si>
    <t>Spinel PokeMart</t>
  </si>
  <si>
    <t>244</t>
  </si>
  <si>
    <t>[121]</t>
  </si>
  <si>
    <t>245</t>
  </si>
  <si>
    <t>Tanzan Meteor Base</t>
  </si>
  <si>
    <t>246</t>
  </si>
  <si>
    <t>[122]</t>
  </si>
  <si>
    <t>248</t>
  </si>
  <si>
    <t>[123]</t>
  </si>
  <si>
    <t>249</t>
  </si>
  <si>
    <t>Chrysolia Pass</t>
  </si>
  <si>
    <t>250</t>
  </si>
  <si>
    <t>[124]</t>
  </si>
  <si>
    <t>252</t>
  </si>
  <si>
    <t>[125]</t>
  </si>
  <si>
    <t>253</t>
  </si>
  <si>
    <t>254</t>
  </si>
  <si>
    <t>[126]</t>
  </si>
  <si>
    <t>255</t>
  </si>
  <si>
    <t>256</t>
  </si>
  <si>
    <t>Sweet Kiss Candy Shop</t>
  </si>
  <si>
    <t>[127]</t>
  </si>
  <si>
    <t>257</t>
  </si>
  <si>
    <t>[128]</t>
  </si>
  <si>
    <t>[129]</t>
  </si>
  <si>
    <t>[130]</t>
  </si>
  <si>
    <t>[131]</t>
  </si>
  <si>
    <t>265</t>
  </si>
  <si>
    <t>Tanzan Peak</t>
  </si>
  <si>
    <t>266</t>
  </si>
  <si>
    <t>Reset Map</t>
  </si>
  <si>
    <t>[132]</t>
  </si>
  <si>
    <t>267</t>
  </si>
  <si>
    <t>268</t>
  </si>
  <si>
    <t>[133]</t>
  </si>
  <si>
    <t>269</t>
  </si>
  <si>
    <t>270</t>
  </si>
  <si>
    <t>[134]</t>
  </si>
  <si>
    <t>271</t>
  </si>
  <si>
    <t>272</t>
  </si>
  <si>
    <t>[135]</t>
  </si>
  <si>
    <t>273</t>
  </si>
  <si>
    <t>274</t>
  </si>
  <si>
    <t>[136]</t>
  </si>
  <si>
    <t>275</t>
  </si>
  <si>
    <t>Byxbysion Cave</t>
  </si>
  <si>
    <t>276</t>
  </si>
  <si>
    <t>Byxbysion Cave 2F</t>
  </si>
  <si>
    <t>[137]</t>
  </si>
  <si>
    <t>277</t>
  </si>
  <si>
    <t>Byxbysion Cave 3F</t>
  </si>
  <si>
    <t>278</t>
  </si>
  <si>
    <t>[138]</t>
  </si>
  <si>
    <t>279</t>
  </si>
  <si>
    <t>280</t>
  </si>
  <si>
    <t>[139]</t>
  </si>
  <si>
    <t>281</t>
  </si>
  <si>
    <t>282</t>
  </si>
  <si>
    <t>[140]</t>
  </si>
  <si>
    <t>283</t>
  </si>
  <si>
    <t>284</t>
  </si>
  <si>
    <t>[141]</t>
  </si>
  <si>
    <t>285</t>
  </si>
  <si>
    <t>286</t>
  </si>
  <si>
    <t>[142]</t>
  </si>
  <si>
    <t>287</t>
  </si>
  <si>
    <t>288</t>
  </si>
  <si>
    <t>[143]</t>
  </si>
  <si>
    <t>289</t>
  </si>
  <si>
    <t>290</t>
  </si>
  <si>
    <t>[144]</t>
  </si>
  <si>
    <t>291</t>
  </si>
  <si>
    <t>292</t>
  </si>
  <si>
    <t>[146]</t>
  </si>
  <si>
    <t>293</t>
  </si>
  <si>
    <t>Vanhanen Castle</t>
  </si>
  <si>
    <t>294</t>
  </si>
  <si>
    <t>Nature Center</t>
  </si>
  <si>
    <t>[147]</t>
  </si>
  <si>
    <t>295</t>
  </si>
  <si>
    <t>Grand Gate</t>
  </si>
  <si>
    <t>296</t>
  </si>
  <si>
    <t>[149]</t>
  </si>
  <si>
    <t>297</t>
  </si>
  <si>
    <t>Agate City Checkpoint</t>
  </si>
  <si>
    <t>298</t>
  </si>
  <si>
    <t>[150]</t>
  </si>
  <si>
    <t>299</t>
  </si>
  <si>
    <t>Nyu's House</t>
  </si>
  <si>
    <t>300</t>
  </si>
  <si>
    <t>[151]</t>
  </si>
  <si>
    <t>301</t>
  </si>
  <si>
    <t>302</t>
  </si>
  <si>
    <t>[152]</t>
  </si>
  <si>
    <t>303</t>
  </si>
  <si>
    <t>Grand... Somewhere</t>
  </si>
  <si>
    <t>304</t>
  </si>
  <si>
    <t>[153]</t>
  </si>
  <si>
    <t>305</t>
  </si>
  <si>
    <t>306</t>
  </si>
  <si>
    <t>[154]</t>
  </si>
  <si>
    <t>307</t>
  </si>
  <si>
    <t>308</t>
  </si>
  <si>
    <t>[155]</t>
  </si>
  <si>
    <t>309</t>
  </si>
  <si>
    <t>310</t>
  </si>
  <si>
    <t>Ruby Tower</t>
  </si>
  <si>
    <t>[156]</t>
  </si>
  <si>
    <t>311</t>
  </si>
  <si>
    <t>Amethyst Tower</t>
  </si>
  <si>
    <t>312</t>
  </si>
  <si>
    <t>[157]</t>
  </si>
  <si>
    <t>313</t>
  </si>
  <si>
    <t>314</t>
  </si>
  <si>
    <t>[158]</t>
  </si>
  <si>
    <t>315</t>
  </si>
  <si>
    <t>316</t>
  </si>
  <si>
    <t>[159]</t>
  </si>
  <si>
    <t>317</t>
  </si>
  <si>
    <t>318</t>
  </si>
  <si>
    <t>[160]</t>
  </si>
  <si>
    <t>320</t>
  </si>
  <si>
    <t>321</t>
  </si>
  <si>
    <t>[161]</t>
  </si>
  <si>
    <t>322</t>
  </si>
  <si>
    <t>Sweet Scent Flower Shop</t>
  </si>
  <si>
    <t>324</t>
  </si>
  <si>
    <t>[162]</t>
  </si>
  <si>
    <t>325</t>
  </si>
  <si>
    <t>326</t>
  </si>
  <si>
    <t>[163]</t>
  </si>
  <si>
    <t>327</t>
  </si>
  <si>
    <t>7th Street Watering Hole</t>
  </si>
  <si>
    <t>328</t>
  </si>
  <si>
    <t>Beryl Wall</t>
  </si>
  <si>
    <t>[164]</t>
  </si>
  <si>
    <t>329</t>
  </si>
  <si>
    <t>330</t>
  </si>
  <si>
    <t>[165]</t>
  </si>
  <si>
    <t>331</t>
  </si>
  <si>
    <t>332</t>
  </si>
  <si>
    <t>[166]</t>
  </si>
  <si>
    <t>333</t>
  </si>
  <si>
    <t>334</t>
  </si>
  <si>
    <t>[167]</t>
  </si>
  <si>
    <t>335</t>
  </si>
  <si>
    <t>336</t>
  </si>
  <si>
    <t>[168]</t>
  </si>
  <si>
    <t>337</t>
  </si>
  <si>
    <t>338</t>
  </si>
  <si>
    <t>[169]</t>
  </si>
  <si>
    <t>339</t>
  </si>
  <si>
    <t>[170]</t>
  </si>
  <si>
    <t>[171]</t>
  </si>
  <si>
    <t>[173]</t>
  </si>
  <si>
    <t>345</t>
  </si>
  <si>
    <t>[174]</t>
  </si>
  <si>
    <t>[175]</t>
  </si>
  <si>
    <t>350</t>
  </si>
  <si>
    <t>[176]</t>
  </si>
  <si>
    <t>351</t>
  </si>
  <si>
    <t>352</t>
  </si>
  <si>
    <t>[177]</t>
  </si>
  <si>
    <t>353</t>
  </si>
  <si>
    <t>354</t>
  </si>
  <si>
    <t>[178]</t>
  </si>
  <si>
    <t>355</t>
  </si>
  <si>
    <t>356</t>
  </si>
  <si>
    <t>Big Top</t>
  </si>
  <si>
    <t>[179]</t>
  </si>
  <si>
    <t>357</t>
  </si>
  <si>
    <t>358</t>
  </si>
  <si>
    <t>[180]</t>
  </si>
  <si>
    <t>359</t>
  </si>
  <si>
    <t>360</t>
  </si>
  <si>
    <t>[181]</t>
  </si>
  <si>
    <t>361</t>
  </si>
  <si>
    <t>362</t>
  </si>
  <si>
    <t>Fiore Mansion</t>
  </si>
  <si>
    <t>[182]</t>
  </si>
  <si>
    <t>363</t>
  </si>
  <si>
    <t>Carnelia Region</t>
  </si>
  <si>
    <t>[183]</t>
  </si>
  <si>
    <t>365</t>
  </si>
  <si>
    <t>Agate Circus Checkpoint</t>
  </si>
  <si>
    <t>[184]</t>
  </si>
  <si>
    <t>368</t>
  </si>
  <si>
    <t>369</t>
  </si>
  <si>
    <t>Critical Capture</t>
  </si>
  <si>
    <t>[185]</t>
  </si>
  <si>
    <t>370</t>
  </si>
  <si>
    <t>[186]</t>
  </si>
  <si>
    <t>372</t>
  </si>
  <si>
    <t>[187]</t>
  </si>
  <si>
    <t>[190]</t>
  </si>
  <si>
    <t>[191]</t>
  </si>
  <si>
    <t>[192]</t>
  </si>
  <si>
    <t>[193]</t>
  </si>
  <si>
    <t>[194]</t>
  </si>
  <si>
    <t>[195]</t>
  </si>
  <si>
    <t>[196]</t>
  </si>
  <si>
    <t>388</t>
  </si>
  <si>
    <t>389</t>
  </si>
  <si>
    <t>[197]</t>
  </si>
  <si>
    <t>391</t>
  </si>
  <si>
    <t>[198]</t>
  </si>
  <si>
    <t>392</t>
  </si>
  <si>
    <t>393</t>
  </si>
  <si>
    <t>[199]</t>
  </si>
  <si>
    <t>394</t>
  </si>
  <si>
    <t>395</t>
  </si>
  <si>
    <t>[200]</t>
  </si>
  <si>
    <t>397</t>
  </si>
  <si>
    <t>[201]</t>
  </si>
  <si>
    <t>398</t>
  </si>
  <si>
    <t>399</t>
  </si>
  <si>
    <t>[202]</t>
  </si>
  <si>
    <t>400</t>
  </si>
  <si>
    <t>401</t>
  </si>
  <si>
    <t>[203]</t>
  </si>
  <si>
    <t>402</t>
  </si>
  <si>
    <t>403</t>
  </si>
  <si>
    <t>[204]</t>
  </si>
  <si>
    <t>404</t>
  </si>
  <si>
    <t>405</t>
  </si>
  <si>
    <t>[205]</t>
  </si>
  <si>
    <t>406</t>
  </si>
  <si>
    <t>LCCC</t>
  </si>
  <si>
    <t>407</t>
  </si>
  <si>
    <t>[206]</t>
  </si>
  <si>
    <t>408</t>
  </si>
  <si>
    <t>409</t>
  </si>
  <si>
    <t>[207]</t>
  </si>
  <si>
    <t>410</t>
  </si>
  <si>
    <t>411</t>
  </si>
  <si>
    <t>[208]</t>
  </si>
  <si>
    <t>412</t>
  </si>
  <si>
    <t>413</t>
  </si>
  <si>
    <t>[209]</t>
  </si>
  <si>
    <t>414</t>
  </si>
  <si>
    <t>415</t>
  </si>
  <si>
    <t>Calcenon Pokemon Center</t>
  </si>
  <si>
    <t>[210]</t>
  </si>
  <si>
    <t>416</t>
  </si>
  <si>
    <t>Calcenon PokeMart</t>
  </si>
  <si>
    <t>417</t>
  </si>
  <si>
    <t>[211]</t>
  </si>
  <si>
    <t>418</t>
  </si>
  <si>
    <t>Calcenon Checkpoint</t>
  </si>
  <si>
    <t>419</t>
  </si>
  <si>
    <t>Calcenon Gym</t>
  </si>
  <si>
    <t>[212]</t>
  </si>
  <si>
    <t>420</t>
  </si>
  <si>
    <t>Coral Stairway</t>
  </si>
  <si>
    <t>421</t>
  </si>
  <si>
    <t>Onyx Stairway</t>
  </si>
  <si>
    <t>[213]</t>
  </si>
  <si>
    <t>422</t>
  </si>
  <si>
    <t>Beryl Stairway</t>
  </si>
  <si>
    <t>423</t>
  </si>
  <si>
    <t>Jasper Stairway</t>
  </si>
  <si>
    <t>[214]</t>
  </si>
  <si>
    <t>424</t>
  </si>
  <si>
    <t>Lapis Checkpoint</t>
  </si>
  <si>
    <t>425</t>
  </si>
  <si>
    <t>Department Store Penthouse</t>
  </si>
  <si>
    <t>[215]</t>
  </si>
  <si>
    <t>426</t>
  </si>
  <si>
    <t>Beryl Library</t>
  </si>
  <si>
    <t>427</t>
  </si>
  <si>
    <t>[216]</t>
  </si>
  <si>
    <t>428</t>
  </si>
  <si>
    <t>429</t>
  </si>
  <si>
    <t>[217]</t>
  </si>
  <si>
    <t>431</t>
  </si>
  <si>
    <t>[218]</t>
  </si>
  <si>
    <t>432</t>
  </si>
  <si>
    <t>[219]</t>
  </si>
  <si>
    <t>435</t>
  </si>
  <si>
    <t>[220]</t>
  </si>
  <si>
    <t>436</t>
  </si>
  <si>
    <t>437</t>
  </si>
  <si>
    <t>[221]</t>
  </si>
  <si>
    <t>438</t>
  </si>
  <si>
    <t>[222]</t>
  </si>
  <si>
    <t>[223]</t>
  </si>
  <si>
    <t>443</t>
  </si>
  <si>
    <t>Route 23</t>
  </si>
  <si>
    <t>[224]</t>
  </si>
  <si>
    <t>445</t>
  </si>
  <si>
    <t>446</t>
  </si>
  <si>
    <t>Pokemon League</t>
  </si>
  <si>
    <t>[225]</t>
  </si>
  <si>
    <t>447</t>
  </si>
  <si>
    <t>448</t>
  </si>
  <si>
    <t>Rocket Hideout</t>
  </si>
  <si>
    <t>[226]</t>
  </si>
  <si>
    <t>449</t>
  </si>
  <si>
    <t>Lavender Town</t>
  </si>
  <si>
    <t>450</t>
  </si>
  <si>
    <t>[227]</t>
  </si>
  <si>
    <t>451</t>
  </si>
  <si>
    <t>Pokemon Mansion</t>
  </si>
  <si>
    <t>452</t>
  </si>
  <si>
    <t>[228]</t>
  </si>
  <si>
    <t>453</t>
  </si>
  <si>
    <t>454</t>
  </si>
  <si>
    <t>Indigo Plateau</t>
  </si>
  <si>
    <t>[229]</t>
  </si>
  <si>
    <t>455</t>
  </si>
  <si>
    <t>456</t>
  </si>
  <si>
    <t>Champion Room</t>
  </si>
  <si>
    <t>[230]</t>
  </si>
  <si>
    <t>457</t>
  </si>
  <si>
    <t>458</t>
  </si>
  <si>
    <t>Ametrine Pokemon Center</t>
  </si>
  <si>
    <t>[231]</t>
  </si>
  <si>
    <t>459</t>
  </si>
  <si>
    <t>Ametrine PokeMart</t>
  </si>
  <si>
    <t>460</t>
  </si>
  <si>
    <t>[232]</t>
  </si>
  <si>
    <t>461</t>
  </si>
  <si>
    <t>462</t>
  </si>
  <si>
    <t>[233]</t>
  </si>
  <si>
    <t>463</t>
  </si>
  <si>
    <t>464</t>
  </si>
  <si>
    <t>Ametrine Cave</t>
  </si>
  <si>
    <t>[234]</t>
  </si>
  <si>
    <t>465</t>
  </si>
  <si>
    <t>466</t>
  </si>
  <si>
    <t>[235]</t>
  </si>
  <si>
    <t>[236]</t>
  </si>
  <si>
    <t>[237]</t>
  </si>
  <si>
    <t>[238]</t>
  </si>
  <si>
    <t>[239]</t>
  </si>
  <si>
    <t>[240]</t>
  </si>
  <si>
    <t>[241]</t>
  </si>
  <si>
    <t>[242]</t>
  </si>
  <si>
    <t>[243]</t>
  </si>
  <si>
    <t>[244]</t>
  </si>
  <si>
    <t>[245]</t>
  </si>
  <si>
    <t>[246]</t>
  </si>
  <si>
    <t>[247]</t>
  </si>
  <si>
    <t>[248]</t>
  </si>
  <si>
    <t>[249]</t>
  </si>
  <si>
    <t>[250]</t>
  </si>
  <si>
    <t>[251]</t>
  </si>
  <si>
    <t>[252]</t>
  </si>
  <si>
    <t>[253]</t>
  </si>
  <si>
    <t>[254]</t>
  </si>
  <si>
    <t>506</t>
  </si>
  <si>
    <t>[255]</t>
  </si>
  <si>
    <t>507</t>
  </si>
  <si>
    <t>508</t>
  </si>
  <si>
    <t>[256]</t>
  </si>
  <si>
    <t>509</t>
  </si>
  <si>
    <t>510</t>
  </si>
  <si>
    <t>[257]</t>
  </si>
  <si>
    <t>511</t>
  </si>
  <si>
    <t>512</t>
  </si>
  <si>
    <t>[258]</t>
  </si>
  <si>
    <t>513</t>
  </si>
  <si>
    <t>516</t>
  </si>
  <si>
    <t>Onyx Trainers' School 3F</t>
  </si>
  <si>
    <t>[259]</t>
  </si>
  <si>
    <t>517</t>
  </si>
  <si>
    <t>The Spyce</t>
  </si>
  <si>
    <t>519</t>
  </si>
  <si>
    <t>[260]</t>
  </si>
  <si>
    <t>520</t>
  </si>
  <si>
    <t>521</t>
  </si>
  <si>
    <t>[261]</t>
  </si>
  <si>
    <t>522</t>
  </si>
  <si>
    <t>523</t>
  </si>
  <si>
    <t>[262]</t>
  </si>
  <si>
    <t>525</t>
  </si>
  <si>
    <t>[263]</t>
  </si>
  <si>
    <t>526</t>
  </si>
  <si>
    <t>527</t>
  </si>
  <si>
    <t>[264]</t>
  </si>
  <si>
    <t>528</t>
  </si>
  <si>
    <t>529</t>
  </si>
  <si>
    <t>[265]</t>
  </si>
  <si>
    <t>530</t>
  </si>
  <si>
    <t>531</t>
  </si>
  <si>
    <t>[266]</t>
  </si>
  <si>
    <t>532</t>
  </si>
  <si>
    <t>533</t>
  </si>
  <si>
    <t>Malchous Forest</t>
  </si>
  <si>
    <t>[267]</t>
  </si>
  <si>
    <t>534</t>
  </si>
  <si>
    <t>535</t>
  </si>
  <si>
    <t>[268]</t>
  </si>
  <si>
    <t>536</t>
  </si>
  <si>
    <t>537</t>
  </si>
  <si>
    <t>[269]</t>
  </si>
  <si>
    <t>538</t>
  </si>
  <si>
    <t>539</t>
  </si>
  <si>
    <t>[270]</t>
  </si>
  <si>
    <t>540</t>
  </si>
  <si>
    <t>541</t>
  </si>
  <si>
    <t>Goldenrod Station</t>
  </si>
  <si>
    <t>[271]</t>
  </si>
  <si>
    <t>542</t>
  </si>
  <si>
    <t>Lapis Community Garden</t>
  </si>
  <si>
    <t>543</t>
  </si>
  <si>
    <t>[272]</t>
  </si>
  <si>
    <t>544</t>
  </si>
  <si>
    <t>545</t>
  </si>
  <si>
    <t>[273]</t>
  </si>
  <si>
    <t>546</t>
  </si>
  <si>
    <t>547</t>
  </si>
  <si>
    <t>[274]</t>
  </si>
  <si>
    <t>548</t>
  </si>
  <si>
    <t>549</t>
  </si>
  <si>
    <t>[275]</t>
  </si>
  <si>
    <t>550</t>
  </si>
  <si>
    <t>551</t>
  </si>
  <si>
    <t>[276]</t>
  </si>
  <si>
    <t>552</t>
  </si>
  <si>
    <t>553</t>
  </si>
  <si>
    <t>[277]</t>
  </si>
  <si>
    <t>554</t>
  </si>
  <si>
    <t>555</t>
  </si>
  <si>
    <t>[278]</t>
  </si>
  <si>
    <t>556</t>
  </si>
  <si>
    <t>557</t>
  </si>
  <si>
    <t>Shantyport Station</t>
  </si>
  <si>
    <t>[279]</t>
  </si>
  <si>
    <t>558</t>
  </si>
  <si>
    <t>559</t>
  </si>
  <si>
    <t>[280]</t>
  </si>
  <si>
    <t>560</t>
  </si>
  <si>
    <t>562</t>
  </si>
  <si>
    <t>[281]</t>
  </si>
  <si>
    <t>563</t>
  </si>
  <si>
    <t>564</t>
  </si>
  <si>
    <t>[282]</t>
  </si>
  <si>
    <t>565</t>
  </si>
  <si>
    <t>566</t>
  </si>
  <si>
    <t>[283]</t>
  </si>
  <si>
    <t>567</t>
  </si>
  <si>
    <t>568</t>
  </si>
  <si>
    <t>[284]</t>
  </si>
  <si>
    <t>569</t>
  </si>
  <si>
    <t>570</t>
  </si>
  <si>
    <t>[285]</t>
  </si>
  <si>
    <t>571</t>
  </si>
  <si>
    <t>Sweet Co HQ</t>
  </si>
  <si>
    <t>572</t>
  </si>
  <si>
    <t>[286]</t>
  </si>
  <si>
    <t>573</t>
  </si>
  <si>
    <t>574</t>
  </si>
  <si>
    <t>[287]</t>
  </si>
  <si>
    <t>575</t>
  </si>
  <si>
    <t>576</t>
  </si>
  <si>
    <t>[288]</t>
  </si>
  <si>
    <t>577</t>
  </si>
  <si>
    <t>578</t>
  </si>
  <si>
    <t>[289]</t>
  </si>
  <si>
    <t>579</t>
  </si>
  <si>
    <t>580</t>
  </si>
  <si>
    <t>[290]</t>
  </si>
  <si>
    <t>581</t>
  </si>
  <si>
    <t>582</t>
  </si>
  <si>
    <t>[291]</t>
  </si>
  <si>
    <t>583</t>
  </si>
  <si>
    <t>584</t>
  </si>
  <si>
    <t>[292]</t>
  </si>
  <si>
    <t>585</t>
  </si>
  <si>
    <t>586</t>
  </si>
  <si>
    <t>[293]</t>
  </si>
  <si>
    <t>587</t>
  </si>
  <si>
    <t>SOLICE Lobby</t>
  </si>
  <si>
    <t>588</t>
  </si>
  <si>
    <t>[294]</t>
  </si>
  <si>
    <t>589</t>
  </si>
  <si>
    <t>590</t>
  </si>
  <si>
    <t>Ivyline Station</t>
  </si>
  <si>
    <t>[295]</t>
  </si>
  <si>
    <t>591</t>
  </si>
  <si>
    <t>592</t>
  </si>
  <si>
    <t>Blacksteam Shelter 3F</t>
  </si>
  <si>
    <t>[296]</t>
  </si>
  <si>
    <t>593</t>
  </si>
  <si>
    <t>Blacksteam Shelter 2F</t>
  </si>
  <si>
    <t>594</t>
  </si>
  <si>
    <t>Blacksteam Shelter 1F</t>
  </si>
  <si>
    <t>[297]</t>
  </si>
  <si>
    <t>595</t>
  </si>
  <si>
    <t>Blacksteam Shelter B1F</t>
  </si>
  <si>
    <t>596</t>
  </si>
  <si>
    <t>Blacksteam Shelter B2F</t>
  </si>
  <si>
    <t>[298]</t>
  </si>
  <si>
    <t>597</t>
  </si>
  <si>
    <t>Peony Station</t>
  </si>
  <si>
    <t>598</t>
  </si>
  <si>
    <t>[299]</t>
  </si>
  <si>
    <t>599</t>
  </si>
  <si>
    <t>Kingsbury Station</t>
  </si>
  <si>
    <t>600</t>
  </si>
  <si>
    <t>[300]</t>
  </si>
  <si>
    <t>601</t>
  </si>
  <si>
    <t>Azurine Center</t>
  </si>
  <si>
    <t>602</t>
  </si>
  <si>
    <t>[301]</t>
  </si>
  <si>
    <t>603</t>
  </si>
  <si>
    <t>604</t>
  </si>
  <si>
    <t>[302]</t>
  </si>
  <si>
    <t>605</t>
  </si>
  <si>
    <t>606</t>
  </si>
  <si>
    <t>[303]</t>
  </si>
  <si>
    <t>607</t>
  </si>
  <si>
    <t>608</t>
  </si>
  <si>
    <t>[304]</t>
  </si>
  <si>
    <t>609</t>
  </si>
  <si>
    <t>Coral Lighthouse</t>
  </si>
  <si>
    <t>610</t>
  </si>
  <si>
    <t>[305]</t>
  </si>
  <si>
    <t>611</t>
  </si>
  <si>
    <t>Medicine Market</t>
  </si>
  <si>
    <t>612</t>
  </si>
  <si>
    <t>[306]</t>
  </si>
  <si>
    <t>613</t>
  </si>
  <si>
    <t>Coral Gym</t>
  </si>
  <si>
    <t>[307]</t>
  </si>
  <si>
    <t>[308]</t>
  </si>
  <si>
    <t>617</t>
  </si>
  <si>
    <t>[309]</t>
  </si>
  <si>
    <t>619</t>
  </si>
  <si>
    <t>620</t>
  </si>
  <si>
    <t>[310]</t>
  </si>
  <si>
    <t>621</t>
  </si>
  <si>
    <t>622</t>
  </si>
  <si>
    <t>Devon Corp B1F</t>
  </si>
  <si>
    <t>[311]</t>
  </si>
  <si>
    <t>623</t>
  </si>
  <si>
    <t>Devon Corp 2F</t>
  </si>
  <si>
    <t>624</t>
  </si>
  <si>
    <t>Devon Corp 3F</t>
  </si>
  <si>
    <t>[312]</t>
  </si>
  <si>
    <t>625</t>
  </si>
  <si>
    <t>Devon Corp 4F</t>
  </si>
  <si>
    <t>626</t>
  </si>
  <si>
    <t>Devon Corp 5F</t>
  </si>
  <si>
    <t>[313]</t>
  </si>
  <si>
    <t>627</t>
  </si>
  <si>
    <t>628</t>
  </si>
  <si>
    <t>Devon Corp?</t>
  </si>
  <si>
    <t>[314]</t>
  </si>
  <si>
    <t>629</t>
  </si>
  <si>
    <t>630</t>
  </si>
  <si>
    <t>[315]</t>
  </si>
  <si>
    <t>631</t>
  </si>
  <si>
    <t>632</t>
  </si>
  <si>
    <t>[316]</t>
  </si>
  <si>
    <t>633</t>
  </si>
  <si>
    <t>634</t>
  </si>
  <si>
    <t>[317]</t>
  </si>
  <si>
    <t>635</t>
  </si>
  <si>
    <t>636</t>
  </si>
  <si>
    <t>[318]</t>
  </si>
  <si>
    <t>637</t>
  </si>
  <si>
    <t>638</t>
  </si>
  <si>
    <t>[320]</t>
  </si>
  <si>
    <t>639</t>
  </si>
  <si>
    <t>640</t>
  </si>
  <si>
    <t>[321]</t>
  </si>
  <si>
    <t>641</t>
  </si>
  <si>
    <t>642</t>
  </si>
  <si>
    <t>[322]</t>
  </si>
  <si>
    <t>643</t>
  </si>
  <si>
    <t>644</t>
  </si>
  <si>
    <t>[324]</t>
  </si>
  <si>
    <t>645</t>
  </si>
  <si>
    <t>646</t>
  </si>
  <si>
    <t>[325]</t>
  </si>
  <si>
    <t>647</t>
  </si>
  <si>
    <t>648</t>
  </si>
  <si>
    <t>[326]</t>
  </si>
  <si>
    <t>649</t>
  </si>
  <si>
    <t>650</t>
  </si>
  <si>
    <t>[327]</t>
  </si>
  <si>
    <t>651</t>
  </si>
  <si>
    <t>652</t>
  </si>
  <si>
    <t>[328]</t>
  </si>
  <si>
    <t>653</t>
  </si>
  <si>
    <t>654</t>
  </si>
  <si>
    <t>[329]</t>
  </si>
  <si>
    <t>655</t>
  </si>
  <si>
    <t>656</t>
  </si>
  <si>
    <t>[330]</t>
  </si>
  <si>
    <t>657</t>
  </si>
  <si>
    <t>658</t>
  </si>
  <si>
    <t>[331]</t>
  </si>
  <si>
    <t>659</t>
  </si>
  <si>
    <t>660</t>
  </si>
  <si>
    <t>[332]</t>
  </si>
  <si>
    <t>661</t>
  </si>
  <si>
    <t>662</t>
  </si>
  <si>
    <t>[333]</t>
  </si>
  <si>
    <t>663</t>
  </si>
  <si>
    <t>664</t>
  </si>
  <si>
    <t>7R099 Scrap</t>
  </si>
  <si>
    <t>[334]</t>
  </si>
  <si>
    <t>665</t>
  </si>
  <si>
    <t>4R182 Scrap</t>
  </si>
  <si>
    <t>666</t>
  </si>
  <si>
    <t>2R400 Scrap</t>
  </si>
  <si>
    <t>[335]</t>
  </si>
  <si>
    <t>668</t>
  </si>
  <si>
    <t>[336]</t>
  </si>
  <si>
    <t>670</t>
  </si>
  <si>
    <t>Mirage Tower 2F</t>
  </si>
  <si>
    <t>671</t>
  </si>
  <si>
    <t>Mirage Tower 3F</t>
  </si>
  <si>
    <t>[337]</t>
  </si>
  <si>
    <t>672</t>
  </si>
  <si>
    <t>Mirage Tower 4F</t>
  </si>
  <si>
    <t>673</t>
  </si>
  <si>
    <t>Mirage Tower 5F</t>
  </si>
  <si>
    <t>[338]</t>
  </si>
  <si>
    <t>674</t>
  </si>
  <si>
    <t>Mirage Tower 6F</t>
  </si>
  <si>
    <t>675</t>
  </si>
  <si>
    <t>[339]</t>
  </si>
  <si>
    <t>676</t>
  </si>
  <si>
    <t>677</t>
  </si>
  <si>
    <t>[340]</t>
  </si>
  <si>
    <t>678</t>
  </si>
  <si>
    <t>679</t>
  </si>
  <si>
    <t>Fiore Arena</t>
  </si>
  <si>
    <t>[341]</t>
  </si>
  <si>
    <t>680</t>
  </si>
  <si>
    <t>681</t>
  </si>
  <si>
    <t>[342]</t>
  </si>
  <si>
    <t>682</t>
  </si>
  <si>
    <t>683</t>
  </si>
  <si>
    <t>[343]</t>
  </si>
  <si>
    <t>684</t>
  </si>
  <si>
    <t>685</t>
  </si>
  <si>
    <t>[344]</t>
  </si>
  <si>
    <t>686</t>
  </si>
  <si>
    <t>1R108 Scrap</t>
  </si>
  <si>
    <t>687</t>
  </si>
  <si>
    <t>[345]</t>
  </si>
  <si>
    <t>688</t>
  </si>
  <si>
    <t>689</t>
  </si>
  <si>
    <t>[346]</t>
  </si>
  <si>
    <t>690</t>
  </si>
  <si>
    <t>691</t>
  </si>
  <si>
    <t>[347]</t>
  </si>
  <si>
    <t>692</t>
  </si>
  <si>
    <t>693</t>
  </si>
  <si>
    <t>[348]</t>
  </si>
  <si>
    <t>694</t>
  </si>
  <si>
    <t>695</t>
  </si>
  <si>
    <t>[349]</t>
  </si>
  <si>
    <t>696</t>
  </si>
  <si>
    <t>697</t>
  </si>
  <si>
    <t>[350]</t>
  </si>
  <si>
    <t>698</t>
  </si>
  <si>
    <t>Castle at Wit's End</t>
  </si>
  <si>
    <t>699</t>
  </si>
  <si>
    <t>Tower Corybantia</t>
  </si>
  <si>
    <t>[351]</t>
  </si>
  <si>
    <t>700</t>
  </si>
  <si>
    <t>701</t>
  </si>
  <si>
    <t>The Belly of the Beast</t>
  </si>
  <si>
    <t>[352]</t>
  </si>
  <si>
    <t>702</t>
  </si>
  <si>
    <t>Never After</t>
  </si>
  <si>
    <t>703</t>
  </si>
  <si>
    <t>[353]</t>
  </si>
  <si>
    <t>704</t>
  </si>
  <si>
    <t>705</t>
  </si>
  <si>
    <t>[354]</t>
  </si>
  <si>
    <t>706</t>
  </si>
  <si>
    <t>707</t>
  </si>
  <si>
    <t>[355]</t>
  </si>
  <si>
    <t>708</t>
  </si>
  <si>
    <t>709</t>
  </si>
  <si>
    <t>[356]</t>
  </si>
  <si>
    <t>[357]</t>
  </si>
  <si>
    <t>[358]</t>
  </si>
  <si>
    <t>[359]</t>
  </si>
  <si>
    <t>[360]</t>
  </si>
  <si>
    <t>[361]</t>
  </si>
  <si>
    <t>[362]</t>
  </si>
  <si>
    <t>[363]</t>
  </si>
  <si>
    <t>[364]</t>
  </si>
  <si>
    <t>[365]</t>
  </si>
  <si>
    <t>[366]</t>
  </si>
  <si>
    <t>730</t>
  </si>
  <si>
    <t>Abandoned Warehouse</t>
  </si>
  <si>
    <t>731</t>
  </si>
  <si>
    <t>[368]</t>
  </si>
  <si>
    <t>732</t>
  </si>
  <si>
    <t>733</t>
  </si>
  <si>
    <t>[369]</t>
  </si>
  <si>
    <t>734</t>
  </si>
  <si>
    <t>735</t>
  </si>
  <si>
    <t>[370]</t>
  </si>
  <si>
    <t>736</t>
  </si>
  <si>
    <t>Glass Workstation B1F</t>
  </si>
  <si>
    <t>737</t>
  </si>
  <si>
    <t>Glass Workstation B2F</t>
  </si>
  <si>
    <t>[371]</t>
  </si>
  <si>
    <t>738</t>
  </si>
  <si>
    <t>739</t>
  </si>
  <si>
    <t>Agate Gym</t>
  </si>
  <si>
    <t>[372]</t>
  </si>
  <si>
    <t>740</t>
  </si>
  <si>
    <t>Agate Arena</t>
  </si>
  <si>
    <t>741</t>
  </si>
  <si>
    <t>[373]</t>
  </si>
  <si>
    <t>743</t>
  </si>
  <si>
    <t>Beryl Cave 2F</t>
  </si>
  <si>
    <t>[374]</t>
  </si>
  <si>
    <t>744</t>
  </si>
  <si>
    <t>745</t>
  </si>
  <si>
    <t>[375]</t>
  </si>
  <si>
    <t>746</t>
  </si>
  <si>
    <t>747</t>
  </si>
  <si>
    <t>[376]</t>
  </si>
  <si>
    <t>748</t>
  </si>
  <si>
    <t>[377]</t>
  </si>
  <si>
    <t>751</t>
  </si>
  <si>
    <t>Agate PokeMart</t>
  </si>
  <si>
    <t>[378]</t>
  </si>
  <si>
    <t>752</t>
  </si>
  <si>
    <t>Agate Pokemon Center</t>
  </si>
  <si>
    <t>753</t>
  </si>
  <si>
    <t>[379]</t>
  </si>
  <si>
    <t>754</t>
  </si>
  <si>
    <t>???</t>
  </si>
  <si>
    <t>755</t>
  </si>
  <si>
    <t>[380]</t>
  </si>
  <si>
    <t>756</t>
  </si>
  <si>
    <t>757</t>
  </si>
  <si>
    <t>[381]</t>
  </si>
  <si>
    <t>758</t>
  </si>
  <si>
    <t>759</t>
  </si>
  <si>
    <t>[382]</t>
  </si>
  <si>
    <t>760</t>
  </si>
  <si>
    <t>761</t>
  </si>
  <si>
    <t>Railnet Train</t>
  </si>
  <si>
    <t>[383]</t>
  </si>
  <si>
    <t>762</t>
  </si>
  <si>
    <t>763</t>
  </si>
  <si>
    <t>[384]</t>
  </si>
  <si>
    <t>766</t>
  </si>
  <si>
    <t>767</t>
  </si>
  <si>
    <t>[385]</t>
  </si>
  <si>
    <t>768</t>
  </si>
  <si>
    <t>Labradorra Arena</t>
  </si>
  <si>
    <t>769</t>
  </si>
  <si>
    <t>[386]</t>
  </si>
  <si>
    <t>770</t>
  </si>
  <si>
    <t>771</t>
  </si>
  <si>
    <t>[387]</t>
  </si>
  <si>
    <t>772</t>
  </si>
  <si>
    <t>Labradorra Pokemon Center</t>
  </si>
  <si>
    <t>773</t>
  </si>
  <si>
    <t>Labradorra PokeMart</t>
  </si>
  <si>
    <t>[388]</t>
  </si>
  <si>
    <t>774</t>
  </si>
  <si>
    <t>775</t>
  </si>
  <si>
    <t>[389]</t>
  </si>
  <si>
    <t>776</t>
  </si>
  <si>
    <t>777</t>
  </si>
  <si>
    <t>[390]</t>
  </si>
  <si>
    <t>778</t>
  </si>
  <si>
    <t>779</t>
  </si>
  <si>
    <t>Labradorra Gym</t>
  </si>
  <si>
    <t>[391]</t>
  </si>
  <si>
    <t>780</t>
  </si>
  <si>
    <t>781</t>
  </si>
  <si>
    <t>[392]</t>
  </si>
  <si>
    <t>782</t>
  </si>
  <si>
    <t>Victory Road Pokemon Center</t>
  </si>
  <si>
    <t>783</t>
  </si>
  <si>
    <t>[393]</t>
  </si>
  <si>
    <t>784</t>
  </si>
  <si>
    <t>785</t>
  </si>
  <si>
    <t>[394]</t>
  </si>
  <si>
    <t>786</t>
  </si>
  <si>
    <t>787</t>
  </si>
  <si>
    <t>[395]</t>
  </si>
  <si>
    <t>788</t>
  </si>
  <si>
    <t>789</t>
  </si>
  <si>
    <t>[396]</t>
  </si>
  <si>
    <t>790</t>
  </si>
  <si>
    <t>791</t>
  </si>
  <si>
    <t>[397]</t>
  </si>
  <si>
    <t>792</t>
  </si>
  <si>
    <t>793</t>
  </si>
  <si>
    <t>Charous Mountain 2F</t>
  </si>
  <si>
    <t>[398]</t>
  </si>
  <si>
    <t>794</t>
  </si>
  <si>
    <t>795</t>
  </si>
  <si>
    <t>[399]</t>
  </si>
  <si>
    <t>796</t>
  </si>
  <si>
    <t>797</t>
  </si>
  <si>
    <t>[400]</t>
  </si>
  <si>
    <t>798</t>
  </si>
  <si>
    <t>799</t>
  </si>
  <si>
    <t>[401]</t>
  </si>
  <si>
    <t>800</t>
  </si>
  <si>
    <t>801</t>
  </si>
  <si>
    <t>[402]</t>
  </si>
  <si>
    <t>802</t>
  </si>
  <si>
    <t>803</t>
  </si>
  <si>
    <t>[403]</t>
  </si>
  <si>
    <t>804</t>
  </si>
  <si>
    <t>805</t>
  </si>
  <si>
    <t>[404]</t>
  </si>
  <si>
    <t>806</t>
  </si>
  <si>
    <t>807</t>
  </si>
  <si>
    <t>[405]</t>
  </si>
  <si>
    <t>808</t>
  </si>
  <si>
    <t>809</t>
  </si>
  <si>
    <t>[406]</t>
  </si>
  <si>
    <t>810</t>
  </si>
  <si>
    <t>811</t>
  </si>
  <si>
    <t>[407]</t>
  </si>
  <si>
    <t>812</t>
  </si>
  <si>
    <t>813</t>
  </si>
  <si>
    <t>[408]</t>
  </si>
  <si>
    <t>814</t>
  </si>
  <si>
    <t>815</t>
  </si>
  <si>
    <t>Charous Hall</t>
  </si>
  <si>
    <t>[409]</t>
  </si>
  <si>
    <t>816</t>
  </si>
  <si>
    <t>Charous Pokemon Center</t>
  </si>
  <si>
    <t>817</t>
  </si>
  <si>
    <t>[410]</t>
  </si>
  <si>
    <t>818</t>
  </si>
  <si>
    <t>819</t>
  </si>
  <si>
    <t>[411]</t>
  </si>
  <si>
    <t>820</t>
  </si>
  <si>
    <t>821</t>
  </si>
  <si>
    <t>[412]</t>
  </si>
  <si>
    <t>822</t>
  </si>
  <si>
    <t>Emerald Tower</t>
  </si>
  <si>
    <t>823</t>
  </si>
  <si>
    <t>Sapphire Tower</t>
  </si>
  <si>
    <t>[413]</t>
  </si>
  <si>
    <t>824</t>
  </si>
  <si>
    <t>825</t>
  </si>
  <si>
    <t>[414]</t>
  </si>
  <si>
    <t>826</t>
  </si>
  <si>
    <t>Nightclub</t>
  </si>
  <si>
    <t>827</t>
  </si>
  <si>
    <t>Nightclub Interior</t>
  </si>
  <si>
    <t>[415]</t>
  </si>
  <si>
    <t>830</t>
  </si>
  <si>
    <t>The Emporium</t>
  </si>
  <si>
    <t>831</t>
  </si>
  <si>
    <t>New World - Cresselia</t>
  </si>
  <si>
    <t>[416]</t>
  </si>
  <si>
    <t>832</t>
  </si>
  <si>
    <t>833</t>
  </si>
  <si>
    <t>New World - Beasts (Entei)</t>
  </si>
  <si>
    <t>[417]</t>
  </si>
  <si>
    <t>835</t>
  </si>
  <si>
    <t>New World - Musketeers</t>
  </si>
  <si>
    <t>[418]</t>
  </si>
  <si>
    <t>836</t>
  </si>
  <si>
    <t>New World - Genies</t>
  </si>
  <si>
    <t>837</t>
  </si>
  <si>
    <t>[419]</t>
  </si>
  <si>
    <t>838</t>
  </si>
  <si>
    <t>New World - Deepwoods</t>
  </si>
  <si>
    <t>839</t>
  </si>
  <si>
    <t>[420]</t>
  </si>
  <si>
    <t>840</t>
  </si>
  <si>
    <t>841</t>
  </si>
  <si>
    <t>[421]</t>
  </si>
  <si>
    <t>843</t>
  </si>
  <si>
    <t>844</t>
  </si>
  <si>
    <t>Vacant Past - Taube's Home</t>
  </si>
  <si>
    <t>[422]</t>
  </si>
  <si>
    <t>845</t>
  </si>
  <si>
    <t>Charous Hall - Future Champion Room</t>
  </si>
  <si>
    <t>846</t>
  </si>
  <si>
    <t>Twilight Factory</t>
  </si>
  <si>
    <t>[423]</t>
  </si>
  <si>
    <t>847</t>
  </si>
  <si>
    <t>New World - Zeraora</t>
  </si>
  <si>
    <t>848</t>
  </si>
  <si>
    <t>[424]</t>
  </si>
  <si>
    <t>849</t>
  </si>
  <si>
    <t>850</t>
  </si>
  <si>
    <t>[425]</t>
  </si>
  <si>
    <t>851</t>
  </si>
  <si>
    <t>852</t>
  </si>
  <si>
    <t>[426]</t>
  </si>
  <si>
    <t>853</t>
  </si>
  <si>
    <t>New World - Jirachi</t>
  </si>
  <si>
    <t>854</t>
  </si>
  <si>
    <t>Not Truly For Children</t>
  </si>
  <si>
    <t>[427]</t>
  </si>
  <si>
    <t>855</t>
  </si>
  <si>
    <t>856</t>
  </si>
  <si>
    <t>[428]</t>
  </si>
  <si>
    <t>857</t>
  </si>
  <si>
    <t>859</t>
  </si>
  <si>
    <t>[429]</t>
  </si>
  <si>
    <t>860</t>
  </si>
  <si>
    <t>861</t>
  </si>
  <si>
    <t>Tourmaline Desert - Manaphy Entrance</t>
  </si>
  <si>
    <t>[430]</t>
  </si>
  <si>
    <t>862</t>
  </si>
  <si>
    <t>863</t>
  </si>
  <si>
    <t>[431]</t>
  </si>
  <si>
    <t>864</t>
  </si>
  <si>
    <t>865</t>
  </si>
  <si>
    <t>New World - Diancie</t>
  </si>
  <si>
    <t>[432]</t>
  </si>
  <si>
    <t>867</t>
  </si>
  <si>
    <t>[433]</t>
  </si>
  <si>
    <t>868</t>
  </si>
  <si>
    <t>Battle Wheel</t>
  </si>
  <si>
    <t>869</t>
  </si>
  <si>
    <t>[434]</t>
  </si>
  <si>
    <t>870</t>
  </si>
  <si>
    <t>871</t>
  </si>
  <si>
    <t>[435]</t>
  </si>
  <si>
    <t>872</t>
  </si>
  <si>
    <t>873</t>
  </si>
  <si>
    <t>[436]</t>
  </si>
  <si>
    <t>874</t>
  </si>
  <si>
    <t>Triskeline Toybox</t>
  </si>
  <si>
    <t>875</t>
  </si>
  <si>
    <t>Chrysolia Deepwoods Cave</t>
  </si>
  <si>
    <t>[437]</t>
  </si>
  <si>
    <t>876</t>
  </si>
  <si>
    <t>877</t>
  </si>
  <si>
    <t>Neo Blacksteam Fabrication</t>
  </si>
  <si>
    <t>[438]</t>
  </si>
  <si>
    <t>878</t>
  </si>
  <si>
    <t>[439]</t>
  </si>
  <si>
    <t>881</t>
  </si>
  <si>
    <t>[440]</t>
  </si>
  <si>
    <t>883</t>
  </si>
  <si>
    <t>New World - Kyodon</t>
  </si>
  <si>
    <t>[441]</t>
  </si>
  <si>
    <t>884</t>
  </si>
  <si>
    <t>New World Crash - Deoxys</t>
  </si>
  <si>
    <t>885</t>
  </si>
  <si>
    <t>Jasper Ward Gym</t>
  </si>
  <si>
    <t>[442]</t>
  </si>
  <si>
    <t>886</t>
  </si>
  <si>
    <t>887</t>
  </si>
  <si>
    <t>New World Helix - Tao</t>
  </si>
  <si>
    <t>[443]</t>
  </si>
  <si>
    <t>888</t>
  </si>
  <si>
    <t>889</t>
  </si>
  <si>
    <t>[445]</t>
  </si>
  <si>
    <t>890</t>
  </si>
  <si>
    <t>891</t>
  </si>
  <si>
    <t>[446]</t>
  </si>
  <si>
    <t>892</t>
  </si>
  <si>
    <t>893</t>
  </si>
  <si>
    <t>[447]</t>
  </si>
  <si>
    <t>894</t>
  </si>
  <si>
    <t>895</t>
  </si>
  <si>
    <t>[448]</t>
  </si>
  <si>
    <t>896</t>
  </si>
  <si>
    <t>897</t>
  </si>
  <si>
    <t>New World Asylum Lin</t>
  </si>
  <si>
    <t>[449]</t>
  </si>
  <si>
    <t>898</t>
  </si>
  <si>
    <t>New World Asylum Anna</t>
  </si>
  <si>
    <t>900</t>
  </si>
  <si>
    <t>Another Time</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</si>
  <si>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</si>
  <si>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</si>
  <si>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</si>
  <si>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</si>
  <si>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</si>
  <si>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</si>
  <si>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</si>
  <si>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</si>
  <si>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</si>
  <si>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</si>
  <si>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</si>
  <si>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</si>
  <si>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</si>
  <si>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</si>
  <si>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</si>
  <si>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</si>
  <si>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</si>
  <si>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</si>
  <si>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</si>
  <si>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</si>
  <si>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</si>
  <si>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</si>
  <si>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</si>
  <si>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</si>
  <si>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</si>
  <si>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</si>
  <si>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</si>
  <si>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</si>
  <si>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</si>
  <si>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</si>
  <si>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</si>
  <si>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</si>
  <si>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</si>
  <si>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</si>
  <si>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</si>
  <si>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</si>
  <si>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</si>
  <si>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</si>
  <si>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</si>
  <si>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</si>
  <si>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</si>
  <si>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</si>
  <si>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</si>
  <si>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</si>
  <si>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</si>
  <si>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</si>
  <si>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</si>
  <si>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</si>
  <si>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</si>
  <si>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</si>
  <si>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</si>
  <si>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</si>
  <si>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</si>
  <si>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</si>
  <si>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</si>
  <si>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</si>
  <si>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</si>
  <si>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</si>
  <si>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</si>
  <si>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</si>
  <si>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</si>
  <si>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</si>
  <si>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</si>
  <si>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</si>
  <si>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[516]</t>
  </si>
  <si>
    <t>[517]</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</si>
  <si>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</si>
  <si>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</si>
  <si>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</si>
  <si>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</si>
  <si>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</si>
  <si>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</si>
  <si>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</si>
  <si>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</si>
  <si>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</si>
  <si>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</si>
  <si>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</si>
  <si>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</si>
  <si>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</si>
  <si>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</si>
  <si>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</si>
  <si>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</si>
  <si>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</si>
  <si>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</si>
  <si>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</si>
  <si>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</si>
  <si>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</si>
  <si>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</si>
  <si>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</si>
  <si>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</si>
  <si>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</si>
  <si>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</si>
  <si>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</si>
  <si>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</si>
  <si>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</si>
  <si>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</si>
  <si>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</si>
  <si>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</si>
  <si>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</si>
  <si>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</si>
  <si>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</si>
  <si>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</si>
  <si>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</si>
  <si>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</si>
  <si>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</si>
  <si>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</si>
  <si>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</si>
  <si>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</si>
  <si>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</si>
  <si>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</si>
  <si>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</si>
  <si>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</si>
  <si>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</si>
  <si>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</si>
  <si>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</si>
  <si>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</si>
  <si>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</si>
  <si>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</si>
  <si>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</si>
  <si>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</si>
  <si>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</si>
  <si>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</si>
  <si>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</si>
  <si>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</si>
  <si>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</si>
  <si>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</si>
  <si>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</si>
  <si>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</si>
  <si>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</si>
  <si>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</si>
  <si>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</si>
  <si>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</si>
  <si>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</si>
  <si>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</si>
  <si>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</si>
  <si>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</si>
  <si>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</si>
  <si>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</si>
  <si>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</si>
  <si>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</si>
  <si>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</si>
  <si>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</si>
  <si>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</si>
  <si>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</si>
  <si>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</si>
  <si>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</si>
  <si>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</si>
  <si>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</si>
  <si>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</si>
  <si>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</si>
  <si>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</si>
  <si>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</si>
  <si>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</si>
  <si>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</si>
  <si>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</si>
  <si>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</si>
  <si>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</si>
  <si>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</si>
  <si>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</si>
  <si>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</si>
  <si>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</si>
  <si>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</si>
  <si>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</si>
  <si>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</si>
  <si>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</si>
  <si>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</si>
  <si>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</si>
  <si>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</si>
  <si>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</si>
  <si>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</si>
  <si>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</si>
  <si>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</si>
  <si>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</si>
  <si>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</si>
  <si>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</si>
  <si>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</si>
  <si>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</si>
  <si>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</si>
  <si>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</si>
  <si>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</si>
  <si>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</si>
  <si>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</si>
  <si>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</si>
  <si>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</si>
  <si>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</si>
  <si>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</si>
  <si>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</si>
  <si>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</si>
  <si>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</si>
  <si>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</si>
  <si>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</si>
  <si>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</si>
  <si>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</si>
  <si>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</si>
  <si>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</si>
  <si>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</si>
  <si>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</si>
  <si>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</si>
  <si>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</si>
  <si>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</si>
  <si>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</si>
  <si>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</si>
  <si>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</si>
  <si>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</si>
  <si>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</si>
  <si>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</si>
  <si>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</si>
  <si>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</si>
  <si>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</si>
  <si>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</si>
  <si>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</si>
  <si>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</si>
  <si>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</si>
  <si>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</si>
  <si>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</si>
  <si>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</si>
  <si>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</si>
  <si>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</si>
  <si>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</si>
  <si>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</si>
  <si>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</si>
  <si>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</si>
  <si>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</si>
  <si>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</si>
  <si>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</si>
  <si>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</si>
  <si>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</si>
  <si>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</si>
  <si>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</si>
  <si>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</si>
  <si>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</si>
  <si>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</si>
  <si>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</si>
  <si>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</si>
  <si>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</si>
  <si>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</si>
  <si>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</si>
  <si>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</si>
  <si>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</si>
  <si>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</si>
  <si>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</si>
  <si>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</si>
  <si>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</si>
  <si>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</si>
  <si>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</si>
  <si>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</si>
  <si>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</si>
  <si>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</si>
  <si>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</si>
  <si>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</si>
  <si>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</si>
  <si>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</si>
  <si>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</si>
  <si>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</si>
  <si>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</si>
  <si>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</si>
  <si>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</si>
  <si>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</si>
  <si>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</si>
  <si>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</si>
  <si>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</si>
  <si>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</si>
  <si>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</si>
  <si>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</si>
  <si>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</si>
  <si>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</si>
  <si>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</si>
  <si>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</si>
  <si>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</si>
  <si>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</si>
  <si>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</si>
  <si>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</si>
  <si>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</si>
  <si>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</si>
  <si>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</si>
  <si>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</si>
  <si>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</si>
  <si>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</si>
  <si>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</si>
  <si>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</si>
  <si>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</si>
  <si>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</si>
  <si>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</si>
  <si>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</si>
  <si>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</si>
  <si>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</si>
  <si>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</si>
  <si>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</si>
  <si>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</si>
  <si>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</si>
  <si>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</si>
  <si>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</si>
  <si>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</si>
  <si>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</si>
  <si>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</si>
  <si>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</si>
  <si>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</si>
  <si>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</si>
  <si>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</si>
  <si>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</si>
  <si>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</si>
  <si>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</si>
  <si>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</si>
  <si>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</si>
  <si>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</si>
  <si>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</si>
  <si>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</si>
  <si>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</si>
  <si>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</si>
  <si>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</si>
  <si>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</si>
  <si>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</si>
  <si>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</si>
  <si>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</si>
  <si>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</si>
  <si>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</si>
  <si>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</si>
  <si>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</si>
  <si>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</si>
  <si>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</si>
  <si>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</si>
  <si>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</si>
  <si>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</si>
  <si>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</si>
  <si>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</si>
  <si>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</si>
  <si>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</si>
  <si>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</si>
  <si>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</si>
  <si>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</si>
  <si>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</si>
  <si>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</si>
  <si>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</si>
  <si>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</si>
  <si>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</si>
  <si>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</si>
  <si>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</si>
  <si>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</si>
  <si>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</si>
  <si>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</si>
  <si>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</si>
  <si>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</si>
  <si>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</si>
  <si>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</si>
  <si>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</si>
  <si>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</si>
  <si>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</si>
  <si>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</si>
  <si>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</si>
  <si>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</si>
  <si>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</si>
  <si>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</si>
  <si>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</si>
  <si>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</si>
  <si>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</si>
  <si>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</si>
  <si>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</si>
  <si>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</si>
  <si>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</si>
  <si>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</si>
  <si>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</si>
  <si>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</si>
  <si>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</si>
  <si>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</si>
  <si>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</si>
  <si>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</si>
  <si>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</si>
  <si>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</si>
  <si>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</si>
  <si>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</si>
  <si>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</si>
  <si>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[830]</t>
  </si>
  <si>
    <t>[831]</t>
  </si>
  <si>
    <t>[832]</t>
  </si>
  <si>
    <t>[833]</t>
  </si>
  <si>
    <t>[834]</t>
  </si>
  <si>
    <t>[835]</t>
  </si>
  <si>
    <t>[836]</t>
  </si>
  <si>
    <t>[837]</t>
  </si>
  <si>
    <t>[838]</t>
  </si>
  <si>
    <t>[839]</t>
  </si>
  <si>
    <t>[840]</t>
  </si>
  <si>
    <t>[841]</t>
  </si>
  <si>
    <t>[843]</t>
  </si>
  <si>
    <t>[844]</t>
  </si>
  <si>
    <t>[845]</t>
  </si>
  <si>
    <t>[846]</t>
  </si>
  <si>
    <t>[847]</t>
  </si>
  <si>
    <t>[848]</t>
  </si>
  <si>
    <t>[849]</t>
  </si>
  <si>
    <t>[850]</t>
  </si>
  <si>
    <t>[851]</t>
  </si>
  <si>
    <t>[852]</t>
  </si>
  <si>
    <t>[853]</t>
  </si>
  <si>
    <t>[854]</t>
  </si>
  <si>
    <t>[855]</t>
  </si>
  <si>
    <t>[856]</t>
  </si>
  <si>
    <t>[857]</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</si>
  <si>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</si>
  <si>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</si>
  <si>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</si>
  <si>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</si>
  <si>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</si>
  <si>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</si>
  <si>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</si>
  <si>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</si>
  <si>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</si>
  <si>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</si>
  <si>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</si>
  <si>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</si>
  <si>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</si>
  <si>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</si>
  <si>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</si>
  <si>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</si>
  <si>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</si>
  <si>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</si>
  <si>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</si>
  <si>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</si>
  <si>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</si>
  <si>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</si>
  <si>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</si>
  <si>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</si>
  <si>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</si>
  <si>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</si>
  <si>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</si>
  <si>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</si>
  <si>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</si>
  <si>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</si>
  <si>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</si>
  <si>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</si>
  <si>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</si>
  <si>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</si>
  <si>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</si>
  <si>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</si>
  <si>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</si>
  <si>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</si>
  <si>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</si>
  <si>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</si>
  <si>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[900]</t>
  </si>
  <si>
    <t>Coral Ward 2</t>
  </si>
  <si>
    <t>Apophyll Beach 2</t>
  </si>
  <si>
    <t>Apophyll Academy 2</t>
  </si>
  <si>
    <t>Pyrous Mountain 2</t>
  </si>
  <si>
    <t>Lower Peridot Ward 2</t>
  </si>
  <si>
    <t>Peridot Ward 2</t>
  </si>
  <si>
    <t>The Underroot 3</t>
  </si>
  <si>
    <t>The Underroot 2</t>
  </si>
  <si>
    <t>Lapis Alleyway 2</t>
  </si>
  <si>
    <t>Underground Railnet 2</t>
  </si>
  <si>
    <t>Azurine Island 2</t>
  </si>
  <si>
    <t>Nidoranma</t>
  </si>
  <si>
    <t>Nidoranfe</t>
  </si>
  <si>
    <t>Tanzan Cove 3</t>
  </si>
  <si>
    <t>Tanzan Cove 2</t>
  </si>
  <si>
    <t>Chrysolia Spring 2</t>
  </si>
  <si>
    <t>Yureyu Power Plant 2</t>
  </si>
  <si>
    <t>North Aventurine Woods 2</t>
  </si>
  <si>
    <t>Iolia Valley 2</t>
  </si>
  <si>
    <t>Celestinine Cascade 2</t>
  </si>
  <si>
    <t>Ametrine Mountain 2</t>
  </si>
  <si>
    <t>B4F</t>
  </si>
  <si>
    <t>Celestinine Mountain 2</t>
  </si>
  <si>
    <t>Citrine Mountain 2</t>
  </si>
  <si>
    <t>Citrine Mountain 3</t>
  </si>
  <si>
    <t>Chrysolia Forest 2</t>
  </si>
  <si>
    <t>Water Treatment Center 2</t>
  </si>
  <si>
    <t>Lapis Water Grid 2</t>
  </si>
  <si>
    <t>Central Obsidia Water Grid 2</t>
  </si>
  <si>
    <t>North Obsidia Water Grid 2</t>
  </si>
  <si>
    <t>Mimejr</t>
  </si>
  <si>
    <t>Mrmime</t>
  </si>
  <si>
    <t>Tanzan Depths 2</t>
  </si>
  <si>
    <t>Underground Railnet 3</t>
  </si>
  <si>
    <t>B1F, B2F, B3F, B5F</t>
  </si>
  <si>
    <t>B1F, 2F, B2F, B3F, B5F</t>
  </si>
  <si>
    <t>B1F, B2F, 1F, B3F, B5F</t>
  </si>
  <si>
    <t>2F, 1F, B4F, B5F</t>
  </si>
  <si>
    <t>Charous Mountain 2</t>
  </si>
  <si>
    <t>1F, B4F, B5F</t>
  </si>
  <si>
    <t>1F, B3F, B4F, B5F</t>
  </si>
  <si>
    <t>B3F, B4F, B5F</t>
  </si>
  <si>
    <t>B3F, B5F</t>
  </si>
  <si>
    <t>B4F, B5F</t>
  </si>
  <si>
    <t>B5F</t>
  </si>
  <si>
    <t>New World 1</t>
  </si>
  <si>
    <t>New World 2</t>
  </si>
  <si>
    <t>New World 3</t>
  </si>
  <si>
    <t>New World 4</t>
  </si>
  <si>
    <t>New World 5</t>
  </si>
  <si>
    <t>New World 6</t>
  </si>
  <si>
    <t>Tourmaline Desert 2</t>
  </si>
  <si>
    <t>New World 7</t>
  </si>
  <si>
    <t>Pokemon Locations</t>
  </si>
  <si>
    <t>GRIMER</t>
  </si>
  <si>
    <t>OldRod</t>
  </si>
  <si>
    <t>MUK</t>
  </si>
  <si>
    <t>GoodRod</t>
  </si>
  <si>
    <t>TENTACOOL</t>
  </si>
  <si>
    <t>SKRELP</t>
  </si>
  <si>
    <t>GEODUDE</t>
  </si>
  <si>
    <t>RockSmash</t>
  </si>
  <si>
    <t>SHUCKLE</t>
  </si>
  <si>
    <t>BINACLE</t>
  </si>
  <si>
    <t>SANDYGAST</t>
  </si>
  <si>
    <t>PALOSSAND</t>
  </si>
  <si>
    <t>KRABBY</t>
  </si>
  <si>
    <t>CORPHISH</t>
  </si>
  <si>
    <t>CHARMANDER</t>
  </si>
  <si>
    <t>SuperRod</t>
  </si>
  <si>
    <t>CHARMELEON</t>
  </si>
  <si>
    <t>CHARIZARD</t>
  </si>
  <si>
    <t>SPEAROW</t>
  </si>
  <si>
    <t>HeadbuttLow</t>
  </si>
  <si>
    <t>PINECO</t>
  </si>
  <si>
    <t>COMBEE</t>
  </si>
  <si>
    <t>5</t>
  </si>
  <si>
    <t>HeadbuttHigh</t>
  </si>
  <si>
    <t>6</t>
  </si>
  <si>
    <t>8</t>
  </si>
  <si>
    <t>RATTATA</t>
  </si>
  <si>
    <t>4</t>
  </si>
  <si>
    <t>LandMorning</t>
  </si>
  <si>
    <t>BIDOOF</t>
  </si>
  <si>
    <t>3</t>
  </si>
  <si>
    <t>PATRAT</t>
  </si>
  <si>
    <t>PIDGEY</t>
  </si>
  <si>
    <t>MEOWTH</t>
  </si>
  <si>
    <t>EKANS</t>
  </si>
  <si>
    <t>LandDay</t>
  </si>
  <si>
    <t>LandNight</t>
  </si>
  <si>
    <t>HOOTHOOT</t>
  </si>
  <si>
    <t>SPINARAK</t>
  </si>
  <si>
    <t>GRAVELER</t>
  </si>
  <si>
    <t>CRABRAWLER</t>
  </si>
  <si>
    <t>NOIBAT</t>
  </si>
  <si>
    <t>NUMEL</t>
  </si>
  <si>
    <t>STUNFISK</t>
  </si>
  <si>
    <t>NOSEPASS</t>
  </si>
  <si>
    <t>DWEBBLE</t>
  </si>
  <si>
    <t>CRUSTLE</t>
  </si>
  <si>
    <t>DIGLETT</t>
  </si>
  <si>
    <t>SLUGMA</t>
  </si>
  <si>
    <t>SAWK</t>
  </si>
  <si>
    <t>THROH</t>
  </si>
  <si>
    <t>DUGTRIO</t>
  </si>
  <si>
    <t>MAGCARGO</t>
  </si>
  <si>
    <t>BUNEARY</t>
  </si>
  <si>
    <t>BELLSPROUT</t>
  </si>
  <si>
    <t>SUNKERN</t>
  </si>
  <si>
    <t>ODDISH</t>
  </si>
  <si>
    <t>SENTRET</t>
  </si>
  <si>
    <t>SLAKOTH</t>
  </si>
  <si>
    <t>SUNFLORA</t>
  </si>
  <si>
    <t>VENONAT</t>
  </si>
  <si>
    <t>BONSLY</t>
  </si>
  <si>
    <t>9</t>
  </si>
  <si>
    <t>SWABLU</t>
  </si>
  <si>
    <t>BURMY</t>
  </si>
  <si>
    <t>7</t>
  </si>
  <si>
    <t>WURMPLE</t>
  </si>
  <si>
    <t>CATERPIE</t>
  </si>
  <si>
    <t>LEDYBA</t>
  </si>
  <si>
    <t>CHERUBI</t>
  </si>
  <si>
    <t>STUNKY</t>
  </si>
  <si>
    <t>TRUBBISH</t>
  </si>
  <si>
    <t>WOOBAT</t>
  </si>
  <si>
    <t>GOLDEEN</t>
  </si>
  <si>
    <t>FINNEON</t>
  </si>
  <si>
    <t>SEAKING</t>
  </si>
  <si>
    <t>POOCHYENA</t>
  </si>
  <si>
    <t>PURRLOIN</t>
  </si>
  <si>
    <t>PIDOVE</t>
  </si>
  <si>
    <t>PANCHAM</t>
  </si>
  <si>
    <t>YUNGOOS</t>
  </si>
  <si>
    <t>MANKEY</t>
  </si>
  <si>
    <t>KLINK</t>
  </si>
  <si>
    <t>KOFFING</t>
  </si>
  <si>
    <t>107 # REMOVED</t>
  </si>
  <si>
    <t>TRANQUILL</t>
  </si>
  <si>
    <t>BEEDRILL</t>
  </si>
  <si>
    <t>SEWADDLE</t>
  </si>
  <si>
    <t>SCATTERBUG</t>
  </si>
  <si>
    <t>CARNIVINE</t>
  </si>
  <si>
    <t>PIDGEOTTO</t>
  </si>
  <si>
    <t>FOMANTIS</t>
  </si>
  <si>
    <t>PANSAGE</t>
  </si>
  <si>
    <t>PARAS</t>
  </si>
  <si>
    <t>LEDIAN</t>
  </si>
  <si>
    <t>DEDENNE</t>
  </si>
  <si>
    <t>PACHIRISU</t>
  </si>
  <si>
    <t>FARFETCHD</t>
  </si>
  <si>
    <t>GLOOM</t>
  </si>
  <si>
    <t>DODUO</t>
  </si>
  <si>
    <t>TANGELA</t>
  </si>
  <si>
    <t>ARIADOS</t>
  </si>
  <si>
    <t>AIPOM</t>
  </si>
  <si>
    <t>FEAROW</t>
  </si>
  <si>
    <t>FLETCHLING</t>
  </si>
  <si>
    <t>PHANPY</t>
  </si>
  <si>
    <t>ARBOK</t>
  </si>
  <si>
    <t>BUNNELBY</t>
  </si>
  <si>
    <t>NOCTOWL</t>
  </si>
  <si>
    <t>ZIGZAGOON</t>
  </si>
  <si>
    <t>MORELULL</t>
  </si>
  <si>
    <t>PSYDUCK</t>
  </si>
  <si>
    <t>KECLEON</t>
  </si>
  <si>
    <t>SPINDA</t>
  </si>
  <si>
    <t>SHUPPET</t>
  </si>
  <si>
    <t>PHANTUMP</t>
  </si>
  <si>
    <t>LOMBRE</t>
  </si>
  <si>
    <t>GOLDUCK</t>
  </si>
  <si>
    <t>LUDICOLO</t>
  </si>
  <si>
    <t>BARBOACH</t>
  </si>
  <si>
    <t>WHISCASH</t>
  </si>
  <si>
    <t>DRAGALGE</t>
  </si>
  <si>
    <t>ESPURR</t>
  </si>
  <si>
    <t>MIGHTYENA</t>
  </si>
  <si>
    <t>RATICATE</t>
  </si>
  <si>
    <t>PERSIAN</t>
  </si>
  <si>
    <t>CARVANHA</t>
  </si>
  <si>
    <t>SANDSHREW</t>
  </si>
  <si>
    <t>CHINGLING</t>
  </si>
  <si>
    <t>DUNSPARCE</t>
  </si>
  <si>
    <t>UNOWN</t>
  </si>
  <si>
    <t>SPEWPA</t>
  </si>
  <si>
    <t>SHIINOTIC</t>
  </si>
  <si>
    <t>DIGGERSBY</t>
  </si>
  <si>
    <t>VIVILLON</t>
  </si>
  <si>
    <t>MAWILE</t>
  </si>
  <si>
    <t>SKORUPI</t>
  </si>
  <si>
    <t>KLANG</t>
  </si>
  <si>
    <t>VOLTORB</t>
  </si>
  <si>
    <t>YAMASK</t>
  </si>
  <si>
    <t>DUSKULL</t>
  </si>
  <si>
    <t>TOGEDEMARU</t>
  </si>
  <si>
    <t>EXEGGCUTE</t>
  </si>
  <si>
    <t>FOONGUS</t>
  </si>
  <si>
    <t>PALPITOAD</t>
  </si>
  <si>
    <t>WOOPER</t>
  </si>
  <si>
    <t>SHELLOS</t>
  </si>
  <si>
    <t>YANMA</t>
  </si>
  <si>
    <t>QUAGSIRE</t>
  </si>
  <si>
    <t>AMOONGUSS</t>
  </si>
  <si>
    <t>SHELMET</t>
  </si>
  <si>
    <t>ZUBAT</t>
  </si>
  <si>
    <t>GOLBAT</t>
  </si>
  <si>
    <t>PARASECT</t>
  </si>
  <si>
    <t>NINCADA</t>
  </si>
  <si>
    <t>INKAY</t>
  </si>
  <si>
    <t>MUNNA</t>
  </si>
  <si>
    <t>VENIPEDE</t>
  </si>
  <si>
    <t>WEEZING</t>
  </si>
  <si>
    <t>WHIRLIPEDE</t>
  </si>
  <si>
    <t>DRAPION</t>
  </si>
  <si>
    <t>CUBONE</t>
  </si>
  <si>
    <t>ONIX</t>
  </si>
  <si>
    <t>NIDORANmA</t>
  </si>
  <si>
    <t>NIDORANfE</t>
  </si>
  <si>
    <t>NIDORINA</t>
  </si>
  <si>
    <t>NIDORINO</t>
  </si>
  <si>
    <t>ARON</t>
  </si>
  <si>
    <t>SANDILE</t>
  </si>
  <si>
    <t>DUCKLETT</t>
  </si>
  <si>
    <t>LUMINEON</t>
  </si>
  <si>
    <t>SWANNA</t>
  </si>
  <si>
    <t>BASCULIN</t>
  </si>
  <si>
    <t>MANTYKE</t>
  </si>
  <si>
    <t>LUVDISC</t>
  </si>
  <si>
    <t>MANTINE</t>
  </si>
  <si>
    <t>CUTIEFLY</t>
  </si>
  <si>
    <t>AUDINO</t>
  </si>
  <si>
    <t>ORICORIO</t>
  </si>
  <si>
    <t>POLIWAG</t>
  </si>
  <si>
    <t>RIBOMBEE</t>
  </si>
  <si>
    <t>POLIWHIRL</t>
  </si>
  <si>
    <t>COMFEY</t>
  </si>
  <si>
    <t>TAILLOW</t>
  </si>
  <si>
    <t>CHATOT</t>
  </si>
  <si>
    <t>PIKIPEK</t>
  </si>
  <si>
    <t>FURFROU</t>
  </si>
  <si>
    <t>DEERLING</t>
  </si>
  <si>
    <t>MINCCINO</t>
  </si>
  <si>
    <t>TOUCANNON</t>
  </si>
  <si>
    <t>TRUMBEAK</t>
  </si>
  <si>
    <t>VOLBEAT</t>
  </si>
  <si>
    <t>ILLUMISE</t>
  </si>
  <si>
    <t>PANPOUR</t>
  </si>
  <si>
    <t>PANSEAR</t>
  </si>
  <si>
    <t>SIMISEAR</t>
  </si>
  <si>
    <t>SIMIPOUR</t>
  </si>
  <si>
    <t>GASTRODON</t>
  </si>
  <si>
    <t>CAMERUPT</t>
  </si>
  <si>
    <t>CLAUNCHER</t>
  </si>
  <si>
    <t>SLOWPOKE</t>
  </si>
  <si>
    <t>CLAWITZER</t>
  </si>
  <si>
    <t>SANDSLASH</t>
  </si>
  <si>
    <t>HIPPOPOTAS</t>
  </si>
  <si>
    <t>DURANT</t>
  </si>
  <si>
    <t>SWINUB</t>
  </si>
  <si>
    <t>SMEARGLE</t>
  </si>
  <si>
    <t>HIPPOWDON</t>
  </si>
  <si>
    <t>MEW</t>
  </si>
  <si>
    <t>ELECTRODE</t>
  </si>
  <si>
    <t>COFAGRIGUS</t>
  </si>
  <si>
    <t>DUSCLOPS</t>
  </si>
  <si>
    <t>KLINKLANG</t>
  </si>
  <si>
    <t>KOMALA</t>
  </si>
  <si>
    <t>MOTHIM</t>
  </si>
  <si>
    <t>WORMADAM</t>
  </si>
  <si>
    <t>PASSIMIAN</t>
  </si>
  <si>
    <t>PRIMEAPE</t>
  </si>
  <si>
    <t>BEWEAR</t>
  </si>
  <si>
    <t>SUDOWOODO</t>
  </si>
  <si>
    <t>LOUDRED</t>
  </si>
  <si>
    <t>KRICKETUNE</t>
  </si>
  <si>
    <t>TAUROS</t>
  </si>
  <si>
    <t>BOUFFALANT</t>
  </si>
  <si>
    <t>MILTANK</t>
  </si>
  <si>
    <t>KANGASKHAN</t>
  </si>
  <si>
    <t>MUDBRAY</t>
  </si>
  <si>
    <t>SKIDDO</t>
  </si>
  <si>
    <t>CHERRIM</t>
  </si>
  <si>
    <t>GOGOAT</t>
  </si>
  <si>
    <t>MUDSDALE</t>
  </si>
  <si>
    <t>PONYTA</t>
  </si>
  <si>
    <t>LINOONE</t>
  </si>
  <si>
    <t>KARRABLAST</t>
  </si>
  <si>
    <t>RAPIDASH</t>
  </si>
  <si>
    <t>ORANGURU</t>
  </si>
  <si>
    <t>DEWPIDER</t>
  </si>
  <si>
    <t>ARAQUANID</t>
  </si>
  <si>
    <t>GIRAFARIG</t>
  </si>
  <si>
    <t>STANTLER</t>
  </si>
  <si>
    <t>DROWZEE</t>
  </si>
  <si>
    <t>BALTOY</t>
  </si>
  <si>
    <t>ELGYEM</t>
  </si>
  <si>
    <t>CLAYDOL</t>
  </si>
  <si>
    <t>HYPNO</t>
  </si>
  <si>
    <t>NATU</t>
  </si>
  <si>
    <t>XATU</t>
  </si>
  <si>
    <t>SIGILYPH</t>
  </si>
  <si>
    <t>MAKUHITA</t>
  </si>
  <si>
    <t>WATCHOG</t>
  </si>
  <si>
    <t>WAILMER</t>
  </si>
  <si>
    <t>ALOMOMOLA</t>
  </si>
  <si>
    <t>DEWGONG</t>
  </si>
  <si>
    <t>WYNAUT</t>
  </si>
  <si>
    <t>BEAUTIFLY</t>
  </si>
  <si>
    <t>SILCOON</t>
  </si>
  <si>
    <t>SKIPLOOM</t>
  </si>
  <si>
    <t>PETILIL</t>
  </si>
  <si>
    <t>SEEL</t>
  </si>
  <si>
    <t>HOPPIP</t>
  </si>
  <si>
    <t>DUSTOX</t>
  </si>
  <si>
    <t>CASCOON</t>
  </si>
  <si>
    <t>SWOOBAT</t>
  </si>
  <si>
    <t>BRONZOR</t>
  </si>
  <si>
    <t>CARBINK</t>
  </si>
  <si>
    <t>BRONZONG</t>
  </si>
  <si>
    <t>RUFFLET</t>
  </si>
  <si>
    <t>HAWLUCHA</t>
  </si>
  <si>
    <t>MEDITITE</t>
  </si>
  <si>
    <t>BOLDORE</t>
  </si>
  <si>
    <t>RHYHORN</t>
  </si>
  <si>
    <t>URSARING</t>
  </si>
  <si>
    <t>MACHOKE</t>
  </si>
  <si>
    <t>TRAPINCH</t>
  </si>
  <si>
    <t>ROCKRUFF</t>
  </si>
  <si>
    <t>DONPHAN</t>
  </si>
  <si>
    <t>MIENFOO</t>
  </si>
  <si>
    <t>RHYDON</t>
  </si>
  <si>
    <t>ABSOL</t>
  </si>
  <si>
    <t>VULLABY</t>
  </si>
  <si>
    <t>WISHIWASHI</t>
  </si>
  <si>
    <t>REMORAID</t>
  </si>
  <si>
    <t>SHELLDER</t>
  </si>
  <si>
    <t>OCTILLERY</t>
  </si>
  <si>
    <t>STARLY</t>
  </si>
  <si>
    <t>STARAVIA</t>
  </si>
  <si>
    <t>GLIGAR</t>
  </si>
  <si>
    <t>STARAPTOR</t>
  </si>
  <si>
    <t>GOLETT</t>
  </si>
  <si>
    <t>GOLURK</t>
  </si>
  <si>
    <t>CUBCHOO</t>
  </si>
  <si>
    <t>SPHEAL</t>
  </si>
  <si>
    <t>BERGMITE</t>
  </si>
  <si>
    <t>SEALEO</t>
  </si>
  <si>
    <t>BEARTIC</t>
  </si>
  <si>
    <t>DELIBIRD</t>
  </si>
  <si>
    <t>CRYOGONAL</t>
  </si>
  <si>
    <t>SNORUNT</t>
  </si>
  <si>
    <t>HORSEA</t>
  </si>
  <si>
    <t>QWILFISH</t>
  </si>
  <si>
    <t>SEADRA</t>
  </si>
  <si>
    <t>DRILBUR</t>
  </si>
  <si>
    <t>SEVIPER</t>
  </si>
  <si>
    <t>STEELIX</t>
  </si>
  <si>
    <t>EXCADRILL</t>
  </si>
  <si>
    <t>DRATINI</t>
  </si>
  <si>
    <t>BUIZEL</t>
  </si>
  <si>
    <t>PILOSWINE</t>
  </si>
  <si>
    <t>FLOATZEL</t>
  </si>
  <si>
    <t>CLAMPERL</t>
  </si>
  <si>
    <t>CHINCHOU</t>
  </si>
  <si>
    <t>LANTURN</t>
  </si>
  <si>
    <t>RELICANTH</t>
  </si>
  <si>
    <t>FEEBAS</t>
  </si>
  <si>
    <t>WAILORD</t>
  </si>
  <si>
    <t>DRUDDIGON</t>
  </si>
  <si>
    <t>MAGNEMITE</t>
  </si>
  <si>
    <t>MAGNETON</t>
  </si>
  <si>
    <t>SNOVER</t>
  </si>
  <si>
    <t>COTTONEE</t>
  </si>
  <si>
    <t>BLITZLE</t>
  </si>
  <si>
    <t>ZEBSTRIKA</t>
  </si>
  <si>
    <t>ABOMASNOW</t>
  </si>
  <si>
    <t>PAWNIARD</t>
  </si>
  <si>
    <t>VULPIX</t>
  </si>
  <si>
    <t>DRAMPA</t>
  </si>
  <si>
    <t>AMBIPOM</t>
  </si>
  <si>
    <t>VANILLISH</t>
  </si>
  <si>
    <t>CLEFAIRY</t>
  </si>
  <si>
    <t>MAROWAK</t>
  </si>
  <si>
    <t>PORYGON</t>
  </si>
  <si>
    <t>MACHOP</t>
  </si>
  <si>
    <t>VENOMOTH</t>
  </si>
  <si>
    <t>DODRIO</t>
  </si>
  <si>
    <t>RAICHU</t>
  </si>
  <si>
    <t>ALTARIA</t>
  </si>
  <si>
    <t>GULPIN</t>
  </si>
  <si>
    <t>SWALOT</t>
  </si>
  <si>
    <t>TENTACRUEL</t>
  </si>
  <si>
    <t>SABLEYE</t>
  </si>
  <si>
    <t>WINGULL</t>
  </si>
  <si>
    <t>PELIPPER</t>
  </si>
  <si>
    <t>KINGLER</t>
  </si>
  <si>
    <t>STARYU</t>
  </si>
  <si>
    <t>CRAWDAUNT</t>
  </si>
  <si>
    <t>SHARPEDO</t>
  </si>
  <si>
    <t>FORRETRESS</t>
  </si>
  <si>
    <t>VESPIQUEN</t>
  </si>
  <si>
    <t>WEEPINBELL</t>
  </si>
  <si>
    <t>FURRET</t>
  </si>
  <si>
    <t>LOPUNNY</t>
  </si>
  <si>
    <t>VIGOROTH</t>
  </si>
  <si>
    <t>BUDEW</t>
  </si>
  <si>
    <t>ROSELIA</t>
  </si>
  <si>
    <t>GRUBBIN</t>
  </si>
  <si>
    <t>BUTTERFREE</t>
  </si>
  <si>
    <t>CHARJABUG</t>
  </si>
  <si>
    <t>VIKAVOLT</t>
  </si>
  <si>
    <t>ELECTRIKE</t>
  </si>
  <si>
    <t>MANECTRIC</t>
  </si>
  <si>
    <t>JOLTIK</t>
  </si>
  <si>
    <t>GALVANTULA</t>
  </si>
  <si>
    <t>EMOLGA</t>
  </si>
  <si>
    <t>LEAVANNY</t>
  </si>
  <si>
    <t>MAREEP</t>
  </si>
  <si>
    <t>FLAAFFY</t>
  </si>
  <si>
    <t>PIDGEOT</t>
  </si>
  <si>
    <t>AMPHAROS</t>
  </si>
  <si>
    <t>GROWLITHE</t>
  </si>
  <si>
    <t>CHIMECHO</t>
  </si>
  <si>
    <t>MEOWSTIC</t>
  </si>
  <si>
    <t>HOUNDOUR</t>
  </si>
  <si>
    <t>HOUNDOOM</t>
  </si>
  <si>
    <t>MURKROW</t>
  </si>
  <si>
    <t>TEDDIURSA</t>
  </si>
  <si>
    <t>SNUBBULL</t>
  </si>
  <si>
    <t>BIBAREL</t>
  </si>
  <si>
    <t>SURSKIT</t>
  </si>
  <si>
    <t>SKITTY</t>
  </si>
  <si>
    <t>MIMEJR</t>
  </si>
  <si>
    <t>MASQUERAIN</t>
  </si>
  <si>
    <t>GRANBULL</t>
  </si>
  <si>
    <t>DELCATTY</t>
  </si>
  <si>
    <t>MRMIME</t>
  </si>
  <si>
    <t>SPOINK</t>
  </si>
  <si>
    <t>GRUMPIG</t>
  </si>
  <si>
    <t>ZANGOOSE</t>
  </si>
  <si>
    <t>GUMSHOOS</t>
  </si>
  <si>
    <t>LIEPARD</t>
  </si>
  <si>
    <t>SKUNTANK</t>
  </si>
  <si>
    <t>LURANTIS</t>
  </si>
  <si>
    <t>NOIVERN</t>
  </si>
  <si>
    <t>DARUMAKA</t>
  </si>
  <si>
    <t>TORKOAL</t>
  </si>
  <si>
    <t>FRILLISH</t>
  </si>
  <si>
    <t>PYUKUMUKU</t>
  </si>
  <si>
    <t>WIMPOD</t>
  </si>
  <si>
    <t>MAREANIE</t>
  </si>
  <si>
    <t>JELLICENT</t>
  </si>
  <si>
    <t>DHELMISE</t>
  </si>
  <si>
    <t>TOXAPEX</t>
  </si>
  <si>
    <t>EELEKTRIK</t>
  </si>
  <si>
    <t>TROPIUS</t>
  </si>
  <si>
    <t>NUZLEAF</t>
  </si>
  <si>
    <t>SHIFTRY</t>
  </si>
  <si>
    <t>TANGROWTH</t>
  </si>
  <si>
    <t>DRIFLOON</t>
  </si>
  <si>
    <t>BANETTE</t>
  </si>
  <si>
    <t>DRIFBLIM</t>
  </si>
  <si>
    <t>FLETCHINDER</t>
  </si>
  <si>
    <t>TALONFLAME</t>
  </si>
  <si>
    <t>BARBARACLE</t>
  </si>
  <si>
    <t>YANMEGA</t>
  </si>
  <si>
    <t>VILEPLUME</t>
  </si>
  <si>
    <t>SEISMITOAD</t>
  </si>
  <si>
    <t>ACCELGOR</t>
  </si>
  <si>
    <t>LITLEO</t>
  </si>
  <si>
    <t>PYROAR</t>
  </si>
  <si>
    <t>PICHU</t>
  </si>
  <si>
    <t>PIKACHU</t>
  </si>
  <si>
    <t>UNFEZANT</t>
  </si>
  <si>
    <t>CORSOLA</t>
  </si>
  <si>
    <t>GOLISOPOD</t>
  </si>
  <si>
    <t>HARIYAMA</t>
  </si>
  <si>
    <t>PANGORO</t>
  </si>
  <si>
    <t>PINSIR</t>
  </si>
  <si>
    <t>HERACROSS</t>
  </si>
  <si>
    <t>BULBASAUR</t>
  </si>
  <si>
    <t>LAIRON</t>
  </si>
  <si>
    <t>HEATMOR</t>
  </si>
  <si>
    <t>TURTONATOR</t>
  </si>
  <si>
    <t>GIGALITH</t>
  </si>
  <si>
    <t>AGGRON</t>
  </si>
  <si>
    <t>MANDIBUZZ</t>
  </si>
  <si>
    <t>LYCANROC</t>
  </si>
  <si>
    <t>SKARMORY</t>
  </si>
  <si>
    <t>BRAVIARY</t>
  </si>
  <si>
    <t>GLISCOR</t>
  </si>
  <si>
    <t>MINIOR</t>
  </si>
  <si>
    <t>MARACTUS</t>
  </si>
  <si>
    <t>SCRAFTY</t>
  </si>
  <si>
    <t>CACTURNE</t>
  </si>
  <si>
    <t>KROOKODILE</t>
  </si>
  <si>
    <t>DARMANITAN</t>
  </si>
  <si>
    <t>PROBOPASS</t>
  </si>
  <si>
    <t>VIBRAVA</t>
  </si>
  <si>
    <t>HELIOLISK</t>
  </si>
  <si>
    <t>FLYGON</t>
  </si>
  <si>
    <t>BRUXISH</t>
  </si>
  <si>
    <t>PHIONE</t>
  </si>
  <si>
    <t>LILLIGANT</t>
  </si>
  <si>
    <t>AROMATISSE</t>
  </si>
  <si>
    <t>CINCCINO</t>
  </si>
  <si>
    <t>ESCAVALIER</t>
  </si>
  <si>
    <t>CHANSEY</t>
  </si>
  <si>
    <t>FLORGES</t>
  </si>
  <si>
    <t>FERROSEED</t>
  </si>
  <si>
    <t>MUSHARNA</t>
  </si>
  <si>
    <t>FERROTHORN</t>
  </si>
  <si>
    <t>WHIMSICOTT</t>
  </si>
  <si>
    <t>SAWSBUCK</t>
  </si>
  <si>
    <t>WIGGLYTUFF</t>
  </si>
  <si>
    <t>SHROOMISH</t>
  </si>
  <si>
    <t>BISHARP</t>
  </si>
  <si>
    <t>TREVENANT</t>
  </si>
  <si>
    <t>SCYTHER</t>
  </si>
  <si>
    <t>SNIVY</t>
  </si>
  <si>
    <t>SERVINE</t>
  </si>
  <si>
    <t>SERPERIOR</t>
  </si>
  <si>
    <t>NINETALES</t>
  </si>
  <si>
    <t>HUNTAIL</t>
  </si>
  <si>
    <t>GOREBYSS</t>
  </si>
  <si>
    <t>KINGDRA</t>
  </si>
  <si>
    <t>MARILL</t>
  </si>
  <si>
    <t>AZUMARILL</t>
  </si>
  <si>
    <t>LICKILICKY</t>
  </si>
  <si>
    <t>AVALUGG</t>
  </si>
  <si>
    <t>GLALIE</t>
  </si>
  <si>
    <t>FROSLASS</t>
  </si>
  <si>
    <t>WALREIN</t>
  </si>
  <si>
    <t>CRABOMINABLE</t>
  </si>
  <si>
    <t>CLOYSTER</t>
  </si>
  <si>
    <t>ALAKAZAM</t>
  </si>
  <si>
    <t>EXPLOUD</t>
  </si>
  <si>
    <t>JYNX</t>
  </si>
  <si>
    <t>DITTO</t>
  </si>
  <si>
    <t>NIDOKING</t>
  </si>
  <si>
    <t>LUXRAY</t>
  </si>
  <si>
    <t>CROBAT</t>
  </si>
  <si>
    <t>NIDOQUEEN</t>
  </si>
  <si>
    <t>ARCANINE</t>
  </si>
  <si>
    <t>UMBREON</t>
  </si>
  <si>
    <t>EELEKTROSS</t>
  </si>
  <si>
    <t>SPIRITOMB</t>
  </si>
  <si>
    <t>GALLADE</t>
  </si>
  <si>
    <t>WEAVILE</t>
  </si>
  <si>
    <t>MEDICHAM</t>
  </si>
  <si>
    <t>GLACEON</t>
  </si>
  <si>
    <t>JOLTEON</t>
  </si>
  <si>
    <t>WOBBUFFET</t>
  </si>
  <si>
    <t>SNORLAX</t>
  </si>
  <si>
    <t>ZOROARK</t>
  </si>
  <si>
    <t>MAGMORTAR</t>
  </si>
  <si>
    <t>POLIWRATH</t>
  </si>
  <si>
    <t>MISMAGIUS</t>
  </si>
  <si>
    <t>SALAZZLE</t>
  </si>
  <si>
    <t>HONCHKROW</t>
  </si>
  <si>
    <t>CONKELDURR</t>
  </si>
  <si>
    <t>HITMONLEE</t>
  </si>
  <si>
    <t>FLAREON</t>
  </si>
  <si>
    <t>SLOWKING</t>
  </si>
  <si>
    <t>VAPOREON</t>
  </si>
  <si>
    <t>TOXICROAK</t>
  </si>
  <si>
    <t>HITMONCHAN</t>
  </si>
  <si>
    <t>CARRACOSTA</t>
  </si>
  <si>
    <t>ARMALDO</t>
  </si>
  <si>
    <t>HITMONTOP</t>
  </si>
  <si>
    <t>SLAKING</t>
  </si>
  <si>
    <t>SCOLIPEDE</t>
  </si>
  <si>
    <t>SWELLOW</t>
  </si>
  <si>
    <t>LEAFEON</t>
  </si>
  <si>
    <t>ELECTIVIRE</t>
  </si>
  <si>
    <t>CLEFABLE</t>
  </si>
  <si>
    <t>ESPEON</t>
  </si>
  <si>
    <t>TSAREENA</t>
  </si>
  <si>
    <t>GARDEVOIR</t>
  </si>
  <si>
    <t>GOLEM</t>
  </si>
  <si>
    <t>SLURPUFF</t>
  </si>
  <si>
    <t>POLITOED</t>
  </si>
  <si>
    <t>MAGIKARP</t>
  </si>
  <si>
    <t>CRADILY</t>
  </si>
  <si>
    <t>BASTIODON</t>
  </si>
  <si>
    <t>MALAMAR</t>
  </si>
  <si>
    <t>GUZZLORD</t>
  </si>
  <si>
    <t>EXEGGUTOR</t>
  </si>
  <si>
    <t>VICTREEBEL</t>
  </si>
  <si>
    <t>MEGANIUM</t>
  </si>
  <si>
    <t>BELLOSSOM</t>
  </si>
  <si>
    <t>SCEPTILE</t>
  </si>
  <si>
    <t>LUNATONE</t>
  </si>
  <si>
    <t>RAMPARDOS</t>
  </si>
  <si>
    <t>STAKATAKA</t>
  </si>
  <si>
    <t>AERODACTYL</t>
  </si>
  <si>
    <t>SOLROCK</t>
  </si>
  <si>
    <t>ROTOM</t>
  </si>
  <si>
    <t>NIHILEGO</t>
  </si>
  <si>
    <t>BAYLEEF</t>
  </si>
  <si>
    <t>QUILAVA</t>
  </si>
  <si>
    <t>TOGETIC</t>
  </si>
  <si>
    <t>DRAGONITE</t>
  </si>
  <si>
    <t>OMANYTE</t>
  </si>
  <si>
    <t>KABUTO</t>
  </si>
  <si>
    <t>TIRTOUGA</t>
  </si>
  <si>
    <t>OMASTAR</t>
  </si>
  <si>
    <t>KABUTOPS</t>
  </si>
  <si>
    <t>SIMISAGE</t>
  </si>
  <si>
    <t>GOURGEIST</t>
  </si>
  <si>
    <t>ROSERADE</t>
  </si>
  <si>
    <t>BEHEEYEM</t>
  </si>
  <si>
    <t>GYARADOS</t>
  </si>
  <si>
    <t>JUMPLUFF</t>
  </si>
  <si>
    <t>LAPRAS</t>
  </si>
  <si>
    <t>STARMIE</t>
  </si>
  <si>
    <t>EMPOLEON</t>
  </si>
  <si>
    <t>PRIMARINA</t>
  </si>
  <si>
    <t>TYRANTRUM</t>
  </si>
  <si>
    <t>BLACEPHALON</t>
  </si>
  <si>
    <t>CROCONAW</t>
  </si>
  <si>
    <t>VANILLUXE</t>
  </si>
  <si>
    <t>MAMOSWINE</t>
  </si>
  <si>
    <t>MAGMAR</t>
  </si>
  <si>
    <t>ELECTABUZZ</t>
  </si>
  <si>
    <t>GARBODOR</t>
  </si>
  <si>
    <t>HAKAMOO</t>
  </si>
  <si>
    <t>CELESTEELA</t>
  </si>
  <si>
    <t>KOMMOO</t>
  </si>
  <si>
    <t>COSMOG</t>
  </si>
  <si>
    <t>VENUSAUR</t>
  </si>
  <si>
    <t>BRELOOM</t>
  </si>
  <si>
    <t>KARTANA</t>
  </si>
  <si>
    <t>MILOTIC</t>
  </si>
  <si>
    <t>DUSKNOIR</t>
  </si>
  <si>
    <t>KLEFKI</t>
  </si>
  <si>
    <t>BUZZWOLE</t>
  </si>
  <si>
    <t>CHANDELURE</t>
  </si>
  <si>
    <t>VOLCARONA</t>
  </si>
  <si>
    <t>DECIDUEYE</t>
  </si>
  <si>
    <t>ABRA</t>
  </si>
  <si>
    <t>MAGNEZONE</t>
  </si>
  <si>
    <t>XURKITREE</t>
  </si>
  <si>
    <t>MACHAMP</t>
  </si>
  <si>
    <t>POIPOLE</t>
  </si>
  <si>
    <t>BLASTOISE</t>
  </si>
  <si>
    <t>TYNAMO</t>
  </si>
  <si>
    <t>DEINO</t>
  </si>
  <si>
    <t>ZWEILOUS</t>
  </si>
  <si>
    <t>PHEROMOSA</t>
  </si>
  <si>
    <t>HYDREIGON</t>
  </si>
  <si>
    <t>Helper</t>
  </si>
  <si>
    <t>MukGood Rod014 # Coral Ward</t>
  </si>
  <si>
    <t>TentacoolGood Rod014 # Coral Ward</t>
  </si>
  <si>
    <t>SkrelpGood Rod014 # Coral Ward</t>
  </si>
  <si>
    <t>GrimerOld Rod015 # Apophyll Beach</t>
  </si>
  <si>
    <t>MukGood Rod015 # Apophyll Beach</t>
  </si>
  <si>
    <t>TentacoolGood Rod015 # Apophyll Beach</t>
  </si>
  <si>
    <t>SkrelpGood Rod015 # Apophyll Beach</t>
  </si>
  <si>
    <t>GeodudeRock Smash016 # Apophyll Beach</t>
  </si>
  <si>
    <t>ShuckleRock Smash016 # Apophyll Beach</t>
  </si>
  <si>
    <t>BinacleRock Smash016 # Apophyll Beach</t>
  </si>
  <si>
    <t>GrimerOld Rod017 # Apophyll Academy</t>
  </si>
  <si>
    <t>MukGood Rod017 # Apophyll Academy</t>
  </si>
  <si>
    <t>TentacoolGood Rod017 # Apophyll Academy</t>
  </si>
  <si>
    <t>SkrelpGood Rod017 # Apophyll Academy</t>
  </si>
  <si>
    <t>SandygastCave018 # Apophyll Beach</t>
  </si>
  <si>
    <t>PalossandCave018 # Apophyll Beach</t>
  </si>
  <si>
    <t>KrabbyRock Smash018 # Apophyll Beach</t>
  </si>
  <si>
    <t>CorphishRock Smash018 # Apophyll Beach</t>
  </si>
  <si>
    <t>BinacleRock Smash018 # Apophyll Beach</t>
  </si>
  <si>
    <t>GrimerOld Rod018 # Apophyll Beach</t>
  </si>
  <si>
    <t>MukGood Rod018 # Apophyll Beach</t>
  </si>
  <si>
    <t>TentacoolGood Rod018 # Apophyll Beach</t>
  </si>
  <si>
    <t>SkrelpGood Rod018 # Apophyll Beach</t>
  </si>
  <si>
    <t>KrabbyRock Smash019 # Apophyll Beach</t>
  </si>
  <si>
    <t>CorphishRock Smash019 # Apophyll Beach</t>
  </si>
  <si>
    <t>BinacleRock Smash019 # Apophyll Beach</t>
  </si>
  <si>
    <t>SandygastCave020 # Apophyll Beach</t>
  </si>
  <si>
    <t>PalossandCave020 # Apophyll Beach</t>
  </si>
  <si>
    <t>KrabbyRock Smash020 # Apophyll Beach</t>
  </si>
  <si>
    <t>CorphishRock Smash020 # Apophyll Beach</t>
  </si>
  <si>
    <t>BinacleRock Smash020 # Apophyll Beach</t>
  </si>
  <si>
    <t>GrimerOld Rod020 # Apophyll Beach</t>
  </si>
  <si>
    <t>MukGood Rod020 # Apophyll Beach</t>
  </si>
  <si>
    <t>TentacoolGood Rod020 # Apophyll Beach</t>
  </si>
  <si>
    <t>SkrelpGood Rod020 # Apophyll Beach</t>
  </si>
  <si>
    <t>GeodudeRock Smash021 # Pyrous Mountain</t>
  </si>
  <si>
    <t>ShuckleRock Smash021 # Pyrous Mountain</t>
  </si>
  <si>
    <t>CharmanderSuper Rod027 # Pyrous Mountain</t>
  </si>
  <si>
    <t>CharmeleonSuper Rod027 # Pyrous Mountain</t>
  </si>
  <si>
    <t>CharizardSuper Rod027 # Pyrous Mountain</t>
  </si>
  <si>
    <t>SpearowHeadbutt029 # Opal Ward</t>
  </si>
  <si>
    <t>PinecoHeadbutt029 # Opal Ward</t>
  </si>
  <si>
    <t>CombeeHeadbutt029 # Opal Ward</t>
  </si>
  <si>
    <t>RattataLand029 # Opal Ward</t>
  </si>
  <si>
    <t>BidoofLand029 # Opal Ward</t>
  </si>
  <si>
    <t>PatratLand029 # Opal Ward</t>
  </si>
  <si>
    <t>PidgeyLand029 # Opal Ward</t>
  </si>
  <si>
    <t>MeowthLand029 # Opal Ward</t>
  </si>
  <si>
    <t>EkansLand029 # Opal Ward</t>
  </si>
  <si>
    <t>HoothootLand029 # Opal Ward</t>
  </si>
  <si>
    <t>SpinarakLand029 # Opal Ward</t>
  </si>
  <si>
    <t>GravelerCave030 # Apophyll Cave</t>
  </si>
  <si>
    <t>CrabrawlerCave030 # Apophyll Cave</t>
  </si>
  <si>
    <t>NoibatCave030 # Apophyll Cave</t>
  </si>
  <si>
    <t>NumelCave030 # Apophyll Cave</t>
  </si>
  <si>
    <t>StunfiskCave030 # Apophyll Cave</t>
  </si>
  <si>
    <t>GeodudeRock Smash030 # Apophyll Cave</t>
  </si>
  <si>
    <t>NosepassRock Smash030 # Apophyll Cave</t>
  </si>
  <si>
    <t>GravelerCave031 # Apophyll Cave 2F</t>
  </si>
  <si>
    <t>CrabrawlerCave031 # Apophyll Cave 2F</t>
  </si>
  <si>
    <t>DwebbleCave031 # Apophyll Cave 2F</t>
  </si>
  <si>
    <t>NoibatCave031 # Apophyll Cave 2F</t>
  </si>
  <si>
    <t>NumelCave031 # Apophyll Cave 2F</t>
  </si>
  <si>
    <t>StunfiskCave031 # Apophyll Cave 2F</t>
  </si>
  <si>
    <t>CrustleCave031 # Apophyll Cave 2F</t>
  </si>
  <si>
    <t>GeodudeRock Smash031 # Apophyll Cave 2F</t>
  </si>
  <si>
    <t>NosepassRock Smash031 # Apophyll Cave 2F</t>
  </si>
  <si>
    <t>DiglettCave033 # Pyrous Mountain 1F</t>
  </si>
  <si>
    <t>NumelCave033 # Pyrous Mountain 1F</t>
  </si>
  <si>
    <t>SlugmaCave033 # Pyrous Mountain 1F</t>
  </si>
  <si>
    <t>SawkCave033 # Pyrous Mountain 1F</t>
  </si>
  <si>
    <t>ThrohCave033 # Pyrous Mountain 1F</t>
  </si>
  <si>
    <t>NoibatCave033 # Pyrous Mountain 1F</t>
  </si>
  <si>
    <t>GravelerCave033 # Pyrous Mountain 1F</t>
  </si>
  <si>
    <t>DugtrioCave033 # Pyrous Mountain 1F</t>
  </si>
  <si>
    <t>MagcargoCave033 # Pyrous Mountain 1F</t>
  </si>
  <si>
    <t>DiglettCave034 # Pyrous Mountain 1F</t>
  </si>
  <si>
    <t>NumelCave034 # Pyrous Mountain 1F</t>
  </si>
  <si>
    <t>SlugmaCave034 # Pyrous Mountain 1F</t>
  </si>
  <si>
    <t>SawkCave034 # Pyrous Mountain 1F</t>
  </si>
  <si>
    <t>ThrohCave034 # Pyrous Mountain 1F</t>
  </si>
  <si>
    <t>NoibatCave034 # Pyrous Mountain 1F</t>
  </si>
  <si>
    <t>GravelerCave034 # Pyrous Mountain 1F</t>
  </si>
  <si>
    <t>DugtrioCave034 # Pyrous Mountain 1F</t>
  </si>
  <si>
    <t>MagcargoCave034 # Pyrous Mountain 1F</t>
  </si>
  <si>
    <t>DiglettCave035 # Pyrous Mountain B1F</t>
  </si>
  <si>
    <t>NumelCave035 # Pyrous Mountain B1F</t>
  </si>
  <si>
    <t>SlugmaCave035 # Pyrous Mountain B1F</t>
  </si>
  <si>
    <t>SawkCave035 # Pyrous Mountain B1F</t>
  </si>
  <si>
    <t>ThrohCave035 # Pyrous Mountain B1F</t>
  </si>
  <si>
    <t>NoibatCave035 # Pyrous Mountain B1F</t>
  </si>
  <si>
    <t>GravelerCave035 # Pyrous Mountain B1F</t>
  </si>
  <si>
    <t>DugtrioCave035 # Pyrous Mountain B1F</t>
  </si>
  <si>
    <t>MagcargoCave035 # Pyrous Mountain B1F</t>
  </si>
  <si>
    <t>BunearyLand036 # Obsidia Ward</t>
  </si>
  <si>
    <t>BellsproutLand036 # Obsidia Ward</t>
  </si>
  <si>
    <t>SunkernLand036 # Obsidia Ward</t>
  </si>
  <si>
    <t>OddishLand036 # Obsidia Ward</t>
  </si>
  <si>
    <t>SentretLand036 # Obsidia Ward</t>
  </si>
  <si>
    <t>SlakothLand036 # Obsidia Ward</t>
  </si>
  <si>
    <t>SunfloraLand036 # Obsidia Ward</t>
  </si>
  <si>
    <t>VenonatLand036 # Obsidia Ward</t>
  </si>
  <si>
    <t>BonslyLand036 # Obsidia Ward</t>
  </si>
  <si>
    <t>HoothootLand036 # Obsidia Ward</t>
  </si>
  <si>
    <t>GrimerOld Rod037 # Lower Peridot Ward</t>
  </si>
  <si>
    <t>MukGood Rod037 # Lower Peridot Ward</t>
  </si>
  <si>
    <t>TentacoolGood Rod037 # Lower Peridot Ward</t>
  </si>
  <si>
    <t>SkrelpGood Rod037 # Lower Peridot Ward</t>
  </si>
  <si>
    <t>SwabluHeadbutt037 # Lower Peridot Ward</t>
  </si>
  <si>
    <t>BurmyHeadbutt037 # Lower Peridot Ward</t>
  </si>
  <si>
    <t>WurmpleLand037 # Lower Peridot Ward</t>
  </si>
  <si>
    <t>CaterpieLand037 # Lower Peridot Ward</t>
  </si>
  <si>
    <t>LedybaLand037 # Lower Peridot Ward</t>
  </si>
  <si>
    <t>CherubiLand037 # Lower Peridot Ward</t>
  </si>
  <si>
    <t>SpinarakLand037 # Lower Peridot Ward</t>
  </si>
  <si>
    <t>HoothootLand037 # Lower Peridot Ward</t>
  </si>
  <si>
    <t>StunkyLand037 # Lower Peridot Ward</t>
  </si>
  <si>
    <t>TrubbishLand037 # Lower Peridot Ward</t>
  </si>
  <si>
    <t>NoibatCave041 # Underground Railnet</t>
  </si>
  <si>
    <t>WoobatCave041 # Underground Railnet</t>
  </si>
  <si>
    <t>StunkyCave041 # Underground Railnet</t>
  </si>
  <si>
    <t>GoldeenOld Rod046 # Lower Peridot Ward</t>
  </si>
  <si>
    <t>FinneonOld Rod046 # Lower Peridot Ward</t>
  </si>
  <si>
    <t>GoldeenGood Rod046 # Lower Peridot Ward</t>
  </si>
  <si>
    <t>FinneonGood Rod046 # Lower Peridot Ward</t>
  </si>
  <si>
    <t>SeakingGood Rod046 # Lower Peridot Ward</t>
  </si>
  <si>
    <t>TrubbishCave052 # Lower Peridot Alley</t>
  </si>
  <si>
    <t>StunkyCave052 # Lower Peridot Alley</t>
  </si>
  <si>
    <t>PoochyenaCave052 # Lower Peridot Alley</t>
  </si>
  <si>
    <t>GrimerOld Rod057 # Peridot Ward</t>
  </si>
  <si>
    <t>MukGood Rod057 # Peridot Ward</t>
  </si>
  <si>
    <t>TentacoolGood Rod057 # Peridot Ward</t>
  </si>
  <si>
    <t>SkrelpGood Rod057 # Peridot Ward</t>
  </si>
  <si>
    <t>PinecoHeadbutt057 # Peridot Ward</t>
  </si>
  <si>
    <t>BurmyHeadbutt057 # Peridot Ward</t>
  </si>
  <si>
    <t>WurmpleLand057 # Peridot Ward</t>
  </si>
  <si>
    <t>CaterpieLand057 # Peridot Ward</t>
  </si>
  <si>
    <t>LedybaLand057 # Peridot Ward</t>
  </si>
  <si>
    <t>CherubiLand057 # Peridot Ward</t>
  </si>
  <si>
    <t>SpinarakLand057 # Peridot Ward</t>
  </si>
  <si>
    <t>HoothootLand057 # Peridot Ward</t>
  </si>
  <si>
    <t>StunkyLand057 # Peridot Ward</t>
  </si>
  <si>
    <t>TrubbishLand057 # Peridot Ward</t>
  </si>
  <si>
    <t>TrubbishCave058 # North Peridot Alley</t>
  </si>
  <si>
    <t>PoochyenaCave058 # North Peridot Alley</t>
  </si>
  <si>
    <t>PurrloinCave058 # North Peridot Alley</t>
  </si>
  <si>
    <t>PidoveCave088 # Obsidia Slums B1F</t>
  </si>
  <si>
    <t>TrubbishCave088 # Obsidia Slums B1F</t>
  </si>
  <si>
    <t>PanchamCave088 # Obsidia Slums B1F</t>
  </si>
  <si>
    <t>YungoosCave088 # Obsidia Slums B1F</t>
  </si>
  <si>
    <t>MankeyCave088 # Obsidia Slums B1F</t>
  </si>
  <si>
    <t>CrabrawlerCave088 # Obsidia Slums B1F</t>
  </si>
  <si>
    <t>PidoveCave090 # Obsidia Slums 1F</t>
  </si>
  <si>
    <t>TrubbishCave090 # Obsidia Slums 1F</t>
  </si>
  <si>
    <t>PanchamCave090 # Obsidia Slums 1F</t>
  </si>
  <si>
    <t>YungoosCave090 # Obsidia Slums 1F</t>
  </si>
  <si>
    <t>MankeyCave090 # Obsidia Slums 1F</t>
  </si>
  <si>
    <t>SlakothCave090 # Obsidia Slums 1F</t>
  </si>
  <si>
    <t>PidoveCave091 # Obsidia Slums 2F</t>
  </si>
  <si>
    <t>TrubbishCave091 # Obsidia Slums 2F</t>
  </si>
  <si>
    <t>PanchamCave091 # Obsidia Slums 2F</t>
  </si>
  <si>
    <t>YungoosCave091 # Obsidia Slums 2F</t>
  </si>
  <si>
    <t>MankeyCave091 # Obsidia Slums 2F</t>
  </si>
  <si>
    <t>MeowthCave091 # Obsidia Slums 2F</t>
  </si>
  <si>
    <t>GrimerOld Rod097 # Coral Ward</t>
  </si>
  <si>
    <t>MukGood Rod097 # Coral Ward</t>
  </si>
  <si>
    <t>TentacoolGood Rod097 # Coral Ward</t>
  </si>
  <si>
    <t>SkrelpGood Rod097 # Coral Ward</t>
  </si>
  <si>
    <t>NoibatCave103 # Underground Railnet</t>
  </si>
  <si>
    <t>WoobatCave103 # Underground Railnet</t>
  </si>
  <si>
    <t>KlinkCave103 # Underground Railnet</t>
  </si>
  <si>
    <t>TrubbishCave105 # Obsidia Alleyway</t>
  </si>
  <si>
    <t>YungoosCave105 # Obsidia Alleyway</t>
  </si>
  <si>
    <t>KoffingCave105 # Obsidia Alleyway</t>
  </si>
  <si>
    <t>PoochyenaCave105 # Obsidia Alleyway</t>
  </si>
  <si>
    <t>VenonatLand107 # REMOVED</t>
  </si>
  <si>
    <t>BellsproutLand107 # REMOVED</t>
  </si>
  <si>
    <t>OddishLand107 # REMOVED</t>
  </si>
  <si>
    <t>SunfloraLand107 # REMOVED</t>
  </si>
  <si>
    <t>GrimerOld Rod109 # Coral Ward</t>
  </si>
  <si>
    <t>MukGood Rod109 # Coral Ward</t>
  </si>
  <si>
    <t>TentacoolGood Rod109 # Coral Ward</t>
  </si>
  <si>
    <t>SkrelpGood Rod109 # Coral Ward</t>
  </si>
  <si>
    <t>TranquillLand128 # Onyx Ward</t>
  </si>
  <si>
    <t>BellsproutLand128 # Onyx Ward</t>
  </si>
  <si>
    <t>PidoveLand128 # Onyx Ward</t>
  </si>
  <si>
    <t>SpearowLand128 # Onyx Ward</t>
  </si>
  <si>
    <t>VenonatLand128 # Onyx Ward</t>
  </si>
  <si>
    <t>BeedrillCave130 # Jasper Ward</t>
  </si>
  <si>
    <t>SewaddleCave130 # Jasper Ward</t>
  </si>
  <si>
    <t>ScatterbugCave130 # Jasper Ward</t>
  </si>
  <si>
    <t>PidgeyCave130 # Jasper Ward</t>
  </si>
  <si>
    <t>CarnivineCave130 # Jasper Ward</t>
  </si>
  <si>
    <t>PidgeottoCave130 # Jasper Ward</t>
  </si>
  <si>
    <t>BeedrillLand132 # Malchous Forest Park</t>
  </si>
  <si>
    <t>SewaddleLand132 # Malchous Forest Park</t>
  </si>
  <si>
    <t>ScatterbugLand132 # Malchous Forest Park</t>
  </si>
  <si>
    <t>FomantisLand132 # Malchous Forest Park</t>
  </si>
  <si>
    <t>LedybaLand132 # Malchous Forest Park</t>
  </si>
  <si>
    <t>PidgeyLand132 # Malchous Forest Park</t>
  </si>
  <si>
    <t>PansageLand132 # Malchous Forest Park</t>
  </si>
  <si>
    <t>OddishLand132 # Malchous Forest Park</t>
  </si>
  <si>
    <t>BellsproutLand132 # Malchous Forest Park</t>
  </si>
  <si>
    <t>CarnivineLand132 # Malchous Forest Park</t>
  </si>
  <si>
    <t>SpinarakLand132 # Malchous Forest Park</t>
  </si>
  <si>
    <t>HoothootLand132 # Malchous Forest Park</t>
  </si>
  <si>
    <t>ParasLand132 # Malchous Forest Park</t>
  </si>
  <si>
    <t>BeedrillCave134 # Jasper Ward</t>
  </si>
  <si>
    <t>SewaddleCave134 # Jasper Ward</t>
  </si>
  <si>
    <t>ScatterbugCave134 # Jasper Ward</t>
  </si>
  <si>
    <t>PidgeyCave134 # Jasper Ward</t>
  </si>
  <si>
    <t>CarnivineCave134 # Jasper Ward</t>
  </si>
  <si>
    <t>PidgeottoCave134 # Jasper Ward</t>
  </si>
  <si>
    <t>BeedrillCave135 # Jasper Ward</t>
  </si>
  <si>
    <t>SewaddleCave135 # Jasper Ward</t>
  </si>
  <si>
    <t>ScatterbugCave135 # Jasper Ward</t>
  </si>
  <si>
    <t>PidgeyCave135 # Jasper Ward</t>
  </si>
  <si>
    <t>CarnivineCave135 # Jasper Ward</t>
  </si>
  <si>
    <t>PidgeottoCave135 # Jasper Ward</t>
  </si>
  <si>
    <t>BeedrillCave137 # Jasper Ward</t>
  </si>
  <si>
    <t>SewaddleCave137 # Jasper Ward</t>
  </si>
  <si>
    <t>ScatterbugCave137 # Jasper Ward</t>
  </si>
  <si>
    <t>PidgeyCave137 # Jasper Ward</t>
  </si>
  <si>
    <t>CarnivineCave137 # Jasper Ward</t>
  </si>
  <si>
    <t>PidgeottoCave137 # Jasper Ward</t>
  </si>
  <si>
    <t>BeedrillCave138 # Jasper Ward</t>
  </si>
  <si>
    <t>SewaddleCave138 # Jasper Ward</t>
  </si>
  <si>
    <t>ScatterbugCave138 # Jasper Ward</t>
  </si>
  <si>
    <t>PidgeyCave138 # Jasper Ward</t>
  </si>
  <si>
    <t>CarnivineCave138 # Jasper Ward</t>
  </si>
  <si>
    <t>PidgeottoCave138 # Jasper Ward</t>
  </si>
  <si>
    <t>PansageCave149 # Beryl Ward</t>
  </si>
  <si>
    <t>PidgeottoCave149 # Beryl Ward</t>
  </si>
  <si>
    <t>SpearowCave149 # Beryl Ward</t>
  </si>
  <si>
    <t>ScatterbugCave149 # Beryl Ward</t>
  </si>
  <si>
    <t>SewaddleCave149 # Beryl Ward</t>
  </si>
  <si>
    <t>BellsproutCave149 # Beryl Ward</t>
  </si>
  <si>
    <t>OddishCave149 # Beryl Ward</t>
  </si>
  <si>
    <t>LedianLand150 # Rhodochrine Jungle</t>
  </si>
  <si>
    <t>SewaddleLand150 # Rhodochrine Jungle</t>
  </si>
  <si>
    <t>ScatterbugLand150 # Rhodochrine Jungle</t>
  </si>
  <si>
    <t>DedenneLand150 # Rhodochrine Jungle</t>
  </si>
  <si>
    <t>SpearowLand150 # Rhodochrine Jungle</t>
  </si>
  <si>
    <t>PansageLand150 # Rhodochrine Jungle</t>
  </si>
  <si>
    <t>LedybaLand150 # Rhodochrine Jungle</t>
  </si>
  <si>
    <t>PachirisuLand150 # Rhodochrine Jungle</t>
  </si>
  <si>
    <t>FarfetchdLand150 # Rhodochrine Jungle</t>
  </si>
  <si>
    <t>GloomLand150 # Rhodochrine Jungle</t>
  </si>
  <si>
    <t>DoduoLand150 # Rhodochrine Jungle</t>
  </si>
  <si>
    <t>TangelaLand150 # Rhodochrine Jungle</t>
  </si>
  <si>
    <t>HoothootLand150 # Rhodochrine Jungle</t>
  </si>
  <si>
    <t>AriadosLand150 # Rhodochrine Jungle</t>
  </si>
  <si>
    <t>ParasLand150 # Rhodochrine Jungle</t>
  </si>
  <si>
    <t>SpinarakLand150 # Rhodochrine Jungle</t>
  </si>
  <si>
    <t>PinecoHeadbutt151 # Beryl Ward</t>
  </si>
  <si>
    <t>BurmyHeadbutt151 # Beryl Ward</t>
  </si>
  <si>
    <t>AipomHeadbutt151 # Beryl Ward</t>
  </si>
  <si>
    <t>FearowLand151 # Beryl Ward</t>
  </si>
  <si>
    <t>SpearowLand151 # Beryl Ward</t>
  </si>
  <si>
    <t>DoduoLand151 # Beryl Ward</t>
  </si>
  <si>
    <t>FletchlingLand151 # Beryl Ward</t>
  </si>
  <si>
    <t>PhanpyLand151 # Beryl Ward</t>
  </si>
  <si>
    <t>ArbokLand151 # Beryl Ward</t>
  </si>
  <si>
    <t>EkansLand151 # Beryl Ward</t>
  </si>
  <si>
    <t>BunnelbyLand151 # Beryl Ward</t>
  </si>
  <si>
    <t>MeowthLand151 # Beryl Ward</t>
  </si>
  <si>
    <t>NoctowlLand151 # Beryl Ward</t>
  </si>
  <si>
    <t>HoothootLand151 # Beryl Ward</t>
  </si>
  <si>
    <t>PinecoHeadbutt152 # Beryl Cemetery</t>
  </si>
  <si>
    <t>BurmyHeadbutt152 # Beryl Cemetery</t>
  </si>
  <si>
    <t>AipomHeadbutt152 # Beryl Cemetery</t>
  </si>
  <si>
    <t>FearowLand152 # Beryl Cemetery</t>
  </si>
  <si>
    <t>SpearowLand152 # Beryl Cemetery</t>
  </si>
  <si>
    <t>DoduoLand152 # Beryl Cemetery</t>
  </si>
  <si>
    <t>FletchlingLand152 # Beryl Cemetery</t>
  </si>
  <si>
    <t>PhanpyLand152 # Beryl Cemetery</t>
  </si>
  <si>
    <t>ArbokLand152 # Beryl Cemetery</t>
  </si>
  <si>
    <t>EkansLand152 # Beryl Cemetery</t>
  </si>
  <si>
    <t>BunnelbyLand152 # Beryl Cemetery</t>
  </si>
  <si>
    <t>MeowthLand152 # Beryl Cemetery</t>
  </si>
  <si>
    <t>NoctowlLand152 # Beryl Cemetery</t>
  </si>
  <si>
    <t>HoothootLand152 # Beryl Cemetery</t>
  </si>
  <si>
    <t>ZigzagoonLand153 # The Underroot</t>
  </si>
  <si>
    <t>MorelullLand153 # The Underroot</t>
  </si>
  <si>
    <t>NoibatLand153 # The Underroot</t>
  </si>
  <si>
    <t>PsyduckLand153 # The Underroot</t>
  </si>
  <si>
    <t>KecleonLand153 # The Underroot</t>
  </si>
  <si>
    <t>SpindaLand153 # The Underroot</t>
  </si>
  <si>
    <t>WoobatLand153 # The Underroot</t>
  </si>
  <si>
    <t>ShuppetLand153 # The Underroot</t>
  </si>
  <si>
    <t>PhantumpLand153 # The Underroot</t>
  </si>
  <si>
    <t>BunnelbyLand153 # The Underroot</t>
  </si>
  <si>
    <t>PsyduckWater153 # The Underroot</t>
  </si>
  <si>
    <t>LombreWater153 # The Underroot</t>
  </si>
  <si>
    <t>SeakingWater153 # The Underroot</t>
  </si>
  <si>
    <t>GolduckWater153 # The Underroot</t>
  </si>
  <si>
    <t>LudicoloWater153 # The Underroot</t>
  </si>
  <si>
    <t>GoldeenOld Rod153 # The Underroot</t>
  </si>
  <si>
    <t>BarboachOld Rod153 # The Underroot</t>
  </si>
  <si>
    <t>PsyduckGood Rod153 # The Underroot</t>
  </si>
  <si>
    <t>SkrelpGood Rod153 # The Underroot</t>
  </si>
  <si>
    <t>WhiscashGood Rod153 # The Underroot</t>
  </si>
  <si>
    <t>SeakingSuper Rod153 # The Underroot</t>
  </si>
  <si>
    <t>GolduckSuper Rod153 # The Underroot</t>
  </si>
  <si>
    <t>WhiscashSuper Rod153 # The Underroot</t>
  </si>
  <si>
    <t>DragalgeSuper Rod153 # The Underroot</t>
  </si>
  <si>
    <t>TrubbishCave165 # North Obsidia Alleyway</t>
  </si>
  <si>
    <t>PoochyenaCave165 # North Obsidia Alleyway</t>
  </si>
  <si>
    <t>YungoosCave165 # North Obsidia Alleyway</t>
  </si>
  <si>
    <t>StunkyCave165 # North Obsidia Alleyway</t>
  </si>
  <si>
    <t>EspurrCave165 # North Obsidia Alleyway</t>
  </si>
  <si>
    <t>MightyenaCave165 # North Obsidia Alleyway</t>
  </si>
  <si>
    <t>TrubbishCave170 # Lapis Alleyway</t>
  </si>
  <si>
    <t>RattataCave170 # Lapis Alleyway</t>
  </si>
  <si>
    <t>MeowthCave170 # Lapis Alleyway</t>
  </si>
  <si>
    <t>StunkyCave170 # Lapis Alleyway</t>
  </si>
  <si>
    <t>EspurrCave170 # Lapis Alleyway</t>
  </si>
  <si>
    <t>RaticateCave170 # Lapis Alleyway</t>
  </si>
  <si>
    <t>PersianCave170 # Lapis Alleyway</t>
  </si>
  <si>
    <t>BarboachOld Rod170 # Lapis Alleyway</t>
  </si>
  <si>
    <t>BarboachGood Rod170 # Lapis Alleyway</t>
  </si>
  <si>
    <t>CarvanhaGood Rod170 # Lapis Alleyway</t>
  </si>
  <si>
    <t>SandshrewCave178 # Grand Stairway B1F</t>
  </si>
  <si>
    <t>GravelerCave178 # Grand Stairway B1F</t>
  </si>
  <si>
    <t>DiglettCave178 # Grand Stairway B1F</t>
  </si>
  <si>
    <t>NoibatCave178 # Grand Stairway B1F</t>
  </si>
  <si>
    <t>GeodudeCave178 # Grand Stairway B1F</t>
  </si>
  <si>
    <t>ChinglingCave178 # Grand Stairway B1F</t>
  </si>
  <si>
    <t>DunsparceCave178 # Grand Stairway B1F</t>
  </si>
  <si>
    <t>SandshrewCave179 # Grand Stairway B2F</t>
  </si>
  <si>
    <t>GravelerCave179 # Grand Stairway B2F</t>
  </si>
  <si>
    <t>DiglettCave179 # Grand Stairway B2F</t>
  </si>
  <si>
    <t>ChinglingCave179 # Grand Stairway B2F</t>
  </si>
  <si>
    <t>GeodudeCave179 # Grand Stairway B2F</t>
  </si>
  <si>
    <t>UnownCave179 # Grand Stairway B2F</t>
  </si>
  <si>
    <t>DunsparceCave179 # Grand Stairway B2F</t>
  </si>
  <si>
    <t>UnownCave180 # Grand Stairway B3F</t>
  </si>
  <si>
    <t>ScatterbugCave184 # Beryl Cave 1F</t>
  </si>
  <si>
    <t>MorelullCave184 # Beryl Cave 1F</t>
  </si>
  <si>
    <t>BunnelbyCave184 # Beryl Cave 1F</t>
  </si>
  <si>
    <t>NoibatCave184 # Beryl Cave 1F</t>
  </si>
  <si>
    <t>SpewpaCave184 # Beryl Cave 1F</t>
  </si>
  <si>
    <t>ShiinoticCave184 # Beryl Cave 1F</t>
  </si>
  <si>
    <t>DiggersbyCave184 # Beryl Cave 1F</t>
  </si>
  <si>
    <t>VivillonCave184 # Beryl Cave 1F</t>
  </si>
  <si>
    <t>ScatterbugCave185 # Beryl Cave B1F</t>
  </si>
  <si>
    <t>MorelullCave185 # Beryl Cave B1F</t>
  </si>
  <si>
    <t>BunnelbyCave185 # Beryl Cave B1F</t>
  </si>
  <si>
    <t>NoibatCave185 # Beryl Cave B1F</t>
  </si>
  <si>
    <t>SpewpaCave185 # Beryl Cave B1F</t>
  </si>
  <si>
    <t>ShiinoticCave185 # Beryl Cave B1F</t>
  </si>
  <si>
    <t>DiggersbyCave185 # Beryl Cave B1F</t>
  </si>
  <si>
    <t>VivillonCave185 # Beryl Cave B1F</t>
  </si>
  <si>
    <t>ScatterbugCave186 # Beryl Cave B2F</t>
  </si>
  <si>
    <t>MorelullCave186 # Beryl Cave B2F</t>
  </si>
  <si>
    <t>BunnelbyCave186 # Beryl Cave B2F</t>
  </si>
  <si>
    <t>NoibatCave186 # Beryl Cave B2F</t>
  </si>
  <si>
    <t>SpewpaCave186 # Beryl Cave B2F</t>
  </si>
  <si>
    <t>ShiinoticCave186 # Beryl Cave B2F</t>
  </si>
  <si>
    <t>DiggersbyCave186 # Beryl Cave B2F</t>
  </si>
  <si>
    <t>VivillonCave186 # Beryl Cave B2F</t>
  </si>
  <si>
    <t>NoibatCave196 # Underground Railnet</t>
  </si>
  <si>
    <t>KlinkCave196 # Underground Railnet</t>
  </si>
  <si>
    <t>GeodudeCave196 # Underground Railnet</t>
  </si>
  <si>
    <t>GravelerCave196 # Underground Railnet</t>
  </si>
  <si>
    <t>WoobatCave196 # Underground Railnet</t>
  </si>
  <si>
    <t>MawileCave196 # Underground Railnet</t>
  </si>
  <si>
    <t>SkorupiCave196 # Underground Railnet</t>
  </si>
  <si>
    <t>KlangCave196 # Underground Railnet</t>
  </si>
  <si>
    <t>VoltorbCave198 # Yureyu Power Plant</t>
  </si>
  <si>
    <t>KlinkCave198 # Yureyu Power Plant</t>
  </si>
  <si>
    <t>YamaskCave198 # Yureyu Power Plant</t>
  </si>
  <si>
    <t>DuskullCave198 # Yureyu Power Plant</t>
  </si>
  <si>
    <t>TogedemaruCave198 # Yureyu Power Plant</t>
  </si>
  <si>
    <t>KlangCave198 # Yureyu Power Plant</t>
  </si>
  <si>
    <t>DiglettCave199 # Pyrous Mountain B1F</t>
  </si>
  <si>
    <t>NumelCave199 # Pyrous Mountain B1F</t>
  </si>
  <si>
    <t>SlugmaCave199 # Pyrous Mountain B1F</t>
  </si>
  <si>
    <t>SawkCave199 # Pyrous Mountain B1F</t>
  </si>
  <si>
    <t>ThrohCave199 # Pyrous Mountain B1F</t>
  </si>
  <si>
    <t>NoibatCave199 # Pyrous Mountain B1F</t>
  </si>
  <si>
    <t>GravelerCave199 # Pyrous Mountain B1F</t>
  </si>
  <si>
    <t>DugtrioCave199 # Pyrous Mountain B1F</t>
  </si>
  <si>
    <t>MagcargoCave199 # Pyrous Mountain B1F</t>
  </si>
  <si>
    <t>SlugmaCave200 # Pyrous Mountain B2F - Sp.Atk EVs</t>
  </si>
  <si>
    <t>NumelCave200 # Pyrous Mountain B2F - Sp.Atk EVs</t>
  </si>
  <si>
    <t>DiglettCave201 # Pyrous Mountain 2F</t>
  </si>
  <si>
    <t>NumelCave201 # Pyrous Mountain 2F</t>
  </si>
  <si>
    <t>SlugmaCave201 # Pyrous Mountain 2F</t>
  </si>
  <si>
    <t>SawkCave201 # Pyrous Mountain 2F</t>
  </si>
  <si>
    <t>ThrohCave201 # Pyrous Mountain 2F</t>
  </si>
  <si>
    <t>NoibatCave201 # Pyrous Mountain 2F</t>
  </si>
  <si>
    <t>GravelerCave201 # Pyrous Mountain 2F</t>
  </si>
  <si>
    <t>DugtrioCave201 # Pyrous Mountain 2F</t>
  </si>
  <si>
    <t>MagcargoCave201 # Pyrous Mountain 2F</t>
  </si>
  <si>
    <t>DiglettCave202 # Pyrous Mountain 2F</t>
  </si>
  <si>
    <t>NumelCave202 # Pyrous Mountain 2F</t>
  </si>
  <si>
    <t>SlugmaCave202 # Pyrous Mountain 2F</t>
  </si>
  <si>
    <t>SawkCave202 # Pyrous Mountain 2F</t>
  </si>
  <si>
    <t>ThrohCave202 # Pyrous Mountain 2F</t>
  </si>
  <si>
    <t>NoibatCave202 # Pyrous Mountain 2F</t>
  </si>
  <si>
    <t>GravelerCave202 # Pyrous Mountain 2F</t>
  </si>
  <si>
    <t>DugtrioCave202 # Pyrous Mountain 2F</t>
  </si>
  <si>
    <t>MagcargoCave202 # Pyrous Mountain 2F</t>
  </si>
  <si>
    <t>DiglettCave203 # Pyrous Mountain 3F</t>
  </si>
  <si>
    <t>NumelCave203 # Pyrous Mountain 3F</t>
  </si>
  <si>
    <t>SlugmaCave203 # Pyrous Mountain 3F</t>
  </si>
  <si>
    <t>SawkCave203 # Pyrous Mountain 3F</t>
  </si>
  <si>
    <t>ThrohCave203 # Pyrous Mountain 3F</t>
  </si>
  <si>
    <t>NoibatCave203 # Pyrous Mountain 3F</t>
  </si>
  <si>
    <t>GravelerCave203 # Pyrous Mountain 3F</t>
  </si>
  <si>
    <t>DugtrioCave203 # Pyrous Mountain 3F</t>
  </si>
  <si>
    <t>MagcargoCave203 # Pyrous Mountain 3F</t>
  </si>
  <si>
    <t>DiglettCave204 # Pyrous Mountain 3F</t>
  </si>
  <si>
    <t>NumelCave204 # Pyrous Mountain 3F</t>
  </si>
  <si>
    <t>SlugmaCave204 # Pyrous Mountain 3F</t>
  </si>
  <si>
    <t>SawkCave204 # Pyrous Mountain 3F</t>
  </si>
  <si>
    <t>ThrohCave204 # Pyrous Mountain 3F</t>
  </si>
  <si>
    <t>NoibatCave204 # Pyrous Mountain 3F</t>
  </si>
  <si>
    <t>GravelerCave204 # Pyrous Mountain 3F</t>
  </si>
  <si>
    <t>DugtrioCave204 # Pyrous Mountain 3F</t>
  </si>
  <si>
    <t>MagcargoCave204 # Pyrous Mountain 3F</t>
  </si>
  <si>
    <t>GrimerOld Rod206 # Azurine Island</t>
  </si>
  <si>
    <t>MukGood Rod206 # Azurine Island</t>
  </si>
  <si>
    <t>TentacoolGood Rod206 # Azurine Island</t>
  </si>
  <si>
    <t>SkrelpGood Rod206 # Azurine Island</t>
  </si>
  <si>
    <t>BurmyHeadbutt206 # Azurine Island</t>
  </si>
  <si>
    <t>PinecoHeadbutt206 # Azurine Island</t>
  </si>
  <si>
    <t>ExeggcuteHeadbutt206 # Azurine Island</t>
  </si>
  <si>
    <t>FoongusLand206 # Azurine Island</t>
  </si>
  <si>
    <t>PalpitoadLand206 # Azurine Island</t>
  </si>
  <si>
    <t>WooperLand206 # Azurine Island</t>
  </si>
  <si>
    <t>ShellosLand206 # Azurine Island</t>
  </si>
  <si>
    <t>GloomLand206 # Azurine Island</t>
  </si>
  <si>
    <t>YanmaLand206 # Azurine Island</t>
  </si>
  <si>
    <t>QuagsireLand206 # Azurine Island</t>
  </si>
  <si>
    <t>AmoongussLand206 # Azurine Island</t>
  </si>
  <si>
    <t>ShelmetLand206 # Azurine Island</t>
  </si>
  <si>
    <t>SkorupiLand206 # Azurine Island</t>
  </si>
  <si>
    <t>ZubatLand206 # Azurine Island</t>
  </si>
  <si>
    <t>ParasLand206 # Azurine Island</t>
  </si>
  <si>
    <t>GolbatLand206 # Azurine Island</t>
  </si>
  <si>
    <t>ParasectLand206 # Azurine Island</t>
  </si>
  <si>
    <t>AriadosLand206 # Azurine Island</t>
  </si>
  <si>
    <t>GeodudeRock Smash209 # Byxbysion Wasteland</t>
  </si>
  <si>
    <t>NincadaRock Smash209 # Byxbysion Wasteland</t>
  </si>
  <si>
    <t>GravelerRock Smash209 # Byxbysion Wasteland</t>
  </si>
  <si>
    <t>PinecoHeadbutt209 # Byxbysion Wasteland</t>
  </si>
  <si>
    <t>UnownHeadbutt209 # Byxbysion Wasteland</t>
  </si>
  <si>
    <t>InkayHeadbutt209 # Byxbysion Wasteland</t>
  </si>
  <si>
    <t>TrubbishLand209 # Byxbysion Wasteland</t>
  </si>
  <si>
    <t>ArbokLand209 # Byxbysion Wasteland</t>
  </si>
  <si>
    <t>SkorupiLand209 # Byxbysion Wasteland</t>
  </si>
  <si>
    <t>EkansLand209 # Byxbysion Wasteland</t>
  </si>
  <si>
    <t>MunnaLand209 # Byxbysion Wasteland</t>
  </si>
  <si>
    <t>VenipedeLand209 # Byxbysion Wasteland</t>
  </si>
  <si>
    <t>MukLand209 # Byxbysion Wasteland</t>
  </si>
  <si>
    <t>KoffingLand209 # Byxbysion Wasteland</t>
  </si>
  <si>
    <t>WeezingLand209 # Byxbysion Wasteland</t>
  </si>
  <si>
    <t>WhirlipedeLand209 # Byxbysion Wasteland</t>
  </si>
  <si>
    <t>DrapionLand209 # Byxbysion Wasteland</t>
  </si>
  <si>
    <t>CuboneLand209 # Byxbysion Wasteland</t>
  </si>
  <si>
    <t>TrubbishCave214 # Byxbysion Tunnels</t>
  </si>
  <si>
    <t>ZubatCave214 # Byxbysion Tunnels</t>
  </si>
  <si>
    <t>GeodudeCave214 # Byxbysion Tunnels</t>
  </si>
  <si>
    <t>KoffingCave214 # Byxbysion Tunnels</t>
  </si>
  <si>
    <t>OnixCave214 # Byxbysion Tunnels</t>
  </si>
  <si>
    <t>GolbatCave214 # Byxbysion Tunnels</t>
  </si>
  <si>
    <t>MawileCave214 # Byxbysion Tunnels</t>
  </si>
  <si>
    <t>TrubbishCave215 # Byxbysion Tunnels</t>
  </si>
  <si>
    <t>ZubatCave215 # Byxbysion Tunnels</t>
  </si>
  <si>
    <t>GeodudeCave215 # Byxbysion Tunnels</t>
  </si>
  <si>
    <t>KoffingCave215 # Byxbysion Tunnels</t>
  </si>
  <si>
    <t>NidoranmaCave215 # Byxbysion Tunnels</t>
  </si>
  <si>
    <t>NidoranfeCave215 # Byxbysion Tunnels</t>
  </si>
  <si>
    <t>NidorinaCave215 # Byxbysion Tunnels</t>
  </si>
  <si>
    <t>NidorinoCave215 # Byxbysion Tunnels</t>
  </si>
  <si>
    <t>TrubbishCave216 # Byxbysion Grotto</t>
  </si>
  <si>
    <t>ZubatCave216 # Byxbysion Grotto</t>
  </si>
  <si>
    <t>GeodudeCave216 # Byxbysion Grotto</t>
  </si>
  <si>
    <t>KoffingCave216 # Byxbysion Grotto</t>
  </si>
  <si>
    <t>OnixCave216 # Byxbysion Grotto</t>
  </si>
  <si>
    <t>GolbatCave216 # Byxbysion Grotto</t>
  </si>
  <si>
    <t>MawileCave216 # Byxbysion Grotto</t>
  </si>
  <si>
    <t>TrubbishCave217 # Hidden Tunnel</t>
  </si>
  <si>
    <t>ZubatCave217 # Hidden Tunnel</t>
  </si>
  <si>
    <t>GeodudeCave217 # Hidden Tunnel</t>
  </si>
  <si>
    <t>KoffingCave217 # Hidden Tunnel</t>
  </si>
  <si>
    <t>OnixCave217 # Hidden Tunnel</t>
  </si>
  <si>
    <t>GolbatCave217 # Hidden Tunnel</t>
  </si>
  <si>
    <t>MawileCave217 # Hidden Tunnel</t>
  </si>
  <si>
    <t>TrubbishCave219 # Byxbysion Grotto</t>
  </si>
  <si>
    <t>ZubatCave219 # Byxbysion Grotto</t>
  </si>
  <si>
    <t>GeodudeCave219 # Byxbysion Grotto</t>
  </si>
  <si>
    <t>KoffingCave219 # Byxbysion Grotto</t>
  </si>
  <si>
    <t>OnixCave219 # Byxbysion Grotto</t>
  </si>
  <si>
    <t>GolbatCave219 # Byxbysion Grotto</t>
  </si>
  <si>
    <t>MawileCave219 # Byxbysion Grotto</t>
  </si>
  <si>
    <t>NoibatCave228 # Underground Railnet</t>
  </si>
  <si>
    <t>KlinkCave228 # Underground Railnet</t>
  </si>
  <si>
    <t>GeodudeCave228 # Underground Railnet</t>
  </si>
  <si>
    <t>GravelerCave228 # Underground Railnet</t>
  </si>
  <si>
    <t>WoobatCave228 # Underground Railnet</t>
  </si>
  <si>
    <t>MawileCave228 # Underground Railnet</t>
  </si>
  <si>
    <t>SkorupiCave228 # Underground Railnet</t>
  </si>
  <si>
    <t>DrapionCave228 # Underground Railnet</t>
  </si>
  <si>
    <t>KlangCave228 # Underground Railnet</t>
  </si>
  <si>
    <t>NoibatCave229 # Underground Railnet</t>
  </si>
  <si>
    <t>KlinkCave229 # Underground Railnet</t>
  </si>
  <si>
    <t>GeodudeCave229 # Underground Railnet</t>
  </si>
  <si>
    <t>GravelerCave229 # Underground Railnet</t>
  </si>
  <si>
    <t>WoobatCave229 # Underground Railnet</t>
  </si>
  <si>
    <t>MawileCave229 # Underground Railnet</t>
  </si>
  <si>
    <t>SkorupiCave229 # Underground Railnet</t>
  </si>
  <si>
    <t>DrapionCave229 # Underground Railnet</t>
  </si>
  <si>
    <t>KlangCave229 # Underground Railnet</t>
  </si>
  <si>
    <t>AronHeadbutt229 # Underground Railnet</t>
  </si>
  <si>
    <t>GeodudeCave231 # Tanzan Mountain</t>
  </si>
  <si>
    <t>NoibatCave231 # Tanzan Mountain</t>
  </si>
  <si>
    <t>SandshrewCave231 # Tanzan Mountain</t>
  </si>
  <si>
    <t>OnixCave231 # Tanzan Mountain</t>
  </si>
  <si>
    <t>KecleonCave231 # Tanzan Mountain</t>
  </si>
  <si>
    <t>SandileCave231 # Tanzan Mountain</t>
  </si>
  <si>
    <t>DucklettWater232 # Tanzan Cove</t>
  </si>
  <si>
    <t>LumineonWater232 # Tanzan Cove</t>
  </si>
  <si>
    <t>SeakingWater232 # Tanzan Cove</t>
  </si>
  <si>
    <t>SwannaWater232 # Tanzan Cove</t>
  </si>
  <si>
    <t>GoldeenOld Rod232 # Tanzan Cove</t>
  </si>
  <si>
    <t>SeakingOld Rod232 # Tanzan Cove</t>
  </si>
  <si>
    <t>BasculinGood Rod232 # Tanzan Cove</t>
  </si>
  <si>
    <t>MantykeGood Rod232 # Tanzan Cove</t>
  </si>
  <si>
    <t>LuvdiscGood Rod232 # Tanzan Cove</t>
  </si>
  <si>
    <t>WhiscashSuper Rod232 # Tanzan Cove</t>
  </si>
  <si>
    <t>LuvdiscSuper Rod232 # Tanzan Cove</t>
  </si>
  <si>
    <t>MantineSuper Rod232 # Tanzan Cove</t>
  </si>
  <si>
    <t>CutieflyLand232 # Tanzan Cove</t>
  </si>
  <si>
    <t>DucklettLand232 # Tanzan Cove</t>
  </si>
  <si>
    <t>AudinoLand232 # Tanzan Cove</t>
  </si>
  <si>
    <t>LedianLand232 # Tanzan Cove</t>
  </si>
  <si>
    <t>OricorioLand232 # Tanzan Cove</t>
  </si>
  <si>
    <t>PoliwagLand232 # Tanzan Cove</t>
  </si>
  <si>
    <t>RibombeeLand232 # Tanzan Cove</t>
  </si>
  <si>
    <t>PoliwhirlLand232 # Tanzan Cove</t>
  </si>
  <si>
    <t>TogedemaruLand232 # Tanzan Cove</t>
  </si>
  <si>
    <t>ComfeyLand232 # Tanzan Cove</t>
  </si>
  <si>
    <t>SwannaLand232 # Tanzan Cove</t>
  </si>
  <si>
    <t>DedenneLand232 # Tanzan Cove</t>
  </si>
  <si>
    <t>ParasLand232 # Tanzan Cove</t>
  </si>
  <si>
    <t>AriadosLand232 # Tanzan Cove</t>
  </si>
  <si>
    <t>ParasectLand232 # Tanzan Cove</t>
  </si>
  <si>
    <t>TaillowHeadbutt234 # Chrysolia Forest</t>
  </si>
  <si>
    <t>ChatotHeadbutt234 # Chrysolia Forest</t>
  </si>
  <si>
    <t>PinecoHeadbutt234 # Chrysolia Forest</t>
  </si>
  <si>
    <t>SpindaLand234 # Chrysolia Forest</t>
  </si>
  <si>
    <t>PikipekLand234 # Chrysolia Forest</t>
  </si>
  <si>
    <t>FurfrouLand234 # Chrysolia Forest</t>
  </si>
  <si>
    <t>LedianLand234 # Chrysolia Forest</t>
  </si>
  <si>
    <t>DeerlingLand234 # Chrysolia Forest</t>
  </si>
  <si>
    <t>ComfeyLand234 # Chrysolia Forest</t>
  </si>
  <si>
    <t>TogedemaruLand234 # Chrysolia Forest</t>
  </si>
  <si>
    <t>AudinoLand234 # Chrysolia Forest</t>
  </si>
  <si>
    <t>MinccinoLand234 # Chrysolia Forest</t>
  </si>
  <si>
    <t>ToucannonLand234 # Chrysolia Forest</t>
  </si>
  <si>
    <t>TrumbeakLand234 # Chrysolia Forest</t>
  </si>
  <si>
    <t>ParasLand234 # Chrysolia Forest</t>
  </si>
  <si>
    <t>VolbeatLand234 # Chrysolia Forest</t>
  </si>
  <si>
    <t>IllumiseLand234 # Chrysolia Forest</t>
  </si>
  <si>
    <t>NoibatCave238 # Chrysolia Spring 1F</t>
  </si>
  <si>
    <t>NumelCave238 # Chrysolia Spring 1F</t>
  </si>
  <si>
    <t>PanpourCave238 # Chrysolia Spring 1F</t>
  </si>
  <si>
    <t>PansearCave238 # Chrysolia Spring 1F</t>
  </si>
  <si>
    <t>OnixCave238 # Chrysolia Spring 1F</t>
  </si>
  <si>
    <t>KecleonCave238 # Chrysolia Spring 1F</t>
  </si>
  <si>
    <t>SimisearCave238 # Chrysolia Spring 1F</t>
  </si>
  <si>
    <t>SimipourCave238 # Chrysolia Spring 1F</t>
  </si>
  <si>
    <t>GastrodonCave238 # Chrysolia Spring 1F</t>
  </si>
  <si>
    <t>CameruptCave238 # Chrysolia Spring 1F</t>
  </si>
  <si>
    <t>ShellosWater238 # Chrysolia Spring 1F</t>
  </si>
  <si>
    <t>BarboachWater238 # Chrysolia Spring 1F</t>
  </si>
  <si>
    <t>GastrodonWater238 # Chrysolia Spring 1F</t>
  </si>
  <si>
    <t>WhiscashWater238 # Chrysolia Spring 1F</t>
  </si>
  <si>
    <t>QuagsireWater238 # Chrysolia Spring 1F</t>
  </si>
  <si>
    <t>ShellosOld Rod238 # Chrysolia Spring 1F</t>
  </si>
  <si>
    <t>BarboachOld Rod238 # Chrysolia Spring 1F</t>
  </si>
  <si>
    <t>ShellosGood Rod238 # Chrysolia Spring 1F</t>
  </si>
  <si>
    <t>BarboachGood Rod238 # Chrysolia Spring 1F</t>
  </si>
  <si>
    <t>ClauncherGood Rod238 # Chrysolia Spring 1F</t>
  </si>
  <si>
    <t>SlowpokeSuper Rod238 # Chrysolia Spring 1F</t>
  </si>
  <si>
    <t>GastrodonSuper Rod238 # Chrysolia Spring 1F</t>
  </si>
  <si>
    <t>WhiscashSuper Rod238 # Chrysolia Spring 1F</t>
  </si>
  <si>
    <t>QuagsireSuper Rod238 # Chrysolia Spring 1F</t>
  </si>
  <si>
    <t>ClawitzerSuper Rod238 # Chrysolia Spring 1F</t>
  </si>
  <si>
    <t>OnixCave247 # Tanzan Depths</t>
  </si>
  <si>
    <t>GeodudeCave247 # Tanzan Depths</t>
  </si>
  <si>
    <t>GravelerCave247 # Tanzan Depths</t>
  </si>
  <si>
    <t>SandslashCave247 # Tanzan Depths</t>
  </si>
  <si>
    <t>DiglettCave247 # Tanzan Depths</t>
  </si>
  <si>
    <t>ArbokCave247 # Tanzan Depths</t>
  </si>
  <si>
    <t>DugtrioCave247 # Tanzan Depths</t>
  </si>
  <si>
    <t>HippopotasCave247 # Tanzan Depths</t>
  </si>
  <si>
    <t>DurantCave247 # Tanzan Depths</t>
  </si>
  <si>
    <t>GravelerCave251 # Lost Railcave</t>
  </si>
  <si>
    <t>NoibatCave251 # Lost Railcave</t>
  </si>
  <si>
    <t>SandshrewCave251 # Lost Railcave</t>
  </si>
  <si>
    <t>KecleonCave251 # Lost Railcave</t>
  </si>
  <si>
    <t>OnixCave251 # Lost Railcave</t>
  </si>
  <si>
    <t>SwinubCave251 # Lost Railcave</t>
  </si>
  <si>
    <t>SmeargleCave251 # Lost Railcave</t>
  </si>
  <si>
    <t>OnixCave258 # Tanzan Depths</t>
  </si>
  <si>
    <t>GeodudeCave258 # Tanzan Depths</t>
  </si>
  <si>
    <t>GravelerCave258 # Tanzan Depths</t>
  </si>
  <si>
    <t>SandslashCave258 # Tanzan Depths</t>
  </si>
  <si>
    <t>DiglettCave258 # Tanzan Depths</t>
  </si>
  <si>
    <t>ArbokCave258 # Tanzan Depths</t>
  </si>
  <si>
    <t>DugtrioCave258 # Tanzan Depths</t>
  </si>
  <si>
    <t>HippopotasCave258 # Tanzan Depths</t>
  </si>
  <si>
    <t>DurantCave258 # Tanzan Depths</t>
  </si>
  <si>
    <t>OnixCave259 # Tanzan Depths</t>
  </si>
  <si>
    <t>GeodudeCave259 # Tanzan Depths</t>
  </si>
  <si>
    <t>GravelerCave259 # Tanzan Depths</t>
  </si>
  <si>
    <t>SandslashCave259 # Tanzan Depths</t>
  </si>
  <si>
    <t>DiglettCave259 # Tanzan Depths</t>
  </si>
  <si>
    <t>ArbokCave259 # Tanzan Depths</t>
  </si>
  <si>
    <t>DugtrioCave259 # Tanzan Depths</t>
  </si>
  <si>
    <t>HippopotasCave259 # Tanzan Depths</t>
  </si>
  <si>
    <t>DurantCave259 # Tanzan Depths</t>
  </si>
  <si>
    <t>OnixCave260 # Tanzan Depths</t>
  </si>
  <si>
    <t>GeodudeCave260 # Tanzan Depths</t>
  </si>
  <si>
    <t>GravelerCave260 # Tanzan Depths</t>
  </si>
  <si>
    <t>SandslashCave260 # Tanzan Depths</t>
  </si>
  <si>
    <t>DiglettCave260 # Tanzan Depths</t>
  </si>
  <si>
    <t>ArbokCave260 # Tanzan Depths</t>
  </si>
  <si>
    <t>DugtrioCave260 # Tanzan Depths</t>
  </si>
  <si>
    <t>HippopotasCave260 # Tanzan Depths</t>
  </si>
  <si>
    <t>DurantCave260 # Tanzan Depths</t>
  </si>
  <si>
    <t>HippowdonCave260 # Tanzan Depths</t>
  </si>
  <si>
    <t>OnixCave261 # Tanzan Depths</t>
  </si>
  <si>
    <t>GeodudeCave261 # Tanzan Depths</t>
  </si>
  <si>
    <t>GravelerCave261 # Tanzan Depths</t>
  </si>
  <si>
    <t>SandslashCave261 # Tanzan Depths</t>
  </si>
  <si>
    <t>DiglettCave261 # Tanzan Depths</t>
  </si>
  <si>
    <t>ArbokCave261 # Tanzan Depths</t>
  </si>
  <si>
    <t>DugtrioCave261 # Tanzan Depths</t>
  </si>
  <si>
    <t>HippopotasCave261 # Tanzan Depths</t>
  </si>
  <si>
    <t>DurantCave261 # Tanzan Depths</t>
  </si>
  <si>
    <t>OnixCave262 # Tanzan Depths</t>
  </si>
  <si>
    <t>GeodudeCave262 # Tanzan Depths</t>
  </si>
  <si>
    <t>GravelerCave262 # Tanzan Depths</t>
  </si>
  <si>
    <t>SandslashCave262 # Tanzan Depths</t>
  </si>
  <si>
    <t>DiglettCave262 # Tanzan Depths</t>
  </si>
  <si>
    <t>ArbokCave262 # Tanzan Depths</t>
  </si>
  <si>
    <t>DugtrioCave262 # Tanzan Depths</t>
  </si>
  <si>
    <t>HippopotasCave262 # Tanzan Depths</t>
  </si>
  <si>
    <t>DurantCave262 # Tanzan Depths</t>
  </si>
  <si>
    <t>OnixCave263 # Tanzan Depths</t>
  </si>
  <si>
    <t>GeodudeCave263 # Tanzan Depths</t>
  </si>
  <si>
    <t>GravelerCave263 # Tanzan Depths</t>
  </si>
  <si>
    <t>SandslashCave263 # Tanzan Depths</t>
  </si>
  <si>
    <t>DiglettCave263 # Tanzan Depths</t>
  </si>
  <si>
    <t>ArbokCave263 # Tanzan Depths</t>
  </si>
  <si>
    <t>DugtrioCave263 # Tanzan Depths</t>
  </si>
  <si>
    <t>HippopotasCave263 # Tanzan Depths</t>
  </si>
  <si>
    <t>DurantCave263 # Tanzan Depths</t>
  </si>
  <si>
    <t>OnixCave264 # Tanzan Depths</t>
  </si>
  <si>
    <t>GeodudeCave264 # Tanzan Depths</t>
  </si>
  <si>
    <t>GravelerCave264 # Tanzan Depths</t>
  </si>
  <si>
    <t>SandslashCave264 # Tanzan Depths</t>
  </si>
  <si>
    <t>DiglettCave264 # Tanzan Depths</t>
  </si>
  <si>
    <t>ArbokCave264 # Tanzan Depths</t>
  </si>
  <si>
    <t>DugtrioCave264 # Tanzan Depths</t>
  </si>
  <si>
    <t>HippopotasCave264 # Tanzan Depths</t>
  </si>
  <si>
    <t>DurantCave264 # Tanzan Depths</t>
  </si>
  <si>
    <t>VenonatLand269 # Obsidia Park</t>
  </si>
  <si>
    <t>BellsproutLand269 # Obsidia Park</t>
  </si>
  <si>
    <t>OddishLand269 # Obsidia Park</t>
  </si>
  <si>
    <t>SunkernLand269 # Obsidia Park</t>
  </si>
  <si>
    <t>BunearyLand269 # Obsidia Park</t>
  </si>
  <si>
    <t>SunfloraLand269 # Obsidia Park</t>
  </si>
  <si>
    <t>SlakothLand269 # Obsidia Park</t>
  </si>
  <si>
    <t>BonslyLand269 # Obsidia Park</t>
  </si>
  <si>
    <t>MewLand280 # Wasteland Wall</t>
  </si>
  <si>
    <t>TogedemaruCave281 # Yureyu Power Plant</t>
  </si>
  <si>
    <t>KlinkCave281 # Yureyu Power Plant</t>
  </si>
  <si>
    <t>ElectrodeCave281 # Yureyu Power Plant</t>
  </si>
  <si>
    <t>VoltorbCave281 # Yureyu Power Plant</t>
  </si>
  <si>
    <t>YamaskCave281 # Yureyu Power Plant</t>
  </si>
  <si>
    <t>DuskullCave281 # Yureyu Power Plant</t>
  </si>
  <si>
    <t>KlangCave281 # Yureyu Power Plant</t>
  </si>
  <si>
    <t>CofagrigusCave281 # Yureyu Power Plant</t>
  </si>
  <si>
    <t>DusclopsCave281 # Yureyu Power Plant</t>
  </si>
  <si>
    <t>KlinklangCave281 # Yureyu Power Plant</t>
  </si>
  <si>
    <t>CombeeHeadbutt282 # South Aventurine Woods</t>
  </si>
  <si>
    <t>SwabluHeadbutt282 # South Aventurine Woods</t>
  </si>
  <si>
    <t>TaillowHeadbutt282 # South Aventurine Woods</t>
  </si>
  <si>
    <t>PinecoHeadbutt282 # South Aventurine Woods</t>
  </si>
  <si>
    <t>KomalaHeadbutt282 # South Aventurine Woods</t>
  </si>
  <si>
    <t>MothimHeadbutt282 # South Aventurine Woods</t>
  </si>
  <si>
    <t>WormadamHeadbutt282 # South Aventurine Woods</t>
  </si>
  <si>
    <t>BunearyLand282 # South Aventurine Woods</t>
  </si>
  <si>
    <t>LedybaLand282 # South Aventurine Woods</t>
  </si>
  <si>
    <t>PassimianLand282 # South Aventurine Woods</t>
  </si>
  <si>
    <t>PanpourLand282 # South Aventurine Woods</t>
  </si>
  <si>
    <t>PansearLand282 # South Aventurine Woods</t>
  </si>
  <si>
    <t>PansageLand282 # South Aventurine Woods</t>
  </si>
  <si>
    <t>LedianLand282 # South Aventurine Woods</t>
  </si>
  <si>
    <t>PachirisuLand282 # South Aventurine Woods</t>
  </si>
  <si>
    <t>PrimeapeLand282 # South Aventurine Woods</t>
  </si>
  <si>
    <t>BewearLand282 # South Aventurine Woods</t>
  </si>
  <si>
    <t>SudowoodoLand282 # South Aventurine Woods</t>
  </si>
  <si>
    <t>LoudredLand282 # South Aventurine Woods</t>
  </si>
  <si>
    <t>ParasLand282 # South Aventurine Woods</t>
  </si>
  <si>
    <t>SpinarakLand282 # South Aventurine Woods</t>
  </si>
  <si>
    <t>AriadosLand282 # South Aventurine Woods</t>
  </si>
  <si>
    <t>KricketuneLand282 # South Aventurine Woods</t>
  </si>
  <si>
    <t>CombeeHeadbutt283 # South Aventurine Woods</t>
  </si>
  <si>
    <t>SwabluHeadbutt283 # South Aventurine Woods</t>
  </si>
  <si>
    <t>TaillowHeadbutt283 # South Aventurine Woods</t>
  </si>
  <si>
    <t>PinecoHeadbutt283 # South Aventurine Woods</t>
  </si>
  <si>
    <t>KomalaHeadbutt283 # South Aventurine Woods</t>
  </si>
  <si>
    <t>MothimHeadbutt283 # South Aventurine Woods</t>
  </si>
  <si>
    <t>WormadamHeadbutt283 # South Aventurine Woods</t>
  </si>
  <si>
    <t>BunearyLand283 # South Aventurine Woods</t>
  </si>
  <si>
    <t>LedybaLand283 # South Aventurine Woods</t>
  </si>
  <si>
    <t>PassimianLand283 # South Aventurine Woods</t>
  </si>
  <si>
    <t>PanpourLand283 # South Aventurine Woods</t>
  </si>
  <si>
    <t>PansearLand283 # South Aventurine Woods</t>
  </si>
  <si>
    <t>PansageLand283 # South Aventurine Woods</t>
  </si>
  <si>
    <t>LedianLand283 # South Aventurine Woods</t>
  </si>
  <si>
    <t>PachirisuLand283 # South Aventurine Woods</t>
  </si>
  <si>
    <t>PrimeapeLand283 # South Aventurine Woods</t>
  </si>
  <si>
    <t>BewearLand283 # South Aventurine Woods</t>
  </si>
  <si>
    <t>SudowoodoLand283 # South Aventurine Woods</t>
  </si>
  <si>
    <t>LoudredLand283 # South Aventurine Woods</t>
  </si>
  <si>
    <t>ParasLand283 # South Aventurine Woods</t>
  </si>
  <si>
    <t>SpinarakLand283 # South Aventurine Woods</t>
  </si>
  <si>
    <t>AriadosLand283 # South Aventurine Woods</t>
  </si>
  <si>
    <t>KricketuneLand283 # South Aventurine Woods</t>
  </si>
  <si>
    <t>CombeeHeadbutt284 # South Aventurine Woods</t>
  </si>
  <si>
    <t>SwabluHeadbutt284 # South Aventurine Woods</t>
  </si>
  <si>
    <t>TaillowHeadbutt284 # South Aventurine Woods</t>
  </si>
  <si>
    <t>PinecoHeadbutt284 # South Aventurine Woods</t>
  </si>
  <si>
    <t>KomalaHeadbutt284 # South Aventurine Woods</t>
  </si>
  <si>
    <t>MothimHeadbutt284 # South Aventurine Woods</t>
  </si>
  <si>
    <t>WormadamHeadbutt284 # South Aventurine Woods</t>
  </si>
  <si>
    <t>BunearyLand284 # South Aventurine Woods</t>
  </si>
  <si>
    <t>LedybaLand284 # South Aventurine Woods</t>
  </si>
  <si>
    <t>PassimianLand284 # South Aventurine Woods</t>
  </si>
  <si>
    <t>PanpourLand284 # South Aventurine Woods</t>
  </si>
  <si>
    <t>PansearLand284 # South Aventurine Woods</t>
  </si>
  <si>
    <t>PansageLand284 # South Aventurine Woods</t>
  </si>
  <si>
    <t>LedianLand284 # South Aventurine Woods</t>
  </si>
  <si>
    <t>PachirisuLand284 # South Aventurine Woods</t>
  </si>
  <si>
    <t>PrimeapeLand284 # South Aventurine Woods</t>
  </si>
  <si>
    <t>BewearLand284 # South Aventurine Woods</t>
  </si>
  <si>
    <t>SudowoodoLand284 # South Aventurine Woods</t>
  </si>
  <si>
    <t>LoudredLand284 # South Aventurine Woods</t>
  </si>
  <si>
    <t>ParasLand284 # South Aventurine Woods</t>
  </si>
  <si>
    <t>SpinarakLand284 # South Aventurine Woods</t>
  </si>
  <si>
    <t>AriadosLand284 # South Aventurine Woods</t>
  </si>
  <si>
    <t>KricketuneLand284 # South Aventurine Woods</t>
  </si>
  <si>
    <t>DeerlingLand285 # Route 1</t>
  </si>
  <si>
    <t>CherubiLand285 # Route 1</t>
  </si>
  <si>
    <t>TaurosLand285 # Route 1</t>
  </si>
  <si>
    <t>BouffalantLand285 # Route 1</t>
  </si>
  <si>
    <t>MiltankLand285 # Route 1</t>
  </si>
  <si>
    <t>KangaskhanLand285 # Route 1</t>
  </si>
  <si>
    <t>MudbrayLand285 # Route 1</t>
  </si>
  <si>
    <t>SkiddoLand285 # Route 1</t>
  </si>
  <si>
    <t>AudinoLand285 # Route 1</t>
  </si>
  <si>
    <t>CherrimLand285 # Route 1</t>
  </si>
  <si>
    <t>GogoatLand285 # Route 1</t>
  </si>
  <si>
    <t>MudsdaleLand285 # Route 1</t>
  </si>
  <si>
    <t>PonytaLand285 # Route 1</t>
  </si>
  <si>
    <t>LinooneLand285 # Route 1</t>
  </si>
  <si>
    <t>ArbokLand285 # Route 1</t>
  </si>
  <si>
    <t>KarrablastLand285 # Route 1</t>
  </si>
  <si>
    <t>RapidashLand285 # Route 1</t>
  </si>
  <si>
    <t>DeerlingLand286 # Route 1</t>
  </si>
  <si>
    <t>CherubiLand286 # Route 1</t>
  </si>
  <si>
    <t>TaurosLand286 # Route 1</t>
  </si>
  <si>
    <t>BouffalantLand286 # Route 1</t>
  </si>
  <si>
    <t>MiltankLand286 # Route 1</t>
  </si>
  <si>
    <t>KangaskhanLand286 # Route 1</t>
  </si>
  <si>
    <t>MudbrayLand286 # Route 1</t>
  </si>
  <si>
    <t>SkiddoLand286 # Route 1</t>
  </si>
  <si>
    <t>AudinoLand286 # Route 1</t>
  </si>
  <si>
    <t>CherrimLand286 # Route 1</t>
  </si>
  <si>
    <t>GogoatLand286 # Route 1</t>
  </si>
  <si>
    <t>MudsdaleLand286 # Route 1</t>
  </si>
  <si>
    <t>PonytaLand286 # Route 1</t>
  </si>
  <si>
    <t>LinooneLand286 # Route 1</t>
  </si>
  <si>
    <t>ArbokLand286 # Route 1</t>
  </si>
  <si>
    <t>KarrablastLand286 # Route 1</t>
  </si>
  <si>
    <t>RapidashLand286 # Route 1</t>
  </si>
  <si>
    <t>DeerlingLand287 # Route 1</t>
  </si>
  <si>
    <t>CherubiLand287 # Route 1</t>
  </si>
  <si>
    <t>TaurosLand287 # Route 1</t>
  </si>
  <si>
    <t>BouffalantLand287 # Route 1</t>
  </si>
  <si>
    <t>MiltankLand287 # Route 1</t>
  </si>
  <si>
    <t>KangaskhanLand287 # Route 1</t>
  </si>
  <si>
    <t>MudbrayLand287 # Route 1</t>
  </si>
  <si>
    <t>SkiddoLand287 # Route 1</t>
  </si>
  <si>
    <t>AudinoLand287 # Route 1</t>
  </si>
  <si>
    <t>CherrimLand287 # Route 1</t>
  </si>
  <si>
    <t>GogoatLand287 # Route 1</t>
  </si>
  <si>
    <t>MudsdaleLand287 # Route 1</t>
  </si>
  <si>
    <t>PonytaLand287 # Route 1</t>
  </si>
  <si>
    <t>LinooneLand287 # Route 1</t>
  </si>
  <si>
    <t>ArbokLand287 # Route 1</t>
  </si>
  <si>
    <t>KarrablastLand287 # Route 1</t>
  </si>
  <si>
    <t>RapidashLand287 # Route 1</t>
  </si>
  <si>
    <t>CombeeHeadbutt288 # North Aventurine Woods</t>
  </si>
  <si>
    <t>SwabluHeadbutt288 # North Aventurine Woods</t>
  </si>
  <si>
    <t>TaillowHeadbutt288 # North Aventurine Woods</t>
  </si>
  <si>
    <t>PinecoHeadbutt288 # North Aventurine Woods</t>
  </si>
  <si>
    <t>KomalaHeadbutt288 # North Aventurine Woods</t>
  </si>
  <si>
    <t>MothimHeadbutt288 # North Aventurine Woods</t>
  </si>
  <si>
    <t>WormadamHeadbutt288 # North Aventurine Woods</t>
  </si>
  <si>
    <t>BunearyLand288 # North Aventurine Woods</t>
  </si>
  <si>
    <t>LedybaLand288 # North Aventurine Woods</t>
  </si>
  <si>
    <t>OranguruLand288 # North Aventurine Woods</t>
  </si>
  <si>
    <t>PanpourLand288 # North Aventurine Woods</t>
  </si>
  <si>
    <t>PansearLand288 # North Aventurine Woods</t>
  </si>
  <si>
    <t>PansageLand288 # North Aventurine Woods</t>
  </si>
  <si>
    <t>LedianLand288 # North Aventurine Woods</t>
  </si>
  <si>
    <t>PachirisuLand288 # North Aventurine Woods</t>
  </si>
  <si>
    <t>PrimeapeLand288 # North Aventurine Woods</t>
  </si>
  <si>
    <t>BewearLand288 # North Aventurine Woods</t>
  </si>
  <si>
    <t>SudowoodoLand288 # North Aventurine Woods</t>
  </si>
  <si>
    <t>LoudredLand288 # North Aventurine Woods</t>
  </si>
  <si>
    <t>ParasLand288 # North Aventurine Woods</t>
  </si>
  <si>
    <t>SpinarakLand288 # North Aventurine Woods</t>
  </si>
  <si>
    <t>AriadosLand288 # North Aventurine Woods</t>
  </si>
  <si>
    <t>DewpiderWater289 # North Aventurine Woods</t>
  </si>
  <si>
    <t>AraquanidWater289 # North Aventurine Woods</t>
  </si>
  <si>
    <t>DewpiderOld Rod289 # North Aventurine Woods</t>
  </si>
  <si>
    <t>DewpiderGood Rod289 # North Aventurine Woods</t>
  </si>
  <si>
    <t>AraquanidGood Rod289 # North Aventurine Woods</t>
  </si>
  <si>
    <t>DewpiderSuper Rod289 # North Aventurine Woods</t>
  </si>
  <si>
    <t>AraquanidSuper Rod289 # North Aventurine Woods</t>
  </si>
  <si>
    <t>CombeeHeadbutt289 # North Aventurine Woods</t>
  </si>
  <si>
    <t>SwabluHeadbutt289 # North Aventurine Woods</t>
  </si>
  <si>
    <t>TaillowHeadbutt289 # North Aventurine Woods</t>
  </si>
  <si>
    <t>PinecoHeadbutt289 # North Aventurine Woods</t>
  </si>
  <si>
    <t>KomalaHeadbutt289 # North Aventurine Woods</t>
  </si>
  <si>
    <t>MothimHeadbutt289 # North Aventurine Woods</t>
  </si>
  <si>
    <t>WormadamHeadbutt289 # North Aventurine Woods</t>
  </si>
  <si>
    <t>BunearyLand289 # North Aventurine Woods</t>
  </si>
  <si>
    <t>LedybaLand289 # North Aventurine Woods</t>
  </si>
  <si>
    <t>OranguruLand289 # North Aventurine Woods</t>
  </si>
  <si>
    <t>PanpourLand289 # North Aventurine Woods</t>
  </si>
  <si>
    <t>PansearLand289 # North Aventurine Woods</t>
  </si>
  <si>
    <t>PansageLand289 # North Aventurine Woods</t>
  </si>
  <si>
    <t>LedianLand289 # North Aventurine Woods</t>
  </si>
  <si>
    <t>PachirisuLand289 # North Aventurine Woods</t>
  </si>
  <si>
    <t>PrimeapeLand289 # North Aventurine Woods</t>
  </si>
  <si>
    <t>BewearLand289 # North Aventurine Woods</t>
  </si>
  <si>
    <t>SudowoodoLand289 # North Aventurine Woods</t>
  </si>
  <si>
    <t>LoudredLand289 # North Aventurine Woods</t>
  </si>
  <si>
    <t>ParasLand289 # North Aventurine Woods</t>
  </si>
  <si>
    <t>SpinarakLand289 # North Aventurine Woods</t>
  </si>
  <si>
    <t>AriadosLand289 # North Aventurine Woods</t>
  </si>
  <si>
    <t>DeerlingLand290 # Route 1</t>
  </si>
  <si>
    <t>CherubiLand290 # Route 1</t>
  </si>
  <si>
    <t>TaurosLand290 # Route 1</t>
  </si>
  <si>
    <t>BouffalantLand290 # Route 1</t>
  </si>
  <si>
    <t>MiltankLand290 # Route 1</t>
  </si>
  <si>
    <t>KangaskhanLand290 # Route 1</t>
  </si>
  <si>
    <t>MudbrayLand290 # Route 1</t>
  </si>
  <si>
    <t>SkiddoLand290 # Route 1</t>
  </si>
  <si>
    <t>AudinoLand290 # Route 1</t>
  </si>
  <si>
    <t>CherrimLand290 # Route 1</t>
  </si>
  <si>
    <t>GogoatLand290 # Route 1</t>
  </si>
  <si>
    <t>MudsdaleLand290 # Route 1</t>
  </si>
  <si>
    <t>PonytaLand290 # Route 1</t>
  </si>
  <si>
    <t>LinooneLand290 # Route 1</t>
  </si>
  <si>
    <t>ArbokLand290 # Route 1</t>
  </si>
  <si>
    <t>KarrablastLand290 # Route 1</t>
  </si>
  <si>
    <t>RapidashLand290 # Route 1</t>
  </si>
  <si>
    <t>DeerlingLand291 # Route 1</t>
  </si>
  <si>
    <t>CherubiLand291 # Route 1</t>
  </si>
  <si>
    <t>TaurosLand291 # Route 1</t>
  </si>
  <si>
    <t>BouffalantLand291 # Route 1</t>
  </si>
  <si>
    <t>MiltankLand291 # Route 1</t>
  </si>
  <si>
    <t>KangaskhanLand291 # Route 1</t>
  </si>
  <si>
    <t>MudbrayLand291 # Route 1</t>
  </si>
  <si>
    <t>SkiddoLand291 # Route 1</t>
  </si>
  <si>
    <t>AudinoLand291 # Route 1</t>
  </si>
  <si>
    <t>CherrimLand291 # Route 1</t>
  </si>
  <si>
    <t>GogoatLand291 # Route 1</t>
  </si>
  <si>
    <t>MudsdaleLand291 # Route 1</t>
  </si>
  <si>
    <t>PonytaLand291 # Route 1</t>
  </si>
  <si>
    <t>LinooneLand291 # Route 1</t>
  </si>
  <si>
    <t>ArbokLand291 # Route 1</t>
  </si>
  <si>
    <t>KarrablastLand291 # Route 1</t>
  </si>
  <si>
    <t>RapidashLand291 # Route 1</t>
  </si>
  <si>
    <t>GirafarigLand292 # Vanhanen Labyrinth</t>
  </si>
  <si>
    <t>PonytaLand292 # Vanhanen Labyrinth</t>
  </si>
  <si>
    <t>DeerlingLand292 # Vanhanen Labyrinth</t>
  </si>
  <si>
    <t>SkiddoLand292 # Vanhanen Labyrinth</t>
  </si>
  <si>
    <t>KecleonLand292 # Vanhanen Labyrinth</t>
  </si>
  <si>
    <t>StantlerLand292 # Vanhanen Labyrinth</t>
  </si>
  <si>
    <t>FurfrouLand292 # Vanhanen Labyrinth</t>
  </si>
  <si>
    <t>UnownLand305 # Citae Astrae</t>
  </si>
  <si>
    <t>DrowzeeLand305 # Citae Astrae</t>
  </si>
  <si>
    <t>BaltoyLand305 # Citae Astrae</t>
  </si>
  <si>
    <t>ElgyemLand305 # Citae Astrae</t>
  </si>
  <si>
    <t>ClaydolLand305 # Citae Astrae</t>
  </si>
  <si>
    <t>HypnoLand305 # Citae Astrae</t>
  </si>
  <si>
    <t>UnownCave306 # Citae Astrae</t>
  </si>
  <si>
    <t>NatuCave306 # Citae Astrae</t>
  </si>
  <si>
    <t>XatuCave306 # Citae Astrae</t>
  </si>
  <si>
    <t>SigilyphCave306 # Citae Astrae</t>
  </si>
  <si>
    <t>PanchamCave320 # Slums Playground</t>
  </si>
  <si>
    <t>MakuhitaCave320 # Slums Playground</t>
  </si>
  <si>
    <t>PidoveCave320 # Slums Playground</t>
  </si>
  <si>
    <t>MankeyCave320 # Slums Playground</t>
  </si>
  <si>
    <t>WatchogCave320 # Slums Playground</t>
  </si>
  <si>
    <t>PrimeapeCave320 # Slums Playground</t>
  </si>
  <si>
    <t>PanchamCave321 # Slums Playground</t>
  </si>
  <si>
    <t>TrubbishCave321 # Slums Playground</t>
  </si>
  <si>
    <t>WatchogCave321 # Slums Playground</t>
  </si>
  <si>
    <t>MakuhitaCave321 # Slums Playground</t>
  </si>
  <si>
    <t>MankeyCave321 # Slums Playground</t>
  </si>
  <si>
    <t>PidoveCave321 # Slums Playground</t>
  </si>
  <si>
    <t>PrimeapeCave321 # Slums Playground</t>
  </si>
  <si>
    <t>WailmerWater333 # Iolia Valley</t>
  </si>
  <si>
    <t>LumineonWater333 # Iolia Valley</t>
  </si>
  <si>
    <t>SeakingWater333 # Iolia Valley</t>
  </si>
  <si>
    <t>FinneonOld Rod333 # Iolia Valley</t>
  </si>
  <si>
    <t>GoldeenOld Rod333 # Iolia Valley</t>
  </si>
  <si>
    <t>SeakingGood Rod333 # Iolia Valley</t>
  </si>
  <si>
    <t>LumineonGood Rod333 # Iolia Valley</t>
  </si>
  <si>
    <t>AlomomolaGood Rod333 # Iolia Valley</t>
  </si>
  <si>
    <t>AlomomolaSuper Rod333 # Iolia Valley</t>
  </si>
  <si>
    <t>LuvdiscSuper Rod333 # Iolia Valley</t>
  </si>
  <si>
    <t>DewgongSuper Rod333 # Iolia Valley</t>
  </si>
  <si>
    <t>WynautLand333 # Iolia Valley</t>
  </si>
  <si>
    <t>BeautiflyLand333 # Iolia Valley</t>
  </si>
  <si>
    <t>DucklettLand333 # Iolia Valley</t>
  </si>
  <si>
    <t>LedianLand333 # Iolia Valley</t>
  </si>
  <si>
    <t>TranquillLand333 # Iolia Valley</t>
  </si>
  <si>
    <t>SilcoonLand333 # Iolia Valley</t>
  </si>
  <si>
    <t>SkiploomLand333 # Iolia Valley</t>
  </si>
  <si>
    <t>PetililLand333 # Iolia Valley</t>
  </si>
  <si>
    <t>SeelLand333 # Iolia Valley</t>
  </si>
  <si>
    <t>SwannaLand333 # Iolia Valley</t>
  </si>
  <si>
    <t>HoppipLand333 # Iolia Valley</t>
  </si>
  <si>
    <t>PidoveLand333 # Iolia Valley</t>
  </si>
  <si>
    <t>WurmpleLand333 # Iolia Valley</t>
  </si>
  <si>
    <t>DustoxLand333 # Iolia Valley</t>
  </si>
  <si>
    <t>AriadosLand333 # Iolia Valley</t>
  </si>
  <si>
    <t>CascoonLand333 # Iolia Valley</t>
  </si>
  <si>
    <t>HoothootLand333 # Iolia Valley</t>
  </si>
  <si>
    <t>NoctowlLand333 # Iolia Valley</t>
  </si>
  <si>
    <t>WailmerWater334 # Iolia Valley</t>
  </si>
  <si>
    <t>LumineonWater334 # Iolia Valley</t>
  </si>
  <si>
    <t>SeakingWater334 # Iolia Valley</t>
  </si>
  <si>
    <t>FinneonOld Rod334 # Iolia Valley</t>
  </si>
  <si>
    <t>GoldeenOld Rod334 # Iolia Valley</t>
  </si>
  <si>
    <t>SeakingGood Rod334 # Iolia Valley</t>
  </si>
  <si>
    <t>LumineonGood Rod334 # Iolia Valley</t>
  </si>
  <si>
    <t>AlomomolaGood Rod334 # Iolia Valley</t>
  </si>
  <si>
    <t>AlomomolaSuper Rod334 # Iolia Valley</t>
  </si>
  <si>
    <t>LuvdiscSuper Rod334 # Iolia Valley</t>
  </si>
  <si>
    <t>DewgongSuper Rod334 # Iolia Valley</t>
  </si>
  <si>
    <t>WynautLand334 # Iolia Valley</t>
  </si>
  <si>
    <t>BeautiflyLand334 # Iolia Valley</t>
  </si>
  <si>
    <t>DucklettLand334 # Iolia Valley</t>
  </si>
  <si>
    <t>LedianLand334 # Iolia Valley</t>
  </si>
  <si>
    <t>TranquillLand334 # Iolia Valley</t>
  </si>
  <si>
    <t>SilcoonLand334 # Iolia Valley</t>
  </si>
  <si>
    <t>SkiploomLand334 # Iolia Valley</t>
  </si>
  <si>
    <t>PetililLand334 # Iolia Valley</t>
  </si>
  <si>
    <t>SeelLand334 # Iolia Valley</t>
  </si>
  <si>
    <t>SwannaLand334 # Iolia Valley</t>
  </si>
  <si>
    <t>HoppipLand334 # Iolia Valley</t>
  </si>
  <si>
    <t>PidoveLand334 # Iolia Valley</t>
  </si>
  <si>
    <t>WurmpleLand334 # Iolia Valley</t>
  </si>
  <si>
    <t>DustoxLand334 # Iolia Valley</t>
  </si>
  <si>
    <t>AriadosLand334 # Iolia Valley</t>
  </si>
  <si>
    <t>CascoonLand334 # Iolia Valley</t>
  </si>
  <si>
    <t>HoothootLand334 # Iolia Valley</t>
  </si>
  <si>
    <t>NoctowlLand334 # Iolia Valley</t>
  </si>
  <si>
    <t>WailmerWater335 # Iolia Valley</t>
  </si>
  <si>
    <t>LumineonWater335 # Iolia Valley</t>
  </si>
  <si>
    <t>SeakingWater335 # Iolia Valley</t>
  </si>
  <si>
    <t>FinneonOld Rod335 # Iolia Valley</t>
  </si>
  <si>
    <t>GoldeenOld Rod335 # Iolia Valley</t>
  </si>
  <si>
    <t>SeakingGood Rod335 # Iolia Valley</t>
  </si>
  <si>
    <t>LumineonGood Rod335 # Iolia Valley</t>
  </si>
  <si>
    <t>AlomomolaGood Rod335 # Iolia Valley</t>
  </si>
  <si>
    <t>AlomomolaSuper Rod335 # Iolia Valley</t>
  </si>
  <si>
    <t>LuvdiscSuper Rod335 # Iolia Valley</t>
  </si>
  <si>
    <t>DewgongSuper Rod335 # Iolia Valley</t>
  </si>
  <si>
    <t>WynautLand335 # Iolia Valley</t>
  </si>
  <si>
    <t>BeautiflyLand335 # Iolia Valley</t>
  </si>
  <si>
    <t>DucklettLand335 # Iolia Valley</t>
  </si>
  <si>
    <t>LedianLand335 # Iolia Valley</t>
  </si>
  <si>
    <t>TranquillLand335 # Iolia Valley</t>
  </si>
  <si>
    <t>SilcoonLand335 # Iolia Valley</t>
  </si>
  <si>
    <t>SkiploomLand335 # Iolia Valley</t>
  </si>
  <si>
    <t>PetililLand335 # Iolia Valley</t>
  </si>
  <si>
    <t>SeelLand335 # Iolia Valley</t>
  </si>
  <si>
    <t>SwannaLand335 # Iolia Valley</t>
  </si>
  <si>
    <t>HoppipLand335 # Iolia Valley</t>
  </si>
  <si>
    <t>PidoveLand335 # Iolia Valley</t>
  </si>
  <si>
    <t>WurmpleLand335 # Iolia Valley</t>
  </si>
  <si>
    <t>DustoxLand335 # Iolia Valley</t>
  </si>
  <si>
    <t>AriadosLand335 # Iolia Valley</t>
  </si>
  <si>
    <t>CascoonLand335 # Iolia Valley</t>
  </si>
  <si>
    <t>HoothootLand335 # Iolia Valley</t>
  </si>
  <si>
    <t>NoctowlLand335 # Iolia Valley</t>
  </si>
  <si>
    <t>GravelerCave340 # Iolia Valley</t>
  </si>
  <si>
    <t>WoobatCave340 # Iolia Valley</t>
  </si>
  <si>
    <t>SwoobatCave340 # Iolia Valley</t>
  </si>
  <si>
    <t>BronzorCave340 # Iolia Valley</t>
  </si>
  <si>
    <t>CarbinkCave340 # Iolia Valley</t>
  </si>
  <si>
    <t>BronzongCave340 # Iolia Valley</t>
  </si>
  <si>
    <t>GravelerCave341 # Iolia Valley</t>
  </si>
  <si>
    <t>WoobatCave341 # Iolia Valley</t>
  </si>
  <si>
    <t>SwoobatCave341 # Iolia Valley</t>
  </si>
  <si>
    <t>BronzorCave341 # Iolia Valley</t>
  </si>
  <si>
    <t>CarbinkCave341 # Iolia Valley</t>
  </si>
  <si>
    <t>BronzongCave341 # Iolia Valley</t>
  </si>
  <si>
    <t>GravelerCave342 # Iolia Valley</t>
  </si>
  <si>
    <t>WoobatCave342 # Iolia Valley</t>
  </si>
  <si>
    <t>SwoobatCave342 # Iolia Valley</t>
  </si>
  <si>
    <t>BronzorCave342 # Iolia Valley</t>
  </si>
  <si>
    <t>CarbinkCave342 # Iolia Valley</t>
  </si>
  <si>
    <t>BronzongCave342 # Iolia Valley</t>
  </si>
  <si>
    <t>GravelerCave343 # Iolia Valley</t>
  </si>
  <si>
    <t>WoobatCave343 # Iolia Valley</t>
  </si>
  <si>
    <t>SwoobatCave343 # Iolia Valley</t>
  </si>
  <si>
    <t>BronzorCave343 # Iolia Valley</t>
  </si>
  <si>
    <t>CarbinkCave343 # Iolia Valley</t>
  </si>
  <si>
    <t>BronzongCave343 # Iolia Valley</t>
  </si>
  <si>
    <t>GravelerCave344 # Iolia Valley</t>
  </si>
  <si>
    <t>WoobatCave344 # Iolia Valley</t>
  </si>
  <si>
    <t>SwoobatCave344 # Iolia Valley</t>
  </si>
  <si>
    <t>BronzorCave344 # Iolia Valley</t>
  </si>
  <si>
    <t>CarbinkCave344 # Iolia Valley</t>
  </si>
  <si>
    <t>BronzongCave344 # Iolia Valley</t>
  </si>
  <si>
    <t>GravelerCave346 # Iolia Valley</t>
  </si>
  <si>
    <t>WoobatCave346 # Iolia Valley</t>
  </si>
  <si>
    <t>SwoobatCave346 # Iolia Valley</t>
  </si>
  <si>
    <t>BronzorCave346 # Iolia Valley</t>
  </si>
  <si>
    <t>CarbinkCave346 # Iolia Valley</t>
  </si>
  <si>
    <t>BronzongCave346 # Iolia Valley</t>
  </si>
  <si>
    <t>GravelerCave347 # Iolia Valley</t>
  </si>
  <si>
    <t>WoobatCave347 # Iolia Valley</t>
  </si>
  <si>
    <t>SwoobatCave347 # Iolia Valley</t>
  </si>
  <si>
    <t>BronzorCave347 # Iolia Valley</t>
  </si>
  <si>
    <t>CarbinkCave347 # Iolia Valley</t>
  </si>
  <si>
    <t>BronzongCave347 # Iolia Valley</t>
  </si>
  <si>
    <t>GravelerCave348 # Iolia Valley</t>
  </si>
  <si>
    <t>WoobatCave348 # Iolia Valley</t>
  </si>
  <si>
    <t>SwoobatCave348 # Iolia Valley</t>
  </si>
  <si>
    <t>BronzorCave348 # Iolia Valley</t>
  </si>
  <si>
    <t>CarbinkCave348 # Iolia Valley</t>
  </si>
  <si>
    <t>BronzongCave348 # Iolia Valley</t>
  </si>
  <si>
    <t>GravelerCave349 # Iolia Valley</t>
  </si>
  <si>
    <t>WoobatCave349 # Iolia Valley</t>
  </si>
  <si>
    <t>SwoobatCave349 # Iolia Valley</t>
  </si>
  <si>
    <t>BronzorCave349 # Iolia Valley</t>
  </si>
  <si>
    <t>CarbinkCave349 # Iolia Valley</t>
  </si>
  <si>
    <t>BronzongCave349 # Iolia Valley</t>
  </si>
  <si>
    <t>RuffletLand358 # Route 2</t>
  </si>
  <si>
    <t>HawluchaLand358 # Route 2</t>
  </si>
  <si>
    <t>MedititeLand358 # Route 2</t>
  </si>
  <si>
    <t>BoldoreLand358 # Route 2</t>
  </si>
  <si>
    <t>RhyhornLand358 # Route 2</t>
  </si>
  <si>
    <t>UrsaringLand358 # Route 2</t>
  </si>
  <si>
    <t>MachokeLand358 # Route 2</t>
  </si>
  <si>
    <t>TrapinchLand358 # Route 2</t>
  </si>
  <si>
    <t>RockruffLand358 # Route 2</t>
  </si>
  <si>
    <t>DonphanLand358 # Route 2</t>
  </si>
  <si>
    <t>MienfooLand358 # Route 2</t>
  </si>
  <si>
    <t>RhydonLand358 # Route 2</t>
  </si>
  <si>
    <t>AbsolLand358 # Route 2</t>
  </si>
  <si>
    <t>NoctowlLand358 # Route 2</t>
  </si>
  <si>
    <t>VullabyLand358 # Route 2</t>
  </si>
  <si>
    <t>WailmerWater359 # Celestinine Cascade</t>
  </si>
  <si>
    <t>LumineonWater359 # Celestinine Cascade</t>
  </si>
  <si>
    <t>WishiwashiWater359 # Celestinine Cascade</t>
  </si>
  <si>
    <t>FinneonOld Rod359 # Celestinine Cascade</t>
  </si>
  <si>
    <t>WishiwashiOld Rod359 # Celestinine Cascade</t>
  </si>
  <si>
    <t>WishiwashiGood Rod359 # Celestinine Cascade</t>
  </si>
  <si>
    <t>LumineonGood Rod359 # Celestinine Cascade</t>
  </si>
  <si>
    <t>RemoraidGood Rod359 # Celestinine Cascade</t>
  </si>
  <si>
    <t>WishiwashiSuper Rod359 # Celestinine Cascade</t>
  </si>
  <si>
    <t>LumineonSuper Rod359 # Celestinine Cascade</t>
  </si>
  <si>
    <t>ShellderSuper Rod359 # Celestinine Cascade</t>
  </si>
  <si>
    <t>DewgongSuper Rod359 # Celestinine Cascade</t>
  </si>
  <si>
    <t>OctillerySuper Rod359 # Celestinine Cascade</t>
  </si>
  <si>
    <t>RuffletLand359 # Celestinine Cascade</t>
  </si>
  <si>
    <t>HawluchaLand359 # Celestinine Cascade</t>
  </si>
  <si>
    <t>MedititeLand359 # Celestinine Cascade</t>
  </si>
  <si>
    <t>BoldoreLand359 # Celestinine Cascade</t>
  </si>
  <si>
    <t>RhyhornLand359 # Celestinine Cascade</t>
  </si>
  <si>
    <t>UrsaringLand359 # Celestinine Cascade</t>
  </si>
  <si>
    <t>RockruffLand359 # Celestinine Cascade</t>
  </si>
  <si>
    <t>MachokeLand359 # Celestinine Cascade</t>
  </si>
  <si>
    <t>DonphanLand359 # Celestinine Cascade</t>
  </si>
  <si>
    <t>MienfooLand359 # Celestinine Cascade</t>
  </si>
  <si>
    <t>RhydonLand359 # Celestinine Cascade</t>
  </si>
  <si>
    <t>AbsolLand359 # Celestinine Cascade</t>
  </si>
  <si>
    <t>NoctowlLand359 # Celestinine Cascade</t>
  </si>
  <si>
    <t>RuffletLand360 # Route 2</t>
  </si>
  <si>
    <t>HawluchaLand360 # Route 2</t>
  </si>
  <si>
    <t>MedititeLand360 # Route 2</t>
  </si>
  <si>
    <t>BoldoreLand360 # Route 2</t>
  </si>
  <si>
    <t>RhyhornLand360 # Route 2</t>
  </si>
  <si>
    <t>UrsaringLand360 # Route 2</t>
  </si>
  <si>
    <t>MachokeLand360 # Route 2</t>
  </si>
  <si>
    <t>TrapinchLand360 # Route 2</t>
  </si>
  <si>
    <t>RockruffLand360 # Route 2</t>
  </si>
  <si>
    <t>DonphanLand360 # Route 2</t>
  </si>
  <si>
    <t>MienfooLand360 # Route 2</t>
  </si>
  <si>
    <t>RhydonLand360 # Route 2</t>
  </si>
  <si>
    <t>AbsolLand360 # Route 2</t>
  </si>
  <si>
    <t>NoctowlLand360 # Route 2</t>
  </si>
  <si>
    <t>VullabyLand360 # Route 2</t>
  </si>
  <si>
    <t>MienfooLand361 # Route 3</t>
  </si>
  <si>
    <t>UrsaringLand361 # Route 3</t>
  </si>
  <si>
    <t>StarlyLand361 # Route 3</t>
  </si>
  <si>
    <t>StaraviaLand361 # Route 3</t>
  </si>
  <si>
    <t>BronzongLand361 # Route 3</t>
  </si>
  <si>
    <t>GravelerLand361 # Route 3</t>
  </si>
  <si>
    <t>BronzorLand361 # Route 3</t>
  </si>
  <si>
    <t>GligarLand361 # Route 3</t>
  </si>
  <si>
    <t>StaraptorLand361 # Route 3</t>
  </si>
  <si>
    <t>GolettLand361 # Route 3</t>
  </si>
  <si>
    <t>GolurkLand361 # Route 3</t>
  </si>
  <si>
    <t>AbsolLand361 # Route 3</t>
  </si>
  <si>
    <t>NoctowlLand361 # Route 3</t>
  </si>
  <si>
    <t>CubchooCave364 # Ametrine Mountain 2F</t>
  </si>
  <si>
    <t>SphealCave364 # Ametrine Mountain 2F</t>
  </si>
  <si>
    <t>BergmiteCave364 # Ametrine Mountain 2F</t>
  </si>
  <si>
    <t>SealeoCave364 # Ametrine Mountain 2F</t>
  </si>
  <si>
    <t>BearticCave364 # Ametrine Mountain 2F</t>
  </si>
  <si>
    <t>DelibirdCave364 # Ametrine Mountain 2F</t>
  </si>
  <si>
    <t>SandshrewCave364 # Ametrine Mountain 2F</t>
  </si>
  <si>
    <t>SandslashCave364 # Ametrine Mountain 2F</t>
  </si>
  <si>
    <t>CryogonalCave364 # Ametrine Mountain 2F</t>
  </si>
  <si>
    <t>SnoruntCave364 # Ametrine Mountain 2F</t>
  </si>
  <si>
    <t>WailmerWater364 # Ametrine Mountain 2F</t>
  </si>
  <si>
    <t>SeelWater364 # Ametrine Mountain 2F</t>
  </si>
  <si>
    <t>LumineonWater364 # Ametrine Mountain 2F</t>
  </si>
  <si>
    <t>WishiwashiWater364 # Ametrine Mountain 2F</t>
  </si>
  <si>
    <t>DewgongWater364 # Ametrine Mountain 2F</t>
  </si>
  <si>
    <t>FinneonOld Rod364 # Ametrine Mountain 2F</t>
  </si>
  <si>
    <t>WishiwashiOld Rod364 # Ametrine Mountain 2F</t>
  </si>
  <si>
    <t>RemoraidGood Rod364 # Ametrine Mountain 2F</t>
  </si>
  <si>
    <t>HorseaGood Rod364 # Ametrine Mountain 2F</t>
  </si>
  <si>
    <t>QwilfishGood Rod364 # Ametrine Mountain 2F</t>
  </si>
  <si>
    <t>OctillerySuper Rod364 # Ametrine Mountain 2F</t>
  </si>
  <si>
    <t>SeadraSuper Rod364 # Ametrine Mountain 2F</t>
  </si>
  <si>
    <t>ShellderSuper Rod364 # Ametrine Mountain 2F</t>
  </si>
  <si>
    <t>QwilfishSuper Rod364 # Ametrine Mountain 2F</t>
  </si>
  <si>
    <t>BasculinSuper Rod364 # Ametrine Mountain 2F</t>
  </si>
  <si>
    <t>CubchooCave366 # Ametrine Mountain 3F</t>
  </si>
  <si>
    <t>SphealCave366 # Ametrine Mountain 3F</t>
  </si>
  <si>
    <t>BergmiteCave366 # Ametrine Mountain 3F</t>
  </si>
  <si>
    <t>SealeoCave366 # Ametrine Mountain 3F</t>
  </si>
  <si>
    <t>BearticCave366 # Ametrine Mountain 3F</t>
  </si>
  <si>
    <t>DelibirdCave366 # Ametrine Mountain 3F</t>
  </si>
  <si>
    <t>SandshrewCave366 # Ametrine Mountain 3F</t>
  </si>
  <si>
    <t>SandslashCave366 # Ametrine Mountain 3F</t>
  </si>
  <si>
    <t>CryogonalCave366 # Ametrine Mountain 3F</t>
  </si>
  <si>
    <t>SnoruntCave366 # Ametrine Mountain 3F</t>
  </si>
  <si>
    <t>WailmerWater366 # Ametrine Mountain 3F</t>
  </si>
  <si>
    <t>SeelWater366 # Ametrine Mountain 3F</t>
  </si>
  <si>
    <t>LumineonWater366 # Ametrine Mountain 3F</t>
  </si>
  <si>
    <t>WishiwashiWater366 # Ametrine Mountain 3F</t>
  </si>
  <si>
    <t>DewgongWater366 # Ametrine Mountain 3F</t>
  </si>
  <si>
    <t>FinneonOld Rod366 # Ametrine Mountain 3F</t>
  </si>
  <si>
    <t>WishiwashiOld Rod366 # Ametrine Mountain 3F</t>
  </si>
  <si>
    <t>RemoraidGood Rod366 # Ametrine Mountain 3F</t>
  </si>
  <si>
    <t>HorseaGood Rod366 # Ametrine Mountain 3F</t>
  </si>
  <si>
    <t>QwilfishGood Rod366 # Ametrine Mountain 3F</t>
  </si>
  <si>
    <t>OctillerySuper Rod366 # Ametrine Mountain 3F</t>
  </si>
  <si>
    <t>SeadraSuper Rod366 # Ametrine Mountain 3F</t>
  </si>
  <si>
    <t>ShellderSuper Rod366 # Ametrine Mountain 3F</t>
  </si>
  <si>
    <t>QwilfishSuper Rod366 # Ametrine Mountain 3F</t>
  </si>
  <si>
    <t>BasculinSuper Rod366 # Ametrine Mountain 3F</t>
  </si>
  <si>
    <t>OnixCave371 # Tanzan Mountain</t>
  </si>
  <si>
    <t>GravelerCave371 # Tanzan Mountain</t>
  </si>
  <si>
    <t>DrilburCave371 # Tanzan Mountain</t>
  </si>
  <si>
    <t>SandslashCave371 # Tanzan Mountain</t>
  </si>
  <si>
    <t>DurantCave371 # Tanzan Mountain</t>
  </si>
  <si>
    <t>ArbokCave371 # Tanzan Mountain</t>
  </si>
  <si>
    <t>DugtrioCave371 # Tanzan Mountain</t>
  </si>
  <si>
    <t>SeviperCave371 # Tanzan Mountain</t>
  </si>
  <si>
    <t>HippowdonCave371 # Tanzan Mountain</t>
  </si>
  <si>
    <t>SteelixCave371 # Tanzan Mountain</t>
  </si>
  <si>
    <t>ExcadrillCave371 # Tanzan Mountain</t>
  </si>
  <si>
    <t>RuffletLand372 # Celestinine Cascade</t>
  </si>
  <si>
    <t>HawluchaLand372 # Celestinine Cascade</t>
  </si>
  <si>
    <t>MedititeLand372 # Celestinine Cascade</t>
  </si>
  <si>
    <t>BoldoreLand372 # Celestinine Cascade</t>
  </si>
  <si>
    <t>RhyhornLand372 # Celestinine Cascade</t>
  </si>
  <si>
    <t>UrsaringLand372 # Celestinine Cascade</t>
  </si>
  <si>
    <t>RockruffLand372 # Celestinine Cascade</t>
  </si>
  <si>
    <t>MachokeLand372 # Celestinine Cascade</t>
  </si>
  <si>
    <t>DonphanLand372 # Celestinine Cascade</t>
  </si>
  <si>
    <t>MienfooLand372 # Celestinine Cascade</t>
  </si>
  <si>
    <t>RhydonLand372 # Celestinine Cascade</t>
  </si>
  <si>
    <t>NoctowlLand372 # Celestinine Cascade</t>
  </si>
  <si>
    <t>CubchooCave373 # Ametrine Mountain 4F</t>
  </si>
  <si>
    <t>SphealCave373 # Ametrine Mountain 4F</t>
  </si>
  <si>
    <t>BergmiteCave373 # Ametrine Mountain 4F</t>
  </si>
  <si>
    <t>SealeoCave373 # Ametrine Mountain 4F</t>
  </si>
  <si>
    <t>BearticCave373 # Ametrine Mountain 4F</t>
  </si>
  <si>
    <t>DelibirdCave373 # Ametrine Mountain 4F</t>
  </si>
  <si>
    <t>SandshrewCave373 # Ametrine Mountain 4F</t>
  </si>
  <si>
    <t>SandslashCave373 # Ametrine Mountain 4F</t>
  </si>
  <si>
    <t>CryogonalCave373 # Ametrine Mountain 4F</t>
  </si>
  <si>
    <t>SnoruntCave373 # Ametrine Mountain 4F</t>
  </si>
  <si>
    <t>WailmerWater373 # Ametrine Mountain 4F</t>
  </si>
  <si>
    <t>SeelWater373 # Ametrine Mountain 4F</t>
  </si>
  <si>
    <t>LumineonWater373 # Ametrine Mountain 4F</t>
  </si>
  <si>
    <t>WishiwashiWater373 # Ametrine Mountain 4F</t>
  </si>
  <si>
    <t>DewgongWater373 # Ametrine Mountain 4F</t>
  </si>
  <si>
    <t>FinneonOld Rod373 # Ametrine Mountain 4F</t>
  </si>
  <si>
    <t>WishiwashiOld Rod373 # Ametrine Mountain 4F</t>
  </si>
  <si>
    <t>RemoraidGood Rod373 # Ametrine Mountain 4F</t>
  </si>
  <si>
    <t>HorseaGood Rod373 # Ametrine Mountain 4F</t>
  </si>
  <si>
    <t>QwilfishGood Rod373 # Ametrine Mountain 4F</t>
  </si>
  <si>
    <t>OctillerySuper Rod373 # Ametrine Mountain 4F</t>
  </si>
  <si>
    <t>SeadraSuper Rod373 # Ametrine Mountain 4F</t>
  </si>
  <si>
    <t>ShellderSuper Rod373 # Ametrine Mountain 4F</t>
  </si>
  <si>
    <t>QwilfishSuper Rod373 # Ametrine Mountain 4F</t>
  </si>
  <si>
    <t>BasculinSuper Rod373 # Ametrine Mountain 4F</t>
  </si>
  <si>
    <t>CubchooCave374 # Ametrine Mountain 5F</t>
  </si>
  <si>
    <t>SphealCave374 # Ametrine Mountain 5F</t>
  </si>
  <si>
    <t>BergmiteCave374 # Ametrine Mountain 5F</t>
  </si>
  <si>
    <t>SealeoCave374 # Ametrine Mountain 5F</t>
  </si>
  <si>
    <t>BearticCave374 # Ametrine Mountain 5F</t>
  </si>
  <si>
    <t>DelibirdCave374 # Ametrine Mountain 5F</t>
  </si>
  <si>
    <t>SandshrewCave374 # Ametrine Mountain 5F</t>
  </si>
  <si>
    <t>SandslashCave374 # Ametrine Mountain 5F</t>
  </si>
  <si>
    <t>CryogonalCave374 # Ametrine Mountain 5F</t>
  </si>
  <si>
    <t>SnoruntCave374 # Ametrine Mountain 5F</t>
  </si>
  <si>
    <t>WailmerWater374 # Ametrine Mountain 5F</t>
  </si>
  <si>
    <t>SeelWater374 # Ametrine Mountain 5F</t>
  </si>
  <si>
    <t>LumineonWater374 # Ametrine Mountain 5F</t>
  </si>
  <si>
    <t>WishiwashiWater374 # Ametrine Mountain 5F</t>
  </si>
  <si>
    <t>DewgongWater374 # Ametrine Mountain 5F</t>
  </si>
  <si>
    <t>FinneonOld Rod374 # Ametrine Mountain 5F</t>
  </si>
  <si>
    <t>WishiwashiOld Rod374 # Ametrine Mountain 5F</t>
  </si>
  <si>
    <t>RemoraidGood Rod374 # Ametrine Mountain 5F</t>
  </si>
  <si>
    <t>HorseaGood Rod374 # Ametrine Mountain 5F</t>
  </si>
  <si>
    <t>QwilfishGood Rod374 # Ametrine Mountain 5F</t>
  </si>
  <si>
    <t>OctillerySuper Rod374 # Ametrine Mountain 5F</t>
  </si>
  <si>
    <t>SeadraSuper Rod374 # Ametrine Mountain 5F</t>
  </si>
  <si>
    <t>ShellderSuper Rod374 # Ametrine Mountain 5F</t>
  </si>
  <si>
    <t>QwilfishSuper Rod374 # Ametrine Mountain 5F</t>
  </si>
  <si>
    <t>BasculinSuper Rod374 # Ametrine Mountain 5F</t>
  </si>
  <si>
    <t>CubchooCave375 # Ametrine Mountain 1F</t>
  </si>
  <si>
    <t>SphealCave375 # Ametrine Mountain 1F</t>
  </si>
  <si>
    <t>BergmiteCave375 # Ametrine Mountain 1F</t>
  </si>
  <si>
    <t>SealeoCave375 # Ametrine Mountain 1F</t>
  </si>
  <si>
    <t>BearticCave375 # Ametrine Mountain 1F</t>
  </si>
  <si>
    <t>DelibirdCave375 # Ametrine Mountain 1F</t>
  </si>
  <si>
    <t>SandshrewCave375 # Ametrine Mountain 1F</t>
  </si>
  <si>
    <t>SandslashCave375 # Ametrine Mountain 1F</t>
  </si>
  <si>
    <t>CryogonalCave375 # Ametrine Mountain 1F</t>
  </si>
  <si>
    <t>SnoruntCave375 # Ametrine Mountain 1F</t>
  </si>
  <si>
    <t>WailmerWater375 # Ametrine Mountain 1F</t>
  </si>
  <si>
    <t>SeelWater375 # Ametrine Mountain 1F</t>
  </si>
  <si>
    <t>LumineonWater375 # Ametrine Mountain 1F</t>
  </si>
  <si>
    <t>WishiwashiWater375 # Ametrine Mountain 1F</t>
  </si>
  <si>
    <t>DewgongWater375 # Ametrine Mountain 1F</t>
  </si>
  <si>
    <t>FinneonOld Rod375 # Ametrine Mountain 1F</t>
  </si>
  <si>
    <t>WishiwashiOld Rod375 # Ametrine Mountain 1F</t>
  </si>
  <si>
    <t>RemoraidGood Rod375 # Ametrine Mountain 1F</t>
  </si>
  <si>
    <t>HorseaGood Rod375 # Ametrine Mountain 1F</t>
  </si>
  <si>
    <t>QwilfishGood Rod375 # Ametrine Mountain 1F</t>
  </si>
  <si>
    <t>OctillerySuper Rod375 # Ametrine Mountain 1F</t>
  </si>
  <si>
    <t>SeadraSuper Rod375 # Ametrine Mountain 1F</t>
  </si>
  <si>
    <t>ShellderSuper Rod375 # Ametrine Mountain 1F</t>
  </si>
  <si>
    <t>QwilfishSuper Rod375 # Ametrine Mountain 1F</t>
  </si>
  <si>
    <t>BasculinSuper Rod375 # Ametrine Mountain 1F</t>
  </si>
  <si>
    <t>CubchooCave376 # Ametrine Mountain B1F</t>
  </si>
  <si>
    <t>SphealCave376 # Ametrine Mountain B1F</t>
  </si>
  <si>
    <t>BergmiteCave376 # Ametrine Mountain B1F</t>
  </si>
  <si>
    <t>SealeoCave376 # Ametrine Mountain B1F</t>
  </si>
  <si>
    <t>BearticCave376 # Ametrine Mountain B1F</t>
  </si>
  <si>
    <t>DelibirdCave376 # Ametrine Mountain B1F</t>
  </si>
  <si>
    <t>SandshrewCave376 # Ametrine Mountain B1F</t>
  </si>
  <si>
    <t>SandslashCave376 # Ametrine Mountain B1F</t>
  </si>
  <si>
    <t>CryogonalCave376 # Ametrine Mountain B1F</t>
  </si>
  <si>
    <t>SnoruntCave376 # Ametrine Mountain B1F</t>
  </si>
  <si>
    <t>WailmerWater376 # Ametrine Mountain B1F</t>
  </si>
  <si>
    <t>SeelWater376 # Ametrine Mountain B1F</t>
  </si>
  <si>
    <t>LumineonWater376 # Ametrine Mountain B1F</t>
  </si>
  <si>
    <t>WishiwashiWater376 # Ametrine Mountain B1F</t>
  </si>
  <si>
    <t>DewgongWater376 # Ametrine Mountain B1F</t>
  </si>
  <si>
    <t>FinneonOld Rod376 # Ametrine Mountain B1F</t>
  </si>
  <si>
    <t>WishiwashiOld Rod376 # Ametrine Mountain B1F</t>
  </si>
  <si>
    <t>RemoraidGood Rod376 # Ametrine Mountain B1F</t>
  </si>
  <si>
    <t>HorseaGood Rod376 # Ametrine Mountain B1F</t>
  </si>
  <si>
    <t>QwilfishGood Rod376 # Ametrine Mountain B1F</t>
  </si>
  <si>
    <t>OctillerySuper Rod376 # Ametrine Mountain B1F</t>
  </si>
  <si>
    <t>SeadraSuper Rod376 # Ametrine Mountain B1F</t>
  </si>
  <si>
    <t>ShellderSuper Rod376 # Ametrine Mountain B1F</t>
  </si>
  <si>
    <t>QwilfishSuper Rod376 # Ametrine Mountain B1F</t>
  </si>
  <si>
    <t>CubchooCave377 # Ametrine Mountain B2F</t>
  </si>
  <si>
    <t>SphealCave377 # Ametrine Mountain B2F</t>
  </si>
  <si>
    <t>BergmiteCave377 # Ametrine Mountain B2F</t>
  </si>
  <si>
    <t>SealeoCave377 # Ametrine Mountain B2F</t>
  </si>
  <si>
    <t>BearticCave377 # Ametrine Mountain B2F</t>
  </si>
  <si>
    <t>DelibirdCave377 # Ametrine Mountain B2F</t>
  </si>
  <si>
    <t>SandshrewCave377 # Ametrine Mountain B2F</t>
  </si>
  <si>
    <t>SandslashCave377 # Ametrine Mountain B2F</t>
  </si>
  <si>
    <t>CryogonalCave377 # Ametrine Mountain B2F</t>
  </si>
  <si>
    <t>SnoruntCave377 # Ametrine Mountain B2F</t>
  </si>
  <si>
    <t>WailmerWater377 # Ametrine Mountain B2F</t>
  </si>
  <si>
    <t>SeelWater377 # Ametrine Mountain B2F</t>
  </si>
  <si>
    <t>LumineonWater377 # Ametrine Mountain B2F</t>
  </si>
  <si>
    <t>WishiwashiWater377 # Ametrine Mountain B2F</t>
  </si>
  <si>
    <t>DewgongWater377 # Ametrine Mountain B2F</t>
  </si>
  <si>
    <t>FinneonOld Rod377 # Ametrine Mountain B2F</t>
  </si>
  <si>
    <t>WishiwashiOld Rod377 # Ametrine Mountain B2F</t>
  </si>
  <si>
    <t>RemoraidGood Rod377 # Ametrine Mountain B2F</t>
  </si>
  <si>
    <t>HorseaGood Rod377 # Ametrine Mountain B2F</t>
  </si>
  <si>
    <t>QwilfishGood Rod377 # Ametrine Mountain B2F</t>
  </si>
  <si>
    <t>OctillerySuper Rod377 # Ametrine Mountain B2F</t>
  </si>
  <si>
    <t>SeadraSuper Rod377 # Ametrine Mountain B2F</t>
  </si>
  <si>
    <t>ShellderSuper Rod377 # Ametrine Mountain B2F</t>
  </si>
  <si>
    <t>QwilfishSuper Rod377 # Ametrine Mountain B2F</t>
  </si>
  <si>
    <t>CubchooCave378 # Ametrine Mountain B3F</t>
  </si>
  <si>
    <t>SphealCave378 # Ametrine Mountain B3F</t>
  </si>
  <si>
    <t>BergmiteCave378 # Ametrine Mountain B3F</t>
  </si>
  <si>
    <t>SealeoCave378 # Ametrine Mountain B3F</t>
  </si>
  <si>
    <t>BearticCave378 # Ametrine Mountain B3F</t>
  </si>
  <si>
    <t>DelibirdCave378 # Ametrine Mountain B3F</t>
  </si>
  <si>
    <t>SandshrewCave378 # Ametrine Mountain B3F</t>
  </si>
  <si>
    <t>SandslashCave378 # Ametrine Mountain B3F</t>
  </si>
  <si>
    <t>CryogonalCave378 # Ametrine Mountain B3F</t>
  </si>
  <si>
    <t>SnoruntCave378 # Ametrine Mountain B3F</t>
  </si>
  <si>
    <t>WailmerWater378 # Ametrine Mountain B3F</t>
  </si>
  <si>
    <t>SeelWater378 # Ametrine Mountain B3F</t>
  </si>
  <si>
    <t>LumineonWater378 # Ametrine Mountain B3F</t>
  </si>
  <si>
    <t>WishiwashiWater378 # Ametrine Mountain B3F</t>
  </si>
  <si>
    <t>DewgongWater378 # Ametrine Mountain B3F</t>
  </si>
  <si>
    <t>FinneonOld Rod378 # Ametrine Mountain B3F</t>
  </si>
  <si>
    <t>WishiwashiOld Rod378 # Ametrine Mountain B3F</t>
  </si>
  <si>
    <t>RemoraidGood Rod378 # Ametrine Mountain B3F</t>
  </si>
  <si>
    <t>HorseaGood Rod378 # Ametrine Mountain B3F</t>
  </si>
  <si>
    <t>QwilfishGood Rod378 # Ametrine Mountain B3F</t>
  </si>
  <si>
    <t>OctillerySuper Rod378 # Ametrine Mountain B3F</t>
  </si>
  <si>
    <t>SeadraSuper Rod378 # Ametrine Mountain B3F</t>
  </si>
  <si>
    <t>ShellderSuper Rod378 # Ametrine Mountain B3F</t>
  </si>
  <si>
    <t>QwilfishSuper Rod378 # Ametrine Mountain B3F</t>
  </si>
  <si>
    <t>CubchooCave379 # Ametrine Mountain B4F</t>
  </si>
  <si>
    <t>SphealCave379 # Ametrine Mountain B4F</t>
  </si>
  <si>
    <t>BergmiteCave379 # Ametrine Mountain B4F</t>
  </si>
  <si>
    <t>SealeoCave379 # Ametrine Mountain B4F</t>
  </si>
  <si>
    <t>BearticCave379 # Ametrine Mountain B4F</t>
  </si>
  <si>
    <t>DelibirdCave379 # Ametrine Mountain B4F</t>
  </si>
  <si>
    <t>SandshrewCave379 # Ametrine Mountain B4F</t>
  </si>
  <si>
    <t>SandslashCave379 # Ametrine Mountain B4F</t>
  </si>
  <si>
    <t>CryogonalCave379 # Ametrine Mountain B4F</t>
  </si>
  <si>
    <t>SnoruntCave379 # Ametrine Mountain B4F</t>
  </si>
  <si>
    <t>WailmerWater379 # Ametrine Mountain B4F</t>
  </si>
  <si>
    <t>SeelWater379 # Ametrine Mountain B4F</t>
  </si>
  <si>
    <t>LumineonWater379 # Ametrine Mountain B4F</t>
  </si>
  <si>
    <t>WishiwashiWater379 # Ametrine Mountain B4F</t>
  </si>
  <si>
    <t>DewgongWater379 # Ametrine Mountain B4F</t>
  </si>
  <si>
    <t>FinneonOld Rod379 # Ametrine Mountain B4F</t>
  </si>
  <si>
    <t>WishiwashiOld Rod379 # Ametrine Mountain B4F</t>
  </si>
  <si>
    <t>RemoraidGood Rod379 # Ametrine Mountain B4F</t>
  </si>
  <si>
    <t>HorseaGood Rod379 # Ametrine Mountain B4F</t>
  </si>
  <si>
    <t>QwilfishGood Rod379 # Ametrine Mountain B4F</t>
  </si>
  <si>
    <t>OctillerySuper Rod379 # Ametrine Mountain B4F</t>
  </si>
  <si>
    <t>SeadraSuper Rod379 # Ametrine Mountain B4F</t>
  </si>
  <si>
    <t>ShellderSuper Rod379 # Ametrine Mountain B4F</t>
  </si>
  <si>
    <t>DratiniSuper Rod379 # Ametrine Mountain B4F</t>
  </si>
  <si>
    <t>BuizelCave380 # Celestinine Mountain 1F</t>
  </si>
  <si>
    <t>SwinubCave380 # Celestinine Mountain 1F</t>
  </si>
  <si>
    <t>CubchooCave380 # Celestinine Mountain 1F</t>
  </si>
  <si>
    <t>PiloswineCave380 # Celestinine Mountain 1F</t>
  </si>
  <si>
    <t>BearticCave380 # Celestinine Mountain 1F</t>
  </si>
  <si>
    <t>FloatzelCave380 # Celestinine Mountain 1F</t>
  </si>
  <si>
    <t>SandshrewCave380 # Celestinine Mountain 1F</t>
  </si>
  <si>
    <t>SandslashCave380 # Celestinine Mountain 1F</t>
  </si>
  <si>
    <t>DelibirdCave380 # Celestinine Mountain 1F</t>
  </si>
  <si>
    <t>WailmerWater380 # Celestinine Mountain 1F</t>
  </si>
  <si>
    <t>LumineonWater380 # Celestinine Mountain 1F</t>
  </si>
  <si>
    <t>GolduckWater380 # Celestinine Mountain 1F</t>
  </si>
  <si>
    <t>WishiwashiWater380 # Celestinine Mountain 1F</t>
  </si>
  <si>
    <t>DewgongWater380 # Celestinine Mountain 1F</t>
  </si>
  <si>
    <t>FinneonOld Rod380 # Celestinine Mountain 1F</t>
  </si>
  <si>
    <t>WishiwashiOld Rod380 # Celestinine Mountain 1F</t>
  </si>
  <si>
    <t>RemoraidGood Rod380 # Celestinine Mountain 1F</t>
  </si>
  <si>
    <t>ClauncherGood Rod380 # Celestinine Mountain 1F</t>
  </si>
  <si>
    <t>QwilfishGood Rod380 # Celestinine Mountain 1F</t>
  </si>
  <si>
    <t>OctillerySuper Rod380 # Celestinine Mountain 1F</t>
  </si>
  <si>
    <t>ClauncherSuper Rod380 # Celestinine Mountain 1F</t>
  </si>
  <si>
    <t>ShellderSuper Rod380 # Celestinine Mountain 1F</t>
  </si>
  <si>
    <t>QwilfishSuper Rod380 # Celestinine Mountain 1F</t>
  </si>
  <si>
    <t>BasculinSuper Rod380 # Celestinine Mountain 1F</t>
  </si>
  <si>
    <t>WoobatCave381 # Citrine Mountain 1F</t>
  </si>
  <si>
    <t>SwinubCave381 # Citrine Mountain 1F</t>
  </si>
  <si>
    <t>CubchooCave381 # Citrine Mountain 1F</t>
  </si>
  <si>
    <t>PiloswineCave381 # Citrine Mountain 1F</t>
  </si>
  <si>
    <t>SwoobatCave381 # Citrine Mountain 1F</t>
  </si>
  <si>
    <t>PhanpyCave381 # Citrine Mountain 1F</t>
  </si>
  <si>
    <t>SandshrewCave381 # Citrine Mountain 1F</t>
  </si>
  <si>
    <t>BearticCave381 # Citrine Mountain 1F</t>
  </si>
  <si>
    <t>DonphanCave381 # Citrine Mountain 1F</t>
  </si>
  <si>
    <t>SandslashCave381 # Citrine Mountain 1F</t>
  </si>
  <si>
    <t>GolduckWater381 # Citrine Mountain 1F</t>
  </si>
  <si>
    <t>WishiwashiWater381 # Citrine Mountain 1F</t>
  </si>
  <si>
    <t>LumineonWater381 # Citrine Mountain 1F</t>
  </si>
  <si>
    <t>OctilleryWater381 # Citrine Mountain 1F</t>
  </si>
  <si>
    <t>RemoraidOld Rod381 # Citrine Mountain 1F</t>
  </si>
  <si>
    <t>BasculinOld Rod381 # Citrine Mountain 1F</t>
  </si>
  <si>
    <t>RemoraidGood Rod381 # Citrine Mountain 1F</t>
  </si>
  <si>
    <t>ClauncherGood Rod381 # Citrine Mountain 1F</t>
  </si>
  <si>
    <t>OctilleryGood Rod381 # Citrine Mountain 1F</t>
  </si>
  <si>
    <t>OctillerySuper Rod381 # Citrine Mountain 1F</t>
  </si>
  <si>
    <t>ClauncherSuper Rod381 # Citrine Mountain 1F</t>
  </si>
  <si>
    <t>ShellderSuper Rod381 # Citrine Mountain 1F</t>
  </si>
  <si>
    <t>QwilfishSuper Rod381 # Citrine Mountain 1F</t>
  </si>
  <si>
    <t>WoobatCave382 # Citrine Mountain 2F</t>
  </si>
  <si>
    <t>SwinubCave382 # Citrine Mountain 2F</t>
  </si>
  <si>
    <t>CubchooCave382 # Citrine Mountain 2F</t>
  </si>
  <si>
    <t>PhanpyCave382 # Citrine Mountain 2F</t>
  </si>
  <si>
    <t>SandshrewCave382 # Citrine Mountain 2F</t>
  </si>
  <si>
    <t>DonphanCave382 # Citrine Mountain 2F</t>
  </si>
  <si>
    <t>SandslashCave382 # Citrine Mountain 2F</t>
  </si>
  <si>
    <t>BearticCave382 # Citrine Mountain 2F</t>
  </si>
  <si>
    <t>GolduckWater382 # Citrine Mountain 2F</t>
  </si>
  <si>
    <t>WishiwashiWater382 # Citrine Mountain 2F</t>
  </si>
  <si>
    <t>LumineonWater382 # Citrine Mountain 2F</t>
  </si>
  <si>
    <t>OctilleryWater382 # Citrine Mountain 2F</t>
  </si>
  <si>
    <t>RemoraidOld Rod382 # Citrine Mountain 2F</t>
  </si>
  <si>
    <t>BasculinOld Rod382 # Citrine Mountain 2F</t>
  </si>
  <si>
    <t>RemoraidGood Rod382 # Citrine Mountain 2F</t>
  </si>
  <si>
    <t>ClauncherGood Rod382 # Citrine Mountain 2F</t>
  </si>
  <si>
    <t>OctilleryGood Rod382 # Citrine Mountain 2F</t>
  </si>
  <si>
    <t>OctillerySuper Rod382 # Citrine Mountain 2F</t>
  </si>
  <si>
    <t>ClauncherSuper Rod382 # Citrine Mountain 2F</t>
  </si>
  <si>
    <t>ShellderSuper Rod382 # Citrine Mountain 2F</t>
  </si>
  <si>
    <t>QwilfishSuper Rod382 # Citrine Mountain 2F</t>
  </si>
  <si>
    <t>WoobatCave383 # Citrine Mountain 3F</t>
  </si>
  <si>
    <t>SwinubCave383 # Citrine Mountain 3F</t>
  </si>
  <si>
    <t>CubchooCave383 # Citrine Mountain 3F</t>
  </si>
  <si>
    <t>PiloswineCave383 # Citrine Mountain 3F</t>
  </si>
  <si>
    <t>SwoobatCave383 # Citrine Mountain 3F</t>
  </si>
  <si>
    <t>PhanpyCave383 # Citrine Mountain 3F</t>
  </si>
  <si>
    <t>SandshrewCave383 # Citrine Mountain 3F</t>
  </si>
  <si>
    <t>BearticCave383 # Citrine Mountain 3F</t>
  </si>
  <si>
    <t>DonphanCave383 # Citrine Mountain 3F</t>
  </si>
  <si>
    <t>SandslashCave383 # Citrine Mountain 3F</t>
  </si>
  <si>
    <t>GolduckWater383 # Citrine Mountain 3F</t>
  </si>
  <si>
    <t>WishiwashiWater383 # Citrine Mountain 3F</t>
  </si>
  <si>
    <t>LumineonWater383 # Citrine Mountain 3F</t>
  </si>
  <si>
    <t>OctilleryWater383 # Citrine Mountain 3F</t>
  </si>
  <si>
    <t>RemoraidOld Rod383 # Citrine Mountain 3F</t>
  </si>
  <si>
    <t>BasculinOld Rod383 # Citrine Mountain 3F</t>
  </si>
  <si>
    <t>RemoraidGood Rod383 # Citrine Mountain 3F</t>
  </si>
  <si>
    <t>ClauncherGood Rod383 # Citrine Mountain 3F</t>
  </si>
  <si>
    <t>OctilleryGood Rod383 # Citrine Mountain 3F</t>
  </si>
  <si>
    <t>OctillerySuper Rod383 # Citrine Mountain 3F</t>
  </si>
  <si>
    <t>ClauncherSuper Rod383 # Citrine Mountain 3F</t>
  </si>
  <si>
    <t>ShellderSuper Rod383 # Citrine Mountain 3F</t>
  </si>
  <si>
    <t>QwilfishSuper Rod383 # Citrine Mountain 3F</t>
  </si>
  <si>
    <t>BuizelCave384 # Celestinine Mountain 2F</t>
  </si>
  <si>
    <t>SwinubCave384 # Celestinine Mountain 2F</t>
  </si>
  <si>
    <t>CubchooCave384 # Celestinine Mountain 2F</t>
  </si>
  <si>
    <t>PiloswineCave384 # Celestinine Mountain 2F</t>
  </si>
  <si>
    <t>BearticCave384 # Celestinine Mountain 2F</t>
  </si>
  <si>
    <t>FloatzelCave384 # Celestinine Mountain 2F</t>
  </si>
  <si>
    <t>SandshrewCave384 # Celestinine Mountain 2F</t>
  </si>
  <si>
    <t>SandslashCave384 # Celestinine Mountain 2F</t>
  </si>
  <si>
    <t>DelibirdCave384 # Celestinine Mountain 2F</t>
  </si>
  <si>
    <t>WailmerWater384 # Celestinine Mountain 2F</t>
  </si>
  <si>
    <t>LumineonWater384 # Celestinine Mountain 2F</t>
  </si>
  <si>
    <t>GolduckWater384 # Celestinine Mountain 2F</t>
  </si>
  <si>
    <t>WishiwashiWater384 # Celestinine Mountain 2F</t>
  </si>
  <si>
    <t>DewgongWater384 # Celestinine Mountain 2F</t>
  </si>
  <si>
    <t>FinneonOld Rod384 # Celestinine Mountain 2F</t>
  </si>
  <si>
    <t>WishiwashiOld Rod384 # Celestinine Mountain 2F</t>
  </si>
  <si>
    <t>RemoraidGood Rod384 # Celestinine Mountain 2F</t>
  </si>
  <si>
    <t>ClauncherGood Rod384 # Celestinine Mountain 2F</t>
  </si>
  <si>
    <t>QwilfishGood Rod384 # Celestinine Mountain 2F</t>
  </si>
  <si>
    <t>OctillerySuper Rod384 # Celestinine Mountain 2F</t>
  </si>
  <si>
    <t>ClauncherSuper Rod384 # Celestinine Mountain 2F</t>
  </si>
  <si>
    <t>ShellderSuper Rod384 # Celestinine Mountain 2F</t>
  </si>
  <si>
    <t>QwilfishSuper Rod384 # Celestinine Mountain 2F</t>
  </si>
  <si>
    <t>BasculinSuper Rod384 # Celestinine Mountain 2F</t>
  </si>
  <si>
    <t>BuizelCave385 # Celestinine Mountain 3F</t>
  </si>
  <si>
    <t>SwinubCave385 # Celestinine Mountain 3F</t>
  </si>
  <si>
    <t>CubchooCave385 # Celestinine Mountain 3F</t>
  </si>
  <si>
    <t>PiloswineCave385 # Celestinine Mountain 3F</t>
  </si>
  <si>
    <t>BearticCave385 # Celestinine Mountain 3F</t>
  </si>
  <si>
    <t>FloatzelCave385 # Celestinine Mountain 3F</t>
  </si>
  <si>
    <t>SandshrewCave385 # Celestinine Mountain 3F</t>
  </si>
  <si>
    <t>SandslashCave385 # Celestinine Mountain 3F</t>
  </si>
  <si>
    <t>DelibirdCave385 # Celestinine Mountain 3F</t>
  </si>
  <si>
    <t>WailmerWater385 # Celestinine Mountain 3F</t>
  </si>
  <si>
    <t>LumineonWater385 # Celestinine Mountain 3F</t>
  </si>
  <si>
    <t>GolduckWater385 # Celestinine Mountain 3F</t>
  </si>
  <si>
    <t>WishiwashiWater385 # Celestinine Mountain 3F</t>
  </si>
  <si>
    <t>DewgongWater385 # Celestinine Mountain 3F</t>
  </si>
  <si>
    <t>FinneonOld Rod385 # Celestinine Mountain 3F</t>
  </si>
  <si>
    <t>WishiwashiOld Rod385 # Celestinine Mountain 3F</t>
  </si>
  <si>
    <t>RemoraidGood Rod385 # Celestinine Mountain 3F</t>
  </si>
  <si>
    <t>ClauncherGood Rod385 # Celestinine Mountain 3F</t>
  </si>
  <si>
    <t>QwilfishGood Rod385 # Celestinine Mountain 3F</t>
  </si>
  <si>
    <t>OctillerySuper Rod385 # Celestinine Mountain 3F</t>
  </si>
  <si>
    <t>ClauncherSuper Rod385 # Celestinine Mountain 3F</t>
  </si>
  <si>
    <t>ShellderSuper Rod385 # Celestinine Mountain 3F</t>
  </si>
  <si>
    <t>QwilfishSuper Rod385 # Celestinine Mountain 3F</t>
  </si>
  <si>
    <t>BasculinSuper Rod385 # Celestinine Mountain 3F</t>
  </si>
  <si>
    <t>BuizelCave386 # Celestinine Mountain B1F</t>
  </si>
  <si>
    <t>SwinubCave386 # Celestinine Mountain B1F</t>
  </si>
  <si>
    <t>CubchooCave386 # Celestinine Mountain B1F</t>
  </si>
  <si>
    <t>PiloswineCave386 # Celestinine Mountain B1F</t>
  </si>
  <si>
    <t>BearticCave386 # Celestinine Mountain B1F</t>
  </si>
  <si>
    <t>FloatzelCave386 # Celestinine Mountain B1F</t>
  </si>
  <si>
    <t>SandshrewCave386 # Celestinine Mountain B1F</t>
  </si>
  <si>
    <t>SandslashCave386 # Celestinine Mountain B1F</t>
  </si>
  <si>
    <t>DelibirdCave386 # Celestinine Mountain B1F</t>
  </si>
  <si>
    <t>WailmerWater386 # Celestinine Mountain B1F</t>
  </si>
  <si>
    <t>LumineonWater386 # Celestinine Mountain B1F</t>
  </si>
  <si>
    <t>GolduckWater386 # Celestinine Mountain B1F</t>
  </si>
  <si>
    <t>WishiwashiWater386 # Celestinine Mountain B1F</t>
  </si>
  <si>
    <t>DewgongWater386 # Celestinine Mountain B1F</t>
  </si>
  <si>
    <t>FinneonOld Rod386 # Celestinine Mountain B1F</t>
  </si>
  <si>
    <t>WishiwashiOld Rod386 # Celestinine Mountain B1F</t>
  </si>
  <si>
    <t>RemoraidGood Rod386 # Celestinine Mountain B1F</t>
  </si>
  <si>
    <t>ClauncherGood Rod386 # Celestinine Mountain B1F</t>
  </si>
  <si>
    <t>QwilfishGood Rod386 # Celestinine Mountain B1F</t>
  </si>
  <si>
    <t>OctillerySuper Rod386 # Celestinine Mountain B1F</t>
  </si>
  <si>
    <t>ClauncherSuper Rod386 # Celestinine Mountain B1F</t>
  </si>
  <si>
    <t>ShellderSuper Rod386 # Celestinine Mountain B1F</t>
  </si>
  <si>
    <t>QwilfishSuper Rod386 # Celestinine Mountain B1F</t>
  </si>
  <si>
    <t>BuizelCave387 # Celestinine Mountain B2F</t>
  </si>
  <si>
    <t>SwinubCave387 # Celestinine Mountain B2F</t>
  </si>
  <si>
    <t>CubchooCave387 # Celestinine Mountain B2F</t>
  </si>
  <si>
    <t>PiloswineCave387 # Celestinine Mountain B2F</t>
  </si>
  <si>
    <t>BearticCave387 # Celestinine Mountain B2F</t>
  </si>
  <si>
    <t>FloatzelCave387 # Celestinine Mountain B2F</t>
  </si>
  <si>
    <t>SandshrewCave387 # Celestinine Mountain B2F</t>
  </si>
  <si>
    <t>SandslashCave387 # Celestinine Mountain B2F</t>
  </si>
  <si>
    <t>DelibirdCave387 # Celestinine Mountain B2F</t>
  </si>
  <si>
    <t>WailmerWater387 # Celestinine Mountain B2F</t>
  </si>
  <si>
    <t>LumineonWater387 # Celestinine Mountain B2F</t>
  </si>
  <si>
    <t>GolduckWater387 # Celestinine Mountain B2F</t>
  </si>
  <si>
    <t>WishiwashiWater387 # Celestinine Mountain B2F</t>
  </si>
  <si>
    <t>DewgongWater387 # Celestinine Mountain B2F</t>
  </si>
  <si>
    <t>FinneonOld Rod387 # Celestinine Mountain B2F</t>
  </si>
  <si>
    <t>WishiwashiOld Rod387 # Celestinine Mountain B2F</t>
  </si>
  <si>
    <t>RemoraidGood Rod387 # Celestinine Mountain B2F</t>
  </si>
  <si>
    <t>ClauncherGood Rod387 # Celestinine Mountain B2F</t>
  </si>
  <si>
    <t>QwilfishGood Rod387 # Celestinine Mountain B2F</t>
  </si>
  <si>
    <t>OctillerySuper Rod387 # Celestinine Mountain B2F</t>
  </si>
  <si>
    <t>ClauncherSuper Rod387 # Celestinine Mountain B2F</t>
  </si>
  <si>
    <t>ShellderSuper Rod387 # Celestinine Mountain B2F</t>
  </si>
  <si>
    <t>QwilfishSuper Rod387 # Celestinine Mountain B2F</t>
  </si>
  <si>
    <t>ClamperlLand389 # Ametrine Mountain 1F</t>
  </si>
  <si>
    <t>ChinchouLand389 # Ametrine Mountain 1F</t>
  </si>
  <si>
    <t>LanturnLand389 # Ametrine Mountain 1F</t>
  </si>
  <si>
    <t>RelicanthLand389 # Ametrine Mountain 1F</t>
  </si>
  <si>
    <t>CubchooCave390 # Ametrine Mountain 2F</t>
  </si>
  <si>
    <t>SphealCave390 # Ametrine Mountain 2F</t>
  </si>
  <si>
    <t>BergmiteCave390 # Ametrine Mountain 2F</t>
  </si>
  <si>
    <t>SealeoCave390 # Ametrine Mountain 2F</t>
  </si>
  <si>
    <t>BearticCave390 # Ametrine Mountain 2F</t>
  </si>
  <si>
    <t>DelibirdCave390 # Ametrine Mountain 2F</t>
  </si>
  <si>
    <t>SandshrewCave390 # Ametrine Mountain 2F</t>
  </si>
  <si>
    <t>SandslashCave390 # Ametrine Mountain 2F</t>
  </si>
  <si>
    <t>CryogonalCave390 # Ametrine Mountain 2F</t>
  </si>
  <si>
    <t>SnoruntCave390 # Ametrine Mountain 2F</t>
  </si>
  <si>
    <t>WailmerWater390 # Ametrine Mountain 2F</t>
  </si>
  <si>
    <t>SeelWater390 # Ametrine Mountain 2F</t>
  </si>
  <si>
    <t>LumineonWater390 # Ametrine Mountain 2F</t>
  </si>
  <si>
    <t>WishiwashiWater390 # Ametrine Mountain 2F</t>
  </si>
  <si>
    <t>DewgongWater390 # Ametrine Mountain 2F</t>
  </si>
  <si>
    <t>FinneonOld Rod390 # Ametrine Mountain 2F</t>
  </si>
  <si>
    <t>WishiwashiOld Rod390 # Ametrine Mountain 2F</t>
  </si>
  <si>
    <t>RemoraidGood Rod390 # Ametrine Mountain 2F</t>
  </si>
  <si>
    <t>HorseaGood Rod390 # Ametrine Mountain 2F</t>
  </si>
  <si>
    <t>QwilfishGood Rod390 # Ametrine Mountain 2F</t>
  </si>
  <si>
    <t>OctillerySuper Rod390 # Ametrine Mountain 2F</t>
  </si>
  <si>
    <t>SeadraSuper Rod390 # Ametrine Mountain 2F</t>
  </si>
  <si>
    <t>ShellderSuper Rod390 # Ametrine Mountain 2F</t>
  </si>
  <si>
    <t>QwilfishSuper Rod390 # Ametrine Mountain 2F</t>
  </si>
  <si>
    <t>BasculinSuper Rod390 # Ametrine Mountain 2F</t>
  </si>
  <si>
    <t>ClamperlLand391 # Ametrine Mountain 2F</t>
  </si>
  <si>
    <t>ChinchouLand391 # Ametrine Mountain 2F</t>
  </si>
  <si>
    <t>LanturnLand391 # Ametrine Mountain 2F</t>
  </si>
  <si>
    <t>RelicanthLand391 # Ametrine Mountain 2F</t>
  </si>
  <si>
    <t>ClamperlLand392 # Ametrine Mountain 2F</t>
  </si>
  <si>
    <t>ChinchouLand392 # Ametrine Mountain 2F</t>
  </si>
  <si>
    <t>LanturnLand392 # Ametrine Mountain 2F</t>
  </si>
  <si>
    <t>RelicanthLand392 # Ametrine Mountain 2F</t>
  </si>
  <si>
    <t>ClamperlLand393 # Ametrine Mountain B1F</t>
  </si>
  <si>
    <t>ChinchouLand393 # Ametrine Mountain B1F</t>
  </si>
  <si>
    <t>LanturnLand393 # Ametrine Mountain B1F</t>
  </si>
  <si>
    <t>RelicanthLand393 # Ametrine Mountain B1F</t>
  </si>
  <si>
    <t>ClamperlLand394 # Ametrine Mountain B2F</t>
  </si>
  <si>
    <t>ChinchouLand394 # Ametrine Mountain B2F</t>
  </si>
  <si>
    <t>LanturnLand394 # Ametrine Mountain B2F</t>
  </si>
  <si>
    <t>RelicanthLand394 # Ametrine Mountain B2F</t>
  </si>
  <si>
    <t>ClamperlLand395 # Ametrine Mountain B3F</t>
  </si>
  <si>
    <t>ChinchouLand395 # Ametrine Mountain B3F</t>
  </si>
  <si>
    <t>LanturnLand395 # Ametrine Mountain B3F</t>
  </si>
  <si>
    <t>RelicanthLand395 # Ametrine Mountain B3F</t>
  </si>
  <si>
    <t>BuizelCave396 # Celestinine Mountain 4F</t>
  </si>
  <si>
    <t>SwinubCave396 # Celestinine Mountain 4F</t>
  </si>
  <si>
    <t>CubchooCave396 # Celestinine Mountain 4F</t>
  </si>
  <si>
    <t>PiloswineCave396 # Celestinine Mountain 4F</t>
  </si>
  <si>
    <t>BearticCave396 # Celestinine Mountain 4F</t>
  </si>
  <si>
    <t>FloatzelCave396 # Celestinine Mountain 4F</t>
  </si>
  <si>
    <t>SandshrewCave396 # Celestinine Mountain 4F</t>
  </si>
  <si>
    <t>SandslashCave396 # Celestinine Mountain 4F</t>
  </si>
  <si>
    <t>DelibirdCave396 # Celestinine Mountain 4F</t>
  </si>
  <si>
    <t>WailmerWater396 # Celestinine Mountain 4F</t>
  </si>
  <si>
    <t>LumineonWater396 # Celestinine Mountain 4F</t>
  </si>
  <si>
    <t>GolduckWater396 # Celestinine Mountain 4F</t>
  </si>
  <si>
    <t>WishiwashiWater396 # Celestinine Mountain 4F</t>
  </si>
  <si>
    <t>DewgongWater396 # Celestinine Mountain 4F</t>
  </si>
  <si>
    <t>FinneonOld Rod396 # Celestinine Mountain 4F</t>
  </si>
  <si>
    <t>WishiwashiOld Rod396 # Celestinine Mountain 4F</t>
  </si>
  <si>
    <t>RemoraidGood Rod396 # Celestinine Mountain 4F</t>
  </si>
  <si>
    <t>ClauncherGood Rod396 # Celestinine Mountain 4F</t>
  </si>
  <si>
    <t>FeebasGood Rod396 # Celestinine Mountain 4F</t>
  </si>
  <si>
    <t>OctillerySuper Rod396 # Celestinine Mountain 4F</t>
  </si>
  <si>
    <t>ClauncherSuper Rod396 # Celestinine Mountain 4F</t>
  </si>
  <si>
    <t>ShellderSuper Rod396 # Celestinine Mountain 4F</t>
  </si>
  <si>
    <t>FeebasSuper Rod396 # Celestinine Mountain 4F</t>
  </si>
  <si>
    <t>ClamperlLand397 # Celestinine Mountain 1F</t>
  </si>
  <si>
    <t>ChinchouLand397 # Celestinine Mountain 1F</t>
  </si>
  <si>
    <t>LanturnLand397 # Celestinine Mountain 1F</t>
  </si>
  <si>
    <t>RelicanthLand397 # Celestinine Mountain 1F</t>
  </si>
  <si>
    <t>ClamperlLand398 # Celestinine Mountain 2F</t>
  </si>
  <si>
    <t>ChinchouLand398 # Celestinine Mountain 2F</t>
  </si>
  <si>
    <t>LanturnLand398 # Celestinine Mountain 2F</t>
  </si>
  <si>
    <t>RelicanthLand398 # Celestinine Mountain 2F</t>
  </si>
  <si>
    <t>ClamperlLand399 # Celestinine Mountain B1F</t>
  </si>
  <si>
    <t>ChinchouLand399 # Celestinine Mountain B1F</t>
  </si>
  <si>
    <t>LanturnLand399 # Celestinine Mountain B1F</t>
  </si>
  <si>
    <t>RelicanthLand399 # Celestinine Mountain B1F</t>
  </si>
  <si>
    <t>WailordLand400 # Celestinine Mountain B2F</t>
  </si>
  <si>
    <t>ChinchouLand400 # Celestinine Mountain B2F</t>
  </si>
  <si>
    <t>ClamperlLand400 # Celestinine Mountain B2F</t>
  </si>
  <si>
    <t>LanturnLand400 # Celestinine Mountain B2F</t>
  </si>
  <si>
    <t>RelicanthLand400 # Celestinine Mountain B2F</t>
  </si>
  <si>
    <t>ClamperlLand401 # Celestinine Mountain B3F</t>
  </si>
  <si>
    <t>ChinchouLand401 # Celestinine Mountain B3F</t>
  </si>
  <si>
    <t>LanturnLand401 # Celestinine Mountain B3F</t>
  </si>
  <si>
    <t>RelicanthLand401 # Celestinine Mountain B3F</t>
  </si>
  <si>
    <t>WailordLand402 # Ametrine Mountain B2F</t>
  </si>
  <si>
    <t>ChinchouLand402 # Ametrine Mountain B2F</t>
  </si>
  <si>
    <t>ClamperlLand402 # Ametrine Mountain B2F</t>
  </si>
  <si>
    <t>LanturnLand402 # Ametrine Mountain B2F</t>
  </si>
  <si>
    <t>RelicanthLand402 # Ametrine Mountain B2F</t>
  </si>
  <si>
    <t>ClamperlLand403 # Ametrine Mountain B3F</t>
  </si>
  <si>
    <t>ChinchouLand403 # Ametrine Mountain B3F</t>
  </si>
  <si>
    <t>LanturnLand403 # Ametrine Mountain B3F</t>
  </si>
  <si>
    <t>RelicanthLand403 # Ametrine Mountain B3F</t>
  </si>
  <si>
    <t>MienfooLand404 # Route 3</t>
  </si>
  <si>
    <t>UrsaringLand404 # Route 3</t>
  </si>
  <si>
    <t>StarlyLand404 # Route 3</t>
  </si>
  <si>
    <t>StaraviaLand404 # Route 3</t>
  </si>
  <si>
    <t>BronzongLand404 # Route 3</t>
  </si>
  <si>
    <t>GravelerLand404 # Route 3</t>
  </si>
  <si>
    <t>BronzorLand404 # Route 3</t>
  </si>
  <si>
    <t>GligarLand404 # Route 3</t>
  </si>
  <si>
    <t>StaraptorLand404 # Route 3</t>
  </si>
  <si>
    <t>GolettLand404 # Route 3</t>
  </si>
  <si>
    <t>GolurkLand404 # Route 3</t>
  </si>
  <si>
    <t>AbsolLand404 # Route 3</t>
  </si>
  <si>
    <t>NoctowlLand404 # Route 3</t>
  </si>
  <si>
    <t>GravelerCave405 # Route 3</t>
  </si>
  <si>
    <t>ShiinoticCave405 # Route 3</t>
  </si>
  <si>
    <t>RhydonCave405 # Route 3</t>
  </si>
  <si>
    <t>KangaskhanCave405 # Route 3</t>
  </si>
  <si>
    <t>DruddigonCave405 # Route 3</t>
  </si>
  <si>
    <t>PiloswineCave405 # Route 3</t>
  </si>
  <si>
    <t>MagnemiteCave405 # Route 3</t>
  </si>
  <si>
    <t>MagnetonCave405 # Route 3</t>
  </si>
  <si>
    <t>GravelerCave409 # Route 3</t>
  </si>
  <si>
    <t>ShiinoticCave409 # Route 3</t>
  </si>
  <si>
    <t>RhydonCave409 # Route 3</t>
  </si>
  <si>
    <t>KangaskhanCave409 # Route 3</t>
  </si>
  <si>
    <t>DruddigonCave409 # Route 3</t>
  </si>
  <si>
    <t>PiloswineCave409 # Route 3</t>
  </si>
  <si>
    <t>MagnemiteCave409 # Route 3</t>
  </si>
  <si>
    <t>MagnetonCave409 # Route 3</t>
  </si>
  <si>
    <t>GravelerCave410 # Route 3</t>
  </si>
  <si>
    <t>ShiinoticCave410 # Route 3</t>
  </si>
  <si>
    <t>RhydonCave410 # Route 3</t>
  </si>
  <si>
    <t>KangaskhanCave410 # Route 3</t>
  </si>
  <si>
    <t>DruddigonCave410 # Route 3</t>
  </si>
  <si>
    <t>PiloswineCave410 # Route 3</t>
  </si>
  <si>
    <t>MagnemiteCave410 # Route 3</t>
  </si>
  <si>
    <t>MagnetonCave410 # Route 3</t>
  </si>
  <si>
    <t>GravelerCave411 # Route 3</t>
  </si>
  <si>
    <t>ShiinoticCave411 # Route 3</t>
  </si>
  <si>
    <t>RhydonCave411 # Route 3</t>
  </si>
  <si>
    <t>KangaskhanCave411 # Route 3</t>
  </si>
  <si>
    <t>DruddigonCave411 # Route 3</t>
  </si>
  <si>
    <t>PiloswineCave411 # Route 3</t>
  </si>
  <si>
    <t>MagnemiteCave411 # Route 3</t>
  </si>
  <si>
    <t>MagnetonCave411 # Route 3</t>
  </si>
  <si>
    <t>FinneonOld Rod412 # Route 4</t>
  </si>
  <si>
    <t>GoldeenOld Rod412 # Route 4</t>
  </si>
  <si>
    <t>LumineonGood Rod412 # Route 4</t>
  </si>
  <si>
    <t>WishiwashiGood Rod412 # Route 4</t>
  </si>
  <si>
    <t>BasculinGood Rod412 # Route 4</t>
  </si>
  <si>
    <t>LumineonSuper Rod412 # Route 4</t>
  </si>
  <si>
    <t>WishiwashiSuper Rod412 # Route 4</t>
  </si>
  <si>
    <t>BasculinSuper Rod412 # Route 4</t>
  </si>
  <si>
    <t>SlowpokeSuper Rod412 # Route 4</t>
  </si>
  <si>
    <t>AudinoLand412 # Route 4</t>
  </si>
  <si>
    <t>PiloswineLand412 # Route 4</t>
  </si>
  <si>
    <t>SnoverLand412 # Route 4</t>
  </si>
  <si>
    <t>CottoneeLand412 # Route 4</t>
  </si>
  <si>
    <t>BlitzleLand412 # Route 4</t>
  </si>
  <si>
    <t>ZebstrikaLand412 # Route 4</t>
  </si>
  <si>
    <t>BronzorLand412 # Route 4</t>
  </si>
  <si>
    <t>BronzongLand412 # Route 4</t>
  </si>
  <si>
    <t>AbomasnowLand412 # Route 4</t>
  </si>
  <si>
    <t>PawniardLand412 # Route 4</t>
  </si>
  <si>
    <t>AbsolLand412 # Route 4</t>
  </si>
  <si>
    <t>NoctowlLand412 # Route 4</t>
  </si>
  <si>
    <t>PhantumpLand412 # Route 4</t>
  </si>
  <si>
    <t>BuizelCave430 # Celestinine Mountain 2F</t>
  </si>
  <si>
    <t>SwinubCave430 # Celestinine Mountain 2F</t>
  </si>
  <si>
    <t>CubchooCave430 # Celestinine Mountain 2F</t>
  </si>
  <si>
    <t>PiloswineCave430 # Celestinine Mountain 2F</t>
  </si>
  <si>
    <t>BearticCave430 # Celestinine Mountain 2F</t>
  </si>
  <si>
    <t>FloatzelCave430 # Celestinine Mountain 2F</t>
  </si>
  <si>
    <t>SandshrewCave430 # Celestinine Mountain 2F</t>
  </si>
  <si>
    <t>SandslashCave430 # Celestinine Mountain 2F</t>
  </si>
  <si>
    <t>DelibirdCave430 # Celestinine Mountain 2F</t>
  </si>
  <si>
    <t>WailmerWater430 # Celestinine Mountain 2F</t>
  </si>
  <si>
    <t>LumineonWater430 # Celestinine Mountain 2F</t>
  </si>
  <si>
    <t>GolduckWater430 # Celestinine Mountain 2F</t>
  </si>
  <si>
    <t>WishiwashiWater430 # Celestinine Mountain 2F</t>
  </si>
  <si>
    <t>DewgongWater430 # Celestinine Mountain 2F</t>
  </si>
  <si>
    <t>FinneonOld Rod430 # Celestinine Mountain 2F</t>
  </si>
  <si>
    <t>WishiwashiOld Rod430 # Celestinine Mountain 2F</t>
  </si>
  <si>
    <t>RemoraidGood Rod430 # Celestinine Mountain 2F</t>
  </si>
  <si>
    <t>ClauncherGood Rod430 # Celestinine Mountain 2F</t>
  </si>
  <si>
    <t>QwilfishGood Rod430 # Celestinine Mountain 2F</t>
  </si>
  <si>
    <t>OctillerySuper Rod430 # Celestinine Mountain 2F</t>
  </si>
  <si>
    <t>ClauncherSuper Rod430 # Celestinine Mountain 2F</t>
  </si>
  <si>
    <t>ShellderSuper Rod430 # Celestinine Mountain 2F</t>
  </si>
  <si>
    <t>QwilfishSuper Rod430 # Celestinine Mountain 2F</t>
  </si>
  <si>
    <t>BasculinSuper Rod430 # Celestinine Mountain 2F</t>
  </si>
  <si>
    <t>ClamperlLand431 # Celestinine Mountain 2F</t>
  </si>
  <si>
    <t>ChinchouLand431 # Celestinine Mountain 2F</t>
  </si>
  <si>
    <t>LanturnLand431 # Celestinine Mountain 2F</t>
  </si>
  <si>
    <t>RelicanthLand431 # Celestinine Mountain 2F</t>
  </si>
  <si>
    <t>BuizelCave433 # Celestinine Mountain B2F</t>
  </si>
  <si>
    <t>SwinubCave433 # Celestinine Mountain B2F</t>
  </si>
  <si>
    <t>CubchooCave433 # Celestinine Mountain B2F</t>
  </si>
  <si>
    <t>PiloswineCave433 # Celestinine Mountain B2F</t>
  </si>
  <si>
    <t>BearticCave433 # Celestinine Mountain B2F</t>
  </si>
  <si>
    <t>FloatzelCave433 # Celestinine Mountain B2F</t>
  </si>
  <si>
    <t>SandshrewCave433 # Celestinine Mountain B2F</t>
  </si>
  <si>
    <t>SandslashCave433 # Celestinine Mountain B2F</t>
  </si>
  <si>
    <t>DelibirdCave433 # Celestinine Mountain B2F</t>
  </si>
  <si>
    <t>WailmerWater433 # Celestinine Mountain B2F</t>
  </si>
  <si>
    <t>LumineonWater433 # Celestinine Mountain B2F</t>
  </si>
  <si>
    <t>GolduckWater433 # Celestinine Mountain B2F</t>
  </si>
  <si>
    <t>WishiwashiWater433 # Celestinine Mountain B2F</t>
  </si>
  <si>
    <t>DewgongWater433 # Celestinine Mountain B2F</t>
  </si>
  <si>
    <t>FinneonOld Rod433 # Celestinine Mountain B2F</t>
  </si>
  <si>
    <t>WishiwashiOld Rod433 # Celestinine Mountain B2F</t>
  </si>
  <si>
    <t>RemoraidGood Rod433 # Celestinine Mountain B2F</t>
  </si>
  <si>
    <t>ClauncherGood Rod433 # Celestinine Mountain B2F</t>
  </si>
  <si>
    <t>QwilfishGood Rod433 # Celestinine Mountain B2F</t>
  </si>
  <si>
    <t>OctillerySuper Rod433 # Celestinine Mountain B2F</t>
  </si>
  <si>
    <t>ClauncherSuper Rod433 # Celestinine Mountain B2F</t>
  </si>
  <si>
    <t>ShellderSuper Rod433 # Celestinine Mountain B2F</t>
  </si>
  <si>
    <t>QwilfishSuper Rod433 # Celestinine Mountain B2F</t>
  </si>
  <si>
    <t>BuizelCave434 # Celestinine Mountain B2F</t>
  </si>
  <si>
    <t>SwinubCave434 # Celestinine Mountain B2F</t>
  </si>
  <si>
    <t>CubchooCave434 # Celestinine Mountain B2F</t>
  </si>
  <si>
    <t>PiloswineCave434 # Celestinine Mountain B2F</t>
  </si>
  <si>
    <t>BearticCave434 # Celestinine Mountain B2F</t>
  </si>
  <si>
    <t>FloatzelCave434 # Celestinine Mountain B2F</t>
  </si>
  <si>
    <t>SandshrewCave434 # Celestinine Mountain B2F</t>
  </si>
  <si>
    <t>SandslashCave434 # Celestinine Mountain B2F</t>
  </si>
  <si>
    <t>DelibirdCave434 # Celestinine Mountain B2F</t>
  </si>
  <si>
    <t>WailmerWater434 # Celestinine Mountain B2F</t>
  </si>
  <si>
    <t>LumineonWater434 # Celestinine Mountain B2F</t>
  </si>
  <si>
    <t>GolduckWater434 # Celestinine Mountain B2F</t>
  </si>
  <si>
    <t>WishiwashiWater434 # Celestinine Mountain B2F</t>
  </si>
  <si>
    <t>DewgongWater434 # Celestinine Mountain B2F</t>
  </si>
  <si>
    <t>FinneonOld Rod434 # Celestinine Mountain B2F</t>
  </si>
  <si>
    <t>WishiwashiOld Rod434 # Celestinine Mountain B2F</t>
  </si>
  <si>
    <t>RemoraidGood Rod434 # Celestinine Mountain B2F</t>
  </si>
  <si>
    <t>ClauncherGood Rod434 # Celestinine Mountain B2F</t>
  </si>
  <si>
    <t>QwilfishGood Rod434 # Celestinine Mountain B2F</t>
  </si>
  <si>
    <t>OctillerySuper Rod434 # Celestinine Mountain B2F</t>
  </si>
  <si>
    <t>ClauncherSuper Rod434 # Celestinine Mountain B2F</t>
  </si>
  <si>
    <t>ShellderSuper Rod434 # Celestinine Mountain B2F</t>
  </si>
  <si>
    <t>QwilfishSuper Rod434 # Celestinine Mountain B2F</t>
  </si>
  <si>
    <t>WailordLand435 # Celestinine Mountain B2F</t>
  </si>
  <si>
    <t>ChinchouLand435 # Celestinine Mountain B2F</t>
  </si>
  <si>
    <t>ClamperlLand435 # Celestinine Mountain B2F</t>
  </si>
  <si>
    <t>LanturnLand435 # Celestinine Mountain B2F</t>
  </si>
  <si>
    <t>RelicanthLand435 # Celestinine Mountain B2F</t>
  </si>
  <si>
    <t>WailordLand436 # Celestinine Mountain B2F</t>
  </si>
  <si>
    <t>ChinchouLand436 # Celestinine Mountain B2F</t>
  </si>
  <si>
    <t>ClamperlLand436 # Celestinine Mountain B2F</t>
  </si>
  <si>
    <t>LanturnLand436 # Celestinine Mountain B2F</t>
  </si>
  <si>
    <t>RelicanthLand436 # Celestinine Mountain B2F</t>
  </si>
  <si>
    <t>SnoverLand439 # Ametrine City</t>
  </si>
  <si>
    <t>VulpixLand439 # Ametrine City</t>
  </si>
  <si>
    <t>BergmiteLand439 # Ametrine City</t>
  </si>
  <si>
    <t>PiloswineLand439 # Ametrine City</t>
  </si>
  <si>
    <t>BearticLand439 # Ametrine City</t>
  </si>
  <si>
    <t>DrampaLand439 # Ametrine City</t>
  </si>
  <si>
    <t>AbomasnowLand439 # Ametrine City</t>
  </si>
  <si>
    <t>AmbipomLand439 # Ametrine City</t>
  </si>
  <si>
    <t>FurfrouLand439 # Ametrine City</t>
  </si>
  <si>
    <t>VanillishLand439 # Ametrine City</t>
  </si>
  <si>
    <t>AbsolLand439 # Ametrine City</t>
  </si>
  <si>
    <t>NoctowlLand439 # Ametrine City</t>
  </si>
  <si>
    <t>CubchooCave440 # Ametrine Mountain 6F</t>
  </si>
  <si>
    <t>SphealCave440 # Ametrine Mountain 6F</t>
  </si>
  <si>
    <t>BergmiteCave440 # Ametrine Mountain 6F</t>
  </si>
  <si>
    <t>SealeoCave440 # Ametrine Mountain 6F</t>
  </si>
  <si>
    <t>BearticCave440 # Ametrine Mountain 6F</t>
  </si>
  <si>
    <t>DelibirdCave440 # Ametrine Mountain 6F</t>
  </si>
  <si>
    <t>SandshrewCave440 # Ametrine Mountain 6F</t>
  </si>
  <si>
    <t>SandslashCave440 # Ametrine Mountain 6F</t>
  </si>
  <si>
    <t>CryogonalCave440 # Ametrine Mountain 6F</t>
  </si>
  <si>
    <t>SnoruntCave440 # Ametrine Mountain 6F</t>
  </si>
  <si>
    <t>CubchooCave441 # Ametrine Mountain 7F</t>
  </si>
  <si>
    <t>SphealCave441 # Ametrine Mountain 7F</t>
  </si>
  <si>
    <t>BergmiteCave441 # Ametrine Mountain 7F</t>
  </si>
  <si>
    <t>SealeoCave441 # Ametrine Mountain 7F</t>
  </si>
  <si>
    <t>BearticCave441 # Ametrine Mountain 7F</t>
  </si>
  <si>
    <t>DelibirdCave441 # Ametrine Mountain 7F</t>
  </si>
  <si>
    <t>SandshrewCave441 # Ametrine Mountain 7F</t>
  </si>
  <si>
    <t>SandslashCave441 # Ametrine Mountain 7F</t>
  </si>
  <si>
    <t>CryogonalCave441 # Ametrine Mountain 7F</t>
  </si>
  <si>
    <t>SnoruntCave441 # Ametrine Mountain 7F</t>
  </si>
  <si>
    <t>CubchooCave442 # Ametrine Mountain 8F</t>
  </si>
  <si>
    <t>SphealCave442 # Ametrine Mountain 8F</t>
  </si>
  <si>
    <t>BergmiteCave442 # Ametrine Mountain 8F</t>
  </si>
  <si>
    <t>SealeoCave442 # Ametrine Mountain 8F</t>
  </si>
  <si>
    <t>BearticCave442 # Ametrine Mountain 8F</t>
  </si>
  <si>
    <t>DelibirdCave442 # Ametrine Mountain 8F</t>
  </si>
  <si>
    <t>SandshrewCave442 # Ametrine Mountain 8F</t>
  </si>
  <si>
    <t>SandslashCave442 # Ametrine Mountain 8F</t>
  </si>
  <si>
    <t>CryogonalCave442 # Ametrine Mountain 8F</t>
  </si>
  <si>
    <t>SnoruntCave442 # Ametrine Mountain 8F</t>
  </si>
  <si>
    <t>ZubatCave445 # Mt Moon</t>
  </si>
  <si>
    <t>GeodudeCave445 # Mt Moon</t>
  </si>
  <si>
    <t>ParasCave445 # Mt Moon</t>
  </si>
  <si>
    <t>ClefairyCave445 # Mt Moon</t>
  </si>
  <si>
    <t>RattataLand447 # Opal Ward</t>
  </si>
  <si>
    <t>BidoofLand447 # Opal Ward</t>
  </si>
  <si>
    <t>PatratLand447 # Opal Ward</t>
  </si>
  <si>
    <t>PidgeyLand447 # Opal Ward</t>
  </si>
  <si>
    <t>MeowthLand447 # Opal Ward</t>
  </si>
  <si>
    <t>EkansLand447 # Opal Ward</t>
  </si>
  <si>
    <t>GrimerLand450 # Byxbysion Wasteland</t>
  </si>
  <si>
    <t>MukLand450 # Byxbysion Wasteland</t>
  </si>
  <si>
    <t>KoffingLand450 # Byxbysion Wasteland</t>
  </si>
  <si>
    <t>ZubatLand450 # Byxbysion Wasteland</t>
  </si>
  <si>
    <t>WeezingLand450 # Byxbysion Wasteland</t>
  </si>
  <si>
    <t>EkansLand450 # Byxbysion Wasteland</t>
  </si>
  <si>
    <t>ArbokLand450 # Byxbysion Wasteland</t>
  </si>
  <si>
    <t>CuboneLand450 # Byxbysion Wasteland</t>
  </si>
  <si>
    <t>DrowzeeLand450 # Byxbysion Wasteland</t>
  </si>
  <si>
    <t>MarowakLand450 # Byxbysion Wasteland</t>
  </si>
  <si>
    <t>HypnoLand450 # Byxbysion Wasteland</t>
  </si>
  <si>
    <t>PorygonLand452 # Citae Astrae</t>
  </si>
  <si>
    <t>OnixCave453 # Victory Road</t>
  </si>
  <si>
    <t>MachopCave453 # Victory Road</t>
  </si>
  <si>
    <t>ZubatCave453 # Victory Road</t>
  </si>
  <si>
    <t>GeodudeCave453 # Victory Road</t>
  </si>
  <si>
    <t>GolbatCave453 # Victory Road</t>
  </si>
  <si>
    <t>MachokeCave453 # Victory Road</t>
  </si>
  <si>
    <t>MarowakCave453 # Victory Road</t>
  </si>
  <si>
    <t>GravelerCave453 # Victory Road</t>
  </si>
  <si>
    <t>RhydonCave455 # Cerulean Cave</t>
  </si>
  <si>
    <t>ElectrodeCave455 # Cerulean Cave</t>
  </si>
  <si>
    <t>MarowakCave455 # Cerulean Cave</t>
  </si>
  <si>
    <t>VenomothCave455 # Cerulean Cave</t>
  </si>
  <si>
    <t>ParasectCave455 # Cerulean Cave</t>
  </si>
  <si>
    <t>DodrioCave455 # Cerulean Cave</t>
  </si>
  <si>
    <t>ArbokCave455 # Cerulean Cave</t>
  </si>
  <si>
    <t>RaichuCave455 # Cerulean Cave</t>
  </si>
  <si>
    <t>HypnoCave455 # Cerulean Cave</t>
  </si>
  <si>
    <t>KecleonLand465 # Chrysolia Forest</t>
  </si>
  <si>
    <t>LedybaLand465 # Chrysolia Forest</t>
  </si>
  <si>
    <t>HoppipLand465 # Chrysolia Forest</t>
  </si>
  <si>
    <t>LedianLand465 # Chrysolia Forest</t>
  </si>
  <si>
    <t>SwabluLand465 # Chrysolia Forest</t>
  </si>
  <si>
    <t>AltariaLand465 # Chrysolia Forest</t>
  </si>
  <si>
    <t>DustoxLand465 # Chrysolia Forest</t>
  </si>
  <si>
    <t>GulpinLand467 # Water Treatment Center</t>
  </si>
  <si>
    <t>GrimerLand467 # Water Treatment Center</t>
  </si>
  <si>
    <t>SwalotLand467 # Water Treatment Center</t>
  </si>
  <si>
    <t>MukLand467 # Water Treatment Center</t>
  </si>
  <si>
    <t>GulpinWater467 # Water Treatment Center</t>
  </si>
  <si>
    <t>GrimerWater467 # Water Treatment Center</t>
  </si>
  <si>
    <t>MukWater467 # Water Treatment Center</t>
  </si>
  <si>
    <t>SwalotWater467 # Water Treatment Center</t>
  </si>
  <si>
    <t>GulpinOld Rod467 # Water Treatment Center</t>
  </si>
  <si>
    <t>GrimerOld Rod467 # Water Treatment Center</t>
  </si>
  <si>
    <t>GulpinGood Rod467 # Water Treatment Center</t>
  </si>
  <si>
    <t>GrimerGood Rod467 # Water Treatment Center</t>
  </si>
  <si>
    <t>MukGood Rod467 # Water Treatment Center</t>
  </si>
  <si>
    <t>SwalotSuper Rod467 # Water Treatment Center</t>
  </si>
  <si>
    <t>MukSuper Rod467 # Water Treatment Center</t>
  </si>
  <si>
    <t>TentacoolSuper Rod467 # Water Treatment Center</t>
  </si>
  <si>
    <t>TentacruelSuper Rod467 # Water Treatment Center</t>
  </si>
  <si>
    <t>GulpinLand468 # Lapis Water Grid</t>
  </si>
  <si>
    <t>GrimerLand468 # Lapis Water Grid</t>
  </si>
  <si>
    <t>SwalotLand468 # Lapis Water Grid</t>
  </si>
  <si>
    <t>MukLand468 # Lapis Water Grid</t>
  </si>
  <si>
    <t>GulpinWater468 # Lapis Water Grid</t>
  </si>
  <si>
    <t>GrimerWater468 # Lapis Water Grid</t>
  </si>
  <si>
    <t>MukWater468 # Lapis Water Grid</t>
  </si>
  <si>
    <t>SwalotWater468 # Lapis Water Grid</t>
  </si>
  <si>
    <t>GulpinOld Rod468 # Lapis Water Grid</t>
  </si>
  <si>
    <t>GrimerOld Rod468 # Lapis Water Grid</t>
  </si>
  <si>
    <t>GulpinGood Rod468 # Lapis Water Grid</t>
  </si>
  <si>
    <t>GrimerGood Rod468 # Lapis Water Grid</t>
  </si>
  <si>
    <t>MukGood Rod468 # Lapis Water Grid</t>
  </si>
  <si>
    <t>SwalotSuper Rod468 # Lapis Water Grid</t>
  </si>
  <si>
    <t>MukSuper Rod468 # Lapis Water Grid</t>
  </si>
  <si>
    <t>TentacoolSuper Rod468 # Lapis Water Grid</t>
  </si>
  <si>
    <t>TentacruelSuper Rod468 # Lapis Water Grid</t>
  </si>
  <si>
    <t>GulpinLand469 # Central Obsidia Water Grid</t>
  </si>
  <si>
    <t>GrimerLand469 # Central Obsidia Water Grid</t>
  </si>
  <si>
    <t>SwalotLand469 # Central Obsidia Water Grid</t>
  </si>
  <si>
    <t>MukLand469 # Central Obsidia Water Grid</t>
  </si>
  <si>
    <t>GulpinWater469 # Central Obsidia Water Grid</t>
  </si>
  <si>
    <t>GrimerWater469 # Central Obsidia Water Grid</t>
  </si>
  <si>
    <t>MukWater469 # Central Obsidia Water Grid</t>
  </si>
  <si>
    <t>SwalotWater469 # Central Obsidia Water Grid</t>
  </si>
  <si>
    <t>GulpinOld Rod469 # Central Obsidia Water Grid</t>
  </si>
  <si>
    <t>GrimerOld Rod469 # Central Obsidia Water Grid</t>
  </si>
  <si>
    <t>GulpinGood Rod469 # Central Obsidia Water Grid</t>
  </si>
  <si>
    <t>GrimerGood Rod469 # Central Obsidia Water Grid</t>
  </si>
  <si>
    <t>MukGood Rod469 # Central Obsidia Water Grid</t>
  </si>
  <si>
    <t>SwalotSuper Rod469 # Central Obsidia Water Grid</t>
  </si>
  <si>
    <t>MukSuper Rod469 # Central Obsidia Water Grid</t>
  </si>
  <si>
    <t>TentacoolSuper Rod469 # Central Obsidia Water Grid</t>
  </si>
  <si>
    <t>TentacruelSuper Rod469 # Central Obsidia Water Grid</t>
  </si>
  <si>
    <t>GulpinLand470 # North Obsidia Water Grid</t>
  </si>
  <si>
    <t>GrimerLand470 # North Obsidia Water Grid</t>
  </si>
  <si>
    <t>SwalotLand470 # North Obsidia Water Grid</t>
  </si>
  <si>
    <t>MukLand470 # North Obsidia Water Grid</t>
  </si>
  <si>
    <t>GulpinWater470 # North Obsidia Water Grid</t>
  </si>
  <si>
    <t>GrimerWater470 # North Obsidia Water Grid</t>
  </si>
  <si>
    <t>MukWater470 # North Obsidia Water Grid</t>
  </si>
  <si>
    <t>SwalotWater470 # North Obsidia Water Grid</t>
  </si>
  <si>
    <t>GulpinOld Rod470 # North Obsidia Water Grid</t>
  </si>
  <si>
    <t>GrimerOld Rod470 # North Obsidia Water Grid</t>
  </si>
  <si>
    <t>GulpinGood Rod470 # North Obsidia Water Grid</t>
  </si>
  <si>
    <t>GrimerGood Rod470 # North Obsidia Water Grid</t>
  </si>
  <si>
    <t>MukGood Rod470 # North Obsidia Water Grid</t>
  </si>
  <si>
    <t>SwalotSuper Rod470 # North Obsidia Water Grid</t>
  </si>
  <si>
    <t>MukSuper Rod470 # North Obsidia Water Grid</t>
  </si>
  <si>
    <t>TentacoolSuper Rod470 # North Obsidia Water Grid</t>
  </si>
  <si>
    <t>TentacruelSuper Rod470 # North Obsidia Water Grid</t>
  </si>
  <si>
    <t>GulpinLand471 # Onyx Water Grid</t>
  </si>
  <si>
    <t>GrimerLand471 # Onyx Water Grid</t>
  </si>
  <si>
    <t>SwalotLand471 # Onyx Water Grid</t>
  </si>
  <si>
    <t>MukLand471 # Onyx Water Grid</t>
  </si>
  <si>
    <t>GulpinWater471 # Onyx Water Grid</t>
  </si>
  <si>
    <t>GrimerWater471 # Onyx Water Grid</t>
  </si>
  <si>
    <t>MukWater471 # Onyx Water Grid</t>
  </si>
  <si>
    <t>SwalotWater471 # Onyx Water Grid</t>
  </si>
  <si>
    <t>GulpinOld Rod471 # Onyx Water Grid</t>
  </si>
  <si>
    <t>GrimerOld Rod471 # Onyx Water Grid</t>
  </si>
  <si>
    <t>GulpinGood Rod471 # Onyx Water Grid</t>
  </si>
  <si>
    <t>GrimerGood Rod471 # Onyx Water Grid</t>
  </si>
  <si>
    <t>MukGood Rod471 # Onyx Water Grid</t>
  </si>
  <si>
    <t>SwalotSuper Rod471 # Onyx Water Grid</t>
  </si>
  <si>
    <t>MukSuper Rod471 # Onyx Water Grid</t>
  </si>
  <si>
    <t>TentacoolSuper Rod471 # Onyx Water Grid</t>
  </si>
  <si>
    <t>TentacruelSuper Rod471 # Onyx Water Grid</t>
  </si>
  <si>
    <t>GulpinLand472 # Coral Water Grid</t>
  </si>
  <si>
    <t>GrimerLand472 # Coral Water Grid</t>
  </si>
  <si>
    <t>SwalotLand472 # Coral Water Grid</t>
  </si>
  <si>
    <t>MukLand472 # Coral Water Grid</t>
  </si>
  <si>
    <t>GulpinWater472 # Coral Water Grid</t>
  </si>
  <si>
    <t>GrimerWater472 # Coral Water Grid</t>
  </si>
  <si>
    <t>MukWater472 # Coral Water Grid</t>
  </si>
  <si>
    <t>SwalotWater472 # Coral Water Grid</t>
  </si>
  <si>
    <t>GulpinOld Rod472 # Coral Water Grid</t>
  </si>
  <si>
    <t>GrimerOld Rod472 # Coral Water Grid</t>
  </si>
  <si>
    <t>GulpinGood Rod472 # Coral Water Grid</t>
  </si>
  <si>
    <t>GrimerGood Rod472 # Coral Water Grid</t>
  </si>
  <si>
    <t>MukGood Rod472 # Coral Water Grid</t>
  </si>
  <si>
    <t>SwalotSuper Rod472 # Coral Water Grid</t>
  </si>
  <si>
    <t>MukSuper Rod472 # Coral Water Grid</t>
  </si>
  <si>
    <t>TentacoolSuper Rod472 # Coral Water Grid</t>
  </si>
  <si>
    <t>TentacruelSuper Rod472 # Coral Water Grid</t>
  </si>
  <si>
    <t>GulpinLand473 # Opal Water Grid</t>
  </si>
  <si>
    <t>GrimerLand473 # Opal Water Grid</t>
  </si>
  <si>
    <t>SwalotLand473 # Opal Water Grid</t>
  </si>
  <si>
    <t>MukLand473 # Opal Water Grid</t>
  </si>
  <si>
    <t>GulpinWater473 # Opal Water Grid</t>
  </si>
  <si>
    <t>GrimerWater473 # Opal Water Grid</t>
  </si>
  <si>
    <t>MukWater473 # Opal Water Grid</t>
  </si>
  <si>
    <t>SwalotWater473 # Opal Water Grid</t>
  </si>
  <si>
    <t>GulpinOld Rod473 # Opal Water Grid</t>
  </si>
  <si>
    <t>GrimerOld Rod473 # Opal Water Grid</t>
  </si>
  <si>
    <t>GulpinGood Rod473 # Opal Water Grid</t>
  </si>
  <si>
    <t>GrimerGood Rod473 # Opal Water Grid</t>
  </si>
  <si>
    <t>MukGood Rod473 # Opal Water Grid</t>
  </si>
  <si>
    <t>SwalotSuper Rod473 # Opal Water Grid</t>
  </si>
  <si>
    <t>MukSuper Rod473 # Opal Water Grid</t>
  </si>
  <si>
    <t>TentacoolSuper Rod473 # Opal Water Grid</t>
  </si>
  <si>
    <t>TentacruelSuper Rod473 # Opal Water Grid</t>
  </si>
  <si>
    <t>GulpinLand474 # Peridot Water Grid</t>
  </si>
  <si>
    <t>GrimerLand474 # Peridot Water Grid</t>
  </si>
  <si>
    <t>SwalotLand474 # Peridot Water Grid</t>
  </si>
  <si>
    <t>MukLand474 # Peridot Water Grid</t>
  </si>
  <si>
    <t>GulpinWater474 # Peridot Water Grid</t>
  </si>
  <si>
    <t>GrimerWater474 # Peridot Water Grid</t>
  </si>
  <si>
    <t>MukWater474 # Peridot Water Grid</t>
  </si>
  <si>
    <t>SwalotWater474 # Peridot Water Grid</t>
  </si>
  <si>
    <t>GulpinOld Rod474 # Peridot Water Grid</t>
  </si>
  <si>
    <t>GrimerOld Rod474 # Peridot Water Grid</t>
  </si>
  <si>
    <t>GulpinGood Rod474 # Peridot Water Grid</t>
  </si>
  <si>
    <t>GrimerGood Rod474 # Peridot Water Grid</t>
  </si>
  <si>
    <t>MukGood Rod474 # Peridot Water Grid</t>
  </si>
  <si>
    <t>SwalotSuper Rod474 # Peridot Water Grid</t>
  </si>
  <si>
    <t>MukSuper Rod474 # Peridot Water Grid</t>
  </si>
  <si>
    <t>TentacoolSuper Rod474 # Peridot Water Grid</t>
  </si>
  <si>
    <t>TentacruelSuper Rod474 # Peridot Water Grid</t>
  </si>
  <si>
    <t>GulpinLand475 # Jasper Water Grid</t>
  </si>
  <si>
    <t>GrimerLand475 # Jasper Water Grid</t>
  </si>
  <si>
    <t>SwalotLand475 # Jasper Water Grid</t>
  </si>
  <si>
    <t>MukLand475 # Jasper Water Grid</t>
  </si>
  <si>
    <t>GulpinWater475 # Jasper Water Grid</t>
  </si>
  <si>
    <t>GrimerWater475 # Jasper Water Grid</t>
  </si>
  <si>
    <t>MukWater475 # Jasper Water Grid</t>
  </si>
  <si>
    <t>SwalotWater475 # Jasper Water Grid</t>
  </si>
  <si>
    <t>GulpinOld Rod475 # Jasper Water Grid</t>
  </si>
  <si>
    <t>GrimerOld Rod475 # Jasper Water Grid</t>
  </si>
  <si>
    <t>GulpinGood Rod475 # Jasper Water Grid</t>
  </si>
  <si>
    <t>GrimerGood Rod475 # Jasper Water Grid</t>
  </si>
  <si>
    <t>MukGood Rod475 # Jasper Water Grid</t>
  </si>
  <si>
    <t>SwalotSuper Rod475 # Jasper Water Grid</t>
  </si>
  <si>
    <t>MukSuper Rod475 # Jasper Water Grid</t>
  </si>
  <si>
    <t>TentacoolSuper Rod475 # Jasper Water Grid</t>
  </si>
  <si>
    <t>TentacruelSuper Rod475 # Jasper Water Grid</t>
  </si>
  <si>
    <t>GulpinLand476 # Beryl Water Grid</t>
  </si>
  <si>
    <t>GrimerLand476 # Beryl Water Grid</t>
  </si>
  <si>
    <t>SwalotLand476 # Beryl Water Grid</t>
  </si>
  <si>
    <t>MukLand476 # Beryl Water Grid</t>
  </si>
  <si>
    <t>GulpinWater476 # Beryl Water Grid</t>
  </si>
  <si>
    <t>GrimerWater476 # Beryl Water Grid</t>
  </si>
  <si>
    <t>MukWater476 # Beryl Water Grid</t>
  </si>
  <si>
    <t>SwalotWater476 # Beryl Water Grid</t>
  </si>
  <si>
    <t>GulpinOld Rod476 # Beryl Water Grid</t>
  </si>
  <si>
    <t>GrimerOld Rod476 # Beryl Water Grid</t>
  </si>
  <si>
    <t>GulpinGood Rod476 # Beryl Water Grid</t>
  </si>
  <si>
    <t>GrimerGood Rod476 # Beryl Water Grid</t>
  </si>
  <si>
    <t>MukGood Rod476 # Beryl Water Grid</t>
  </si>
  <si>
    <t>SwalotSuper Rod476 # Beryl Water Grid</t>
  </si>
  <si>
    <t>MukSuper Rod476 # Beryl Water Grid</t>
  </si>
  <si>
    <t>TentacoolSuper Rod476 # Beryl Water Grid</t>
  </si>
  <si>
    <t>TentacruelSuper Rod476 # Beryl Water Grid</t>
  </si>
  <si>
    <t>GulpinLand477 # Water Treatment Center</t>
  </si>
  <si>
    <t>GrimerLand477 # Water Treatment Center</t>
  </si>
  <si>
    <t>SwalotLand477 # Water Treatment Center</t>
  </si>
  <si>
    <t>MukLand477 # Water Treatment Center</t>
  </si>
  <si>
    <t>GulpinWater477 # Water Treatment Center</t>
  </si>
  <si>
    <t>GrimerWater477 # Water Treatment Center</t>
  </si>
  <si>
    <t>MukWater477 # Water Treatment Center</t>
  </si>
  <si>
    <t>SwalotWater477 # Water Treatment Center</t>
  </si>
  <si>
    <t>GulpinOld Rod477 # Water Treatment Center</t>
  </si>
  <si>
    <t>GrimerOld Rod477 # Water Treatment Center</t>
  </si>
  <si>
    <t>GulpinGood Rod477 # Water Treatment Center</t>
  </si>
  <si>
    <t>GrimerGood Rod477 # Water Treatment Center</t>
  </si>
  <si>
    <t>MukGood Rod477 # Water Treatment Center</t>
  </si>
  <si>
    <t>SwalotSuper Rod477 # Water Treatment Center</t>
  </si>
  <si>
    <t>MukSuper Rod477 # Water Treatment Center</t>
  </si>
  <si>
    <t>TentacoolSuper Rod477 # Water Treatment Center</t>
  </si>
  <si>
    <t>TentacruelSuper Rod477 # Water Treatment Center</t>
  </si>
  <si>
    <t>GulpinLand478 # Water Treatment Center</t>
  </si>
  <si>
    <t>GrimerLand478 # Water Treatment Center</t>
  </si>
  <si>
    <t>SwalotLand478 # Water Treatment Center</t>
  </si>
  <si>
    <t>MukLand478 # Water Treatment Center</t>
  </si>
  <si>
    <t>GulpinWater478 # Water Treatment Center</t>
  </si>
  <si>
    <t>GrimerWater478 # Water Treatment Center</t>
  </si>
  <si>
    <t>MukWater478 # Water Treatment Center</t>
  </si>
  <si>
    <t>SwalotWater478 # Water Treatment Center</t>
  </si>
  <si>
    <t>GulpinOld Rod478 # Water Treatment Center</t>
  </si>
  <si>
    <t>GrimerOld Rod478 # Water Treatment Center</t>
  </si>
  <si>
    <t>GulpinGood Rod478 # Water Treatment Center</t>
  </si>
  <si>
    <t>GrimerGood Rod478 # Water Treatment Center</t>
  </si>
  <si>
    <t>MukGood Rod478 # Water Treatment Center</t>
  </si>
  <si>
    <t>SwalotSuper Rod478 # Water Treatment Center</t>
  </si>
  <si>
    <t>MukSuper Rod478 # Water Treatment Center</t>
  </si>
  <si>
    <t>TentacoolSuper Rod478 # Water Treatment Center</t>
  </si>
  <si>
    <t>TentacruelSuper Rod478 # Water Treatment Center</t>
  </si>
  <si>
    <t>GulpinLand479 # North Obsidia Water Grid</t>
  </si>
  <si>
    <t>GrimerLand479 # North Obsidia Water Grid</t>
  </si>
  <si>
    <t>SwalotLand479 # North Obsidia Water Grid</t>
  </si>
  <si>
    <t>MukLand479 # North Obsidia Water Grid</t>
  </si>
  <si>
    <t>GulpinWater479 # North Obsidia Water Grid</t>
  </si>
  <si>
    <t>GrimerWater479 # North Obsidia Water Grid</t>
  </si>
  <si>
    <t>MukWater479 # North Obsidia Water Grid</t>
  </si>
  <si>
    <t>SwalotWater479 # North Obsidia Water Grid</t>
  </si>
  <si>
    <t>GulpinOld Rod479 # North Obsidia Water Grid</t>
  </si>
  <si>
    <t>GrimerOld Rod479 # North Obsidia Water Grid</t>
  </si>
  <si>
    <t>GulpinGood Rod479 # North Obsidia Water Grid</t>
  </si>
  <si>
    <t>GrimerGood Rod479 # North Obsidia Water Grid</t>
  </si>
  <si>
    <t>MukGood Rod479 # North Obsidia Water Grid</t>
  </si>
  <si>
    <t>SwalotSuper Rod479 # North Obsidia Water Grid</t>
  </si>
  <si>
    <t>MukSuper Rod479 # North Obsidia Water Grid</t>
  </si>
  <si>
    <t>TentacoolSuper Rod479 # North Obsidia Water Grid</t>
  </si>
  <si>
    <t>TentacruelSuper Rod479 # North Obsidia Water Grid</t>
  </si>
  <si>
    <t>GulpinLand480 # North Obsidia Water Grid</t>
  </si>
  <si>
    <t>GrimerLand480 # North Obsidia Water Grid</t>
  </si>
  <si>
    <t>SwalotLand480 # North Obsidia Water Grid</t>
  </si>
  <si>
    <t>MukLand480 # North Obsidia Water Grid</t>
  </si>
  <si>
    <t>GulpinWater480 # North Obsidia Water Grid</t>
  </si>
  <si>
    <t>GrimerWater480 # North Obsidia Water Grid</t>
  </si>
  <si>
    <t>MukWater480 # North Obsidia Water Grid</t>
  </si>
  <si>
    <t>SwalotWater480 # North Obsidia Water Grid</t>
  </si>
  <si>
    <t>GulpinOld Rod480 # North Obsidia Water Grid</t>
  </si>
  <si>
    <t>GrimerOld Rod480 # North Obsidia Water Grid</t>
  </si>
  <si>
    <t>GulpinGood Rod480 # North Obsidia Water Grid</t>
  </si>
  <si>
    <t>GrimerGood Rod480 # North Obsidia Water Grid</t>
  </si>
  <si>
    <t>MukGood Rod480 # North Obsidia Water Grid</t>
  </si>
  <si>
    <t>SwalotSuper Rod480 # North Obsidia Water Grid</t>
  </si>
  <si>
    <t>MukSuper Rod480 # North Obsidia Water Grid</t>
  </si>
  <si>
    <t>TentacoolSuper Rod480 # North Obsidia Water Grid</t>
  </si>
  <si>
    <t>TentacruelSuper Rod480 # North Obsidia Water Grid</t>
  </si>
  <si>
    <t>GulpinLand481 # Central Obsidia Water Grid</t>
  </si>
  <si>
    <t>GrimerLand481 # Central Obsidia Water Grid</t>
  </si>
  <si>
    <t>SwalotLand481 # Central Obsidia Water Grid</t>
  </si>
  <si>
    <t>MukLand481 # Central Obsidia Water Grid</t>
  </si>
  <si>
    <t>GulpinWater481 # Central Obsidia Water Grid</t>
  </si>
  <si>
    <t>GrimerWater481 # Central Obsidia Water Grid</t>
  </si>
  <si>
    <t>MukWater481 # Central Obsidia Water Grid</t>
  </si>
  <si>
    <t>SwalotWater481 # Central Obsidia Water Grid</t>
  </si>
  <si>
    <t>GulpinOld Rod481 # Central Obsidia Water Grid</t>
  </si>
  <si>
    <t>GrimerOld Rod481 # Central Obsidia Water Grid</t>
  </si>
  <si>
    <t>GulpinGood Rod481 # Central Obsidia Water Grid</t>
  </si>
  <si>
    <t>GrimerGood Rod481 # Central Obsidia Water Grid</t>
  </si>
  <si>
    <t>MukGood Rod481 # Central Obsidia Water Grid</t>
  </si>
  <si>
    <t>SwalotSuper Rod481 # Central Obsidia Water Grid</t>
  </si>
  <si>
    <t>MukSuper Rod481 # Central Obsidia Water Grid</t>
  </si>
  <si>
    <t>TentacoolSuper Rod481 # Central Obsidia Water Grid</t>
  </si>
  <si>
    <t>TentacruelSuper Rod481 # Central Obsidia Water Grid</t>
  </si>
  <si>
    <t>GulpinLand482 # Central Obsidia Water Grid</t>
  </si>
  <si>
    <t>GrimerLand482 # Central Obsidia Water Grid</t>
  </si>
  <si>
    <t>SwalotLand482 # Central Obsidia Water Grid</t>
  </si>
  <si>
    <t>MukLand482 # Central Obsidia Water Grid</t>
  </si>
  <si>
    <t>GulpinWater482 # Central Obsidia Water Grid</t>
  </si>
  <si>
    <t>GrimerWater482 # Central Obsidia Water Grid</t>
  </si>
  <si>
    <t>MukWater482 # Central Obsidia Water Grid</t>
  </si>
  <si>
    <t>SwalotWater482 # Central Obsidia Water Grid</t>
  </si>
  <si>
    <t>GulpinOld Rod482 # Central Obsidia Water Grid</t>
  </si>
  <si>
    <t>GrimerOld Rod482 # Central Obsidia Water Grid</t>
  </si>
  <si>
    <t>GulpinGood Rod482 # Central Obsidia Water Grid</t>
  </si>
  <si>
    <t>GrimerGood Rod482 # Central Obsidia Water Grid</t>
  </si>
  <si>
    <t>MukGood Rod482 # Central Obsidia Water Grid</t>
  </si>
  <si>
    <t>SwalotSuper Rod482 # Central Obsidia Water Grid</t>
  </si>
  <si>
    <t>MukSuper Rod482 # Central Obsidia Water Grid</t>
  </si>
  <si>
    <t>TentacoolSuper Rod482 # Central Obsidia Water Grid</t>
  </si>
  <si>
    <t>TentacruelSuper Rod482 # Central Obsidia Water Grid</t>
  </si>
  <si>
    <t>GulpinLand483 # Onyx Water Grid</t>
  </si>
  <si>
    <t>GrimerLand483 # Onyx Water Grid</t>
  </si>
  <si>
    <t>SwalotLand483 # Onyx Water Grid</t>
  </si>
  <si>
    <t>MukLand483 # Onyx Water Grid</t>
  </si>
  <si>
    <t>GulpinWater483 # Onyx Water Grid</t>
  </si>
  <si>
    <t>GrimerWater483 # Onyx Water Grid</t>
  </si>
  <si>
    <t>MukWater483 # Onyx Water Grid</t>
  </si>
  <si>
    <t>SwalotWater483 # Onyx Water Grid</t>
  </si>
  <si>
    <t>GulpinOld Rod483 # Onyx Water Grid</t>
  </si>
  <si>
    <t>GrimerOld Rod483 # Onyx Water Grid</t>
  </si>
  <si>
    <t>GulpinGood Rod483 # Onyx Water Grid</t>
  </si>
  <si>
    <t>GrimerGood Rod483 # Onyx Water Grid</t>
  </si>
  <si>
    <t>MukGood Rod483 # Onyx Water Grid</t>
  </si>
  <si>
    <t>SwalotSuper Rod483 # Onyx Water Grid</t>
  </si>
  <si>
    <t>MukSuper Rod483 # Onyx Water Grid</t>
  </si>
  <si>
    <t>TentacoolSuper Rod483 # Onyx Water Grid</t>
  </si>
  <si>
    <t>TentacruelSuper Rod483 # Onyx Water Grid</t>
  </si>
  <si>
    <t>GulpinLand484 # Onyx Water Grid</t>
  </si>
  <si>
    <t>GrimerLand484 # Onyx Water Grid</t>
  </si>
  <si>
    <t>SwalotLand484 # Onyx Water Grid</t>
  </si>
  <si>
    <t>MukLand484 # Onyx Water Grid</t>
  </si>
  <si>
    <t>GulpinWater484 # Onyx Water Grid</t>
  </si>
  <si>
    <t>GrimerWater484 # Onyx Water Grid</t>
  </si>
  <si>
    <t>MukWater484 # Onyx Water Grid</t>
  </si>
  <si>
    <t>SwalotWater484 # Onyx Water Grid</t>
  </si>
  <si>
    <t>GulpinOld Rod484 # Onyx Water Grid</t>
  </si>
  <si>
    <t>GrimerOld Rod484 # Onyx Water Grid</t>
  </si>
  <si>
    <t>GulpinGood Rod484 # Onyx Water Grid</t>
  </si>
  <si>
    <t>GrimerGood Rod484 # Onyx Water Grid</t>
  </si>
  <si>
    <t>MukGood Rod484 # Onyx Water Grid</t>
  </si>
  <si>
    <t>SwalotSuper Rod484 # Onyx Water Grid</t>
  </si>
  <si>
    <t>MukSuper Rod484 # Onyx Water Grid</t>
  </si>
  <si>
    <t>TentacoolSuper Rod484 # Onyx Water Grid</t>
  </si>
  <si>
    <t>TentacruelSuper Rod484 # Onyx Water Grid</t>
  </si>
  <si>
    <t>GulpinLand485 # Coral Water Grid</t>
  </si>
  <si>
    <t>GrimerLand485 # Coral Water Grid</t>
  </si>
  <si>
    <t>SwalotLand485 # Coral Water Grid</t>
  </si>
  <si>
    <t>MukLand485 # Coral Water Grid</t>
  </si>
  <si>
    <t>GulpinWater485 # Coral Water Grid</t>
  </si>
  <si>
    <t>GrimerWater485 # Coral Water Grid</t>
  </si>
  <si>
    <t>MukWater485 # Coral Water Grid</t>
  </si>
  <si>
    <t>SwalotWater485 # Coral Water Grid</t>
  </si>
  <si>
    <t>GulpinOld Rod485 # Coral Water Grid</t>
  </si>
  <si>
    <t>GrimerOld Rod485 # Coral Water Grid</t>
  </si>
  <si>
    <t>GulpinGood Rod485 # Coral Water Grid</t>
  </si>
  <si>
    <t>GrimerGood Rod485 # Coral Water Grid</t>
  </si>
  <si>
    <t>MukGood Rod485 # Coral Water Grid</t>
  </si>
  <si>
    <t>SwalotSuper Rod485 # Coral Water Grid</t>
  </si>
  <si>
    <t>MukSuper Rod485 # Coral Water Grid</t>
  </si>
  <si>
    <t>TentacoolSuper Rod485 # Coral Water Grid</t>
  </si>
  <si>
    <t>TentacruelSuper Rod485 # Coral Water Grid</t>
  </si>
  <si>
    <t>GulpinLand486 # Coral Water Grid</t>
  </si>
  <si>
    <t>GrimerLand486 # Coral Water Grid</t>
  </si>
  <si>
    <t>SwalotLand486 # Coral Water Grid</t>
  </si>
  <si>
    <t>MukLand486 # Coral Water Grid</t>
  </si>
  <si>
    <t>GulpinWater486 # Coral Water Grid</t>
  </si>
  <si>
    <t>GrimerWater486 # Coral Water Grid</t>
  </si>
  <si>
    <t>MukWater486 # Coral Water Grid</t>
  </si>
  <si>
    <t>SwalotWater486 # Coral Water Grid</t>
  </si>
  <si>
    <t>GulpinOld Rod486 # Coral Water Grid</t>
  </si>
  <si>
    <t>GrimerOld Rod486 # Coral Water Grid</t>
  </si>
  <si>
    <t>GulpinGood Rod486 # Coral Water Grid</t>
  </si>
  <si>
    <t>GrimerGood Rod486 # Coral Water Grid</t>
  </si>
  <si>
    <t>MukGood Rod486 # Coral Water Grid</t>
  </si>
  <si>
    <t>SwalotSuper Rod486 # Coral Water Grid</t>
  </si>
  <si>
    <t>MukSuper Rod486 # Coral Water Grid</t>
  </si>
  <si>
    <t>TentacoolSuper Rod486 # Coral Water Grid</t>
  </si>
  <si>
    <t>TentacruelSuper Rod486 # Coral Water Grid</t>
  </si>
  <si>
    <t>GulpinLand487 # Opal Water Grid</t>
  </si>
  <si>
    <t>GrimerLand487 # Opal Water Grid</t>
  </si>
  <si>
    <t>SwalotLand487 # Opal Water Grid</t>
  </si>
  <si>
    <t>MukLand487 # Opal Water Grid</t>
  </si>
  <si>
    <t>GulpinWater487 # Opal Water Grid</t>
  </si>
  <si>
    <t>GrimerWater487 # Opal Water Grid</t>
  </si>
  <si>
    <t>MukWater487 # Opal Water Grid</t>
  </si>
  <si>
    <t>SwalotWater487 # Opal Water Grid</t>
  </si>
  <si>
    <t>GulpinOld Rod487 # Opal Water Grid</t>
  </si>
  <si>
    <t>GrimerOld Rod487 # Opal Water Grid</t>
  </si>
  <si>
    <t>GulpinGood Rod487 # Opal Water Grid</t>
  </si>
  <si>
    <t>GrimerGood Rod487 # Opal Water Grid</t>
  </si>
  <si>
    <t>MukGood Rod487 # Opal Water Grid</t>
  </si>
  <si>
    <t>SwalotSuper Rod487 # Opal Water Grid</t>
  </si>
  <si>
    <t>MukSuper Rod487 # Opal Water Grid</t>
  </si>
  <si>
    <t>TentacoolSuper Rod487 # Opal Water Grid</t>
  </si>
  <si>
    <t>TentacruelSuper Rod487 # Opal Water Grid</t>
  </si>
  <si>
    <t>GulpinLand488 # Opal Water Grid</t>
  </si>
  <si>
    <t>GrimerLand488 # Opal Water Grid</t>
  </si>
  <si>
    <t>SwalotLand488 # Opal Water Grid</t>
  </si>
  <si>
    <t>MukLand488 # Opal Water Grid</t>
  </si>
  <si>
    <t>GulpinWater488 # Opal Water Grid</t>
  </si>
  <si>
    <t>GrimerWater488 # Opal Water Grid</t>
  </si>
  <si>
    <t>MukWater488 # Opal Water Grid</t>
  </si>
  <si>
    <t>SwalotWater488 # Opal Water Grid</t>
  </si>
  <si>
    <t>GulpinOld Rod488 # Opal Water Grid</t>
  </si>
  <si>
    <t>GrimerOld Rod488 # Opal Water Grid</t>
  </si>
  <si>
    <t>GulpinGood Rod488 # Opal Water Grid</t>
  </si>
  <si>
    <t>GrimerGood Rod488 # Opal Water Grid</t>
  </si>
  <si>
    <t>MukGood Rod488 # Opal Water Grid</t>
  </si>
  <si>
    <t>SwalotSuper Rod488 # Opal Water Grid</t>
  </si>
  <si>
    <t>MukSuper Rod488 # Opal Water Grid</t>
  </si>
  <si>
    <t>TentacoolSuper Rod488 # Opal Water Grid</t>
  </si>
  <si>
    <t>TentacruelSuper Rod488 # Opal Water Grid</t>
  </si>
  <si>
    <t>GulpinLand489 # Peridot Water Grid</t>
  </si>
  <si>
    <t>GrimerLand489 # Peridot Water Grid</t>
  </si>
  <si>
    <t>SwalotLand489 # Peridot Water Grid</t>
  </si>
  <si>
    <t>MukLand489 # Peridot Water Grid</t>
  </si>
  <si>
    <t>GulpinWater489 # Peridot Water Grid</t>
  </si>
  <si>
    <t>GrimerWater489 # Peridot Water Grid</t>
  </si>
  <si>
    <t>MukWater489 # Peridot Water Grid</t>
  </si>
  <si>
    <t>SwalotWater489 # Peridot Water Grid</t>
  </si>
  <si>
    <t>GulpinOld Rod489 # Peridot Water Grid</t>
  </si>
  <si>
    <t>GrimerOld Rod489 # Peridot Water Grid</t>
  </si>
  <si>
    <t>GulpinGood Rod489 # Peridot Water Grid</t>
  </si>
  <si>
    <t>GrimerGood Rod489 # Peridot Water Grid</t>
  </si>
  <si>
    <t>MukGood Rod489 # Peridot Water Grid</t>
  </si>
  <si>
    <t>SwalotSuper Rod489 # Peridot Water Grid</t>
  </si>
  <si>
    <t>MukSuper Rod489 # Peridot Water Grid</t>
  </si>
  <si>
    <t>TentacoolSuper Rod489 # Peridot Water Grid</t>
  </si>
  <si>
    <t>TentacruelSuper Rod489 # Peridot Water Grid</t>
  </si>
  <si>
    <t>GulpinLand490 # Peridot Water Grid</t>
  </si>
  <si>
    <t>GrimerLand490 # Peridot Water Grid</t>
  </si>
  <si>
    <t>SwalotLand490 # Peridot Water Grid</t>
  </si>
  <si>
    <t>MukLand490 # Peridot Water Grid</t>
  </si>
  <si>
    <t>GulpinWater490 # Peridot Water Grid</t>
  </si>
  <si>
    <t>GrimerWater490 # Peridot Water Grid</t>
  </si>
  <si>
    <t>MukWater490 # Peridot Water Grid</t>
  </si>
  <si>
    <t>SwalotWater490 # Peridot Water Grid</t>
  </si>
  <si>
    <t>GulpinOld Rod490 # Peridot Water Grid</t>
  </si>
  <si>
    <t>GrimerOld Rod490 # Peridot Water Grid</t>
  </si>
  <si>
    <t>GulpinGood Rod490 # Peridot Water Grid</t>
  </si>
  <si>
    <t>GrimerGood Rod490 # Peridot Water Grid</t>
  </si>
  <si>
    <t>MukGood Rod490 # Peridot Water Grid</t>
  </si>
  <si>
    <t>SwalotSuper Rod490 # Peridot Water Grid</t>
  </si>
  <si>
    <t>MukSuper Rod490 # Peridot Water Grid</t>
  </si>
  <si>
    <t>TentacoolSuper Rod490 # Peridot Water Grid</t>
  </si>
  <si>
    <t>TentacruelSuper Rod490 # Peridot Water Grid</t>
  </si>
  <si>
    <t>GulpinLand491 # Lapis Water Grid</t>
  </si>
  <si>
    <t>GrimerLand491 # Lapis Water Grid</t>
  </si>
  <si>
    <t>SwalotLand491 # Lapis Water Grid</t>
  </si>
  <si>
    <t>MukLand491 # Lapis Water Grid</t>
  </si>
  <si>
    <t>GulpinWater491 # Lapis Water Grid</t>
  </si>
  <si>
    <t>GrimerWater491 # Lapis Water Grid</t>
  </si>
  <si>
    <t>MukWater491 # Lapis Water Grid</t>
  </si>
  <si>
    <t>SwalotWater491 # Lapis Water Grid</t>
  </si>
  <si>
    <t>GulpinOld Rod491 # Lapis Water Grid</t>
  </si>
  <si>
    <t>GrimerOld Rod491 # Lapis Water Grid</t>
  </si>
  <si>
    <t>GulpinGood Rod491 # Lapis Water Grid</t>
  </si>
  <si>
    <t>GrimerGood Rod491 # Lapis Water Grid</t>
  </si>
  <si>
    <t>MukGood Rod491 # Lapis Water Grid</t>
  </si>
  <si>
    <t>SwalotSuper Rod491 # Lapis Water Grid</t>
  </si>
  <si>
    <t>MukSuper Rod491 # Lapis Water Grid</t>
  </si>
  <si>
    <t>TentacoolSuper Rod491 # Lapis Water Grid</t>
  </si>
  <si>
    <t>TentacruelSuper Rod491 # Lapis Water Grid</t>
  </si>
  <si>
    <t>GulpinLand492 # Lapis Water Grid</t>
  </si>
  <si>
    <t>GrimerLand492 # Lapis Water Grid</t>
  </si>
  <si>
    <t>SwalotLand492 # Lapis Water Grid</t>
  </si>
  <si>
    <t>MukLand492 # Lapis Water Grid</t>
  </si>
  <si>
    <t>GulpinWater492 # Lapis Water Grid</t>
  </si>
  <si>
    <t>GrimerWater492 # Lapis Water Grid</t>
  </si>
  <si>
    <t>MukWater492 # Lapis Water Grid</t>
  </si>
  <si>
    <t>SwalotWater492 # Lapis Water Grid</t>
  </si>
  <si>
    <t>GulpinOld Rod492 # Lapis Water Grid</t>
  </si>
  <si>
    <t>GrimerOld Rod492 # Lapis Water Grid</t>
  </si>
  <si>
    <t>GulpinGood Rod492 # Lapis Water Grid</t>
  </si>
  <si>
    <t>GrimerGood Rod492 # Lapis Water Grid</t>
  </si>
  <si>
    <t>MukGood Rod492 # Lapis Water Grid</t>
  </si>
  <si>
    <t>SwalotSuper Rod492 # Lapis Water Grid</t>
  </si>
  <si>
    <t>MukSuper Rod492 # Lapis Water Grid</t>
  </si>
  <si>
    <t>TentacoolSuper Rod492 # Lapis Water Grid</t>
  </si>
  <si>
    <t>TentacruelSuper Rod492 # Lapis Water Grid</t>
  </si>
  <si>
    <t>GulpinLand493 # Jasper Water Grid</t>
  </si>
  <si>
    <t>GrimerLand493 # Jasper Water Grid</t>
  </si>
  <si>
    <t>SwalotLand493 # Jasper Water Grid</t>
  </si>
  <si>
    <t>MukLand493 # Jasper Water Grid</t>
  </si>
  <si>
    <t>GulpinWater493 # Jasper Water Grid</t>
  </si>
  <si>
    <t>GrimerWater493 # Jasper Water Grid</t>
  </si>
  <si>
    <t>MukWater493 # Jasper Water Grid</t>
  </si>
  <si>
    <t>SwalotWater493 # Jasper Water Grid</t>
  </si>
  <si>
    <t>GulpinOld Rod493 # Jasper Water Grid</t>
  </si>
  <si>
    <t>GrimerOld Rod493 # Jasper Water Grid</t>
  </si>
  <si>
    <t>GulpinGood Rod493 # Jasper Water Grid</t>
  </si>
  <si>
    <t>GrimerGood Rod493 # Jasper Water Grid</t>
  </si>
  <si>
    <t>MukGood Rod493 # Jasper Water Grid</t>
  </si>
  <si>
    <t>SwalotSuper Rod493 # Jasper Water Grid</t>
  </si>
  <si>
    <t>MukSuper Rod493 # Jasper Water Grid</t>
  </si>
  <si>
    <t>TentacoolSuper Rod493 # Jasper Water Grid</t>
  </si>
  <si>
    <t>TentacruelSuper Rod493 # Jasper Water Grid</t>
  </si>
  <si>
    <t>GulpinLand494 # Jasper Water Grid</t>
  </si>
  <si>
    <t>GrimerLand494 # Jasper Water Grid</t>
  </si>
  <si>
    <t>SwalotLand494 # Jasper Water Grid</t>
  </si>
  <si>
    <t>MukLand494 # Jasper Water Grid</t>
  </si>
  <si>
    <t>GulpinWater494 # Jasper Water Grid</t>
  </si>
  <si>
    <t>GrimerWater494 # Jasper Water Grid</t>
  </si>
  <si>
    <t>MukWater494 # Jasper Water Grid</t>
  </si>
  <si>
    <t>SwalotWater494 # Jasper Water Grid</t>
  </si>
  <si>
    <t>GulpinOld Rod494 # Jasper Water Grid</t>
  </si>
  <si>
    <t>GrimerOld Rod494 # Jasper Water Grid</t>
  </si>
  <si>
    <t>GulpinGood Rod494 # Jasper Water Grid</t>
  </si>
  <si>
    <t>GrimerGood Rod494 # Jasper Water Grid</t>
  </si>
  <si>
    <t>MukGood Rod494 # Jasper Water Grid</t>
  </si>
  <si>
    <t>SwalotSuper Rod494 # Jasper Water Grid</t>
  </si>
  <si>
    <t>MukSuper Rod494 # Jasper Water Grid</t>
  </si>
  <si>
    <t>TentacoolSuper Rod494 # Jasper Water Grid</t>
  </si>
  <si>
    <t>TentacruelSuper Rod494 # Jasper Water Grid</t>
  </si>
  <si>
    <t>GulpinLand495 # Beryl Water Grid</t>
  </si>
  <si>
    <t>GrimerLand495 # Beryl Water Grid</t>
  </si>
  <si>
    <t>SwalotLand495 # Beryl Water Grid</t>
  </si>
  <si>
    <t>MukLand495 # Beryl Water Grid</t>
  </si>
  <si>
    <t>GulpinWater495 # Beryl Water Grid</t>
  </si>
  <si>
    <t>GrimerWater495 # Beryl Water Grid</t>
  </si>
  <si>
    <t>MukWater495 # Beryl Water Grid</t>
  </si>
  <si>
    <t>SwalotWater495 # Beryl Water Grid</t>
  </si>
  <si>
    <t>GulpinOld Rod495 # Beryl Water Grid</t>
  </si>
  <si>
    <t>GrimerOld Rod495 # Beryl Water Grid</t>
  </si>
  <si>
    <t>GulpinGood Rod495 # Beryl Water Grid</t>
  </si>
  <si>
    <t>GrimerGood Rod495 # Beryl Water Grid</t>
  </si>
  <si>
    <t>MukGood Rod495 # Beryl Water Grid</t>
  </si>
  <si>
    <t>SwalotSuper Rod495 # Beryl Water Grid</t>
  </si>
  <si>
    <t>MukSuper Rod495 # Beryl Water Grid</t>
  </si>
  <si>
    <t>TentacoolSuper Rod495 # Beryl Water Grid</t>
  </si>
  <si>
    <t>TentacruelSuper Rod495 # Beryl Water Grid</t>
  </si>
  <si>
    <t>GulpinLand496 # Beryl Water Grid</t>
  </si>
  <si>
    <t>GrimerLand496 # Beryl Water Grid</t>
  </si>
  <si>
    <t>SwalotLand496 # Beryl Water Grid</t>
  </si>
  <si>
    <t>MukLand496 # Beryl Water Grid</t>
  </si>
  <si>
    <t>GulpinWater496 # Beryl Water Grid</t>
  </si>
  <si>
    <t>GrimerWater496 # Beryl Water Grid</t>
  </si>
  <si>
    <t>MukWater496 # Beryl Water Grid</t>
  </si>
  <si>
    <t>SwalotWater496 # Beryl Water Grid</t>
  </si>
  <si>
    <t>GulpinOld Rod496 # Beryl Water Grid</t>
  </si>
  <si>
    <t>GrimerOld Rod496 # Beryl Water Grid</t>
  </si>
  <si>
    <t>GulpinGood Rod496 # Beryl Water Grid</t>
  </si>
  <si>
    <t>GrimerGood Rod496 # Beryl Water Grid</t>
  </si>
  <si>
    <t>MukGood Rod496 # Beryl Water Grid</t>
  </si>
  <si>
    <t>SwalotSuper Rod496 # Beryl Water Grid</t>
  </si>
  <si>
    <t>MukSuper Rod496 # Beryl Water Grid</t>
  </si>
  <si>
    <t>TentacoolSuper Rod496 # Beryl Water Grid</t>
  </si>
  <si>
    <t>TentacruelSuper Rod496 # Beryl Water Grid</t>
  </si>
  <si>
    <t>GulpinLand497 # North Obsidia Water Grid</t>
  </si>
  <si>
    <t>GrimerLand497 # North Obsidia Water Grid</t>
  </si>
  <si>
    <t>SwalotLand497 # North Obsidia Water Grid</t>
  </si>
  <si>
    <t>MukLand497 # North Obsidia Water Grid</t>
  </si>
  <si>
    <t>GulpinWater497 # North Obsidia Water Grid</t>
  </si>
  <si>
    <t>GrimerWater497 # North Obsidia Water Grid</t>
  </si>
  <si>
    <t>MukWater497 # North Obsidia Water Grid</t>
  </si>
  <si>
    <t>SwalotWater497 # North Obsidia Water Grid</t>
  </si>
  <si>
    <t>GulpinOld Rod497 # North Obsidia Water Grid</t>
  </si>
  <si>
    <t>GrimerOld Rod497 # North Obsidia Water Grid</t>
  </si>
  <si>
    <t>GulpinGood Rod497 # North Obsidia Water Grid</t>
  </si>
  <si>
    <t>GrimerGood Rod497 # North Obsidia Water Grid</t>
  </si>
  <si>
    <t>MukGood Rod497 # North Obsidia Water Grid</t>
  </si>
  <si>
    <t>SwalotSuper Rod497 # North Obsidia Water Grid</t>
  </si>
  <si>
    <t>MukSuper Rod497 # North Obsidia Water Grid</t>
  </si>
  <si>
    <t>TentacoolSuper Rod497 # North Obsidia Water Grid</t>
  </si>
  <si>
    <t>TentacruelSuper Rod497 # North Obsidia Water Grid</t>
  </si>
  <si>
    <t>GulpinLand498 # Central Obsidia Water Grid</t>
  </si>
  <si>
    <t>GrimerLand498 # Central Obsidia Water Grid</t>
  </si>
  <si>
    <t>SwalotLand498 # Central Obsidia Water Grid</t>
  </si>
  <si>
    <t>MukLand498 # Central Obsidia Water Grid</t>
  </si>
  <si>
    <t>GulpinWater498 # Central Obsidia Water Grid</t>
  </si>
  <si>
    <t>GrimerWater498 # Central Obsidia Water Grid</t>
  </si>
  <si>
    <t>MukWater498 # Central Obsidia Water Grid</t>
  </si>
  <si>
    <t>SwalotWater498 # Central Obsidia Water Grid</t>
  </si>
  <si>
    <t>GulpinOld Rod498 # Central Obsidia Water Grid</t>
  </si>
  <si>
    <t>GrimerOld Rod498 # Central Obsidia Water Grid</t>
  </si>
  <si>
    <t>GulpinGood Rod498 # Central Obsidia Water Grid</t>
  </si>
  <si>
    <t>GrimerGood Rod498 # Central Obsidia Water Grid</t>
  </si>
  <si>
    <t>MukGood Rod498 # Central Obsidia Water Grid</t>
  </si>
  <si>
    <t>SwalotSuper Rod498 # Central Obsidia Water Grid</t>
  </si>
  <si>
    <t>MukSuper Rod498 # Central Obsidia Water Grid</t>
  </si>
  <si>
    <t>TentacoolSuper Rod498 # Central Obsidia Water Grid</t>
  </si>
  <si>
    <t>TentacruelSuper Rod498 # Central Obsidia Water Grid</t>
  </si>
  <si>
    <t>GulpinLand499 # Onyx Water Grid</t>
  </si>
  <si>
    <t>GrimerLand499 # Onyx Water Grid</t>
  </si>
  <si>
    <t>SwalotLand499 # Onyx Water Grid</t>
  </si>
  <si>
    <t>MukLand499 # Onyx Water Grid</t>
  </si>
  <si>
    <t>GulpinWater499 # Onyx Water Grid</t>
  </si>
  <si>
    <t>GrimerWater499 # Onyx Water Grid</t>
  </si>
  <si>
    <t>MukWater499 # Onyx Water Grid</t>
  </si>
  <si>
    <t>SwalotWater499 # Onyx Water Grid</t>
  </si>
  <si>
    <t>GulpinOld Rod499 # Onyx Water Grid</t>
  </si>
  <si>
    <t>GrimerOld Rod499 # Onyx Water Grid</t>
  </si>
  <si>
    <t>GulpinGood Rod499 # Onyx Water Grid</t>
  </si>
  <si>
    <t>GrimerGood Rod499 # Onyx Water Grid</t>
  </si>
  <si>
    <t>MukGood Rod499 # Onyx Water Grid</t>
  </si>
  <si>
    <t>SwalotSuper Rod499 # Onyx Water Grid</t>
  </si>
  <si>
    <t>MukSuper Rod499 # Onyx Water Grid</t>
  </si>
  <si>
    <t>TentacoolSuper Rod499 # Onyx Water Grid</t>
  </si>
  <si>
    <t>TentacruelSuper Rod499 # Onyx Water Grid</t>
  </si>
  <si>
    <t>GulpinLand500 # Coral Water Grid</t>
  </si>
  <si>
    <t>GrimerLand500 # Coral Water Grid</t>
  </si>
  <si>
    <t>SwalotLand500 # Coral Water Grid</t>
  </si>
  <si>
    <t>MukLand500 # Coral Water Grid</t>
  </si>
  <si>
    <t>GulpinWater500 # Coral Water Grid</t>
  </si>
  <si>
    <t>GrimerWater500 # Coral Water Grid</t>
  </si>
  <si>
    <t>MukWater500 # Coral Water Grid</t>
  </si>
  <si>
    <t>SwalotWater500 # Coral Water Grid</t>
  </si>
  <si>
    <t>GulpinOld Rod500 # Coral Water Grid</t>
  </si>
  <si>
    <t>GrimerOld Rod500 # Coral Water Grid</t>
  </si>
  <si>
    <t>GulpinGood Rod500 # Coral Water Grid</t>
  </si>
  <si>
    <t>GrimerGood Rod500 # Coral Water Grid</t>
  </si>
  <si>
    <t>MukGood Rod500 # Coral Water Grid</t>
  </si>
  <si>
    <t>SwalotSuper Rod500 # Coral Water Grid</t>
  </si>
  <si>
    <t>MukSuper Rod500 # Coral Water Grid</t>
  </si>
  <si>
    <t>TentacoolSuper Rod500 # Coral Water Grid</t>
  </si>
  <si>
    <t>TentacruelSuper Rod500 # Coral Water Grid</t>
  </si>
  <si>
    <t>GulpinLand501 # Opal Water Grid</t>
  </si>
  <si>
    <t>GrimerLand501 # Opal Water Grid</t>
  </si>
  <si>
    <t>SwalotLand501 # Opal Water Grid</t>
  </si>
  <si>
    <t>MukLand501 # Opal Water Grid</t>
  </si>
  <si>
    <t>GulpinWater501 # Opal Water Grid</t>
  </si>
  <si>
    <t>GrimerWater501 # Opal Water Grid</t>
  </si>
  <si>
    <t>MukWater501 # Opal Water Grid</t>
  </si>
  <si>
    <t>SwalotWater501 # Opal Water Grid</t>
  </si>
  <si>
    <t>GulpinOld Rod501 # Opal Water Grid</t>
  </si>
  <si>
    <t>GrimerOld Rod501 # Opal Water Grid</t>
  </si>
  <si>
    <t>GulpinGood Rod501 # Opal Water Grid</t>
  </si>
  <si>
    <t>GrimerGood Rod501 # Opal Water Grid</t>
  </si>
  <si>
    <t>MukGood Rod501 # Opal Water Grid</t>
  </si>
  <si>
    <t>SwalotSuper Rod501 # Opal Water Grid</t>
  </si>
  <si>
    <t>MukSuper Rod501 # Opal Water Grid</t>
  </si>
  <si>
    <t>TentacoolSuper Rod501 # Opal Water Grid</t>
  </si>
  <si>
    <t>TentacruelSuper Rod501 # Opal Water Grid</t>
  </si>
  <si>
    <t>GulpinLand502 # Peridot Water Grid</t>
  </si>
  <si>
    <t>GrimerLand502 # Peridot Water Grid</t>
  </si>
  <si>
    <t>SwalotLand502 # Peridot Water Grid</t>
  </si>
  <si>
    <t>MukLand502 # Peridot Water Grid</t>
  </si>
  <si>
    <t>GulpinWater502 # Peridot Water Grid</t>
  </si>
  <si>
    <t>GrimerWater502 # Peridot Water Grid</t>
  </si>
  <si>
    <t>MukWater502 # Peridot Water Grid</t>
  </si>
  <si>
    <t>SwalotWater502 # Peridot Water Grid</t>
  </si>
  <si>
    <t>GulpinOld Rod502 # Peridot Water Grid</t>
  </si>
  <si>
    <t>GrimerOld Rod502 # Peridot Water Grid</t>
  </si>
  <si>
    <t>GulpinGood Rod502 # Peridot Water Grid</t>
  </si>
  <si>
    <t>GrimerGood Rod502 # Peridot Water Grid</t>
  </si>
  <si>
    <t>MukGood Rod502 # Peridot Water Grid</t>
  </si>
  <si>
    <t>SwalotSuper Rod502 # Peridot Water Grid</t>
  </si>
  <si>
    <t>MukSuper Rod502 # Peridot Water Grid</t>
  </si>
  <si>
    <t>TentacoolSuper Rod502 # Peridot Water Grid</t>
  </si>
  <si>
    <t>TentacruelSuper Rod502 # Peridot Water Grid</t>
  </si>
  <si>
    <t>GulpinLand503 # Lapis Water Grid</t>
  </si>
  <si>
    <t>GrimerLand503 # Lapis Water Grid</t>
  </si>
  <si>
    <t>SwalotLand503 # Lapis Water Grid</t>
  </si>
  <si>
    <t>MukLand503 # Lapis Water Grid</t>
  </si>
  <si>
    <t>GulpinWater503 # Lapis Water Grid</t>
  </si>
  <si>
    <t>GrimerWater503 # Lapis Water Grid</t>
  </si>
  <si>
    <t>MukWater503 # Lapis Water Grid</t>
  </si>
  <si>
    <t>SwalotWater503 # Lapis Water Grid</t>
  </si>
  <si>
    <t>GulpinOld Rod503 # Lapis Water Grid</t>
  </si>
  <si>
    <t>GrimerOld Rod503 # Lapis Water Grid</t>
  </si>
  <si>
    <t>GulpinGood Rod503 # Lapis Water Grid</t>
  </si>
  <si>
    <t>GrimerGood Rod503 # Lapis Water Grid</t>
  </si>
  <si>
    <t>MukGood Rod503 # Lapis Water Grid</t>
  </si>
  <si>
    <t>SwalotSuper Rod503 # Lapis Water Grid</t>
  </si>
  <si>
    <t>MukSuper Rod503 # Lapis Water Grid</t>
  </si>
  <si>
    <t>TentacoolSuper Rod503 # Lapis Water Grid</t>
  </si>
  <si>
    <t>TentacruelSuper Rod503 # Lapis Water Grid</t>
  </si>
  <si>
    <t>GulpinLand504 # Jasper Water Grid</t>
  </si>
  <si>
    <t>GrimerLand504 # Jasper Water Grid</t>
  </si>
  <si>
    <t>SwalotLand504 # Jasper Water Grid</t>
  </si>
  <si>
    <t>MukLand504 # Jasper Water Grid</t>
  </si>
  <si>
    <t>GulpinWater504 # Jasper Water Grid</t>
  </si>
  <si>
    <t>GrimerWater504 # Jasper Water Grid</t>
  </si>
  <si>
    <t>MukWater504 # Jasper Water Grid</t>
  </si>
  <si>
    <t>SwalotWater504 # Jasper Water Grid</t>
  </si>
  <si>
    <t>GulpinOld Rod504 # Jasper Water Grid</t>
  </si>
  <si>
    <t>GrimerOld Rod504 # Jasper Water Grid</t>
  </si>
  <si>
    <t>GulpinGood Rod504 # Jasper Water Grid</t>
  </si>
  <si>
    <t>GrimerGood Rod504 # Jasper Water Grid</t>
  </si>
  <si>
    <t>MukGood Rod504 # Jasper Water Grid</t>
  </si>
  <si>
    <t>SwalotSuper Rod504 # Jasper Water Grid</t>
  </si>
  <si>
    <t>MukSuper Rod504 # Jasper Water Grid</t>
  </si>
  <si>
    <t>TentacoolSuper Rod504 # Jasper Water Grid</t>
  </si>
  <si>
    <t>TentacruelSuper Rod504 # Jasper Water Grid</t>
  </si>
  <si>
    <t>GulpinLand505 # Beryl Water Grid</t>
  </si>
  <si>
    <t>GrimerLand505 # Beryl Water Grid</t>
  </si>
  <si>
    <t>SwalotLand505 # Beryl Water Grid</t>
  </si>
  <si>
    <t>MukLand505 # Beryl Water Grid</t>
  </si>
  <si>
    <t>GulpinWater505 # Beryl Water Grid</t>
  </si>
  <si>
    <t>GrimerWater505 # Beryl Water Grid</t>
  </si>
  <si>
    <t>MukWater505 # Beryl Water Grid</t>
  </si>
  <si>
    <t>SwalotWater505 # Beryl Water Grid</t>
  </si>
  <si>
    <t>GulpinOld Rod505 # Beryl Water Grid</t>
  </si>
  <si>
    <t>GrimerOld Rod505 # Beryl Water Grid</t>
  </si>
  <si>
    <t>GulpinGood Rod505 # Beryl Water Grid</t>
  </si>
  <si>
    <t>GrimerGood Rod505 # Beryl Water Grid</t>
  </si>
  <si>
    <t>MukGood Rod505 # Beryl Water Grid</t>
  </si>
  <si>
    <t>SwalotSuper Rod505 # Beryl Water Grid</t>
  </si>
  <si>
    <t>MukSuper Rod505 # Beryl Water Grid</t>
  </si>
  <si>
    <t>TentacoolSuper Rod505 # Beryl Water Grid</t>
  </si>
  <si>
    <t>TentacruelSuper Rod505 # Beryl Water Grid</t>
  </si>
  <si>
    <t>SableyeCave507 # Iolia Valley</t>
  </si>
  <si>
    <t>SandshrewCave512 # Grand Stairway B3F</t>
  </si>
  <si>
    <t>GravelerCave512 # Grand Stairway B3F</t>
  </si>
  <si>
    <t>DiglettCave512 # Grand Stairway B3F</t>
  </si>
  <si>
    <t>ChinglingCave512 # Grand Stairway B3F</t>
  </si>
  <si>
    <t>GeodudeCave512 # Grand Stairway B3F</t>
  </si>
  <si>
    <t>UnownCave512 # Grand Stairway B3F</t>
  </si>
  <si>
    <t>DunsparceCave512 # Grand Stairway B3F</t>
  </si>
  <si>
    <t>TentacoolWater513 # Opal Ward</t>
  </si>
  <si>
    <t>WingullWater513 # Opal Ward</t>
  </si>
  <si>
    <t>TentacruelWater513 # Opal Ward</t>
  </si>
  <si>
    <t>PelipperWater513 # Opal Ward</t>
  </si>
  <si>
    <t>MantineWater513 # Opal Ward</t>
  </si>
  <si>
    <t>ShellosOld Rod513 # Opal Ward</t>
  </si>
  <si>
    <t>CarvanhaGood Rod513 # Opal Ward</t>
  </si>
  <si>
    <t>CorphishGood Rod513 # Opal Ward</t>
  </si>
  <si>
    <t>ClauncherGood Rod513 # Opal Ward</t>
  </si>
  <si>
    <t>KinglerSuper Rod513 # Opal Ward</t>
  </si>
  <si>
    <t>StaryuSuper Rod513 # Opal Ward</t>
  </si>
  <si>
    <t>CrawdauntSuper Rod513 # Opal Ward</t>
  </si>
  <si>
    <t>ClawitzerSuper Rod513 # Opal Ward</t>
  </si>
  <si>
    <t>SharpedoSuper Rod513 # Opal Ward</t>
  </si>
  <si>
    <t>TentacoolWater519 # Opal Ward</t>
  </si>
  <si>
    <t>WingullWater519 # Opal Ward</t>
  </si>
  <si>
    <t>TentacruelWater519 # Opal Ward</t>
  </si>
  <si>
    <t>PelipperWater519 # Opal Ward</t>
  </si>
  <si>
    <t>MantineWater519 # Opal Ward</t>
  </si>
  <si>
    <t>ShellosOld Rod519 # Opal Ward</t>
  </si>
  <si>
    <t>CarvanhaGood Rod519 # Opal Ward</t>
  </si>
  <si>
    <t>CorphishGood Rod519 # Opal Ward</t>
  </si>
  <si>
    <t>ClauncherGood Rod519 # Opal Ward</t>
  </si>
  <si>
    <t>KinglerSuper Rod519 # Opal Ward</t>
  </si>
  <si>
    <t>StaryuSuper Rod519 # Opal Ward</t>
  </si>
  <si>
    <t>CrawdauntSuper Rod519 # Opal Ward</t>
  </si>
  <si>
    <t>ClawitzerSuper Rod519 # Opal Ward</t>
  </si>
  <si>
    <t>SharpedoSuper Rod519 # Opal Ward</t>
  </si>
  <si>
    <t>SpearowHeadbutt519 # Opal Ward</t>
  </si>
  <si>
    <t>PinecoHeadbutt519 # Opal Ward</t>
  </si>
  <si>
    <t>CombeeHeadbutt519 # Opal Ward</t>
  </si>
  <si>
    <t>FearowHeadbutt519 # Opal Ward</t>
  </si>
  <si>
    <t>ForretressHeadbutt519 # Opal Ward</t>
  </si>
  <si>
    <t>VespiquenHeadbutt519 # Opal Ward</t>
  </si>
  <si>
    <t>RattataLand519 # Opal Ward</t>
  </si>
  <si>
    <t>BidoofLand519 # Opal Ward</t>
  </si>
  <si>
    <t>PatratLand519 # Opal Ward</t>
  </si>
  <si>
    <t>PidgeyLand519 # Opal Ward</t>
  </si>
  <si>
    <t>ZigzagoonLand519 # Opal Ward</t>
  </si>
  <si>
    <t>MeowthLand519 # Opal Ward</t>
  </si>
  <si>
    <t>RaticateLand519 # Opal Ward</t>
  </si>
  <si>
    <t>PidgeottoLand519 # Opal Ward</t>
  </si>
  <si>
    <t>LinooneLand519 # Opal Ward</t>
  </si>
  <si>
    <t>WatchogLand519 # Opal Ward</t>
  </si>
  <si>
    <t>PersianLand519 # Opal Ward</t>
  </si>
  <si>
    <t>SpinarakLand519 # Opal Ward</t>
  </si>
  <si>
    <t>HoothootLand519 # Opal Ward</t>
  </si>
  <si>
    <t>NoctowlLand519 # Opal Ward</t>
  </si>
  <si>
    <t>AriadosLand519 # Opal Ward</t>
  </si>
  <si>
    <t>BunearyLand520 # Obsidia Ward</t>
  </si>
  <si>
    <t>BellsproutLand520 # Obsidia Ward</t>
  </si>
  <si>
    <t>OddishLand520 # Obsidia Ward</t>
  </si>
  <si>
    <t>SentretLand520 # Obsidia Ward</t>
  </si>
  <si>
    <t>SlakothLand520 # Obsidia Ward</t>
  </si>
  <si>
    <t>SunfloraLand520 # Obsidia Ward</t>
  </si>
  <si>
    <t>WeepinbellLand520 # Obsidia Ward</t>
  </si>
  <si>
    <t>GloomLand520 # Obsidia Ward</t>
  </si>
  <si>
    <t>FurretLand520 # Obsidia Ward</t>
  </si>
  <si>
    <t>LopunnyLand520 # Obsidia Ward</t>
  </si>
  <si>
    <t>VigorothLand520 # Obsidia Ward</t>
  </si>
  <si>
    <t>BonslyLand520 # Obsidia Ward</t>
  </si>
  <si>
    <t>VenonatLand520 # Obsidia Ward</t>
  </si>
  <si>
    <t>SudowoodoLand520 # Obsidia Ward</t>
  </si>
  <si>
    <t>HoothootLand520 # Obsidia Ward</t>
  </si>
  <si>
    <t>BudewLand520 # Obsidia Ward</t>
  </si>
  <si>
    <t>NoctowlLand520 # Obsidia Ward</t>
  </si>
  <si>
    <t>RoseliaLand520 # Obsidia Ward</t>
  </si>
  <si>
    <t>VenomothLand520 # Obsidia Ward</t>
  </si>
  <si>
    <t>TentacoolWater522 # Peridot Ward</t>
  </si>
  <si>
    <t>WingullWater522 # Peridot Ward</t>
  </si>
  <si>
    <t>TentacruelWater522 # Peridot Ward</t>
  </si>
  <si>
    <t>PelipperWater522 # Peridot Ward</t>
  </si>
  <si>
    <t>MantineWater522 # Peridot Ward</t>
  </si>
  <si>
    <t>ShellosOld Rod522 # Peridot Ward</t>
  </si>
  <si>
    <t>CarvanhaGood Rod522 # Peridot Ward</t>
  </si>
  <si>
    <t>CorphishGood Rod522 # Peridot Ward</t>
  </si>
  <si>
    <t>ClauncherGood Rod522 # Peridot Ward</t>
  </si>
  <si>
    <t>KinglerSuper Rod522 # Peridot Ward</t>
  </si>
  <si>
    <t>StaryuSuper Rod522 # Peridot Ward</t>
  </si>
  <si>
    <t>CrawdauntSuper Rod522 # Peridot Ward</t>
  </si>
  <si>
    <t>ClawitzerSuper Rod522 # Peridot Ward</t>
  </si>
  <si>
    <t>SharpedoSuper Rod522 # Peridot Ward</t>
  </si>
  <si>
    <t>PinecoHeadbutt522 # Peridot Ward</t>
  </si>
  <si>
    <t>BurmyHeadbutt522 # Peridot Ward</t>
  </si>
  <si>
    <t>WormadamHeadbutt522 # Peridot Ward</t>
  </si>
  <si>
    <t>ForretressHeadbutt522 # Peridot Ward</t>
  </si>
  <si>
    <t>MothimHeadbutt522 # Peridot Ward</t>
  </si>
  <si>
    <t>LedybaLand522 # Peridot Ward</t>
  </si>
  <si>
    <t>LedianLand522 # Peridot Ward</t>
  </si>
  <si>
    <t>DustoxLand522 # Peridot Ward</t>
  </si>
  <si>
    <t>BeautiflyLand522 # Peridot Ward</t>
  </si>
  <si>
    <t>GrubbinLand522 # Peridot Ward</t>
  </si>
  <si>
    <t>ButterfreeLand522 # Peridot Ward</t>
  </si>
  <si>
    <t>CharjabugLand522 # Peridot Ward</t>
  </si>
  <si>
    <t>CherrimLand522 # Peridot Ward</t>
  </si>
  <si>
    <t>VikavoltLand522 # Peridot Ward</t>
  </si>
  <si>
    <t>ElectrikeLand522 # Peridot Ward</t>
  </si>
  <si>
    <t>ManectricLand522 # Peridot Ward</t>
  </si>
  <si>
    <t>HoothootLand522 # Peridot Ward</t>
  </si>
  <si>
    <t>NoctowlLand522 # Peridot Ward</t>
  </si>
  <si>
    <t>JoltikLand522 # Peridot Ward</t>
  </si>
  <si>
    <t>GalvantulaLand522 # Peridot Ward</t>
  </si>
  <si>
    <t>AriadosLand522 # Peridot Ward</t>
  </si>
  <si>
    <t>BeedrillLand523 # Jasper Ward</t>
  </si>
  <si>
    <t>VivillonLand523 # Jasper Ward</t>
  </si>
  <si>
    <t>EmolgaLand523 # Jasper Ward</t>
  </si>
  <si>
    <t>LeavannyLand523 # Jasper Ward</t>
  </si>
  <si>
    <t>LedianLand523 # Jasper Ward</t>
  </si>
  <si>
    <t>PidgeottoLand523 # Jasper Ward</t>
  </si>
  <si>
    <t>WeepinbellLand523 # Jasper Ward</t>
  </si>
  <si>
    <t>GloomLand523 # Jasper Ward</t>
  </si>
  <si>
    <t>MareepLand523 # Jasper Ward</t>
  </si>
  <si>
    <t>FlaaffyLand523 # Jasper Ward</t>
  </si>
  <si>
    <t>PidgeotLand523 # Jasper Ward</t>
  </si>
  <si>
    <t>AmpharosLand523 # Jasper Ward</t>
  </si>
  <si>
    <t>GrowlitheLand523 # Jasper Ward</t>
  </si>
  <si>
    <t>CarnivineLand523 # Jasper Ward</t>
  </si>
  <si>
    <t>NoctowlLand523 # Jasper Ward</t>
  </si>
  <si>
    <t>ParasectLand523 # Jasper Ward</t>
  </si>
  <si>
    <t>AriadosLand523 # Jasper Ward</t>
  </si>
  <si>
    <t>LedianLand524 # Lapis Ward</t>
  </si>
  <si>
    <t>MeowthLand524 # Lapis Ward</t>
  </si>
  <si>
    <t>EspurrLand524 # Lapis Ward</t>
  </si>
  <si>
    <t>ChinglingLand524 # Lapis Ward</t>
  </si>
  <si>
    <t>RattataLand524 # Lapis Ward</t>
  </si>
  <si>
    <t>PoochyenaLand524 # Lapis Ward</t>
  </si>
  <si>
    <t>MightyenaLand524 # Lapis Ward</t>
  </si>
  <si>
    <t>RaticateLand524 # Lapis Ward</t>
  </si>
  <si>
    <t>ChimechoLand524 # Lapis Ward</t>
  </si>
  <si>
    <t>PersianLand524 # Lapis Ward</t>
  </si>
  <si>
    <t>MeowsticLand524 # Lapis Ward</t>
  </si>
  <si>
    <t>HoundourLand524 # Lapis Ward</t>
  </si>
  <si>
    <t>HoundoomLand524 # Lapis Ward</t>
  </si>
  <si>
    <t>MurkrowLand524 # Lapis Ward</t>
  </si>
  <si>
    <t>PinecoHeadbutt525 # Beryl Ward</t>
  </si>
  <si>
    <t>AipomHeadbutt525 # Beryl Ward</t>
  </si>
  <si>
    <t>BurmyHeadbutt525 # Beryl Ward</t>
  </si>
  <si>
    <t>MothimHeadbutt525 # Beryl Ward</t>
  </si>
  <si>
    <t>ForretressHeadbutt525 # Beryl Ward</t>
  </si>
  <si>
    <t>AmbipomHeadbutt525 # Beryl Ward</t>
  </si>
  <si>
    <t>WormadamHeadbutt525 # Beryl Ward</t>
  </si>
  <si>
    <t>FearowLand525 # Beryl Ward</t>
  </si>
  <si>
    <t>ArbokLand525 # Beryl Ward</t>
  </si>
  <si>
    <t>TeddiursaLand525 # Beryl Ward</t>
  </si>
  <si>
    <t>BunnelbyLand525 # Beryl Ward</t>
  </si>
  <si>
    <t>PhanpyLand525 # Beryl Ward</t>
  </si>
  <si>
    <t>DoduoLand525 # Beryl Ward</t>
  </si>
  <si>
    <t>DonphanLand525 # Beryl Ward</t>
  </si>
  <si>
    <t>DodrioLand525 # Beryl Ward</t>
  </si>
  <si>
    <t>DiggersbyLand525 # Beryl Ward</t>
  </si>
  <si>
    <t>UrsaringLand525 # Beryl Ward</t>
  </si>
  <si>
    <t>HoothootLand525 # Beryl Ward</t>
  </si>
  <si>
    <t>MeowthLand525 # Beryl Ward</t>
  </si>
  <si>
    <t>NoctowlLand525 # Beryl Ward</t>
  </si>
  <si>
    <t>PersianLand525 # Beryl Ward</t>
  </si>
  <si>
    <t>TentacoolWater526 # Coral Ward</t>
  </si>
  <si>
    <t>WingullWater526 # Coral Ward</t>
  </si>
  <si>
    <t>TentacruelWater526 # Coral Ward</t>
  </si>
  <si>
    <t>PelipperWater526 # Coral Ward</t>
  </si>
  <si>
    <t>MantineWater526 # Coral Ward</t>
  </si>
  <si>
    <t>ShellosOld Rod526 # Coral Ward</t>
  </si>
  <si>
    <t>CarvanhaGood Rod526 # Coral Ward</t>
  </si>
  <si>
    <t>CorphishGood Rod526 # Coral Ward</t>
  </si>
  <si>
    <t>ClauncherGood Rod526 # Coral Ward</t>
  </si>
  <si>
    <t>KinglerSuper Rod526 # Coral Ward</t>
  </si>
  <si>
    <t>StaryuSuper Rod526 # Coral Ward</t>
  </si>
  <si>
    <t>CrawdauntSuper Rod526 # Coral Ward</t>
  </si>
  <si>
    <t>ClawitzerSuper Rod526 # Coral Ward</t>
  </si>
  <si>
    <t>SharpedoSuper Rod526 # Coral Ward</t>
  </si>
  <si>
    <t>WingullLand526 # Coral Ward</t>
  </si>
  <si>
    <t>SnubbullLand526 # Coral Ward</t>
  </si>
  <si>
    <t>LombreLand526 # Coral Ward</t>
  </si>
  <si>
    <t>BibarelLand526 # Coral Ward</t>
  </si>
  <si>
    <t>PelipperLand526 # Coral Ward</t>
  </si>
  <si>
    <t>SurskitLand526 # Coral Ward</t>
  </si>
  <si>
    <t>SkittyLand526 # Coral Ward</t>
  </si>
  <si>
    <t>MimejrLand526 # Coral Ward</t>
  </si>
  <si>
    <t>MasquerainLand526 # Coral Ward</t>
  </si>
  <si>
    <t>GranbullLand526 # Coral Ward</t>
  </si>
  <si>
    <t>DelcattyLand526 # Coral Ward</t>
  </si>
  <si>
    <t>MrmimeLand526 # Coral Ward</t>
  </si>
  <si>
    <t>SpoinkLand526 # Coral Ward</t>
  </si>
  <si>
    <t>GrumpigLand526 # Coral Ward</t>
  </si>
  <si>
    <t>HoothootLand526 # Coral Ward</t>
  </si>
  <si>
    <t>NoctowlLand526 # Coral Ward</t>
  </si>
  <si>
    <t>BunearyLand527 # North Obsidia Ward</t>
  </si>
  <si>
    <t>BellsproutLand527 # North Obsidia Ward</t>
  </si>
  <si>
    <t>OddishLand527 # North Obsidia Ward</t>
  </si>
  <si>
    <t>SentretLand527 # North Obsidia Ward</t>
  </si>
  <si>
    <t>SlakothLand527 # North Obsidia Ward</t>
  </si>
  <si>
    <t>SunfloraLand527 # North Obsidia Ward</t>
  </si>
  <si>
    <t>WeepinbellLand527 # North Obsidia Ward</t>
  </si>
  <si>
    <t>GloomLand527 # North Obsidia Ward</t>
  </si>
  <si>
    <t>FurretLand527 # North Obsidia Ward</t>
  </si>
  <si>
    <t>LopunnyLand527 # North Obsidia Ward</t>
  </si>
  <si>
    <t>VigorothLand527 # North Obsidia Ward</t>
  </si>
  <si>
    <t>BonslyLand527 # North Obsidia Ward</t>
  </si>
  <si>
    <t>VenonatLand527 # North Obsidia Ward</t>
  </si>
  <si>
    <t>SudowoodoLand527 # North Obsidia Ward</t>
  </si>
  <si>
    <t>HoothootLand527 # North Obsidia Ward</t>
  </si>
  <si>
    <t>BudewLand527 # North Obsidia Ward</t>
  </si>
  <si>
    <t>NoctowlLand527 # North Obsidia Ward</t>
  </si>
  <si>
    <t>RoseliaLand527 # North Obsidia Ward</t>
  </si>
  <si>
    <t>VenomothLand527 # North Obsidia Ward</t>
  </si>
  <si>
    <t>TentacoolWater528 # South Obsidia Ward</t>
  </si>
  <si>
    <t>WingullWater528 # South Obsidia Ward</t>
  </si>
  <si>
    <t>TentacruelWater528 # South Obsidia Ward</t>
  </si>
  <si>
    <t>PelipperWater528 # South Obsidia Ward</t>
  </si>
  <si>
    <t>MantineWater528 # South Obsidia Ward</t>
  </si>
  <si>
    <t>ShellosOld Rod528 # South Obsidia Ward</t>
  </si>
  <si>
    <t>CarvanhaGood Rod528 # South Obsidia Ward</t>
  </si>
  <si>
    <t>CorphishGood Rod528 # South Obsidia Ward</t>
  </si>
  <si>
    <t>ClauncherGood Rod528 # South Obsidia Ward</t>
  </si>
  <si>
    <t>KinglerSuper Rod528 # South Obsidia Ward</t>
  </si>
  <si>
    <t>StaryuSuper Rod528 # South Obsidia Ward</t>
  </si>
  <si>
    <t>CrawdauntSuper Rod528 # South Obsidia Ward</t>
  </si>
  <si>
    <t>ClawitzerSuper Rod528 # South Obsidia Ward</t>
  </si>
  <si>
    <t>SharpedoSuper Rod528 # South Obsidia Ward</t>
  </si>
  <si>
    <t>BunearyLand528 # South Obsidia Ward</t>
  </si>
  <si>
    <t>BellsproutLand528 # South Obsidia Ward</t>
  </si>
  <si>
    <t>OddishLand528 # South Obsidia Ward</t>
  </si>
  <si>
    <t>SentretLand528 # South Obsidia Ward</t>
  </si>
  <si>
    <t>SlakothLand528 # South Obsidia Ward</t>
  </si>
  <si>
    <t>SunfloraLand528 # South Obsidia Ward</t>
  </si>
  <si>
    <t>WeepinbellLand528 # South Obsidia Ward</t>
  </si>
  <si>
    <t>GloomLand528 # South Obsidia Ward</t>
  </si>
  <si>
    <t>FurretLand528 # South Obsidia Ward</t>
  </si>
  <si>
    <t>LopunnyLand528 # South Obsidia Ward</t>
  </si>
  <si>
    <t>VigorothLand528 # South Obsidia Ward</t>
  </si>
  <si>
    <t>BonslyLand528 # South Obsidia Ward</t>
  </si>
  <si>
    <t>VenonatLand528 # South Obsidia Ward</t>
  </si>
  <si>
    <t>SudowoodoLand528 # South Obsidia Ward</t>
  </si>
  <si>
    <t>HoothootLand528 # South Obsidia Ward</t>
  </si>
  <si>
    <t>BudewLand528 # South Obsidia Ward</t>
  </si>
  <si>
    <t>NoctowlLand528 # South Obsidia Ward</t>
  </si>
  <si>
    <t>RoseliaLand528 # South Obsidia Ward</t>
  </si>
  <si>
    <t>VenomothLand528 # South Obsidia Ward</t>
  </si>
  <si>
    <t>PoochyenaCave529 # North Obsidia Alleyway</t>
  </si>
  <si>
    <t>YungoosCave529 # North Obsidia Alleyway</t>
  </si>
  <si>
    <t>PurrloinCave529 # North Obsidia Alleyway</t>
  </si>
  <si>
    <t>ZangooseCave529 # North Obsidia Alleyway</t>
  </si>
  <si>
    <t>GumshoosCave529 # North Obsidia Alleyway</t>
  </si>
  <si>
    <t>MightyenaCave529 # North Obsidia Alleyway</t>
  </si>
  <si>
    <t>LiepardCave529 # North Obsidia Alleyway</t>
  </si>
  <si>
    <t>SkuntankCave529 # North Obsidia Alleyway</t>
  </si>
  <si>
    <t>HoundourCave529 # North Obsidia Alleyway</t>
  </si>
  <si>
    <t>HoundoomCave529 # North Obsidia Alleyway</t>
  </si>
  <si>
    <t>TentacoolWater530 # Lower Peridot Ward</t>
  </si>
  <si>
    <t>WingullWater530 # Lower Peridot Ward</t>
  </si>
  <si>
    <t>TentacruelWater530 # Lower Peridot Ward</t>
  </si>
  <si>
    <t>PelipperWater530 # Lower Peridot Ward</t>
  </si>
  <si>
    <t>MantineWater530 # Lower Peridot Ward</t>
  </si>
  <si>
    <t>ShellosOld Rod530 # Lower Peridot Ward</t>
  </si>
  <si>
    <t>CarvanhaGood Rod530 # Lower Peridot Ward</t>
  </si>
  <si>
    <t>CorphishGood Rod530 # Lower Peridot Ward</t>
  </si>
  <si>
    <t>ClauncherGood Rod530 # Lower Peridot Ward</t>
  </si>
  <si>
    <t>KinglerSuper Rod530 # Lower Peridot Ward</t>
  </si>
  <si>
    <t>StaryuSuper Rod530 # Lower Peridot Ward</t>
  </si>
  <si>
    <t>CrawdauntSuper Rod530 # Lower Peridot Ward</t>
  </si>
  <si>
    <t>ClawitzerSuper Rod530 # Lower Peridot Ward</t>
  </si>
  <si>
    <t>SharpedoSuper Rod530 # Lower Peridot Ward</t>
  </si>
  <si>
    <t>PinecoHeadbutt530 # Lower Peridot Ward</t>
  </si>
  <si>
    <t>BurmyHeadbutt530 # Lower Peridot Ward</t>
  </si>
  <si>
    <t>WormadamHeadbutt530 # Lower Peridot Ward</t>
  </si>
  <si>
    <t>ForretressHeadbutt530 # Lower Peridot Ward</t>
  </si>
  <si>
    <t>MothimHeadbutt530 # Lower Peridot Ward</t>
  </si>
  <si>
    <t>LedybaLand530 # Lower Peridot Ward</t>
  </si>
  <si>
    <t>LedianLand530 # Lower Peridot Ward</t>
  </si>
  <si>
    <t>DustoxLand530 # Lower Peridot Ward</t>
  </si>
  <si>
    <t>BeautiflyLand530 # Lower Peridot Ward</t>
  </si>
  <si>
    <t>GrubbinLand530 # Lower Peridot Ward</t>
  </si>
  <si>
    <t>ButterfreeLand530 # Lower Peridot Ward</t>
  </si>
  <si>
    <t>CharjabugLand530 # Lower Peridot Ward</t>
  </si>
  <si>
    <t>CherrimLand530 # Lower Peridot Ward</t>
  </si>
  <si>
    <t>VikavoltLand530 # Lower Peridot Ward</t>
  </si>
  <si>
    <t>ElectrikeLand530 # Lower Peridot Ward</t>
  </si>
  <si>
    <t>ManectricLand530 # Lower Peridot Ward</t>
  </si>
  <si>
    <t>HoothootLand530 # Lower Peridot Ward</t>
  </si>
  <si>
    <t>NoctowlLand530 # Lower Peridot Ward</t>
  </si>
  <si>
    <t>JoltikLand530 # Lower Peridot Ward</t>
  </si>
  <si>
    <t>GalvantulaLand530 # Lower Peridot Ward</t>
  </si>
  <si>
    <t>AriadosLand530 # Lower Peridot Ward</t>
  </si>
  <si>
    <t>EspurrCave531 # South Peridot Alley</t>
  </si>
  <si>
    <t>PoochyenaCave531 # South Peridot Alley</t>
  </si>
  <si>
    <t>ZangooseCave531 # South Peridot Alley</t>
  </si>
  <si>
    <t>StunkyCave531 # South Peridot Alley</t>
  </si>
  <si>
    <t>MightyenaCave531 # South Peridot Alley</t>
  </si>
  <si>
    <t>MeowsticCave531 # South Peridot Alley</t>
  </si>
  <si>
    <t>LiepardCave531 # South Peridot Alley</t>
  </si>
  <si>
    <t>SkuntankCave531 # South Peridot Alley</t>
  </si>
  <si>
    <t>ElectrikeCave531 # South Peridot Alley</t>
  </si>
  <si>
    <t>ManectricCave531 # South Peridot Alley</t>
  </si>
  <si>
    <t>EspurrCave532 # North Peridot Alley</t>
  </si>
  <si>
    <t>PoochyenaCave532 # North Peridot Alley</t>
  </si>
  <si>
    <t>PurrloinCave532 # North Peridot Alley</t>
  </si>
  <si>
    <t>ZangooseCave532 # North Peridot Alley</t>
  </si>
  <si>
    <t>MightyenaCave532 # North Peridot Alley</t>
  </si>
  <si>
    <t>MeowsticCave532 # North Peridot Alley</t>
  </si>
  <si>
    <t>LiepardCave532 # North Peridot Alley</t>
  </si>
  <si>
    <t>SkuntankCave532 # North Peridot Alley</t>
  </si>
  <si>
    <t>ElectrikeCave532 # North Peridot Alley</t>
  </si>
  <si>
    <t>ManectricCave532 # North Peridot Alley</t>
  </si>
  <si>
    <t>BeedrillLand533 # Malchous Forest Park</t>
  </si>
  <si>
    <t>VivillonLand533 # Malchous Forest Park</t>
  </si>
  <si>
    <t>LeavannyLand533 # Malchous Forest Park</t>
  </si>
  <si>
    <t>LurantisLand533 # Malchous Forest Park</t>
  </si>
  <si>
    <t>LedianLand533 # Malchous Forest Park</t>
  </si>
  <si>
    <t>PidgeottoLand533 # Malchous Forest Park</t>
  </si>
  <si>
    <t>WeepinbellLand533 # Malchous Forest Park</t>
  </si>
  <si>
    <t>GloomLand533 # Malchous Forest Park</t>
  </si>
  <si>
    <t>MareepLand533 # Malchous Forest Park</t>
  </si>
  <si>
    <t>FlaaffyLand533 # Malchous Forest Park</t>
  </si>
  <si>
    <t>PidgeotLand533 # Malchous Forest Park</t>
  </si>
  <si>
    <t>AmpharosLand533 # Malchous Forest Park</t>
  </si>
  <si>
    <t>CarnivineLand533 # Malchous Forest Park</t>
  </si>
  <si>
    <t>NoctowlLand533 # Malchous Forest Park</t>
  </si>
  <si>
    <t>ParasectLand533 # Malchous Forest Park</t>
  </si>
  <si>
    <t>AriadosLand533 # Malchous Forest Park</t>
  </si>
  <si>
    <t>TentacoolWater536 # Azurine Lake</t>
  </si>
  <si>
    <t>WingullWater536 # Azurine Lake</t>
  </si>
  <si>
    <t>TentacruelWater536 # Azurine Lake</t>
  </si>
  <si>
    <t>PelipperWater536 # Azurine Lake</t>
  </si>
  <si>
    <t>MantineWater536 # Azurine Lake</t>
  </si>
  <si>
    <t>ShellosOld Rod536 # Azurine Lake</t>
  </si>
  <si>
    <t>CarvanhaGood Rod536 # Azurine Lake</t>
  </si>
  <si>
    <t>CorphishGood Rod536 # Azurine Lake</t>
  </si>
  <si>
    <t>ClauncherGood Rod536 # Azurine Lake</t>
  </si>
  <si>
    <t>KinglerSuper Rod536 # Azurine Lake</t>
  </si>
  <si>
    <t>StaryuSuper Rod536 # Azurine Lake</t>
  </si>
  <si>
    <t>CrawdauntSuper Rod536 # Azurine Lake</t>
  </si>
  <si>
    <t>ClawitzerSuper Rod536 # Azurine Lake</t>
  </si>
  <si>
    <t>SharpedoSuper Rod536 # Azurine Lake</t>
  </si>
  <si>
    <t>TentacoolWater538 # Azurine Lake</t>
  </si>
  <si>
    <t>WingullWater538 # Azurine Lake</t>
  </si>
  <si>
    <t>TentacruelWater538 # Azurine Lake</t>
  </si>
  <si>
    <t>PelipperWater538 # Azurine Lake</t>
  </si>
  <si>
    <t>MantineWater538 # Azurine Lake</t>
  </si>
  <si>
    <t>ShellosOld Rod538 # Azurine Lake</t>
  </si>
  <si>
    <t>CarvanhaGood Rod538 # Azurine Lake</t>
  </si>
  <si>
    <t>CorphishGood Rod538 # Azurine Lake</t>
  </si>
  <si>
    <t>ClauncherGood Rod538 # Azurine Lake</t>
  </si>
  <si>
    <t>KinglerSuper Rod538 # Azurine Lake</t>
  </si>
  <si>
    <t>StaryuSuper Rod538 # Azurine Lake</t>
  </si>
  <si>
    <t>CrawdauntSuper Rod538 # Azurine Lake</t>
  </si>
  <si>
    <t>ClawitzerSuper Rod538 # Azurine Lake</t>
  </si>
  <si>
    <t>SharpedoSuper Rod538 # Azurine Lake</t>
  </si>
  <si>
    <t>PinecoHeadbutt544 # Beryl Ward</t>
  </si>
  <si>
    <t>AipomHeadbutt544 # Beryl Ward</t>
  </si>
  <si>
    <t>BurmyHeadbutt544 # Beryl Ward</t>
  </si>
  <si>
    <t>WormadamHeadbutt544 # Beryl Ward</t>
  </si>
  <si>
    <t>ForretressHeadbutt544 # Beryl Ward</t>
  </si>
  <si>
    <t>AmbipomHeadbutt544 # Beryl Ward</t>
  </si>
  <si>
    <t>MothimHeadbutt544 # Beryl Ward</t>
  </si>
  <si>
    <t>FearowLand544 # Beryl Ward</t>
  </si>
  <si>
    <t>ArbokLand544 # Beryl Ward</t>
  </si>
  <si>
    <t>TeddiursaLand544 # Beryl Ward</t>
  </si>
  <si>
    <t>BunnelbyLand544 # Beryl Ward</t>
  </si>
  <si>
    <t>PhanpyLand544 # Beryl Ward</t>
  </si>
  <si>
    <t>DoduoLand544 # Beryl Ward</t>
  </si>
  <si>
    <t>DonphanLand544 # Beryl Ward</t>
  </si>
  <si>
    <t>DodrioLand544 # Beryl Ward</t>
  </si>
  <si>
    <t>DiggersbyLand544 # Beryl Ward</t>
  </si>
  <si>
    <t>UrsaringLand544 # Beryl Ward</t>
  </si>
  <si>
    <t>HoothootLand544 # Beryl Ward</t>
  </si>
  <si>
    <t>MeowthLand544 # Beryl Ward</t>
  </si>
  <si>
    <t>NoctowlLand544 # Beryl Ward</t>
  </si>
  <si>
    <t>PersianLand544 # Beryl Ward</t>
  </si>
  <si>
    <t>OnixCave545 # Chrysolia Spring B1F</t>
  </si>
  <si>
    <t>NumelCave545 # Chrysolia Spring B1F</t>
  </si>
  <si>
    <t>PanpourCave545 # Chrysolia Spring B1F</t>
  </si>
  <si>
    <t>PansearCave545 # Chrysolia Spring B1F</t>
  </si>
  <si>
    <t>NoivernCave545 # Chrysolia Spring B1F</t>
  </si>
  <si>
    <t>DarumakaCave545 # Chrysolia Spring B1F</t>
  </si>
  <si>
    <t>TorkoalCave545 # Chrysolia Spring B1F</t>
  </si>
  <si>
    <t>KecleonCave545 # Chrysolia Spring B1F</t>
  </si>
  <si>
    <t>SimisearCave545 # Chrysolia Spring B1F</t>
  </si>
  <si>
    <t>SimipourCave545 # Chrysolia Spring B1F</t>
  </si>
  <si>
    <t>GastrodonCave545 # Chrysolia Spring B1F</t>
  </si>
  <si>
    <t>CameruptCave545 # Chrysolia Spring B1F</t>
  </si>
  <si>
    <t>ShellosWater545 # Chrysolia Spring B1F</t>
  </si>
  <si>
    <t>BarboachWater545 # Chrysolia Spring B1F</t>
  </si>
  <si>
    <t>GastrodonWater545 # Chrysolia Spring B1F</t>
  </si>
  <si>
    <t>WhiscashWater545 # Chrysolia Spring B1F</t>
  </si>
  <si>
    <t>QuagsireWater545 # Chrysolia Spring B1F</t>
  </si>
  <si>
    <t>ShellosOld Rod545 # Chrysolia Spring B1F</t>
  </si>
  <si>
    <t>BarboachOld Rod545 # Chrysolia Spring B1F</t>
  </si>
  <si>
    <t>ShellosGood Rod545 # Chrysolia Spring B1F</t>
  </si>
  <si>
    <t>BarboachGood Rod545 # Chrysolia Spring B1F</t>
  </si>
  <si>
    <t>ClauncherGood Rod545 # Chrysolia Spring B1F</t>
  </si>
  <si>
    <t>SlowpokeSuper Rod545 # Chrysolia Spring B1F</t>
  </si>
  <si>
    <t>GastrodonSuper Rod545 # Chrysolia Spring B1F</t>
  </si>
  <si>
    <t>WhiscashSuper Rod545 # Chrysolia Spring B1F</t>
  </si>
  <si>
    <t>QuagsireSuper Rod545 # Chrysolia Spring B1F</t>
  </si>
  <si>
    <t>ClawitzerSuper Rod545 # Chrysolia Spring B1F</t>
  </si>
  <si>
    <t>OnixCave546 # Chrysolia Spring Sauna</t>
  </si>
  <si>
    <t>NumelCave546 # Chrysolia Spring Sauna</t>
  </si>
  <si>
    <t>PanpourCave546 # Chrysolia Spring Sauna</t>
  </si>
  <si>
    <t>PansearCave546 # Chrysolia Spring Sauna</t>
  </si>
  <si>
    <t>NoivernCave546 # Chrysolia Spring Sauna</t>
  </si>
  <si>
    <t>DarumakaCave546 # Chrysolia Spring Sauna</t>
  </si>
  <si>
    <t>TorkoalCave546 # Chrysolia Spring Sauna</t>
  </si>
  <si>
    <t>KecleonCave546 # Chrysolia Spring Sauna</t>
  </si>
  <si>
    <t>SimisearCave546 # Chrysolia Spring Sauna</t>
  </si>
  <si>
    <t>SimipourCave546 # Chrysolia Spring Sauna</t>
  </si>
  <si>
    <t>GastrodonCave546 # Chrysolia Spring Sauna</t>
  </si>
  <si>
    <t>CameruptCave546 # Chrysolia Spring Sauna</t>
  </si>
  <si>
    <t>ShellosWater546 # Chrysolia Spring Sauna</t>
  </si>
  <si>
    <t>BarboachWater546 # Chrysolia Spring Sauna</t>
  </si>
  <si>
    <t>GastrodonWater546 # Chrysolia Spring Sauna</t>
  </si>
  <si>
    <t>WhiscashWater546 # Chrysolia Spring Sauna</t>
  </si>
  <si>
    <t>QuagsireWater546 # Chrysolia Spring Sauna</t>
  </si>
  <si>
    <t>ShellosOld Rod546 # Chrysolia Spring Sauna</t>
  </si>
  <si>
    <t>BarboachOld Rod546 # Chrysolia Spring Sauna</t>
  </si>
  <si>
    <t>ShellosGood Rod546 # Chrysolia Spring Sauna</t>
  </si>
  <si>
    <t>BarboachGood Rod546 # Chrysolia Spring Sauna</t>
  </si>
  <si>
    <t>ClauncherGood Rod546 # Chrysolia Spring Sauna</t>
  </si>
  <si>
    <t>SlowpokeSuper Rod546 # Chrysolia Spring Sauna</t>
  </si>
  <si>
    <t>GastrodonSuper Rod546 # Chrysolia Spring Sauna</t>
  </si>
  <si>
    <t>WhiscashSuper Rod546 # Chrysolia Spring Sauna</t>
  </si>
  <si>
    <t>QuagsireSuper Rod546 # Chrysolia Spring Sauna</t>
  </si>
  <si>
    <t>ClawitzerSuper Rod546 # Chrysolia Spring Sauna</t>
  </si>
  <si>
    <t>FrillishLand547 # Azurine Lake</t>
  </si>
  <si>
    <t>PyukumukuLand547 # Azurine Lake</t>
  </si>
  <si>
    <t>WimpodLand547 # Azurine Lake</t>
  </si>
  <si>
    <t>MareanieLand547 # Azurine Lake</t>
  </si>
  <si>
    <t>JellicentLand547 # Azurine Lake</t>
  </si>
  <si>
    <t>OctilleryLand547 # Azurine Lake</t>
  </si>
  <si>
    <t>WailordLand547 # Azurine Lake</t>
  </si>
  <si>
    <t>DhelmiseLand547 # Azurine Lake</t>
  </si>
  <si>
    <t>ToxapexLand547 # Azurine Lake</t>
  </si>
  <si>
    <t>EelektrikLand547 # Azurine Lake</t>
  </si>
  <si>
    <t>DragalgeLand547 # Azurine Lake</t>
  </si>
  <si>
    <t>FearowLand550 # REMOVED</t>
  </si>
  <si>
    <t>GloomLand550 # REMOVED</t>
  </si>
  <si>
    <t>PansageLand550 # REMOVED</t>
  </si>
  <si>
    <t>WeepinbellLand550 # REMOVED</t>
  </si>
  <si>
    <t>LedianLand550 # REMOVED</t>
  </si>
  <si>
    <t>KecleonLand550 # REMOVED</t>
  </si>
  <si>
    <t>TropiusLand550 # REMOVED</t>
  </si>
  <si>
    <t>VivillonLand550 # REMOVED</t>
  </si>
  <si>
    <t>LeavannyLand550 # REMOVED</t>
  </si>
  <si>
    <t>NuzleafLand550 # REMOVED</t>
  </si>
  <si>
    <t>TangelaLand550 # REMOVED</t>
  </si>
  <si>
    <t>ShiftryLand550 # REMOVED</t>
  </si>
  <si>
    <t>TangrowthLand550 # REMOVED</t>
  </si>
  <si>
    <t>NoctowlLand550 # REMOVED</t>
  </si>
  <si>
    <t>AriadosLand550 # REMOVED</t>
  </si>
  <si>
    <t>ParasectLand550 # REMOVED</t>
  </si>
  <si>
    <t>PinecoHeadbutt551 # Beryl Ward</t>
  </si>
  <si>
    <t>AipomHeadbutt551 # Beryl Ward</t>
  </si>
  <si>
    <t>BurmyHeadbutt551 # Beryl Ward</t>
  </si>
  <si>
    <t>WormadamHeadbutt551 # Beryl Ward</t>
  </si>
  <si>
    <t>ForretressHeadbutt551 # Beryl Ward</t>
  </si>
  <si>
    <t>AmbipomHeadbutt551 # Beryl Ward</t>
  </si>
  <si>
    <t>MothimHeadbutt551 # Beryl Ward</t>
  </si>
  <si>
    <t>FearowLand551 # Beryl Ward</t>
  </si>
  <si>
    <t>ArbokLand551 # Beryl Ward</t>
  </si>
  <si>
    <t>TeddiursaLand551 # Beryl Ward</t>
  </si>
  <si>
    <t>BunnelbyLand551 # Beryl Ward</t>
  </si>
  <si>
    <t>PhanpyLand551 # Beryl Ward</t>
  </si>
  <si>
    <t>DoduoLand551 # Beryl Ward</t>
  </si>
  <si>
    <t>DonphanLand551 # Beryl Ward</t>
  </si>
  <si>
    <t>DodrioLand551 # Beryl Ward</t>
  </si>
  <si>
    <t>DiggersbyLand551 # Beryl Ward</t>
  </si>
  <si>
    <t>UrsaringLand551 # Beryl Ward</t>
  </si>
  <si>
    <t>HoothootLand551 # Beryl Ward</t>
  </si>
  <si>
    <t>ShuppetLand551 # Beryl Ward</t>
  </si>
  <si>
    <t>DrifloonLand551 # Beryl Ward</t>
  </si>
  <si>
    <t>NoctowlLand551 # Beryl Ward</t>
  </si>
  <si>
    <t>PersianLand551 # Beryl Ward</t>
  </si>
  <si>
    <t>BanetteLand551 # Beryl Ward</t>
  </si>
  <si>
    <t>DrifblimLand551 # Beryl Ward</t>
  </si>
  <si>
    <t>PinecoHeadbutt552 # Beryl Cemetery</t>
  </si>
  <si>
    <t>AipomHeadbutt552 # Beryl Cemetery</t>
  </si>
  <si>
    <t>BurmyHeadbutt552 # Beryl Cemetery</t>
  </si>
  <si>
    <t>MothimHeadbutt552 # Beryl Cemetery</t>
  </si>
  <si>
    <t>ForretressHeadbutt552 # Beryl Cemetery</t>
  </si>
  <si>
    <t>AmbipomHeadbutt552 # Beryl Cemetery</t>
  </si>
  <si>
    <t>WormadamHeadbutt552 # Beryl Cemetery</t>
  </si>
  <si>
    <t>FearowLand552 # Beryl Cemetery</t>
  </si>
  <si>
    <t>ArbokLand552 # Beryl Cemetery</t>
  </si>
  <si>
    <t>TeddiursaLand552 # Beryl Cemetery</t>
  </si>
  <si>
    <t>BunnelbyLand552 # Beryl Cemetery</t>
  </si>
  <si>
    <t>PhanpyLand552 # Beryl Cemetery</t>
  </si>
  <si>
    <t>DoduoLand552 # Beryl Cemetery</t>
  </si>
  <si>
    <t>DonphanLand552 # Beryl Cemetery</t>
  </si>
  <si>
    <t>DodrioLand552 # Beryl Cemetery</t>
  </si>
  <si>
    <t>DiggersbyLand552 # Beryl Cemetery</t>
  </si>
  <si>
    <t>FletchinderLand552 # Beryl Cemetery</t>
  </si>
  <si>
    <t>TalonflameLand552 # Beryl Cemetery</t>
  </si>
  <si>
    <t>UrsaringLand552 # Beryl Cemetery</t>
  </si>
  <si>
    <t>HoothootLand552 # Beryl Cemetery</t>
  </si>
  <si>
    <t>ShuppetLand552 # Beryl Cemetery</t>
  </si>
  <si>
    <t>DrifloonLand552 # Beryl Cemetery</t>
  </si>
  <si>
    <t>NoctowlLand552 # Beryl Cemetery</t>
  </si>
  <si>
    <t>PersianLand552 # Beryl Cemetery</t>
  </si>
  <si>
    <t>BanetteLand552 # Beryl Cemetery</t>
  </si>
  <si>
    <t>DrifblimLand552 # Beryl Cemetery</t>
  </si>
  <si>
    <t>FrillishLand553 # Azurine Lake</t>
  </si>
  <si>
    <t>PyukumukuLand553 # Azurine Lake</t>
  </si>
  <si>
    <t>WimpodLand553 # Azurine Lake</t>
  </si>
  <si>
    <t>MareanieLand553 # Azurine Lake</t>
  </si>
  <si>
    <t>JellicentLand553 # Azurine Lake</t>
  </si>
  <si>
    <t>OctilleryLand553 # Azurine Lake</t>
  </si>
  <si>
    <t>WailordLand553 # Azurine Lake</t>
  </si>
  <si>
    <t>DhelmiseLand553 # Azurine Lake</t>
  </si>
  <si>
    <t>ToxapexLand553 # Azurine Lake</t>
  </si>
  <si>
    <t>EelektrikLand553 # Azurine Lake</t>
  </si>
  <si>
    <t>DragalgeLand553 # Azurine Lake</t>
  </si>
  <si>
    <t>FrillishLand556 # Azurine Lake</t>
  </si>
  <si>
    <t>PyukumukuLand556 # Azurine Lake</t>
  </si>
  <si>
    <t>WimpodLand556 # Azurine Lake</t>
  </si>
  <si>
    <t>MareanieLand556 # Azurine Lake</t>
  </si>
  <si>
    <t>JellicentLand556 # Azurine Lake</t>
  </si>
  <si>
    <t>OctilleryLand556 # Azurine Lake</t>
  </si>
  <si>
    <t>WailordLand556 # Azurine Lake</t>
  </si>
  <si>
    <t>DhelmiseLand556 # Azurine Lake</t>
  </si>
  <si>
    <t>ToxapexLand556 # Azurine Lake</t>
  </si>
  <si>
    <t>EelektrikLand556 # Azurine Lake</t>
  </si>
  <si>
    <t>DragalgeLand556 # Azurine Lake</t>
  </si>
  <si>
    <t>FrillishLand558 # Azurine Lake</t>
  </si>
  <si>
    <t>PyukumukuLand558 # Azurine Lake</t>
  </si>
  <si>
    <t>WimpodLand558 # Azurine Lake</t>
  </si>
  <si>
    <t>MareanieLand558 # Azurine Lake</t>
  </si>
  <si>
    <t>JellicentLand558 # Azurine Lake</t>
  </si>
  <si>
    <t>OctilleryLand558 # Azurine Lake</t>
  </si>
  <si>
    <t>WailordLand558 # Azurine Lake</t>
  </si>
  <si>
    <t>DhelmiseLand558 # Azurine Lake</t>
  </si>
  <si>
    <t>ToxapexLand558 # Azurine Lake</t>
  </si>
  <si>
    <t>EelektrikLand558 # Azurine Lake</t>
  </si>
  <si>
    <t>DragalgeLand558 # Azurine Lake</t>
  </si>
  <si>
    <t>TentacoolWater562 # Apophyll Beach</t>
  </si>
  <si>
    <t>WingullWater562 # Apophyll Beach</t>
  </si>
  <si>
    <t>TentacruelWater562 # Apophyll Beach</t>
  </si>
  <si>
    <t>PelipperWater562 # Apophyll Beach</t>
  </si>
  <si>
    <t>MantineWater562 # Apophyll Beach</t>
  </si>
  <si>
    <t>ShellosOld Rod562 # Apophyll Beach</t>
  </si>
  <si>
    <t>CarvanhaGood Rod562 # Apophyll Beach</t>
  </si>
  <si>
    <t>CorphishGood Rod562 # Apophyll Beach</t>
  </si>
  <si>
    <t>ClauncherGood Rod562 # Apophyll Beach</t>
  </si>
  <si>
    <t>KinglerSuper Rod562 # Apophyll Beach</t>
  </si>
  <si>
    <t>StaryuSuper Rod562 # Apophyll Beach</t>
  </si>
  <si>
    <t>CrawdauntSuper Rod562 # Apophyll Beach</t>
  </si>
  <si>
    <t>ClawitzerSuper Rod562 # Apophyll Beach</t>
  </si>
  <si>
    <t>SharpedoSuper Rod562 # Apophyll Beach</t>
  </si>
  <si>
    <t>GeodudeRock Smash563 # Apophyll Beach</t>
  </si>
  <si>
    <t>ShuckleRock Smash563 # Apophyll Beach</t>
  </si>
  <si>
    <t>BinacleRock Smash563 # Apophyll Beach</t>
  </si>
  <si>
    <t>GravelerRock Smash563 # Apophyll Beach</t>
  </si>
  <si>
    <t>BarbaracleRock Smash563 # Apophyll Beach</t>
  </si>
  <si>
    <t>TentacoolWater564 # Apophyll Academy</t>
  </si>
  <si>
    <t>WingullWater564 # Apophyll Academy</t>
  </si>
  <si>
    <t>TentacruelWater564 # Apophyll Academy</t>
  </si>
  <si>
    <t>PelipperWater564 # Apophyll Academy</t>
  </si>
  <si>
    <t>MantineWater564 # Apophyll Academy</t>
  </si>
  <si>
    <t>ShellosOld Rod564 # Apophyll Academy</t>
  </si>
  <si>
    <t>CarvanhaGood Rod564 # Apophyll Academy</t>
  </si>
  <si>
    <t>CorphishGood Rod564 # Apophyll Academy</t>
  </si>
  <si>
    <t>ClauncherGood Rod564 # Apophyll Academy</t>
  </si>
  <si>
    <t>KinglerSuper Rod564 # Apophyll Academy</t>
  </si>
  <si>
    <t>StaryuSuper Rod564 # Apophyll Academy</t>
  </si>
  <si>
    <t>CrawdauntSuper Rod564 # Apophyll Academy</t>
  </si>
  <si>
    <t>ClawitzerSuper Rod564 # Apophyll Academy</t>
  </si>
  <si>
    <t>SharpedoSuper Rod564 # Apophyll Academy</t>
  </si>
  <si>
    <t>SandygastCave565 # Apophyll Beach</t>
  </si>
  <si>
    <t>WingullCave565 # Apophyll Beach</t>
  </si>
  <si>
    <t>PelipperCave565 # Apophyll Beach</t>
  </si>
  <si>
    <t>PalossandCave565 # Apophyll Beach</t>
  </si>
  <si>
    <t>TentacoolWater565 # Apophyll Beach</t>
  </si>
  <si>
    <t>WingullWater565 # Apophyll Beach</t>
  </si>
  <si>
    <t>TentacruelWater565 # Apophyll Beach</t>
  </si>
  <si>
    <t>PelipperWater565 # Apophyll Beach</t>
  </si>
  <si>
    <t>MantineWater565 # Apophyll Beach</t>
  </si>
  <si>
    <t>KrabbyRock Smash565 # Apophyll Beach</t>
  </si>
  <si>
    <t>CorphishRock Smash565 # Apophyll Beach</t>
  </si>
  <si>
    <t>BinacleRock Smash565 # Apophyll Beach</t>
  </si>
  <si>
    <t>KinglerRock Smash565 # Apophyll Beach</t>
  </si>
  <si>
    <t>BarbaracleRock Smash565 # Apophyll Beach</t>
  </si>
  <si>
    <t>ShellosOld Rod565 # Apophyll Beach</t>
  </si>
  <si>
    <t>CarvanhaGood Rod565 # Apophyll Beach</t>
  </si>
  <si>
    <t>CorphishGood Rod565 # Apophyll Beach</t>
  </si>
  <si>
    <t>ClauncherGood Rod565 # Apophyll Beach</t>
  </si>
  <si>
    <t>KinglerSuper Rod565 # Apophyll Beach</t>
  </si>
  <si>
    <t>StaryuSuper Rod565 # Apophyll Beach</t>
  </si>
  <si>
    <t>CrawdauntSuper Rod565 # Apophyll Beach</t>
  </si>
  <si>
    <t>ClawitzerSuper Rod565 # Apophyll Beach</t>
  </si>
  <si>
    <t>SharpedoSuper Rod565 # Apophyll Beach</t>
  </si>
  <si>
    <t>SandygastCave566 # Apophyll Beach</t>
  </si>
  <si>
    <t>WingullCave566 # Apophyll Beach</t>
  </si>
  <si>
    <t>PelipperCave566 # Apophyll Beach</t>
  </si>
  <si>
    <t>PalossandCave566 # Apophyll Beach</t>
  </si>
  <si>
    <t>TentacoolWater566 # Apophyll Beach</t>
  </si>
  <si>
    <t>WingullWater566 # Apophyll Beach</t>
  </si>
  <si>
    <t>TentacruelWater566 # Apophyll Beach</t>
  </si>
  <si>
    <t>PelipperWater566 # Apophyll Beach</t>
  </si>
  <si>
    <t>MantineWater566 # Apophyll Beach</t>
  </si>
  <si>
    <t>KrabbyRock Smash566 # Apophyll Beach</t>
  </si>
  <si>
    <t>CorphishRock Smash566 # Apophyll Beach</t>
  </si>
  <si>
    <t>BinacleRock Smash566 # Apophyll Beach</t>
  </si>
  <si>
    <t>KinglerRock Smash566 # Apophyll Beach</t>
  </si>
  <si>
    <t>BarbaracleRock Smash566 # Apophyll Beach</t>
  </si>
  <si>
    <t>ShellosOld Rod566 # Apophyll Beach</t>
  </si>
  <si>
    <t>CarvanhaGood Rod566 # Apophyll Beach</t>
  </si>
  <si>
    <t>CorphishGood Rod566 # Apophyll Beach</t>
  </si>
  <si>
    <t>ClauncherGood Rod566 # Apophyll Beach</t>
  </si>
  <si>
    <t>KinglerSuper Rod566 # Apophyll Beach</t>
  </si>
  <si>
    <t>StaryuSuper Rod566 # Apophyll Beach</t>
  </si>
  <si>
    <t>CrawdauntSuper Rod566 # Apophyll Beach</t>
  </si>
  <si>
    <t>ClawitzerSuper Rod566 # Apophyll Beach</t>
  </si>
  <si>
    <t>SharpedoSuper Rod566 # Apophyll Beach</t>
  </si>
  <si>
    <t>SandygastCave567 # Apophyll Beach</t>
  </si>
  <si>
    <t>WingullCave567 # Apophyll Beach</t>
  </si>
  <si>
    <t>PelipperCave567 # Apophyll Beach</t>
  </si>
  <si>
    <t>PalossandCave567 # Apophyll Beach</t>
  </si>
  <si>
    <t>TentacoolWater567 # Apophyll Beach</t>
  </si>
  <si>
    <t>WingullWater567 # Apophyll Beach</t>
  </si>
  <si>
    <t>TentacruelWater567 # Apophyll Beach</t>
  </si>
  <si>
    <t>PelipperWater567 # Apophyll Beach</t>
  </si>
  <si>
    <t>MantineWater567 # Apophyll Beach</t>
  </si>
  <si>
    <t>KrabbyRock Smash567 # Apophyll Beach</t>
  </si>
  <si>
    <t>CorphishRock Smash567 # Apophyll Beach</t>
  </si>
  <si>
    <t>BinacleRock Smash567 # Apophyll Beach</t>
  </si>
  <si>
    <t>KinglerRock Smash567 # Apophyll Beach</t>
  </si>
  <si>
    <t>BarbaracleRock Smash567 # Apophyll Beach</t>
  </si>
  <si>
    <t>ShellosOld Rod567 # Apophyll Beach</t>
  </si>
  <si>
    <t>CarvanhaGood Rod567 # Apophyll Beach</t>
  </si>
  <si>
    <t>CorphishGood Rod567 # Apophyll Beach</t>
  </si>
  <si>
    <t>ClauncherGood Rod567 # Apophyll Beach</t>
  </si>
  <si>
    <t>KinglerSuper Rod567 # Apophyll Beach</t>
  </si>
  <si>
    <t>StaryuSuper Rod567 # Apophyll Beach</t>
  </si>
  <si>
    <t>CrawdauntSuper Rod567 # Apophyll Beach</t>
  </si>
  <si>
    <t>ClawitzerSuper Rod567 # Apophyll Beach</t>
  </si>
  <si>
    <t>SharpedoSuper Rod567 # Apophyll Beach</t>
  </si>
  <si>
    <t>GeodudeRock Smash568 # Pyrous Mountain</t>
  </si>
  <si>
    <t>ShuckleRock Smash568 # Pyrous Mountain</t>
  </si>
  <si>
    <t>BinacleRock Smash568 # Pyrous Mountain</t>
  </si>
  <si>
    <t>GravelerRock Smash568 # Pyrous Mountain</t>
  </si>
  <si>
    <t>BarbaracleRock Smash568 # Pyrous Mountain</t>
  </si>
  <si>
    <t>TentacoolWater569 # Azurine Island</t>
  </si>
  <si>
    <t>WingullWater569 # Azurine Island</t>
  </si>
  <si>
    <t>TentacruelWater569 # Azurine Island</t>
  </si>
  <si>
    <t>PelipperWater569 # Azurine Island</t>
  </si>
  <si>
    <t>MantineWater569 # Azurine Island</t>
  </si>
  <si>
    <t>ShellosOld Rod569 # Azurine Island</t>
  </si>
  <si>
    <t>CarvanhaGood Rod569 # Azurine Island</t>
  </si>
  <si>
    <t>CorphishGood Rod569 # Azurine Island</t>
  </si>
  <si>
    <t>ClauncherGood Rod569 # Azurine Island</t>
  </si>
  <si>
    <t>KinglerSuper Rod569 # Azurine Island</t>
  </si>
  <si>
    <t>StaryuSuper Rod569 # Azurine Island</t>
  </si>
  <si>
    <t>CrawdauntSuper Rod569 # Azurine Island</t>
  </si>
  <si>
    <t>ClawitzerSuper Rod569 # Azurine Island</t>
  </si>
  <si>
    <t>SharpedoSuper Rod569 # Azurine Island</t>
  </si>
  <si>
    <t>BurmyHeadbutt569 # Azurine Island</t>
  </si>
  <si>
    <t>PinecoHeadbutt569 # Azurine Island</t>
  </si>
  <si>
    <t>ExeggcuteHeadbutt569 # Azurine Island</t>
  </si>
  <si>
    <t>WormadamHeadbutt569 # Azurine Island</t>
  </si>
  <si>
    <t>MothimHeadbutt569 # Azurine Island</t>
  </si>
  <si>
    <t>ForretressHeadbutt569 # Azurine Island</t>
  </si>
  <si>
    <t>FoongusLand569 # Azurine Island</t>
  </si>
  <si>
    <t>GloomLand569 # Azurine Island</t>
  </si>
  <si>
    <t>WooperLand569 # Azurine Island</t>
  </si>
  <si>
    <t>ShellosLand569 # Azurine Island</t>
  </si>
  <si>
    <t>YanmaLand569 # Azurine Island</t>
  </si>
  <si>
    <t>GastrodonLand569 # Azurine Island</t>
  </si>
  <si>
    <t>PalpitoadLand569 # Azurine Island</t>
  </si>
  <si>
    <t>QuagsireLand569 # Azurine Island</t>
  </si>
  <si>
    <t>AmoongussLand569 # Azurine Island</t>
  </si>
  <si>
    <t>YanmegaLand569 # Azurine Island</t>
  </si>
  <si>
    <t>VileplumeLand569 # Azurine Island</t>
  </si>
  <si>
    <t>SeismitoadLand569 # Azurine Island</t>
  </si>
  <si>
    <t>ShelmetLand569 # Azurine Island</t>
  </si>
  <si>
    <t>AccelgorLand569 # Azurine Island</t>
  </si>
  <si>
    <t>AriadosLand569 # Azurine Island</t>
  </si>
  <si>
    <t>SkorupiLand569 # Azurine Island</t>
  </si>
  <si>
    <t>ParasectLand569 # Azurine Island</t>
  </si>
  <si>
    <t>GolbatLand569 # Azurine Island</t>
  </si>
  <si>
    <t>DrapionLand569 # Azurine Island</t>
  </si>
  <si>
    <t>YungoosCave570 # Obsidia Alleyway</t>
  </si>
  <si>
    <t>PoochyenaCave570 # Obsidia Alleyway</t>
  </si>
  <si>
    <t>ZangooseCave570 # Obsidia Alleyway</t>
  </si>
  <si>
    <t>StunkyCave570 # Obsidia Alleyway</t>
  </si>
  <si>
    <t>GumshoosCave570 # Obsidia Alleyway</t>
  </si>
  <si>
    <t>MightyenaCave570 # Obsidia Alleyway</t>
  </si>
  <si>
    <t>LiepardCave570 # Obsidia Alleyway</t>
  </si>
  <si>
    <t>SkuntankCave570 # Obsidia Alleyway</t>
  </si>
  <si>
    <t>LitleoCave570 # Obsidia Alleyway</t>
  </si>
  <si>
    <t>PyroarCave570 # Obsidia Alleyway</t>
  </si>
  <si>
    <t>SpearowLand573 # Onyx Ward</t>
  </si>
  <si>
    <t>PidoveLand573 # Onyx Ward</t>
  </si>
  <si>
    <t>BellsproutLand573 # Onyx Ward</t>
  </si>
  <si>
    <t>VenonatLand573 # Onyx Ward</t>
  </si>
  <si>
    <t>FearowLand573 # Onyx Ward</t>
  </si>
  <si>
    <t>TranquillLand573 # Onyx Ward</t>
  </si>
  <si>
    <t>PichuLand573 # Onyx Ward</t>
  </si>
  <si>
    <t>WeepinbellLand573 # Onyx Ward</t>
  </si>
  <si>
    <t>VenomothLand573 # Onyx Ward</t>
  </si>
  <si>
    <t>PikachuLand573 # Onyx Ward</t>
  </si>
  <si>
    <t>UnfezantLand573 # Onyx Ward</t>
  </si>
  <si>
    <t>HoothootLand573 # Onyx Ward</t>
  </si>
  <si>
    <t>MurkrowLand573 # Onyx Ward</t>
  </si>
  <si>
    <t>NoctowlLand573 # Onyx Ward</t>
  </si>
  <si>
    <t>FrillishLand574 # Azurine Lake</t>
  </si>
  <si>
    <t>PyukumukuLand574 # Azurine Lake</t>
  </si>
  <si>
    <t>WimpodLand574 # Azurine Lake</t>
  </si>
  <si>
    <t>MareanieLand574 # Azurine Lake</t>
  </si>
  <si>
    <t>JellicentLand574 # Azurine Lake</t>
  </si>
  <si>
    <t>OctilleryLand574 # Azurine Lake</t>
  </si>
  <si>
    <t>WailordLand574 # Azurine Lake</t>
  </si>
  <si>
    <t>DhelmiseLand574 # Azurine Lake</t>
  </si>
  <si>
    <t>ToxapexLand574 # Azurine Lake</t>
  </si>
  <si>
    <t>EelektrikLand574 # Azurine Lake</t>
  </si>
  <si>
    <t>DragalgeLand574 # Azurine Lake</t>
  </si>
  <si>
    <t>FrillishCave575 # Azurine Lake</t>
  </si>
  <si>
    <t>ChinchouCave575 # Azurine Lake</t>
  </si>
  <si>
    <t>PyukumukuCave575 # Azurine Lake</t>
  </si>
  <si>
    <t>CorsolaCave575 # Azurine Lake</t>
  </si>
  <si>
    <t>WimpodCave575 # Azurine Lake</t>
  </si>
  <si>
    <t>RemoraidCave575 # Azurine Lake</t>
  </si>
  <si>
    <t>MareanieCave575 # Azurine Lake</t>
  </si>
  <si>
    <t>SkrelpCave575 # Azurine Lake</t>
  </si>
  <si>
    <t>GolisopodCave575 # Azurine Lake</t>
  </si>
  <si>
    <t>FrillishCave576 # Azurine Lake</t>
  </si>
  <si>
    <t>ChinchouCave576 # Azurine Lake</t>
  </si>
  <si>
    <t>PyukumukuCave576 # Azurine Lake</t>
  </si>
  <si>
    <t>CorsolaCave576 # Azurine Lake</t>
  </si>
  <si>
    <t>WimpodCave576 # Azurine Lake</t>
  </si>
  <si>
    <t>RemoraidCave576 # Azurine Lake</t>
  </si>
  <si>
    <t>MareanieCave576 # Azurine Lake</t>
  </si>
  <si>
    <t>SkrelpCave576 # Azurine Lake</t>
  </si>
  <si>
    <t>GolisopodCave576 # Azurine Lake</t>
  </si>
  <si>
    <t>FrillishCave577 # Azurine Lake</t>
  </si>
  <si>
    <t>ChinchouCave577 # Azurine Lake</t>
  </si>
  <si>
    <t>PyukumukuCave577 # Azurine Lake</t>
  </si>
  <si>
    <t>CorsolaCave577 # Azurine Lake</t>
  </si>
  <si>
    <t>WimpodCave577 # Azurine Lake</t>
  </si>
  <si>
    <t>RemoraidCave577 # Azurine Lake</t>
  </si>
  <si>
    <t>MareanieCave577 # Azurine Lake</t>
  </si>
  <si>
    <t>SkrelpCave577 # Azurine Lake</t>
  </si>
  <si>
    <t>GolisopodCave577 # Azurine Lake</t>
  </si>
  <si>
    <t>FrillishCave578 # Azurine Lake</t>
  </si>
  <si>
    <t>ChinchouCave578 # Azurine Lake</t>
  </si>
  <si>
    <t>PyukumukuCave578 # Azurine Lake</t>
  </si>
  <si>
    <t>CorsolaCave578 # Azurine Lake</t>
  </si>
  <si>
    <t>WimpodCave578 # Azurine Lake</t>
  </si>
  <si>
    <t>RemoraidCave578 # Azurine Lake</t>
  </si>
  <si>
    <t>MareanieCave578 # Azurine Lake</t>
  </si>
  <si>
    <t>SkrelpCave578 # Azurine Lake</t>
  </si>
  <si>
    <t>GolisopodCave578 # Azurine Lake</t>
  </si>
  <si>
    <t>FrillishCave579 # Azurine Lake</t>
  </si>
  <si>
    <t>ChinchouCave579 # Azurine Lake</t>
  </si>
  <si>
    <t>PyukumukuCave579 # Azurine Lake</t>
  </si>
  <si>
    <t>CorsolaCave579 # Azurine Lake</t>
  </si>
  <si>
    <t>WimpodCave579 # Azurine Lake</t>
  </si>
  <si>
    <t>RemoraidCave579 # Azurine Lake</t>
  </si>
  <si>
    <t>MareanieCave579 # Azurine Lake</t>
  </si>
  <si>
    <t>SkrelpCave579 # Azurine Lake</t>
  </si>
  <si>
    <t>GolisopodCave579 # Azurine Lake</t>
  </si>
  <si>
    <t>TentacoolWater585 # South Obsidia Ward</t>
  </si>
  <si>
    <t>WingullWater585 # South Obsidia Ward</t>
  </si>
  <si>
    <t>TentacruelWater585 # South Obsidia Ward</t>
  </si>
  <si>
    <t>PelipperWater585 # South Obsidia Ward</t>
  </si>
  <si>
    <t>MantineWater585 # South Obsidia Ward</t>
  </si>
  <si>
    <t>ShellosOld Rod585 # South Obsidia Ward</t>
  </si>
  <si>
    <t>CarvanhaGood Rod585 # South Obsidia Ward</t>
  </si>
  <si>
    <t>CorphishGood Rod585 # South Obsidia Ward</t>
  </si>
  <si>
    <t>ClauncherGood Rod585 # South Obsidia Ward</t>
  </si>
  <si>
    <t>KinglerSuper Rod585 # South Obsidia Ward</t>
  </si>
  <si>
    <t>StaryuSuper Rod585 # South Obsidia Ward</t>
  </si>
  <si>
    <t>CrawdauntSuper Rod585 # South Obsidia Ward</t>
  </si>
  <si>
    <t>ClawitzerSuper Rod585 # South Obsidia Ward</t>
  </si>
  <si>
    <t>SharpedoSuper Rod585 # South Obsidia Ward</t>
  </si>
  <si>
    <t>MakuhitaLand585 # South Obsidia Ward</t>
  </si>
  <si>
    <t>WatchogLand585 # South Obsidia Ward</t>
  </si>
  <si>
    <t>CrabrawlerLand585 # South Obsidia Ward</t>
  </si>
  <si>
    <t>PrimeapeLand585 # South Obsidia Ward</t>
  </si>
  <si>
    <t>MachokeLand585 # South Obsidia Ward</t>
  </si>
  <si>
    <t>GumshoosLand585 # South Obsidia Ward</t>
  </si>
  <si>
    <t>HariyamaLand585 # South Obsidia Ward</t>
  </si>
  <si>
    <t>UnfezantLand585 # South Obsidia Ward</t>
  </si>
  <si>
    <t>MachopLand585 # South Obsidia Ward</t>
  </si>
  <si>
    <t>TranquillLand585 # South Obsidia Ward</t>
  </si>
  <si>
    <t>PanchamLand585 # South Obsidia Ward</t>
  </si>
  <si>
    <t>PangoroLand585 # South Obsidia Ward</t>
  </si>
  <si>
    <t>TentacoolWater586 # Azurine Island</t>
  </si>
  <si>
    <t>WingullWater586 # Azurine Island</t>
  </si>
  <si>
    <t>TentacruelWater586 # Azurine Island</t>
  </si>
  <si>
    <t>PelipperWater586 # Azurine Island</t>
  </si>
  <si>
    <t>MantineWater586 # Azurine Island</t>
  </si>
  <si>
    <t>ShellosOld Rod586 # Azurine Island</t>
  </si>
  <si>
    <t>CarvanhaGood Rod586 # Azurine Island</t>
  </si>
  <si>
    <t>CorphishGood Rod586 # Azurine Island</t>
  </si>
  <si>
    <t>ClauncherGood Rod586 # Azurine Island</t>
  </si>
  <si>
    <t>KinglerSuper Rod586 # Azurine Island</t>
  </si>
  <si>
    <t>StaryuSuper Rod586 # Azurine Island</t>
  </si>
  <si>
    <t>CrawdauntSuper Rod586 # Azurine Island</t>
  </si>
  <si>
    <t>ClawitzerSuper Rod586 # Azurine Island</t>
  </si>
  <si>
    <t>SharpedoSuper Rod586 # Azurine Island</t>
  </si>
  <si>
    <t>BurmyHeadbutt586 # Azurine Island</t>
  </si>
  <si>
    <t>PinecoHeadbutt586 # Azurine Island</t>
  </si>
  <si>
    <t>ExeggcuteHeadbutt586 # Azurine Island</t>
  </si>
  <si>
    <t>WormadamHeadbutt586 # Azurine Island</t>
  </si>
  <si>
    <t>MothimHeadbutt586 # Azurine Island</t>
  </si>
  <si>
    <t>ForretressHeadbutt586 # Azurine Island</t>
  </si>
  <si>
    <t>YanmaLand586 # Azurine Island</t>
  </si>
  <si>
    <t>GloomLand586 # Azurine Island</t>
  </si>
  <si>
    <t>QuagsireLand586 # Azurine Island</t>
  </si>
  <si>
    <t>GastrodonLand586 # Azurine Island</t>
  </si>
  <si>
    <t>PalpitoadLand586 # Azurine Island</t>
  </si>
  <si>
    <t>YanmegaLand586 # Azurine Island</t>
  </si>
  <si>
    <t>PinsirLand586 # Azurine Island</t>
  </si>
  <si>
    <t>HeracrossLand586 # Azurine Island</t>
  </si>
  <si>
    <t>FoongusLand586 # Azurine Island</t>
  </si>
  <si>
    <t>BulbasaurLand586 # Azurine Island</t>
  </si>
  <si>
    <t>VileplumeLand586 # Azurine Island</t>
  </si>
  <si>
    <t>SeismitoadLand586 # Azurine Island</t>
  </si>
  <si>
    <t>WooperLand586 # Azurine Island</t>
  </si>
  <si>
    <t>AccelgorLand586 # Azurine Island</t>
  </si>
  <si>
    <t>GolbatLand586 # Azurine Island</t>
  </si>
  <si>
    <t>AriadosLand586 # Azurine Island</t>
  </si>
  <si>
    <t>DrapionLand586 # Azurine Island</t>
  </si>
  <si>
    <t>NoibatCave603 # Azurine Cave</t>
  </si>
  <si>
    <t>BinacleCave603 # Azurine Cave</t>
  </si>
  <si>
    <t>KrabbyCave603 # Azurine Cave</t>
  </si>
  <si>
    <t>CorphishCave603 # Azurine Cave</t>
  </si>
  <si>
    <t>ShellosCave603 # Azurine Cave</t>
  </si>
  <si>
    <t>GastrodonCave603 # Azurine Cave</t>
  </si>
  <si>
    <t>CrawdauntCave603 # Azurine Cave</t>
  </si>
  <si>
    <t>KinglerCave603 # Azurine Cave</t>
  </si>
  <si>
    <t>BarbaracleCave603 # Azurine Cave</t>
  </si>
  <si>
    <t>NoivernCave603 # Azurine Cave</t>
  </si>
  <si>
    <t>TentacoolWater603 # Azurine Cave</t>
  </si>
  <si>
    <t>WingullWater603 # Azurine Cave</t>
  </si>
  <si>
    <t>TentacruelWater603 # Azurine Cave</t>
  </si>
  <si>
    <t>PelipperWater603 # Azurine Cave</t>
  </si>
  <si>
    <t>MantineWater603 # Azurine Cave</t>
  </si>
  <si>
    <t>ShellosOld Rod603 # Azurine Cave</t>
  </si>
  <si>
    <t>CarvanhaGood Rod603 # Azurine Cave</t>
  </si>
  <si>
    <t>CorphishGood Rod603 # Azurine Cave</t>
  </si>
  <si>
    <t>ClauncherGood Rod603 # Azurine Cave</t>
  </si>
  <si>
    <t>KinglerSuper Rod603 # Azurine Cave</t>
  </si>
  <si>
    <t>StaryuSuper Rod603 # Azurine Cave</t>
  </si>
  <si>
    <t>CrawdauntSuper Rod603 # Azurine Cave</t>
  </si>
  <si>
    <t>ClawitzerSuper Rod603 # Azurine Cave</t>
  </si>
  <si>
    <t>SharpedoSuper Rod603 # Azurine Cave</t>
  </si>
  <si>
    <t>NoibatCave604 # Azurine Cave</t>
  </si>
  <si>
    <t>BinacleCave604 # Azurine Cave</t>
  </si>
  <si>
    <t>KrabbyCave604 # Azurine Cave</t>
  </si>
  <si>
    <t>CorphishCave604 # Azurine Cave</t>
  </si>
  <si>
    <t>ShellosCave604 # Azurine Cave</t>
  </si>
  <si>
    <t>GastrodonCave604 # Azurine Cave</t>
  </si>
  <si>
    <t>CrawdauntCave604 # Azurine Cave</t>
  </si>
  <si>
    <t>KinglerCave604 # Azurine Cave</t>
  </si>
  <si>
    <t>BarbaracleCave604 # Azurine Cave</t>
  </si>
  <si>
    <t>NoivernCave604 # Azurine Cave</t>
  </si>
  <si>
    <t>TentacoolWater604 # Azurine Cave</t>
  </si>
  <si>
    <t>WingullWater604 # Azurine Cave</t>
  </si>
  <si>
    <t>TentacruelWater604 # Azurine Cave</t>
  </si>
  <si>
    <t>PelipperWater604 # Azurine Cave</t>
  </si>
  <si>
    <t>MantineWater604 # Azurine Cave</t>
  </si>
  <si>
    <t>ShellosOld Rod604 # Azurine Cave</t>
  </si>
  <si>
    <t>CarvanhaGood Rod604 # Azurine Cave</t>
  </si>
  <si>
    <t>CorphishGood Rod604 # Azurine Cave</t>
  </si>
  <si>
    <t>ClauncherGood Rod604 # Azurine Cave</t>
  </si>
  <si>
    <t>KinglerSuper Rod604 # Azurine Cave</t>
  </si>
  <si>
    <t>StaryuSuper Rod604 # Azurine Cave</t>
  </si>
  <si>
    <t>CrawdauntSuper Rod604 # Azurine Cave</t>
  </si>
  <si>
    <t>ClawitzerSuper Rod604 # Azurine Cave</t>
  </si>
  <si>
    <t>SharpedoSuper Rod604 # Azurine Cave</t>
  </si>
  <si>
    <t>NoibatCave605 # Azurine Cave</t>
  </si>
  <si>
    <t>BinacleCave605 # Azurine Cave</t>
  </si>
  <si>
    <t>KrabbyCave605 # Azurine Cave</t>
  </si>
  <si>
    <t>CorphishCave605 # Azurine Cave</t>
  </si>
  <si>
    <t>ShellosCave605 # Azurine Cave</t>
  </si>
  <si>
    <t>GastrodonCave605 # Azurine Cave</t>
  </si>
  <si>
    <t>CrawdauntCave605 # Azurine Cave</t>
  </si>
  <si>
    <t>KinglerCave605 # Azurine Cave</t>
  </si>
  <si>
    <t>BarbaracleCave605 # Azurine Cave</t>
  </si>
  <si>
    <t>NoivernCave605 # Azurine Cave</t>
  </si>
  <si>
    <t>TentacoolWater605 # Azurine Cave</t>
  </si>
  <si>
    <t>WingullWater605 # Azurine Cave</t>
  </si>
  <si>
    <t>TentacruelWater605 # Azurine Cave</t>
  </si>
  <si>
    <t>PelipperWater605 # Azurine Cave</t>
  </si>
  <si>
    <t>MantineWater605 # Azurine Cave</t>
  </si>
  <si>
    <t>ShellosOld Rod605 # Azurine Cave</t>
  </si>
  <si>
    <t>CarvanhaGood Rod605 # Azurine Cave</t>
  </si>
  <si>
    <t>CorphishGood Rod605 # Azurine Cave</t>
  </si>
  <si>
    <t>ClauncherGood Rod605 # Azurine Cave</t>
  </si>
  <si>
    <t>KinglerSuper Rod605 # Azurine Cave</t>
  </si>
  <si>
    <t>StaryuSuper Rod605 # Azurine Cave</t>
  </si>
  <si>
    <t>CrawdauntSuper Rod605 # Azurine Cave</t>
  </si>
  <si>
    <t>ClawitzerSuper Rod605 # Azurine Cave</t>
  </si>
  <si>
    <t>SharpedoSuper Rod605 # Azurine Cave</t>
  </si>
  <si>
    <t>ShellosLand607 # Tanzan Cove</t>
  </si>
  <si>
    <t>BarboachLand607 # Tanzan Cove</t>
  </si>
  <si>
    <t>WooperLand607 # Tanzan Cove</t>
  </si>
  <si>
    <t>GastrodonLand607 # Tanzan Cove</t>
  </si>
  <si>
    <t>WhiscashLand607 # Tanzan Cove</t>
  </si>
  <si>
    <t>QuagsireLand607 # Tanzan Cove</t>
  </si>
  <si>
    <t>LuvdiscLand607 # Tanzan Cove</t>
  </si>
  <si>
    <t>BasculinLand607 # Tanzan Cove</t>
  </si>
  <si>
    <t>FrillishCave608 # Coral Ward</t>
  </si>
  <si>
    <t>ChinchouCave608 # Coral Ward</t>
  </si>
  <si>
    <t>PyukumukuCave608 # Coral Ward</t>
  </si>
  <si>
    <t>CorsolaCave608 # Coral Ward</t>
  </si>
  <si>
    <t>WimpodCave608 # Coral Ward</t>
  </si>
  <si>
    <t>RemoraidCave608 # Coral Ward</t>
  </si>
  <si>
    <t>MareanieCave608 # Coral Ward</t>
  </si>
  <si>
    <t>SkrelpCave608 # Coral Ward</t>
  </si>
  <si>
    <t>GolisopodCave608 # Coral Ward</t>
  </si>
  <si>
    <t>FrillishCave610 # Coral Lighthouse</t>
  </si>
  <si>
    <t>ChinchouCave610 # Coral Lighthouse</t>
  </si>
  <si>
    <t>PyukumukuCave610 # Coral Lighthouse</t>
  </si>
  <si>
    <t>CorsolaCave610 # Coral Lighthouse</t>
  </si>
  <si>
    <t>WimpodCave610 # Coral Lighthouse</t>
  </si>
  <si>
    <t>RemoraidCave610 # Coral Lighthouse</t>
  </si>
  <si>
    <t>MareanieCave610 # Coral Lighthouse</t>
  </si>
  <si>
    <t>SkrelpCave610 # Coral Lighthouse</t>
  </si>
  <si>
    <t>GolisopodCave610 # Coral Lighthouse</t>
  </si>
  <si>
    <t>GravelerCave614 # Tanzan Depths</t>
  </si>
  <si>
    <t>SandslashCave614 # Tanzan Depths</t>
  </si>
  <si>
    <t>DurantCave614 # Tanzan Depths</t>
  </si>
  <si>
    <t>DugtrioCave614 # Tanzan Depths</t>
  </si>
  <si>
    <t>SeviperCave614 # Tanzan Depths</t>
  </si>
  <si>
    <t>HippowdonCave614 # Tanzan Depths</t>
  </si>
  <si>
    <t>SteelixCave614 # Tanzan Depths</t>
  </si>
  <si>
    <t>ExcadrillCave614 # Tanzan Depths</t>
  </si>
  <si>
    <t>OnixCave615 # Tanzan Depths</t>
  </si>
  <si>
    <t>GravelerCave615 # Tanzan Depths</t>
  </si>
  <si>
    <t>DrilburCave615 # Tanzan Depths</t>
  </si>
  <si>
    <t>SandslashCave615 # Tanzan Depths</t>
  </si>
  <si>
    <t>DurantCave615 # Tanzan Depths</t>
  </si>
  <si>
    <t>ArbokCave615 # Tanzan Depths</t>
  </si>
  <si>
    <t>DugtrioCave615 # Tanzan Depths</t>
  </si>
  <si>
    <t>SeviperCave615 # Tanzan Depths</t>
  </si>
  <si>
    <t>HippowdonCave615 # Tanzan Depths</t>
  </si>
  <si>
    <t>SteelixCave615 # Tanzan Depths</t>
  </si>
  <si>
    <t>ExcadrillCave615 # Tanzan Depths</t>
  </si>
  <si>
    <t>OnixCave616 # Tanzan Depths</t>
  </si>
  <si>
    <t>GravelerCave616 # Tanzan Depths</t>
  </si>
  <si>
    <t>DrilburCave616 # Tanzan Depths</t>
  </si>
  <si>
    <t>SandslashCave616 # Tanzan Depths</t>
  </si>
  <si>
    <t>DurantCave616 # Tanzan Depths</t>
  </si>
  <si>
    <t>ArbokCave616 # Tanzan Depths</t>
  </si>
  <si>
    <t>DugtrioCave616 # Tanzan Depths</t>
  </si>
  <si>
    <t>SeviperCave616 # Tanzan Depths</t>
  </si>
  <si>
    <t>HippowdonCave616 # Tanzan Depths</t>
  </si>
  <si>
    <t>SteelixCave616 # Tanzan Depths</t>
  </si>
  <si>
    <t>ExcadrillCave616 # Tanzan Depths</t>
  </si>
  <si>
    <t>OnixCave618 # Tanzan Depths</t>
  </si>
  <si>
    <t>GravelerCave618 # Tanzan Depths</t>
  </si>
  <si>
    <t>DrilburCave618 # Tanzan Depths</t>
  </si>
  <si>
    <t>SandslashCave618 # Tanzan Depths</t>
  </si>
  <si>
    <t>DurantCave618 # Tanzan Depths</t>
  </si>
  <si>
    <t>ArbokCave618 # Tanzan Depths</t>
  </si>
  <si>
    <t>DugtrioCave618 # Tanzan Depths</t>
  </si>
  <si>
    <t>SeviperCave618 # Tanzan Depths</t>
  </si>
  <si>
    <t>HippowdonCave618 # Tanzan Depths</t>
  </si>
  <si>
    <t>SteelixCave618 # Tanzan Depths</t>
  </si>
  <si>
    <t>ExcadrillCave618 # Tanzan Depths</t>
  </si>
  <si>
    <t>NoibatCave633 # Underground Railnet</t>
  </si>
  <si>
    <t>WoobatCave633 # Underground Railnet</t>
  </si>
  <si>
    <t>StunkyCave633 # Underground Railnet</t>
  </si>
  <si>
    <t>NoibatCave634 # Underground Railnet</t>
  </si>
  <si>
    <t>KlinkCave634 # Underground Railnet</t>
  </si>
  <si>
    <t>GeodudeCave634 # Underground Railnet</t>
  </si>
  <si>
    <t>GravelerCave634 # Underground Railnet</t>
  </si>
  <si>
    <t>WoobatCave634 # Underground Railnet</t>
  </si>
  <si>
    <t>MawileCave634 # Underground Railnet</t>
  </si>
  <si>
    <t>SkorupiCave634 # Underground Railnet</t>
  </si>
  <si>
    <t>KlangCave634 # Underground Railnet</t>
  </si>
  <si>
    <t>NoibatCave635 # Underground Railnet</t>
  </si>
  <si>
    <t>WoobatCave635 # Underground Railnet</t>
  </si>
  <si>
    <t>KlinkCave635 # Underground Railnet</t>
  </si>
  <si>
    <t>BoldoreCave638 # Teknite Cave</t>
  </si>
  <si>
    <t>AronCave638 # Teknite Cave</t>
  </si>
  <si>
    <t>CarbinkCave638 # Teknite Cave</t>
  </si>
  <si>
    <t>DurantCave638 # Teknite Cave</t>
  </si>
  <si>
    <t>LaironCave638 # Teknite Cave</t>
  </si>
  <si>
    <t>DugtrioCave638 # Teknite Cave</t>
  </si>
  <si>
    <t>HeatmorCave638 # Teknite Cave</t>
  </si>
  <si>
    <t>TurtonatorCave638 # Teknite Cave</t>
  </si>
  <si>
    <t>SandslashCave638 # Teknite Cave</t>
  </si>
  <si>
    <t>GigalithCave638 # Teknite Cave</t>
  </si>
  <si>
    <t>AggronCave638 # Teknite Cave</t>
  </si>
  <si>
    <t>BoldoreCave639 # Teknite Cave 2F</t>
  </si>
  <si>
    <t>AronCave639 # Teknite Cave 2F</t>
  </si>
  <si>
    <t>CarbinkCave639 # Teknite Cave 2F</t>
  </si>
  <si>
    <t>DurantCave639 # Teknite Cave 2F</t>
  </si>
  <si>
    <t>LaironCave639 # Teknite Cave 2F</t>
  </si>
  <si>
    <t>DugtrioCave639 # Teknite Cave 2F</t>
  </si>
  <si>
    <t>HeatmorCave639 # Teknite Cave 2F</t>
  </si>
  <si>
    <t>TurtonatorCave639 # Teknite Cave 2F</t>
  </si>
  <si>
    <t>SandslashCave639 # Teknite Cave 2F</t>
  </si>
  <si>
    <t>GigalithCave639 # Teknite Cave 2F</t>
  </si>
  <si>
    <t>AggronCave639 # Teknite Cave 2F</t>
  </si>
  <si>
    <t>BoldoreCave640 # Teknite Cave 3F</t>
  </si>
  <si>
    <t>AronCave640 # Teknite Cave 3F</t>
  </si>
  <si>
    <t>CarbinkCave640 # Teknite Cave 3F</t>
  </si>
  <si>
    <t>DurantCave640 # Teknite Cave 3F</t>
  </si>
  <si>
    <t>LaironCave640 # Teknite Cave 3F</t>
  </si>
  <si>
    <t>DugtrioCave640 # Teknite Cave 3F</t>
  </si>
  <si>
    <t>HeatmorCave640 # Teknite Cave 3F</t>
  </si>
  <si>
    <t>TurtonatorCave640 # Teknite Cave 3F</t>
  </si>
  <si>
    <t>SandslashCave640 # Teknite Cave 3F</t>
  </si>
  <si>
    <t>GigalithCave640 # Teknite Cave 3F</t>
  </si>
  <si>
    <t>AggronCave640 # Teknite Cave 3F</t>
  </si>
  <si>
    <t>BoldoreCave641 # Teknite Cave 4F</t>
  </si>
  <si>
    <t>AronCave641 # Teknite Cave 4F</t>
  </si>
  <si>
    <t>CarbinkCave641 # Teknite Cave 4F</t>
  </si>
  <si>
    <t>DurantCave641 # Teknite Cave 4F</t>
  </si>
  <si>
    <t>LaironCave641 # Teknite Cave 4F</t>
  </si>
  <si>
    <t>DugtrioCave641 # Teknite Cave 4F</t>
  </si>
  <si>
    <t>HeatmorCave641 # Teknite Cave 4F</t>
  </si>
  <si>
    <t>TurtonatorCave641 # Teknite Cave 4F</t>
  </si>
  <si>
    <t>SandslashCave641 # Teknite Cave 4F</t>
  </si>
  <si>
    <t>GigalithCave641 # Teknite Cave 4F</t>
  </si>
  <si>
    <t>AggronCave641 # Teknite Cave 4F</t>
  </si>
  <si>
    <t>DurantLand642 # Teknite Ridge</t>
  </si>
  <si>
    <t>HeatmorLand642 # Teknite Ridge</t>
  </si>
  <si>
    <t>TurtonatorLand642 # Teknite Ridge</t>
  </si>
  <si>
    <t>TalonflameLand642 # Teknite Ridge</t>
  </si>
  <si>
    <t>PidgeotLand642 # Teknite Ridge</t>
  </si>
  <si>
    <t>MandibuzzLand642 # Teknite Ridge</t>
  </si>
  <si>
    <t>LycanrocLand642 # Teknite Ridge</t>
  </si>
  <si>
    <t>SkarmoryLand642 # Teknite Ridge</t>
  </si>
  <si>
    <t>BraviaryLand642 # Teknite Ridge</t>
  </si>
  <si>
    <t>GliscorLand642 # Teknite Ridge</t>
  </si>
  <si>
    <t>SandslashLand642 # Teknite Ridge</t>
  </si>
  <si>
    <t>MiniorLand642 # Teknite Ridge</t>
  </si>
  <si>
    <t>DurantLand643 # Teknite Ridge</t>
  </si>
  <si>
    <t>HeatmorLand643 # Teknite Ridge</t>
  </si>
  <si>
    <t>TurtonatorLand643 # Teknite Ridge</t>
  </si>
  <si>
    <t>TalonflameLand643 # Teknite Ridge</t>
  </si>
  <si>
    <t>PidgeotLand643 # Teknite Ridge</t>
  </si>
  <si>
    <t>MandibuzzLand643 # Teknite Ridge</t>
  </si>
  <si>
    <t>LycanrocLand643 # Teknite Ridge</t>
  </si>
  <si>
    <t>SkarmoryLand643 # Teknite Ridge</t>
  </si>
  <si>
    <t>BraviaryLand643 # Teknite Ridge</t>
  </si>
  <si>
    <t>GliscorLand643 # Teknite Ridge</t>
  </si>
  <si>
    <t>SandslashLand643 # Teknite Ridge</t>
  </si>
  <si>
    <t>MiniorLand643 # Teknite Ridge</t>
  </si>
  <si>
    <t>BoldoreCave644 # Teknite Cave 4F</t>
  </si>
  <si>
    <t>AronCave644 # Teknite Cave 4F</t>
  </si>
  <si>
    <t>CarbinkCave644 # Teknite Cave 4F</t>
  </si>
  <si>
    <t>DurantCave644 # Teknite Cave 4F</t>
  </si>
  <si>
    <t>LaironCave644 # Teknite Cave 4F</t>
  </si>
  <si>
    <t>DugtrioCave644 # Teknite Cave 4F</t>
  </si>
  <si>
    <t>HeatmorCave644 # Teknite Cave 4F</t>
  </si>
  <si>
    <t>TurtonatorCave644 # Teknite Cave 4F</t>
  </si>
  <si>
    <t>SandslashCave644 # Teknite Cave 4F</t>
  </si>
  <si>
    <t>GigalithCave644 # Teknite Cave 4F</t>
  </si>
  <si>
    <t>AggronCave644 # Teknite Cave 4F</t>
  </si>
  <si>
    <t>BoldoreCave645 # Teknite Cave 3-4F</t>
  </si>
  <si>
    <t>AronCave645 # Teknite Cave 3-4F</t>
  </si>
  <si>
    <t>DurantCave645 # Teknite Cave 3-4F</t>
  </si>
  <si>
    <t>LaironCave645 # Teknite Cave 3-4F</t>
  </si>
  <si>
    <t>DugtrioCave645 # Teknite Cave 3-4F</t>
  </si>
  <si>
    <t>HeatmorCave645 # Teknite Cave 3-4F</t>
  </si>
  <si>
    <t>SandslashCave645 # Teknite Cave 3-4F</t>
  </si>
  <si>
    <t>TurtonatorCave645 # Teknite Cave 3-4F</t>
  </si>
  <si>
    <t>GigalithCave645 # Teknite Cave 3-4F</t>
  </si>
  <si>
    <t>AggronCave645 # Teknite Cave 3-4F</t>
  </si>
  <si>
    <t>FinneonWater645 # Teknite Cave 3-4F</t>
  </si>
  <si>
    <t>GoldeenWater645 # Teknite Cave 3-4F</t>
  </si>
  <si>
    <t>LumineonWater645 # Teknite Cave 3-4F</t>
  </si>
  <si>
    <t>SeakingWater645 # Teknite Cave 3-4F</t>
  </si>
  <si>
    <t>FinneonOld Rod645 # Teknite Cave 3-4F</t>
  </si>
  <si>
    <t>GoldeenOld Rod645 # Teknite Cave 3-4F</t>
  </si>
  <si>
    <t>RemoraidGood Rod645 # Teknite Cave 3-4F</t>
  </si>
  <si>
    <t>SeakingGood Rod645 # Teknite Cave 3-4F</t>
  </si>
  <si>
    <t>QwilfishGood Rod645 # Teknite Cave 3-4F</t>
  </si>
  <si>
    <t>RemoraidSuper Rod645 # Teknite Cave 3-4F</t>
  </si>
  <si>
    <t>QwilfishSuper Rod645 # Teknite Cave 3-4F</t>
  </si>
  <si>
    <t>OctillerySuper Rod645 # Teknite Cave 3-4F</t>
  </si>
  <si>
    <t>DurantLand646 # Teknite Ridge</t>
  </si>
  <si>
    <t>HeatmorLand646 # Teknite Ridge</t>
  </si>
  <si>
    <t>TurtonatorLand646 # Teknite Ridge</t>
  </si>
  <si>
    <t>TalonflameLand646 # Teknite Ridge</t>
  </si>
  <si>
    <t>PidgeotLand646 # Teknite Ridge</t>
  </si>
  <si>
    <t>MandibuzzLand646 # Teknite Ridge</t>
  </si>
  <si>
    <t>LycanrocLand646 # Teknite Ridge</t>
  </si>
  <si>
    <t>SkarmoryLand646 # Teknite Ridge</t>
  </si>
  <si>
    <t>BraviaryLand646 # Teknite Ridge</t>
  </si>
  <si>
    <t>GliscorLand646 # Teknite Ridge</t>
  </si>
  <si>
    <t>SandslashLand646 # Teknite Ridge</t>
  </si>
  <si>
    <t>MiniorLand646 # Teknite Ridge</t>
  </si>
  <si>
    <t>BoldoreCave647 # Teknite Cave 2F</t>
  </si>
  <si>
    <t>AronCave647 # Teknite Cave 2F</t>
  </si>
  <si>
    <t>CarbinkCave647 # Teknite Cave 2F</t>
  </si>
  <si>
    <t>DurantCave647 # Teknite Cave 2F</t>
  </si>
  <si>
    <t>LaironCave647 # Teknite Cave 2F</t>
  </si>
  <si>
    <t>DugtrioCave647 # Teknite Cave 2F</t>
  </si>
  <si>
    <t>HeatmorCave647 # Teknite Cave 2F</t>
  </si>
  <si>
    <t>TurtonatorCave647 # Teknite Cave 2F</t>
  </si>
  <si>
    <t>SandslashCave647 # Teknite Cave 2F</t>
  </si>
  <si>
    <t>GigalithCave647 # Teknite Cave 2F</t>
  </si>
  <si>
    <t>AggronCave647 # Teknite Cave 2F</t>
  </si>
  <si>
    <t>BoldoreCave648 # Teknite Cave 3F</t>
  </si>
  <si>
    <t>AronCave648 # Teknite Cave 3F</t>
  </si>
  <si>
    <t>CarbinkCave648 # Teknite Cave 3F</t>
  </si>
  <si>
    <t>DurantCave648 # Teknite Cave 3F</t>
  </si>
  <si>
    <t>LaironCave648 # Teknite Cave 3F</t>
  </si>
  <si>
    <t>DugtrioCave648 # Teknite Cave 3F</t>
  </si>
  <si>
    <t>HeatmorCave648 # Teknite Cave 3F</t>
  </si>
  <si>
    <t>TurtonatorCave648 # Teknite Cave 3F</t>
  </si>
  <si>
    <t>SandslashCave648 # Teknite Cave 3F</t>
  </si>
  <si>
    <t>GigalithCave648 # Teknite Cave 3F</t>
  </si>
  <si>
    <t>AggronCave648 # Teknite Cave 3F</t>
  </si>
  <si>
    <t>BoldoreCave649 # Teknite Cave 3-4F</t>
  </si>
  <si>
    <t>AronCave649 # Teknite Cave 3-4F</t>
  </si>
  <si>
    <t>DurantCave649 # Teknite Cave 3-4F</t>
  </si>
  <si>
    <t>LaironCave649 # Teknite Cave 3-4F</t>
  </si>
  <si>
    <t>DugtrioCave649 # Teknite Cave 3-4F</t>
  </si>
  <si>
    <t>HeatmorCave649 # Teknite Cave 3-4F</t>
  </si>
  <si>
    <t>SandslashCave649 # Teknite Cave 3-4F</t>
  </si>
  <si>
    <t>TurtonatorCave649 # Teknite Cave 3-4F</t>
  </si>
  <si>
    <t>GigalithCave649 # Teknite Cave 3-4F</t>
  </si>
  <si>
    <t>AggronCave649 # Teknite Cave 3-4F</t>
  </si>
  <si>
    <t>FinneonWater649 # Teknite Cave 3-4F</t>
  </si>
  <si>
    <t>GoldeenWater649 # Teknite Cave 3-4F</t>
  </si>
  <si>
    <t>LumineonWater649 # Teknite Cave 3-4F</t>
  </si>
  <si>
    <t>SeakingWater649 # Teknite Cave 3-4F</t>
  </si>
  <si>
    <t>FinneonOld Rod649 # Teknite Cave 3-4F</t>
  </si>
  <si>
    <t>GoldeenOld Rod649 # Teknite Cave 3-4F</t>
  </si>
  <si>
    <t>RemoraidGood Rod649 # Teknite Cave 3-4F</t>
  </si>
  <si>
    <t>SeakingGood Rod649 # Teknite Cave 3-4F</t>
  </si>
  <si>
    <t>QwilfishGood Rod649 # Teknite Cave 3-4F</t>
  </si>
  <si>
    <t>RemoraidSuper Rod649 # Teknite Cave 3-4F</t>
  </si>
  <si>
    <t>QwilfishSuper Rod649 # Teknite Cave 3-4F</t>
  </si>
  <si>
    <t>OctillerySuper Rod649 # Teknite Cave 3-4F</t>
  </si>
  <si>
    <t>BoldoreCave650 # Teknite Cave 4F</t>
  </si>
  <si>
    <t>AronCave650 # Teknite Cave 4F</t>
  </si>
  <si>
    <t>CarbinkCave650 # Teknite Cave 4F</t>
  </si>
  <si>
    <t>DurantCave650 # Teknite Cave 4F</t>
  </si>
  <si>
    <t>LaironCave650 # Teknite Cave 4F</t>
  </si>
  <si>
    <t>DugtrioCave650 # Teknite Cave 4F</t>
  </si>
  <si>
    <t>HeatmorCave650 # Teknite Cave 4F</t>
  </si>
  <si>
    <t>TurtonatorCave650 # Teknite Cave 4F</t>
  </si>
  <si>
    <t>SandslashCave650 # Teknite Cave 4F</t>
  </si>
  <si>
    <t>GigalithCave650 # Teknite Cave 4F</t>
  </si>
  <si>
    <t>AggronCave650 # Teknite Cave 4F</t>
  </si>
  <si>
    <t>BoldoreCave651 # Sugiline Cave</t>
  </si>
  <si>
    <t>SandslashCave651 # Sugiline Cave</t>
  </si>
  <si>
    <t>DurantCave651 # Sugiline Cave</t>
  </si>
  <si>
    <t>CrustleCave651 # Sugiline Cave</t>
  </si>
  <si>
    <t>DugtrioCave651 # Sugiline Cave</t>
  </si>
  <si>
    <t>HeatmorCave651 # Sugiline Cave</t>
  </si>
  <si>
    <t>MarowakCave651 # Sugiline Cave</t>
  </si>
  <si>
    <t>DrapionCave651 # Sugiline Cave</t>
  </si>
  <si>
    <t>MaractusCave651 # Sugiline Cave</t>
  </si>
  <si>
    <t>ScraftyCave651 # Sugiline Cave</t>
  </si>
  <si>
    <t>GigalithCave651 # Sugiline Cave</t>
  </si>
  <si>
    <t>CacturneCave651 # Sugiline Cave</t>
  </si>
  <si>
    <t>BoldoreCave652 # Sugiline Cave</t>
  </si>
  <si>
    <t>SandslashCave652 # Sugiline Cave</t>
  </si>
  <si>
    <t>DurantCave652 # Sugiline Cave</t>
  </si>
  <si>
    <t>CrustleCave652 # Sugiline Cave</t>
  </si>
  <si>
    <t>DugtrioCave652 # Sugiline Cave</t>
  </si>
  <si>
    <t>HeatmorCave652 # Sugiline Cave</t>
  </si>
  <si>
    <t>MarowakCave652 # Sugiline Cave</t>
  </si>
  <si>
    <t>DrapionCave652 # Sugiline Cave</t>
  </si>
  <si>
    <t>MaractusCave652 # Sugiline Cave</t>
  </si>
  <si>
    <t>ScraftyCave652 # Sugiline Cave</t>
  </si>
  <si>
    <t>GigalithCave652 # Sugiline Cave</t>
  </si>
  <si>
    <t>CacturneCave652 # Sugiline Cave</t>
  </si>
  <si>
    <t>BoldoreCave653 # Sugiline Cave</t>
  </si>
  <si>
    <t>SandslashCave653 # Sugiline Cave</t>
  </si>
  <si>
    <t>DurantCave653 # Sugiline Cave</t>
  </si>
  <si>
    <t>CrustleCave653 # Sugiline Cave</t>
  </si>
  <si>
    <t>DugtrioCave653 # Sugiline Cave</t>
  </si>
  <si>
    <t>HeatmorCave653 # Sugiline Cave</t>
  </si>
  <si>
    <t>MarowakCave653 # Sugiline Cave</t>
  </si>
  <si>
    <t>DrapionCave653 # Sugiline Cave</t>
  </si>
  <si>
    <t>MaractusCave653 # Sugiline Cave</t>
  </si>
  <si>
    <t>ScraftyCave653 # Sugiline Cave</t>
  </si>
  <si>
    <t>GigalithCave653 # Sugiline Cave</t>
  </si>
  <si>
    <t>CacturneCave653 # Sugiline Cave</t>
  </si>
  <si>
    <t>BoldoreCave654 # Sugiline Cave</t>
  </si>
  <si>
    <t>SandslashCave654 # Sugiline Cave</t>
  </si>
  <si>
    <t>DurantCave654 # Sugiline Cave</t>
  </si>
  <si>
    <t>CrustleCave654 # Sugiline Cave</t>
  </si>
  <si>
    <t>DugtrioCave654 # Sugiline Cave</t>
  </si>
  <si>
    <t>HeatmorCave654 # Sugiline Cave</t>
  </si>
  <si>
    <t>MarowakCave654 # Sugiline Cave</t>
  </si>
  <si>
    <t>DrapionCave654 # Sugiline Cave</t>
  </si>
  <si>
    <t>MaractusCave654 # Sugiline Cave</t>
  </si>
  <si>
    <t>ScraftyCave654 # Sugiline Cave</t>
  </si>
  <si>
    <t>GigalithCave654 # Sugiline Cave</t>
  </si>
  <si>
    <t>CacturneCave654 # Sugiline Cave</t>
  </si>
  <si>
    <t>BoldoreCave655 # Sugiline Cave</t>
  </si>
  <si>
    <t>SandslashCave655 # Sugiline Cave</t>
  </si>
  <si>
    <t>DurantCave655 # Sugiline Cave</t>
  </si>
  <si>
    <t>CrustleCave655 # Sugiline Cave</t>
  </si>
  <si>
    <t>DugtrioCave655 # Sugiline Cave</t>
  </si>
  <si>
    <t>HeatmorCave655 # Sugiline Cave</t>
  </si>
  <si>
    <t>MarowakCave655 # Sugiline Cave</t>
  </si>
  <si>
    <t>DrapionCave655 # Sugiline Cave</t>
  </si>
  <si>
    <t>MaractusCave655 # Sugiline Cave</t>
  </si>
  <si>
    <t>ScraftyCave655 # Sugiline Cave</t>
  </si>
  <si>
    <t>GigalithCave655 # Sugiline Cave</t>
  </si>
  <si>
    <t>CacturneCave655 # Sugiline Cave</t>
  </si>
  <si>
    <t>BoldoreCave656 # Sugiline Cave B1F</t>
  </si>
  <si>
    <t>SandslashCave656 # Sugiline Cave B1F</t>
  </si>
  <si>
    <t>DurantCave656 # Sugiline Cave B1F</t>
  </si>
  <si>
    <t>CrustleCave656 # Sugiline Cave B1F</t>
  </si>
  <si>
    <t>DugtrioCave656 # Sugiline Cave B1F</t>
  </si>
  <si>
    <t>HeatmorCave656 # Sugiline Cave B1F</t>
  </si>
  <si>
    <t>MarowakCave656 # Sugiline Cave B1F</t>
  </si>
  <si>
    <t>DrapionCave656 # Sugiline Cave B1F</t>
  </si>
  <si>
    <t>MaractusCave656 # Sugiline Cave B1F</t>
  </si>
  <si>
    <t>ScraftyCave656 # Sugiline Cave B1F</t>
  </si>
  <si>
    <t>GigalithCave656 # Sugiline Cave B1F</t>
  </si>
  <si>
    <t>CacturneCave656 # Sugiline Cave B1F</t>
  </si>
  <si>
    <t>BoldoreCave657 # Sugiline Cave B1F</t>
  </si>
  <si>
    <t>SandslashCave657 # Sugiline Cave B1F</t>
  </si>
  <si>
    <t>DurantCave657 # Sugiline Cave B1F</t>
  </si>
  <si>
    <t>CrustleCave657 # Sugiline Cave B1F</t>
  </si>
  <si>
    <t>DugtrioCave657 # Sugiline Cave B1F</t>
  </si>
  <si>
    <t>HeatmorCave657 # Sugiline Cave B1F</t>
  </si>
  <si>
    <t>MarowakCave657 # Sugiline Cave B1F</t>
  </si>
  <si>
    <t>DrapionCave657 # Sugiline Cave B1F</t>
  </si>
  <si>
    <t>MaractusCave657 # Sugiline Cave B1F</t>
  </si>
  <si>
    <t>ScraftyCave657 # Sugiline Cave B1F</t>
  </si>
  <si>
    <t>GigalithCave657 # Sugiline Cave B1F</t>
  </si>
  <si>
    <t>CacturneCave657 # Sugiline Cave B1F</t>
  </si>
  <si>
    <t>BoldoreCave658 # Sugiline Cave B1F</t>
  </si>
  <si>
    <t>SandslashCave658 # Sugiline Cave B1F</t>
  </si>
  <si>
    <t>DurantCave658 # Sugiline Cave B1F</t>
  </si>
  <si>
    <t>CrustleCave658 # Sugiline Cave B1F</t>
  </si>
  <si>
    <t>DugtrioCave658 # Sugiline Cave B1F</t>
  </si>
  <si>
    <t>HeatmorCave658 # Sugiline Cave B1F</t>
  </si>
  <si>
    <t>MarowakCave658 # Sugiline Cave B1F</t>
  </si>
  <si>
    <t>DrapionCave658 # Sugiline Cave B1F</t>
  </si>
  <si>
    <t>MaractusCave658 # Sugiline Cave B1F</t>
  </si>
  <si>
    <t>ScraftyCave658 # Sugiline Cave B1F</t>
  </si>
  <si>
    <t>GigalithCave658 # Sugiline Cave B1F</t>
  </si>
  <si>
    <t>CacturneCave658 # Sugiline Cave B1F</t>
  </si>
  <si>
    <t>BoldoreCave659 # Sugiline Cave B1F</t>
  </si>
  <si>
    <t>SandslashCave659 # Sugiline Cave B1F</t>
  </si>
  <si>
    <t>DurantCave659 # Sugiline Cave B1F</t>
  </si>
  <si>
    <t>CrustleCave659 # Sugiline Cave B1F</t>
  </si>
  <si>
    <t>DugtrioCave659 # Sugiline Cave B1F</t>
  </si>
  <si>
    <t>HeatmorCave659 # Sugiline Cave B1F</t>
  </si>
  <si>
    <t>MarowakCave659 # Sugiline Cave B1F</t>
  </si>
  <si>
    <t>DrapionCave659 # Sugiline Cave B1F</t>
  </si>
  <si>
    <t>MaractusCave659 # Sugiline Cave B1F</t>
  </si>
  <si>
    <t>ScraftyCave659 # Sugiline Cave B1F</t>
  </si>
  <si>
    <t>GigalithCave659 # Sugiline Cave B1F</t>
  </si>
  <si>
    <t>CacturneCave659 # Sugiline Cave B1F</t>
  </si>
  <si>
    <t>BoldoreCave661 # Sugiline Ruin</t>
  </si>
  <si>
    <t>SandslashCave661 # Sugiline Ruin</t>
  </si>
  <si>
    <t>DurantCave661 # Sugiline Ruin</t>
  </si>
  <si>
    <t>CrustleCave661 # Sugiline Ruin</t>
  </si>
  <si>
    <t>DugtrioCave661 # Sugiline Ruin</t>
  </si>
  <si>
    <t>HeatmorCave661 # Sugiline Ruin</t>
  </si>
  <si>
    <t>ClaydolCave661 # Sugiline Ruin</t>
  </si>
  <si>
    <t>DrapionCave661 # Sugiline Ruin</t>
  </si>
  <si>
    <t>SigilyphCave661 # Sugiline Ruin</t>
  </si>
  <si>
    <t>GigalithCave661 # Sugiline Ruin</t>
  </si>
  <si>
    <t>BoldoreCave662 # Sugiline Ruin B1F</t>
  </si>
  <si>
    <t>SandslashCave662 # Sugiline Ruin B1F</t>
  </si>
  <si>
    <t>DurantCave662 # Sugiline Ruin B1F</t>
  </si>
  <si>
    <t>CrustleCave662 # Sugiline Ruin B1F</t>
  </si>
  <si>
    <t>DugtrioCave662 # Sugiline Ruin B1F</t>
  </si>
  <si>
    <t>HeatmorCave662 # Sugiline Ruin B1F</t>
  </si>
  <si>
    <t>ClaydolCave662 # Sugiline Ruin B1F</t>
  </si>
  <si>
    <t>DrapionCave662 # Sugiline Ruin B1F</t>
  </si>
  <si>
    <t>SigilyphCave662 # Sugiline Ruin B1F</t>
  </si>
  <si>
    <t>GigalithCave662 # Sugiline Ruin B1F</t>
  </si>
  <si>
    <t>SteelixCave663 # 1R253 Scrapyard</t>
  </si>
  <si>
    <t>LaironCave663 # 1R253 Scrapyard</t>
  </si>
  <si>
    <t>KrookodileCave663 # 1R253 Scrapyard</t>
  </si>
  <si>
    <t>ExcadrillCave663 # 1R253 Scrapyard</t>
  </si>
  <si>
    <t>DugtrioCave663 # 1R253 Scrapyard</t>
  </si>
  <si>
    <t>SkarmoryCave663 # 1R253 Scrapyard</t>
  </si>
  <si>
    <t>MarowakCave663 # 1R253 Scrapyard</t>
  </si>
  <si>
    <t>DarmanitanCave663 # 1R253 Scrapyard</t>
  </si>
  <si>
    <t>ProbopassCave663 # 1R253 Scrapyard</t>
  </si>
  <si>
    <t>SandslashCave663 # 1R253 Scrapyard</t>
  </si>
  <si>
    <t>HippowdonCave663 # 1R253 Scrapyard</t>
  </si>
  <si>
    <t>AggronCave663 # 1R253 Scrapyard</t>
  </si>
  <si>
    <t>NosepassRock Smash663 # 1R253 Scrapyard</t>
  </si>
  <si>
    <t>ShuckleRock Smash663 # 1R253 Scrapyard</t>
  </si>
  <si>
    <t>ProbopassRock Smash663 # 1R253 Scrapyard</t>
  </si>
  <si>
    <t>TorkoalRock Smash663 # 1R253 Scrapyard</t>
  </si>
  <si>
    <t>MarowakCave669 # Mirage Tower B1F</t>
  </si>
  <si>
    <t>SandslashCave669 # Mirage Tower B1F</t>
  </si>
  <si>
    <t>LaironCave669 # Mirage Tower B1F</t>
  </si>
  <si>
    <t>DusclopsCave669 # Mirage Tower B1F</t>
  </si>
  <si>
    <t>DugtrioCave669 # Mirage Tower B1F</t>
  </si>
  <si>
    <t>CofagrigusCave669 # Mirage Tower B1F</t>
  </si>
  <si>
    <t>BanetteCave669 # Mirage Tower B1F</t>
  </si>
  <si>
    <t>ExcadrillCave669 # Mirage Tower B1F</t>
  </si>
  <si>
    <t>MarowakCave675 # Tourmaline Desert</t>
  </si>
  <si>
    <t>CacturneCave675 # Tourmaline Desert</t>
  </si>
  <si>
    <t>MaractusCave675 # Tourmaline Desert</t>
  </si>
  <si>
    <t>KrookodileCave675 # Tourmaline Desert</t>
  </si>
  <si>
    <t>ExcadrillCave675 # Tourmaline Desert</t>
  </si>
  <si>
    <t>DugtrioCave675 # Tourmaline Desert</t>
  </si>
  <si>
    <t>VibravaCave675 # Tourmaline Desert</t>
  </si>
  <si>
    <t>DarmanitanCave675 # Tourmaline Desert</t>
  </si>
  <si>
    <t>HelioliskCave675 # Tourmaline Desert</t>
  </si>
  <si>
    <t>HippowdonCave675 # Tourmaline Desert</t>
  </si>
  <si>
    <t>SkarmoryCave675 # Tourmaline Desert</t>
  </si>
  <si>
    <t>FlygonCave675 # Tourmaline Desert</t>
  </si>
  <si>
    <t>MandibuzzWater675 # Tourmaline Desert</t>
  </si>
  <si>
    <t>GliscorWater675 # Tourmaline Desert</t>
  </si>
  <si>
    <t>SigilyphWater675 # Tourmaline Desert</t>
  </si>
  <si>
    <t>SkarmoryWater675 # Tourmaline Desert</t>
  </si>
  <si>
    <t>GastrodonSuper Rod675 # Tourmaline Desert</t>
  </si>
  <si>
    <t>BruxishSuper Rod675 # Tourmaline Desert</t>
  </si>
  <si>
    <t>PhioneSuper Rod675 # Tourmaline Desert</t>
  </si>
  <si>
    <t>MarowakCave687 # Tourmaline Desert</t>
  </si>
  <si>
    <t>SandslashCave687 # Tourmaline Desert</t>
  </si>
  <si>
    <t>LycanrocCave687 # Tourmaline Desert</t>
  </si>
  <si>
    <t>KrookodileCave687 # Tourmaline Desert</t>
  </si>
  <si>
    <t>ExcadrillCave687 # Tourmaline Desert</t>
  </si>
  <si>
    <t>DugtrioCave687 # Tourmaline Desert</t>
  </si>
  <si>
    <t>MandibuzzCave687 # Tourmaline Desert</t>
  </si>
  <si>
    <t>DarmanitanCave687 # Tourmaline Desert</t>
  </si>
  <si>
    <t>HelioliskCave687 # Tourmaline Desert</t>
  </si>
  <si>
    <t>HippowdonCave687 # Tourmaline Desert</t>
  </si>
  <si>
    <t>SkarmoryCave687 # Tourmaline Desert</t>
  </si>
  <si>
    <t>GliscorCave687 # Tourmaline Desert</t>
  </si>
  <si>
    <t>MarowakCave688 # Tourmaline Desert</t>
  </si>
  <si>
    <t>CacturneCave688 # Tourmaline Desert</t>
  </si>
  <si>
    <t>MaractusCave688 # Tourmaline Desert</t>
  </si>
  <si>
    <t>KrookodileCave688 # Tourmaline Desert</t>
  </si>
  <si>
    <t>ExcadrillCave688 # Tourmaline Desert</t>
  </si>
  <si>
    <t>DugtrioCave688 # Tourmaline Desert</t>
  </si>
  <si>
    <t>VibravaCave688 # Tourmaline Desert</t>
  </si>
  <si>
    <t>DarmanitanCave688 # Tourmaline Desert</t>
  </si>
  <si>
    <t>HelioliskCave688 # Tourmaline Desert</t>
  </si>
  <si>
    <t>HippowdonCave688 # Tourmaline Desert</t>
  </si>
  <si>
    <t>SkarmoryCave688 # Tourmaline Desert</t>
  </si>
  <si>
    <t>FlygonCave688 # Tourmaline Desert</t>
  </si>
  <si>
    <t>MandibuzzWater688 # Tourmaline Desert</t>
  </si>
  <si>
    <t>GliscorWater688 # Tourmaline Desert</t>
  </si>
  <si>
    <t>SigilyphWater688 # Tourmaline Desert</t>
  </si>
  <si>
    <t>SkarmoryWater688 # Tourmaline Desert</t>
  </si>
  <si>
    <t>ShellosSuper Rod688 # Tourmaline Desert</t>
  </si>
  <si>
    <t>GastrodonSuper Rod688 # Tourmaline Desert</t>
  </si>
  <si>
    <t>BruxishSuper Rod688 # Tourmaline Desert</t>
  </si>
  <si>
    <t>SteelixCave692 # 1R253 Scrapyard</t>
  </si>
  <si>
    <t>LaironCave692 # 1R253 Scrapyard</t>
  </si>
  <si>
    <t>KrookodileCave692 # 1R253 Scrapyard</t>
  </si>
  <si>
    <t>ExcadrillCave692 # 1R253 Scrapyard</t>
  </si>
  <si>
    <t>DugtrioCave692 # 1R253 Scrapyard</t>
  </si>
  <si>
    <t>SkarmoryCave692 # 1R253 Scrapyard</t>
  </si>
  <si>
    <t>MarowakCave692 # 1R253 Scrapyard</t>
  </si>
  <si>
    <t>DarmanitanCave692 # 1R253 Scrapyard</t>
  </si>
  <si>
    <t>ProbopassCave692 # 1R253 Scrapyard</t>
  </si>
  <si>
    <t>SandslashCave692 # 1R253 Scrapyard</t>
  </si>
  <si>
    <t>HippowdonCave692 # 1R253 Scrapyard</t>
  </si>
  <si>
    <t>AggronCave692 # 1R253 Scrapyard</t>
  </si>
  <si>
    <t>MarowakCave694 # Tourmaline Desert</t>
  </si>
  <si>
    <t>CacturneCave694 # Tourmaline Desert</t>
  </si>
  <si>
    <t>MaractusCave694 # Tourmaline Desert</t>
  </si>
  <si>
    <t>KrookodileCave694 # Tourmaline Desert</t>
  </si>
  <si>
    <t>ExcadrillCave694 # Tourmaline Desert</t>
  </si>
  <si>
    <t>DugtrioCave694 # Tourmaline Desert</t>
  </si>
  <si>
    <t>MandibuzzCave694 # Tourmaline Desert</t>
  </si>
  <si>
    <t>DarmanitanCave694 # Tourmaline Desert</t>
  </si>
  <si>
    <t>HelioliskCave694 # Tourmaline Desert</t>
  </si>
  <si>
    <t>HippowdonCave694 # Tourmaline Desert</t>
  </si>
  <si>
    <t>SkarmoryCave694 # Tourmaline Desert</t>
  </si>
  <si>
    <t>ScraftyCave694 # Tourmaline Desert</t>
  </si>
  <si>
    <t>MandibuzzWater694 # Tourmaline Desert</t>
  </si>
  <si>
    <t>GliscorWater694 # Tourmaline Desert</t>
  </si>
  <si>
    <t>SkarmoryWater694 # Tourmaline Desert</t>
  </si>
  <si>
    <t>ShellosSuper Rod694 # Tourmaline Desert</t>
  </si>
  <si>
    <t>GastrodonSuper Rod694 # Tourmaline Desert</t>
  </si>
  <si>
    <t>BruxishSuper Rod694 # Tourmaline Desert</t>
  </si>
  <si>
    <t>MarowakCave695 # Tourmaline Desert</t>
  </si>
  <si>
    <t>CacturneCave695 # Tourmaline Desert</t>
  </si>
  <si>
    <t>MaractusCave695 # Tourmaline Desert</t>
  </si>
  <si>
    <t>KrookodileCave695 # Tourmaline Desert</t>
  </si>
  <si>
    <t>ExcadrillCave695 # Tourmaline Desert</t>
  </si>
  <si>
    <t>DugtrioCave695 # Tourmaline Desert</t>
  </si>
  <si>
    <t>MandibuzzCave695 # Tourmaline Desert</t>
  </si>
  <si>
    <t>DarmanitanCave695 # Tourmaline Desert</t>
  </si>
  <si>
    <t>LaironCave695 # Tourmaline Desert</t>
  </si>
  <si>
    <t>HippowdonCave695 # Tourmaline Desert</t>
  </si>
  <si>
    <t>SkarmoryCave695 # Tourmaline Desert</t>
  </si>
  <si>
    <t>DrapionCave695 # Tourmaline Desert</t>
  </si>
  <si>
    <t>GrimerOld Rod695 # Tourmaline Desert</t>
  </si>
  <si>
    <t>GrimerGood Rod695 # Tourmaline Desert</t>
  </si>
  <si>
    <t>MukGood Rod695 # Tourmaline Desert</t>
  </si>
  <si>
    <t>MukSuper Rod695 # Tourmaline Desert</t>
  </si>
  <si>
    <t>LilligantLand696 # Once Upon a Somewhere</t>
  </si>
  <si>
    <t>AromatisseLand696 # Once Upon a Somewhere</t>
  </si>
  <si>
    <t>IllumiseLand696 # Once Upon a Somewhere</t>
  </si>
  <si>
    <t>CinccinoLand696 # Once Upon a Somewhere</t>
  </si>
  <si>
    <t>VolbeatLand696 # Once Upon a Somewhere</t>
  </si>
  <si>
    <t>RapidashLand696 # Once Upon a Somewhere</t>
  </si>
  <si>
    <t>AudinoLand696 # Once Upon a Somewhere</t>
  </si>
  <si>
    <t>DruddigonLand696 # Once Upon a Somewhere</t>
  </si>
  <si>
    <t>EscavalierLand696 # Once Upon a Somewhere</t>
  </si>
  <si>
    <t>ChanseyLand696 # Once Upon a Somewhere</t>
  </si>
  <si>
    <t>AltariaLand696 # Once Upon a Somewhere</t>
  </si>
  <si>
    <t>FlorgesLand696 # Once Upon a Somewhere</t>
  </si>
  <si>
    <t>LilligantLand697 # Once Upon a Somewhere</t>
  </si>
  <si>
    <t>AromatisseLand697 # Once Upon a Somewhere</t>
  </si>
  <si>
    <t>IllumiseLand697 # Once Upon a Somewhere</t>
  </si>
  <si>
    <t>CinccinoLand697 # Once Upon a Somewhere</t>
  </si>
  <si>
    <t>VolbeatLand697 # Once Upon a Somewhere</t>
  </si>
  <si>
    <t>RapidashLand697 # Once Upon a Somewhere</t>
  </si>
  <si>
    <t>AudinoLand697 # Once Upon a Somewhere</t>
  </si>
  <si>
    <t>DruddigonLand697 # Once Upon a Somewhere</t>
  </si>
  <si>
    <t>EscavalierLand697 # Once Upon a Somewhere</t>
  </si>
  <si>
    <t>ChanseyLand697 # Once Upon a Somewhere</t>
  </si>
  <si>
    <t>AltariaLand697 # Once Upon a Somewhere</t>
  </si>
  <si>
    <t>FlorgesLand697 # Once Upon a Somewhere</t>
  </si>
  <si>
    <t>RibombeeHeadbutt697 # Once Upon a Somewhere</t>
  </si>
  <si>
    <t>FerroseedHeadbutt697 # Once Upon a Somewhere</t>
  </si>
  <si>
    <t>MusharnaHeadbutt697 # Once Upon a Somewhere</t>
  </si>
  <si>
    <t>AltariaHeadbutt697 # Once Upon a Somewhere</t>
  </si>
  <si>
    <t>FerrothornHeadbutt697 # Once Upon a Somewhere</t>
  </si>
  <si>
    <t>LilligantLand700 # Once Upon a Waste of Time</t>
  </si>
  <si>
    <t>AromatisseLand700 # Once Upon a Waste of Time</t>
  </si>
  <si>
    <t>IllumiseLand700 # Once Upon a Waste of Time</t>
  </si>
  <si>
    <t>CinccinoLand700 # Once Upon a Waste of Time</t>
  </si>
  <si>
    <t>VolbeatLand700 # Once Upon a Waste of Time</t>
  </si>
  <si>
    <t>RapidashLand700 # Once Upon a Waste of Time</t>
  </si>
  <si>
    <t>AudinoLand700 # Once Upon a Waste of Time</t>
  </si>
  <si>
    <t>DruddigonLand700 # Once Upon a Waste of Time</t>
  </si>
  <si>
    <t>EscavalierLand700 # Once Upon a Waste of Time</t>
  </si>
  <si>
    <t>ChanseyLand700 # Once Upon a Waste of Time</t>
  </si>
  <si>
    <t>AltariaLand700 # Once Upon a Waste of Time</t>
  </si>
  <si>
    <t>FlorgesLand700 # Once Upon a Waste of Time</t>
  </si>
  <si>
    <t>RibombeeHeadbutt700 # Once Upon a Waste of Time</t>
  </si>
  <si>
    <t>FerroseedHeadbutt700 # Once Upon a Waste of Time</t>
  </si>
  <si>
    <t>MusharnaHeadbutt700 # Once Upon a Waste of Time</t>
  </si>
  <si>
    <t>AltariaHeadbutt700 # Once Upon a Waste of Time</t>
  </si>
  <si>
    <t>FerrothornHeadbutt700 # Once Upon a Waste of Time</t>
  </si>
  <si>
    <t>DugtrioCave703 # Tourmaline Desert</t>
  </si>
  <si>
    <t>MandibuzzCave703 # Tourmaline Desert</t>
  </si>
  <si>
    <t>KrookodileCave703 # Tourmaline Desert</t>
  </si>
  <si>
    <t>MarowakCave703 # Tourmaline Desert</t>
  </si>
  <si>
    <t>CacturneCave703 # Tourmaline Desert</t>
  </si>
  <si>
    <t>MaractusCave703 # Tourmaline Desert</t>
  </si>
  <si>
    <t>ExcadrillCave703 # Tourmaline Desert</t>
  </si>
  <si>
    <t>DarmanitanCave703 # Tourmaline Desert</t>
  </si>
  <si>
    <t>HelioliskCave703 # Tourmaline Desert</t>
  </si>
  <si>
    <t>HippowdonCave703 # Tourmaline Desert</t>
  </si>
  <si>
    <t>SkarmoryCave703 # Tourmaline Desert</t>
  </si>
  <si>
    <t>ScraftyCave703 # Tourmaline Desert</t>
  </si>
  <si>
    <t>MandibuzzWater703 # Tourmaline Desert</t>
  </si>
  <si>
    <t>GliscorWater703 # Tourmaline Desert</t>
  </si>
  <si>
    <t>SkarmoryWater703 # Tourmaline Desert</t>
  </si>
  <si>
    <t>ShellosSuper Rod703 # Tourmaline Desert</t>
  </si>
  <si>
    <t>GastrodonSuper Rod703 # Tourmaline Desert</t>
  </si>
  <si>
    <t>BruxishSuper Rod703 # Tourmaline Desert</t>
  </si>
  <si>
    <t>ExcadrillCave704 # Tourmaline Desert</t>
  </si>
  <si>
    <t>HelioliskCave704 # Tourmaline Desert</t>
  </si>
  <si>
    <t>DugtrioCave704 # Tourmaline Desert</t>
  </si>
  <si>
    <t>MarowakCave704 # Tourmaline Desert</t>
  </si>
  <si>
    <t>CacturneCave704 # Tourmaline Desert</t>
  </si>
  <si>
    <t>MaractusCave704 # Tourmaline Desert</t>
  </si>
  <si>
    <t>KrookodileCave704 # Tourmaline Desert</t>
  </si>
  <si>
    <t>MandibuzzCave704 # Tourmaline Desert</t>
  </si>
  <si>
    <t>DarmanitanCave704 # Tourmaline Desert</t>
  </si>
  <si>
    <t>HippowdonCave704 # Tourmaline Desert</t>
  </si>
  <si>
    <t>SkarmoryCave704 # Tourmaline Desert</t>
  </si>
  <si>
    <t>ScraftyCave704 # Tourmaline Desert</t>
  </si>
  <si>
    <t>MandibuzzWater704 # Tourmaline Desert</t>
  </si>
  <si>
    <t>GliscorWater704 # Tourmaline Desert</t>
  </si>
  <si>
    <t>SkarmoryWater704 # Tourmaline Desert</t>
  </si>
  <si>
    <t>ShellosSuper Rod704 # Tourmaline Desert</t>
  </si>
  <si>
    <t>GastrodonSuper Rod704 # Tourmaline Desert</t>
  </si>
  <si>
    <t>BruxishSuper Rod704 # Tourmaline Desert</t>
  </si>
  <si>
    <t>MaractusCave705 # Tourmaline Desert</t>
  </si>
  <si>
    <t>KrookodileCave705 # Tourmaline Desert</t>
  </si>
  <si>
    <t>MarowakCave705 # Tourmaline Desert</t>
  </si>
  <si>
    <t>CacturneCave705 # Tourmaline Desert</t>
  </si>
  <si>
    <t>ExcadrillCave705 # Tourmaline Desert</t>
  </si>
  <si>
    <t>DugtrioCave705 # Tourmaline Desert</t>
  </si>
  <si>
    <t>MandibuzzCave705 # Tourmaline Desert</t>
  </si>
  <si>
    <t>HelioliskCave705 # Tourmaline Desert</t>
  </si>
  <si>
    <t>DarmanitanCave705 # Tourmaline Desert</t>
  </si>
  <si>
    <t>HippowdonCave705 # Tourmaline Desert</t>
  </si>
  <si>
    <t>SkarmoryCave705 # Tourmaline Desert</t>
  </si>
  <si>
    <t>ScraftyCave705 # Tourmaline Desert</t>
  </si>
  <si>
    <t>MandibuzzWater705 # Tourmaline Desert</t>
  </si>
  <si>
    <t>GliscorWater705 # Tourmaline Desert</t>
  </si>
  <si>
    <t>SkarmoryWater705 # Tourmaline Desert</t>
  </si>
  <si>
    <t>ShellosSuper Rod705 # Tourmaline Desert</t>
  </si>
  <si>
    <t>GastrodonSuper Rod705 # Tourmaline Desert</t>
  </si>
  <si>
    <t>BruxishSuper Rod705 # Tourmaline Desert</t>
  </si>
  <si>
    <t>SwabluHeadbutt710 # Route 4</t>
  </si>
  <si>
    <t>PinecoHeadbutt710 # Route 4</t>
  </si>
  <si>
    <t>AipomHeadbutt710 # Route 4</t>
  </si>
  <si>
    <t>ForretressHeadbutt710 # Route 4</t>
  </si>
  <si>
    <t>AmbipomHeadbutt710 # Route 4</t>
  </si>
  <si>
    <t>AltariaHeadbutt710 # Route 4</t>
  </si>
  <si>
    <t>AudinoLand710 # Route 4</t>
  </si>
  <si>
    <t>PiloswineLand710 # Route 4</t>
  </si>
  <si>
    <t>AbomasnowLand710 # Route 4</t>
  </si>
  <si>
    <t>WhimsicottLand710 # Route 4</t>
  </si>
  <si>
    <t>SawsbuckLand710 # Route 4</t>
  </si>
  <si>
    <t>ChanseyLand710 # Route 4</t>
  </si>
  <si>
    <t>WigglytuffLand710 # Route 4</t>
  </si>
  <si>
    <t>HypnoLand710 # Route 4</t>
  </si>
  <si>
    <t>ZangooseLand710 # Route 4</t>
  </si>
  <si>
    <t>ShroomishLand710 # Route 4</t>
  </si>
  <si>
    <t>ZebstrikaLand710 # Route 4</t>
  </si>
  <si>
    <t>BisharpLand710 # Route 4</t>
  </si>
  <si>
    <t>AbsolLand710 # Route 4</t>
  </si>
  <si>
    <t>NoctowlLand710 # Route 4</t>
  </si>
  <si>
    <t>ChimechoLand710 # Route 4</t>
  </si>
  <si>
    <t>TrevenantLand710 # Route 4</t>
  </si>
  <si>
    <t>SwabluHeadbutt711 # Route 4</t>
  </si>
  <si>
    <t>PinecoHeadbutt711 # Route 4</t>
  </si>
  <si>
    <t>AipomHeadbutt711 # Route 4</t>
  </si>
  <si>
    <t>ForretressHeadbutt711 # Route 4</t>
  </si>
  <si>
    <t>AmbipomHeadbutt711 # Route 4</t>
  </si>
  <si>
    <t>AltariaHeadbutt711 # Route 4</t>
  </si>
  <si>
    <t>AudinoLand711 # Route 4</t>
  </si>
  <si>
    <t>PiloswineLand711 # Route 4</t>
  </si>
  <si>
    <t>AbomasnowLand711 # Route 4</t>
  </si>
  <si>
    <t>WhimsicottLand711 # Route 4</t>
  </si>
  <si>
    <t>SawsbuckLand711 # Route 4</t>
  </si>
  <si>
    <t>ChanseyLand711 # Route 4</t>
  </si>
  <si>
    <t>WigglytuffLand711 # Route 4</t>
  </si>
  <si>
    <t>HypnoLand711 # Route 4</t>
  </si>
  <si>
    <t>ZangooseLand711 # Route 4</t>
  </si>
  <si>
    <t>ShroomishLand711 # Route 4</t>
  </si>
  <si>
    <t>ZebstrikaLand711 # Route 4</t>
  </si>
  <si>
    <t>BisharpLand711 # Route 4</t>
  </si>
  <si>
    <t>AbsolLand711 # Route 4</t>
  </si>
  <si>
    <t>NoctowlLand711 # Route 4</t>
  </si>
  <si>
    <t>ChimechoLand711 # Route 4</t>
  </si>
  <si>
    <t>TrevenantLand711 # Route 4</t>
  </si>
  <si>
    <t>AudinoLand712 # Route 4</t>
  </si>
  <si>
    <t>PiloswineLand712 # Route 4</t>
  </si>
  <si>
    <t>WhimsicottLand712 # Route 4</t>
  </si>
  <si>
    <t>SawsbuckLand712 # Route 4</t>
  </si>
  <si>
    <t>ChanseyLand712 # Route 4</t>
  </si>
  <si>
    <t>WigglytuffLand712 # Route 4</t>
  </si>
  <si>
    <t>HypnoLand712 # Route 4</t>
  </si>
  <si>
    <t>ZangooseLand712 # Route 4</t>
  </si>
  <si>
    <t>ShroomishLand712 # Route 4</t>
  </si>
  <si>
    <t>ScytherLand712 # Route 4</t>
  </si>
  <si>
    <t>ZebstrikaLand712 # Route 4</t>
  </si>
  <si>
    <t>BisharpLand712 # Route 4</t>
  </si>
  <si>
    <t>AbsolLand712 # Route 4</t>
  </si>
  <si>
    <t>NoctowlLand712 # Route 4</t>
  </si>
  <si>
    <t>ChimechoLand712 # Route 4</t>
  </si>
  <si>
    <t>TrevenantLand712 # Route 4</t>
  </si>
  <si>
    <t>WailmerWater713 # Route 4</t>
  </si>
  <si>
    <t>LumineonWater713 # Route 4</t>
  </si>
  <si>
    <t>WishiwashiWater713 # Route 4</t>
  </si>
  <si>
    <t>SeakingWater713 # Route 4</t>
  </si>
  <si>
    <t>FinneonOld Rod713 # Route 4</t>
  </si>
  <si>
    <t>GoldeenOld Rod713 # Route 4</t>
  </si>
  <si>
    <t>LumineonGood Rod713 # Route 4</t>
  </si>
  <si>
    <t>WishiwashiGood Rod713 # Route 4</t>
  </si>
  <si>
    <t>BasculinGood Rod713 # Route 4</t>
  </si>
  <si>
    <t>LumineonSuper Rod713 # Route 4</t>
  </si>
  <si>
    <t>WishiwashiSuper Rod713 # Route 4</t>
  </si>
  <si>
    <t>BasculinSuper Rod713 # Route 4</t>
  </si>
  <si>
    <t>SlowpokeSuper Rod713 # Route 4</t>
  </si>
  <si>
    <t>SwabluHeadbutt713 # Route 4</t>
  </si>
  <si>
    <t>PinecoHeadbutt713 # Route 4</t>
  </si>
  <si>
    <t>AipomHeadbutt713 # Route 4</t>
  </si>
  <si>
    <t>ForretressHeadbutt713 # Route 4</t>
  </si>
  <si>
    <t>AmbipomHeadbutt713 # Route 4</t>
  </si>
  <si>
    <t>AltariaHeadbutt713 # Route 4</t>
  </si>
  <si>
    <t>AudinoLand713 # Route 4</t>
  </si>
  <si>
    <t>PiloswineLand713 # Route 4</t>
  </si>
  <si>
    <t>AbomasnowLand713 # Route 4</t>
  </si>
  <si>
    <t>WhimsicottLand713 # Route 4</t>
  </si>
  <si>
    <t>SawsbuckLand713 # Route 4</t>
  </si>
  <si>
    <t>ChanseyLand713 # Route 4</t>
  </si>
  <si>
    <t>WigglytuffLand713 # Route 4</t>
  </si>
  <si>
    <t>HypnoLand713 # Route 4</t>
  </si>
  <si>
    <t>ZangooseLand713 # Route 4</t>
  </si>
  <si>
    <t>ShroomishLand713 # Route 4</t>
  </si>
  <si>
    <t>ZebstrikaLand713 # Route 4</t>
  </si>
  <si>
    <t>BisharpLand713 # Route 4</t>
  </si>
  <si>
    <t>AbsolLand713 # Route 4</t>
  </si>
  <si>
    <t>NoctowlLand713 # Route 4</t>
  </si>
  <si>
    <t>ChimechoLand713 # Route 4</t>
  </si>
  <si>
    <t>TrevenantLand713 # Route 4</t>
  </si>
  <si>
    <t>SwabluHeadbutt714 # Route 4</t>
  </si>
  <si>
    <t>PinecoHeadbutt714 # Route 4</t>
  </si>
  <si>
    <t>AipomHeadbutt714 # Route 4</t>
  </si>
  <si>
    <t>ForretressHeadbutt714 # Route 4</t>
  </si>
  <si>
    <t>AmbipomHeadbutt714 # Route 4</t>
  </si>
  <si>
    <t>AltariaHeadbutt714 # Route 4</t>
  </si>
  <si>
    <t>AudinoLand714 # Route 4</t>
  </si>
  <si>
    <t>PiloswineLand714 # Route 4</t>
  </si>
  <si>
    <t>AbomasnowLand714 # Route 4</t>
  </si>
  <si>
    <t>WhimsicottLand714 # Route 4</t>
  </si>
  <si>
    <t>SawsbuckLand714 # Route 4</t>
  </si>
  <si>
    <t>ChanseyLand714 # Route 4</t>
  </si>
  <si>
    <t>WigglytuffLand714 # Route 4</t>
  </si>
  <si>
    <t>HypnoLand714 # Route 4</t>
  </si>
  <si>
    <t>ZangooseLand714 # Route 4</t>
  </si>
  <si>
    <t>ShroomishLand714 # Route 4</t>
  </si>
  <si>
    <t>ZebstrikaLand714 # Route 4</t>
  </si>
  <si>
    <t>BisharpLand714 # Route 4</t>
  </si>
  <si>
    <t>AbsolLand714 # Route 4</t>
  </si>
  <si>
    <t>NoctowlLand714 # Route 4</t>
  </si>
  <si>
    <t>ChimechoLand714 # Route 4</t>
  </si>
  <si>
    <t>TrevenantLand714 # Route 4</t>
  </si>
  <si>
    <t>WailmerWater715 # Route 4</t>
  </si>
  <si>
    <t>LumineonWater715 # Route 4</t>
  </si>
  <si>
    <t>WishiwashiWater715 # Route 4</t>
  </si>
  <si>
    <t>SeakingWater715 # Route 4</t>
  </si>
  <si>
    <t>FinneonOld Rod715 # Route 4</t>
  </si>
  <si>
    <t>GoldeenOld Rod715 # Route 4</t>
  </si>
  <si>
    <t>LumineonGood Rod715 # Route 4</t>
  </si>
  <si>
    <t>WishiwashiGood Rod715 # Route 4</t>
  </si>
  <si>
    <t>BasculinGood Rod715 # Route 4</t>
  </si>
  <si>
    <t>LumineonSuper Rod715 # Route 4</t>
  </si>
  <si>
    <t>WishiwashiSuper Rod715 # Route 4</t>
  </si>
  <si>
    <t>BasculinSuper Rod715 # Route 4</t>
  </si>
  <si>
    <t>SlowpokeSuper Rod715 # Route 4</t>
  </si>
  <si>
    <t>SwabluHeadbutt715 # Route 4</t>
  </si>
  <si>
    <t>PinecoHeadbutt715 # Route 4</t>
  </si>
  <si>
    <t>AipomHeadbutt715 # Route 4</t>
  </si>
  <si>
    <t>ForretressHeadbutt715 # Route 4</t>
  </si>
  <si>
    <t>AmbipomHeadbutt715 # Route 4</t>
  </si>
  <si>
    <t>AltariaHeadbutt715 # Route 4</t>
  </si>
  <si>
    <t>AudinoLand715 # Route 4</t>
  </si>
  <si>
    <t>PiloswineLand715 # Route 4</t>
  </si>
  <si>
    <t>AbomasnowLand715 # Route 4</t>
  </si>
  <si>
    <t>WhimsicottLand715 # Route 4</t>
  </si>
  <si>
    <t>SawsbuckLand715 # Route 4</t>
  </si>
  <si>
    <t>ChanseyLand715 # Route 4</t>
  </si>
  <si>
    <t>WigglytuffLand715 # Route 4</t>
  </si>
  <si>
    <t>HypnoLand715 # Route 4</t>
  </si>
  <si>
    <t>ZangooseLand715 # Route 4</t>
  </si>
  <si>
    <t>ShroomishLand715 # Route 4</t>
  </si>
  <si>
    <t>ZebstrikaLand715 # Route 4</t>
  </si>
  <si>
    <t>BisharpLand715 # Route 4</t>
  </si>
  <si>
    <t>AbsolLand715 # Route 4</t>
  </si>
  <si>
    <t>NoctowlLand715 # Route 4</t>
  </si>
  <si>
    <t>ChimechoLand715 # Route 4</t>
  </si>
  <si>
    <t>TrevenantLand715 # Route 4</t>
  </si>
  <si>
    <t>WailmerWater716 # Route 4</t>
  </si>
  <si>
    <t>LumineonWater716 # Route 4</t>
  </si>
  <si>
    <t>WishiwashiWater716 # Route 4</t>
  </si>
  <si>
    <t>SeakingWater716 # Route 4</t>
  </si>
  <si>
    <t>FinneonOld Rod716 # Route 4</t>
  </si>
  <si>
    <t>GoldeenOld Rod716 # Route 4</t>
  </si>
  <si>
    <t>LumineonGood Rod716 # Route 4</t>
  </si>
  <si>
    <t>WishiwashiGood Rod716 # Route 4</t>
  </si>
  <si>
    <t>BasculinGood Rod716 # Route 4</t>
  </si>
  <si>
    <t>LumineonSuper Rod716 # Route 4</t>
  </si>
  <si>
    <t>WishiwashiSuper Rod716 # Route 4</t>
  </si>
  <si>
    <t>BasculinSuper Rod716 # Route 4</t>
  </si>
  <si>
    <t>SlowpokeSuper Rod716 # Route 4</t>
  </si>
  <si>
    <t>SwabluHeadbutt716 # Route 4</t>
  </si>
  <si>
    <t>PinecoHeadbutt716 # Route 4</t>
  </si>
  <si>
    <t>AipomHeadbutt716 # Route 4</t>
  </si>
  <si>
    <t>ForretressHeadbutt716 # Route 4</t>
  </si>
  <si>
    <t>AmbipomHeadbutt716 # Route 4</t>
  </si>
  <si>
    <t>AltariaHeadbutt716 # Route 4</t>
  </si>
  <si>
    <t>AudinoLand716 # Route 4</t>
  </si>
  <si>
    <t>WigglytuffLand716 # Route 4</t>
  </si>
  <si>
    <t>ChanseyLand716 # Route 4</t>
  </si>
  <si>
    <t>SnivyLand716 # Route 4</t>
  </si>
  <si>
    <t>ServineLand716 # Route 4</t>
  </si>
  <si>
    <t>ZangooseLand716 # Route 4</t>
  </si>
  <si>
    <t>SerperiorLand716 # Route 4</t>
  </si>
  <si>
    <t>ZebstrikaLand716 # Route 4</t>
  </si>
  <si>
    <t>AbsolLand716 # Route 4</t>
  </si>
  <si>
    <t>BisharpLand716 # Route 4</t>
  </si>
  <si>
    <t>AudinoLand717 # Route 4</t>
  </si>
  <si>
    <t>PiloswineLand717 # Route 4</t>
  </si>
  <si>
    <t>AbomasnowLand717 # Route 4</t>
  </si>
  <si>
    <t>WhimsicottLand717 # Route 4</t>
  </si>
  <si>
    <t>SawsbuckLand717 # Route 4</t>
  </si>
  <si>
    <t>ChanseyLand717 # Route 4</t>
  </si>
  <si>
    <t>WigglytuffLand717 # Route 4</t>
  </si>
  <si>
    <t>HypnoLand717 # Route 4</t>
  </si>
  <si>
    <t>ZangooseLand717 # Route 4</t>
  </si>
  <si>
    <t>ShroomishLand717 # Route 4</t>
  </si>
  <si>
    <t>ZebstrikaLand717 # Route 4</t>
  </si>
  <si>
    <t>BisharpLand717 # Route 4</t>
  </si>
  <si>
    <t>AbsolLand717 # Route 4</t>
  </si>
  <si>
    <t>NoctowlLand717 # Route 4</t>
  </si>
  <si>
    <t>ChimechoLand717 # Route 4</t>
  </si>
  <si>
    <t>TrevenantLand717 # Route 4</t>
  </si>
  <si>
    <t>WailmerWater718 # Route 4</t>
  </si>
  <si>
    <t>LumineonWater718 # Route 4</t>
  </si>
  <si>
    <t>WishiwashiWater718 # Route 4</t>
  </si>
  <si>
    <t>SeakingWater718 # Route 4</t>
  </si>
  <si>
    <t>FinneonOld Rod718 # Route 4</t>
  </si>
  <si>
    <t>GoldeenOld Rod718 # Route 4</t>
  </si>
  <si>
    <t>LumineonGood Rod718 # Route 4</t>
  </si>
  <si>
    <t>WishiwashiGood Rod718 # Route 4</t>
  </si>
  <si>
    <t>BasculinGood Rod718 # Route 4</t>
  </si>
  <si>
    <t>LumineonSuper Rod718 # Route 4</t>
  </si>
  <si>
    <t>WishiwashiSuper Rod718 # Route 4</t>
  </si>
  <si>
    <t>BasculinSuper Rod718 # Route 4</t>
  </si>
  <si>
    <t>SlowpokeSuper Rod718 # Route 4</t>
  </si>
  <si>
    <t>AudinoLand718 # Route 4</t>
  </si>
  <si>
    <t>PiloswineLand718 # Route 4</t>
  </si>
  <si>
    <t>WhimsicottLand718 # Route 4</t>
  </si>
  <si>
    <t>SawsbuckLand718 # Route 4</t>
  </si>
  <si>
    <t>ChanseyLand718 # Route 4</t>
  </si>
  <si>
    <t>WigglytuffLand718 # Route 4</t>
  </si>
  <si>
    <t>HypnoLand718 # Route 4</t>
  </si>
  <si>
    <t>ZangooseLand718 # Route 4</t>
  </si>
  <si>
    <t>ShroomishLand718 # Route 4</t>
  </si>
  <si>
    <t>ScytherLand718 # Route 4</t>
  </si>
  <si>
    <t>ZebstrikaLand718 # Route 4</t>
  </si>
  <si>
    <t>BisharpLand718 # Route 4</t>
  </si>
  <si>
    <t>AbsolLand718 # Route 4</t>
  </si>
  <si>
    <t>NoctowlLand718 # Route 4</t>
  </si>
  <si>
    <t>ChimechoLand718 # Route 4</t>
  </si>
  <si>
    <t>TrevenantLand718 # Route 4</t>
  </si>
  <si>
    <t>AudinoLand719 # Route 4</t>
  </si>
  <si>
    <t>PiloswineLand719 # Route 4</t>
  </si>
  <si>
    <t>WhimsicottLand719 # Route 4</t>
  </si>
  <si>
    <t>SawsbuckLand719 # Route 4</t>
  </si>
  <si>
    <t>ChanseyLand719 # Route 4</t>
  </si>
  <si>
    <t>WigglytuffLand719 # Route 4</t>
  </si>
  <si>
    <t>HypnoLand719 # Route 4</t>
  </si>
  <si>
    <t>ZangooseLand719 # Route 4</t>
  </si>
  <si>
    <t>ShroomishLand719 # Route 4</t>
  </si>
  <si>
    <t>ScytherLand719 # Route 4</t>
  </si>
  <si>
    <t>ZebstrikaLand719 # Route 4</t>
  </si>
  <si>
    <t>BisharpLand719 # Route 4</t>
  </si>
  <si>
    <t>AbsolLand719 # Route 4</t>
  </si>
  <si>
    <t>NoctowlLand719 # Route 4</t>
  </si>
  <si>
    <t>ChimechoLand719 # Route 4</t>
  </si>
  <si>
    <t>TrevenantLand719 # Route 4</t>
  </si>
  <si>
    <t>AudinoLand720 # Route 4</t>
  </si>
  <si>
    <t>PiloswineLand720 # Route 4</t>
  </si>
  <si>
    <t>AbomasnowLand720 # Route 4</t>
  </si>
  <si>
    <t>WhimsicottLand720 # Route 4</t>
  </si>
  <si>
    <t>SawsbuckLand720 # Route 4</t>
  </si>
  <si>
    <t>ChanseyLand720 # Route 4</t>
  </si>
  <si>
    <t>WigglytuffLand720 # Route 4</t>
  </si>
  <si>
    <t>HypnoLand720 # Route 4</t>
  </si>
  <si>
    <t>ZangooseLand720 # Route 4</t>
  </si>
  <si>
    <t>ShroomishLand720 # Route 4</t>
  </si>
  <si>
    <t>ZebstrikaLand720 # Route 4</t>
  </si>
  <si>
    <t>BisharpLand720 # Route 4</t>
  </si>
  <si>
    <t>AbsolLand720 # Route 4</t>
  </si>
  <si>
    <t>NoctowlLand720 # Route 4</t>
  </si>
  <si>
    <t>ChimechoLand720 # Route 4</t>
  </si>
  <si>
    <t>TrevenantLand720 # Route 4</t>
  </si>
  <si>
    <t>AudinoLand721 # Route 4</t>
  </si>
  <si>
    <t>PiloswineLand721 # Route 4</t>
  </si>
  <si>
    <t>AbomasnowLand721 # Route 4</t>
  </si>
  <si>
    <t>BearticLand721 # Route 4</t>
  </si>
  <si>
    <t>SawsbuckLand721 # Route 4</t>
  </si>
  <si>
    <t>ChanseyLand721 # Route 4</t>
  </si>
  <si>
    <t>WigglytuffLand721 # Route 4</t>
  </si>
  <si>
    <t>HypnoLand721 # Route 4</t>
  </si>
  <si>
    <t>ZangooseLand721 # Route 4</t>
  </si>
  <si>
    <t>ZebstrikaLand721 # Route 4</t>
  </si>
  <si>
    <t>NinetalesLand721 # Route 4</t>
  </si>
  <si>
    <t>BisharpLand721 # Route 4</t>
  </si>
  <si>
    <t>AbsolLand721 # Route 4</t>
  </si>
  <si>
    <t>NoctowlLand721 # Route 4</t>
  </si>
  <si>
    <t>ChimechoLand721 # Route 4</t>
  </si>
  <si>
    <t>AudinoLand722 # Route 4</t>
  </si>
  <si>
    <t>PiloswineLand722 # Route 4</t>
  </si>
  <si>
    <t>WhimsicottLand722 # Route 4</t>
  </si>
  <si>
    <t>SawsbuckLand722 # Route 4</t>
  </si>
  <si>
    <t>ChanseyLand722 # Route 4</t>
  </si>
  <si>
    <t>WigglytuffLand722 # Route 4</t>
  </si>
  <si>
    <t>HypnoLand722 # Route 4</t>
  </si>
  <si>
    <t>ZangooseLand722 # Route 4</t>
  </si>
  <si>
    <t>ShroomishLand722 # Route 4</t>
  </si>
  <si>
    <t>ScytherLand722 # Route 4</t>
  </si>
  <si>
    <t>ZebstrikaLand722 # Route 4</t>
  </si>
  <si>
    <t>BisharpLand722 # Route 4</t>
  </si>
  <si>
    <t>AbsolLand722 # Route 4</t>
  </si>
  <si>
    <t>NoctowlLand722 # Route 4</t>
  </si>
  <si>
    <t>ChimechoLand722 # Route 4</t>
  </si>
  <si>
    <t>TrevenantLand722 # Route 4</t>
  </si>
  <si>
    <t>AudinoLand723 # Route 4</t>
  </si>
  <si>
    <t>PiloswineLand723 # Route 4</t>
  </si>
  <si>
    <t>AbomasnowLand723 # Route 4</t>
  </si>
  <si>
    <t>BearticLand723 # Route 4</t>
  </si>
  <si>
    <t>SawsbuckLand723 # Route 4</t>
  </si>
  <si>
    <t>ChanseyLand723 # Route 4</t>
  </si>
  <si>
    <t>WigglytuffLand723 # Route 4</t>
  </si>
  <si>
    <t>HypnoLand723 # Route 4</t>
  </si>
  <si>
    <t>ZangooseLand723 # Route 4</t>
  </si>
  <si>
    <t>ZebstrikaLand723 # Route 4</t>
  </si>
  <si>
    <t>NinetalesLand723 # Route 4</t>
  </si>
  <si>
    <t>BisharpLand723 # Route 4</t>
  </si>
  <si>
    <t>AbsolLand723 # Route 4</t>
  </si>
  <si>
    <t>NoctowlLand723 # Route 4</t>
  </si>
  <si>
    <t>ChimechoLand723 # Route 4</t>
  </si>
  <si>
    <t>AudinoLand724 # Route 4</t>
  </si>
  <si>
    <t>PiloswineLand724 # Route 4</t>
  </si>
  <si>
    <t>WhimsicottLand724 # Route 4</t>
  </si>
  <si>
    <t>SawsbuckLand724 # Route 4</t>
  </si>
  <si>
    <t>ChanseyLand724 # Route 4</t>
  </si>
  <si>
    <t>WigglytuffLand724 # Route 4</t>
  </si>
  <si>
    <t>HypnoLand724 # Route 4</t>
  </si>
  <si>
    <t>ZangooseLand724 # Route 4</t>
  </si>
  <si>
    <t>ShroomishLand724 # Route 4</t>
  </si>
  <si>
    <t>ScytherLand724 # Route 4</t>
  </si>
  <si>
    <t>ZebstrikaLand724 # Route 4</t>
  </si>
  <si>
    <t>BisharpLand724 # Route 4</t>
  </si>
  <si>
    <t>AbsolLand724 # Route 4</t>
  </si>
  <si>
    <t>NoctowlLand724 # Route 4</t>
  </si>
  <si>
    <t>ChimechoLand724 # Route 4</t>
  </si>
  <si>
    <t>TrevenantLand724 # Route 4</t>
  </si>
  <si>
    <t>AudinoLand725 # Route 4</t>
  </si>
  <si>
    <t>PiloswineLand725 # Route 4</t>
  </si>
  <si>
    <t>AbomasnowLand725 # Route 4</t>
  </si>
  <si>
    <t>BearticLand725 # Route 4</t>
  </si>
  <si>
    <t>SawsbuckLand725 # Route 4</t>
  </si>
  <si>
    <t>ChanseyLand725 # Route 4</t>
  </si>
  <si>
    <t>WigglytuffLand725 # Route 4</t>
  </si>
  <si>
    <t>HypnoLand725 # Route 4</t>
  </si>
  <si>
    <t>ZangooseLand725 # Route 4</t>
  </si>
  <si>
    <t>ZebstrikaLand725 # Route 4</t>
  </si>
  <si>
    <t>NinetalesLand725 # Route 4</t>
  </si>
  <si>
    <t>BisharpLand725 # Route 4</t>
  </si>
  <si>
    <t>AbsolLand725 # Route 4</t>
  </si>
  <si>
    <t>NoctowlLand725 # Route 4</t>
  </si>
  <si>
    <t>ChimechoLand725 # Route 4</t>
  </si>
  <si>
    <t>WailmerWater726 # Route 4</t>
  </si>
  <si>
    <t>LumineonWater726 # Route 4</t>
  </si>
  <si>
    <t>WishiwashiWater726 # Route 4</t>
  </si>
  <si>
    <t>SeakingWater726 # Route 4</t>
  </si>
  <si>
    <t>FinneonOld Rod726 # Route 4</t>
  </si>
  <si>
    <t>GoldeenOld Rod726 # Route 4</t>
  </si>
  <si>
    <t>LumineonGood Rod726 # Route 4</t>
  </si>
  <si>
    <t>WishiwashiGood Rod726 # Route 4</t>
  </si>
  <si>
    <t>BasculinGood Rod726 # Route 4</t>
  </si>
  <si>
    <t>LumineonSuper Rod726 # Route 4</t>
  </si>
  <si>
    <t>WishiwashiSuper Rod726 # Route 4</t>
  </si>
  <si>
    <t>BasculinSuper Rod726 # Route 4</t>
  </si>
  <si>
    <t>SlowpokeSuper Rod726 # Route 4</t>
  </si>
  <si>
    <t>AudinoLand726 # Route 4</t>
  </si>
  <si>
    <t>PiloswineLand726 # Route 4</t>
  </si>
  <si>
    <t>AbomasnowLand726 # Route 4</t>
  </si>
  <si>
    <t>BearticLand726 # Route 4</t>
  </si>
  <si>
    <t>SawsbuckLand726 # Route 4</t>
  </si>
  <si>
    <t>ChanseyLand726 # Route 4</t>
  </si>
  <si>
    <t>WigglytuffLand726 # Route 4</t>
  </si>
  <si>
    <t>HypnoLand726 # Route 4</t>
  </si>
  <si>
    <t>ZangooseLand726 # Route 4</t>
  </si>
  <si>
    <t>ZebstrikaLand726 # Route 4</t>
  </si>
  <si>
    <t>NinetalesLand726 # Route 4</t>
  </si>
  <si>
    <t>BisharpLand726 # Route 4</t>
  </si>
  <si>
    <t>AbsolLand726 # Route 4</t>
  </si>
  <si>
    <t>NoctowlLand726 # Route 4</t>
  </si>
  <si>
    <t>ChimechoLand726 # Route 4</t>
  </si>
  <si>
    <t>AudinoLand727 # Route 4</t>
  </si>
  <si>
    <t>PiloswineLand727 # Route 4</t>
  </si>
  <si>
    <t>AbomasnowLand727 # Route 4</t>
  </si>
  <si>
    <t>BearticLand727 # Route 4</t>
  </si>
  <si>
    <t>SawsbuckLand727 # Route 4</t>
  </si>
  <si>
    <t>ChanseyLand727 # Route 4</t>
  </si>
  <si>
    <t>WigglytuffLand727 # Route 4</t>
  </si>
  <si>
    <t>HypnoLand727 # Route 4</t>
  </si>
  <si>
    <t>ZangooseLand727 # Route 4</t>
  </si>
  <si>
    <t>ZebstrikaLand727 # Route 4</t>
  </si>
  <si>
    <t>NinetalesLand727 # Route 4</t>
  </si>
  <si>
    <t>BisharpLand727 # Route 4</t>
  </si>
  <si>
    <t>AbsolLand727 # Route 4</t>
  </si>
  <si>
    <t>NoctowlLand727 # Route 4</t>
  </si>
  <si>
    <t>ChimechoLand727 # Route 4</t>
  </si>
  <si>
    <t>AudinoLand728 # Route 4</t>
  </si>
  <si>
    <t>PiloswineLand728 # Route 4</t>
  </si>
  <si>
    <t>WhimsicottLand728 # Route 4</t>
  </si>
  <si>
    <t>SawsbuckLand728 # Route 4</t>
  </si>
  <si>
    <t>ChanseyLand728 # Route 4</t>
  </si>
  <si>
    <t>WigglytuffLand728 # Route 4</t>
  </si>
  <si>
    <t>HypnoLand728 # Route 4</t>
  </si>
  <si>
    <t>ZangooseLand728 # Route 4</t>
  </si>
  <si>
    <t>ShroomishLand728 # Route 4</t>
  </si>
  <si>
    <t>ScytherLand728 # Route 4</t>
  </si>
  <si>
    <t>ZebstrikaLand728 # Route 4</t>
  </si>
  <si>
    <t>BisharpLand728 # Route 4</t>
  </si>
  <si>
    <t>AbsolLand728 # Route 4</t>
  </si>
  <si>
    <t>NoctowlLand728 # Route 4</t>
  </si>
  <si>
    <t>ChimechoLand728 # Route 4</t>
  </si>
  <si>
    <t>TrevenantLand728 # Route 4</t>
  </si>
  <si>
    <t>AudinoLand729 # Route 4</t>
  </si>
  <si>
    <t>PiloswineLand729 # Route 4</t>
  </si>
  <si>
    <t>AbomasnowLand729 # Route 4</t>
  </si>
  <si>
    <t>BearticLand729 # Route 4</t>
  </si>
  <si>
    <t>SawsbuckLand729 # Route 4</t>
  </si>
  <si>
    <t>ChanseyLand729 # Route 4</t>
  </si>
  <si>
    <t>WigglytuffLand729 # Route 4</t>
  </si>
  <si>
    <t>HypnoLand729 # Route 4</t>
  </si>
  <si>
    <t>ZangooseLand729 # Route 4</t>
  </si>
  <si>
    <t>ZebstrikaLand729 # Route 4</t>
  </si>
  <si>
    <t>NinetalesLand729 # Route 4</t>
  </si>
  <si>
    <t>BisharpLand729 # Route 4</t>
  </si>
  <si>
    <t>AbsolLand729 # Route 4</t>
  </si>
  <si>
    <t>NoctowlLand729 # Route 4</t>
  </si>
  <si>
    <t>ChimechoLand729 # Route 4</t>
  </si>
  <si>
    <t>ClamperlLand741 # Agate City</t>
  </si>
  <si>
    <t>CorphishLand741 # Agate City</t>
  </si>
  <si>
    <t>ChinchouLand741 # Agate City</t>
  </si>
  <si>
    <t>SeadraLand741 # Agate City</t>
  </si>
  <si>
    <t>LanturnLand741 # Agate City</t>
  </si>
  <si>
    <t>HuntailLand741 # Agate City</t>
  </si>
  <si>
    <t>GorebyssLand741 # Agate City</t>
  </si>
  <si>
    <t>MantineLand741 # Agate City</t>
  </si>
  <si>
    <t>CrawdauntLand741 # Agate City</t>
  </si>
  <si>
    <t>KingdraLand741 # Agate City</t>
  </si>
  <si>
    <t>WailmerWater742 # Route 4</t>
  </si>
  <si>
    <t>LumineonWater742 # Route 4</t>
  </si>
  <si>
    <t>WishiwashiWater742 # Route 4</t>
  </si>
  <si>
    <t>SeakingWater742 # Route 4</t>
  </si>
  <si>
    <t>FinneonOld Rod742 # Route 4</t>
  </si>
  <si>
    <t>GoldeenOld Rod742 # Route 4</t>
  </si>
  <si>
    <t>LumineonGood Rod742 # Route 4</t>
  </si>
  <si>
    <t>WishiwashiGood Rod742 # Route 4</t>
  </si>
  <si>
    <t>BasculinGood Rod742 # Route 4</t>
  </si>
  <si>
    <t>LumineonSuper Rod742 # Route 4</t>
  </si>
  <si>
    <t>WishiwashiSuper Rod742 # Route 4</t>
  </si>
  <si>
    <t>BasculinSuper Rod742 # Route 4</t>
  </si>
  <si>
    <t>SlowpokeSuper Rod742 # Route 4</t>
  </si>
  <si>
    <t>MarillLand742 # Route 4</t>
  </si>
  <si>
    <t>AudinoLand742 # Route 4</t>
  </si>
  <si>
    <t>PiloswineLand742 # Route 4</t>
  </si>
  <si>
    <t>WhimsicottLand742 # Route 4</t>
  </si>
  <si>
    <t>SawsbuckLand742 # Route 4</t>
  </si>
  <si>
    <t>ChanseyLand742 # Route 4</t>
  </si>
  <si>
    <t>WigglytuffLand742 # Route 4</t>
  </si>
  <si>
    <t>HypnoLand742 # Route 4</t>
  </si>
  <si>
    <t>ZangooseLand742 # Route 4</t>
  </si>
  <si>
    <t>AzumarillLand742 # Route 4</t>
  </si>
  <si>
    <t>ZebstrikaLand742 # Route 4</t>
  </si>
  <si>
    <t>BisharpLand742 # Route 4</t>
  </si>
  <si>
    <t>AbsolLand742 # Route 4</t>
  </si>
  <si>
    <t>NoctowlLand742 # Route 4</t>
  </si>
  <si>
    <t>ChimechoLand742 # Route 4</t>
  </si>
  <si>
    <t>TrevenantLand742 # Route 4</t>
  </si>
  <si>
    <t>DurantLand744 # Teknite Ridge</t>
  </si>
  <si>
    <t>HeatmorLand744 # Teknite Ridge</t>
  </si>
  <si>
    <t>TurtonatorLand744 # Teknite Ridge</t>
  </si>
  <si>
    <t>AccelgorLand744 # Teknite Ridge</t>
  </si>
  <si>
    <t>SandslashLand744 # Teknite Ridge</t>
  </si>
  <si>
    <t>GravelerLand744 # Teknite Ridge</t>
  </si>
  <si>
    <t>DruddigonLand744 # Teknite Ridge</t>
  </si>
  <si>
    <t>LickilickyLand744 # Teknite Ridge</t>
  </si>
  <si>
    <t>TalonflameLand744 # Teknite Ridge</t>
  </si>
  <si>
    <t>GliscorLand744 # Teknite Ridge</t>
  </si>
  <si>
    <t>BoldoreCave745 # Teknite Cave</t>
  </si>
  <si>
    <t>AronCave745 # Teknite Cave</t>
  </si>
  <si>
    <t>DurantCave745 # Teknite Cave</t>
  </si>
  <si>
    <t>LaironCave745 # Teknite Cave</t>
  </si>
  <si>
    <t>DugtrioCave745 # Teknite Cave</t>
  </si>
  <si>
    <t>HeatmorCave745 # Teknite Cave</t>
  </si>
  <si>
    <t>SandslashCave745 # Teknite Cave</t>
  </si>
  <si>
    <t>TurtonatorCave745 # Teknite Cave</t>
  </si>
  <si>
    <t>GigalithCave745 # Teknite Cave</t>
  </si>
  <si>
    <t>AggronCave745 # Teknite Cave</t>
  </si>
  <si>
    <t>BoldoreCave746 # Teknite Cave</t>
  </si>
  <si>
    <t>AronCave746 # Teknite Cave</t>
  </si>
  <si>
    <t>DurantCave746 # Teknite Cave</t>
  </si>
  <si>
    <t>LaironCave746 # Teknite Cave</t>
  </si>
  <si>
    <t>DugtrioCave746 # Teknite Cave</t>
  </si>
  <si>
    <t>HeatmorCave746 # Teknite Cave</t>
  </si>
  <si>
    <t>SandslashCave746 # Teknite Cave</t>
  </si>
  <si>
    <t>TurtonatorCave746 # Teknite Cave</t>
  </si>
  <si>
    <t>GigalithCave746 # Teknite Cave</t>
  </si>
  <si>
    <t>AggronCave746 # Teknite Cave</t>
  </si>
  <si>
    <t>BearticCave749 # Charous Mountain B2F</t>
  </si>
  <si>
    <t>SealeoCave749 # Charous Mountain B2F</t>
  </si>
  <si>
    <t>AvaluggCave749 # Charous Mountain B2F</t>
  </si>
  <si>
    <t>SandslashCave749 # Charous Mountain B2F</t>
  </si>
  <si>
    <t>GlalieCave749 # Charous Mountain B2F</t>
  </si>
  <si>
    <t>FroslassCave749 # Charous Mountain B2F</t>
  </si>
  <si>
    <t>WalreinCave749 # Charous Mountain B2F</t>
  </si>
  <si>
    <t>CrabominableCave749 # Charous Mountain B2F</t>
  </si>
  <si>
    <t>AbsolCave749 # Charous Mountain B2F</t>
  </si>
  <si>
    <t>BearticCave750 # Charous Mountain B2F</t>
  </si>
  <si>
    <t>SealeoCave750 # Charous Mountain B2F</t>
  </si>
  <si>
    <t>AvaluggCave750 # Charous Mountain B2F</t>
  </si>
  <si>
    <t>SandslashCave750 # Charous Mountain B2F</t>
  </si>
  <si>
    <t>GlalieCave750 # Charous Mountain B2F</t>
  </si>
  <si>
    <t>FroslassCave750 # Charous Mountain B2F</t>
  </si>
  <si>
    <t>WalreinCave750 # Charous Mountain B2F</t>
  </si>
  <si>
    <t>CrabominableCave750 # Charous Mountain B2F</t>
  </si>
  <si>
    <t>AbsolCave750 # Charous Mountain B2F</t>
  </si>
  <si>
    <t>WailmerWater750 # Charous Mountain B2F</t>
  </si>
  <si>
    <t>SeelWater750 # Charous Mountain B2F</t>
  </si>
  <si>
    <t>LumineonWater750 # Charous Mountain B2F</t>
  </si>
  <si>
    <t>WishiwashiWater750 # Charous Mountain B2F</t>
  </si>
  <si>
    <t>DewgongWater750 # Charous Mountain B2F</t>
  </si>
  <si>
    <t>FinneonOld Rod750 # Charous Mountain B2F</t>
  </si>
  <si>
    <t>LumineonOld Rod750 # Charous Mountain B2F</t>
  </si>
  <si>
    <t>LumineonGood Rod750 # Charous Mountain B2F</t>
  </si>
  <si>
    <t>HorseaGood Rod750 # Charous Mountain B2F</t>
  </si>
  <si>
    <t>QwilfishGood Rod750 # Charous Mountain B2F</t>
  </si>
  <si>
    <t>LumineonSuper Rod750 # Charous Mountain B2F</t>
  </si>
  <si>
    <t>SeadraSuper Rod750 # Charous Mountain B2F</t>
  </si>
  <si>
    <t>CloysterSuper Rod750 # Charous Mountain B2F</t>
  </si>
  <si>
    <t>QwilfishSuper Rod750 # Charous Mountain B2F</t>
  </si>
  <si>
    <t>KingdraSuper Rod750 # Charous Mountain B2F</t>
  </si>
  <si>
    <t>AronCave760 # Underground Railnet</t>
  </si>
  <si>
    <t>KlinkCave760 # Underground Railnet</t>
  </si>
  <si>
    <t>LaironCave760 # Underground Railnet</t>
  </si>
  <si>
    <t>GravelerCave760 # Underground Railnet</t>
  </si>
  <si>
    <t>NoivernCave760 # Underground Railnet</t>
  </si>
  <si>
    <t>KlangCave760 # Underground Railnet</t>
  </si>
  <si>
    <t>MawileCave760 # Underground Railnet</t>
  </si>
  <si>
    <t>AggronCave760 # Underground Railnet</t>
  </si>
  <si>
    <t>KlinklangCave760 # Underground Railnet</t>
  </si>
  <si>
    <t>NoibatCave762 # Underground Railnet</t>
  </si>
  <si>
    <t>KlinkCave762 # Underground Railnet</t>
  </si>
  <si>
    <t>GeodudeCave762 # Underground Railnet</t>
  </si>
  <si>
    <t>GravelerCave762 # Underground Railnet</t>
  </si>
  <si>
    <t>MawileCave762 # Underground Railnet</t>
  </si>
  <si>
    <t>SkorupiCave762 # Underground Railnet</t>
  </si>
  <si>
    <t>DrapionCave762 # Underground Railnet</t>
  </si>
  <si>
    <t>KlangCave762 # Underground Railnet</t>
  </si>
  <si>
    <t>WailmerWater763 # Agate City</t>
  </si>
  <si>
    <t>LumineonWater763 # Agate City</t>
  </si>
  <si>
    <t>WishiwashiWater763 # Agate City</t>
  </si>
  <si>
    <t>SeakingWater763 # Agate City</t>
  </si>
  <si>
    <t>FinneonOld Rod763 # Agate City</t>
  </si>
  <si>
    <t>GoldeenOld Rod763 # Agate City</t>
  </si>
  <si>
    <t>LumineonGood Rod763 # Agate City</t>
  </si>
  <si>
    <t>WishiwashiGood Rod763 # Agate City</t>
  </si>
  <si>
    <t>BasculinGood Rod763 # Agate City</t>
  </si>
  <si>
    <t>LumineonSuper Rod763 # Agate City</t>
  </si>
  <si>
    <t>WishiwashiSuper Rod763 # Agate City</t>
  </si>
  <si>
    <t>BasculinSuper Rod763 # Agate City</t>
  </si>
  <si>
    <t>SlowpokeSuper Rod763 # Agate City</t>
  </si>
  <si>
    <t>AggronCave783 # Victory Road</t>
  </si>
  <si>
    <t>GigalithCave783 # Victory Road</t>
  </si>
  <si>
    <t>BisharpCave783 # Victory Road</t>
  </si>
  <si>
    <t>AlakazamCave783 # Victory Road</t>
  </si>
  <si>
    <t>ExploudCave783 # Victory Road</t>
  </si>
  <si>
    <t>RapidashCave783 # Victory Road</t>
  </si>
  <si>
    <t>ShiftryCave783 # Victory Road</t>
  </si>
  <si>
    <t>JynxCave783 # Victory Road</t>
  </si>
  <si>
    <t>DittoCave783 # Victory Road</t>
  </si>
  <si>
    <t>NidokingCave783 # Victory Road</t>
  </si>
  <si>
    <t>LuxrayCave783 # Victory Road</t>
  </si>
  <si>
    <t>AbsolCave783 # Victory Road</t>
  </si>
  <si>
    <t>KlinklangCave786 # Victory Road B1F</t>
  </si>
  <si>
    <t>DusclopsCave786 # Victory Road B1F</t>
  </si>
  <si>
    <t>CrobatCave786 # Victory Road B1F</t>
  </si>
  <si>
    <t>HoundoomCave786 # Victory Road B1F</t>
  </si>
  <si>
    <t>NidoqueenCave786 # Victory Road B1F</t>
  </si>
  <si>
    <t>AmpharosCave786 # Victory Road B1F</t>
  </si>
  <si>
    <t>LuxrayCave786 # Victory Road B1F</t>
  </si>
  <si>
    <t>ArcanineCave786 # Victory Road B1F</t>
  </si>
  <si>
    <t>UmbreonCave786 # Victory Road B1F</t>
  </si>
  <si>
    <t>EelektrossCave786 # Victory Road B1F</t>
  </si>
  <si>
    <t>ProbopassCave786 # Victory Road B1F</t>
  </si>
  <si>
    <t>SteelixCave786 # Victory Road B1F</t>
  </si>
  <si>
    <t>SpiritombCave788 # Victory Road 2F</t>
  </si>
  <si>
    <t>CrabominableCave788 # Victory Road 2F</t>
  </si>
  <si>
    <t>CrobatCave788 # Victory Road 2F</t>
  </si>
  <si>
    <t>ExploudCave788 # Victory Road 2F</t>
  </si>
  <si>
    <t>BisharpCave788 # Victory Road 2F</t>
  </si>
  <si>
    <t>MawileCave788 # Victory Road 2F</t>
  </si>
  <si>
    <t>GalladeCave788 # Victory Road 2F</t>
  </si>
  <si>
    <t>GigalithCave788 # Victory Road 2F</t>
  </si>
  <si>
    <t>AmpharosCave788 # Victory Road 2F</t>
  </si>
  <si>
    <t>RapidashCave788 # Victory Road 2F</t>
  </si>
  <si>
    <t>AbsolCave788 # Victory Road 2F</t>
  </si>
  <si>
    <t>AlakazamCave788 # Victory Road 2F</t>
  </si>
  <si>
    <t>KlinklangCave790 # Victory Road B1F</t>
  </si>
  <si>
    <t>DusclopsCave790 # Victory Road B1F</t>
  </si>
  <si>
    <t>CrobatCave790 # Victory Road B1F</t>
  </si>
  <si>
    <t>HoundoomCave790 # Victory Road B1F</t>
  </si>
  <si>
    <t>NidoqueenCave790 # Victory Road B1F</t>
  </si>
  <si>
    <t>AmpharosCave790 # Victory Road B1F</t>
  </si>
  <si>
    <t>LuxrayCave790 # Victory Road B1F</t>
  </si>
  <si>
    <t>ArcanineCave790 # Victory Road B1F</t>
  </si>
  <si>
    <t>UmbreonCave790 # Victory Road B1F</t>
  </si>
  <si>
    <t>EelektrossCave790 # Victory Road B1F</t>
  </si>
  <si>
    <t>ProbopassCave790 # Victory Road B1F</t>
  </si>
  <si>
    <t>SteelixCave790 # Victory Road B1F</t>
  </si>
  <si>
    <t>KlinklangCave791 # Victory Road B2F</t>
  </si>
  <si>
    <t>DusclopsCave791 # Victory Road B2F</t>
  </si>
  <si>
    <t>CrobatCave791 # Victory Road B2F</t>
  </si>
  <si>
    <t>HoundoomCave791 # Victory Road B2F</t>
  </si>
  <si>
    <t>NidoqueenCave791 # Victory Road B2F</t>
  </si>
  <si>
    <t>AmpharosCave791 # Victory Road B2F</t>
  </si>
  <si>
    <t>LuxrayCave791 # Victory Road B2F</t>
  </si>
  <si>
    <t>ArcanineCave791 # Victory Road B2F</t>
  </si>
  <si>
    <t>UmbreonCave791 # Victory Road B2F</t>
  </si>
  <si>
    <t>EelektrossCave791 # Victory Road B2F</t>
  </si>
  <si>
    <t>ProbopassCave791 # Victory Road B2F</t>
  </si>
  <si>
    <t>SteelixCave791 # Victory Road B2F</t>
  </si>
  <si>
    <t>SpiritombCave792 # Charous Mountain</t>
  </si>
  <si>
    <t>CrabominableCave792 # Charous Mountain</t>
  </si>
  <si>
    <t>CrobatCave792 # Charous Mountain</t>
  </si>
  <si>
    <t>ExploudCave792 # Charous Mountain</t>
  </si>
  <si>
    <t>BisharpCave792 # Charous Mountain</t>
  </si>
  <si>
    <t>MawileCave792 # Charous Mountain</t>
  </si>
  <si>
    <t>GalladeCave792 # Charous Mountain</t>
  </si>
  <si>
    <t>GigalithCave792 # Charous Mountain</t>
  </si>
  <si>
    <t>AmpharosCave792 # Charous Mountain</t>
  </si>
  <si>
    <t>RapidashCave792 # Charous Mountain</t>
  </si>
  <si>
    <t>AbsolCave792 # Charous Mountain</t>
  </si>
  <si>
    <t>AlakazamCave792 # Charous Mountain</t>
  </si>
  <si>
    <t>CrabominableLand794 # Charous Path</t>
  </si>
  <si>
    <t>WeavileLand794 # Charous Path</t>
  </si>
  <si>
    <t>NinetalesLand794 # Charous Path</t>
  </si>
  <si>
    <t>DrifblimLand794 # Charous Path</t>
  </si>
  <si>
    <t>MedichamLand794 # Charous Path</t>
  </si>
  <si>
    <t>SpiritombLand794 # Charous Path</t>
  </si>
  <si>
    <t>WalreinLand794 # Charous Path</t>
  </si>
  <si>
    <t>SableyeLand794 # Charous Path</t>
  </si>
  <si>
    <t>GlaceonLand794 # Charous Path</t>
  </si>
  <si>
    <t>JynxLand794 # Charous Path</t>
  </si>
  <si>
    <t>NidokingLand794 # Charous Path</t>
  </si>
  <si>
    <t>AbsolLand794 # Charous Path</t>
  </si>
  <si>
    <t>AggronCave796 # Victory Road</t>
  </si>
  <si>
    <t>BisharpCave796 # Victory Road</t>
  </si>
  <si>
    <t>AlakazamCave796 # Victory Road</t>
  </si>
  <si>
    <t>RapidashCave796 # Victory Road</t>
  </si>
  <si>
    <t>NidokingCave796 # Victory Road</t>
  </si>
  <si>
    <t>LuxrayCave796 # Victory Road</t>
  </si>
  <si>
    <t>ShiftryCave796 # Victory Road</t>
  </si>
  <si>
    <t>JolteonCave796 # Victory Road</t>
  </si>
  <si>
    <t>DittoCave796 # Victory Road</t>
  </si>
  <si>
    <t>WobbuffetCave796 # Victory Road</t>
  </si>
  <si>
    <t>AbsolCave796 # Victory Road</t>
  </si>
  <si>
    <t>SnorlaxCave796 # Victory Road</t>
  </si>
  <si>
    <t>HoundoomCave797 # Victory Road</t>
  </si>
  <si>
    <t>ZoroarkCave797 # Victory Road</t>
  </si>
  <si>
    <t>GalladeCave797 # Victory Road</t>
  </si>
  <si>
    <t>GlalieCave797 # Victory Road</t>
  </si>
  <si>
    <t>ArcanineCave797 # Victory Road</t>
  </si>
  <si>
    <t>NidoqueenCave797 # Victory Road</t>
  </si>
  <si>
    <t>WeavileCave797 # Victory Road</t>
  </si>
  <si>
    <t>AltariaCave797 # Victory Road</t>
  </si>
  <si>
    <t>AriadosCave797 # Victory Road</t>
  </si>
  <si>
    <t>MagmortarCave797 # Victory Road</t>
  </si>
  <si>
    <t>CrabominableCave797 # Victory Road</t>
  </si>
  <si>
    <t>SnorlaxCave797 # Victory Road</t>
  </si>
  <si>
    <t>AggronCave798 # Victory Road</t>
  </si>
  <si>
    <t>BisharpCave798 # Victory Road</t>
  </si>
  <si>
    <t>AlakazamCave798 # Victory Road</t>
  </si>
  <si>
    <t>RapidashCave798 # Victory Road</t>
  </si>
  <si>
    <t>NidokingCave798 # Victory Road</t>
  </si>
  <si>
    <t>LuxrayCave798 # Victory Road</t>
  </si>
  <si>
    <t>ShiftryCave798 # Victory Road</t>
  </si>
  <si>
    <t>JolteonCave798 # Victory Road</t>
  </si>
  <si>
    <t>DittoCave798 # Victory Road</t>
  </si>
  <si>
    <t>WobbuffetCave798 # Victory Road</t>
  </si>
  <si>
    <t>AbsolCave798 # Victory Road</t>
  </si>
  <si>
    <t>SnorlaxCave798 # Victory Road</t>
  </si>
  <si>
    <t>DarmanitanCave799 # Victory Road B3F</t>
  </si>
  <si>
    <t>LuxrayCave799 # Victory Road B3F</t>
  </si>
  <si>
    <t>CrobatCave799 # Victory Road B3F</t>
  </si>
  <si>
    <t>HoundoomCave799 # Victory Road B3F</t>
  </si>
  <si>
    <t>DusclopsCave799 # Victory Road B3F</t>
  </si>
  <si>
    <t>AmpharosCave799 # Victory Road B3F</t>
  </si>
  <si>
    <t>PyroarCave799 # Victory Road B3F</t>
  </si>
  <si>
    <t>ArcanineCave799 # Victory Road B3F</t>
  </si>
  <si>
    <t>UmbreonCave799 # Victory Road B3F</t>
  </si>
  <si>
    <t>EelektrossCave799 # Victory Road B3F</t>
  </si>
  <si>
    <t>NidoqueenCave799 # Victory Road B3F</t>
  </si>
  <si>
    <t>SteelixCave799 # Victory Road B3F</t>
  </si>
  <si>
    <t>PoliwrathCave800 # Victory Road B3F</t>
  </si>
  <si>
    <t>LuxrayCave800 # Victory Road B3F</t>
  </si>
  <si>
    <t>CrobatCave800 # Victory Road B3F</t>
  </si>
  <si>
    <t>HoundoomCave800 # Victory Road B3F</t>
  </si>
  <si>
    <t>DusclopsCave800 # Victory Road B3F</t>
  </si>
  <si>
    <t>AmpharosCave800 # Victory Road B3F</t>
  </si>
  <si>
    <t>WeavileCave800 # Victory Road B3F</t>
  </si>
  <si>
    <t>ArcanineCave800 # Victory Road B3F</t>
  </si>
  <si>
    <t>UmbreonCave800 # Victory Road B3F</t>
  </si>
  <si>
    <t>EelektrossCave800 # Victory Road B3F</t>
  </si>
  <si>
    <t>NidoqueenCave800 # Victory Road B3F</t>
  </si>
  <si>
    <t>SteelixCave800 # Victory Road B3F</t>
  </si>
  <si>
    <t>TrevenantCave801 # Victory Road B3F</t>
  </si>
  <si>
    <t>LuxrayCave801 # Victory Road B3F</t>
  </si>
  <si>
    <t>CrobatCave801 # Victory Road B3F</t>
  </si>
  <si>
    <t>HoundoomCave801 # Victory Road B3F</t>
  </si>
  <si>
    <t>DusclopsCave801 # Victory Road B3F</t>
  </si>
  <si>
    <t>AmpharosCave801 # Victory Road B3F</t>
  </si>
  <si>
    <t>VespiquenCave801 # Victory Road B3F</t>
  </si>
  <si>
    <t>ArcanineCave801 # Victory Road B3F</t>
  </si>
  <si>
    <t>UmbreonCave801 # Victory Road B3F</t>
  </si>
  <si>
    <t>EelektrossCave801 # Victory Road B3F</t>
  </si>
  <si>
    <t>NidoqueenCave801 # Victory Road B3F</t>
  </si>
  <si>
    <t>SteelixCave801 # Victory Road B3F</t>
  </si>
  <si>
    <t>MismagiusCave802 # Victory Road B3F</t>
  </si>
  <si>
    <t>LuxrayCave802 # Victory Road B3F</t>
  </si>
  <si>
    <t>CrobatCave802 # Victory Road B3F</t>
  </si>
  <si>
    <t>HoundoomCave802 # Victory Road B3F</t>
  </si>
  <si>
    <t>DusclopsCave802 # Victory Road B3F</t>
  </si>
  <si>
    <t>AmpharosCave802 # Victory Road B3F</t>
  </si>
  <si>
    <t>SalazzleCave802 # Victory Road B3F</t>
  </si>
  <si>
    <t>ArcanineCave802 # Victory Road B3F</t>
  </si>
  <si>
    <t>UmbreonCave802 # Victory Road B3F</t>
  </si>
  <si>
    <t>EelektrossCave802 # Victory Road B3F</t>
  </si>
  <si>
    <t>NidoqueenCave802 # Victory Road B3F</t>
  </si>
  <si>
    <t>SteelixCave802 # Victory Road B3F</t>
  </si>
  <si>
    <t>DarmanitanCave803 # Victory Road B4F</t>
  </si>
  <si>
    <t>PangoroCave803 # Victory Road B4F</t>
  </si>
  <si>
    <t>GigalithCave803 # Victory Road B4F</t>
  </si>
  <si>
    <t>PyroarCave803 # Victory Road B4F</t>
  </si>
  <si>
    <t>HonchkrowCave803 # Victory Road B4F</t>
  </si>
  <si>
    <t>ConkeldurrCave803 # Victory Road B4F</t>
  </si>
  <si>
    <t>HitmonleeCave803 # Victory Road B4F</t>
  </si>
  <si>
    <t>AriadosCave803 # Victory Road B4F</t>
  </si>
  <si>
    <t>GliscorCave803 # Victory Road B4F</t>
  </si>
  <si>
    <t>FlareonCave803 # Victory Road B4F</t>
  </si>
  <si>
    <t>ZoroarkCave803 # Victory Road B4F</t>
  </si>
  <si>
    <t>GalladeCave803 # Victory Road B4F</t>
  </si>
  <si>
    <t>WalreinCave804 # Victory Road B4F</t>
  </si>
  <si>
    <t>PoliwrathCave804 # Victory Road B4F</t>
  </si>
  <si>
    <t>SlowkingCave804 # Victory Road B4F</t>
  </si>
  <si>
    <t>JellicentCave804 # Victory Road B4F</t>
  </si>
  <si>
    <t>OctilleryCave804 # Victory Road B4F</t>
  </si>
  <si>
    <t>WeavileCave804 # Victory Road B4F</t>
  </si>
  <si>
    <t>AltariaCave804 # Victory Road B4F</t>
  </si>
  <si>
    <t>VaporeonCave804 # Victory Road B4F</t>
  </si>
  <si>
    <t>ToxicroakCave804 # Victory Road B4F</t>
  </si>
  <si>
    <t>HitmonchanCave804 # Victory Road B4F</t>
  </si>
  <si>
    <t>CarracostaCave804 # Victory Road B4F</t>
  </si>
  <si>
    <t>ArmaldoCave804 # Victory Road B4F</t>
  </si>
  <si>
    <t>DarmanitanCave807 # Victory Road B5F</t>
  </si>
  <si>
    <t>PangoroCave807 # Victory Road B5F</t>
  </si>
  <si>
    <t>GigalithCave807 # Victory Road B5F</t>
  </si>
  <si>
    <t>PyroarCave807 # Victory Road B5F</t>
  </si>
  <si>
    <t>HonchkrowCave807 # Victory Road B5F</t>
  </si>
  <si>
    <t>ConkeldurrCave807 # Victory Road B5F</t>
  </si>
  <si>
    <t>HitmonleeCave807 # Victory Road B5F</t>
  </si>
  <si>
    <t>AriadosCave807 # Victory Road B5F</t>
  </si>
  <si>
    <t>GliscorCave807 # Victory Road B5F</t>
  </si>
  <si>
    <t>FlareonCave807 # Victory Road B5F</t>
  </si>
  <si>
    <t>ZoroarkCave807 # Victory Road B5F</t>
  </si>
  <si>
    <t>GalladeCave807 # Victory Road B5F</t>
  </si>
  <si>
    <t>WalreinCave808 # Victory Road B5F</t>
  </si>
  <si>
    <t>PoliwrathCave808 # Victory Road B5F</t>
  </si>
  <si>
    <t>SlowkingCave808 # Victory Road B5F</t>
  </si>
  <si>
    <t>JellicentCave808 # Victory Road B5F</t>
  </si>
  <si>
    <t>OctilleryCave808 # Victory Road B5F</t>
  </si>
  <si>
    <t>WeavileCave808 # Victory Road B5F</t>
  </si>
  <si>
    <t>AltariaCave808 # Victory Road B5F</t>
  </si>
  <si>
    <t>VaporeonCave808 # Victory Road B5F</t>
  </si>
  <si>
    <t>ToxicroakCave808 # Victory Road B5F</t>
  </si>
  <si>
    <t>HitmonchanCave808 # Victory Road B5F</t>
  </si>
  <si>
    <t>CarracostaCave808 # Victory Road B5F</t>
  </si>
  <si>
    <t>ArmaldoCave808 # Victory Road B5F</t>
  </si>
  <si>
    <t>CrobatCave809 # Victory Road B5F</t>
  </si>
  <si>
    <t>TrevenantCave809 # Victory Road B5F</t>
  </si>
  <si>
    <t>HitmontopCave809 # Victory Road B5F</t>
  </si>
  <si>
    <t>SlakingCave809 # Victory Road B5F</t>
  </si>
  <si>
    <t>DhelmiseCave809 # Victory Road B5F</t>
  </si>
  <si>
    <t>ScolipedeCave809 # Victory Road B5F</t>
  </si>
  <si>
    <t>VespiquenCave809 # Victory Road B5F</t>
  </si>
  <si>
    <t>SwellowCave809 # Victory Road B5F</t>
  </si>
  <si>
    <t>LeafeonCave809 # Victory Road B5F</t>
  </si>
  <si>
    <t>GalvantulaCave809 # Victory Road B5F</t>
  </si>
  <si>
    <t>GolisopodCave809 # Victory Road B5F</t>
  </si>
  <si>
    <t>ElectivireCave809 # Victory Road B5F</t>
  </si>
  <si>
    <t>CrobatCave810 # Victory Road B5F</t>
  </si>
  <si>
    <t>MismagiusCave810 # Victory Road B5F</t>
  </si>
  <si>
    <t>CofagrigusCave810 # Victory Road B5F</t>
  </si>
  <si>
    <t>ClefableCave810 # Victory Road B5F</t>
  </si>
  <si>
    <t>SalazzleCave810 # Victory Road B5F</t>
  </si>
  <si>
    <t>DragalgeCave810 # Victory Road B5F</t>
  </si>
  <si>
    <t>GolurkCave810 # Victory Road B5F</t>
  </si>
  <si>
    <t>SableyeCave810 # Victory Road B5F</t>
  </si>
  <si>
    <t>DusclopsCave810 # Victory Road B5F</t>
  </si>
  <si>
    <t>EspeonCave810 # Victory Road B5F</t>
  </si>
  <si>
    <t>TsareenaCave810 # Victory Road B5F</t>
  </si>
  <si>
    <t>HoundoomCave810 # Victory Road B5F</t>
  </si>
  <si>
    <t>KlinklangCave811 # Victory Road B1F</t>
  </si>
  <si>
    <t>DusclopsCave811 # Victory Road B1F</t>
  </si>
  <si>
    <t>CrobatCave811 # Victory Road B1F</t>
  </si>
  <si>
    <t>HoundoomCave811 # Victory Road B1F</t>
  </si>
  <si>
    <t>NidoqueenCave811 # Victory Road B1F</t>
  </si>
  <si>
    <t>AmpharosCave811 # Victory Road B1F</t>
  </si>
  <si>
    <t>LuxrayCave811 # Victory Road B1F</t>
  </si>
  <si>
    <t>ArcanineCave811 # Victory Road B1F</t>
  </si>
  <si>
    <t>UmbreonCave811 # Victory Road B1F</t>
  </si>
  <si>
    <t>EelektrossCave811 # Victory Road B1F</t>
  </si>
  <si>
    <t>ProbopassCave811 # Victory Road B1F</t>
  </si>
  <si>
    <t>SteelixCave811 # Victory Road B1F</t>
  </si>
  <si>
    <t>AggronCave812 # Victory Road</t>
  </si>
  <si>
    <t>GigalithCave812 # Victory Road</t>
  </si>
  <si>
    <t>BisharpCave812 # Victory Road</t>
  </si>
  <si>
    <t>AlakazamCave812 # Victory Road</t>
  </si>
  <si>
    <t>ExploudCave812 # Victory Road</t>
  </si>
  <si>
    <t>RapidashCave812 # Victory Road</t>
  </si>
  <si>
    <t>ShiftryCave812 # Victory Road</t>
  </si>
  <si>
    <t>JynxCave812 # Victory Road</t>
  </si>
  <si>
    <t>DittoCave812 # Victory Road</t>
  </si>
  <si>
    <t>NidokingCave812 # Victory Road</t>
  </si>
  <si>
    <t>LuxrayCave812 # Victory Road</t>
  </si>
  <si>
    <t>AbsolCave812 # Victory Road</t>
  </si>
  <si>
    <t>AggronCave813 # Victory Road</t>
  </si>
  <si>
    <t>GigalithCave813 # Victory Road</t>
  </si>
  <si>
    <t>BisharpCave813 # Victory Road</t>
  </si>
  <si>
    <t>AlakazamCave813 # Victory Road</t>
  </si>
  <si>
    <t>ExploudCave813 # Victory Road</t>
  </si>
  <si>
    <t>RapidashCave813 # Victory Road</t>
  </si>
  <si>
    <t>ShiftryCave813 # Victory Road</t>
  </si>
  <si>
    <t>JynxCave813 # Victory Road</t>
  </si>
  <si>
    <t>DittoCave813 # Victory Road</t>
  </si>
  <si>
    <t>NidokingCave813 # Victory Road</t>
  </si>
  <si>
    <t>LuxrayCave813 # Victory Road</t>
  </si>
  <si>
    <t>AbsolCave813 # Victory Road</t>
  </si>
  <si>
    <t>LinooneLand831 # New World</t>
  </si>
  <si>
    <t>MusharnaLand831 # New World</t>
  </si>
  <si>
    <t>WigglytuffLand831 # New World</t>
  </si>
  <si>
    <t>MightyenaLand831 # New World</t>
  </si>
  <si>
    <t>CameruptLand831 # New World</t>
  </si>
  <si>
    <t>GumshoosLand831 # New World</t>
  </si>
  <si>
    <t>KomalaLand831 # New World</t>
  </si>
  <si>
    <t>UrsaringLand831 # New World</t>
  </si>
  <si>
    <t>ShiinoticLand831 # New World</t>
  </si>
  <si>
    <t>AmoongussLand831 # New World</t>
  </si>
  <si>
    <t>CinccinoLand831 # New World</t>
  </si>
  <si>
    <t>GardevoirLand831 # New World</t>
  </si>
  <si>
    <t>GolemLand825 # New World - Regis</t>
  </si>
  <si>
    <t>GolurkLand825 # New World - Regis</t>
  </si>
  <si>
    <t>TangrowthLand825 # New World - Regis</t>
  </si>
  <si>
    <t>SlurpuffLand825 # New World - Regis</t>
  </si>
  <si>
    <t>CameruptLand825 # New World - Regis</t>
  </si>
  <si>
    <t>CrustleLand825 # New World - Regis</t>
  </si>
  <si>
    <t>PangoroLand825 # New World - Regis</t>
  </si>
  <si>
    <t>BronzongLand825 # New World - Regis</t>
  </si>
  <si>
    <t>MagcargoLand825 # New World - Regis</t>
  </si>
  <si>
    <t>AmoongussLand825 # New World - Regis</t>
  </si>
  <si>
    <t>WobbuffetLand825 # New World - Regis</t>
  </si>
  <si>
    <t>MukLand825 # New World - Regis</t>
  </si>
  <si>
    <t>UnownLand833 # New World</t>
  </si>
  <si>
    <t>GolemLand834 # New World</t>
  </si>
  <si>
    <t>RaichuLand834 # New World</t>
  </si>
  <si>
    <t>AmpharosLand834 # New World</t>
  </si>
  <si>
    <t>LuxrayLand834 # New World</t>
  </si>
  <si>
    <t>GigalithLand834 # New World</t>
  </si>
  <si>
    <t>AggronLand834 # New World</t>
  </si>
  <si>
    <t>LycanrocLand834 # New World</t>
  </si>
  <si>
    <t>SandslashLand834 # New World</t>
  </si>
  <si>
    <t>ElectivireLand834 # New World</t>
  </si>
  <si>
    <t>JolteonLand834 # New World</t>
  </si>
  <si>
    <t>SteelixLand834 # New World</t>
  </si>
  <si>
    <t>SkarmoryLand834 # New World</t>
  </si>
  <si>
    <t>PelipperWater834 # New World</t>
  </si>
  <si>
    <t>MantineWater834 # New World</t>
  </si>
  <si>
    <t>PolitoedWater834 # New World</t>
  </si>
  <si>
    <t>PhioneWater834 # New World</t>
  </si>
  <si>
    <t>MagikarpWater834 # New World</t>
  </si>
  <si>
    <t>LuvdiscOld Rod834 # New World</t>
  </si>
  <si>
    <t>QwilfishOld Rod834 # New World</t>
  </si>
  <si>
    <t>LuvdiscGood Rod834 # New World</t>
  </si>
  <si>
    <t>AlomomolaGood Rod834 # New World</t>
  </si>
  <si>
    <t>SeadraGood Rod834 # New World</t>
  </si>
  <si>
    <t>GorebyssSuper Rod834 # New World</t>
  </si>
  <si>
    <t>HuntailSuper Rod834 # New World</t>
  </si>
  <si>
    <t>SlowkingSuper Rod834 # New World</t>
  </si>
  <si>
    <t>KingdraSuper Rod834 # New World</t>
  </si>
  <si>
    <t>DratiniSuper Rod834 # New World</t>
  </si>
  <si>
    <t>VivillonLand835 # New World</t>
  </si>
  <si>
    <t>WormadamLand835 # New World</t>
  </si>
  <si>
    <t>SudowoodoLand835 # New World</t>
  </si>
  <si>
    <t>VenomothLand835 # New World</t>
  </si>
  <si>
    <t>KlinklangLand835 # New World</t>
  </si>
  <si>
    <t>DurantLand835 # New World</t>
  </si>
  <si>
    <t>AggronLand835 # New World</t>
  </si>
  <si>
    <t>VileplumeLand835 # New World</t>
  </si>
  <si>
    <t>CradilyLand835 # New World</t>
  </si>
  <si>
    <t>BastiodonLand835 # New World</t>
  </si>
  <si>
    <t>ToucannonLand835 # New World</t>
  </si>
  <si>
    <t>FerrothornLand835 # New World</t>
  </si>
  <si>
    <t>GolemLand836 # New World</t>
  </si>
  <si>
    <t>BraviaryLand836 # New World</t>
  </si>
  <si>
    <t>WynautLand836 # New World</t>
  </si>
  <si>
    <t>ClaydolLand836 # New World</t>
  </si>
  <si>
    <t>MasquerainLand836 # New World</t>
  </si>
  <si>
    <t>ArmaldoLand836 # New World</t>
  </si>
  <si>
    <t>EmolgaLand836 # New World</t>
  </si>
  <si>
    <t>ManectricLand836 # New World</t>
  </si>
  <si>
    <t>StunfiskLand836 # New World</t>
  </si>
  <si>
    <t>MalamarLand836 # New World</t>
  </si>
  <si>
    <t>ShiftryLand836 # New World</t>
  </si>
  <si>
    <t>FlygonLand836 # New World</t>
  </si>
  <si>
    <t>GolemLand837 # New World</t>
  </si>
  <si>
    <t>BraviaryLand837 # New World</t>
  </si>
  <si>
    <t>WynautLand837 # New World</t>
  </si>
  <si>
    <t>ClaydolLand837 # New World</t>
  </si>
  <si>
    <t>MasquerainLand837 # New World</t>
  </si>
  <si>
    <t>ArmaldoLand837 # New World</t>
  </si>
  <si>
    <t>EmolgaLand837 # New World</t>
  </si>
  <si>
    <t>ManectricLand837 # New World</t>
  </si>
  <si>
    <t>StunfiskLand837 # New World</t>
  </si>
  <si>
    <t>MalamarLand837 # New World</t>
  </si>
  <si>
    <t>ShiftryLand837 # New World</t>
  </si>
  <si>
    <t>FlygonLand837 # New World</t>
  </si>
  <si>
    <t>BewearLand838 # New World</t>
  </si>
  <si>
    <t>SteelixLand838 # New World</t>
  </si>
  <si>
    <t>WigglytuffLand838 # New World</t>
  </si>
  <si>
    <t>GigalithLand838 # New World</t>
  </si>
  <si>
    <t>CameruptLand838 # New World</t>
  </si>
  <si>
    <t>DrifblimLand838 # New World</t>
  </si>
  <si>
    <t>HippowdonLand838 # New World</t>
  </si>
  <si>
    <t>ForretressLand838 # New World</t>
  </si>
  <si>
    <t>ChanseyLand838 # New World</t>
  </si>
  <si>
    <t>WailordLand838 # New World</t>
  </si>
  <si>
    <t>SnorlaxLand838 # New World</t>
  </si>
  <si>
    <t>GuzzlordLand838 # New World</t>
  </si>
  <si>
    <t>PelipperWater839 # New World</t>
  </si>
  <si>
    <t>SeakingWater839 # New World</t>
  </si>
  <si>
    <t>GastrodonWater839 # New World</t>
  </si>
  <si>
    <t>TentacruelWater839 # New World</t>
  </si>
  <si>
    <t>FinneonOld Rod839 # New World</t>
  </si>
  <si>
    <t>ClawitzerOld Rod839 # New World</t>
  </si>
  <si>
    <t>LumineonGood Rod839 # New World</t>
  </si>
  <si>
    <t>ClauncherGood Rod839 # New World</t>
  </si>
  <si>
    <t>QuagsireGood Rod839 # New World</t>
  </si>
  <si>
    <t>ClauncherSuper Rod839 # New World</t>
  </si>
  <si>
    <t>QuagsireSuper Rod839 # New World</t>
  </si>
  <si>
    <t>DhelmiseSuper Rod839 # New World</t>
  </si>
  <si>
    <t>TropiusLand840 # Chrysolia Deepwoods</t>
  </si>
  <si>
    <t>ExeggutorLand840 # Chrysolia Deepwoods</t>
  </si>
  <si>
    <t>FurfrouLand840 # Chrysolia Deepwoods</t>
  </si>
  <si>
    <t>LedianLand840 # Chrysolia Deepwoods</t>
  </si>
  <si>
    <t>SmeargleLand840 # Chrysolia Deepwoods</t>
  </si>
  <si>
    <t>SawsbuckLand840 # Chrysolia Deepwoods</t>
  </si>
  <si>
    <t>TangrowthLand840 # Chrysolia Deepwoods</t>
  </si>
  <si>
    <t>ToucannonLand840 # Chrysolia Deepwoods</t>
  </si>
  <si>
    <t>CinccinoLand840 # Chrysolia Deepwoods</t>
  </si>
  <si>
    <t>AudinoLand840 # Chrysolia Deepwoods</t>
  </si>
  <si>
    <t>VictreebelLand840 # Chrysolia Deepwoods</t>
  </si>
  <si>
    <t>MeganiumLand840 # Chrysolia Deepwoods</t>
  </si>
  <si>
    <t>BellossomLand840 # Chrysolia Deepwoods</t>
  </si>
  <si>
    <t>WhimsicottLand840 # Chrysolia Deepwoods</t>
  </si>
  <si>
    <t>SceptileLand840 # Chrysolia Deepwoods</t>
  </si>
  <si>
    <t>CarnivineLand840 # Chrysolia Deepwoods</t>
  </si>
  <si>
    <t>ParasectLand840 # Chrysolia Deepwoods</t>
  </si>
  <si>
    <t>VolbeatLand840 # Chrysolia Deepwoods</t>
  </si>
  <si>
    <t>IllumiseLand840 # Chrysolia Deepwoods</t>
  </si>
  <si>
    <t>MandibuzzCave841 # Twilight Desert</t>
  </si>
  <si>
    <t>MarowakCave841 # Twilight Desert</t>
  </si>
  <si>
    <t>MagnetonCave841 # Twilight Desert</t>
  </si>
  <si>
    <t>GolemCave841 # Twilight Desert</t>
  </si>
  <si>
    <t>LunatoneCave841 # Twilight Desert</t>
  </si>
  <si>
    <t>RampardosCave841 # Twilight Desert</t>
  </si>
  <si>
    <t>StakatakaCave841 # Twilight Desert</t>
  </si>
  <si>
    <t>AerodactylCave841 # Twilight Desert</t>
  </si>
  <si>
    <t>MawileCave841 # Twilight Desert</t>
  </si>
  <si>
    <t>DhelmiseCave841 # Twilight Desert</t>
  </si>
  <si>
    <t>WeavileCave841 # Twilight Desert</t>
  </si>
  <si>
    <t>UmbreonCave841 # Twilight Desert</t>
  </si>
  <si>
    <t>GoldeenOld Rod844 # Vacant Past</t>
  </si>
  <si>
    <t>GoldeenGood Rod844 # Vacant Past</t>
  </si>
  <si>
    <t>SeakingGood Rod844 # Vacant Past</t>
  </si>
  <si>
    <t>SeakingSuper Rod844 # Vacant Past</t>
  </si>
  <si>
    <t>MagikarpSuper Rod844 # Vacant Past</t>
  </si>
  <si>
    <t>FeebasSuper Rod844 # Vacant Past</t>
  </si>
  <si>
    <t>GolemLand847 # New World</t>
  </si>
  <si>
    <t>RaichuLand847 # New World</t>
  </si>
  <si>
    <t>LuxrayLand847 # New World</t>
  </si>
  <si>
    <t>CarbinkLand847 # New World</t>
  </si>
  <si>
    <t>UmbreonLand847 # New World</t>
  </si>
  <si>
    <t>SolrockLand847 # New World</t>
  </si>
  <si>
    <t>LunatoneLand847 # New World</t>
  </si>
  <si>
    <t>SableyeLand847 # New World</t>
  </si>
  <si>
    <t>MiniorLand847 # New World</t>
  </si>
  <si>
    <t>RotomLand847 # New World</t>
  </si>
  <si>
    <t>ShiinoticLand847 # New World</t>
  </si>
  <si>
    <t>NihilegoLand847 # New World</t>
  </si>
  <si>
    <t>SudowoodoLand848 # Manyworld Forest</t>
  </si>
  <si>
    <t>DelcattyLand848 # Manyworld Forest</t>
  </si>
  <si>
    <t>LunatoneLand848 # Manyworld Forest</t>
  </si>
  <si>
    <t>SolrockLand848 # Manyworld Forest</t>
  </si>
  <si>
    <t>FarfetchdLand848 # Manyworld Forest</t>
  </si>
  <si>
    <t>PrimeapeLand848 # Manyworld Forest</t>
  </si>
  <si>
    <t>SnorlaxLand848 # Manyworld Forest</t>
  </si>
  <si>
    <t>SkarmoryLand848 # Manyworld Forest</t>
  </si>
  <si>
    <t>BayleefLand848 # Manyworld Forest</t>
  </si>
  <si>
    <t>QuilavaLand848 # Manyworld Forest</t>
  </si>
  <si>
    <t>TogeticLand848 # Manyworld Forest</t>
  </si>
  <si>
    <t>DragoniteLand848 # Manyworld Forest</t>
  </si>
  <si>
    <t>RelicanthWater848 # Manyworld Forest</t>
  </si>
  <si>
    <t>OmanyteOld Rod848 # Manyworld Forest</t>
  </si>
  <si>
    <t>KabutoOld Rod848 # Manyworld Forest</t>
  </si>
  <si>
    <t>OmanyteGood Rod848 # Manyworld Forest</t>
  </si>
  <si>
    <t>KabutoGood Rod848 # Manyworld Forest</t>
  </si>
  <si>
    <t>TirtougaGood Rod848 # Manyworld Forest</t>
  </si>
  <si>
    <t>OmanyteSuper Rod848 # Manyworld Forest</t>
  </si>
  <si>
    <t>KabutoSuper Rod848 # Manyworld Forest</t>
  </si>
  <si>
    <t>OmastarSuper Rod848 # Manyworld Forest</t>
  </si>
  <si>
    <t>KabutopsSuper Rod848 # Manyworld Forest</t>
  </si>
  <si>
    <t>CarracostaSuper Rod848 # Manyworld Forest</t>
  </si>
  <si>
    <t>SimisageLand849 # Aegir Cave</t>
  </si>
  <si>
    <t>GirafarigLand849 # Aegir Cave</t>
  </si>
  <si>
    <t>CarbinkLand849 # Aegir Cave</t>
  </si>
  <si>
    <t>ZebstrikaLand849 # Aegir Cave</t>
  </si>
  <si>
    <t>SawsbuckLand849 # Aegir Cave</t>
  </si>
  <si>
    <t>FarfetchdLand849 # Aegir Cave</t>
  </si>
  <si>
    <t>StantlerLand849 # Aegir Cave</t>
  </si>
  <si>
    <t>RapidashLand849 # Aegir Cave</t>
  </si>
  <si>
    <t>MudsdaleLand849 # Aegir Cave</t>
  </si>
  <si>
    <t>SwoobatLand849 # Aegir Cave</t>
  </si>
  <si>
    <t>GourgeistLand849 # Aegir Cave</t>
  </si>
  <si>
    <t>GolurkLand849 # Aegir Cave</t>
  </si>
  <si>
    <t>WurmpleHeadbutt849 # Aegir Cave</t>
  </si>
  <si>
    <t>SimisageLand850 # Aegir Cave</t>
  </si>
  <si>
    <t>GirafarigLand850 # Aegir Cave</t>
  </si>
  <si>
    <t>CarbinkLand850 # Aegir Cave</t>
  </si>
  <si>
    <t>ZebstrikaLand850 # Aegir Cave</t>
  </si>
  <si>
    <t>SawsbuckLand850 # Aegir Cave</t>
  </si>
  <si>
    <t>FarfetchdLand850 # Aegir Cave</t>
  </si>
  <si>
    <t>StantlerLand850 # Aegir Cave</t>
  </si>
  <si>
    <t>RapidashLand850 # Aegir Cave</t>
  </si>
  <si>
    <t>MudsdaleLand850 # Aegir Cave</t>
  </si>
  <si>
    <t>SwoobatLand850 # Aegir Cave</t>
  </si>
  <si>
    <t>GourgeistLand850 # Aegir Cave</t>
  </si>
  <si>
    <t>GolurkLand850 # Aegir Cave</t>
  </si>
  <si>
    <t>SurskitWater850 # Aegir Cave</t>
  </si>
  <si>
    <t>DrifblimWater850 # Aegir Cave</t>
  </si>
  <si>
    <t>MasquerainWater850 # Aegir Cave</t>
  </si>
  <si>
    <t>ShuckleRock Smash850 # Aegir Cave</t>
  </si>
  <si>
    <t>ClauncherOld Rod850 # Aegir Cave</t>
  </si>
  <si>
    <t>WishiwashiOld Rod850 # Aegir Cave</t>
  </si>
  <si>
    <t>WishiwashiGood Rod850 # Aegir Cave</t>
  </si>
  <si>
    <t>ClawitzerGood Rod850 # Aegir Cave</t>
  </si>
  <si>
    <t>WimpodGood Rod850 # Aegir Cave</t>
  </si>
  <si>
    <t>ClawitzerSuper Rod850 # Aegir Cave</t>
  </si>
  <si>
    <t>WishiwashiSuper Rod850 # Aegir Cave</t>
  </si>
  <si>
    <t>GolisopodSuper Rod850 # Aegir Cave</t>
  </si>
  <si>
    <t>SeakingLand851 # Aegir Cave</t>
  </si>
  <si>
    <t>LanturnLand851 # Aegir Cave</t>
  </si>
  <si>
    <t>GolisopodLand851 # Aegir Cave</t>
  </si>
  <si>
    <t>CorsolaLand851 # Aegir Cave</t>
  </si>
  <si>
    <t>RelicanthLand851 # Aegir Cave</t>
  </si>
  <si>
    <t>SimisearLand852 # New World - Victini</t>
  </si>
  <si>
    <t>SimipourLand852 # New World - Victini</t>
  </si>
  <si>
    <t>SudowoodoLand852 # New World - Victini</t>
  </si>
  <si>
    <t>KomalaLand852 # New World - Victini</t>
  </si>
  <si>
    <t>RoseradeLand852 # New World - Victini</t>
  </si>
  <si>
    <t>SeakingLand852 # New World - Victini</t>
  </si>
  <si>
    <t>HeatmorLand852 # New World - Victini</t>
  </si>
  <si>
    <t>CameruptLand852 # New World - Victini</t>
  </si>
  <si>
    <t>SigilyphLand852 # New World - Victini</t>
  </si>
  <si>
    <t>DarmanitanLand852 # New World - Victini</t>
  </si>
  <si>
    <t>NidokingLand852 # New World - Victini</t>
  </si>
  <si>
    <t>BeheeyemLand852 # New World - Victini</t>
  </si>
  <si>
    <t>DewgongLand856 # Unexplored Territory</t>
  </si>
  <si>
    <t>LanturnLand856 # Unexplored Territory</t>
  </si>
  <si>
    <t>SeakingLand856 # Unexplored Territory</t>
  </si>
  <si>
    <t>CorsolaLand856 # Unexplored Territory</t>
  </si>
  <si>
    <t>OctilleryLand856 # Unexplored Territory</t>
  </si>
  <si>
    <t>QuagsireLand856 # Unexplored Territory</t>
  </si>
  <si>
    <t>GyaradosLand856 # Unexplored Territory</t>
  </si>
  <si>
    <t>VaporeonLand856 # Unexplored Territory</t>
  </si>
  <si>
    <t>XatuLand857 # Unexplored Territory</t>
  </si>
  <si>
    <t>AzumarillLand857 # Unexplored Territory</t>
  </si>
  <si>
    <t>FearowLand857 # Unexplored Territory</t>
  </si>
  <si>
    <t>JumpluffLand857 # Unexplored Territory</t>
  </si>
  <si>
    <t>ScytherLand857 # Unexplored Territory</t>
  </si>
  <si>
    <t>FarfetchdLand857 # Unexplored Territory</t>
  </si>
  <si>
    <t>RapidashLand857 # Unexplored Territory</t>
  </si>
  <si>
    <t>GolduckLand857 # Unexplored Territory</t>
  </si>
  <si>
    <t>ElectrodeLand857 # Unexplored Territory</t>
  </si>
  <si>
    <t>EspeonLand857 # Unexplored Territory</t>
  </si>
  <si>
    <t>NinetalesLand857 # Unexplored Territory</t>
  </si>
  <si>
    <t>GolduckWater857 # Unexplored Territory</t>
  </si>
  <si>
    <t>KabutopsWater857 # Unexplored Territory</t>
  </si>
  <si>
    <t>AerodactylWater857 # Unexplored Territory</t>
  </si>
  <si>
    <t>LaprasWater857 # Unexplored Territory</t>
  </si>
  <si>
    <t>KabutoOld Rod857 # Unexplored Territory</t>
  </si>
  <si>
    <t>OmanyteOld Rod857 # Unexplored Territory</t>
  </si>
  <si>
    <t>OmanyteGood Rod857 # Unexplored Territory</t>
  </si>
  <si>
    <t>QwilfishGood Rod857 # Unexplored Territory</t>
  </si>
  <si>
    <t>StaryuGood Rod857 # Unexplored Territory</t>
  </si>
  <si>
    <t>OmastarSuper Rod857 # Unexplored Territory</t>
  </si>
  <si>
    <t>MantineSuper Rod857 # Unexplored Territory</t>
  </si>
  <si>
    <t>QwilfishSuper Rod857 # Unexplored Territory</t>
  </si>
  <si>
    <t>StarmieSuper Rod857 # Unexplored Territory</t>
  </si>
  <si>
    <t>AriadosLand859 # Unexplored Territory</t>
  </si>
  <si>
    <t>YanmegaLand859 # Unexplored Territory</t>
  </si>
  <si>
    <t>ButterfreeLand859 # Unexplored Territory</t>
  </si>
  <si>
    <t>BeedrillLand859 # Unexplored Territory</t>
  </si>
  <si>
    <t>VictreebelLand859 # Unexplored Territory</t>
  </si>
  <si>
    <t>FarfetchdLand859 # Unexplored Territory</t>
  </si>
  <si>
    <t>HonchkrowLand859 # Unexplored Territory</t>
  </si>
  <si>
    <t>VileplumeLand859 # Unexplored Territory</t>
  </si>
  <si>
    <t>VaporeonLand859 # Unexplored Territory</t>
  </si>
  <si>
    <t>NinetalesLand859 # Unexplored Territory</t>
  </si>
  <si>
    <t>EspeonLand859 # Unexplored Territory</t>
  </si>
  <si>
    <t>KabutopsLand859 # Unexplored Territory</t>
  </si>
  <si>
    <t>SableyeCave860 # Aegir Cave Depths</t>
  </si>
  <si>
    <t>CarbinkCave860 # Aegir Cave Depths</t>
  </si>
  <si>
    <t>FroslassCave860 # Aegir Cave Depths</t>
  </si>
  <si>
    <t>MawileCave860 # Aegir Cave Depths</t>
  </si>
  <si>
    <t>VivillonCave860 # Aegir Cave Depths</t>
  </si>
  <si>
    <t>RibombeeCave860 # Aegir Cave Depths</t>
  </si>
  <si>
    <t>ButterfreeCave860 # Aegir Cave Depths</t>
  </si>
  <si>
    <t>RoseradeCave860 # Aegir Cave Depths</t>
  </si>
  <si>
    <t>VolbeatCave860 # Aegir Cave Depths</t>
  </si>
  <si>
    <t>IllumiseCave860 # Aegir Cave Depths</t>
  </si>
  <si>
    <t>FlorgesCave860 # Aegir Cave Depths</t>
  </si>
  <si>
    <t>AraquanidCave860 # Aegir Cave Depths</t>
  </si>
  <si>
    <t>LumineonWater860 # Aegir Cave Depths</t>
  </si>
  <si>
    <t>EmpoleonWater860 # Aegir Cave Depths</t>
  </si>
  <si>
    <t>ChimechoWater860 # Aegir Cave Depths</t>
  </si>
  <si>
    <t>LaprasWater860 # Aegir Cave Depths</t>
  </si>
  <si>
    <t>AzumarillWater860 # Aegir Cave Depths</t>
  </si>
  <si>
    <t>FrillishOld Rod860 # Aegir Cave Depths</t>
  </si>
  <si>
    <t>FrillishGood Rod860 # Aegir Cave Depths</t>
  </si>
  <si>
    <t>AlomomolaGood Rod860 # Aegir Cave Depths</t>
  </si>
  <si>
    <t>StaryuGood Rod860 # Aegir Cave Depths</t>
  </si>
  <si>
    <t>AlomomolaSuper Rod860 # Aegir Cave Depths</t>
  </si>
  <si>
    <t>JellicentSuper Rod860 # Aegir Cave Depths</t>
  </si>
  <si>
    <t>StarmieSuper Rod860 # Aegir Cave Depths</t>
  </si>
  <si>
    <t>MarowakCave861 # Tourmaline Desert</t>
  </si>
  <si>
    <t>CacturneCave861 # Tourmaline Desert</t>
  </si>
  <si>
    <t>MaractusCave861 # Tourmaline Desert</t>
  </si>
  <si>
    <t>KrookodileCave861 # Tourmaline Desert</t>
  </si>
  <si>
    <t>ExcadrillCave861 # Tourmaline Desert</t>
  </si>
  <si>
    <t>DugtrioCave861 # Tourmaline Desert</t>
  </si>
  <si>
    <t>VibravaCave861 # Tourmaline Desert</t>
  </si>
  <si>
    <t>DarmanitanCave861 # Tourmaline Desert</t>
  </si>
  <si>
    <t>HelioliskCave861 # Tourmaline Desert</t>
  </si>
  <si>
    <t>HippowdonCave861 # Tourmaline Desert</t>
  </si>
  <si>
    <t>SkarmoryCave861 # Tourmaline Desert</t>
  </si>
  <si>
    <t>FlygonCave861 # Tourmaline Desert</t>
  </si>
  <si>
    <t>MandibuzzWater861 # Tourmaline Desert</t>
  </si>
  <si>
    <t>GliscorWater861 # Tourmaline Desert</t>
  </si>
  <si>
    <t>SigilyphWater861 # Tourmaline Desert</t>
  </si>
  <si>
    <t>SkarmoryWater861 # Tourmaline Desert</t>
  </si>
  <si>
    <t>GastrodonSuper Rod861 # Tourmaline Desert</t>
  </si>
  <si>
    <t>BruxishSuper Rod861 # Tourmaline Desert</t>
  </si>
  <si>
    <t>PhioneSuper Rod861 # Tourmaline Desert</t>
  </si>
  <si>
    <t>CorsolaCave862 # Splash Grounds</t>
  </si>
  <si>
    <t>CarracostaCave862 # Splash Grounds</t>
  </si>
  <si>
    <t>JellicentCave862 # Splash Grounds</t>
  </si>
  <si>
    <t>DhelmiseCave862 # Splash Grounds</t>
  </si>
  <si>
    <t>DragalgeCave862 # Splash Grounds</t>
  </si>
  <si>
    <t>GorebyssCave862 # Splash Grounds</t>
  </si>
  <si>
    <t>HuntailCave862 # Splash Grounds</t>
  </si>
  <si>
    <t>DittoCave862 # Splash Grounds</t>
  </si>
  <si>
    <t>PhioneCave862 # Splash Grounds</t>
  </si>
  <si>
    <t>ToxapexCave862 # Splash Grounds</t>
  </si>
  <si>
    <t>PrimarinaCave862 # Splash Grounds</t>
  </si>
  <si>
    <t>KingdraCave862 # Splash Grounds</t>
  </si>
  <si>
    <t>GastrodonLand863 # Tourmaline Desert</t>
  </si>
  <si>
    <t>BasculinLand863 # Tourmaline Desert</t>
  </si>
  <si>
    <t>SeakingLand863 # Tourmaline Desert</t>
  </si>
  <si>
    <t>CorsolaLand863 # Tourmaline Desert</t>
  </si>
  <si>
    <t>BruxishLand863 # Tourmaline Desert</t>
  </si>
  <si>
    <t>QuagsireLand863 # Tourmaline Desert</t>
  </si>
  <si>
    <t>PhioneLand863 # Tourmaline Desert</t>
  </si>
  <si>
    <t>TyrantrumLand866 # New World</t>
  </si>
  <si>
    <t>MrmimeLand866 # New World</t>
  </si>
  <si>
    <t>DruddigonLand866 # New World</t>
  </si>
  <si>
    <t>WeavileLand866 # New World</t>
  </si>
  <si>
    <t>PersianLand866 # New World</t>
  </si>
  <si>
    <t>HonchkrowLand866 # New World</t>
  </si>
  <si>
    <t>MalamarLand866 # New World</t>
  </si>
  <si>
    <t>BlacephalonLand866 # New World</t>
  </si>
  <si>
    <t>QwilfishLand869 # Manyworld Pool</t>
  </si>
  <si>
    <t>RemoraidLand869 # Manyworld Pool</t>
  </si>
  <si>
    <t>SeelLand869 # Manyworld Pool</t>
  </si>
  <si>
    <t>SphealLand869 # Manyworld Pool</t>
  </si>
  <si>
    <t>ShellderLand869 # Manyworld Pool</t>
  </si>
  <si>
    <t>GolduckLand869 # Manyworld Pool</t>
  </si>
  <si>
    <t>QuagsireLand869 # Manyworld Pool</t>
  </si>
  <si>
    <t>LaprasLand869 # Manyworld Pool</t>
  </si>
  <si>
    <t>PoliwrathLand869 # Manyworld Pool</t>
  </si>
  <si>
    <t>StarmieLand869 # Manyworld Pool</t>
  </si>
  <si>
    <t>VaporeonLand869 # Manyworld Pool</t>
  </si>
  <si>
    <t>CroconawLand869 # Manyworld Pool</t>
  </si>
  <si>
    <t>BearticCave870 # Ametrine Core</t>
  </si>
  <si>
    <t>SwoobatCave870 # Ametrine Core</t>
  </si>
  <si>
    <t>AvaluggCave870 # Ametrine Core</t>
  </si>
  <si>
    <t>MagcargoCave870 # Ametrine Core</t>
  </si>
  <si>
    <t>VanilluxeCave870 # Ametrine Core</t>
  </si>
  <si>
    <t>DelibirdCave870 # Ametrine Core</t>
  </si>
  <si>
    <t>MamoswineCave870 # Ametrine Core</t>
  </si>
  <si>
    <t>JynxCave870 # Ametrine Core</t>
  </si>
  <si>
    <t>CryogonalCave870 # Ametrine Core</t>
  </si>
  <si>
    <t>GlalieCave870 # Ametrine Core</t>
  </si>
  <si>
    <t>MagmarCave870 # Ametrine Core</t>
  </si>
  <si>
    <t>FroslassCave870 # Ametrine Core</t>
  </si>
  <si>
    <t>WailmerWater870 # Ametrine Core</t>
  </si>
  <si>
    <t>SeelWater870 # Ametrine Core</t>
  </si>
  <si>
    <t>LumineonWater870 # Ametrine Core</t>
  </si>
  <si>
    <t>WishiwashiWater870 # Ametrine Core</t>
  </si>
  <si>
    <t>DewgongWater870 # Ametrine Core</t>
  </si>
  <si>
    <t>FinneonOld Rod870 # Ametrine Core</t>
  </si>
  <si>
    <t>WishiwashiOld Rod870 # Ametrine Core</t>
  </si>
  <si>
    <t>RemoraidGood Rod870 # Ametrine Core</t>
  </si>
  <si>
    <t>HorseaGood Rod870 # Ametrine Core</t>
  </si>
  <si>
    <t>QwilfishGood Rod870 # Ametrine Core</t>
  </si>
  <si>
    <t>OctillerySuper Rod870 # Ametrine Core</t>
  </si>
  <si>
    <t>QwilfishSuper Rod870 # Ametrine Core</t>
  </si>
  <si>
    <t>CloysterSuper Rod870 # Ametrine Core</t>
  </si>
  <si>
    <t>KingdraSuper Rod870 # Ametrine Core</t>
  </si>
  <si>
    <t>BearticCave872 # Ametrine Core</t>
  </si>
  <si>
    <t>SwoobatCave872 # Ametrine Core</t>
  </si>
  <si>
    <t>MamoswineCave872 # Ametrine Core</t>
  </si>
  <si>
    <t>MagcargoCave872 # Ametrine Core</t>
  </si>
  <si>
    <t>GolemCave872 # Ametrine Core</t>
  </si>
  <si>
    <t>HeatmorCave872 # Ametrine Core</t>
  </si>
  <si>
    <t>DugtrioCave872 # Ametrine Core</t>
  </si>
  <si>
    <t>ElectabuzzCave872 # Ametrine Core</t>
  </si>
  <si>
    <t>ClaydolCave872 # Ametrine Core</t>
  </si>
  <si>
    <t>GlalieCave872 # Ametrine Core</t>
  </si>
  <si>
    <t>MagmarCave872 # Ametrine Core</t>
  </si>
  <si>
    <t>SpiritombCave872 # Ametrine Core</t>
  </si>
  <si>
    <t>WailmerWater872 # Ametrine Core</t>
  </si>
  <si>
    <t>SeelWater872 # Ametrine Core</t>
  </si>
  <si>
    <t>LumineonWater872 # Ametrine Core</t>
  </si>
  <si>
    <t>WishiwashiWater872 # Ametrine Core</t>
  </si>
  <si>
    <t>DewgongWater872 # Ametrine Core</t>
  </si>
  <si>
    <t>FinneonOld Rod872 # Ametrine Core</t>
  </si>
  <si>
    <t>WishiwashiOld Rod872 # Ametrine Core</t>
  </si>
  <si>
    <t>RemoraidGood Rod872 # Ametrine Core</t>
  </si>
  <si>
    <t>HorseaGood Rod872 # Ametrine Core</t>
  </si>
  <si>
    <t>QwilfishGood Rod872 # Ametrine Core</t>
  </si>
  <si>
    <t>OctillerySuper Rod872 # Ametrine Core</t>
  </si>
  <si>
    <t>QwilfishSuper Rod872 # Ametrine Core</t>
  </si>
  <si>
    <t>CloysterSuper Rod872 # Ametrine Core</t>
  </si>
  <si>
    <t>KingdraSuper Rod872 # Ametrine Core</t>
  </si>
  <si>
    <t>MagcargoCave873 # Ametrine Core</t>
  </si>
  <si>
    <t>SwoobatCave873 # Ametrine Core</t>
  </si>
  <si>
    <t>CameruptCave873 # Ametrine Core</t>
  </si>
  <si>
    <t>GolemCave873 # Ametrine Core</t>
  </si>
  <si>
    <t>HeatmorCave873 # Ametrine Core</t>
  </si>
  <si>
    <t>DugtrioCave873 # Ametrine Core</t>
  </si>
  <si>
    <t>WeezingCave873 # Ametrine Core</t>
  </si>
  <si>
    <t>ClaydolCave873 # Ametrine Core</t>
  </si>
  <si>
    <t>TorkoalCave873 # Ametrine Core</t>
  </si>
  <si>
    <t>MagmarCave873 # Ametrine Core</t>
  </si>
  <si>
    <t>CharizardCave873 # Ametrine Core</t>
  </si>
  <si>
    <t>GarbodorCave875 # Chrysolia Deepwoods</t>
  </si>
  <si>
    <t>ParasectCave875 # Chrysolia Deepwoods</t>
  </si>
  <si>
    <t>GolemCave875 # Chrysolia Deepwoods</t>
  </si>
  <si>
    <t>WeezingCave875 # Chrysolia Deepwoods</t>
  </si>
  <si>
    <t>MawileCave875 # Chrysolia Deepwoods</t>
  </si>
  <si>
    <t>VictreebelCave875 # Chrysolia Deepwoods</t>
  </si>
  <si>
    <t>SteelixCave875 # Chrysolia Deepwoods</t>
  </si>
  <si>
    <t>TangrowthCave875 # Chrysolia Deepwoods</t>
  </si>
  <si>
    <t>CrobatCave875 # Chrysolia Deepwoods</t>
  </si>
  <si>
    <t>AudinoCave875 # Chrysolia Deepwoods</t>
  </si>
  <si>
    <t>SmeargleCave875 # Chrysolia Deepwoods</t>
  </si>
  <si>
    <t>ToucannonCave875 # Chrysolia Deepwoods</t>
  </si>
  <si>
    <t>HakamooLand876 # Cauldron of the Future</t>
  </si>
  <si>
    <t>MalamarLand876 # Cauldron of the Future</t>
  </si>
  <si>
    <t>GolduckLand876 # Cauldron of the Future</t>
  </si>
  <si>
    <t>BruxishLand876 # Cauldron of the Future</t>
  </si>
  <si>
    <t>ShiinoticLand876 # Cauldron of the Future</t>
  </si>
  <si>
    <t>LiepardLand876 # Cauldron of the Future</t>
  </si>
  <si>
    <t>JellicentLand876 # Cauldron of the Future</t>
  </si>
  <si>
    <t>CelesteelaLand876 # Cauldron of the Future</t>
  </si>
  <si>
    <t>AerodactylLand876 # Cauldron of the Future</t>
  </si>
  <si>
    <t>GuzzlordLand876 # Cauldron of the Future</t>
  </si>
  <si>
    <t>KommooLand876 # Cauldron of the Future</t>
  </si>
  <si>
    <t>CosmogSuper Rod876 # Cauldron of the Future</t>
  </si>
  <si>
    <t>AriadosLand878 # Idyll of Pestilence</t>
  </si>
  <si>
    <t>AmoongussLand878 # Idyll of Pestilence</t>
  </si>
  <si>
    <t>ParasectLand878 # Idyll of Pestilence</t>
  </si>
  <si>
    <t>VenusaurLand878 # Idyll of Pestilence</t>
  </si>
  <si>
    <t>MukLand878 # Idyll of Pestilence</t>
  </si>
  <si>
    <t>MalamarLand878 # Idyll of Pestilence</t>
  </si>
  <si>
    <t>NihilegoLand878 # Idyll of Pestilence</t>
  </si>
  <si>
    <t>HonchkrowLand878 # Idyll of Pestilence</t>
  </si>
  <si>
    <t>WeezingLand878 # Idyll of Pestilence</t>
  </si>
  <si>
    <t>SkuntankLand878 # Idyll of Pestilence</t>
  </si>
  <si>
    <t>SalazzleLand878 # Idyll of Pestilence</t>
  </si>
  <si>
    <t>DragalgeWater878 # Idyll of Pestilence</t>
  </si>
  <si>
    <t>QwilfishWater878 # Idyll of Pestilence</t>
  </si>
  <si>
    <t>SharpedoWater878 # Idyll of Pestilence</t>
  </si>
  <si>
    <t>TentacruelWater878 # Idyll of Pestilence</t>
  </si>
  <si>
    <t>SkrelpOld Rod878 # Idyll of Pestilence</t>
  </si>
  <si>
    <t>MareanieOld Rod878 # Idyll of Pestilence</t>
  </si>
  <si>
    <t>FrillishGood Rod878 # Idyll of Pestilence</t>
  </si>
  <si>
    <t>QwilfishGood Rod878 # Idyll of Pestilence</t>
  </si>
  <si>
    <t>QuagsireGood Rod878 # Idyll of Pestilence</t>
  </si>
  <si>
    <t>DragalgeSuper Rod878 # Idyll of Pestilence</t>
  </si>
  <si>
    <t>JellicentSuper Rod878 # Idyll of Pestilence</t>
  </si>
  <si>
    <t>ToxapexSuper Rod878 # Idyll of Pestilence</t>
  </si>
  <si>
    <t>DhelmiseSuper Rod878 # Idyll of Pestilence</t>
  </si>
  <si>
    <t>ShiftryLand879 # Idyll of Panaceance</t>
  </si>
  <si>
    <t>WhimsicottLand879 # Idyll of Panaceance</t>
  </si>
  <si>
    <t>SwellowLand879 # Idyll of Panaceance</t>
  </si>
  <si>
    <t>UrsaringLand879 # Idyll of Panaceance</t>
  </si>
  <si>
    <t>MukLand879 # Idyll of Panaceance</t>
  </si>
  <si>
    <t>BreloomLand879 # Idyll of Panaceance</t>
  </si>
  <si>
    <t>KartanaLand879 # Idyll of Panaceance</t>
  </si>
  <si>
    <t>FlorgesLand879 # Idyll of Panaceance</t>
  </si>
  <si>
    <t>SawsbuckLand879 # Idyll of Panaceance</t>
  </si>
  <si>
    <t>JumpluffLand879 # Idyll of Panaceance</t>
  </si>
  <si>
    <t>FloatzelWater879 # Idyll of Panaceance</t>
  </si>
  <si>
    <t>VaporeonWater879 # Idyll of Panaceance</t>
  </si>
  <si>
    <t>WailmerWater879 # Idyll of Panaceance</t>
  </si>
  <si>
    <t>GolduckWater879 # Idyll of Panaceance</t>
  </si>
  <si>
    <t>DewgongWater879 # Idyll of Panaceance</t>
  </si>
  <si>
    <t>FeebasOld Rod879 # Idyll of Panaceance</t>
  </si>
  <si>
    <t>SeelOld Rod879 # Idyll of Panaceance</t>
  </si>
  <si>
    <t>WishiwashiGood Rod879 # Idyll of Panaceance</t>
  </si>
  <si>
    <t>PyukumukuGood Rod879 # Idyll of Panaceance</t>
  </si>
  <si>
    <t>DewgongGood Rod879 # Idyll of Panaceance</t>
  </si>
  <si>
    <t>LudicoloSuper Rod879 # Idyll of Panaceance</t>
  </si>
  <si>
    <t>VaporeonSuper Rod879 # Idyll of Panaceance</t>
  </si>
  <si>
    <t>MiloticSuper Rod879 # Idyll of Panaceance</t>
  </si>
  <si>
    <t>ClawitzerSuper Rod879 # Idyll of Panaceance</t>
  </si>
  <si>
    <t>MarowakCave881 # Mirage Tower?</t>
  </si>
  <si>
    <t>SandslashCave881 # Mirage Tower?</t>
  </si>
  <si>
    <t>AggronCave881 # Mirage Tower?</t>
  </si>
  <si>
    <t>DusknoirCave881 # Mirage Tower?</t>
  </si>
  <si>
    <t>DugtrioCave881 # Mirage Tower?</t>
  </si>
  <si>
    <t>CofagrigusCave881 # Mirage Tower?</t>
  </si>
  <si>
    <t>BanetteCave881 # Mirage Tower?</t>
  </si>
  <si>
    <t>ExcadrillCave881 # Mirage Tower?</t>
  </si>
  <si>
    <t>MismagiusCave882 # Mirage Tower?</t>
  </si>
  <si>
    <t>SandslashCave882 # Mirage Tower?</t>
  </si>
  <si>
    <t>StarmieCave882 # Mirage Tower?</t>
  </si>
  <si>
    <t>DusknoirCave882 # Mirage Tower?</t>
  </si>
  <si>
    <t>GolduckCave882 # Mirage Tower?</t>
  </si>
  <si>
    <t>CarbinkCave882 # Mirage Tower?</t>
  </si>
  <si>
    <t>GolurkCave882 # Mirage Tower?</t>
  </si>
  <si>
    <t>KlefkiCave882 # Mirage Tower?</t>
  </si>
  <si>
    <t>NihilegoCave882 # Mirage Tower?</t>
  </si>
  <si>
    <t>VaporeonCave882 # Mirage Tower?</t>
  </si>
  <si>
    <t>BanetteCave882 # Mirage Tower?</t>
  </si>
  <si>
    <t>FloatzelCave882 # Mirage Tower?</t>
  </si>
  <si>
    <t>FloatzelWater882 # Mirage Tower?</t>
  </si>
  <si>
    <t>VaporeonWater882 # Mirage Tower?</t>
  </si>
  <si>
    <t>StarmieWater882 # Mirage Tower?</t>
  </si>
  <si>
    <t>GolduckWater882 # Mirage Tower?</t>
  </si>
  <si>
    <t>TentacruelWater882 # Mirage Tower?</t>
  </si>
  <si>
    <t>FeebasOld Rod882 # Mirage Tower?</t>
  </si>
  <si>
    <t>MarillOld Rod882 # Mirage Tower?</t>
  </si>
  <si>
    <t>WishiwashiGood Rod882 # Mirage Tower?</t>
  </si>
  <si>
    <t>StarmieGood Rod882 # Mirage Tower?</t>
  </si>
  <si>
    <t>JellicentGood Rod882 # Mirage Tower?</t>
  </si>
  <si>
    <t>AzumarillSuper Rod882 # Mirage Tower?</t>
  </si>
  <si>
    <t>VaporeonSuper Rod882 # Mirage Tower?</t>
  </si>
  <si>
    <t>MiloticSuper Rod882 # Mirage Tower?</t>
  </si>
  <si>
    <t>ClawitzerSuper Rod882 # Mirage Tower?</t>
  </si>
  <si>
    <t>PrimarinaSuper Rod882 # Mirage Tower?</t>
  </si>
  <si>
    <t>PyroarLand883 # New World</t>
  </si>
  <si>
    <t>SolrockLand883 # New World</t>
  </si>
  <si>
    <t>BuzzwoleLand883 # New World</t>
  </si>
  <si>
    <t>RapidashLand883 # New World</t>
  </si>
  <si>
    <t>LilligantLand883 # New World</t>
  </si>
  <si>
    <t>LeavannyLand883 # New World</t>
  </si>
  <si>
    <t>TalonflameLand883 # New World</t>
  </si>
  <si>
    <t>DruddigonLand883 # New World</t>
  </si>
  <si>
    <t>ClaydolLand883 # New World</t>
  </si>
  <si>
    <t>GumshoosLand883 # New World</t>
  </si>
  <si>
    <t>WailordWater883 # New World</t>
  </si>
  <si>
    <t>GastrodonWater883 # New World</t>
  </si>
  <si>
    <t>SeismitoadWater883 # New World</t>
  </si>
  <si>
    <t>PoliwrathWater883 # New World</t>
  </si>
  <si>
    <t>ShellosOld Rod883 # New World</t>
  </si>
  <si>
    <t>WooperOld Rod883 # New World</t>
  </si>
  <si>
    <t>GastrodonGood Rod883 # New World</t>
  </si>
  <si>
    <t>QuagsireGood Rod883 # New World</t>
  </si>
  <si>
    <t>SeadraGood Rod883 # New World</t>
  </si>
  <si>
    <t>DhelmiseSuper Rod883 # New World</t>
  </si>
  <si>
    <t>WailordSuper Rod883 # New World</t>
  </si>
  <si>
    <t>GastrodonSuper Rod883 # New World</t>
  </si>
  <si>
    <t>QuagsireSuper Rod883 # New World</t>
  </si>
  <si>
    <t>KingdraSuper Rod883 # New World</t>
  </si>
  <si>
    <t>CryogonalLand887 # New World Helix</t>
  </si>
  <si>
    <t>EmolgaLand887 # New World Helix</t>
  </si>
  <si>
    <t>BearticLand887 # New World Helix</t>
  </si>
  <si>
    <t>ChandelureLand887 # New World Helix</t>
  </si>
  <si>
    <t>ZebstrikaLand887 # New World Helix</t>
  </si>
  <si>
    <t>StakatakaLand887 # New World Helix</t>
  </si>
  <si>
    <t>EelektrossLand887 # New World Helix</t>
  </si>
  <si>
    <t>HeatmorLand887 # New World Helix</t>
  </si>
  <si>
    <t>VolcaronaLand887 # New World Helix</t>
  </si>
  <si>
    <t>DewgongLand887 # New World Helix</t>
  </si>
  <si>
    <t>LiepardLand889 # Rhodochrine Tree</t>
  </si>
  <si>
    <t>LilligantLand889 # Rhodochrine Tree</t>
  </si>
  <si>
    <t>LurantisLand889 # Rhodochrine Tree</t>
  </si>
  <si>
    <t>ExeggutorLand889 # Rhodochrine Tree</t>
  </si>
  <si>
    <t>LeavannyLand889 # Rhodochrine Tree</t>
  </si>
  <si>
    <t>TsareenaLand889 # Rhodochrine Tree</t>
  </si>
  <si>
    <t>SpiritombLand889 # Rhodochrine Tree</t>
  </si>
  <si>
    <t>AromatisseLand889 # Rhodochrine Tree</t>
  </si>
  <si>
    <t>DustoxLand889 # Rhodochrine Tree</t>
  </si>
  <si>
    <t>SceptileLand889 # Rhodochrine Tree</t>
  </si>
  <si>
    <t>DecidueyeLand889 # Rhodochrine Tree</t>
  </si>
  <si>
    <t>MukLand894 # Endgame</t>
  </si>
  <si>
    <t>TangrowthLand894 # Endgame</t>
  </si>
  <si>
    <t>GarbodorLand894 # Endgame</t>
  </si>
  <si>
    <t>AvaluggLand894 # Endgame</t>
  </si>
  <si>
    <t>SwalotLand894 # Endgame</t>
  </si>
  <si>
    <t>AbraLand894 # Endgame</t>
  </si>
  <si>
    <t>CameruptLand894 # Endgame</t>
  </si>
  <si>
    <t>HypnoLand894 # Endgame</t>
  </si>
  <si>
    <t>ClawitzerLand894 # Endgame</t>
  </si>
  <si>
    <t>MrmimeLand894 # Endgame</t>
  </si>
  <si>
    <t>MagnezoneLand894 # Endgame</t>
  </si>
  <si>
    <t>MukLand895 # Neoteric Isle</t>
  </si>
  <si>
    <t>RapidashLand895 # Neoteric Isle</t>
  </si>
  <si>
    <t>VileplumeLand895 # Neoteric Isle</t>
  </si>
  <si>
    <t>XurkitreeLand895 # Neoteric Isle</t>
  </si>
  <si>
    <t>NidokingLand895 # Neoteric Isle</t>
  </si>
  <si>
    <t>NidoqueenLand895 # Neoteric Isle</t>
  </si>
  <si>
    <t>MachampLand895 # Neoteric Isle</t>
  </si>
  <si>
    <t>DonphanLand895 # Neoteric Isle</t>
  </si>
  <si>
    <t>WigglytuffLand895 # Neoteric Isle</t>
  </si>
  <si>
    <t>TaurosLand895 # Neoteric Isle</t>
  </si>
  <si>
    <t>VenusaurLand895 # Neoteric Isle</t>
  </si>
  <si>
    <t>CharizardLand895 # Neoteric Isle</t>
  </si>
  <si>
    <t>GolduckWater895 # Neoteric Isle</t>
  </si>
  <si>
    <t>TentacruelWater895 # Neoteric Isle</t>
  </si>
  <si>
    <t>VaporeonWater895 # Neoteric Isle</t>
  </si>
  <si>
    <t>PidgeotWater895 # Neoteric Isle</t>
  </si>
  <si>
    <t>PidgeottoWater895 # Neoteric Isle</t>
  </si>
  <si>
    <t>PsyduckOld Rod895 # Neoteric Isle</t>
  </si>
  <si>
    <t>StaryuOld Rod895 # Neoteric Isle</t>
  </si>
  <si>
    <t>SeadraGood Rod895 # Neoteric Isle</t>
  </si>
  <si>
    <t>PoipoleGood Rod895 # Neoteric Isle</t>
  </si>
  <si>
    <t>PoliwhirlSuper Rod895 # Neoteric Isle</t>
  </si>
  <si>
    <t>KinglerSuper Rod895 # Neoteric Isle</t>
  </si>
  <si>
    <t>DewgongSuper Rod895 # Neoteric Isle</t>
  </si>
  <si>
    <t>GyaradosSuper Rod895 # Neoteric Isle</t>
  </si>
  <si>
    <t>BlastoiseSuper Rod895 # Neoteric Isle</t>
  </si>
  <si>
    <t>TynamoOld Rod896 # Citae Prisma</t>
  </si>
  <si>
    <t>DeinoOld Rod896 # Citae Prisma</t>
  </si>
  <si>
    <t>EelektrikGood Rod896 # Citae Prisma</t>
  </si>
  <si>
    <t>ZweilousGood Rod896 # Citae Prisma</t>
  </si>
  <si>
    <t>EelektrossGood Rod896 # Citae Prisma</t>
  </si>
  <si>
    <t>DragalgeSuper Rod896 # Citae Prisma</t>
  </si>
  <si>
    <t>EelektrossSuper Rod896 # Citae Prisma</t>
  </si>
  <si>
    <t>PheromosaSuper Rod896 # Citae Prisma</t>
  </si>
  <si>
    <t>HydreigonSuper Rod896 # Citae Prisma</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</si>
</sst>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sz val="10.0"/>
      <color theme="1"/>
      <name val="Arial"/>
      <scheme val="minor"/>
    </font>
    <font>
      <b/>
      <sz val="10.0"/>
      <color theme="1"/>
      <name val="Arial"/>
      <scheme val="minor"/>
    </font>
    <font>
      <b/>
      <sz val="10.0"/>
      <color rgb="FF000000"/>
      <name val="Arial"/>
      <scheme val="minor"/>
    </font>
    <font>
      <sz val="10.0"/>
      <color rgb="FFFFFFFF"/>
      <name val="Arial"/>
      <scheme val="minor"/>
    </font>
    <font>
      <color theme="1"/>
      <name val="Arial"/>
      <scheme val="minor"/>
    </font>
    <font>
      <color theme="1"/>
      <name val="Arial"/>
    </font>
    <font>
      <u/>
      <sz val="10.0"/>
      <color rgb="FF000000"/>
    </font>
    <font>
      <b/>
      <color theme="1"/>
      <name val="Arial"/>
    </font>
    <font>
      <sz val="11.0"/>
      <color rgb="FF000000"/>
      <name val="Calibri"/>
    </font>
    <font>
      <sz val="11.0"/>
      <color theme="1"/>
      <name val="Calibri"/>
    </font>
    <font>
      <b/>
      <color theme="1"/>
      <name val="Arial"/>
      <scheme val="minor"/>
    </font>
    <font>
      <u/>
      <color rgb="FF0000FF"/>
    </font>
    <font>
      <b/>
      <sz val="11.0"/>
      <color rgb="FF000000"/>
      <name val="Calibri"/>
    </font>
    <font>
      <b/>
      <sz val="11.0"/>
      <color theme="1"/>
      <name val="Calibri"/>
    </font>
    <font>
      <u/>
      <sz val="11.0"/>
      <color rgb="FF000000"/>
      <name val="Calibri"/>
    </font>
    <font>
      <u/>
      <sz val="11.0"/>
      <color rgb="FF000000"/>
      <name val="Calibri"/>
    </font>
    <font>
      <u/>
      <sz val="11.0"/>
      <color rgb="FF0000FF"/>
      <name val="Calibri"/>
    </font>
    <font>
      <u/>
      <sz val="11.0"/>
      <color rgb="FF0000FF"/>
      <name val="Calibri"/>
    </font>
    <font>
      <sz val="11.0"/>
      <color rgb="FFFFFFFF"/>
      <name val="Calibri"/>
    </font>
    <font>
      <b/>
      <sz val="12.0"/>
      <color rgb="FF000000"/>
      <name val="Arial"/>
      <scheme val="minor"/>
    </font>
    <font>
      <b/>
      <u/>
      <color theme="1"/>
      <name val="Arial"/>
      <scheme val="minor"/>
    </font>
    <font>
      <b/>
      <u/>
      <color theme="1"/>
      <name val="Arial"/>
      <scheme val="minor"/>
    </font>
    <font>
      <color theme="0"/>
      <name val="Arial"/>
      <scheme val="minor"/>
    </font>
    <font>
      <color rgb="FF000000"/>
      <name val="Arial"/>
    </font>
  </fonts>
  <fills count="33">
    <fill>
      <patternFill patternType="none"/>
    </fill>
    <fill>
      <patternFill patternType="lightGray"/>
    </fill>
    <fill>
      <patternFill patternType="solid">
        <fgColor theme="0"/>
        <bgColor theme="0"/>
      </patternFill>
    </fill>
    <fill>
      <patternFill patternType="solid">
        <fgColor rgb="FFF4CCCC"/>
        <bgColor rgb="FFF4CCCC"/>
      </patternFill>
    </fill>
    <fill>
      <patternFill patternType="solid">
        <fgColor rgb="FFF9CB9C"/>
        <bgColor rgb="FFF9CB9C"/>
      </patternFill>
    </fill>
    <fill>
      <patternFill patternType="solid">
        <fgColor rgb="FFFCE5CD"/>
        <bgColor rgb="FFFCE5CD"/>
      </patternFill>
    </fill>
    <fill>
      <patternFill patternType="solid">
        <fgColor rgb="FF9FC5E8"/>
        <bgColor rgb="FF9FC5E8"/>
      </patternFill>
    </fill>
    <fill>
      <patternFill patternType="solid">
        <fgColor rgb="FFD9D2E9"/>
        <bgColor rgb="FFD9D2E9"/>
      </patternFill>
    </fill>
    <fill>
      <patternFill patternType="solid">
        <fgColor rgb="FFC9DAF8"/>
        <bgColor rgb="FFC9DAF8"/>
      </patternFill>
    </fill>
    <fill>
      <patternFill patternType="solid">
        <fgColor rgb="FF00FFFF"/>
        <bgColor rgb="FF00FFFF"/>
      </patternFill>
    </fill>
    <fill>
      <patternFill patternType="solid">
        <fgColor rgb="FF92D050"/>
        <bgColor rgb="FF92D050"/>
      </patternFill>
    </fill>
    <fill>
      <patternFill patternType="solid">
        <fgColor rgb="FF7030A0"/>
        <bgColor rgb="FF7030A0"/>
      </patternFill>
    </fill>
    <fill>
      <patternFill patternType="solid">
        <fgColor rgb="FFB4A7D6"/>
        <bgColor rgb="FFB4A7D6"/>
      </patternFill>
    </fill>
    <fill>
      <patternFill patternType="solid">
        <fgColor rgb="FFFF3300"/>
        <bgColor rgb="FFFF3300"/>
      </patternFill>
    </fill>
    <fill>
      <patternFill patternType="solid">
        <fgColor rgb="FF00B0F0"/>
        <bgColor rgb="FF00B0F0"/>
      </patternFill>
    </fill>
    <fill>
      <patternFill patternType="solid">
        <fgColor rgb="FFD8D8D8"/>
        <bgColor rgb="FFD8D8D8"/>
      </patternFill>
    </fill>
    <fill>
      <patternFill patternType="solid">
        <fgColor rgb="FFFFE598"/>
        <bgColor rgb="FFFFE598"/>
      </patternFill>
    </fill>
    <fill>
      <patternFill patternType="solid">
        <fgColor rgb="FF669900"/>
        <bgColor rgb="FF669900"/>
      </patternFill>
    </fill>
    <fill>
      <patternFill patternType="solid">
        <fgColor rgb="FF000000"/>
        <bgColor rgb="FF000000"/>
      </patternFill>
    </fill>
    <fill>
      <patternFill patternType="solid">
        <fgColor rgb="FFCC99FF"/>
        <bgColor rgb="FFCC99FF"/>
      </patternFill>
    </fill>
    <fill>
      <patternFill patternType="solid">
        <fgColor rgb="FF6666FF"/>
        <bgColor rgb="FF6666FF"/>
      </patternFill>
    </fill>
    <fill>
      <patternFill patternType="solid">
        <fgColor rgb="FFFF00FF"/>
        <bgColor rgb="FFFF00FF"/>
      </patternFill>
    </fill>
    <fill>
      <patternFill patternType="solid">
        <fgColor rgb="FFBF9000"/>
        <bgColor rgb="FFBF9000"/>
      </patternFill>
    </fill>
    <fill>
      <patternFill patternType="solid">
        <fgColor rgb="FF7F6000"/>
        <bgColor rgb="FF7F6000"/>
      </patternFill>
    </fill>
    <fill>
      <patternFill patternType="solid">
        <fgColor rgb="FF00CCFF"/>
        <bgColor rgb="FF00CCFF"/>
      </patternFill>
    </fill>
    <fill>
      <patternFill patternType="solid">
        <fgColor rgb="FFA5A5A5"/>
        <bgColor rgb="FFA5A5A5"/>
      </patternFill>
    </fill>
    <fill>
      <patternFill patternType="solid">
        <fgColor rgb="FFCC6600"/>
        <bgColor rgb="FFCC6600"/>
      </patternFill>
    </fill>
    <fill>
      <patternFill patternType="solid">
        <fgColor rgb="FF660066"/>
        <bgColor rgb="FF660066"/>
      </patternFill>
    </fill>
    <fill>
      <patternFill patternType="solid">
        <fgColor rgb="FFD9EAD3"/>
        <bgColor rgb="FFD9EAD3"/>
      </patternFill>
    </fill>
    <fill>
      <patternFill patternType="solid">
        <fgColor rgb="FFFFFFFF"/>
        <bgColor rgb="FFFFFFFF"/>
      </patternFill>
    </fill>
    <fill>
      <patternFill patternType="solid">
        <fgColor rgb="FFD9D9D9"/>
        <bgColor rgb="FFD9D9D9"/>
      </patternFill>
    </fill>
    <fill>
      <patternFill patternType="solid">
        <fgColor rgb="FFE06666"/>
        <bgColor rgb="FFE06666"/>
      </patternFill>
    </fill>
    <fill>
      <patternFill patternType="solid">
        <fgColor rgb="FFD0E0E3"/>
        <bgColor rgb="FFD0E0E3"/>
      </patternFill>
    </fill>
  </fills>
  <borders count="3">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readingOrder="0"/>
    </xf>
    <xf borderId="0" fillId="0" fontId="0" numFmtId="0" xfId="0" applyAlignment="1" applyFont="1">
      <alignment readingOrder="0" shrinkToFit="0" vertical="bottom" wrapText="0"/>
    </xf>
    <xf borderId="0" fillId="0" fontId="1" numFmtId="49" xfId="0" applyAlignment="1" applyFont="1" applyNumberFormat="1">
      <alignment readingOrder="0"/>
    </xf>
    <xf borderId="0" fillId="0" fontId="0" numFmtId="0" xfId="0" applyAlignment="1" applyFont="1">
      <alignment horizontal="left" readingOrder="0" shrinkToFit="0" vertical="bottom" wrapText="0"/>
    </xf>
    <xf borderId="0" fillId="0" fontId="2" numFmtId="0" xfId="0" applyAlignment="1" applyFont="1">
      <alignment readingOrder="0"/>
    </xf>
    <xf borderId="0" fillId="0" fontId="3" numFmtId="0" xfId="0" applyAlignment="1" applyFont="1">
      <alignment readingOrder="0" vertical="bottom"/>
    </xf>
    <xf borderId="0" fillId="0" fontId="2" numFmtId="0" xfId="0" applyAlignment="1" applyFont="1">
      <alignment horizontal="right" vertical="bottom"/>
    </xf>
    <xf borderId="0" fillId="0" fontId="3" numFmtId="0" xfId="0" applyAlignment="1" applyFont="1">
      <alignment vertical="bottom"/>
    </xf>
    <xf borderId="0" fillId="0" fontId="4" numFmtId="0" xfId="0" applyAlignment="1" applyFont="1">
      <alignment horizontal="left" readingOrder="0" shrinkToFit="0" vertical="bottom" wrapText="0"/>
    </xf>
    <xf borderId="0" fillId="0" fontId="1" numFmtId="0" xfId="0" applyFont="1"/>
    <xf borderId="0" fillId="0" fontId="1" numFmtId="0" xfId="0" applyAlignment="1" applyFont="1">
      <alignment readingOrder="0"/>
    </xf>
    <xf borderId="0" fillId="0" fontId="1" numFmtId="49" xfId="0" applyAlignment="1" applyFont="1" applyNumberFormat="1">
      <alignment readingOrder="0" shrinkToFit="0" wrapText="0"/>
    </xf>
    <xf borderId="0" fillId="0" fontId="0" numFmtId="0" xfId="0" applyAlignment="1" applyFont="1">
      <alignment horizontal="left" readingOrder="0" shrinkToFit="0" vertical="bottom" wrapText="1"/>
    </xf>
    <xf borderId="0" fillId="0" fontId="0" numFmtId="9" xfId="0" applyAlignment="1" applyFont="1" applyNumberFormat="1">
      <alignment horizontal="left" readingOrder="0" shrinkToFit="0" vertical="bottom" wrapText="0"/>
    </xf>
    <xf borderId="0" fillId="0" fontId="1" numFmtId="0" xfId="0" applyAlignment="1" applyFont="1">
      <alignment vertical="bottom"/>
    </xf>
    <xf borderId="0" fillId="0" fontId="1" numFmtId="0" xfId="0" applyAlignment="1" applyFont="1">
      <alignment horizontal="left" readingOrder="0" vertical="bottom"/>
    </xf>
    <xf borderId="0" fillId="0" fontId="1" numFmtId="0" xfId="0" applyAlignment="1" applyFont="1">
      <alignment readingOrder="0" shrinkToFit="0" wrapText="0"/>
    </xf>
    <xf borderId="0" fillId="0" fontId="1" numFmtId="0" xfId="0" applyAlignment="1" applyFont="1">
      <alignment horizontal="left" shrinkToFit="0" vertical="bottom" wrapText="1"/>
    </xf>
    <xf borderId="0" fillId="2" fontId="1" numFmtId="0" xfId="0" applyAlignment="1" applyFill="1" applyFont="1">
      <alignment readingOrder="0"/>
    </xf>
    <xf borderId="0" fillId="0" fontId="0" numFmtId="0" xfId="0" applyAlignment="1" applyFont="1">
      <alignment readingOrder="0" shrinkToFit="0" vertical="bottom" wrapText="1"/>
    </xf>
    <xf borderId="0" fillId="0" fontId="1" numFmtId="0" xfId="0" applyAlignment="1" applyFont="1">
      <alignment horizontal="left"/>
    </xf>
    <xf borderId="0" fillId="0" fontId="4" numFmtId="49" xfId="0" applyAlignment="1" applyFont="1" applyNumberFormat="1">
      <alignment readingOrder="0"/>
    </xf>
    <xf borderId="0" fillId="0" fontId="0" numFmtId="0" xfId="0" applyAlignment="1" applyFont="1">
      <alignment vertical="bottom"/>
    </xf>
    <xf borderId="0" fillId="0" fontId="5" numFmtId="0" xfId="0" applyAlignment="1" applyFont="1">
      <alignment readingOrder="0"/>
    </xf>
    <xf borderId="0" fillId="0" fontId="6" numFmtId="49" xfId="0" applyAlignment="1" applyFont="1" applyNumberFormat="1">
      <alignment vertical="bottom"/>
    </xf>
    <xf borderId="0" fillId="0" fontId="0" numFmtId="0" xfId="0" applyAlignment="1" applyFont="1">
      <alignment horizontal="left" shrinkToFit="0" vertical="bottom" wrapText="0"/>
    </xf>
    <xf borderId="0" fillId="0" fontId="1" numFmtId="0" xfId="0" applyAlignment="1" applyFont="1">
      <alignment readingOrder="0" shrinkToFit="0" wrapText="1"/>
    </xf>
    <xf borderId="0" fillId="0" fontId="0" numFmtId="0" xfId="0" applyAlignment="1" applyFont="1">
      <alignment shrinkToFit="0" vertical="bottom" wrapText="0"/>
    </xf>
    <xf borderId="0" fillId="0" fontId="1" numFmtId="0" xfId="0" applyAlignment="1" applyFont="1">
      <alignment vertical="bottom"/>
    </xf>
    <xf borderId="0" fillId="0" fontId="7" numFmtId="0" xfId="0" applyAlignment="1" applyFont="1">
      <alignment horizontal="left" readingOrder="0" shrinkToFit="0" vertical="bottom" wrapText="1"/>
    </xf>
    <xf borderId="0" fillId="0" fontId="0" numFmtId="0" xfId="0" applyAlignment="1" applyFont="1">
      <alignment readingOrder="0" vertical="bottom"/>
    </xf>
    <xf borderId="0" fillId="0" fontId="6" numFmtId="0" xfId="0" applyAlignment="1" applyFont="1">
      <alignment vertical="bottom"/>
    </xf>
    <xf borderId="0" fillId="0" fontId="6" numFmtId="0" xfId="0" applyAlignment="1" applyFont="1">
      <alignment readingOrder="0" vertical="bottom"/>
    </xf>
    <xf borderId="0" fillId="0" fontId="6" numFmtId="0" xfId="0" applyAlignment="1" applyFont="1">
      <alignment vertical="bottom"/>
    </xf>
    <xf borderId="0" fillId="0" fontId="8" numFmtId="0" xfId="0" applyAlignment="1" applyFont="1">
      <alignment readingOrder="0" vertical="bottom"/>
    </xf>
    <xf borderId="0" fillId="0" fontId="5" numFmtId="49" xfId="0" applyAlignment="1" applyFont="1" applyNumberFormat="1">
      <alignment readingOrder="0"/>
    </xf>
    <xf borderId="0" fillId="0" fontId="5" numFmtId="0" xfId="0" applyFont="1"/>
    <xf borderId="0" fillId="0" fontId="5" numFmtId="0" xfId="0" applyAlignment="1" applyFont="1">
      <alignment readingOrder="0"/>
    </xf>
    <xf borderId="0" fillId="0" fontId="5" numFmtId="49" xfId="0" applyFont="1" applyNumberFormat="1"/>
    <xf borderId="0" fillId="3" fontId="1" numFmtId="0" xfId="0" applyFill="1" applyFont="1"/>
    <xf borderId="0" fillId="4" fontId="1" numFmtId="0" xfId="0" applyAlignment="1" applyFill="1" applyFont="1">
      <alignment readingOrder="0"/>
    </xf>
    <xf borderId="0" fillId="0" fontId="9" numFmtId="0" xfId="0" applyAlignment="1" applyFont="1">
      <alignment readingOrder="0" shrinkToFit="0" vertical="bottom" wrapText="0"/>
    </xf>
    <xf borderId="0" fillId="0" fontId="9" numFmtId="0" xfId="0" applyAlignment="1" applyFont="1">
      <alignment readingOrder="0" vertical="bottom"/>
    </xf>
    <xf borderId="0" fillId="0" fontId="9" numFmtId="0" xfId="0" applyAlignment="1" applyFont="1">
      <alignment vertical="bottom"/>
    </xf>
    <xf borderId="0" fillId="0" fontId="10" numFmtId="0" xfId="0" applyAlignment="1" applyFont="1">
      <alignment vertical="bottom"/>
    </xf>
    <xf borderId="0" fillId="0" fontId="11" numFmtId="49" xfId="0" applyAlignment="1" applyFont="1" applyNumberFormat="1">
      <alignment readingOrder="0"/>
    </xf>
    <xf borderId="0" fillId="0" fontId="11" numFmtId="0" xfId="0" applyAlignment="1" applyFont="1">
      <alignment readingOrder="0"/>
    </xf>
    <xf borderId="0" fillId="0" fontId="6" numFmtId="0" xfId="0" applyAlignment="1" applyFont="1">
      <alignment shrinkToFit="0" vertical="bottom" wrapText="0"/>
    </xf>
    <xf borderId="1" fillId="0" fontId="6" numFmtId="0" xfId="0" applyAlignment="1" applyBorder="1" applyFont="1">
      <alignment shrinkToFit="0" vertical="bottom" wrapText="0"/>
    </xf>
    <xf borderId="0" fillId="0" fontId="10" numFmtId="0" xfId="0" applyAlignment="1" applyFont="1">
      <alignment readingOrder="0" shrinkToFit="0" wrapText="0"/>
    </xf>
    <xf borderId="2" fillId="0" fontId="6" numFmtId="0" xfId="0" applyAlignment="1" applyBorder="1" applyFont="1">
      <alignment shrinkToFit="0" vertical="bottom" wrapText="0"/>
    </xf>
    <xf borderId="0" fillId="0" fontId="6" numFmtId="0" xfId="0" applyAlignment="1" applyFont="1">
      <alignment readingOrder="0" shrinkToFit="0" vertical="bottom" wrapText="0"/>
    </xf>
    <xf borderId="0" fillId="5" fontId="6" numFmtId="0" xfId="0" applyAlignment="1" applyFill="1" applyFont="1">
      <alignment readingOrder="0" shrinkToFit="0" vertical="bottom" wrapText="0"/>
    </xf>
    <xf borderId="0" fillId="0" fontId="12" numFmtId="0" xfId="0" applyAlignment="1" applyFont="1">
      <alignment readingOrder="0"/>
    </xf>
    <xf borderId="0" fillId="6" fontId="5" numFmtId="0" xfId="0" applyAlignment="1" applyFill="1" applyFont="1">
      <alignment readingOrder="0"/>
    </xf>
    <xf borderId="0" fillId="0" fontId="13" numFmtId="0" xfId="0" applyAlignment="1" applyFont="1">
      <alignment vertical="bottom"/>
    </xf>
    <xf borderId="0" fillId="0" fontId="14" numFmtId="0" xfId="0" applyAlignment="1" applyFont="1">
      <alignment horizontal="right" vertical="bottom"/>
    </xf>
    <xf borderId="0" fillId="7" fontId="10" numFmtId="0" xfId="0" applyAlignment="1" applyFill="1" applyFont="1">
      <alignment vertical="bottom"/>
    </xf>
    <xf borderId="0" fillId="8" fontId="10" numFmtId="0" xfId="0" applyAlignment="1" applyFill="1" applyFont="1">
      <alignment vertical="bottom"/>
    </xf>
    <xf borderId="0" fillId="9" fontId="15" numFmtId="0" xfId="0" applyAlignment="1" applyFill="1" applyFont="1">
      <alignment vertical="bottom"/>
    </xf>
    <xf borderId="0" fillId="0" fontId="16" numFmtId="0" xfId="0" applyAlignment="1" applyFont="1">
      <alignment vertical="bottom"/>
    </xf>
    <xf borderId="0" fillId="0" fontId="17" numFmtId="0" xfId="0" applyAlignment="1" applyFont="1">
      <alignment vertical="bottom"/>
    </xf>
    <xf borderId="0" fillId="0" fontId="10" numFmtId="0" xfId="0" applyAlignment="1" applyFont="1">
      <alignment readingOrder="0" vertical="bottom"/>
    </xf>
    <xf borderId="0" fillId="8" fontId="18" numFmtId="0" xfId="0" applyAlignment="1" applyFont="1">
      <alignment vertical="bottom"/>
    </xf>
    <xf borderId="0" fillId="9" fontId="9" numFmtId="0" xfId="0" applyAlignment="1" applyFont="1">
      <alignment vertical="bottom"/>
    </xf>
    <xf borderId="0" fillId="0" fontId="14" numFmtId="0" xfId="0" applyAlignment="1" applyFont="1">
      <alignment vertical="bottom"/>
    </xf>
    <xf borderId="0" fillId="10" fontId="9" numFmtId="0" xfId="0" applyAlignment="1" applyFill="1" applyFont="1">
      <alignment vertical="bottom"/>
    </xf>
    <xf borderId="0" fillId="11" fontId="19" numFmtId="0" xfId="0" applyAlignment="1" applyFill="1" applyFont="1">
      <alignment vertical="bottom"/>
    </xf>
    <xf borderId="0" fillId="0" fontId="10" numFmtId="0" xfId="0" applyAlignment="1" applyFont="1">
      <alignment horizontal="right" vertical="bottom"/>
    </xf>
    <xf borderId="0" fillId="8" fontId="10" numFmtId="0" xfId="0" applyAlignment="1" applyFont="1">
      <alignment horizontal="right" vertical="bottom"/>
    </xf>
    <xf borderId="0" fillId="12" fontId="9" numFmtId="0" xfId="0" applyAlignment="1" applyFill="1" applyFont="1">
      <alignment vertical="bottom"/>
    </xf>
    <xf borderId="0" fillId="13" fontId="9" numFmtId="0" xfId="0" applyAlignment="1" applyFill="1" applyFont="1">
      <alignment vertical="bottom"/>
    </xf>
    <xf borderId="0" fillId="8" fontId="9" numFmtId="0" xfId="0" applyAlignment="1" applyFont="1">
      <alignment vertical="bottom"/>
    </xf>
    <xf borderId="0" fillId="8" fontId="9" numFmtId="0" xfId="0" applyAlignment="1" applyFont="1">
      <alignment horizontal="right" vertical="bottom"/>
    </xf>
    <xf borderId="0" fillId="14" fontId="9" numFmtId="0" xfId="0" applyAlignment="1" applyFill="1" applyFont="1">
      <alignment vertical="bottom"/>
    </xf>
    <xf borderId="0" fillId="15" fontId="9" numFmtId="0" xfId="0" applyAlignment="1" applyFill="1" applyFont="1">
      <alignment vertical="bottom"/>
    </xf>
    <xf borderId="0" fillId="16" fontId="9" numFmtId="0" xfId="0" applyAlignment="1" applyFill="1" applyFont="1">
      <alignment vertical="bottom"/>
    </xf>
    <xf borderId="0" fillId="17" fontId="9" numFmtId="0" xfId="0" applyAlignment="1" applyFill="1" applyFont="1">
      <alignment vertical="bottom"/>
    </xf>
    <xf borderId="0" fillId="18" fontId="19" numFmtId="0" xfId="0" applyAlignment="1" applyFill="1" applyFont="1">
      <alignment vertical="bottom"/>
    </xf>
    <xf borderId="0" fillId="19" fontId="9" numFmtId="0" xfId="0" applyAlignment="1" applyFill="1" applyFont="1">
      <alignment vertical="bottom"/>
    </xf>
    <xf borderId="0" fillId="20" fontId="9" numFmtId="0" xfId="0" applyAlignment="1" applyFill="1" applyFont="1">
      <alignment vertical="bottom"/>
    </xf>
    <xf borderId="0" fillId="21" fontId="9" numFmtId="0" xfId="0" applyAlignment="1" applyFill="1" applyFont="1">
      <alignment vertical="bottom"/>
    </xf>
    <xf borderId="0" fillId="22" fontId="9" numFmtId="0" xfId="0" applyAlignment="1" applyFill="1" applyFont="1">
      <alignment vertical="bottom"/>
    </xf>
    <xf borderId="0" fillId="23" fontId="9" numFmtId="0" xfId="0" applyAlignment="1" applyFill="1" applyFont="1">
      <alignment vertical="bottom"/>
    </xf>
    <xf borderId="0" fillId="24" fontId="9" numFmtId="0" xfId="0" applyAlignment="1" applyFill="1" applyFont="1">
      <alignment vertical="bottom"/>
    </xf>
    <xf borderId="0" fillId="25" fontId="19" numFmtId="0" xfId="0" applyAlignment="1" applyFill="1" applyFont="1">
      <alignment vertical="bottom"/>
    </xf>
    <xf borderId="0" fillId="26" fontId="9" numFmtId="0" xfId="0" applyAlignment="1" applyFill="1" applyFont="1">
      <alignment vertical="bottom"/>
    </xf>
    <xf borderId="0" fillId="27" fontId="19" numFmtId="0" xfId="0" applyAlignment="1" applyFill="1" applyFont="1">
      <alignment vertical="bottom"/>
    </xf>
    <xf borderId="0" fillId="7" fontId="10" numFmtId="0" xfId="0" applyAlignment="1" applyFont="1">
      <alignment horizontal="right" vertical="bottom"/>
    </xf>
    <xf borderId="0" fillId="0" fontId="9" numFmtId="0" xfId="0" applyAlignment="1" applyFont="1">
      <alignment horizontal="right" vertical="bottom"/>
    </xf>
    <xf borderId="0" fillId="28" fontId="10" numFmtId="0" xfId="0" applyAlignment="1" applyFill="1" applyFont="1">
      <alignment horizontal="right" vertical="bottom"/>
    </xf>
    <xf borderId="0" fillId="14" fontId="10" numFmtId="0" xfId="0" applyAlignment="1" applyFont="1">
      <alignment vertical="bottom"/>
    </xf>
    <xf borderId="0" fillId="22" fontId="10" numFmtId="0" xfId="0" applyAlignment="1" applyFont="1">
      <alignment vertical="bottom"/>
    </xf>
    <xf borderId="0" fillId="13" fontId="10" numFmtId="0" xfId="0" applyAlignment="1" applyFont="1">
      <alignment vertical="bottom"/>
    </xf>
    <xf borderId="0" fillId="17" fontId="10" numFmtId="0" xfId="0" applyAlignment="1" applyFont="1">
      <alignment vertical="bottom"/>
    </xf>
    <xf borderId="0" fillId="12" fontId="10" numFmtId="0" xfId="0" applyAlignment="1" applyFont="1">
      <alignment vertical="bottom"/>
    </xf>
    <xf borderId="0" fillId="26" fontId="10" numFmtId="0" xfId="0" applyAlignment="1" applyFont="1">
      <alignment vertical="bottom"/>
    </xf>
    <xf borderId="0" fillId="10" fontId="10" numFmtId="0" xfId="0" applyAlignment="1" applyFont="1">
      <alignment vertical="bottom"/>
    </xf>
    <xf borderId="0" fillId="24" fontId="10" numFmtId="0" xfId="0" applyAlignment="1" applyFont="1">
      <alignment vertical="bottom"/>
    </xf>
    <xf borderId="0" fillId="23" fontId="10" numFmtId="0" xfId="0" applyAlignment="1" applyFont="1">
      <alignment vertical="bottom"/>
    </xf>
    <xf borderId="0" fillId="15" fontId="10" numFmtId="0" xfId="0" applyAlignment="1" applyFont="1">
      <alignment vertical="bottom"/>
    </xf>
    <xf borderId="0" fillId="21" fontId="10" numFmtId="0" xfId="0" applyAlignment="1" applyFont="1">
      <alignment vertical="bottom"/>
    </xf>
    <xf borderId="0" fillId="20" fontId="10" numFmtId="0" xfId="0" applyAlignment="1" applyFont="1">
      <alignment vertical="bottom"/>
    </xf>
    <xf borderId="0" fillId="19" fontId="10" numFmtId="0" xfId="0" applyAlignment="1" applyFont="1">
      <alignment vertical="bottom"/>
    </xf>
    <xf borderId="0" fillId="29" fontId="9" numFmtId="0" xfId="0" applyAlignment="1" applyFill="1" applyFont="1">
      <alignment horizontal="center" vertical="bottom"/>
    </xf>
    <xf borderId="0" fillId="16" fontId="10" numFmtId="0" xfId="0" applyAlignment="1" applyFont="1">
      <alignment vertical="bottom"/>
    </xf>
    <xf borderId="0" fillId="0" fontId="20" numFmtId="0" xfId="0" applyAlignment="1" applyFont="1">
      <alignment readingOrder="0"/>
    </xf>
    <xf borderId="0" fillId="0" fontId="21" numFmtId="0" xfId="0" applyAlignment="1" applyFont="1">
      <alignment readingOrder="0"/>
    </xf>
    <xf borderId="0" fillId="0" fontId="22" numFmtId="0" xfId="0" applyAlignment="1" applyFont="1">
      <alignment readingOrder="0" shrinkToFit="0" wrapText="0"/>
    </xf>
    <xf borderId="0" fillId="0" fontId="5" numFmtId="0" xfId="0" applyAlignment="1" applyFont="1">
      <alignment readingOrder="0" shrinkToFit="0" wrapText="0"/>
    </xf>
    <xf borderId="0" fillId="30" fontId="5" numFmtId="0" xfId="0" applyFill="1" applyFont="1"/>
    <xf borderId="0" fillId="30" fontId="5" numFmtId="0" xfId="0" applyAlignment="1" applyFont="1">
      <alignment shrinkToFit="0" wrapText="0"/>
    </xf>
    <xf borderId="0" fillId="30" fontId="5" numFmtId="0" xfId="0" applyAlignment="1" applyFont="1">
      <alignment readingOrder="0"/>
    </xf>
    <xf borderId="0" fillId="0" fontId="5" numFmtId="0" xfId="0" applyAlignment="1" applyFont="1">
      <alignment shrinkToFit="0" wrapText="0"/>
    </xf>
    <xf borderId="0" fillId="31" fontId="5" numFmtId="0" xfId="0" applyAlignment="1" applyFill="1" applyFont="1">
      <alignment readingOrder="0"/>
    </xf>
    <xf borderId="0" fillId="0" fontId="5" numFmtId="0" xfId="0" applyAlignment="1" applyFont="1">
      <alignment readingOrder="0" shrinkToFit="0" wrapText="1"/>
    </xf>
    <xf borderId="0" fillId="2" fontId="23" numFmtId="0" xfId="0" applyAlignment="1" applyFont="1">
      <alignment readingOrder="0" shrinkToFit="0" wrapText="1"/>
    </xf>
    <xf borderId="0" fillId="7" fontId="5" numFmtId="0" xfId="0" applyAlignment="1" applyFont="1">
      <alignment readingOrder="0"/>
    </xf>
    <xf borderId="0" fillId="4" fontId="5" numFmtId="0" xfId="0" applyAlignment="1" applyFont="1">
      <alignment readingOrder="0"/>
    </xf>
    <xf borderId="0" fillId="32" fontId="5" numFmtId="0" xfId="0" applyAlignment="1" applyFill="1" applyFont="1">
      <alignment readingOrder="0"/>
    </xf>
    <xf borderId="0" fillId="0" fontId="11" numFmtId="0" xfId="0" applyFont="1"/>
    <xf quotePrefix="1" borderId="0" fillId="0" fontId="5" numFmtId="49" xfId="0" applyAlignment="1" applyFont="1" applyNumberFormat="1">
      <alignment readingOrder="0"/>
    </xf>
    <xf quotePrefix="1" borderId="0" fillId="0" fontId="5" numFmtId="0" xfId="0" applyAlignment="1" applyFont="1">
      <alignment readingOrder="0"/>
    </xf>
    <xf borderId="0" fillId="0" fontId="24" numFmtId="0" xfId="0" applyAlignment="1" applyFont="1">
      <alignment readingOrder="0" shrinkToFit="0" vertical="bottom" wrapText="0"/>
    </xf>
    <xf quotePrefix="1" borderId="0" fillId="0" fontId="6" numFmtId="0" xfId="0" applyAlignment="1" applyFont="1">
      <alignment vertical="bottom"/>
    </xf>
  </cellXfs>
  <cellStyles count="1">
    <cellStyle xfId="0" name="Normal" builtinId="0"/>
  </cellStyles>
  <dxfs count="47">
    <dxf>
      <font>
        <color rgb="FF000000"/>
      </font>
      <fill>
        <patternFill patternType="solid">
          <fgColor rgb="FFFFE599"/>
          <bgColor rgb="FFFFE599"/>
        </patternFill>
      </fill>
      <border/>
    </dxf>
    <dxf>
      <font>
        <color rgb="FF000000"/>
      </font>
      <fill>
        <patternFill patternType="solid">
          <fgColor rgb="FFB7E1CD"/>
          <bgColor rgb="FFB7E1CD"/>
        </patternFill>
      </fill>
      <border/>
    </dxf>
    <dxf>
      <font>
        <color rgb="FF000000"/>
      </font>
      <fill>
        <patternFill patternType="solid">
          <fgColor rgb="FFD9D2E9"/>
          <bgColor rgb="FFD9D2E9"/>
        </patternFill>
      </fill>
      <border/>
    </dxf>
    <dxf>
      <font>
        <color rgb="FF000000"/>
      </font>
      <fill>
        <patternFill patternType="solid">
          <fgColor rgb="FF93C47D"/>
          <bgColor rgb="FF93C47D"/>
        </patternFill>
      </fill>
      <border/>
    </dxf>
    <dxf>
      <font>
        <color rgb="FFFFFFFF"/>
      </font>
      <fill>
        <patternFill patternType="solid">
          <fgColor rgb="FF8E7CC3"/>
          <bgColor rgb="FF8E7CC3"/>
        </patternFill>
      </fill>
      <border/>
    </dxf>
    <dxf>
      <font>
        <color rgb="FF000000"/>
      </font>
      <fill>
        <patternFill patternType="solid">
          <fgColor rgb="FFE6B8AF"/>
          <bgColor rgb="FFE6B8AF"/>
        </patternFill>
      </fill>
      <border/>
    </dxf>
    <dxf>
      <font>
        <color rgb="FFFFFFFF"/>
      </font>
      <fill>
        <patternFill patternType="solid">
          <fgColor rgb="FF9900FF"/>
          <bgColor rgb="FF9900FF"/>
        </patternFill>
      </fill>
      <border/>
    </dxf>
    <dxf>
      <font>
        <color rgb="FF000000"/>
      </font>
      <fill>
        <patternFill patternType="solid">
          <fgColor rgb="FF07DCDC"/>
          <bgColor rgb="FF07DCDC"/>
        </patternFill>
      </fill>
      <border/>
    </dxf>
    <dxf>
      <font>
        <color rgb="FF000000"/>
      </font>
      <fill>
        <patternFill patternType="solid">
          <fgColor rgb="FFD9D9D9"/>
          <bgColor rgb="FFD9D9D9"/>
        </patternFill>
      </fill>
      <border/>
    </dxf>
    <dxf>
      <font>
        <color rgb="FF000000"/>
      </font>
      <fill>
        <patternFill patternType="solid">
          <fgColor rgb="FFEAD1DC"/>
          <bgColor rgb="FFEAD1DC"/>
        </patternFill>
      </fill>
      <border/>
    </dxf>
    <dxf>
      <font>
        <color rgb="FFFFFFFF"/>
      </font>
      <fill>
        <patternFill patternType="solid">
          <fgColor rgb="FF000000"/>
          <bgColor rgb="FF000000"/>
        </patternFill>
      </fill>
      <border/>
    </dxf>
    <dxf>
      <font>
        <color rgb="FF000000"/>
      </font>
      <fill>
        <patternFill patternType="solid">
          <fgColor rgb="FFE06666"/>
          <bgColor rgb="FFE06666"/>
        </patternFill>
      </fill>
      <border/>
    </dxf>
    <dxf>
      <font>
        <color rgb="FF000000"/>
      </font>
      <fill>
        <patternFill patternType="solid">
          <fgColor rgb="FFFF0000"/>
          <bgColor rgb="FFFF0000"/>
        </patternFill>
      </fill>
      <border/>
    </dxf>
    <dxf>
      <font>
        <color rgb="FF000000"/>
      </font>
      <fill>
        <patternFill patternType="solid">
          <fgColor rgb="FFC27BA0"/>
          <bgColor rgb="FFC27BA0"/>
        </patternFill>
      </fill>
      <border/>
    </dxf>
    <dxf>
      <font>
        <color rgb="FF000000"/>
      </font>
      <fill>
        <patternFill patternType="solid">
          <fgColor rgb="FFFF00FF"/>
          <bgColor rgb="FFFF00FF"/>
        </patternFill>
      </fill>
      <border/>
    </dxf>
    <dxf>
      <font>
        <color rgb="FF000000"/>
      </font>
      <fill>
        <patternFill patternType="solid">
          <fgColor rgb="FFB7B7B7"/>
          <bgColor rgb="FFB7B7B7"/>
        </patternFill>
      </fill>
      <border/>
    </dxf>
    <dxf>
      <font>
        <color rgb="FF000000"/>
      </font>
      <fill>
        <patternFill patternType="solid">
          <fgColor rgb="FF980000"/>
          <bgColor rgb="FF980000"/>
        </patternFill>
      </fill>
      <border/>
    </dxf>
    <dxf>
      <font>
        <color rgb="FF000000"/>
      </font>
      <fill>
        <patternFill patternType="solid">
          <fgColor rgb="FFB6D7A8"/>
          <bgColor rgb="FFB6D7A8"/>
        </patternFill>
      </fill>
      <border/>
    </dxf>
    <dxf>
      <font>
        <color rgb="FF000000"/>
      </font>
      <fill>
        <patternFill patternType="solid">
          <fgColor rgb="FFFFD966"/>
          <bgColor rgb="FFFFD966"/>
        </patternFill>
      </fill>
      <border/>
    </dxf>
    <dxf>
      <font>
        <color rgb="FFFFFFFF"/>
      </font>
      <fill>
        <patternFill patternType="solid">
          <fgColor rgb="FF4A86E8"/>
          <bgColor rgb="FF4A86E8"/>
        </patternFill>
      </fill>
      <border/>
    </dxf>
    <dxf>
      <font>
        <color rgb="FFFFFFFF"/>
      </font>
      <fill>
        <patternFill patternType="solid">
          <fgColor rgb="FF0000FF"/>
          <bgColor rgb="FF0000FF"/>
        </patternFill>
      </fill>
      <border/>
    </dxf>
    <dxf>
      <font>
        <color rgb="FF000000"/>
      </font>
      <fill>
        <patternFill patternType="solid">
          <fgColor rgb="FFB4A7D6"/>
          <bgColor rgb="FFB4A7D6"/>
        </patternFill>
      </fill>
      <border/>
    </dxf>
    <dxf>
      <font>
        <color rgb="FF000000"/>
      </font>
      <fill>
        <patternFill patternType="solid">
          <fgColor rgb="FFD5A6BD"/>
          <bgColor rgb="FFD5A6BD"/>
        </patternFill>
      </fill>
      <border/>
    </dxf>
    <dxf>
      <font>
        <color rgb="FFFFFFFF"/>
      </font>
      <fill>
        <patternFill patternType="solid">
          <fgColor rgb="FF6AA84F"/>
          <bgColor rgb="FF6AA84F"/>
        </patternFill>
      </fill>
      <border/>
    </dxf>
    <dxf>
      <font>
        <color rgb="FF000000"/>
      </font>
      <fill>
        <patternFill patternType="solid">
          <fgColor rgb="FFE69138"/>
          <bgColor rgb="FFE69138"/>
        </patternFill>
      </fill>
      <border/>
    </dxf>
    <dxf>
      <font>
        <color rgb="FF000000"/>
      </font>
      <fill>
        <patternFill patternType="solid">
          <fgColor rgb="FFF6B26B"/>
          <bgColor rgb="FFF6B26B"/>
        </patternFill>
      </fill>
      <border/>
    </dxf>
    <dxf>
      <font>
        <color rgb="FFFFFFFF"/>
      </font>
      <fill>
        <patternFill patternType="solid">
          <fgColor rgb="FF6FA8DC"/>
          <bgColor rgb="FF6FA8DC"/>
        </patternFill>
      </fill>
      <border/>
    </dxf>
    <dxf>
      <font>
        <color rgb="FFFFFFFF"/>
      </font>
      <fill>
        <patternFill patternType="solid">
          <fgColor theme="1"/>
          <bgColor theme="1"/>
        </patternFill>
      </fill>
      <border/>
    </dxf>
    <dxf>
      <font/>
      <fill>
        <patternFill patternType="solid">
          <fgColor rgb="FFFFE599"/>
          <bgColor rgb="FFFFE599"/>
        </patternFill>
      </fill>
      <border/>
    </dxf>
    <dxf>
      <font/>
      <fill>
        <patternFill patternType="solid">
          <fgColor rgb="FFB7E1CD"/>
          <bgColor rgb="FFB7E1CD"/>
        </patternFill>
      </fill>
      <border/>
    </dxf>
    <dxf>
      <font/>
      <fill>
        <patternFill patternType="solid">
          <fgColor rgb="FFD9D2E9"/>
          <bgColor rgb="FFD9D2E9"/>
        </patternFill>
      </fill>
      <border/>
    </dxf>
    <dxf>
      <font/>
      <fill>
        <patternFill patternType="solid">
          <fgColor rgb="FF93C47D"/>
          <bgColor rgb="FF93C47D"/>
        </patternFill>
      </fill>
      <border/>
    </dxf>
    <dxf>
      <font/>
      <fill>
        <patternFill patternType="solid">
          <fgColor rgb="FF8E7CC3"/>
          <bgColor rgb="FF8E7CC3"/>
        </patternFill>
      </fill>
      <border/>
    </dxf>
    <dxf>
      <font/>
      <fill>
        <patternFill patternType="solid">
          <fgColor rgb="FFE6B8AF"/>
          <bgColor rgb="FFE6B8AF"/>
        </patternFill>
      </fill>
      <border/>
    </dxf>
    <dxf>
      <font>
        <color theme="0"/>
      </font>
      <fill>
        <patternFill patternType="solid">
          <fgColor rgb="FF9900FF"/>
          <bgColor rgb="FF9900FF"/>
        </patternFill>
      </fill>
      <border/>
    </dxf>
    <dxf>
      <font/>
      <fill>
        <patternFill patternType="solid">
          <fgColor rgb="FF07DCDC"/>
          <bgColor rgb="FF07DCDC"/>
        </patternFill>
      </fill>
      <border/>
    </dxf>
    <dxf>
      <font/>
      <fill>
        <patternFill patternType="solid">
          <fgColor rgb="FFD9D9D9"/>
          <bgColor rgb="FFD9D9D9"/>
        </patternFill>
      </fill>
      <border/>
    </dxf>
    <dxf>
      <font/>
      <fill>
        <patternFill patternType="solid">
          <fgColor rgb="FFEAD1DC"/>
          <bgColor rgb="FFEAD1DC"/>
        </patternFill>
      </fill>
      <border/>
    </dxf>
    <dxf>
      <font/>
      <fill>
        <patternFill patternType="solid">
          <fgColor rgb="FFE06666"/>
          <bgColor rgb="FFE06666"/>
        </patternFill>
      </fill>
      <border/>
    </dxf>
    <dxf>
      <font/>
      <fill>
        <patternFill patternType="solid">
          <fgColor rgb="FFFF0000"/>
          <bgColor rgb="FFFF0000"/>
        </patternFill>
      </fill>
      <border/>
    </dxf>
    <dxf>
      <font/>
      <fill>
        <patternFill patternType="solid">
          <fgColor rgb="FFC27BA0"/>
          <bgColor rgb="FFC27BA0"/>
        </patternFill>
      </fill>
      <border/>
    </dxf>
    <dxf>
      <font/>
      <fill>
        <patternFill patternType="solid">
          <fgColor rgb="FFFF00FF"/>
          <bgColor rgb="FFFF00FF"/>
        </patternFill>
      </fill>
      <border/>
    </dxf>
    <dxf>
      <font/>
      <fill>
        <patternFill patternType="solid">
          <fgColor rgb="FFB7B7B7"/>
          <bgColor rgb="FFB7B7B7"/>
        </patternFill>
      </fill>
      <border/>
    </dxf>
    <dxf>
      <font/>
      <fill>
        <patternFill patternType="solid">
          <fgColor rgb="FF980000"/>
          <bgColor rgb="FF980000"/>
        </patternFill>
      </fill>
      <border/>
    </dxf>
    <dxf>
      <font/>
      <fill>
        <patternFill patternType="solid">
          <fgColor rgb="FFB6D7A8"/>
          <bgColor rgb="FFB6D7A8"/>
        </patternFill>
      </fill>
      <border/>
    </dxf>
    <dxf>
      <font/>
      <fill>
        <patternFill patternType="solid">
          <fgColor rgb="FFFFD966"/>
          <bgColor rgb="FFFFD966"/>
        </patternFill>
      </fill>
      <border/>
    </dxf>
    <dxf>
      <font>
        <color theme="0"/>
      </font>
      <fill>
        <patternFill patternType="solid">
          <fgColor rgb="FF4A86E8"/>
          <bgColor rgb="FF4A86E8"/>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youtube.com/watch?v=IJ4RZyUlw8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tW9VM0YMs7W5Mm96qmJ7a5HU8sNU59Qrhx2Q48A4r9w/edit" TargetMode="External"/><Relationship Id="rId3" Type="http://schemas.openxmlformats.org/officeDocument/2006/relationships/drawing" Target="../drawings/drawing4.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40" Type="http://schemas.openxmlformats.org/officeDocument/2006/relationships/hyperlink" Target="https://bulbapedia.bulbagarden.net/wiki/Wormadam_(Pok%C3%A9mon)" TargetMode="External"/><Relationship Id="rId42" Type="http://schemas.openxmlformats.org/officeDocument/2006/relationships/hyperlink" Target="https://bulbapedia.bulbagarden.net/wiki/Wormadam_(Pok%C3%A9mon)" TargetMode="External"/><Relationship Id="rId41" Type="http://schemas.openxmlformats.org/officeDocument/2006/relationships/hyperlink" Target="https://bulbapedia.bulbagarden.net/wiki/Wormadam_(Pok%C3%A9mon)" TargetMode="External"/><Relationship Id="rId44" Type="http://schemas.openxmlformats.org/officeDocument/2006/relationships/hyperlink" Target="https://bulbapedia.bulbagarden.net/wiki/Wormadam_(Pok%C3%A9mon)" TargetMode="External"/><Relationship Id="rId43" Type="http://schemas.openxmlformats.org/officeDocument/2006/relationships/hyperlink" Target="https://bulbapedia.bulbagarden.net/wiki/Wormadam_(Pok%C3%A9mon)" TargetMode="External"/><Relationship Id="rId46" Type="http://schemas.openxmlformats.org/officeDocument/2006/relationships/hyperlink" Target="https://bulbapedia.bulbagarden.net/wiki/Wormadam_(Pok%C3%A9mon)" TargetMode="External"/><Relationship Id="rId45" Type="http://schemas.openxmlformats.org/officeDocument/2006/relationships/hyperlink" Target="https://bulbapedia.bulbagarden.net/wiki/Wormadam_(Pok%C3%A9mon)" TargetMode="External"/><Relationship Id="rId1" Type="http://schemas.openxmlformats.org/officeDocument/2006/relationships/hyperlink" Target="https://bulbapedia.bulbagarden.net/wiki/Darmanitan_(Pok%C3%A9mon)" TargetMode="External"/><Relationship Id="rId2" Type="http://schemas.openxmlformats.org/officeDocument/2006/relationships/hyperlink" Target="https://bulbapedia.bulbagarden.net/wiki/Darmanitan_(Pok%C3%A9mon)" TargetMode="External"/><Relationship Id="rId3" Type="http://schemas.openxmlformats.org/officeDocument/2006/relationships/hyperlink" Target="https://bulbapedia.bulbagarden.net/wiki/Darmanitan_(Pok%C3%A9mon)" TargetMode="External"/><Relationship Id="rId4" Type="http://schemas.openxmlformats.org/officeDocument/2006/relationships/hyperlink" Target="https://bulbapedia.bulbagarden.net/wiki/Darmanitan_(Pok%C3%A9mon)" TargetMode="External"/><Relationship Id="rId9" Type="http://schemas.openxmlformats.org/officeDocument/2006/relationships/hyperlink" Target="https://bulbapedia.bulbagarden.net/wiki/Lycanroc_(Pok%C3%A9mon)" TargetMode="External"/><Relationship Id="rId48" Type="http://schemas.openxmlformats.org/officeDocument/2006/relationships/hyperlink" Target="https://bulbapedia.bulbagarden.net/wiki/Wormadam_(Pok%C3%A9mon)" TargetMode="External"/><Relationship Id="rId47" Type="http://schemas.openxmlformats.org/officeDocument/2006/relationships/hyperlink" Target="https://bulbapedia.bulbagarden.net/wiki/Wormadam_(Pok%C3%A9mon)" TargetMode="External"/><Relationship Id="rId49" Type="http://schemas.openxmlformats.org/officeDocument/2006/relationships/hyperlink" Target="https://bulbapedia.bulbagarden.net/wiki/Wormadam_(Pok%C3%A9mon)" TargetMode="External"/><Relationship Id="rId5" Type="http://schemas.openxmlformats.org/officeDocument/2006/relationships/hyperlink" Target="https://bulbapedia.bulbagarden.net/wiki/Darmanitan_(Pok%C3%A9mon)" TargetMode="External"/><Relationship Id="rId6" Type="http://schemas.openxmlformats.org/officeDocument/2006/relationships/hyperlink" Target="https://bulbapedia.bulbagarden.net/wiki/Lycanroc_(Pok%C3%A9mon)" TargetMode="External"/><Relationship Id="rId7" Type="http://schemas.openxmlformats.org/officeDocument/2006/relationships/hyperlink" Target="https://bulbapedia.bulbagarden.net/wiki/Lycanroc_(Pok%C3%A9mon)" TargetMode="External"/><Relationship Id="rId8" Type="http://schemas.openxmlformats.org/officeDocument/2006/relationships/hyperlink" Target="https://bulbapedia.bulbagarden.net/wiki/Lycanroc_(Pok%C3%A9mon)" TargetMode="External"/><Relationship Id="rId31" Type="http://schemas.openxmlformats.org/officeDocument/2006/relationships/hyperlink" Target="https://bulbapedia.bulbagarden.net/wiki/Minior_(Pok%C3%A9mon)" TargetMode="External"/><Relationship Id="rId30" Type="http://schemas.openxmlformats.org/officeDocument/2006/relationships/hyperlink" Target="https://bulbapedia.bulbagarden.net/wiki/Minior_(Pok%C3%A9mon)" TargetMode="External"/><Relationship Id="rId33" Type="http://schemas.openxmlformats.org/officeDocument/2006/relationships/hyperlink" Target="https://bulbapedia.bulbagarden.net/wiki/Minior_(Pok%C3%A9mon)" TargetMode="External"/><Relationship Id="rId32" Type="http://schemas.openxmlformats.org/officeDocument/2006/relationships/hyperlink" Target="https://bulbapedia.bulbagarden.net/wiki/Minior_(Pok%C3%A9mon)" TargetMode="External"/><Relationship Id="rId35" Type="http://schemas.openxmlformats.org/officeDocument/2006/relationships/hyperlink" Target="https://bulbapedia.bulbagarden.net/wiki/Minior_(Pok%C3%A9mon)" TargetMode="External"/><Relationship Id="rId34" Type="http://schemas.openxmlformats.org/officeDocument/2006/relationships/hyperlink" Target="https://bulbapedia.bulbagarden.net/wiki/Minior_(Pok%C3%A9mon)" TargetMode="External"/><Relationship Id="rId37" Type="http://schemas.openxmlformats.org/officeDocument/2006/relationships/hyperlink" Target="https://bulbapedia.bulbagarden.net/wiki/Minior_(Pok%C3%A9mon)" TargetMode="External"/><Relationship Id="rId36" Type="http://schemas.openxmlformats.org/officeDocument/2006/relationships/hyperlink" Target="https://bulbapedia.bulbagarden.net/wiki/Minior_(Pok%C3%A9mon)" TargetMode="External"/><Relationship Id="rId39" Type="http://schemas.openxmlformats.org/officeDocument/2006/relationships/hyperlink" Target="https://bulbapedia.bulbagarden.net/wiki/Wormadam_(Pok%C3%A9mon)" TargetMode="External"/><Relationship Id="rId38" Type="http://schemas.openxmlformats.org/officeDocument/2006/relationships/hyperlink" Target="https://bulbapedia.bulbagarden.net/wiki/Minior_(Pok%C3%A9mon)" TargetMode="External"/><Relationship Id="rId20" Type="http://schemas.openxmlformats.org/officeDocument/2006/relationships/hyperlink" Target="https://bulbapedia.bulbagarden.net/wiki/Minior_(Pok%C3%A9mon)" TargetMode="External"/><Relationship Id="rId22" Type="http://schemas.openxmlformats.org/officeDocument/2006/relationships/hyperlink" Target="https://bulbapedia.bulbagarden.net/wiki/Minior_(Pok%C3%A9mon)" TargetMode="External"/><Relationship Id="rId21" Type="http://schemas.openxmlformats.org/officeDocument/2006/relationships/hyperlink" Target="https://bulbapedia.bulbagarden.net/wiki/Minior_(Pok%C3%A9mon)" TargetMode="External"/><Relationship Id="rId24" Type="http://schemas.openxmlformats.org/officeDocument/2006/relationships/hyperlink" Target="https://bulbapedia.bulbagarden.net/wiki/Minior_(Pok%C3%A9mon)" TargetMode="External"/><Relationship Id="rId23" Type="http://schemas.openxmlformats.org/officeDocument/2006/relationships/hyperlink" Target="https://bulbapedia.bulbagarden.net/wiki/Minior_(Pok%C3%A9mon)" TargetMode="External"/><Relationship Id="rId60" Type="http://schemas.openxmlformats.org/officeDocument/2006/relationships/drawing" Target="../drawings/drawing5.xml"/><Relationship Id="rId26" Type="http://schemas.openxmlformats.org/officeDocument/2006/relationships/hyperlink" Target="https://bulbapedia.bulbagarden.net/wiki/Minior_(Pok%C3%A9mon)" TargetMode="External"/><Relationship Id="rId25" Type="http://schemas.openxmlformats.org/officeDocument/2006/relationships/hyperlink" Target="https://bulbapedia.bulbagarden.net/wiki/Minior_(Pok%C3%A9mon)" TargetMode="External"/><Relationship Id="rId28" Type="http://schemas.openxmlformats.org/officeDocument/2006/relationships/hyperlink" Target="https://bulbapedia.bulbagarden.net/wiki/Minior_(Pok%C3%A9mon)" TargetMode="External"/><Relationship Id="rId27" Type="http://schemas.openxmlformats.org/officeDocument/2006/relationships/hyperlink" Target="https://bulbapedia.bulbagarden.net/wiki/Minior_(Pok%C3%A9mon)" TargetMode="External"/><Relationship Id="rId29" Type="http://schemas.openxmlformats.org/officeDocument/2006/relationships/hyperlink" Target="https://bulbapedia.bulbagarden.net/wiki/Minior_(Pok%C3%A9mon)" TargetMode="External"/><Relationship Id="rId51" Type="http://schemas.openxmlformats.org/officeDocument/2006/relationships/hyperlink" Target="https://bulbapedia.bulbagarden.net/wiki/Wormadam_(Pok%C3%A9mon)" TargetMode="External"/><Relationship Id="rId50" Type="http://schemas.openxmlformats.org/officeDocument/2006/relationships/hyperlink" Target="https://bulbapedia.bulbagarden.net/wiki/Wormadam_(Pok%C3%A9mon)" TargetMode="External"/><Relationship Id="rId53" Type="http://schemas.openxmlformats.org/officeDocument/2006/relationships/hyperlink" Target="https://bulbapedia.bulbagarden.net/wiki/Wormadam_(Pok%C3%A9mon)" TargetMode="External"/><Relationship Id="rId52" Type="http://schemas.openxmlformats.org/officeDocument/2006/relationships/hyperlink" Target="https://bulbapedia.bulbagarden.net/wiki/Wormadam_(Pok%C3%A9mon)" TargetMode="External"/><Relationship Id="rId11" Type="http://schemas.openxmlformats.org/officeDocument/2006/relationships/hyperlink" Target="https://bulbapedia.bulbagarden.net/wiki/Lycanroc_(Pok%C3%A9mon)" TargetMode="External"/><Relationship Id="rId55" Type="http://schemas.openxmlformats.org/officeDocument/2006/relationships/hyperlink" Target="https://bulbapedia.bulbagarden.net/wiki/Wormadam_(Pok%C3%A9mon)" TargetMode="External"/><Relationship Id="rId10" Type="http://schemas.openxmlformats.org/officeDocument/2006/relationships/hyperlink" Target="https://bulbapedia.bulbagarden.net/wiki/Lycanroc_(Pok%C3%A9mon)" TargetMode="External"/><Relationship Id="rId54" Type="http://schemas.openxmlformats.org/officeDocument/2006/relationships/hyperlink" Target="https://bulbapedia.bulbagarden.net/wiki/Wormadam_(Pok%C3%A9mon)" TargetMode="External"/><Relationship Id="rId13" Type="http://schemas.openxmlformats.org/officeDocument/2006/relationships/hyperlink" Target="https://bulbapedia.bulbagarden.net/wiki/Lycanroc_(Pok%C3%A9mon)" TargetMode="External"/><Relationship Id="rId57" Type="http://schemas.openxmlformats.org/officeDocument/2006/relationships/hyperlink" Target="https://bulbapedia.bulbagarden.net/wiki/Wormadam_(Pok%C3%A9mon)" TargetMode="External"/><Relationship Id="rId12" Type="http://schemas.openxmlformats.org/officeDocument/2006/relationships/hyperlink" Target="https://bulbapedia.bulbagarden.net/wiki/Lycanroc_(Pok%C3%A9mon)" TargetMode="External"/><Relationship Id="rId56" Type="http://schemas.openxmlformats.org/officeDocument/2006/relationships/hyperlink" Target="https://bulbapedia.bulbagarden.net/wiki/Wormadam_(Pok%C3%A9mon)" TargetMode="External"/><Relationship Id="rId15" Type="http://schemas.openxmlformats.org/officeDocument/2006/relationships/hyperlink" Target="https://bulbapedia.bulbagarden.net/wiki/Lycanroc_(Pok%C3%A9mon)" TargetMode="External"/><Relationship Id="rId59" Type="http://schemas.openxmlformats.org/officeDocument/2006/relationships/hyperlink" Target="https://bulbapedia.bulbagarden.net/wiki/Wormadam_(Pok%C3%A9mon)" TargetMode="External"/><Relationship Id="rId14" Type="http://schemas.openxmlformats.org/officeDocument/2006/relationships/hyperlink" Target="https://bulbapedia.bulbagarden.net/wiki/Lycanroc_(Pok%C3%A9mon)" TargetMode="External"/><Relationship Id="rId58" Type="http://schemas.openxmlformats.org/officeDocument/2006/relationships/hyperlink" Target="https://bulbapedia.bulbagarden.net/wiki/Wormadam_(Pok%C3%A9mon)" TargetMode="External"/><Relationship Id="rId17" Type="http://schemas.openxmlformats.org/officeDocument/2006/relationships/hyperlink" Target="https://bulbapedia.bulbagarden.net/wiki/Lycanroc_(Pok%C3%A9mon)" TargetMode="External"/><Relationship Id="rId16" Type="http://schemas.openxmlformats.org/officeDocument/2006/relationships/hyperlink" Target="https://bulbapedia.bulbagarden.net/wiki/Lycanroc_(Pok%C3%A9mon)" TargetMode="External"/><Relationship Id="rId19" Type="http://schemas.openxmlformats.org/officeDocument/2006/relationships/hyperlink" Target="https://bulbapedia.bulbagarden.net/wiki/Minior_(Pok%C3%A9mon)" TargetMode="External"/><Relationship Id="rId18" Type="http://schemas.openxmlformats.org/officeDocument/2006/relationships/hyperlink" Target="https://bulbapedia.bulbagarden.net/wiki/Lycanroc_(Pok%C3%A9m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bulbapedia.bulbagarden.net/wiki/Wormadam_(Pok%C3%A9mon)" TargetMode="External"/><Relationship Id="rId2" Type="http://schemas.openxmlformats.org/officeDocument/2006/relationships/hyperlink" Target="https://bulbapedia.bulbagarden.net/wiki/Wormadam_(Pok%C3%A9mon)" TargetMode="External"/><Relationship Id="rId3" Type="http://schemas.openxmlformats.org/officeDocument/2006/relationships/hyperlink" Target="https://bulbapedia.bulbagarden.net/wiki/Lycanroc_(Pok%C3%A9mon)" TargetMode="External"/><Relationship Id="rId4" Type="http://schemas.openxmlformats.org/officeDocument/2006/relationships/hyperlink" Target="https://bulbapedia.bulbagarden.net/wiki/Lycanroc_(Pok%C3%A9mon)" TargetMode="External"/><Relationship Id="rId9" Type="http://schemas.openxmlformats.org/officeDocument/2006/relationships/hyperlink" Target="https://bulbapedia.bulbagarden.net/wiki/Minior_(Pok%C3%A9mon)" TargetMode="External"/><Relationship Id="rId5" Type="http://schemas.openxmlformats.org/officeDocument/2006/relationships/hyperlink" Target="https://bulbapedia.bulbagarden.net/wiki/Lycanroc_(Pok%C3%A9mon)" TargetMode="External"/><Relationship Id="rId6" Type="http://schemas.openxmlformats.org/officeDocument/2006/relationships/hyperlink" Target="https://bulbapedia.bulbagarden.net/wiki/Darmanitan_(Pok%C3%A9mon)" TargetMode="External"/><Relationship Id="rId7" Type="http://schemas.openxmlformats.org/officeDocument/2006/relationships/hyperlink" Target="https://bulbapedia.bulbagarden.net/wiki/Darmanitan_(Pok%C3%A9mon)" TargetMode="External"/><Relationship Id="rId8" Type="http://schemas.openxmlformats.org/officeDocument/2006/relationships/hyperlink" Target="https://bulbapedia.bulbagarden.net/wiki/Minior_(Pok%C3%A9mon)" TargetMode="External"/><Relationship Id="rId10"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0"/>
    <col customWidth="1" min="2" max="2" width="10.38"/>
    <col customWidth="1" min="3" max="3" width="28.25"/>
    <col customWidth="1" hidden="1" min="4" max="4" width="30.88"/>
    <col customWidth="1" min="5" max="5" width="11.5"/>
    <col customWidth="1" min="6" max="6" width="17.88"/>
    <col customWidth="1" min="7" max="7" width="55.0"/>
    <col customWidth="1" hidden="1" min="8" max="8" width="10.38"/>
    <col customWidth="1" min="9" max="9" width="12.75"/>
    <col customWidth="1" min="10" max="10" width="12.5"/>
    <col customWidth="1" min="11" max="11" width="11.25"/>
    <col customWidth="1" min="12" max="12" width="10.63"/>
    <col customWidth="1" min="13" max="21" width="13.38"/>
  </cols>
  <sheetData>
    <row r="1">
      <c r="A1" s="1" t="s">
        <v>0</v>
      </c>
      <c r="B1" s="1" t="s">
        <v>1</v>
      </c>
      <c r="C1" s="2" t="s">
        <v>2</v>
      </c>
      <c r="D1" s="3" t="s">
        <v>3</v>
      </c>
      <c r="E1" s="2" t="s">
        <v>4</v>
      </c>
      <c r="F1" s="4" t="s">
        <v>5</v>
      </c>
      <c r="G1" s="5" t="s">
        <v>6</v>
      </c>
      <c r="H1" s="1" t="s">
        <v>7</v>
      </c>
      <c r="I1" s="4" t="s">
        <v>8</v>
      </c>
      <c r="J1" s="4" t="s">
        <v>9</v>
      </c>
      <c r="K1" s="4" t="s">
        <v>10</v>
      </c>
      <c r="L1" s="4" t="s">
        <v>11</v>
      </c>
      <c r="M1" s="4" t="s">
        <v>12</v>
      </c>
      <c r="N1" s="4" t="s">
        <v>13</v>
      </c>
      <c r="O1" s="4" t="s">
        <v>14</v>
      </c>
      <c r="P1" s="6" t="s">
        <v>15</v>
      </c>
      <c r="Q1" s="6" t="s">
        <v>16</v>
      </c>
      <c r="R1" s="7" t="s">
        <v>17</v>
      </c>
      <c r="S1" s="8" t="s">
        <v>18</v>
      </c>
      <c r="T1" s="8" t="s">
        <v>19</v>
      </c>
      <c r="U1" s="9" t="s">
        <v>20</v>
      </c>
    </row>
    <row r="2">
      <c r="A2" s="3" t="s">
        <v>21</v>
      </c>
      <c r="B2" s="2" t="s">
        <v>22</v>
      </c>
      <c r="C2" s="3" t="s">
        <v>23</v>
      </c>
      <c r="D2" s="3" t="str">
        <f>VLOOKUP(C2,Locations!$G$2:$H$250,2,false)</f>
        <v>00001 Grand Hall</v>
      </c>
      <c r="E2" s="2" t="s">
        <v>24</v>
      </c>
      <c r="F2" s="4" t="s">
        <v>25</v>
      </c>
      <c r="G2" s="10" t="s">
        <v>26</v>
      </c>
      <c r="H2" s="2" t="s">
        <v>27</v>
      </c>
      <c r="I2" s="4" t="s">
        <v>28</v>
      </c>
      <c r="J2" s="4" t="s">
        <v>28</v>
      </c>
      <c r="K2" s="4" t="s">
        <v>28</v>
      </c>
      <c r="L2" s="4"/>
      <c r="M2" s="4" t="str">
        <f>IF(vlookup(A2,'Available Pokemon'!A:C,3,FALSE)=D2,"Y","N")</f>
        <v>Y</v>
      </c>
      <c r="N2" s="4" t="str">
        <f>iferror(IF(vlookup(A2,'Available Pokemon'!A:D,4,FALSE)=D2,"Y","N"),"N")</f>
        <v>N</v>
      </c>
      <c r="O2" s="4" t="str">
        <f t="shared" ref="O2:O263" si="1">iferror(IF(or(M2="Y",N2="Y",B2="Event", B2="Evolution"),"Y","N"),"N")</f>
        <v>Y</v>
      </c>
      <c r="P2" s="4" t="s">
        <v>29</v>
      </c>
      <c r="Q2" s="4" t="s">
        <v>30</v>
      </c>
      <c r="R2" s="4" t="s">
        <v>28</v>
      </c>
      <c r="S2" s="4" t="s">
        <v>31</v>
      </c>
      <c r="T2" s="4">
        <v>2.0</v>
      </c>
      <c r="U2" s="4"/>
    </row>
    <row r="3">
      <c r="A3" s="3" t="s">
        <v>32</v>
      </c>
      <c r="B3" s="2" t="s">
        <v>22</v>
      </c>
      <c r="C3" s="3" t="s">
        <v>23</v>
      </c>
      <c r="D3" s="3" t="str">
        <f>VLOOKUP(C3,Locations!$G$2:$H$250,2,false)</f>
        <v>00001 Grand Hall</v>
      </c>
      <c r="E3" s="2" t="s">
        <v>24</v>
      </c>
      <c r="F3" s="4" t="s">
        <v>25</v>
      </c>
      <c r="G3" s="10" t="s">
        <v>26</v>
      </c>
      <c r="H3" s="2" t="s">
        <v>27</v>
      </c>
      <c r="I3" s="4" t="s">
        <v>28</v>
      </c>
      <c r="J3" s="4" t="s">
        <v>28</v>
      </c>
      <c r="K3" s="4" t="s">
        <v>28</v>
      </c>
      <c r="L3" s="4"/>
      <c r="M3" s="4" t="str">
        <f>IF(vlookup(A3,'Available Pokemon'!A:C,3,FALSE)=D3,"Y","N")</f>
        <v>Y</v>
      </c>
      <c r="N3" s="4" t="str">
        <f>iferror(IF(vlookup(A3,'Available Pokemon'!A:D,4,FALSE)=D3,"Y","N"),"N")</f>
        <v>N</v>
      </c>
      <c r="O3" s="4" t="str">
        <f t="shared" si="1"/>
        <v>Y</v>
      </c>
      <c r="P3" s="4" t="s">
        <v>33</v>
      </c>
      <c r="Q3" s="4"/>
      <c r="R3" s="4" t="s">
        <v>34</v>
      </c>
      <c r="S3" s="4" t="s">
        <v>31</v>
      </c>
      <c r="T3" s="4">
        <v>2.0</v>
      </c>
      <c r="U3" s="4"/>
    </row>
    <row r="4">
      <c r="A4" s="3" t="s">
        <v>35</v>
      </c>
      <c r="B4" s="2" t="s">
        <v>22</v>
      </c>
      <c r="C4" s="3" t="s">
        <v>23</v>
      </c>
      <c r="D4" s="3" t="str">
        <f>VLOOKUP(C4,Locations!$G$2:$H$250,2,false)</f>
        <v>00001 Grand Hall</v>
      </c>
      <c r="E4" s="2" t="s">
        <v>24</v>
      </c>
      <c r="F4" s="4" t="s">
        <v>25</v>
      </c>
      <c r="G4" s="10" t="s">
        <v>26</v>
      </c>
      <c r="H4" s="2" t="s">
        <v>27</v>
      </c>
      <c r="I4" s="4" t="s">
        <v>28</v>
      </c>
      <c r="J4" s="4" t="s">
        <v>28</v>
      </c>
      <c r="K4" s="4" t="s">
        <v>28</v>
      </c>
      <c r="L4" s="4"/>
      <c r="M4" s="4" t="str">
        <f>IF(vlookup(A4,'Available Pokemon'!A:C,3,FALSE)=D4,"Y","N")</f>
        <v>Y</v>
      </c>
      <c r="N4" s="4" t="str">
        <f>iferror(IF(vlookup(A4,'Available Pokemon'!A:D,4,FALSE)=D4,"Y","N"),"N")</f>
        <v>N</v>
      </c>
      <c r="O4" s="4" t="str">
        <f t="shared" si="1"/>
        <v>Y</v>
      </c>
      <c r="P4" s="4" t="s">
        <v>29</v>
      </c>
      <c r="Q4" s="4"/>
      <c r="R4" s="4" t="s">
        <v>36</v>
      </c>
      <c r="S4" s="4" t="s">
        <v>31</v>
      </c>
      <c r="T4" s="4">
        <v>2.0</v>
      </c>
      <c r="U4" s="4"/>
    </row>
    <row r="5">
      <c r="A5" s="3" t="s">
        <v>37</v>
      </c>
      <c r="B5" s="2" t="s">
        <v>22</v>
      </c>
      <c r="C5" s="3" t="s">
        <v>23</v>
      </c>
      <c r="D5" s="3" t="str">
        <f>VLOOKUP(C5,Locations!$G$2:$H$250,2,false)</f>
        <v>00001 Grand Hall</v>
      </c>
      <c r="E5" s="2" t="s">
        <v>24</v>
      </c>
      <c r="F5" s="4" t="s">
        <v>25</v>
      </c>
      <c r="G5" s="10" t="s">
        <v>26</v>
      </c>
      <c r="H5" s="2" t="s">
        <v>27</v>
      </c>
      <c r="I5" s="4" t="s">
        <v>28</v>
      </c>
      <c r="J5" s="4" t="s">
        <v>28</v>
      </c>
      <c r="K5" s="4" t="s">
        <v>28</v>
      </c>
      <c r="L5" s="4"/>
      <c r="M5" s="4" t="str">
        <f>IF(vlookup(A5,'Available Pokemon'!A:C,3,FALSE)=D5,"Y","N")</f>
        <v>Y</v>
      </c>
      <c r="N5" s="4" t="str">
        <f>iferror(IF(vlookup(A5,'Available Pokemon'!A:D,4,FALSE)=D5,"Y","N"),"N")</f>
        <v>N</v>
      </c>
      <c r="O5" s="4" t="str">
        <f t="shared" si="1"/>
        <v>Y</v>
      </c>
      <c r="P5" s="4" t="s">
        <v>29</v>
      </c>
      <c r="Q5" s="4"/>
      <c r="R5" s="4" t="s">
        <v>28</v>
      </c>
      <c r="S5" s="4" t="s">
        <v>31</v>
      </c>
      <c r="T5" s="4">
        <v>2.0</v>
      </c>
      <c r="U5" s="4"/>
    </row>
    <row r="6">
      <c r="A6" s="3" t="s">
        <v>38</v>
      </c>
      <c r="B6" s="2" t="s">
        <v>22</v>
      </c>
      <c r="C6" s="3" t="s">
        <v>23</v>
      </c>
      <c r="D6" s="3" t="str">
        <f>VLOOKUP(C6,Locations!$G$2:$H$250,2,false)</f>
        <v>00001 Grand Hall</v>
      </c>
      <c r="E6" s="2" t="s">
        <v>24</v>
      </c>
      <c r="F6" s="4" t="s">
        <v>25</v>
      </c>
      <c r="G6" s="10" t="s">
        <v>26</v>
      </c>
      <c r="H6" s="2" t="s">
        <v>27</v>
      </c>
      <c r="I6" s="4" t="s">
        <v>28</v>
      </c>
      <c r="J6" s="4" t="s">
        <v>28</v>
      </c>
      <c r="K6" s="4" t="s">
        <v>28</v>
      </c>
      <c r="L6" s="4"/>
      <c r="M6" s="4" t="str">
        <f>IF(vlookup(A6,'Available Pokemon'!A:C,3,FALSE)=D6,"Y","N")</f>
        <v>Y</v>
      </c>
      <c r="N6" s="4" t="str">
        <f>iferror(IF(vlookup(A6,'Available Pokemon'!A:D,4,FALSE)=D6,"Y","N"),"N")</f>
        <v>N</v>
      </c>
      <c r="O6" s="4" t="str">
        <f t="shared" si="1"/>
        <v>Y</v>
      </c>
      <c r="P6" s="4" t="s">
        <v>33</v>
      </c>
      <c r="Q6" s="4"/>
      <c r="R6" s="4" t="s">
        <v>39</v>
      </c>
      <c r="S6" s="4" t="s">
        <v>31</v>
      </c>
      <c r="T6" s="4">
        <v>2.0</v>
      </c>
      <c r="U6" s="4"/>
    </row>
    <row r="7">
      <c r="A7" s="3" t="s">
        <v>40</v>
      </c>
      <c r="B7" s="2" t="s">
        <v>22</v>
      </c>
      <c r="C7" s="3" t="s">
        <v>23</v>
      </c>
      <c r="D7" s="3" t="str">
        <f>VLOOKUP(C7,Locations!$G$2:$H$250,2,false)</f>
        <v>00001 Grand Hall</v>
      </c>
      <c r="E7" s="2" t="s">
        <v>24</v>
      </c>
      <c r="F7" s="4" t="s">
        <v>25</v>
      </c>
      <c r="G7" s="10" t="s">
        <v>26</v>
      </c>
      <c r="H7" s="2" t="s">
        <v>27</v>
      </c>
      <c r="I7" s="4" t="s">
        <v>28</v>
      </c>
      <c r="J7" s="4" t="s">
        <v>28</v>
      </c>
      <c r="K7" s="4" t="s">
        <v>28</v>
      </c>
      <c r="L7" s="4"/>
      <c r="M7" s="4" t="str">
        <f>IF(vlookup(A7,'Available Pokemon'!A:C,3,FALSE)=D7,"Y","N")</f>
        <v>Y</v>
      </c>
      <c r="N7" s="4" t="str">
        <f>iferror(IF(vlookup(A7,'Available Pokemon'!A:D,4,FALSE)=D7,"Y","N"),"N")</f>
        <v>N</v>
      </c>
      <c r="O7" s="4" t="str">
        <f t="shared" si="1"/>
        <v>Y</v>
      </c>
      <c r="P7" s="4" t="s">
        <v>33</v>
      </c>
      <c r="Q7" s="4"/>
      <c r="R7" s="4" t="s">
        <v>28</v>
      </c>
      <c r="S7" s="4" t="s">
        <v>31</v>
      </c>
      <c r="T7" s="4">
        <v>2.0</v>
      </c>
      <c r="U7" s="4"/>
    </row>
    <row r="8">
      <c r="A8" s="3" t="s">
        <v>41</v>
      </c>
      <c r="B8" s="2" t="s">
        <v>22</v>
      </c>
      <c r="C8" s="3" t="s">
        <v>23</v>
      </c>
      <c r="D8" s="3" t="str">
        <f>VLOOKUP(C8,Locations!$G$2:$H$250,2,false)</f>
        <v>00001 Grand Hall</v>
      </c>
      <c r="E8" s="2" t="s">
        <v>24</v>
      </c>
      <c r="F8" s="4" t="s">
        <v>25</v>
      </c>
      <c r="G8" s="10" t="s">
        <v>26</v>
      </c>
      <c r="H8" s="2" t="s">
        <v>27</v>
      </c>
      <c r="I8" s="4" t="s">
        <v>28</v>
      </c>
      <c r="J8" s="4" t="s">
        <v>28</v>
      </c>
      <c r="K8" s="4" t="s">
        <v>28</v>
      </c>
      <c r="L8" s="4"/>
      <c r="M8" s="4" t="str">
        <f>IF(vlookup(A8,'Available Pokemon'!A:C,3,FALSE)=D8,"Y","N")</f>
        <v>Y</v>
      </c>
      <c r="N8" s="4" t="str">
        <f>iferror(IF(vlookup(A8,'Available Pokemon'!A:D,4,FALSE)=D8,"Y","N"),"N")</f>
        <v>N</v>
      </c>
      <c r="O8" s="4" t="str">
        <f t="shared" si="1"/>
        <v>Y</v>
      </c>
      <c r="P8" s="4" t="s">
        <v>33</v>
      </c>
      <c r="Q8" s="4"/>
      <c r="R8" s="4" t="s">
        <v>42</v>
      </c>
      <c r="S8" s="4" t="s">
        <v>31</v>
      </c>
      <c r="T8" s="4">
        <v>2.0</v>
      </c>
      <c r="U8" s="4"/>
    </row>
    <row r="9">
      <c r="A9" s="3" t="s">
        <v>43</v>
      </c>
      <c r="B9" s="2" t="s">
        <v>22</v>
      </c>
      <c r="C9" s="3" t="s">
        <v>23</v>
      </c>
      <c r="D9" s="3" t="str">
        <f>VLOOKUP(C9,Locations!$G$2:$H$250,2,false)</f>
        <v>00001 Grand Hall</v>
      </c>
      <c r="E9" s="2" t="s">
        <v>24</v>
      </c>
      <c r="F9" s="4" t="s">
        <v>25</v>
      </c>
      <c r="G9" s="10" t="s">
        <v>26</v>
      </c>
      <c r="H9" s="2" t="s">
        <v>27</v>
      </c>
      <c r="I9" s="4" t="s">
        <v>28</v>
      </c>
      <c r="J9" s="4" t="s">
        <v>28</v>
      </c>
      <c r="K9" s="4" t="s">
        <v>28</v>
      </c>
      <c r="L9" s="4"/>
      <c r="M9" s="4" t="str">
        <f>IF(vlookup(A9,'Available Pokemon'!A:C,3,FALSE)=D9,"Y","N")</f>
        <v>Y</v>
      </c>
      <c r="N9" s="4" t="str">
        <f>iferror(IF(vlookup(A9,'Available Pokemon'!A:D,4,FALSE)=D9,"Y","N"),"N")</f>
        <v>N</v>
      </c>
      <c r="O9" s="4" t="str">
        <f t="shared" si="1"/>
        <v>Y</v>
      </c>
      <c r="P9" s="4" t="s">
        <v>44</v>
      </c>
      <c r="Q9" s="4"/>
      <c r="R9" s="4" t="s">
        <v>45</v>
      </c>
      <c r="S9" s="4" t="s">
        <v>31</v>
      </c>
      <c r="T9" s="4">
        <v>2.0</v>
      </c>
      <c r="U9" s="4"/>
    </row>
    <row r="10">
      <c r="A10" s="3" t="s">
        <v>46</v>
      </c>
      <c r="B10" s="2" t="s">
        <v>22</v>
      </c>
      <c r="C10" s="3" t="s">
        <v>23</v>
      </c>
      <c r="D10" s="3" t="str">
        <f>VLOOKUP(C10,Locations!$G$2:$H$250,2,false)</f>
        <v>00001 Grand Hall</v>
      </c>
      <c r="E10" s="2" t="s">
        <v>24</v>
      </c>
      <c r="F10" s="4" t="s">
        <v>25</v>
      </c>
      <c r="G10" s="10" t="s">
        <v>26</v>
      </c>
      <c r="H10" s="2" t="s">
        <v>27</v>
      </c>
      <c r="I10" s="4" t="s">
        <v>28</v>
      </c>
      <c r="J10" s="4" t="s">
        <v>28</v>
      </c>
      <c r="K10" s="4" t="s">
        <v>28</v>
      </c>
      <c r="L10" s="4"/>
      <c r="M10" s="4" t="str">
        <f>IF(vlookup(A10,'Available Pokemon'!A:C,3,FALSE)=D10,"Y","N")</f>
        <v>Y</v>
      </c>
      <c r="N10" s="4" t="str">
        <f>iferror(IF(vlookup(A10,'Available Pokemon'!A:D,4,FALSE)=D10,"Y","N"),"N")</f>
        <v>N</v>
      </c>
      <c r="O10" s="4" t="str">
        <f t="shared" si="1"/>
        <v>Y</v>
      </c>
      <c r="P10" s="4" t="s">
        <v>33</v>
      </c>
      <c r="Q10" s="4"/>
      <c r="R10" s="4" t="s">
        <v>47</v>
      </c>
      <c r="S10" s="4" t="s">
        <v>31</v>
      </c>
      <c r="T10" s="4">
        <v>2.0</v>
      </c>
      <c r="U10" s="4"/>
    </row>
    <row r="11">
      <c r="A11" s="3" t="s">
        <v>48</v>
      </c>
      <c r="B11" s="2" t="s">
        <v>22</v>
      </c>
      <c r="C11" s="3" t="s">
        <v>23</v>
      </c>
      <c r="D11" s="3" t="str">
        <f>VLOOKUP(C11,Locations!$G$2:$H$250,2,false)</f>
        <v>00001 Grand Hall</v>
      </c>
      <c r="E11" s="2" t="s">
        <v>24</v>
      </c>
      <c r="F11" s="4" t="s">
        <v>25</v>
      </c>
      <c r="G11" s="10" t="s">
        <v>26</v>
      </c>
      <c r="H11" s="2" t="s">
        <v>27</v>
      </c>
      <c r="I11" s="4" t="s">
        <v>28</v>
      </c>
      <c r="J11" s="4" t="s">
        <v>28</v>
      </c>
      <c r="K11" s="4" t="s">
        <v>28</v>
      </c>
      <c r="L11" s="4"/>
      <c r="M11" s="4" t="str">
        <f>IF(vlookup(A11,'Available Pokemon'!A:C,3,FALSE)=D11,"Y","N")</f>
        <v>Y</v>
      </c>
      <c r="N11" s="4" t="str">
        <f>iferror(IF(vlookup(A11,'Available Pokemon'!A:D,4,FALSE)=D11,"Y","N"),"N")</f>
        <v>N</v>
      </c>
      <c r="O11" s="4" t="str">
        <f t="shared" si="1"/>
        <v>Y</v>
      </c>
      <c r="P11" s="4" t="s">
        <v>44</v>
      </c>
      <c r="Q11" s="4"/>
      <c r="R11" s="4" t="s">
        <v>49</v>
      </c>
      <c r="S11" s="4" t="s">
        <v>31</v>
      </c>
      <c r="T11" s="4">
        <v>2.0</v>
      </c>
      <c r="U11" s="4"/>
    </row>
    <row r="12">
      <c r="A12" s="3" t="s">
        <v>50</v>
      </c>
      <c r="B12" s="2" t="s">
        <v>22</v>
      </c>
      <c r="C12" s="3" t="s">
        <v>23</v>
      </c>
      <c r="D12" s="3" t="str">
        <f>VLOOKUP(C12,Locations!$G$2:$H$250,2,false)</f>
        <v>00001 Grand Hall</v>
      </c>
      <c r="E12" s="2" t="s">
        <v>24</v>
      </c>
      <c r="F12" s="4" t="s">
        <v>25</v>
      </c>
      <c r="G12" s="10" t="s">
        <v>26</v>
      </c>
      <c r="H12" s="2" t="s">
        <v>27</v>
      </c>
      <c r="I12" s="4" t="s">
        <v>28</v>
      </c>
      <c r="J12" s="4" t="s">
        <v>28</v>
      </c>
      <c r="K12" s="4" t="s">
        <v>28</v>
      </c>
      <c r="L12" s="4"/>
      <c r="M12" s="4" t="str">
        <f>IF(vlookup(A12,'Available Pokemon'!A:C,3,FALSE)=D12,"Y","N")</f>
        <v>Y</v>
      </c>
      <c r="N12" s="4" t="str">
        <f>iferror(IF(vlookup(A12,'Available Pokemon'!A:D,4,FALSE)=D12,"Y","N"),"N")</f>
        <v>N</v>
      </c>
      <c r="O12" s="4" t="str">
        <f t="shared" si="1"/>
        <v>Y</v>
      </c>
      <c r="P12" s="4" t="s">
        <v>44</v>
      </c>
      <c r="Q12" s="4"/>
      <c r="R12" s="4" t="s">
        <v>28</v>
      </c>
      <c r="S12" s="4" t="s">
        <v>31</v>
      </c>
      <c r="T12" s="4">
        <v>2.0</v>
      </c>
      <c r="U12" s="4"/>
    </row>
    <row r="13">
      <c r="A13" s="3" t="s">
        <v>51</v>
      </c>
      <c r="B13" s="2" t="s">
        <v>22</v>
      </c>
      <c r="C13" s="3" t="s">
        <v>23</v>
      </c>
      <c r="D13" s="3" t="str">
        <f>VLOOKUP(C13,Locations!$G$2:$H$250,2,false)</f>
        <v>00001 Grand Hall</v>
      </c>
      <c r="E13" s="2" t="s">
        <v>24</v>
      </c>
      <c r="F13" s="4" t="s">
        <v>25</v>
      </c>
      <c r="G13" s="10" t="s">
        <v>26</v>
      </c>
      <c r="H13" s="2" t="s">
        <v>27</v>
      </c>
      <c r="I13" s="4" t="s">
        <v>28</v>
      </c>
      <c r="J13" s="4" t="s">
        <v>28</v>
      </c>
      <c r="K13" s="4" t="s">
        <v>28</v>
      </c>
      <c r="L13" s="4"/>
      <c r="M13" s="4" t="str">
        <f>IF(vlookup(A13,'Available Pokemon'!A:C,3,FALSE)=D13,"Y","N")</f>
        <v>Y</v>
      </c>
      <c r="N13" s="4" t="str">
        <f>iferror(IF(vlookup(A13,'Available Pokemon'!A:D,4,FALSE)=D13,"Y","N"),"N")</f>
        <v>N</v>
      </c>
      <c r="O13" s="4" t="str">
        <f t="shared" si="1"/>
        <v>Y</v>
      </c>
      <c r="P13" s="4" t="s">
        <v>44</v>
      </c>
      <c r="Q13" s="4"/>
      <c r="R13" s="4" t="s">
        <v>52</v>
      </c>
      <c r="S13" s="4" t="s">
        <v>31</v>
      </c>
      <c r="T13" s="4">
        <v>2.0</v>
      </c>
      <c r="U13" s="4"/>
    </row>
    <row r="14">
      <c r="A14" s="3" t="s">
        <v>53</v>
      </c>
      <c r="B14" s="2" t="s">
        <v>22</v>
      </c>
      <c r="C14" s="3" t="s">
        <v>23</v>
      </c>
      <c r="D14" s="3" t="str">
        <f>VLOOKUP(C14,Locations!$G$2:$H$250,2,false)</f>
        <v>00001 Grand Hall</v>
      </c>
      <c r="E14" s="2" t="s">
        <v>24</v>
      </c>
      <c r="F14" s="4" t="s">
        <v>25</v>
      </c>
      <c r="G14" s="10" t="s">
        <v>26</v>
      </c>
      <c r="H14" s="2" t="s">
        <v>27</v>
      </c>
      <c r="I14" s="4" t="s">
        <v>28</v>
      </c>
      <c r="J14" s="4" t="s">
        <v>28</v>
      </c>
      <c r="K14" s="4" t="s">
        <v>28</v>
      </c>
      <c r="L14" s="4"/>
      <c r="M14" s="4" t="str">
        <f>IF(vlookup(A14,'Available Pokemon'!A:C,3,FALSE)=D14,"Y","N")</f>
        <v>Y</v>
      </c>
      <c r="N14" s="4" t="str">
        <f>iferror(IF(vlookup(A14,'Available Pokemon'!A:D,4,FALSE)=D14,"Y","N"),"N")</f>
        <v>N</v>
      </c>
      <c r="O14" s="4" t="str">
        <f t="shared" si="1"/>
        <v>Y</v>
      </c>
      <c r="P14" s="4" t="s">
        <v>44</v>
      </c>
      <c r="Q14" s="4"/>
      <c r="R14" s="4" t="s">
        <v>54</v>
      </c>
      <c r="S14" s="4" t="s">
        <v>31</v>
      </c>
      <c r="T14" s="4">
        <v>2.0</v>
      </c>
      <c r="U14" s="4"/>
    </row>
    <row r="15">
      <c r="A15" s="3" t="s">
        <v>55</v>
      </c>
      <c r="B15" s="2" t="s">
        <v>22</v>
      </c>
      <c r="C15" s="3" t="s">
        <v>23</v>
      </c>
      <c r="D15" s="3" t="str">
        <f>VLOOKUP(C15,Locations!$G$2:$H$250,2,false)</f>
        <v>00001 Grand Hall</v>
      </c>
      <c r="E15" s="2" t="s">
        <v>24</v>
      </c>
      <c r="F15" s="4" t="s">
        <v>25</v>
      </c>
      <c r="G15" s="10" t="s">
        <v>26</v>
      </c>
      <c r="H15" s="2" t="s">
        <v>27</v>
      </c>
      <c r="I15" s="4" t="s">
        <v>28</v>
      </c>
      <c r="J15" s="4" t="s">
        <v>28</v>
      </c>
      <c r="K15" s="4" t="s">
        <v>28</v>
      </c>
      <c r="L15" s="4"/>
      <c r="M15" s="4" t="str">
        <f>IF(vlookup(A15,'Available Pokemon'!A:C,3,FALSE)=D15,"Y","N")</f>
        <v>Y</v>
      </c>
      <c r="N15" s="4" t="str">
        <f>iferror(IF(vlookup(A15,'Available Pokemon'!A:D,4,FALSE)=D15,"Y","N"),"N")</f>
        <v>N</v>
      </c>
      <c r="O15" s="4" t="str">
        <f t="shared" si="1"/>
        <v>Y</v>
      </c>
      <c r="P15" s="4" t="s">
        <v>29</v>
      </c>
      <c r="Q15" s="4" t="s">
        <v>56</v>
      </c>
      <c r="R15" s="4" t="s">
        <v>57</v>
      </c>
      <c r="S15" s="4" t="s">
        <v>31</v>
      </c>
      <c r="T15" s="4">
        <v>2.0</v>
      </c>
      <c r="U15" s="4"/>
    </row>
    <row r="16">
      <c r="A16" s="3" t="s">
        <v>58</v>
      </c>
      <c r="B16" s="2" t="s">
        <v>22</v>
      </c>
      <c r="C16" s="3" t="s">
        <v>23</v>
      </c>
      <c r="D16" s="3" t="str">
        <f>VLOOKUP(C16,Locations!$G$2:$H$250,2,false)</f>
        <v>00001 Grand Hall</v>
      </c>
      <c r="E16" s="2" t="s">
        <v>24</v>
      </c>
      <c r="F16" s="4" t="s">
        <v>25</v>
      </c>
      <c r="G16" s="10" t="s">
        <v>26</v>
      </c>
      <c r="H16" s="2" t="s">
        <v>27</v>
      </c>
      <c r="I16" s="4" t="s">
        <v>28</v>
      </c>
      <c r="J16" s="4" t="s">
        <v>28</v>
      </c>
      <c r="K16" s="4" t="s">
        <v>28</v>
      </c>
      <c r="L16" s="4"/>
      <c r="M16" s="4" t="str">
        <f>IF(vlookup(A16,'Available Pokemon'!A:C,3,FALSE)=D16,"Y","N")</f>
        <v>Y</v>
      </c>
      <c r="N16" s="4" t="str">
        <f>iferror(IF(vlookup(A16,'Available Pokemon'!A:D,4,FALSE)=D16,"Y","N"),"N")</f>
        <v>N</v>
      </c>
      <c r="O16" s="4" t="str">
        <f t="shared" si="1"/>
        <v>Y</v>
      </c>
      <c r="P16" s="4" t="s">
        <v>29</v>
      </c>
      <c r="Q16" s="4"/>
      <c r="R16" s="4" t="s">
        <v>28</v>
      </c>
      <c r="S16" s="4" t="s">
        <v>31</v>
      </c>
      <c r="T16" s="4">
        <v>2.0</v>
      </c>
      <c r="U16" s="4"/>
    </row>
    <row r="17">
      <c r="A17" s="3" t="s">
        <v>59</v>
      </c>
      <c r="B17" s="2" t="s">
        <v>22</v>
      </c>
      <c r="C17" s="3" t="s">
        <v>23</v>
      </c>
      <c r="D17" s="3" t="str">
        <f>VLOOKUP(C17,Locations!$G$2:$H$250,2,false)</f>
        <v>00001 Grand Hall</v>
      </c>
      <c r="E17" s="2" t="s">
        <v>24</v>
      </c>
      <c r="F17" s="4" t="s">
        <v>25</v>
      </c>
      <c r="G17" s="10" t="s">
        <v>26</v>
      </c>
      <c r="H17" s="2" t="s">
        <v>27</v>
      </c>
      <c r="I17" s="4" t="s">
        <v>28</v>
      </c>
      <c r="J17" s="4" t="s">
        <v>28</v>
      </c>
      <c r="K17" s="4" t="s">
        <v>28</v>
      </c>
      <c r="L17" s="4"/>
      <c r="M17" s="4" t="str">
        <f>IF(vlookup(A17,'Available Pokemon'!A:C,3,FALSE)=D17,"Y","N")</f>
        <v>Y</v>
      </c>
      <c r="N17" s="4" t="str">
        <f>iferror(IF(vlookup(A17,'Available Pokemon'!A:D,4,FALSE)=D17,"Y","N"),"N")</f>
        <v>N</v>
      </c>
      <c r="O17" s="4" t="str">
        <f t="shared" si="1"/>
        <v>Y</v>
      </c>
      <c r="P17" s="4" t="s">
        <v>44</v>
      </c>
      <c r="Q17" s="4"/>
      <c r="R17" s="4" t="s">
        <v>28</v>
      </c>
      <c r="S17" s="4" t="s">
        <v>31</v>
      </c>
      <c r="T17" s="4">
        <v>2.0</v>
      </c>
      <c r="U17" s="4"/>
    </row>
    <row r="18">
      <c r="A18" s="3" t="s">
        <v>60</v>
      </c>
      <c r="B18" s="2" t="s">
        <v>22</v>
      </c>
      <c r="C18" s="3" t="s">
        <v>23</v>
      </c>
      <c r="D18" s="3" t="str">
        <f>VLOOKUP(C18,Locations!$G$2:$H$250,2,false)</f>
        <v>00001 Grand Hall</v>
      </c>
      <c r="E18" s="2" t="s">
        <v>24</v>
      </c>
      <c r="F18" s="4" t="s">
        <v>25</v>
      </c>
      <c r="G18" s="10" t="s">
        <v>26</v>
      </c>
      <c r="H18" s="2" t="s">
        <v>27</v>
      </c>
      <c r="I18" s="4" t="s">
        <v>28</v>
      </c>
      <c r="J18" s="4" t="s">
        <v>28</v>
      </c>
      <c r="K18" s="4" t="s">
        <v>28</v>
      </c>
      <c r="L18" s="4"/>
      <c r="M18" s="4" t="str">
        <f>IF(vlookup(A18,'Available Pokemon'!A:C,3,FALSE)=D18,"Y","N")</f>
        <v>Y</v>
      </c>
      <c r="N18" s="4" t="str">
        <f>iferror(IF(vlookup(A18,'Available Pokemon'!A:D,4,FALSE)=D18,"Y","N"),"N")</f>
        <v>N</v>
      </c>
      <c r="O18" s="4" t="str">
        <f t="shared" si="1"/>
        <v>Y</v>
      </c>
      <c r="P18" s="4" t="s">
        <v>33</v>
      </c>
      <c r="Q18" s="4"/>
      <c r="R18" s="4" t="s">
        <v>39</v>
      </c>
      <c r="S18" s="4" t="s">
        <v>31</v>
      </c>
      <c r="T18" s="4">
        <v>2.0</v>
      </c>
      <c r="U18" s="4"/>
    </row>
    <row r="19">
      <c r="A19" s="3" t="s">
        <v>61</v>
      </c>
      <c r="B19" s="2" t="s">
        <v>22</v>
      </c>
      <c r="C19" s="3" t="s">
        <v>23</v>
      </c>
      <c r="D19" s="3" t="str">
        <f>VLOOKUP(C19,Locations!$G$2:$H$250,2,false)</f>
        <v>00001 Grand Hall</v>
      </c>
      <c r="E19" s="2" t="s">
        <v>24</v>
      </c>
      <c r="F19" s="4" t="s">
        <v>25</v>
      </c>
      <c r="G19" s="10" t="s">
        <v>26</v>
      </c>
      <c r="H19" s="2" t="s">
        <v>27</v>
      </c>
      <c r="I19" s="4" t="s">
        <v>28</v>
      </c>
      <c r="J19" s="4" t="s">
        <v>28</v>
      </c>
      <c r="K19" s="4" t="s">
        <v>28</v>
      </c>
      <c r="L19" s="4"/>
      <c r="M19" s="4" t="str">
        <f>IF(vlookup(A19,'Available Pokemon'!A:C,3,FALSE)=D19,"Y","N")</f>
        <v>Y</v>
      </c>
      <c r="N19" s="4" t="str">
        <f>iferror(IF(vlookup(A19,'Available Pokemon'!A:D,4,FALSE)=D19,"Y","N"),"N")</f>
        <v>N</v>
      </c>
      <c r="O19" s="4" t="str">
        <f t="shared" si="1"/>
        <v>Y</v>
      </c>
      <c r="P19" s="4" t="s">
        <v>33</v>
      </c>
      <c r="Q19" s="4"/>
      <c r="R19" s="4" t="s">
        <v>39</v>
      </c>
      <c r="S19" s="4" t="s">
        <v>31</v>
      </c>
      <c r="T19" s="4">
        <v>2.0</v>
      </c>
      <c r="U19" s="4"/>
    </row>
    <row r="20">
      <c r="A20" s="3" t="s">
        <v>62</v>
      </c>
      <c r="B20" s="2" t="s">
        <v>22</v>
      </c>
      <c r="C20" s="3" t="s">
        <v>23</v>
      </c>
      <c r="D20" s="3" t="str">
        <f>VLOOKUP(C20,Locations!$G$2:$H$250,2,false)</f>
        <v>00001 Grand Hall</v>
      </c>
      <c r="E20" s="2" t="s">
        <v>24</v>
      </c>
      <c r="F20" s="4" t="s">
        <v>25</v>
      </c>
      <c r="G20" s="10" t="s">
        <v>26</v>
      </c>
      <c r="H20" s="2" t="s">
        <v>27</v>
      </c>
      <c r="I20" s="4" t="s">
        <v>28</v>
      </c>
      <c r="J20" s="4" t="s">
        <v>28</v>
      </c>
      <c r="K20" s="4" t="s">
        <v>28</v>
      </c>
      <c r="L20" s="4"/>
      <c r="M20" s="4" t="str">
        <f>IF(vlookup(A20,'Available Pokemon'!A:C,3,FALSE)=D20,"Y","N")</f>
        <v>Y</v>
      </c>
      <c r="N20" s="4" t="str">
        <f>iferror(IF(vlookup(A20,'Available Pokemon'!A:D,4,FALSE)=D20,"Y","N"),"N")</f>
        <v>N</v>
      </c>
      <c r="O20" s="4" t="str">
        <f t="shared" si="1"/>
        <v>Y</v>
      </c>
      <c r="P20" s="4" t="s">
        <v>44</v>
      </c>
      <c r="Q20" s="4"/>
      <c r="R20" s="4" t="s">
        <v>28</v>
      </c>
      <c r="S20" s="4" t="s">
        <v>31</v>
      </c>
      <c r="T20" s="4">
        <v>2.0</v>
      </c>
      <c r="U20" s="4"/>
    </row>
    <row r="21">
      <c r="A21" s="3" t="s">
        <v>63</v>
      </c>
      <c r="B21" s="2" t="s">
        <v>22</v>
      </c>
      <c r="C21" s="3" t="s">
        <v>23</v>
      </c>
      <c r="D21" s="3" t="str">
        <f>VLOOKUP(C21,Locations!$G$2:$H$250,2,false)</f>
        <v>00001 Grand Hall</v>
      </c>
      <c r="E21" s="2" t="s">
        <v>24</v>
      </c>
      <c r="F21" s="4" t="s">
        <v>25</v>
      </c>
      <c r="G21" s="10" t="s">
        <v>26</v>
      </c>
      <c r="H21" s="2" t="s">
        <v>27</v>
      </c>
      <c r="I21" s="4" t="s">
        <v>28</v>
      </c>
      <c r="J21" s="4" t="s">
        <v>28</v>
      </c>
      <c r="K21" s="4" t="s">
        <v>28</v>
      </c>
      <c r="L21" s="4"/>
      <c r="M21" s="4" t="str">
        <f>IF(vlookup(A21,'Available Pokemon'!A:C,3,FALSE)=D21,"Y","N")</f>
        <v>Y</v>
      </c>
      <c r="N21" s="4" t="str">
        <f>iferror(IF(vlookup(A21,'Available Pokemon'!A:D,4,FALSE)=D21,"Y","N"),"N")</f>
        <v>N</v>
      </c>
      <c r="O21" s="4" t="str">
        <f t="shared" si="1"/>
        <v>Y</v>
      </c>
      <c r="P21" s="4" t="s">
        <v>29</v>
      </c>
      <c r="Q21" s="4"/>
      <c r="R21" s="4" t="s">
        <v>64</v>
      </c>
      <c r="S21" s="4" t="s">
        <v>31</v>
      </c>
      <c r="T21" s="4">
        <v>2.0</v>
      </c>
      <c r="U21" s="4"/>
    </row>
    <row r="22">
      <c r="A22" s="3" t="s">
        <v>65</v>
      </c>
      <c r="B22" s="2" t="s">
        <v>22</v>
      </c>
      <c r="C22" s="3" t="s">
        <v>23</v>
      </c>
      <c r="D22" s="3" t="str">
        <f>VLOOKUP(C22,Locations!$G$2:$H$250,2,false)</f>
        <v>00001 Grand Hall</v>
      </c>
      <c r="E22" s="2" t="s">
        <v>24</v>
      </c>
      <c r="F22" s="4" t="s">
        <v>25</v>
      </c>
      <c r="G22" s="10" t="s">
        <v>26</v>
      </c>
      <c r="H22" s="2" t="s">
        <v>27</v>
      </c>
      <c r="I22" s="4" t="s">
        <v>28</v>
      </c>
      <c r="J22" s="4" t="s">
        <v>28</v>
      </c>
      <c r="K22" s="4" t="s">
        <v>28</v>
      </c>
      <c r="L22" s="4"/>
      <c r="M22" s="4" t="str">
        <f>IF(vlookup(A22,'Available Pokemon'!A:C,3,FALSE)=D22,"Y","N")</f>
        <v>Y</v>
      </c>
      <c r="N22" s="4" t="str">
        <f>iferror(IF(vlookup(A22,'Available Pokemon'!A:D,4,FALSE)=D22,"Y","N"),"N")</f>
        <v>N</v>
      </c>
      <c r="O22" s="4" t="str">
        <f t="shared" si="1"/>
        <v>Y</v>
      </c>
      <c r="P22" s="4" t="s">
        <v>29</v>
      </c>
      <c r="Q22" s="4"/>
      <c r="R22" s="4" t="s">
        <v>66</v>
      </c>
      <c r="S22" s="4" t="s">
        <v>31</v>
      </c>
      <c r="T22" s="4">
        <v>2.0</v>
      </c>
      <c r="U22" s="4"/>
    </row>
    <row r="23">
      <c r="A23" s="3" t="s">
        <v>67</v>
      </c>
      <c r="B23" s="2" t="s">
        <v>22</v>
      </c>
      <c r="C23" s="3" t="s">
        <v>23</v>
      </c>
      <c r="D23" s="3" t="str">
        <f>VLOOKUP(C23,Locations!$G$2:$H$250,2,false)</f>
        <v>00001 Grand Hall</v>
      </c>
      <c r="E23" s="2" t="s">
        <v>24</v>
      </c>
      <c r="F23" s="4" t="s">
        <v>25</v>
      </c>
      <c r="G23" s="5" t="s">
        <v>68</v>
      </c>
      <c r="H23" s="2" t="s">
        <v>69</v>
      </c>
      <c r="I23" s="4" t="s">
        <v>28</v>
      </c>
      <c r="J23" s="4" t="s">
        <v>28</v>
      </c>
      <c r="K23" s="4" t="s">
        <v>28</v>
      </c>
      <c r="L23" s="4" t="s">
        <v>70</v>
      </c>
      <c r="M23" s="4" t="str">
        <f>IF(vlookup(A23,'Available Pokemon'!A:C,3,FALSE)=D23,"Y","N")</f>
        <v>Y</v>
      </c>
      <c r="N23" s="4" t="str">
        <f>iferror(IF(vlookup(A23,'Available Pokemon'!A:D,4,FALSE)=D23,"Y","N"),"N")</f>
        <v>N</v>
      </c>
      <c r="O23" s="4" t="str">
        <f t="shared" si="1"/>
        <v>Y</v>
      </c>
      <c r="P23" s="4" t="s">
        <v>71</v>
      </c>
      <c r="Q23" s="4"/>
      <c r="R23" s="4" t="s">
        <v>72</v>
      </c>
      <c r="S23" s="4" t="s">
        <v>31</v>
      </c>
      <c r="T23" s="4">
        <v>1.0</v>
      </c>
      <c r="U23" s="4"/>
    </row>
    <row r="24">
      <c r="A24" s="3" t="s">
        <v>73</v>
      </c>
      <c r="B24" s="2" t="s">
        <v>22</v>
      </c>
      <c r="C24" s="3" t="s">
        <v>23</v>
      </c>
      <c r="D24" s="3" t="str">
        <f>VLOOKUP(C24,Locations!$G$2:$H$250,2,false)</f>
        <v>00001 Grand Hall</v>
      </c>
      <c r="E24" s="2" t="s">
        <v>24</v>
      </c>
      <c r="F24" s="4" t="s">
        <v>25</v>
      </c>
      <c r="G24" s="5" t="s">
        <v>74</v>
      </c>
      <c r="H24" s="2"/>
      <c r="I24" s="4" t="s">
        <v>28</v>
      </c>
      <c r="J24" s="4" t="s">
        <v>28</v>
      </c>
      <c r="K24" s="4" t="s">
        <v>28</v>
      </c>
      <c r="L24" s="4" t="s">
        <v>70</v>
      </c>
      <c r="M24" s="4" t="str">
        <f>IF(vlookup(A24,'Available Pokemon'!A:C,3,FALSE)=D24,"Y","N")</f>
        <v>Y</v>
      </c>
      <c r="N24" s="4" t="str">
        <f>iferror(IF(vlookup(A24,'Available Pokemon'!A:D,4,FALSE)=D24,"Y","N"),"N")</f>
        <v>N</v>
      </c>
      <c r="O24" s="4" t="str">
        <f t="shared" si="1"/>
        <v>Y</v>
      </c>
      <c r="P24" s="4" t="s">
        <v>75</v>
      </c>
      <c r="Q24" s="4"/>
      <c r="R24" s="4"/>
      <c r="S24" s="4" t="s">
        <v>31</v>
      </c>
      <c r="T24" s="4" t="s">
        <v>76</v>
      </c>
      <c r="U24" s="4"/>
    </row>
    <row r="25">
      <c r="A25" s="3" t="s">
        <v>77</v>
      </c>
      <c r="B25" s="2" t="s">
        <v>22</v>
      </c>
      <c r="C25" s="3" t="s">
        <v>23</v>
      </c>
      <c r="D25" s="3" t="str">
        <f>VLOOKUP(C25,Locations!$G$2:$H$250,2,false)</f>
        <v>00001 Grand Hall</v>
      </c>
      <c r="E25" s="2" t="s">
        <v>24</v>
      </c>
      <c r="F25" s="4" t="s">
        <v>25</v>
      </c>
      <c r="G25" s="5" t="s">
        <v>74</v>
      </c>
      <c r="H25" s="2"/>
      <c r="I25" s="4" t="s">
        <v>28</v>
      </c>
      <c r="J25" s="4" t="s">
        <v>28</v>
      </c>
      <c r="K25" s="4" t="s">
        <v>28</v>
      </c>
      <c r="L25" s="4"/>
      <c r="M25" s="4" t="str">
        <f>IF(vlookup(A25,'Available Pokemon'!A:C,3,FALSE)=D25,"Y","N")</f>
        <v>Y</v>
      </c>
      <c r="N25" s="4" t="str">
        <f>iferror(IF(vlookup(A25,'Available Pokemon'!A:D,4,FALSE)=D25,"Y","N"),"N")</f>
        <v>N</v>
      </c>
      <c r="O25" s="4" t="str">
        <f t="shared" si="1"/>
        <v>Y</v>
      </c>
      <c r="P25" s="4" t="s">
        <v>33</v>
      </c>
      <c r="Q25" s="4"/>
      <c r="R25" s="4"/>
      <c r="S25" s="4" t="s">
        <v>31</v>
      </c>
      <c r="T25" s="4" t="s">
        <v>76</v>
      </c>
      <c r="U25" s="4"/>
    </row>
    <row r="26">
      <c r="A26" s="3" t="s">
        <v>78</v>
      </c>
      <c r="B26" s="2" t="s">
        <v>22</v>
      </c>
      <c r="C26" s="3" t="s">
        <v>79</v>
      </c>
      <c r="D26" s="3" t="str">
        <f>VLOOKUP(C26,Locations!$G$2:$H$250,2,false)</f>
        <v>00003 Opal Ward</v>
      </c>
      <c r="E26" s="2" t="s">
        <v>24</v>
      </c>
      <c r="F26" s="4" t="s">
        <v>25</v>
      </c>
      <c r="G26" s="5" t="s">
        <v>80</v>
      </c>
      <c r="H26" s="2" t="s">
        <v>27</v>
      </c>
      <c r="I26" s="4" t="s">
        <v>28</v>
      </c>
      <c r="J26" s="4" t="s">
        <v>28</v>
      </c>
      <c r="K26" s="4" t="s">
        <v>28</v>
      </c>
      <c r="L26" s="4"/>
      <c r="M26" s="4" t="str">
        <f>IF(vlookup(A26,'Available Pokemon'!A:C,3,FALSE)=D26,"Y","N")</f>
        <v>Y</v>
      </c>
      <c r="N26" s="4" t="str">
        <f>iferror(IF(vlookup(A26,'Available Pokemon'!A:D,4,FALSE)=D26,"Y","N"),"N")</f>
        <v>N</v>
      </c>
      <c r="O26" s="4" t="str">
        <f t="shared" si="1"/>
        <v>Y</v>
      </c>
      <c r="P26" s="4" t="s">
        <v>81</v>
      </c>
      <c r="Q26" s="4"/>
      <c r="R26" s="4" t="s">
        <v>28</v>
      </c>
      <c r="S26" s="4" t="s">
        <v>31</v>
      </c>
      <c r="T26" s="4" t="s">
        <v>82</v>
      </c>
      <c r="U26" s="4" t="s">
        <v>31</v>
      </c>
    </row>
    <row r="27">
      <c r="A27" s="3" t="s">
        <v>83</v>
      </c>
      <c r="B27" s="2" t="s">
        <v>22</v>
      </c>
      <c r="C27" s="3" t="s">
        <v>79</v>
      </c>
      <c r="D27" s="3" t="str">
        <f>VLOOKUP(C27,Locations!$G$2:$H$250,2,false)</f>
        <v>00003 Opal Ward</v>
      </c>
      <c r="E27" s="2" t="s">
        <v>24</v>
      </c>
      <c r="F27" s="4" t="s">
        <v>25</v>
      </c>
      <c r="G27" s="5" t="s">
        <v>80</v>
      </c>
      <c r="H27" s="2" t="s">
        <v>69</v>
      </c>
      <c r="I27" s="4" t="s">
        <v>28</v>
      </c>
      <c r="J27" s="4" t="s">
        <v>28</v>
      </c>
      <c r="K27" s="4" t="s">
        <v>28</v>
      </c>
      <c r="L27" s="4"/>
      <c r="M27" s="4" t="str">
        <f>IF(vlookup(A27,'Available Pokemon'!A:C,3,FALSE)=D27,"Y","N")</f>
        <v>Y</v>
      </c>
      <c r="N27" s="4" t="str">
        <f>iferror(IF(vlookup(A27,'Available Pokemon'!A:D,4,FALSE)=D27,"Y","N"),"N")</f>
        <v>N</v>
      </c>
      <c r="O27" s="4" t="str">
        <f t="shared" si="1"/>
        <v>Y</v>
      </c>
      <c r="P27" s="4" t="s">
        <v>71</v>
      </c>
      <c r="Q27" s="4"/>
      <c r="R27" s="4" t="s">
        <v>28</v>
      </c>
      <c r="S27" s="4" t="s">
        <v>31</v>
      </c>
      <c r="T27" s="4">
        <v>1.0</v>
      </c>
      <c r="U27" s="4"/>
    </row>
    <row r="28">
      <c r="A28" s="3" t="s">
        <v>84</v>
      </c>
      <c r="B28" s="2" t="s">
        <v>22</v>
      </c>
      <c r="C28" s="3" t="s">
        <v>79</v>
      </c>
      <c r="D28" s="3" t="str">
        <f>VLOOKUP(C28,Locations!$G$2:$H$250,2,false)</f>
        <v>00003 Opal Ward</v>
      </c>
      <c r="E28" s="2" t="s">
        <v>24</v>
      </c>
      <c r="F28" s="4" t="s">
        <v>25</v>
      </c>
      <c r="G28" s="5" t="s">
        <v>85</v>
      </c>
      <c r="H28" s="2" t="s">
        <v>27</v>
      </c>
      <c r="I28" s="4" t="s">
        <v>28</v>
      </c>
      <c r="J28" s="4" t="s">
        <v>28</v>
      </c>
      <c r="K28" s="4" t="s">
        <v>28</v>
      </c>
      <c r="L28" s="4"/>
      <c r="M28" s="4" t="str">
        <f>IF(vlookup(A28,'Available Pokemon'!A:C,3,FALSE)=D28,"Y","N")</f>
        <v>Y</v>
      </c>
      <c r="N28" s="4" t="str">
        <f>iferror(IF(vlookup(A28,'Available Pokemon'!A:D,4,FALSE)=D28,"Y","N"),"N")</f>
        <v>N</v>
      </c>
      <c r="O28" s="4" t="str">
        <f t="shared" si="1"/>
        <v>Y</v>
      </c>
      <c r="P28" s="4" t="s">
        <v>44</v>
      </c>
      <c r="Q28" s="4"/>
      <c r="R28" s="4" t="s">
        <v>28</v>
      </c>
      <c r="S28" s="4" t="s">
        <v>31</v>
      </c>
      <c r="T28" s="4">
        <v>1.0</v>
      </c>
      <c r="U28" s="4"/>
    </row>
    <row r="29">
      <c r="A29" s="3" t="s">
        <v>86</v>
      </c>
      <c r="B29" s="2" t="s">
        <v>22</v>
      </c>
      <c r="C29" s="3" t="s">
        <v>79</v>
      </c>
      <c r="D29" s="3" t="str">
        <f>VLOOKUP(C29,Locations!$G$2:$H$250,2,false)</f>
        <v>00003 Opal Ward</v>
      </c>
      <c r="E29" s="2" t="s">
        <v>24</v>
      </c>
      <c r="F29" s="4" t="s">
        <v>25</v>
      </c>
      <c r="G29" s="5" t="s">
        <v>85</v>
      </c>
      <c r="H29" s="2" t="s">
        <v>69</v>
      </c>
      <c r="I29" s="4" t="s">
        <v>28</v>
      </c>
      <c r="J29" s="4" t="s">
        <v>28</v>
      </c>
      <c r="K29" s="4" t="s">
        <v>28</v>
      </c>
      <c r="L29" s="4"/>
      <c r="M29" s="4" t="str">
        <f>IF(vlookup(A29,'Available Pokemon'!A:C,3,FALSE)=D29,"Y","N")</f>
        <v>Y</v>
      </c>
      <c r="N29" s="4" t="str">
        <f>iferror(IF(vlookup(A29,'Available Pokemon'!A:D,4,FALSE)=D29,"Y","N"),"N")</f>
        <v>N</v>
      </c>
      <c r="O29" s="4" t="str">
        <f t="shared" si="1"/>
        <v>Y</v>
      </c>
      <c r="P29" s="4" t="s">
        <v>33</v>
      </c>
      <c r="Q29" s="4"/>
      <c r="R29" s="4" t="s">
        <v>28</v>
      </c>
      <c r="S29" s="4" t="s">
        <v>31</v>
      </c>
      <c r="T29" s="4">
        <v>1.0</v>
      </c>
      <c r="U29" s="4"/>
    </row>
    <row r="30">
      <c r="A30" s="11" t="s">
        <v>87</v>
      </c>
      <c r="B30" s="2" t="s">
        <v>88</v>
      </c>
      <c r="C30" s="12" t="s">
        <v>79</v>
      </c>
      <c r="D30" s="3" t="str">
        <f>VLOOKUP(C30,Locations!$G$2:$H$250,2,false)</f>
        <v>00003 Opal Ward</v>
      </c>
      <c r="E30" s="11" t="s">
        <v>24</v>
      </c>
      <c r="F30" s="13" t="s">
        <v>25</v>
      </c>
      <c r="G30" s="5"/>
      <c r="H30" s="2" t="s">
        <v>69</v>
      </c>
      <c r="I30" s="4" t="s">
        <v>89</v>
      </c>
      <c r="J30" s="4"/>
      <c r="K30" s="4"/>
      <c r="L30" s="4"/>
      <c r="M30" s="4" t="str">
        <f>IF(vlookup(A30,'Available Pokemon'!A:C,3,FALSE)=D30,"Y","N")</f>
        <v>Y</v>
      </c>
      <c r="N30" s="4" t="str">
        <f>iferror(IF(vlookup(A30,'Available Pokemon'!A:D,4,FALSE)=D30,"Y","N"),"N")</f>
        <v>N</v>
      </c>
      <c r="O30" s="4" t="str">
        <f t="shared" si="1"/>
        <v>Y</v>
      </c>
      <c r="P30" s="4" t="s">
        <v>90</v>
      </c>
      <c r="Q30" s="4" t="s">
        <v>56</v>
      </c>
      <c r="R30" s="4" t="s">
        <v>28</v>
      </c>
      <c r="S30" s="4" t="s">
        <v>31</v>
      </c>
      <c r="T30" s="4">
        <v>1.0</v>
      </c>
      <c r="U30" s="4"/>
    </row>
    <row r="31">
      <c r="A31" s="11" t="s">
        <v>91</v>
      </c>
      <c r="B31" s="2" t="s">
        <v>88</v>
      </c>
      <c r="C31" s="12" t="s">
        <v>79</v>
      </c>
      <c r="D31" s="3" t="str">
        <f>VLOOKUP(C31,Locations!$G$2:$H$250,2,false)</f>
        <v>00003 Opal Ward</v>
      </c>
      <c r="E31" s="11" t="s">
        <v>24</v>
      </c>
      <c r="F31" s="13" t="s">
        <v>25</v>
      </c>
      <c r="G31" s="5"/>
      <c r="H31" s="2" t="s">
        <v>69</v>
      </c>
      <c r="I31" s="4"/>
      <c r="J31" s="4"/>
      <c r="K31" s="4"/>
      <c r="L31" s="4"/>
      <c r="M31" s="4" t="str">
        <f>IF(vlookup(A31,'Available Pokemon'!A:C,3,FALSE)=D31,"Y","N")</f>
        <v>Y</v>
      </c>
      <c r="N31" s="4" t="str">
        <f>iferror(IF(vlookup(A31,'Available Pokemon'!A:D,4,FALSE)=D31,"Y","N"),"N")</f>
        <v>N</v>
      </c>
      <c r="O31" s="4" t="str">
        <f t="shared" si="1"/>
        <v>Y</v>
      </c>
      <c r="P31" s="4" t="s">
        <v>90</v>
      </c>
      <c r="Q31" s="4"/>
      <c r="R31" s="4" t="s">
        <v>92</v>
      </c>
      <c r="S31" s="4" t="s">
        <v>31</v>
      </c>
      <c r="T31" s="4">
        <v>1.0</v>
      </c>
      <c r="U31" s="4"/>
    </row>
    <row r="32">
      <c r="A32" s="11" t="s">
        <v>93</v>
      </c>
      <c r="B32" s="2" t="s">
        <v>88</v>
      </c>
      <c r="C32" s="12" t="s">
        <v>79</v>
      </c>
      <c r="D32" s="3" t="str">
        <f>VLOOKUP(C32,Locations!$G$2:$H$250,2,false)</f>
        <v>00003 Opal Ward</v>
      </c>
      <c r="E32" s="11" t="s">
        <v>24</v>
      </c>
      <c r="F32" s="13" t="s">
        <v>25</v>
      </c>
      <c r="G32" s="5"/>
      <c r="H32" s="2" t="s">
        <v>69</v>
      </c>
      <c r="I32" s="4" t="s">
        <v>94</v>
      </c>
      <c r="J32" s="4"/>
      <c r="K32" s="4"/>
      <c r="L32" s="4"/>
      <c r="M32" s="4" t="str">
        <f>IF(vlookup(A32,'Available Pokemon'!A:C,3,FALSE)=D32,"Y","N")</f>
        <v>Y</v>
      </c>
      <c r="N32" s="4" t="str">
        <f>iferror(IF(vlookup(A32,'Available Pokemon'!A:D,4,FALSE)=D32,"Y","N"),"N")</f>
        <v>N</v>
      </c>
      <c r="O32" s="4" t="str">
        <f t="shared" si="1"/>
        <v>Y</v>
      </c>
      <c r="P32" s="4" t="s">
        <v>71</v>
      </c>
      <c r="Q32" s="4" t="s">
        <v>56</v>
      </c>
      <c r="R32" s="4" t="s">
        <v>28</v>
      </c>
      <c r="S32" s="4" t="s">
        <v>31</v>
      </c>
      <c r="T32" s="4">
        <v>1.0</v>
      </c>
      <c r="U32" s="4"/>
    </row>
    <row r="33">
      <c r="A33" s="11" t="s">
        <v>95</v>
      </c>
      <c r="B33" s="2" t="s">
        <v>96</v>
      </c>
      <c r="C33" s="12" t="s">
        <v>79</v>
      </c>
      <c r="D33" s="3" t="str">
        <f>VLOOKUP(C33,Locations!$G$2:$H$250,2,false)</f>
        <v>00003 Opal Ward</v>
      </c>
      <c r="E33" s="11" t="s">
        <v>97</v>
      </c>
      <c r="F33" s="13" t="s">
        <v>25</v>
      </c>
      <c r="G33" s="5"/>
      <c r="H33" s="2" t="s">
        <v>69</v>
      </c>
      <c r="I33" s="4"/>
      <c r="J33" s="4"/>
      <c r="K33" s="4"/>
      <c r="L33" s="4"/>
      <c r="M33" s="4" t="str">
        <f>IF(vlookup(A33,'Available Pokemon'!A:C,3,FALSE)=D33,"Y","N")</f>
        <v>Y</v>
      </c>
      <c r="N33" s="4" t="str">
        <f>iferror(IF(vlookup(A33,'Available Pokemon'!A:D,4,FALSE)=D33,"Y","N"),"N")</f>
        <v>N</v>
      </c>
      <c r="O33" s="4" t="str">
        <f t="shared" si="1"/>
        <v>Y</v>
      </c>
      <c r="P33" s="4" t="s">
        <v>71</v>
      </c>
      <c r="Q33" s="4"/>
      <c r="R33" s="4" t="s">
        <v>98</v>
      </c>
      <c r="S33" s="4" t="s">
        <v>31</v>
      </c>
      <c r="T33" s="4">
        <v>1.0</v>
      </c>
      <c r="U33" s="4"/>
    </row>
    <row r="34">
      <c r="A34" s="11" t="s">
        <v>99</v>
      </c>
      <c r="B34" s="2" t="s">
        <v>96</v>
      </c>
      <c r="C34" s="12" t="s">
        <v>79</v>
      </c>
      <c r="D34" s="3" t="str">
        <f>VLOOKUP(C34,Locations!$G$2:$H$250,2,false)</f>
        <v>00003 Opal Ward</v>
      </c>
      <c r="E34" s="11" t="s">
        <v>24</v>
      </c>
      <c r="F34" s="13" t="s">
        <v>25</v>
      </c>
      <c r="G34" s="5"/>
      <c r="H34" s="2" t="s">
        <v>69</v>
      </c>
      <c r="I34" s="4"/>
      <c r="J34" s="4"/>
      <c r="K34" s="4"/>
      <c r="L34" s="4"/>
      <c r="M34" s="4" t="str">
        <f>IF(vlookup(A34,'Available Pokemon'!A:C,3,FALSE)=D34,"Y","N")</f>
        <v>Y</v>
      </c>
      <c r="N34" s="4" t="str">
        <f>iferror(IF(vlookup(A34,'Available Pokemon'!A:D,4,FALSE)=D34,"Y","N"),"N")</f>
        <v>N</v>
      </c>
      <c r="O34" s="4" t="str">
        <f t="shared" si="1"/>
        <v>Y</v>
      </c>
      <c r="P34" s="4" t="s">
        <v>30</v>
      </c>
      <c r="Q34" s="4"/>
      <c r="R34" s="4" t="s">
        <v>28</v>
      </c>
      <c r="S34" s="4" t="s">
        <v>31</v>
      </c>
      <c r="T34" s="4">
        <v>1.0</v>
      </c>
      <c r="U34" s="4"/>
    </row>
    <row r="35">
      <c r="A35" s="11" t="s">
        <v>100</v>
      </c>
      <c r="B35" s="2" t="s">
        <v>96</v>
      </c>
      <c r="C35" s="12" t="s">
        <v>79</v>
      </c>
      <c r="D35" s="3" t="str">
        <f>VLOOKUP(C35,Locations!$G$2:$H$250,2,false)</f>
        <v>00003 Opal Ward</v>
      </c>
      <c r="E35" s="11" t="s">
        <v>101</v>
      </c>
      <c r="F35" s="13" t="s">
        <v>25</v>
      </c>
      <c r="G35" s="5"/>
      <c r="H35" s="2" t="s">
        <v>69</v>
      </c>
      <c r="I35" s="4"/>
      <c r="J35" s="4"/>
      <c r="K35" s="4"/>
      <c r="L35" s="4"/>
      <c r="M35" s="4" t="str">
        <f>IF(vlookup(A35,'Available Pokemon'!A:C,3,FALSE)=D35,"Y","N")</f>
        <v>Y</v>
      </c>
      <c r="N35" s="4" t="str">
        <f>iferror(IF(vlookup(A35,'Available Pokemon'!A:D,4,FALSE)=D35,"Y","N"),"N")</f>
        <v>N</v>
      </c>
      <c r="O35" s="4" t="str">
        <f t="shared" si="1"/>
        <v>Y</v>
      </c>
      <c r="P35" s="4" t="s">
        <v>71</v>
      </c>
      <c r="Q35" s="4" t="s">
        <v>56</v>
      </c>
      <c r="R35" s="4" t="s">
        <v>28</v>
      </c>
      <c r="S35" s="4" t="s">
        <v>31</v>
      </c>
      <c r="T35" s="4">
        <v>1.0</v>
      </c>
      <c r="U35" s="4"/>
    </row>
    <row r="36">
      <c r="A36" s="11" t="s">
        <v>102</v>
      </c>
      <c r="B36" s="2" t="s">
        <v>96</v>
      </c>
      <c r="C36" s="12" t="s">
        <v>79</v>
      </c>
      <c r="D36" s="3" t="str">
        <f>VLOOKUP(C36,Locations!$G$2:$H$250,2,false)</f>
        <v>00003 Opal Ward</v>
      </c>
      <c r="E36" s="11" t="s">
        <v>24</v>
      </c>
      <c r="F36" s="13" t="s">
        <v>25</v>
      </c>
      <c r="G36" s="5"/>
      <c r="H36" s="2" t="s">
        <v>69</v>
      </c>
      <c r="I36" s="4" t="s">
        <v>103</v>
      </c>
      <c r="J36" s="4"/>
      <c r="K36" s="4"/>
      <c r="L36" s="4"/>
      <c r="M36" s="4" t="str">
        <f>IF(vlookup(A36,'Available Pokemon'!A:C,3,FALSE)=D36,"Y","N")</f>
        <v>Y</v>
      </c>
      <c r="N36" s="4" t="str">
        <f>iferror(IF(vlookup(A36,'Available Pokemon'!A:D,4,FALSE)=D36,"Y","N"),"N")</f>
        <v>N</v>
      </c>
      <c r="O36" s="4" t="str">
        <f t="shared" si="1"/>
        <v>Y</v>
      </c>
      <c r="P36" s="4" t="s">
        <v>71</v>
      </c>
      <c r="Q36" s="4"/>
      <c r="R36" s="4" t="s">
        <v>28</v>
      </c>
      <c r="S36" s="4" t="s">
        <v>31</v>
      </c>
      <c r="T36" s="4">
        <v>1.0</v>
      </c>
      <c r="U36" s="4"/>
    </row>
    <row r="37">
      <c r="A37" s="11" t="s">
        <v>104</v>
      </c>
      <c r="B37" s="2" t="s">
        <v>96</v>
      </c>
      <c r="C37" s="12" t="s">
        <v>79</v>
      </c>
      <c r="D37" s="3" t="str">
        <f>VLOOKUP(C37,Locations!$G$2:$H$250,2,false)</f>
        <v>00003 Opal Ward</v>
      </c>
      <c r="E37" s="11" t="s">
        <v>97</v>
      </c>
      <c r="F37" s="13" t="s">
        <v>25</v>
      </c>
      <c r="G37" s="5"/>
      <c r="H37" s="2" t="s">
        <v>69</v>
      </c>
      <c r="I37" s="4"/>
      <c r="J37" s="4"/>
      <c r="K37" s="4"/>
      <c r="L37" s="4"/>
      <c r="M37" s="4" t="str">
        <f>IF(vlookup(A37,'Available Pokemon'!A:C,3,FALSE)=D37,"Y","N")</f>
        <v>Y</v>
      </c>
      <c r="N37" s="4" t="str">
        <f>iferror(IF(vlookup(A37,'Available Pokemon'!A:D,4,FALSE)=D37,"Y","N"),"N")</f>
        <v>N</v>
      </c>
      <c r="O37" s="4" t="str">
        <f t="shared" si="1"/>
        <v>Y</v>
      </c>
      <c r="P37" s="4" t="s">
        <v>71</v>
      </c>
      <c r="Q37" s="4"/>
      <c r="R37" s="4" t="s">
        <v>28</v>
      </c>
      <c r="S37" s="4" t="s">
        <v>31</v>
      </c>
      <c r="T37" s="4">
        <v>1.0</v>
      </c>
      <c r="U37" s="4"/>
    </row>
    <row r="38">
      <c r="A38" s="11" t="s">
        <v>105</v>
      </c>
      <c r="B38" s="2" t="s">
        <v>96</v>
      </c>
      <c r="C38" s="12" t="s">
        <v>79</v>
      </c>
      <c r="D38" s="3" t="str">
        <f>VLOOKUP(C38,Locations!$G$2:$H$250,2,false)</f>
        <v>00003 Opal Ward</v>
      </c>
      <c r="E38" s="11" t="s">
        <v>97</v>
      </c>
      <c r="F38" s="13" t="s">
        <v>25</v>
      </c>
      <c r="G38" s="5"/>
      <c r="H38" s="2" t="s">
        <v>69</v>
      </c>
      <c r="I38" s="4"/>
      <c r="J38" s="4"/>
      <c r="K38" s="4"/>
      <c r="L38" s="4"/>
      <c r="M38" s="4" t="str">
        <f>IF(vlookup(A38,'Available Pokemon'!A:C,3,FALSE)=D38,"Y","N")</f>
        <v>Y</v>
      </c>
      <c r="N38" s="4" t="str">
        <f>iferror(IF(vlookup(A38,'Available Pokemon'!A:D,4,FALSE)=D38,"Y","N"),"N")</f>
        <v>N</v>
      </c>
      <c r="O38" s="4" t="str">
        <f t="shared" si="1"/>
        <v>Y</v>
      </c>
      <c r="P38" s="4" t="s">
        <v>71</v>
      </c>
      <c r="Q38" s="4" t="s">
        <v>56</v>
      </c>
      <c r="R38" s="4" t="s">
        <v>28</v>
      </c>
      <c r="S38" s="4" t="s">
        <v>31</v>
      </c>
      <c r="T38" s="4">
        <v>2.0</v>
      </c>
      <c r="U38" s="4"/>
    </row>
    <row r="39">
      <c r="A39" s="11" t="s">
        <v>106</v>
      </c>
      <c r="B39" s="2" t="s">
        <v>96</v>
      </c>
      <c r="C39" s="12" t="s">
        <v>79</v>
      </c>
      <c r="D39" s="3" t="str">
        <f>VLOOKUP(C39,Locations!$G$2:$H$250,2,false)</f>
        <v>00003 Opal Ward</v>
      </c>
      <c r="E39" s="11" t="s">
        <v>24</v>
      </c>
      <c r="F39" s="13" t="s">
        <v>25</v>
      </c>
      <c r="G39" s="5"/>
      <c r="H39" s="2" t="s">
        <v>69</v>
      </c>
      <c r="I39" s="4"/>
      <c r="J39" s="4"/>
      <c r="K39" s="4"/>
      <c r="L39" s="4"/>
      <c r="M39" s="4" t="str">
        <f>IF(vlookup(A39,'Available Pokemon'!A:C,3,FALSE)=D39,"Y","N")</f>
        <v>Y</v>
      </c>
      <c r="N39" s="4" t="str">
        <f>iferror(IF(vlookup(A39,'Available Pokemon'!A:D,4,FALSE)=D39,"Y","N"),"N")</f>
        <v>N</v>
      </c>
      <c r="O39" s="4" t="str">
        <f t="shared" si="1"/>
        <v>Y</v>
      </c>
      <c r="P39" s="4" t="s">
        <v>71</v>
      </c>
      <c r="Q39" s="4"/>
      <c r="R39" s="4" t="s">
        <v>28</v>
      </c>
      <c r="S39" s="4" t="s">
        <v>31</v>
      </c>
      <c r="T39" s="4">
        <v>1.0</v>
      </c>
      <c r="U39" s="4"/>
    </row>
    <row r="40">
      <c r="A40" s="11" t="s">
        <v>107</v>
      </c>
      <c r="B40" s="2" t="s">
        <v>96</v>
      </c>
      <c r="C40" s="12" t="s">
        <v>79</v>
      </c>
      <c r="D40" s="3" t="str">
        <f>VLOOKUP(C40,Locations!$G$2:$H$250,2,false)</f>
        <v>00003 Opal Ward</v>
      </c>
      <c r="E40" s="11" t="s">
        <v>101</v>
      </c>
      <c r="F40" s="13" t="s">
        <v>25</v>
      </c>
      <c r="G40" s="5"/>
      <c r="H40" s="2" t="s">
        <v>69</v>
      </c>
      <c r="I40" s="4"/>
      <c r="J40" s="4"/>
      <c r="K40" s="4"/>
      <c r="L40" s="4"/>
      <c r="M40" s="4" t="str">
        <f>IF(vlookup(A40,'Available Pokemon'!A:C,3,FALSE)=D40,"Y","N")</f>
        <v>Y</v>
      </c>
      <c r="N40" s="4" t="str">
        <f>iferror(IF(vlookup(A40,'Available Pokemon'!A:D,4,FALSE)=D40,"Y","N"),"N")</f>
        <v>N</v>
      </c>
      <c r="O40" s="4" t="str">
        <f t="shared" si="1"/>
        <v>Y</v>
      </c>
      <c r="P40" s="4" t="s">
        <v>90</v>
      </c>
      <c r="Q40" s="4" t="s">
        <v>30</v>
      </c>
      <c r="R40" s="4" t="s">
        <v>28</v>
      </c>
      <c r="S40" s="4" t="s">
        <v>31</v>
      </c>
      <c r="T40" s="4">
        <v>1.0</v>
      </c>
      <c r="U40" s="4"/>
    </row>
    <row r="41">
      <c r="A41" s="3" t="s">
        <v>108</v>
      </c>
      <c r="B41" s="2" t="s">
        <v>22</v>
      </c>
      <c r="C41" s="3" t="s">
        <v>109</v>
      </c>
      <c r="D41" s="3" t="str">
        <f>VLOOKUP(C41,Locations!$G$2:$H$250,2,false)</f>
        <v>00004 Lower Peridot Ward</v>
      </c>
      <c r="E41" s="2" t="s">
        <v>24</v>
      </c>
      <c r="F41" s="4" t="s">
        <v>25</v>
      </c>
      <c r="G41" s="5" t="s">
        <v>110</v>
      </c>
      <c r="H41" s="2" t="s">
        <v>27</v>
      </c>
      <c r="I41" s="4" t="s">
        <v>28</v>
      </c>
      <c r="J41" s="4" t="s">
        <v>28</v>
      </c>
      <c r="K41" s="4" t="s">
        <v>28</v>
      </c>
      <c r="L41" s="4"/>
      <c r="M41" s="4" t="str">
        <f>IF(vlookup(A41,'Available Pokemon'!A:C,3,FALSE)=D41,"Y","N")</f>
        <v>Y</v>
      </c>
      <c r="N41" s="4" t="str">
        <f>iferror(IF(vlookup(A41,'Available Pokemon'!A:D,4,FALSE)=D41,"Y","N"),"N")</f>
        <v>N</v>
      </c>
      <c r="O41" s="4" t="str">
        <f t="shared" si="1"/>
        <v>Y</v>
      </c>
      <c r="P41" s="4" t="s">
        <v>111</v>
      </c>
      <c r="Q41" s="4"/>
      <c r="R41" s="4" t="s">
        <v>28</v>
      </c>
      <c r="S41" s="4" t="s">
        <v>31</v>
      </c>
      <c r="T41" s="4">
        <v>1.0</v>
      </c>
      <c r="U41" s="4"/>
    </row>
    <row r="42">
      <c r="A42" s="3" t="s">
        <v>112</v>
      </c>
      <c r="B42" s="2" t="s">
        <v>22</v>
      </c>
      <c r="C42" s="3" t="s">
        <v>109</v>
      </c>
      <c r="D42" s="3" t="str">
        <f>VLOOKUP(C42,Locations!$G$2:$H$250,2,false)</f>
        <v>00004 Lower Peridot Ward</v>
      </c>
      <c r="E42" s="2" t="s">
        <v>24</v>
      </c>
      <c r="F42" s="4" t="s">
        <v>25</v>
      </c>
      <c r="G42" s="5" t="s">
        <v>110</v>
      </c>
      <c r="H42" s="2" t="s">
        <v>69</v>
      </c>
      <c r="I42" s="4" t="s">
        <v>28</v>
      </c>
      <c r="J42" s="4" t="s">
        <v>28</v>
      </c>
      <c r="K42" s="4" t="s">
        <v>28</v>
      </c>
      <c r="L42" s="4"/>
      <c r="M42" s="4" t="str">
        <f>IF(vlookup(A42,'Available Pokemon'!A:C,3,FALSE)=D42,"Y","N")</f>
        <v>Y</v>
      </c>
      <c r="N42" s="4" t="str">
        <f>iferror(IF(vlookup(A42,'Available Pokemon'!A:D,4,FALSE)=D42,"Y","N"),"N")</f>
        <v>N</v>
      </c>
      <c r="O42" s="4" t="str">
        <f t="shared" si="1"/>
        <v>Y</v>
      </c>
      <c r="P42" s="4" t="s">
        <v>71</v>
      </c>
      <c r="Q42" s="4"/>
      <c r="R42" s="4" t="s">
        <v>28</v>
      </c>
      <c r="S42" s="4" t="s">
        <v>31</v>
      </c>
      <c r="T42" s="4">
        <v>1.0</v>
      </c>
      <c r="U42" s="4"/>
    </row>
    <row r="43">
      <c r="A43" s="3" t="s">
        <v>113</v>
      </c>
      <c r="B43" s="2" t="s">
        <v>22</v>
      </c>
      <c r="C43" s="3" t="s">
        <v>109</v>
      </c>
      <c r="D43" s="3" t="str">
        <f>VLOOKUP(C43,Locations!$G$2:$H$250,2,false)</f>
        <v>00004 Lower Peridot Ward</v>
      </c>
      <c r="E43" s="2" t="s">
        <v>24</v>
      </c>
      <c r="F43" s="4" t="s">
        <v>25</v>
      </c>
      <c r="G43" s="5" t="s">
        <v>114</v>
      </c>
      <c r="H43" s="2" t="s">
        <v>69</v>
      </c>
      <c r="I43" s="4" t="s">
        <v>28</v>
      </c>
      <c r="J43" s="4" t="s">
        <v>28</v>
      </c>
      <c r="K43" s="4" t="s">
        <v>28</v>
      </c>
      <c r="L43" s="4"/>
      <c r="M43" s="4" t="str">
        <f>IF(vlookup(A43,'Available Pokemon'!A:C,3,FALSE)=D43,"Y","N")</f>
        <v>Y</v>
      </c>
      <c r="N43" s="4" t="str">
        <f>iferror(IF(vlookup(A43,'Available Pokemon'!A:D,4,FALSE)=D43,"Y","N"),"N")</f>
        <v>N</v>
      </c>
      <c r="O43" s="4" t="str">
        <f t="shared" si="1"/>
        <v>Y</v>
      </c>
      <c r="P43" s="4" t="s">
        <v>71</v>
      </c>
      <c r="Q43" s="4"/>
      <c r="R43" s="4" t="s">
        <v>28</v>
      </c>
      <c r="S43" s="4" t="s">
        <v>31</v>
      </c>
      <c r="T43" s="4">
        <v>1.0</v>
      </c>
      <c r="U43" s="4"/>
    </row>
    <row r="44">
      <c r="A44" s="3" t="s">
        <v>115</v>
      </c>
      <c r="B44" s="2" t="s">
        <v>22</v>
      </c>
      <c r="C44" s="3" t="s">
        <v>109</v>
      </c>
      <c r="D44" s="3" t="str">
        <f>VLOOKUP(C44,Locations!$G$2:$H$250,2,false)</f>
        <v>00004 Lower Peridot Ward</v>
      </c>
      <c r="E44" s="2" t="s">
        <v>24</v>
      </c>
      <c r="F44" s="4" t="s">
        <v>25</v>
      </c>
      <c r="G44" s="14" t="s">
        <v>116</v>
      </c>
      <c r="H44" s="2" t="s">
        <v>69</v>
      </c>
      <c r="I44" s="4" t="s">
        <v>28</v>
      </c>
      <c r="J44" s="4" t="s">
        <v>28</v>
      </c>
      <c r="K44" s="4" t="s">
        <v>28</v>
      </c>
      <c r="L44" s="4"/>
      <c r="M44" s="4" t="str">
        <f>IF(vlookup(A44,'Available Pokemon'!A:C,3,FALSE)=D44,"Y","N")</f>
        <v>Y</v>
      </c>
      <c r="N44" s="4" t="str">
        <f>iferror(IF(vlookup(A44,'Available Pokemon'!A:D,4,FALSE)=D44,"Y","N"),"N")</f>
        <v>N</v>
      </c>
      <c r="O44" s="4" t="str">
        <f t="shared" si="1"/>
        <v>Y</v>
      </c>
      <c r="P44" s="4" t="s">
        <v>75</v>
      </c>
      <c r="Q44" s="4" t="s">
        <v>56</v>
      </c>
      <c r="R44" s="4" t="s">
        <v>28</v>
      </c>
      <c r="S44" s="4" t="s">
        <v>31</v>
      </c>
      <c r="T44" s="4" t="s">
        <v>82</v>
      </c>
      <c r="U44" s="4" t="s">
        <v>31</v>
      </c>
    </row>
    <row r="45">
      <c r="A45" s="3" t="s">
        <v>117</v>
      </c>
      <c r="B45" s="2" t="s">
        <v>22</v>
      </c>
      <c r="C45" s="3" t="s">
        <v>109</v>
      </c>
      <c r="D45" s="3" t="str">
        <f>VLOOKUP(C45,Locations!$G$2:$H$250,2,false)</f>
        <v>00004 Lower Peridot Ward</v>
      </c>
      <c r="E45" s="2" t="s">
        <v>24</v>
      </c>
      <c r="F45" s="4" t="s">
        <v>25</v>
      </c>
      <c r="G45" s="5" t="s">
        <v>118</v>
      </c>
      <c r="H45" s="2" t="s">
        <v>69</v>
      </c>
      <c r="I45" s="4" t="s">
        <v>28</v>
      </c>
      <c r="J45" s="4" t="s">
        <v>28</v>
      </c>
      <c r="K45" s="4" t="s">
        <v>28</v>
      </c>
      <c r="L45" s="4"/>
      <c r="M45" s="4" t="str">
        <f>IF(vlookup(A45,'Available Pokemon'!A:C,3,FALSE)=D45,"Y","N")</f>
        <v>Y</v>
      </c>
      <c r="N45" s="4" t="str">
        <f>iferror(IF(vlookup(A45,'Available Pokemon'!A:D,4,FALSE)=D45,"Y","N"),"N")</f>
        <v>N</v>
      </c>
      <c r="O45" s="4" t="str">
        <f t="shared" si="1"/>
        <v>Y</v>
      </c>
      <c r="P45" s="4" t="s">
        <v>71</v>
      </c>
      <c r="Q45" s="4"/>
      <c r="R45" s="4" t="s">
        <v>28</v>
      </c>
      <c r="S45" s="4" t="s">
        <v>31</v>
      </c>
      <c r="T45" s="4">
        <v>1.0</v>
      </c>
      <c r="U45" s="4"/>
    </row>
    <row r="46">
      <c r="A46" s="3" t="s">
        <v>119</v>
      </c>
      <c r="B46" s="2" t="s">
        <v>22</v>
      </c>
      <c r="C46" s="3" t="s">
        <v>109</v>
      </c>
      <c r="D46" s="3" t="str">
        <f>VLOOKUP(C46,Locations!$G$2:$H$250,2,false)</f>
        <v>00004 Lower Peridot Ward</v>
      </c>
      <c r="E46" s="2" t="s">
        <v>24</v>
      </c>
      <c r="F46" s="4" t="s">
        <v>25</v>
      </c>
      <c r="G46" s="5" t="s">
        <v>120</v>
      </c>
      <c r="H46" s="2"/>
      <c r="I46" s="4" t="s">
        <v>28</v>
      </c>
      <c r="J46" s="4" t="s">
        <v>28</v>
      </c>
      <c r="K46" s="4" t="s">
        <v>28</v>
      </c>
      <c r="L46" s="4"/>
      <c r="M46" s="4" t="str">
        <f>IF(vlookup(A46,'Available Pokemon'!A:C,3,FALSE)=D46,"Y","N")</f>
        <v>Y</v>
      </c>
      <c r="N46" s="4" t="str">
        <f>iferror(IF(vlookup(A46,'Available Pokemon'!A:D,4,FALSE)=D46,"Y","N"),"N")</f>
        <v>N</v>
      </c>
      <c r="O46" s="4" t="str">
        <f t="shared" si="1"/>
        <v>Y</v>
      </c>
      <c r="P46" s="4" t="s">
        <v>90</v>
      </c>
      <c r="Q46" s="4" t="s">
        <v>121</v>
      </c>
      <c r="R46" s="4"/>
      <c r="S46" s="4" t="s">
        <v>31</v>
      </c>
      <c r="T46" s="4" t="s">
        <v>76</v>
      </c>
      <c r="U46" s="4"/>
    </row>
    <row r="47">
      <c r="A47" s="3" t="s">
        <v>122</v>
      </c>
      <c r="B47" s="2" t="s">
        <v>22</v>
      </c>
      <c r="C47" s="3" t="s">
        <v>109</v>
      </c>
      <c r="D47" s="3" t="str">
        <f>VLOOKUP(C47,Locations!$G$2:$H$250,2,false)</f>
        <v>00004 Lower Peridot Ward</v>
      </c>
      <c r="E47" s="2" t="s">
        <v>24</v>
      </c>
      <c r="F47" s="4" t="s">
        <v>25</v>
      </c>
      <c r="G47" s="5" t="s">
        <v>123</v>
      </c>
      <c r="H47" s="2" t="s">
        <v>69</v>
      </c>
      <c r="I47" s="4" t="s">
        <v>28</v>
      </c>
      <c r="J47" s="4" t="s">
        <v>28</v>
      </c>
      <c r="K47" s="4" t="s">
        <v>28</v>
      </c>
      <c r="L47" s="4"/>
      <c r="M47" s="4" t="str">
        <f>IF(vlookup(A47,'Available Pokemon'!A:C,3,FALSE)=D47,"Y","N")</f>
        <v>Y</v>
      </c>
      <c r="N47" s="4" t="str">
        <f>iferror(IF(vlookup(A47,'Available Pokemon'!A:D,4,FALSE)=D47,"Y","N"),"N")</f>
        <v>N</v>
      </c>
      <c r="O47" s="4" t="str">
        <f t="shared" si="1"/>
        <v>Y</v>
      </c>
      <c r="P47" s="4" t="s">
        <v>30</v>
      </c>
      <c r="Q47" s="4"/>
      <c r="R47" s="4" t="s">
        <v>28</v>
      </c>
      <c r="S47" s="4" t="s">
        <v>31</v>
      </c>
      <c r="T47" s="4">
        <v>1.0</v>
      </c>
      <c r="U47" s="4"/>
    </row>
    <row r="48">
      <c r="A48" s="3" t="s">
        <v>124</v>
      </c>
      <c r="B48" s="2" t="s">
        <v>22</v>
      </c>
      <c r="C48" s="3" t="s">
        <v>109</v>
      </c>
      <c r="D48" s="3" t="str">
        <f>VLOOKUP(C48,Locations!$G$2:$H$250,2,false)</f>
        <v>00004 Lower Peridot Ward</v>
      </c>
      <c r="E48" s="2" t="s">
        <v>24</v>
      </c>
      <c r="F48" s="4" t="s">
        <v>25</v>
      </c>
      <c r="G48" s="5" t="s">
        <v>125</v>
      </c>
      <c r="H48" s="2" t="s">
        <v>69</v>
      </c>
      <c r="I48" s="4" t="s">
        <v>28</v>
      </c>
      <c r="J48" s="4" t="s">
        <v>28</v>
      </c>
      <c r="K48" s="4" t="s">
        <v>28</v>
      </c>
      <c r="L48" s="4"/>
      <c r="M48" s="4" t="str">
        <f>IF(vlookup(A48,'Available Pokemon'!A:C,3,FALSE)=D48,"Y","N")</f>
        <v>Y</v>
      </c>
      <c r="N48" s="4" t="str">
        <f>iferror(IF(vlookup(A48,'Available Pokemon'!A:D,4,FALSE)=D48,"Y","N"),"N")</f>
        <v>N</v>
      </c>
      <c r="O48" s="4" t="str">
        <f t="shared" si="1"/>
        <v>Y</v>
      </c>
      <c r="P48" s="4" t="s">
        <v>71</v>
      </c>
      <c r="Q48" s="4"/>
      <c r="R48" s="4" t="s">
        <v>28</v>
      </c>
      <c r="S48" s="4" t="s">
        <v>31</v>
      </c>
      <c r="T48" s="4">
        <v>2.0</v>
      </c>
      <c r="U48" s="4"/>
    </row>
    <row r="49">
      <c r="A49" s="3" t="s">
        <v>126</v>
      </c>
      <c r="B49" s="2" t="s">
        <v>22</v>
      </c>
      <c r="C49" s="3" t="s">
        <v>109</v>
      </c>
      <c r="D49" s="3" t="str">
        <f>VLOOKUP(C49,Locations!$G$2:$H$250,2,false)</f>
        <v>00004 Lower Peridot Ward</v>
      </c>
      <c r="E49" s="2" t="s">
        <v>24</v>
      </c>
      <c r="F49" s="4" t="s">
        <v>25</v>
      </c>
      <c r="G49" s="5" t="s">
        <v>127</v>
      </c>
      <c r="H49" s="2" t="s">
        <v>27</v>
      </c>
      <c r="I49" s="4" t="s">
        <v>28</v>
      </c>
      <c r="J49" s="4" t="s">
        <v>28</v>
      </c>
      <c r="K49" s="4" t="s">
        <v>28</v>
      </c>
      <c r="L49" s="4"/>
      <c r="M49" s="4" t="str">
        <f>IF(vlookup(A49,'Available Pokemon'!A:C,3,FALSE)=D49,"Y","N")</f>
        <v>Y</v>
      </c>
      <c r="N49" s="4" t="str">
        <f>iferror(IF(vlookup(A49,'Available Pokemon'!A:D,4,FALSE)=D49,"Y","N"),"N")</f>
        <v>N</v>
      </c>
      <c r="O49" s="4" t="str">
        <f t="shared" si="1"/>
        <v>Y</v>
      </c>
      <c r="P49" s="4" t="s">
        <v>75</v>
      </c>
      <c r="Q49" s="4" t="s">
        <v>128</v>
      </c>
      <c r="R49" s="4" t="s">
        <v>28</v>
      </c>
      <c r="S49" s="4" t="s">
        <v>31</v>
      </c>
      <c r="T49" s="4">
        <v>2.0</v>
      </c>
      <c r="U49" s="4"/>
    </row>
    <row r="50">
      <c r="A50" s="3" t="s">
        <v>129</v>
      </c>
      <c r="B50" s="2" t="s">
        <v>22</v>
      </c>
      <c r="C50" s="3" t="s">
        <v>109</v>
      </c>
      <c r="D50" s="3" t="str">
        <f>VLOOKUP(C50,Locations!$G$2:$H$250,2,false)</f>
        <v>00004 Lower Peridot Ward</v>
      </c>
      <c r="E50" s="2" t="s">
        <v>24</v>
      </c>
      <c r="F50" s="4" t="s">
        <v>25</v>
      </c>
      <c r="G50" s="5" t="s">
        <v>130</v>
      </c>
      <c r="H50" s="2" t="s">
        <v>27</v>
      </c>
      <c r="I50" s="4" t="s">
        <v>28</v>
      </c>
      <c r="J50" s="4" t="s">
        <v>28</v>
      </c>
      <c r="K50" s="4" t="s">
        <v>28</v>
      </c>
      <c r="L50" s="4"/>
      <c r="M50" s="4" t="str">
        <f>IF(vlookup(A50,'Available Pokemon'!A:C,3,FALSE)=D50,"Y","N")</f>
        <v>Y</v>
      </c>
      <c r="N50" s="4" t="str">
        <f>iferror(IF(vlookup(A50,'Available Pokemon'!A:D,4,FALSE)=D50,"Y","N"),"N")</f>
        <v>N</v>
      </c>
      <c r="O50" s="4" t="str">
        <f t="shared" si="1"/>
        <v>Y</v>
      </c>
      <c r="P50" s="4" t="s">
        <v>131</v>
      </c>
      <c r="Q50" s="4" t="s">
        <v>121</v>
      </c>
      <c r="R50" s="4" t="s">
        <v>131</v>
      </c>
      <c r="S50" s="4" t="s">
        <v>31</v>
      </c>
      <c r="T50" s="4">
        <v>2.0</v>
      </c>
      <c r="U50" s="4"/>
    </row>
    <row r="51">
      <c r="A51" s="3" t="s">
        <v>132</v>
      </c>
      <c r="B51" s="2" t="s">
        <v>22</v>
      </c>
      <c r="C51" s="3" t="s">
        <v>109</v>
      </c>
      <c r="D51" s="3" t="str">
        <f>VLOOKUP(C51,Locations!$G$2:$H$250,2,false)</f>
        <v>00004 Lower Peridot Ward</v>
      </c>
      <c r="E51" s="2" t="s">
        <v>24</v>
      </c>
      <c r="F51" s="4" t="s">
        <v>25</v>
      </c>
      <c r="G51" s="5" t="s">
        <v>133</v>
      </c>
      <c r="H51" s="2" t="s">
        <v>69</v>
      </c>
      <c r="I51" s="4" t="s">
        <v>28</v>
      </c>
      <c r="J51" s="4" t="s">
        <v>28</v>
      </c>
      <c r="K51" s="4" t="s">
        <v>28</v>
      </c>
      <c r="L51" s="4"/>
      <c r="M51" s="4" t="str">
        <f>IF(vlookup(A51,'Available Pokemon'!A:C,3,FALSE)=D51,"Y","N")</f>
        <v>Y</v>
      </c>
      <c r="N51" s="4" t="str">
        <f>iferror(IF(vlookup(A51,'Available Pokemon'!A:D,4,FALSE)=D51,"Y","N"),"N")</f>
        <v>N</v>
      </c>
      <c r="O51" s="4" t="str">
        <f t="shared" si="1"/>
        <v>Y</v>
      </c>
      <c r="P51" s="4" t="s">
        <v>90</v>
      </c>
      <c r="Q51" s="4"/>
      <c r="R51" s="4" t="s">
        <v>28</v>
      </c>
      <c r="S51" s="4" t="s">
        <v>31</v>
      </c>
      <c r="T51" s="4">
        <v>1.0</v>
      </c>
      <c r="U51" s="4"/>
    </row>
    <row r="52">
      <c r="A52" s="3" t="s">
        <v>134</v>
      </c>
      <c r="B52" s="2" t="s">
        <v>22</v>
      </c>
      <c r="C52" s="3" t="s">
        <v>109</v>
      </c>
      <c r="D52" s="3" t="str">
        <f>VLOOKUP(C52,Locations!$G$2:$H$250,2,false)</f>
        <v>00004 Lower Peridot Ward</v>
      </c>
      <c r="E52" s="2" t="s">
        <v>24</v>
      </c>
      <c r="F52" s="4" t="s">
        <v>25</v>
      </c>
      <c r="G52" s="5" t="s">
        <v>135</v>
      </c>
      <c r="H52" s="2" t="s">
        <v>69</v>
      </c>
      <c r="I52" s="4" t="s">
        <v>28</v>
      </c>
      <c r="J52" s="4" t="s">
        <v>28</v>
      </c>
      <c r="K52" s="4" t="s">
        <v>28</v>
      </c>
      <c r="L52" s="4"/>
      <c r="M52" s="4" t="str">
        <f>IF(vlookup(A52,'Available Pokemon'!A:C,3,FALSE)=D52,"Y","N")</f>
        <v>Y</v>
      </c>
      <c r="N52" s="4" t="str">
        <f>iferror(IF(vlookup(A52,'Available Pokemon'!A:D,4,FALSE)=D52,"Y","N"),"N")</f>
        <v>N</v>
      </c>
      <c r="O52" s="4" t="str">
        <f t="shared" si="1"/>
        <v>Y</v>
      </c>
      <c r="P52" s="4" t="s">
        <v>81</v>
      </c>
      <c r="Q52" s="4"/>
      <c r="R52" s="4" t="s">
        <v>28</v>
      </c>
      <c r="S52" s="4" t="s">
        <v>31</v>
      </c>
      <c r="T52" s="4">
        <v>1.0</v>
      </c>
      <c r="U52" s="4"/>
    </row>
    <row r="53">
      <c r="A53" s="11" t="s">
        <v>136</v>
      </c>
      <c r="B53" s="2" t="s">
        <v>88</v>
      </c>
      <c r="C53" s="12" t="s">
        <v>109</v>
      </c>
      <c r="D53" s="3" t="str">
        <f>VLOOKUP(C53,Locations!$G$2:$H$250,2,false)</f>
        <v>00004 Lower Peridot Ward</v>
      </c>
      <c r="E53" s="11" t="s">
        <v>24</v>
      </c>
      <c r="F53" s="13" t="s">
        <v>25</v>
      </c>
      <c r="G53" s="5"/>
      <c r="H53" s="2" t="s">
        <v>69</v>
      </c>
      <c r="I53" s="4"/>
      <c r="J53" s="4"/>
      <c r="K53" s="4"/>
      <c r="L53" s="4"/>
      <c r="M53" s="4" t="str">
        <f>IF(vlookup(A53,'Available Pokemon'!A:C,3,FALSE)=D53,"Y","N")</f>
        <v>Y</v>
      </c>
      <c r="N53" s="4" t="str">
        <f>iferror(IF(vlookup(A53,'Available Pokemon'!A:D,4,FALSE)=D53,"Y","N"),"N")</f>
        <v>N</v>
      </c>
      <c r="O53" s="4" t="str">
        <f t="shared" si="1"/>
        <v>Y</v>
      </c>
      <c r="P53" s="4" t="s">
        <v>90</v>
      </c>
      <c r="Q53" s="4"/>
      <c r="R53" s="4" t="s">
        <v>137</v>
      </c>
      <c r="S53" s="4" t="s">
        <v>31</v>
      </c>
      <c r="T53" s="4">
        <v>1.0</v>
      </c>
      <c r="U53" s="4"/>
    </row>
    <row r="54">
      <c r="A54" s="11" t="s">
        <v>138</v>
      </c>
      <c r="B54" s="2" t="s">
        <v>88</v>
      </c>
      <c r="C54" s="12" t="s">
        <v>109</v>
      </c>
      <c r="D54" s="3" t="str">
        <f>VLOOKUP(C54,Locations!$G$2:$H$250,2,false)</f>
        <v>00004 Lower Peridot Ward</v>
      </c>
      <c r="E54" s="11" t="s">
        <v>24</v>
      </c>
      <c r="F54" s="13" t="s">
        <v>25</v>
      </c>
      <c r="G54" s="5"/>
      <c r="H54" s="2" t="s">
        <v>69</v>
      </c>
      <c r="I54" s="4"/>
      <c r="J54" s="4"/>
      <c r="K54" s="4"/>
      <c r="L54" s="4"/>
      <c r="M54" s="4" t="str">
        <f>IF(vlookup(A54,'Available Pokemon'!A:C,3,FALSE)=D54,"Y","N")</f>
        <v>Y</v>
      </c>
      <c r="N54" s="4" t="str">
        <f>iferror(IF(vlookup(A54,'Available Pokemon'!A:D,4,FALSE)=D54,"Y","N"),"N")</f>
        <v>N</v>
      </c>
      <c r="O54" s="4" t="str">
        <f t="shared" si="1"/>
        <v>Y</v>
      </c>
      <c r="P54" s="4" t="s">
        <v>71</v>
      </c>
      <c r="Q54" s="4" t="s">
        <v>56</v>
      </c>
      <c r="R54" s="4" t="s">
        <v>139</v>
      </c>
      <c r="S54" s="4" t="s">
        <v>31</v>
      </c>
      <c r="T54" s="4">
        <v>1.0</v>
      </c>
      <c r="U54" s="4"/>
    </row>
    <row r="55">
      <c r="A55" s="11" t="s">
        <v>140</v>
      </c>
      <c r="B55" s="2" t="s">
        <v>96</v>
      </c>
      <c r="C55" s="12" t="s">
        <v>109</v>
      </c>
      <c r="D55" s="3" t="str">
        <f>VLOOKUP(C55,Locations!$G$2:$H$250,2,false)</f>
        <v>00004 Lower Peridot Ward</v>
      </c>
      <c r="E55" s="11" t="s">
        <v>24</v>
      </c>
      <c r="F55" s="13" t="s">
        <v>25</v>
      </c>
      <c r="G55" s="5"/>
      <c r="H55" s="2" t="s">
        <v>69</v>
      </c>
      <c r="I55" s="4"/>
      <c r="J55" s="4"/>
      <c r="K55" s="4"/>
      <c r="L55" s="4"/>
      <c r="M55" s="4" t="str">
        <f>IF(vlookup(A55,'Available Pokemon'!A:C,3,FALSE)=D55,"Y","N")</f>
        <v>Y</v>
      </c>
      <c r="N55" s="4" t="str">
        <f>iferror(IF(vlookup(A55,'Available Pokemon'!A:D,4,FALSE)=D55,"Y","N"),"N")</f>
        <v>N</v>
      </c>
      <c r="O55" s="4" t="str">
        <f t="shared" si="1"/>
        <v>Y</v>
      </c>
      <c r="P55" s="4" t="s">
        <v>90</v>
      </c>
      <c r="Q55" s="4"/>
      <c r="R55" s="4" t="s">
        <v>141</v>
      </c>
      <c r="S55" s="4" t="s">
        <v>31</v>
      </c>
      <c r="T55" s="4">
        <v>2.0</v>
      </c>
      <c r="U55" s="4"/>
    </row>
    <row r="56">
      <c r="A56" s="11" t="s">
        <v>142</v>
      </c>
      <c r="B56" s="2" t="s">
        <v>96</v>
      </c>
      <c r="C56" s="12" t="s">
        <v>109</v>
      </c>
      <c r="D56" s="3" t="str">
        <f>VLOOKUP(C56,Locations!$G$2:$H$250,2,false)</f>
        <v>00004 Lower Peridot Ward</v>
      </c>
      <c r="E56" s="11" t="s">
        <v>97</v>
      </c>
      <c r="F56" s="13" t="s">
        <v>25</v>
      </c>
      <c r="G56" s="5"/>
      <c r="H56" s="2" t="s">
        <v>69</v>
      </c>
      <c r="I56" s="4" t="s">
        <v>143</v>
      </c>
      <c r="J56" s="4"/>
      <c r="K56" s="4"/>
      <c r="L56" s="4"/>
      <c r="M56" s="4" t="str">
        <f>IF(vlookup(A56,'Available Pokemon'!A:C,3,FALSE)=D56,"Y","N")</f>
        <v>Y</v>
      </c>
      <c r="N56" s="4" t="str">
        <f>iferror(IF(vlookup(A56,'Available Pokemon'!A:D,4,FALSE)=D56,"Y","N"),"N")</f>
        <v>N</v>
      </c>
      <c r="O56" s="4" t="str">
        <f t="shared" si="1"/>
        <v>Y</v>
      </c>
      <c r="P56" s="4" t="s">
        <v>29</v>
      </c>
      <c r="Q56" s="4"/>
      <c r="R56" s="4" t="s">
        <v>28</v>
      </c>
      <c r="S56" s="4" t="s">
        <v>31</v>
      </c>
      <c r="T56" s="4">
        <v>1.0</v>
      </c>
      <c r="U56" s="4"/>
    </row>
    <row r="57" hidden="1">
      <c r="A57" s="11" t="s">
        <v>100</v>
      </c>
      <c r="B57" s="2" t="s">
        <v>96</v>
      </c>
      <c r="C57" s="12" t="s">
        <v>109</v>
      </c>
      <c r="D57" s="3" t="str">
        <f>VLOOKUP(C57,Locations!$G$2:$H$250,2,false)</f>
        <v>00004 Lower Peridot Ward</v>
      </c>
      <c r="E57" s="11" t="s">
        <v>101</v>
      </c>
      <c r="F57" s="13" t="s">
        <v>25</v>
      </c>
      <c r="G57" s="3"/>
      <c r="H57" s="2"/>
      <c r="I57" s="4"/>
      <c r="J57" s="4"/>
      <c r="K57" s="4"/>
      <c r="L57" s="4"/>
      <c r="M57" s="4" t="str">
        <f>IF(vlookup(A57,'Available Pokemon'!A:C,3,FALSE)=D57,"Y","N")</f>
        <v>N</v>
      </c>
      <c r="N57" s="4" t="str">
        <f>iferror(IF(vlookup(A57,'Available Pokemon'!A:D,4,FALSE)=D57,"Y","N"),"N")</f>
        <v>N</v>
      </c>
      <c r="O57" s="4" t="str">
        <f t="shared" si="1"/>
        <v>N</v>
      </c>
      <c r="P57" s="4" t="s">
        <v>71</v>
      </c>
      <c r="Q57" s="4" t="s">
        <v>56</v>
      </c>
      <c r="R57" s="4" t="s">
        <v>28</v>
      </c>
      <c r="S57" s="4" t="s">
        <v>31</v>
      </c>
      <c r="T57" s="4">
        <v>1.0</v>
      </c>
      <c r="U57" s="4"/>
    </row>
    <row r="58">
      <c r="A58" s="11" t="s">
        <v>144</v>
      </c>
      <c r="B58" s="2" t="s">
        <v>96</v>
      </c>
      <c r="C58" s="12" t="s">
        <v>109</v>
      </c>
      <c r="D58" s="3" t="str">
        <f>VLOOKUP(C58,Locations!$G$2:$H$250,2,false)</f>
        <v>00004 Lower Peridot Ward</v>
      </c>
      <c r="E58" s="11" t="s">
        <v>145</v>
      </c>
      <c r="F58" s="13" t="s">
        <v>25</v>
      </c>
      <c r="G58" s="5"/>
      <c r="H58" s="2" t="s">
        <v>69</v>
      </c>
      <c r="I58" s="4"/>
      <c r="J58" s="4"/>
      <c r="K58" s="4"/>
      <c r="L58" s="4"/>
      <c r="M58" s="4" t="str">
        <f>IF(vlookup(A58,'Available Pokemon'!A:C,3,FALSE)=D58,"Y","N")</f>
        <v>Y</v>
      </c>
      <c r="N58" s="4" t="str">
        <f>iferror(IF(vlookup(A58,'Available Pokemon'!A:D,4,FALSE)=D58,"Y","N"),"N")</f>
        <v>N</v>
      </c>
      <c r="O58" s="4" t="str">
        <f t="shared" si="1"/>
        <v>Y</v>
      </c>
      <c r="P58" s="4" t="s">
        <v>90</v>
      </c>
      <c r="Q58" s="4" t="s">
        <v>56</v>
      </c>
      <c r="R58" s="4" t="s">
        <v>28</v>
      </c>
      <c r="S58" s="4" t="s">
        <v>31</v>
      </c>
      <c r="T58" s="4">
        <v>1.0</v>
      </c>
      <c r="U58" s="4"/>
    </row>
    <row r="59" hidden="1">
      <c r="A59" s="11" t="s">
        <v>107</v>
      </c>
      <c r="B59" s="2" t="s">
        <v>96</v>
      </c>
      <c r="C59" s="12" t="s">
        <v>109</v>
      </c>
      <c r="D59" s="3" t="str">
        <f>VLOOKUP(C59,Locations!$G$2:$H$250,2,false)</f>
        <v>00004 Lower Peridot Ward</v>
      </c>
      <c r="E59" s="11" t="s">
        <v>101</v>
      </c>
      <c r="F59" s="13" t="s">
        <v>25</v>
      </c>
      <c r="G59" s="3"/>
      <c r="H59" s="2"/>
      <c r="I59" s="4"/>
      <c r="J59" s="4"/>
      <c r="K59" s="4"/>
      <c r="L59" s="4"/>
      <c r="M59" s="4" t="str">
        <f>IF(vlookup(A59,'Available Pokemon'!A:C,3,FALSE)=D59,"Y","N")</f>
        <v>N</v>
      </c>
      <c r="N59" s="4" t="str">
        <f>iferror(IF(vlookup(A59,'Available Pokemon'!A:D,4,FALSE)=D59,"Y","N"),"N")</f>
        <v>N</v>
      </c>
      <c r="O59" s="4" t="str">
        <f t="shared" si="1"/>
        <v>N</v>
      </c>
      <c r="P59" s="4" t="s">
        <v>90</v>
      </c>
      <c r="Q59" s="4" t="s">
        <v>30</v>
      </c>
      <c r="R59" s="4" t="s">
        <v>28</v>
      </c>
      <c r="S59" s="4" t="s">
        <v>31</v>
      </c>
      <c r="T59" s="4">
        <v>1.0</v>
      </c>
      <c r="U59" s="4"/>
    </row>
    <row r="60">
      <c r="A60" s="11" t="s">
        <v>146</v>
      </c>
      <c r="B60" s="2" t="s">
        <v>96</v>
      </c>
      <c r="C60" s="12" t="s">
        <v>109</v>
      </c>
      <c r="D60" s="3" t="str">
        <f>VLOOKUP(C60,Locations!$G$2:$H$250,2,false)</f>
        <v>00004 Lower Peridot Ward</v>
      </c>
      <c r="E60" s="11" t="s">
        <v>101</v>
      </c>
      <c r="F60" s="13" t="s">
        <v>25</v>
      </c>
      <c r="G60" s="5"/>
      <c r="H60" s="2" t="s">
        <v>69</v>
      </c>
      <c r="I60" s="4"/>
      <c r="J60" s="4"/>
      <c r="K60" s="4"/>
      <c r="L60" s="4"/>
      <c r="M60" s="4" t="str">
        <f>IF(vlookup(A60,'Available Pokemon'!A:C,3,FALSE)=D60,"Y","N")</f>
        <v>Y</v>
      </c>
      <c r="N60" s="4" t="str">
        <f>iferror(IF(vlookup(A60,'Available Pokemon'!A:D,4,FALSE)=D60,"Y","N"),"N")</f>
        <v>N</v>
      </c>
      <c r="O60" s="4" t="str">
        <f t="shared" si="1"/>
        <v>Y</v>
      </c>
      <c r="P60" s="4" t="s">
        <v>30</v>
      </c>
      <c r="Q60" s="4" t="s">
        <v>147</v>
      </c>
      <c r="R60" s="4" t="s">
        <v>28</v>
      </c>
      <c r="S60" s="4" t="s">
        <v>31</v>
      </c>
      <c r="T60" s="4">
        <v>1.0</v>
      </c>
      <c r="U60" s="4"/>
    </row>
    <row r="61">
      <c r="A61" s="2" t="s">
        <v>148</v>
      </c>
      <c r="B61" s="2" t="s">
        <v>96</v>
      </c>
      <c r="C61" s="2" t="s">
        <v>109</v>
      </c>
      <c r="D61" s="3" t="str">
        <f>VLOOKUP(C61,Locations!$G$2:$H$250,2,false)</f>
        <v>00004 Lower Peridot Ward</v>
      </c>
      <c r="E61" s="11" t="s">
        <v>24</v>
      </c>
      <c r="F61" s="13" t="s">
        <v>25</v>
      </c>
      <c r="G61" s="5"/>
      <c r="H61" s="2" t="s">
        <v>149</v>
      </c>
      <c r="I61" s="4"/>
      <c r="J61" s="4"/>
      <c r="K61" s="4"/>
      <c r="L61" s="4"/>
      <c r="M61" s="4" t="str">
        <f>IF(vlookup(A61,'Available Pokemon'!A:C,3,FALSE)=D61,"Y","N")</f>
        <v>Y</v>
      </c>
      <c r="N61" s="4" t="str">
        <f>iferror(IF(vlookup(A61,'Available Pokemon'!A:D,4,FALSE)=D61,"Y","N"),"N")</f>
        <v>N</v>
      </c>
      <c r="O61" s="4" t="str">
        <f t="shared" si="1"/>
        <v>Y</v>
      </c>
      <c r="P61" s="4" t="s">
        <v>29</v>
      </c>
      <c r="Q61" s="4"/>
      <c r="R61" s="4"/>
      <c r="S61" s="4" t="s">
        <v>31</v>
      </c>
      <c r="T61" s="4" t="s">
        <v>76</v>
      </c>
      <c r="U61" s="4"/>
    </row>
    <row r="62">
      <c r="A62" s="11" t="s">
        <v>150</v>
      </c>
      <c r="B62" s="2" t="s">
        <v>96</v>
      </c>
      <c r="C62" s="12" t="s">
        <v>109</v>
      </c>
      <c r="D62" s="3" t="str">
        <f>VLOOKUP(C62,Locations!$G$2:$H$250,2,false)</f>
        <v>00004 Lower Peridot Ward</v>
      </c>
      <c r="E62" s="11" t="s">
        <v>101</v>
      </c>
      <c r="F62" s="13" t="s">
        <v>25</v>
      </c>
      <c r="G62" s="5"/>
      <c r="H62" s="2" t="s">
        <v>69</v>
      </c>
      <c r="I62" s="4" t="s">
        <v>151</v>
      </c>
      <c r="J62" s="4" t="s">
        <v>152</v>
      </c>
      <c r="K62" s="4"/>
      <c r="L62" s="4"/>
      <c r="M62" s="4" t="str">
        <f>IF(vlookup(A62,'Available Pokemon'!A:C,3,FALSE)=D62,"Y","N")</f>
        <v>Y</v>
      </c>
      <c r="N62" s="4" t="str">
        <f>iferror(IF(vlookup(A62,'Available Pokemon'!A:D,4,FALSE)=D62,"Y","N"),"N")</f>
        <v>N</v>
      </c>
      <c r="O62" s="4" t="str">
        <f t="shared" si="1"/>
        <v>Y</v>
      </c>
      <c r="P62" s="4" t="s">
        <v>30</v>
      </c>
      <c r="Q62" s="4"/>
      <c r="R62" s="4" t="s">
        <v>28</v>
      </c>
      <c r="S62" s="4" t="s">
        <v>31</v>
      </c>
      <c r="T62" s="4">
        <v>1.0</v>
      </c>
      <c r="U62" s="4"/>
    </row>
    <row r="63">
      <c r="A63" s="11" t="s">
        <v>153</v>
      </c>
      <c r="B63" s="2" t="s">
        <v>96</v>
      </c>
      <c r="C63" s="12" t="s">
        <v>109</v>
      </c>
      <c r="D63" s="3" t="str">
        <f>VLOOKUP(C63,Locations!$G$2:$H$250,2,false)</f>
        <v>00004 Lower Peridot Ward</v>
      </c>
      <c r="E63" s="11" t="s">
        <v>24</v>
      </c>
      <c r="F63" s="13" t="s">
        <v>25</v>
      </c>
      <c r="G63" s="5"/>
      <c r="H63" s="2" t="s">
        <v>69</v>
      </c>
      <c r="I63" s="4" t="s">
        <v>154</v>
      </c>
      <c r="J63" s="4" t="s">
        <v>155</v>
      </c>
      <c r="K63" s="4"/>
      <c r="L63" s="4"/>
      <c r="M63" s="4" t="str">
        <f>IF(vlookup(A63,'Available Pokemon'!A:C,3,FALSE)=D63,"Y","N")</f>
        <v>Y</v>
      </c>
      <c r="N63" s="4" t="str">
        <f>iferror(IF(vlookup(A63,'Available Pokemon'!A:D,4,FALSE)=D63,"Y","N"),"N")</f>
        <v>N</v>
      </c>
      <c r="O63" s="4" t="str">
        <f t="shared" si="1"/>
        <v>Y</v>
      </c>
      <c r="P63" s="4" t="s">
        <v>90</v>
      </c>
      <c r="Q63" s="4"/>
      <c r="R63" s="4" t="s">
        <v>156</v>
      </c>
      <c r="S63" s="4" t="s">
        <v>31</v>
      </c>
      <c r="T63" s="4">
        <v>2.0</v>
      </c>
      <c r="U63" s="4"/>
    </row>
    <row r="64">
      <c r="A64" s="11" t="s">
        <v>157</v>
      </c>
      <c r="B64" s="2" t="s">
        <v>158</v>
      </c>
      <c r="C64" s="12" t="s">
        <v>109</v>
      </c>
      <c r="D64" s="3" t="str">
        <f>VLOOKUP(C64,Locations!$G$2:$H$250,2,false)</f>
        <v>00004 Lower Peridot Ward</v>
      </c>
      <c r="E64" s="11" t="s">
        <v>24</v>
      </c>
      <c r="F64" s="13" t="s">
        <v>25</v>
      </c>
      <c r="G64" s="5"/>
      <c r="H64" s="2" t="s">
        <v>69</v>
      </c>
      <c r="I64" s="4"/>
      <c r="J64" s="4"/>
      <c r="K64" s="4"/>
      <c r="L64" s="4"/>
      <c r="M64" s="4" t="str">
        <f>IF(vlookup(A64,'Available Pokemon'!A:C,3,FALSE)=D64,"Y","N")</f>
        <v>Y</v>
      </c>
      <c r="N64" s="4" t="str">
        <f>iferror(IF(vlookup(A64,'Available Pokemon'!A:D,4,FALSE)=D64,"Y","N"),"N")</f>
        <v>N</v>
      </c>
      <c r="O64" s="4" t="str">
        <f t="shared" si="1"/>
        <v>Y</v>
      </c>
      <c r="P64" s="4" t="s">
        <v>44</v>
      </c>
      <c r="Q64" s="4"/>
      <c r="R64" s="4" t="s">
        <v>28</v>
      </c>
      <c r="S64" s="4" t="s">
        <v>31</v>
      </c>
      <c r="T64" s="4">
        <v>1.0</v>
      </c>
      <c r="U64" s="4"/>
    </row>
    <row r="65">
      <c r="A65" s="11" t="s">
        <v>159</v>
      </c>
      <c r="B65" s="2" t="s">
        <v>158</v>
      </c>
      <c r="C65" s="12" t="s">
        <v>109</v>
      </c>
      <c r="D65" s="3" t="str">
        <f>VLOOKUP(C65,Locations!$G$2:$H$250,2,false)</f>
        <v>00004 Lower Peridot Ward</v>
      </c>
      <c r="E65" s="11" t="s">
        <v>24</v>
      </c>
      <c r="F65" s="13" t="s">
        <v>25</v>
      </c>
      <c r="G65" s="5"/>
      <c r="H65" s="2" t="s">
        <v>69</v>
      </c>
      <c r="I65" s="4" t="s">
        <v>160</v>
      </c>
      <c r="J65" s="4"/>
      <c r="K65" s="4"/>
      <c r="L65" s="4"/>
      <c r="M65" s="4" t="str">
        <f>IF(vlookup(A65,'Available Pokemon'!A:C,3,FALSE)=D65,"Y","N")</f>
        <v>Y</v>
      </c>
      <c r="N65" s="4" t="str">
        <f>iferror(IF(vlookup(A65,'Available Pokemon'!A:D,4,FALSE)=D65,"Y","N"),"N")</f>
        <v>N</v>
      </c>
      <c r="O65" s="4" t="str">
        <f t="shared" si="1"/>
        <v>Y</v>
      </c>
      <c r="P65" s="4" t="s">
        <v>44</v>
      </c>
      <c r="Q65" s="4"/>
      <c r="R65" s="4" t="s">
        <v>28</v>
      </c>
      <c r="S65" s="4" t="s">
        <v>31</v>
      </c>
      <c r="T65" s="4">
        <v>1.0</v>
      </c>
      <c r="U65" s="4"/>
    </row>
    <row r="66">
      <c r="A66" s="11" t="s">
        <v>161</v>
      </c>
      <c r="B66" s="2" t="s">
        <v>158</v>
      </c>
      <c r="C66" s="12" t="s">
        <v>109</v>
      </c>
      <c r="D66" s="3" t="str">
        <f>VLOOKUP(C66,Locations!$G$2:$H$250,2,false)</f>
        <v>00004 Lower Peridot Ward</v>
      </c>
      <c r="E66" s="11" t="s">
        <v>24</v>
      </c>
      <c r="F66" s="13" t="s">
        <v>25</v>
      </c>
      <c r="G66" s="5"/>
      <c r="H66" s="2" t="s">
        <v>69</v>
      </c>
      <c r="I66" s="4" t="s">
        <v>152</v>
      </c>
      <c r="J66" s="4"/>
      <c r="K66" s="4"/>
      <c r="L66" s="4"/>
      <c r="M66" s="4" t="str">
        <f>IF(vlookup(A66,'Available Pokemon'!A:C,3,FALSE)=D66,"Y","N")</f>
        <v>Y</v>
      </c>
      <c r="N66" s="4" t="str">
        <f>iferror(IF(vlookup(A66,'Available Pokemon'!A:D,4,FALSE)=D66,"Y","N"),"N")</f>
        <v>N</v>
      </c>
      <c r="O66" s="4" t="str">
        <f t="shared" si="1"/>
        <v>Y</v>
      </c>
      <c r="P66" s="4" t="s">
        <v>30</v>
      </c>
      <c r="Q66" s="4"/>
      <c r="R66" s="4" t="s">
        <v>28</v>
      </c>
      <c r="S66" s="4" t="s">
        <v>31</v>
      </c>
      <c r="T66" s="4">
        <v>1.0</v>
      </c>
      <c r="U66" s="4"/>
    </row>
    <row r="67">
      <c r="A67" s="3" t="s">
        <v>162</v>
      </c>
      <c r="B67" s="2" t="s">
        <v>22</v>
      </c>
      <c r="C67" s="3" t="s">
        <v>163</v>
      </c>
      <c r="D67" s="3" t="str">
        <f>VLOOKUP(C67,Locations!$G$2:$H$250,2,false)</f>
        <v>00005 Lower Peridot Alley</v>
      </c>
      <c r="E67" s="2" t="s">
        <v>24</v>
      </c>
      <c r="F67" s="4" t="s">
        <v>25</v>
      </c>
      <c r="G67" s="5" t="s">
        <v>135</v>
      </c>
      <c r="H67" s="2" t="s">
        <v>69</v>
      </c>
      <c r="I67" s="4" t="s">
        <v>28</v>
      </c>
      <c r="J67" s="4" t="s">
        <v>28</v>
      </c>
      <c r="K67" s="4" t="s">
        <v>28</v>
      </c>
      <c r="L67" s="4"/>
      <c r="M67" s="4" t="str">
        <f>IF(vlookup(A67,'Available Pokemon'!A:C,3,FALSE)=D67,"Y","N")</f>
        <v>Y</v>
      </c>
      <c r="N67" s="4" t="str">
        <f>iferror(IF(vlookup(A67,'Available Pokemon'!A:D,4,FALSE)=D67,"Y","N"),"N")</f>
        <v>N</v>
      </c>
      <c r="O67" s="4" t="str">
        <f t="shared" si="1"/>
        <v>Y</v>
      </c>
      <c r="P67" s="4" t="s">
        <v>81</v>
      </c>
      <c r="Q67" s="4"/>
      <c r="R67" s="4" t="s">
        <v>28</v>
      </c>
      <c r="S67" s="4" t="s">
        <v>31</v>
      </c>
      <c r="T67" s="4">
        <v>2.0</v>
      </c>
      <c r="U67" s="4"/>
    </row>
    <row r="68">
      <c r="A68" s="11" t="s">
        <v>164</v>
      </c>
      <c r="B68" s="11" t="s">
        <v>165</v>
      </c>
      <c r="C68" s="12" t="s">
        <v>163</v>
      </c>
      <c r="D68" s="3" t="str">
        <f>VLOOKUP(C68,Locations!$G$2:$H$250,2,false)</f>
        <v>00005 Lower Peridot Alley</v>
      </c>
      <c r="E68" s="11" t="s">
        <v>24</v>
      </c>
      <c r="F68" s="13" t="s">
        <v>25</v>
      </c>
      <c r="G68" s="5"/>
      <c r="H68" s="2" t="s">
        <v>69</v>
      </c>
      <c r="I68" s="4"/>
      <c r="J68" s="4"/>
      <c r="K68" s="4"/>
      <c r="L68" s="4"/>
      <c r="M68" s="4" t="str">
        <f>IF(vlookup(A68,'Available Pokemon'!A:C,3,FALSE)=D68,"Y","N")</f>
        <v>Y</v>
      </c>
      <c r="N68" s="4" t="str">
        <f>iferror(IF(vlookup(A68,'Available Pokemon'!A:D,4,FALSE)=D68,"Y","N"),"N")</f>
        <v>N</v>
      </c>
      <c r="O68" s="4" t="str">
        <f t="shared" si="1"/>
        <v>Y</v>
      </c>
      <c r="P68" s="4" t="s">
        <v>147</v>
      </c>
      <c r="Q68" s="4"/>
      <c r="R68" s="4" t="s">
        <v>28</v>
      </c>
      <c r="S68" s="4" t="s">
        <v>31</v>
      </c>
      <c r="T68" s="4">
        <v>1.0</v>
      </c>
      <c r="U68" s="4"/>
    </row>
    <row r="69" hidden="1">
      <c r="A69" s="11" t="s">
        <v>146</v>
      </c>
      <c r="B69" s="11" t="s">
        <v>165</v>
      </c>
      <c r="C69" s="12" t="s">
        <v>163</v>
      </c>
      <c r="D69" s="3" t="str">
        <f>VLOOKUP(C69,Locations!$G$2:$H$250,2,false)</f>
        <v>00005 Lower Peridot Alley</v>
      </c>
      <c r="E69" s="11" t="s">
        <v>24</v>
      </c>
      <c r="F69" s="13" t="s">
        <v>25</v>
      </c>
      <c r="G69" s="3"/>
      <c r="H69" s="11"/>
      <c r="I69" s="4"/>
      <c r="J69" s="4"/>
      <c r="K69" s="4"/>
      <c r="L69" s="4"/>
      <c r="M69" s="4" t="str">
        <f>IF(vlookup(A69,'Available Pokemon'!A:C,3,FALSE)=D69,"Y","N")</f>
        <v>N</v>
      </c>
      <c r="N69" s="4" t="str">
        <f>iferror(IF(vlookup(A69,'Available Pokemon'!A:D,4,FALSE)=D69,"Y","N"),"N")</f>
        <v>N</v>
      </c>
      <c r="O69" s="4" t="str">
        <f t="shared" si="1"/>
        <v>N</v>
      </c>
      <c r="P69" s="4" t="s">
        <v>30</v>
      </c>
      <c r="Q69" s="4" t="s">
        <v>147</v>
      </c>
      <c r="R69" s="4" t="s">
        <v>28</v>
      </c>
      <c r="S69" s="4" t="s">
        <v>31</v>
      </c>
      <c r="T69" s="4">
        <v>1.0</v>
      </c>
      <c r="U69" s="4"/>
    </row>
    <row r="70" hidden="1">
      <c r="A70" s="11" t="s">
        <v>150</v>
      </c>
      <c r="B70" s="11" t="s">
        <v>165</v>
      </c>
      <c r="C70" s="12" t="s">
        <v>163</v>
      </c>
      <c r="D70" s="3" t="str">
        <f>VLOOKUP(C70,Locations!$G$2:$H$250,2,false)</f>
        <v>00005 Lower Peridot Alley</v>
      </c>
      <c r="E70" s="11" t="s">
        <v>24</v>
      </c>
      <c r="F70" s="13" t="s">
        <v>25</v>
      </c>
      <c r="G70" s="3"/>
      <c r="H70" s="11"/>
      <c r="I70" s="4" t="s">
        <v>151</v>
      </c>
      <c r="J70" s="4" t="s">
        <v>152</v>
      </c>
      <c r="K70" s="4"/>
      <c r="L70" s="4"/>
      <c r="M70" s="4" t="str">
        <f>IF(vlookup(A70,'Available Pokemon'!A:C,3,FALSE)=D70,"Y","N")</f>
        <v>N</v>
      </c>
      <c r="N70" s="4" t="str">
        <f>iferror(IF(vlookup(A70,'Available Pokemon'!A:D,4,FALSE)=D70,"Y","N"),"N")</f>
        <v>N</v>
      </c>
      <c r="O70" s="4" t="str">
        <f t="shared" si="1"/>
        <v>N</v>
      </c>
      <c r="P70" s="4" t="s">
        <v>30</v>
      </c>
      <c r="Q70" s="4"/>
      <c r="R70" s="4" t="s">
        <v>28</v>
      </c>
      <c r="S70" s="4" t="s">
        <v>31</v>
      </c>
      <c r="T70" s="4">
        <v>1.0</v>
      </c>
      <c r="U70" s="4"/>
    </row>
    <row r="71">
      <c r="A71" s="3" t="s">
        <v>166</v>
      </c>
      <c r="B71" s="2" t="s">
        <v>22</v>
      </c>
      <c r="C71" s="3" t="s">
        <v>167</v>
      </c>
      <c r="D71" s="3" t="str">
        <f>VLOOKUP(C71,Locations!$G$2:$H$250,2,false)</f>
        <v>00006 Peridot Ward</v>
      </c>
      <c r="E71" s="2" t="s">
        <v>101</v>
      </c>
      <c r="F71" s="4" t="s">
        <v>25</v>
      </c>
      <c r="G71" s="15">
        <v>0.5</v>
      </c>
      <c r="H71" s="2" t="s">
        <v>27</v>
      </c>
      <c r="I71" s="4" t="s">
        <v>28</v>
      </c>
      <c r="J71" s="4" t="s">
        <v>28</v>
      </c>
      <c r="K71" s="4" t="s">
        <v>28</v>
      </c>
      <c r="L71" s="4"/>
      <c r="M71" s="4" t="str">
        <f>IF(vlookup(A71,'Available Pokemon'!A:C,3,FALSE)=D71,"Y","N")</f>
        <v>Y</v>
      </c>
      <c r="N71" s="4" t="str">
        <f>iferror(IF(vlookup(A71,'Available Pokemon'!A:D,4,FALSE)=D71,"Y","N"),"N")</f>
        <v>N</v>
      </c>
      <c r="O71" s="4" t="str">
        <f t="shared" si="1"/>
        <v>Y</v>
      </c>
      <c r="P71" s="4" t="s">
        <v>90</v>
      </c>
      <c r="Q71" s="4"/>
      <c r="R71" s="4" t="s">
        <v>168</v>
      </c>
      <c r="S71" s="4" t="s">
        <v>31</v>
      </c>
      <c r="T71" s="4">
        <v>2.0</v>
      </c>
      <c r="U71" s="4"/>
    </row>
    <row r="72">
      <c r="A72" s="3" t="s">
        <v>169</v>
      </c>
      <c r="B72" s="2" t="s">
        <v>22</v>
      </c>
      <c r="C72" s="3" t="s">
        <v>167</v>
      </c>
      <c r="D72" s="3" t="str">
        <f>VLOOKUP(C72,Locations!$G$2:$H$250,2,false)</f>
        <v>00006 Peridot Ward</v>
      </c>
      <c r="E72" s="2" t="s">
        <v>101</v>
      </c>
      <c r="F72" s="4" t="s">
        <v>25</v>
      </c>
      <c r="G72" s="15">
        <v>0.5</v>
      </c>
      <c r="H72" s="2" t="s">
        <v>69</v>
      </c>
      <c r="I72" s="4" t="s">
        <v>28</v>
      </c>
      <c r="J72" s="4" t="s">
        <v>28</v>
      </c>
      <c r="K72" s="4" t="s">
        <v>28</v>
      </c>
      <c r="L72" s="4"/>
      <c r="M72" s="4" t="str">
        <f>IF(vlookup(A72,'Available Pokemon'!A:C,3,FALSE)=D72,"Y","N")</f>
        <v>Y</v>
      </c>
      <c r="N72" s="4" t="str">
        <f>iferror(IF(vlookup(A72,'Available Pokemon'!A:D,4,FALSE)=D72,"Y","N"),"N")</f>
        <v>N</v>
      </c>
      <c r="O72" s="4" t="str">
        <f t="shared" si="1"/>
        <v>Y</v>
      </c>
      <c r="P72" s="4" t="s">
        <v>90</v>
      </c>
      <c r="Q72" s="4" t="s">
        <v>81</v>
      </c>
      <c r="R72" s="4" t="s">
        <v>28</v>
      </c>
      <c r="S72" s="4" t="s">
        <v>31</v>
      </c>
      <c r="T72" s="4">
        <v>1.0</v>
      </c>
      <c r="U72" s="4"/>
    </row>
    <row r="73">
      <c r="A73" s="3" t="s">
        <v>170</v>
      </c>
      <c r="B73" s="2" t="s">
        <v>22</v>
      </c>
      <c r="C73" s="3" t="s">
        <v>167</v>
      </c>
      <c r="D73" s="3" t="str">
        <f>VLOOKUP(C73,Locations!$G$2:$H$250,2,false)</f>
        <v>00006 Peridot Ward</v>
      </c>
      <c r="E73" s="2" t="s">
        <v>24</v>
      </c>
      <c r="F73" s="4" t="s">
        <v>25</v>
      </c>
      <c r="G73" s="14" t="s">
        <v>171</v>
      </c>
      <c r="H73" s="2" t="s">
        <v>69</v>
      </c>
      <c r="I73" s="4" t="s">
        <v>28</v>
      </c>
      <c r="J73" s="4" t="s">
        <v>28</v>
      </c>
      <c r="K73" s="4" t="s">
        <v>28</v>
      </c>
      <c r="L73" s="4"/>
      <c r="M73" s="4" t="str">
        <f>IF(vlookup(A73,'Available Pokemon'!A:C,3,FALSE)=D73,"Y","N")</f>
        <v>Y</v>
      </c>
      <c r="N73" s="4" t="str">
        <f>iferror(IF(vlookup(A73,'Available Pokemon'!A:D,4,FALSE)=D73,"Y","N"),"N")</f>
        <v>N</v>
      </c>
      <c r="O73" s="4" t="str">
        <f t="shared" si="1"/>
        <v>Y</v>
      </c>
      <c r="P73" s="4" t="s">
        <v>71</v>
      </c>
      <c r="Q73" s="4" t="s">
        <v>172</v>
      </c>
      <c r="R73" s="4" t="s">
        <v>28</v>
      </c>
      <c r="S73" s="4" t="s">
        <v>31</v>
      </c>
      <c r="T73" s="4">
        <v>2.0</v>
      </c>
      <c r="U73" s="4"/>
    </row>
    <row r="74">
      <c r="A74" s="3" t="s">
        <v>173</v>
      </c>
      <c r="B74" s="2" t="s">
        <v>22</v>
      </c>
      <c r="C74" s="3" t="s">
        <v>167</v>
      </c>
      <c r="D74" s="3" t="str">
        <f>VLOOKUP(C74,Locations!$G$2:$H$250,2,false)</f>
        <v>00006 Peridot Ward</v>
      </c>
      <c r="E74" s="2" t="s">
        <v>24</v>
      </c>
      <c r="F74" s="4" t="s">
        <v>25</v>
      </c>
      <c r="G74" s="14" t="s">
        <v>174</v>
      </c>
      <c r="H74" s="2" t="s">
        <v>69</v>
      </c>
      <c r="I74" s="4" t="s">
        <v>28</v>
      </c>
      <c r="J74" s="4" t="s">
        <v>28</v>
      </c>
      <c r="K74" s="4" t="s">
        <v>28</v>
      </c>
      <c r="L74" s="4"/>
      <c r="M74" s="4" t="str">
        <f>IF(vlookup(A74,'Available Pokemon'!A:C,3,FALSE)=D74,"Y","N")</f>
        <v>Y</v>
      </c>
      <c r="N74" s="4" t="str">
        <f>iferror(IF(vlookup(A74,'Available Pokemon'!A:D,4,FALSE)=D74,"Y","N"),"N")</f>
        <v>N</v>
      </c>
      <c r="O74" s="4" t="str">
        <f t="shared" si="1"/>
        <v>Y</v>
      </c>
      <c r="P74" s="4" t="s">
        <v>29</v>
      </c>
      <c r="Q74" s="4" t="s">
        <v>30</v>
      </c>
      <c r="R74" s="4" t="s">
        <v>28</v>
      </c>
      <c r="S74" s="4" t="s">
        <v>31</v>
      </c>
      <c r="T74" s="4">
        <v>2.0</v>
      </c>
      <c r="U74" s="4"/>
    </row>
    <row r="75">
      <c r="A75" s="3" t="s">
        <v>175</v>
      </c>
      <c r="B75" s="2" t="s">
        <v>22</v>
      </c>
      <c r="C75" s="3" t="s">
        <v>167</v>
      </c>
      <c r="D75" s="3" t="str">
        <f>VLOOKUP(C75,Locations!$G$2:$H$250,2,false)</f>
        <v>00006 Peridot Ward</v>
      </c>
      <c r="E75" s="2" t="s">
        <v>101</v>
      </c>
      <c r="F75" s="4" t="s">
        <v>25</v>
      </c>
      <c r="G75" s="5" t="s">
        <v>176</v>
      </c>
      <c r="H75" s="2" t="s">
        <v>27</v>
      </c>
      <c r="I75" s="4" t="s">
        <v>28</v>
      </c>
      <c r="J75" s="4" t="s">
        <v>28</v>
      </c>
      <c r="K75" s="4" t="s">
        <v>28</v>
      </c>
      <c r="L75" s="4"/>
      <c r="M75" s="4" t="str">
        <f>IF(vlookup(A75,'Available Pokemon'!A:C,3,FALSE)=D75,"Y","N")</f>
        <v>Y</v>
      </c>
      <c r="N75" s="4" t="str">
        <f>iferror(IF(vlookup(A75,'Available Pokemon'!A:D,4,FALSE)=D75,"Y","N"),"N")</f>
        <v>N</v>
      </c>
      <c r="O75" s="4" t="str">
        <f t="shared" si="1"/>
        <v>Y</v>
      </c>
      <c r="P75" s="4" t="s">
        <v>177</v>
      </c>
      <c r="Q75" s="4"/>
      <c r="R75" s="4"/>
      <c r="S75" s="4" t="s">
        <v>31</v>
      </c>
      <c r="T75" s="4" t="s">
        <v>76</v>
      </c>
      <c r="U75" s="4"/>
    </row>
    <row r="76">
      <c r="A76" s="3" t="s">
        <v>178</v>
      </c>
      <c r="B76" s="2" t="s">
        <v>22</v>
      </c>
      <c r="C76" s="3" t="s">
        <v>167</v>
      </c>
      <c r="D76" s="3" t="str">
        <f>VLOOKUP(C76,Locations!$G$2:$H$250,2,false)</f>
        <v>00006 Peridot Ward</v>
      </c>
      <c r="E76" s="2" t="s">
        <v>24</v>
      </c>
      <c r="F76" s="4" t="s">
        <v>25</v>
      </c>
      <c r="G76" s="5" t="s">
        <v>179</v>
      </c>
      <c r="H76" s="2" t="s">
        <v>69</v>
      </c>
      <c r="I76" s="4" t="s">
        <v>28</v>
      </c>
      <c r="J76" s="4" t="s">
        <v>28</v>
      </c>
      <c r="K76" s="4" t="s">
        <v>28</v>
      </c>
      <c r="L76" s="4"/>
      <c r="M76" s="4" t="str">
        <f>IF(vlookup(A76,'Available Pokemon'!A:C,3,FALSE)=D76,"Y","N")</f>
        <v>Y</v>
      </c>
      <c r="N76" s="4" t="str">
        <f>iferror(IF(vlookup(A76,'Available Pokemon'!A:D,4,FALSE)=D76,"Y","N"),"N")</f>
        <v>N</v>
      </c>
      <c r="O76" s="4" t="str">
        <f t="shared" si="1"/>
        <v>Y</v>
      </c>
      <c r="P76" s="4" t="s">
        <v>90</v>
      </c>
      <c r="Q76" s="4" t="s">
        <v>44</v>
      </c>
      <c r="R76" s="4" t="s">
        <v>141</v>
      </c>
      <c r="S76" s="4" t="s">
        <v>31</v>
      </c>
      <c r="T76" s="4">
        <v>1.0</v>
      </c>
      <c r="U76" s="4"/>
    </row>
    <row r="77">
      <c r="A77" s="3" t="s">
        <v>180</v>
      </c>
      <c r="B77" s="2" t="s">
        <v>22</v>
      </c>
      <c r="C77" s="3" t="s">
        <v>167</v>
      </c>
      <c r="D77" s="3" t="str">
        <f>VLOOKUP(C77,Locations!$G$2:$H$250,2,false)</f>
        <v>00006 Peridot Ward</v>
      </c>
      <c r="E77" s="2" t="s">
        <v>24</v>
      </c>
      <c r="F77" s="4" t="s">
        <v>25</v>
      </c>
      <c r="G77" s="5" t="s">
        <v>181</v>
      </c>
      <c r="H77" s="2" t="s">
        <v>69</v>
      </c>
      <c r="I77" s="4" t="s">
        <v>28</v>
      </c>
      <c r="J77" s="4" t="s">
        <v>28</v>
      </c>
      <c r="K77" s="4" t="s">
        <v>28</v>
      </c>
      <c r="L77" s="4"/>
      <c r="M77" s="4" t="str">
        <f>IF(vlookup(A77,'Available Pokemon'!A:C,3,FALSE)=D77,"Y","N")</f>
        <v>Y</v>
      </c>
      <c r="N77" s="4" t="str">
        <f>iferror(IF(vlookup(A77,'Available Pokemon'!A:D,4,FALSE)=D77,"Y","N"),"N")</f>
        <v>N</v>
      </c>
      <c r="O77" s="4" t="str">
        <f t="shared" si="1"/>
        <v>Y</v>
      </c>
      <c r="P77" s="4" t="s">
        <v>111</v>
      </c>
      <c r="Q77" s="4"/>
      <c r="R77" s="4" t="s">
        <v>28</v>
      </c>
      <c r="S77" s="4" t="s">
        <v>31</v>
      </c>
      <c r="T77" s="4">
        <v>1.0</v>
      </c>
      <c r="U77" s="4"/>
    </row>
    <row r="78" hidden="1">
      <c r="A78" s="11" t="s">
        <v>164</v>
      </c>
      <c r="B78" s="11" t="s">
        <v>165</v>
      </c>
      <c r="C78" s="12" t="s">
        <v>182</v>
      </c>
      <c r="D78" s="3" t="str">
        <f>VLOOKUP(C78,Locations!$G$2:$H$250,2,false)</f>
        <v>00007 North Peridot Alley</v>
      </c>
      <c r="E78" s="11" t="s">
        <v>24</v>
      </c>
      <c r="F78" s="13" t="s">
        <v>25</v>
      </c>
      <c r="G78" s="3"/>
      <c r="H78" s="11"/>
      <c r="I78" s="4"/>
      <c r="J78" s="4"/>
      <c r="K78" s="4"/>
      <c r="L78" s="4"/>
      <c r="M78" s="4" t="str">
        <f>IF(vlookup(A78,'Available Pokemon'!A:C,3,FALSE)=D78,"Y","N")</f>
        <v>N</v>
      </c>
      <c r="N78" s="4" t="str">
        <f>iferror(IF(vlookup(A78,'Available Pokemon'!A:D,4,FALSE)=D78,"Y","N"),"N")</f>
        <v>N</v>
      </c>
      <c r="O78" s="4" t="str">
        <f t="shared" si="1"/>
        <v>N</v>
      </c>
      <c r="P78" s="4" t="s">
        <v>147</v>
      </c>
      <c r="Q78" s="4"/>
      <c r="R78" s="4" t="s">
        <v>28</v>
      </c>
      <c r="S78" s="4" t="s">
        <v>31</v>
      </c>
      <c r="T78" s="4">
        <v>1.0</v>
      </c>
      <c r="U78" s="4"/>
    </row>
    <row r="79">
      <c r="A79" s="11" t="s">
        <v>183</v>
      </c>
      <c r="B79" s="11" t="s">
        <v>165</v>
      </c>
      <c r="C79" s="12" t="s">
        <v>182</v>
      </c>
      <c r="D79" s="3" t="str">
        <f>VLOOKUP(C79,Locations!$G$2:$H$250,2,false)</f>
        <v>00007 North Peridot Alley</v>
      </c>
      <c r="E79" s="11" t="s">
        <v>24</v>
      </c>
      <c r="F79" s="13" t="s">
        <v>25</v>
      </c>
      <c r="G79" s="5"/>
      <c r="H79" s="2" t="s">
        <v>69</v>
      </c>
      <c r="I79" s="4"/>
      <c r="J79" s="4"/>
      <c r="K79" s="4"/>
      <c r="L79" s="4"/>
      <c r="M79" s="4" t="str">
        <f>IF(vlookup(A79,'Available Pokemon'!A:C,3,FALSE)=D79,"Y","N")</f>
        <v>Y</v>
      </c>
      <c r="N79" s="4" t="str">
        <f>iferror(IF(vlookup(A79,'Available Pokemon'!A:D,4,FALSE)=D79,"Y","N"),"N")</f>
        <v>N</v>
      </c>
      <c r="O79" s="4" t="str">
        <f t="shared" si="1"/>
        <v>Y</v>
      </c>
      <c r="P79" s="4" t="s">
        <v>147</v>
      </c>
      <c r="Q79" s="4"/>
      <c r="R79" s="4" t="s">
        <v>28</v>
      </c>
      <c r="S79" s="4" t="s">
        <v>31</v>
      </c>
      <c r="T79" s="4">
        <v>1.0</v>
      </c>
      <c r="U79" s="4"/>
    </row>
    <row r="80" hidden="1">
      <c r="A80" s="11" t="s">
        <v>150</v>
      </c>
      <c r="B80" s="11" t="s">
        <v>165</v>
      </c>
      <c r="C80" s="12" t="s">
        <v>182</v>
      </c>
      <c r="D80" s="3" t="str">
        <f>VLOOKUP(C80,Locations!$G$2:$H$250,2,false)</f>
        <v>00007 North Peridot Alley</v>
      </c>
      <c r="E80" s="11" t="s">
        <v>24</v>
      </c>
      <c r="F80" s="13" t="s">
        <v>25</v>
      </c>
      <c r="G80" s="3"/>
      <c r="H80" s="11"/>
      <c r="I80" s="4" t="s">
        <v>151</v>
      </c>
      <c r="J80" s="4" t="s">
        <v>152</v>
      </c>
      <c r="K80" s="4"/>
      <c r="L80" s="4"/>
      <c r="M80" s="4" t="str">
        <f>IF(vlookup(A80,'Available Pokemon'!A:C,3,FALSE)=D80,"Y","N")</f>
        <v>N</v>
      </c>
      <c r="N80" s="4" t="str">
        <f>iferror(IF(vlookup(A80,'Available Pokemon'!A:D,4,FALSE)=D80,"Y","N"),"N")</f>
        <v>N</v>
      </c>
      <c r="O80" s="4" t="str">
        <f t="shared" si="1"/>
        <v>N</v>
      </c>
      <c r="P80" s="4" t="s">
        <v>30</v>
      </c>
      <c r="Q80" s="4"/>
      <c r="R80" s="4" t="s">
        <v>28</v>
      </c>
      <c r="S80" s="4" t="s">
        <v>31</v>
      </c>
      <c r="T80" s="4">
        <v>1.0</v>
      </c>
      <c r="U80" s="4"/>
    </row>
    <row r="81">
      <c r="A81" s="11" t="s">
        <v>184</v>
      </c>
      <c r="B81" s="11" t="s">
        <v>165</v>
      </c>
      <c r="C81" s="12" t="s">
        <v>185</v>
      </c>
      <c r="D81" s="3" t="str">
        <f>VLOOKUP(C81,Locations!$G$2:$H$250,2,false)</f>
        <v>00008 Underground Railnet</v>
      </c>
      <c r="E81" s="11" t="s">
        <v>24</v>
      </c>
      <c r="F81" s="13" t="s">
        <v>25</v>
      </c>
      <c r="G81" s="5"/>
      <c r="H81" s="2" t="s">
        <v>69</v>
      </c>
      <c r="I81" s="4"/>
      <c r="J81" s="4"/>
      <c r="K81" s="4"/>
      <c r="L81" s="4"/>
      <c r="M81" s="4" t="str">
        <f>IF(vlookup(A81,'Available Pokemon'!A:C,3,FALSE)=D81,"Y","N")</f>
        <v>Y</v>
      </c>
      <c r="N81" s="4" t="str">
        <f>iferror(IF(vlookup(A81,'Available Pokemon'!A:D,4,FALSE)=D81,"Y","N"),"N")</f>
        <v>N</v>
      </c>
      <c r="O81" s="4" t="str">
        <f t="shared" si="1"/>
        <v>Y</v>
      </c>
      <c r="P81" s="4" t="s">
        <v>56</v>
      </c>
      <c r="Q81" s="4" t="s">
        <v>186</v>
      </c>
      <c r="R81" s="4" t="s">
        <v>28</v>
      </c>
      <c r="S81" s="4" t="s">
        <v>31</v>
      </c>
      <c r="T81" s="4">
        <v>1.0</v>
      </c>
      <c r="U81" s="4"/>
    </row>
    <row r="82" hidden="1">
      <c r="A82" s="11" t="s">
        <v>146</v>
      </c>
      <c r="B82" s="11" t="s">
        <v>165</v>
      </c>
      <c r="C82" s="12" t="s">
        <v>185</v>
      </c>
      <c r="D82" s="3" t="str">
        <f>VLOOKUP(C82,Locations!$G$2:$H$250,2,false)</f>
        <v>00008 Underground Railnet</v>
      </c>
      <c r="E82" s="11" t="s">
        <v>24</v>
      </c>
      <c r="F82" s="13" t="s">
        <v>25</v>
      </c>
      <c r="G82" s="3"/>
      <c r="H82" s="11"/>
      <c r="I82" s="4"/>
      <c r="J82" s="4"/>
      <c r="K82" s="4"/>
      <c r="L82" s="4"/>
      <c r="M82" s="4" t="str">
        <f>IF(vlookup(A82,'Available Pokemon'!A:C,3,FALSE)=D82,"Y","N")</f>
        <v>N</v>
      </c>
      <c r="N82" s="4" t="str">
        <f>iferror(IF(vlookup(A82,'Available Pokemon'!A:D,4,FALSE)=D82,"Y","N"),"N")</f>
        <v>N</v>
      </c>
      <c r="O82" s="4" t="str">
        <f t="shared" si="1"/>
        <v>N</v>
      </c>
      <c r="P82" s="4" t="s">
        <v>30</v>
      </c>
      <c r="Q82" s="4" t="s">
        <v>147</v>
      </c>
      <c r="R82" s="4" t="s">
        <v>28</v>
      </c>
      <c r="S82" s="4" t="s">
        <v>31</v>
      </c>
      <c r="T82" s="4">
        <v>1.0</v>
      </c>
      <c r="U82" s="4"/>
    </row>
    <row r="83">
      <c r="A83" s="11" t="s">
        <v>187</v>
      </c>
      <c r="B83" s="11" t="s">
        <v>165</v>
      </c>
      <c r="C83" s="12" t="s">
        <v>185</v>
      </c>
      <c r="D83" s="3" t="str">
        <f>VLOOKUP(C83,Locations!$G$2:$H$250,2,false)</f>
        <v>00008 Underground Railnet</v>
      </c>
      <c r="E83" s="11" t="s">
        <v>24</v>
      </c>
      <c r="F83" s="13" t="s">
        <v>25</v>
      </c>
      <c r="G83" s="5"/>
      <c r="H83" s="2" t="s">
        <v>69</v>
      </c>
      <c r="I83" s="4"/>
      <c r="J83" s="4"/>
      <c r="K83" s="4"/>
      <c r="L83" s="4"/>
      <c r="M83" s="4" t="str">
        <f>IF(vlookup(A83,'Available Pokemon'!A:C,3,FALSE)=D83,"Y","N")</f>
        <v>Y</v>
      </c>
      <c r="N83" s="4" t="str">
        <f>iferror(IF(vlookup(A83,'Available Pokemon'!A:D,4,FALSE)=D83,"Y","N"),"N")</f>
        <v>N</v>
      </c>
      <c r="O83" s="4" t="str">
        <f t="shared" si="1"/>
        <v>Y</v>
      </c>
      <c r="P83" s="4" t="s">
        <v>111</v>
      </c>
      <c r="Q83" s="4" t="s">
        <v>56</v>
      </c>
      <c r="R83" s="4" t="s">
        <v>28</v>
      </c>
      <c r="S83" s="4" t="s">
        <v>31</v>
      </c>
      <c r="T83" s="4">
        <v>1.0</v>
      </c>
      <c r="U83" s="4"/>
    </row>
    <row r="84">
      <c r="A84" s="3" t="s">
        <v>188</v>
      </c>
      <c r="B84" s="2" t="s">
        <v>22</v>
      </c>
      <c r="C84" s="3" t="s">
        <v>23</v>
      </c>
      <c r="D84" s="3"/>
      <c r="E84" s="2" t="s">
        <v>24</v>
      </c>
      <c r="F84" s="4" t="s">
        <v>25</v>
      </c>
      <c r="G84" s="5" t="s">
        <v>189</v>
      </c>
      <c r="H84" s="2"/>
      <c r="I84" s="4" t="s">
        <v>28</v>
      </c>
      <c r="J84" s="4" t="s">
        <v>28</v>
      </c>
      <c r="K84" s="4" t="s">
        <v>28</v>
      </c>
      <c r="L84" s="4" t="s">
        <v>70</v>
      </c>
      <c r="M84" s="4" t="str">
        <f>IF(vlookup(A84,'Available Pokemon'!A:C,3,FALSE)=D84,"Y","N")</f>
        <v>Y</v>
      </c>
      <c r="N84" s="4" t="str">
        <f>iferror(IF(vlookup(A84,'Available Pokemon'!A:D,4,FALSE)=D84,"Y","N"),"N")</f>
        <v>N</v>
      </c>
      <c r="O84" s="4" t="str">
        <f t="shared" si="1"/>
        <v>Y</v>
      </c>
      <c r="P84" s="4" t="s">
        <v>71</v>
      </c>
      <c r="Q84" s="4"/>
      <c r="R84" s="4"/>
      <c r="S84" s="4" t="s">
        <v>31</v>
      </c>
      <c r="T84" s="4" t="s">
        <v>190</v>
      </c>
      <c r="U84" s="4"/>
    </row>
    <row r="85">
      <c r="A85" s="3" t="s">
        <v>191</v>
      </c>
      <c r="B85" s="2" t="s">
        <v>22</v>
      </c>
      <c r="C85" s="3" t="s">
        <v>109</v>
      </c>
      <c r="D85" s="3" t="str">
        <f>VLOOKUP(C85,Locations!$G$2:$H$250,2,false)</f>
        <v>00004 Lower Peridot Ward</v>
      </c>
      <c r="E85" s="2" t="s">
        <v>24</v>
      </c>
      <c r="F85" s="4" t="s">
        <v>192</v>
      </c>
      <c r="G85" s="5" t="s">
        <v>193</v>
      </c>
      <c r="H85" s="2" t="s">
        <v>69</v>
      </c>
      <c r="I85" s="4" t="s">
        <v>28</v>
      </c>
      <c r="J85" s="4" t="s">
        <v>28</v>
      </c>
      <c r="K85" s="4" t="s">
        <v>28</v>
      </c>
      <c r="L85" s="4"/>
      <c r="M85" s="4" t="str">
        <f>IF(vlookup(A85,'Available Pokemon'!A:C,3,FALSE)=D85,"Y","N")</f>
        <v>Y</v>
      </c>
      <c r="N85" s="4" t="str">
        <f>iferror(IF(vlookup(A85,'Available Pokemon'!A:D,4,FALSE)=D85,"Y","N"),"N")</f>
        <v>N</v>
      </c>
      <c r="O85" s="4" t="str">
        <f t="shared" si="1"/>
        <v>Y</v>
      </c>
      <c r="P85" s="4" t="s">
        <v>33</v>
      </c>
      <c r="Q85" s="4" t="s">
        <v>128</v>
      </c>
      <c r="R85" s="4" t="s">
        <v>28</v>
      </c>
      <c r="S85" s="4" t="s">
        <v>31</v>
      </c>
      <c r="T85" s="4">
        <v>1.0</v>
      </c>
      <c r="U85" s="4"/>
    </row>
    <row r="86">
      <c r="A86" s="3" t="s">
        <v>194</v>
      </c>
      <c r="B86" s="2" t="s">
        <v>22</v>
      </c>
      <c r="C86" s="3" t="s">
        <v>109</v>
      </c>
      <c r="D86" s="3" t="str">
        <f>VLOOKUP(C86,Locations!$G$2:$H$250,2,false)</f>
        <v>00004 Lower Peridot Ward</v>
      </c>
      <c r="E86" s="2" t="s">
        <v>24</v>
      </c>
      <c r="F86" s="4" t="s">
        <v>192</v>
      </c>
      <c r="G86" s="14" t="s">
        <v>195</v>
      </c>
      <c r="H86" s="2" t="s">
        <v>69</v>
      </c>
      <c r="I86" s="4" t="s">
        <v>28</v>
      </c>
      <c r="J86" s="4" t="s">
        <v>28</v>
      </c>
      <c r="K86" s="4" t="s">
        <v>28</v>
      </c>
      <c r="L86" s="4"/>
      <c r="M86" s="4" t="str">
        <f>IF(vlookup(A86,'Available Pokemon'!A:C,3,FALSE)=D86,"Y","N")</f>
        <v>Y</v>
      </c>
      <c r="N86" s="4" t="str">
        <f>iferror(IF(vlookup(A86,'Available Pokemon'!A:D,4,FALSE)=D86,"Y","N"),"N")</f>
        <v>N</v>
      </c>
      <c r="O86" s="4" t="str">
        <f t="shared" si="1"/>
        <v>Y</v>
      </c>
      <c r="P86" s="4" t="s">
        <v>121</v>
      </c>
      <c r="Q86" s="4" t="s">
        <v>128</v>
      </c>
      <c r="R86" s="4" t="s">
        <v>196</v>
      </c>
      <c r="S86" s="4" t="s">
        <v>31</v>
      </c>
      <c r="T86" s="4">
        <v>1.0</v>
      </c>
      <c r="U86" s="4"/>
    </row>
    <row r="87">
      <c r="A87" s="11" t="s">
        <v>197</v>
      </c>
      <c r="B87" s="11" t="s">
        <v>165</v>
      </c>
      <c r="C87" s="12" t="s">
        <v>185</v>
      </c>
      <c r="D87" s="3" t="str">
        <f>VLOOKUP(C87,Locations!$G$2:$H$250,2,false)</f>
        <v>00008 Underground Railnet</v>
      </c>
      <c r="E87" s="11" t="s">
        <v>24</v>
      </c>
      <c r="F87" s="13" t="s">
        <v>192</v>
      </c>
      <c r="G87" s="5"/>
      <c r="H87" s="2" t="s">
        <v>69</v>
      </c>
      <c r="I87" s="4"/>
      <c r="J87" s="4"/>
      <c r="K87" s="4"/>
      <c r="L87" s="4" t="s">
        <v>70</v>
      </c>
      <c r="M87" s="4" t="str">
        <f>IF(vlookup(A87,'Available Pokemon'!A:C,3,FALSE)=D87,"Y","N")</f>
        <v>Y</v>
      </c>
      <c r="N87" s="4" t="str">
        <f>iferror(IF(vlookup(A87,'Available Pokemon'!A:D,4,FALSE)=D87,"Y","N"),"N")</f>
        <v>N</v>
      </c>
      <c r="O87" s="4" t="str">
        <f t="shared" si="1"/>
        <v>Y</v>
      </c>
      <c r="P87" s="4" t="s">
        <v>131</v>
      </c>
      <c r="Q87" s="4"/>
      <c r="R87" s="4" t="s">
        <v>28</v>
      </c>
      <c r="S87" s="4" t="s">
        <v>31</v>
      </c>
      <c r="T87" s="4">
        <v>2.0</v>
      </c>
      <c r="U87" s="4"/>
    </row>
    <row r="88">
      <c r="A88" s="3" t="s">
        <v>198</v>
      </c>
      <c r="B88" s="2" t="s">
        <v>22</v>
      </c>
      <c r="C88" s="3" t="s">
        <v>199</v>
      </c>
      <c r="D88" s="3" t="str">
        <f>VLOOKUP(C88,Locations!$G$2:$H$250,2,false)</f>
        <v>00009 Obsidia Ward</v>
      </c>
      <c r="E88" s="2" t="s">
        <v>24</v>
      </c>
      <c r="F88" s="4" t="s">
        <v>192</v>
      </c>
      <c r="G88" s="14" t="s">
        <v>200</v>
      </c>
      <c r="H88" s="2" t="s">
        <v>69</v>
      </c>
      <c r="I88" s="4" t="s">
        <v>28</v>
      </c>
      <c r="J88" s="4" t="s">
        <v>28</v>
      </c>
      <c r="K88" s="4" t="s">
        <v>28</v>
      </c>
      <c r="L88" s="4"/>
      <c r="M88" s="4" t="str">
        <f>IF(vlookup(A88,'Available Pokemon'!A:C,3,FALSE)=D88,"Y","N")</f>
        <v>Y</v>
      </c>
      <c r="N88" s="4" t="str">
        <f>iferror(IF(vlookup(A88,'Available Pokemon'!A:D,4,FALSE)=D88,"Y","N"),"N")</f>
        <v>N</v>
      </c>
      <c r="O88" s="4" t="str">
        <f t="shared" si="1"/>
        <v>Y</v>
      </c>
      <c r="P88" s="4" t="s">
        <v>75</v>
      </c>
      <c r="Q88" s="4"/>
      <c r="R88" s="4"/>
      <c r="S88" s="4" t="s">
        <v>31</v>
      </c>
      <c r="T88" s="4" t="s">
        <v>190</v>
      </c>
      <c r="U88" s="4"/>
    </row>
    <row r="89">
      <c r="A89" s="3" t="s">
        <v>201</v>
      </c>
      <c r="B89" s="2" t="s">
        <v>22</v>
      </c>
      <c r="C89" s="3" t="s">
        <v>199</v>
      </c>
      <c r="D89" s="3" t="str">
        <f>VLOOKUP(C89,Locations!$G$2:$H$250,2,false)</f>
        <v>00009 Obsidia Ward</v>
      </c>
      <c r="E89" s="2" t="s">
        <v>24</v>
      </c>
      <c r="F89" s="4" t="s">
        <v>192</v>
      </c>
      <c r="G89" s="14" t="s">
        <v>202</v>
      </c>
      <c r="H89" s="2" t="s">
        <v>69</v>
      </c>
      <c r="I89" s="4" t="s">
        <v>28</v>
      </c>
      <c r="J89" s="4" t="s">
        <v>28</v>
      </c>
      <c r="K89" s="4" t="s">
        <v>28</v>
      </c>
      <c r="L89" s="4"/>
      <c r="M89" s="4" t="str">
        <f>IF(vlookup(A89,'Available Pokemon'!A:C,3,FALSE)=D89,"Y","N")</f>
        <v>Y</v>
      </c>
      <c r="N89" s="4" t="str">
        <f>iferror(IF(vlookup(A89,'Available Pokemon'!A:D,4,FALSE)=D89,"Y","N"),"N")</f>
        <v>N</v>
      </c>
      <c r="O89" s="4" t="str">
        <f t="shared" si="1"/>
        <v>Y</v>
      </c>
      <c r="P89" s="4" t="s">
        <v>71</v>
      </c>
      <c r="Q89" s="4"/>
      <c r="R89" s="4" t="s">
        <v>28</v>
      </c>
      <c r="S89" s="4" t="s">
        <v>31</v>
      </c>
      <c r="T89" s="4">
        <v>1.0</v>
      </c>
      <c r="U89" s="4"/>
    </row>
    <row r="90">
      <c r="A90" s="3" t="s">
        <v>203</v>
      </c>
      <c r="B90" s="2" t="s">
        <v>22</v>
      </c>
      <c r="C90" s="3" t="s">
        <v>199</v>
      </c>
      <c r="D90" s="3" t="str">
        <f>VLOOKUP(C90,Locations!$G$2:$H$250,2,false)</f>
        <v>00009 Obsidia Ward</v>
      </c>
      <c r="E90" s="2" t="s">
        <v>24</v>
      </c>
      <c r="F90" s="4" t="s">
        <v>192</v>
      </c>
      <c r="G90" s="5" t="s">
        <v>204</v>
      </c>
      <c r="H90" s="2" t="s">
        <v>69</v>
      </c>
      <c r="I90" s="4" t="s">
        <v>28</v>
      </c>
      <c r="J90" s="4" t="s">
        <v>28</v>
      </c>
      <c r="K90" s="4" t="s">
        <v>28</v>
      </c>
      <c r="L90" s="4"/>
      <c r="M90" s="4" t="str">
        <f>IF(vlookup(A90,'Available Pokemon'!A:C,3,FALSE)=D90,"Y","N")</f>
        <v>Y</v>
      </c>
      <c r="N90" s="4" t="str">
        <f>iferror(IF(vlookup(A90,'Available Pokemon'!A:D,4,FALSE)=D90,"Y","N"),"N")</f>
        <v>N</v>
      </c>
      <c r="O90" s="4" t="str">
        <f t="shared" si="1"/>
        <v>Y</v>
      </c>
      <c r="P90" s="4" t="s">
        <v>29</v>
      </c>
      <c r="Q90" s="4"/>
      <c r="R90" s="4" t="s">
        <v>28</v>
      </c>
      <c r="S90" s="4" t="s">
        <v>31</v>
      </c>
      <c r="T90" s="4">
        <v>2.0</v>
      </c>
      <c r="U90" s="4"/>
    </row>
    <row r="91">
      <c r="A91" s="3" t="s">
        <v>205</v>
      </c>
      <c r="B91" s="2" t="s">
        <v>22</v>
      </c>
      <c r="C91" s="3" t="s">
        <v>199</v>
      </c>
      <c r="D91" s="3" t="str">
        <f>VLOOKUP(C91,Locations!$G$2:$H$250,2,false)</f>
        <v>00009 Obsidia Ward</v>
      </c>
      <c r="E91" s="2" t="s">
        <v>24</v>
      </c>
      <c r="F91" s="4" t="s">
        <v>192</v>
      </c>
      <c r="G91" s="5" t="s">
        <v>206</v>
      </c>
      <c r="H91" s="2" t="s">
        <v>69</v>
      </c>
      <c r="I91" s="4" t="s">
        <v>28</v>
      </c>
      <c r="J91" s="4" t="s">
        <v>28</v>
      </c>
      <c r="K91" s="4" t="s">
        <v>28</v>
      </c>
      <c r="L91" s="4"/>
      <c r="M91" s="4" t="str">
        <f>IF(vlookup(A91,'Available Pokemon'!A:C,3,FALSE)=D91,"Y","N")</f>
        <v>Y</v>
      </c>
      <c r="N91" s="4" t="str">
        <f>iferror(IF(vlookup(A91,'Available Pokemon'!A:D,4,FALSE)=D91,"Y","N"),"N")</f>
        <v>N</v>
      </c>
      <c r="O91" s="4" t="str">
        <f t="shared" si="1"/>
        <v>Y</v>
      </c>
      <c r="P91" s="4" t="s">
        <v>172</v>
      </c>
      <c r="Q91" s="4"/>
      <c r="R91" s="4" t="s">
        <v>28</v>
      </c>
      <c r="S91" s="4" t="s">
        <v>31</v>
      </c>
      <c r="T91" s="4">
        <v>1.0</v>
      </c>
      <c r="U91" s="4"/>
    </row>
    <row r="92">
      <c r="A92" s="3" t="s">
        <v>207</v>
      </c>
      <c r="B92" s="2" t="s">
        <v>22</v>
      </c>
      <c r="C92" s="3" t="s">
        <v>199</v>
      </c>
      <c r="D92" s="3" t="str">
        <f>VLOOKUP(C92,Locations!$G$2:$H$250,2,false)</f>
        <v>00009 Obsidia Ward</v>
      </c>
      <c r="E92" s="2" t="s">
        <v>24</v>
      </c>
      <c r="F92" s="4" t="s">
        <v>192</v>
      </c>
      <c r="G92" s="5" t="s">
        <v>208</v>
      </c>
      <c r="H92" s="2" t="s">
        <v>69</v>
      </c>
      <c r="I92" s="4" t="s">
        <v>28</v>
      </c>
      <c r="J92" s="4" t="s">
        <v>28</v>
      </c>
      <c r="K92" s="4" t="s">
        <v>28</v>
      </c>
      <c r="L92" s="4"/>
      <c r="M92" s="4" t="str">
        <f>IF(vlookup(A92,'Available Pokemon'!A:C,3,FALSE)=D92,"Y","N")</f>
        <v>Y</v>
      </c>
      <c r="N92" s="4" t="str">
        <f>iferror(IF(vlookup(A92,'Available Pokemon'!A:D,4,FALSE)=D92,"Y","N"),"N")</f>
        <v>N</v>
      </c>
      <c r="O92" s="4" t="str">
        <f t="shared" si="1"/>
        <v>Y</v>
      </c>
      <c r="P92" s="4" t="s">
        <v>71</v>
      </c>
      <c r="Q92" s="4"/>
      <c r="R92" s="4" t="s">
        <v>28</v>
      </c>
      <c r="S92" s="4" t="s">
        <v>31</v>
      </c>
      <c r="T92" s="4" t="s">
        <v>82</v>
      </c>
      <c r="U92" s="4" t="s">
        <v>31</v>
      </c>
    </row>
    <row r="93">
      <c r="A93" s="3" t="s">
        <v>209</v>
      </c>
      <c r="B93" s="2" t="s">
        <v>22</v>
      </c>
      <c r="C93" s="3" t="s">
        <v>199</v>
      </c>
      <c r="D93" s="3" t="str">
        <f>VLOOKUP(C93,Locations!$G$2:$H$250,2,false)</f>
        <v>00009 Obsidia Ward</v>
      </c>
      <c r="E93" s="2" t="s">
        <v>24</v>
      </c>
      <c r="F93" s="4" t="s">
        <v>192</v>
      </c>
      <c r="G93" s="5" t="s">
        <v>210</v>
      </c>
      <c r="H93" s="2" t="s">
        <v>69</v>
      </c>
      <c r="I93" s="4" t="s">
        <v>28</v>
      </c>
      <c r="J93" s="4" t="s">
        <v>28</v>
      </c>
      <c r="K93" s="4" t="s">
        <v>28</v>
      </c>
      <c r="L93" s="4"/>
      <c r="M93" s="4" t="str">
        <f>IF(vlookup(A93,'Available Pokemon'!A:C,3,FALSE)=D93,"Y","N")</f>
        <v>Y</v>
      </c>
      <c r="N93" s="4" t="str">
        <f>iferror(IF(vlookup(A93,'Available Pokemon'!A:D,4,FALSE)=D93,"Y","N"),"N")</f>
        <v>N</v>
      </c>
      <c r="O93" s="4" t="str">
        <f t="shared" si="1"/>
        <v>Y</v>
      </c>
      <c r="P93" s="4" t="s">
        <v>29</v>
      </c>
      <c r="Q93" s="4" t="s">
        <v>56</v>
      </c>
      <c r="R93" s="4" t="s">
        <v>28</v>
      </c>
      <c r="S93" s="4" t="s">
        <v>31</v>
      </c>
      <c r="T93" s="4">
        <v>2.0</v>
      </c>
      <c r="U93" s="4"/>
    </row>
    <row r="94">
      <c r="A94" s="11" t="s">
        <v>211</v>
      </c>
      <c r="B94" s="2" t="s">
        <v>96</v>
      </c>
      <c r="C94" s="2" t="s">
        <v>199</v>
      </c>
      <c r="D94" s="3" t="str">
        <f>VLOOKUP(C94,Locations!$G$2:$H$250,2,false)</f>
        <v>00009 Obsidia Ward</v>
      </c>
      <c r="E94" s="11" t="s">
        <v>24</v>
      </c>
      <c r="F94" s="4" t="s">
        <v>192</v>
      </c>
      <c r="G94" s="5"/>
      <c r="H94" s="2" t="s">
        <v>69</v>
      </c>
      <c r="I94" s="4"/>
      <c r="J94" s="4"/>
      <c r="K94" s="4"/>
      <c r="L94" s="4"/>
      <c r="M94" s="4" t="str">
        <f>IF(vlookup(A94,'Available Pokemon'!A:C,3,FALSE)=D94,"Y","N")</f>
        <v>Y</v>
      </c>
      <c r="N94" s="4" t="str">
        <f>iferror(IF(vlookup(A94,'Available Pokemon'!A:D,4,FALSE)=D94,"Y","N"),"N")</f>
        <v>N</v>
      </c>
      <c r="O94" s="4" t="str">
        <f t="shared" si="1"/>
        <v>Y</v>
      </c>
      <c r="P94" s="4" t="s">
        <v>29</v>
      </c>
      <c r="Q94" s="4" t="s">
        <v>30</v>
      </c>
      <c r="R94" s="4" t="s">
        <v>28</v>
      </c>
      <c r="S94" s="4" t="s">
        <v>31</v>
      </c>
      <c r="T94" s="4">
        <v>2.0</v>
      </c>
      <c r="U94" s="4"/>
    </row>
    <row r="95">
      <c r="A95" s="11" t="s">
        <v>212</v>
      </c>
      <c r="B95" s="2" t="s">
        <v>96</v>
      </c>
      <c r="C95" s="2" t="s">
        <v>199</v>
      </c>
      <c r="D95" s="3" t="str">
        <f>VLOOKUP(C95,Locations!$G$2:$H$250,2,false)</f>
        <v>00009 Obsidia Ward</v>
      </c>
      <c r="E95" s="11" t="s">
        <v>213</v>
      </c>
      <c r="F95" s="4" t="s">
        <v>192</v>
      </c>
      <c r="G95" s="5"/>
      <c r="H95" s="2" t="s">
        <v>69</v>
      </c>
      <c r="I95" s="4"/>
      <c r="J95" s="4"/>
      <c r="K95" s="4"/>
      <c r="L95" s="4"/>
      <c r="M95" s="4" t="str">
        <f>IF(vlookup(A95,'Available Pokemon'!A:C,3,FALSE)=D95,"Y","N")</f>
        <v>Y</v>
      </c>
      <c r="N95" s="4" t="str">
        <f>iferror(IF(vlookup(A95,'Available Pokemon'!A:D,4,FALSE)=D95,"Y","N"),"N")</f>
        <v>N</v>
      </c>
      <c r="O95" s="4" t="str">
        <f t="shared" si="1"/>
        <v>Y</v>
      </c>
      <c r="P95" s="4" t="s">
        <v>121</v>
      </c>
      <c r="Q95" s="4"/>
      <c r="R95" s="4" t="s">
        <v>28</v>
      </c>
      <c r="S95" s="4" t="s">
        <v>31</v>
      </c>
      <c r="T95" s="4">
        <v>1.0</v>
      </c>
      <c r="U95" s="4"/>
    </row>
    <row r="96">
      <c r="A96" s="11" t="s">
        <v>214</v>
      </c>
      <c r="B96" s="2" t="s">
        <v>96</v>
      </c>
      <c r="C96" s="2" t="s">
        <v>199</v>
      </c>
      <c r="D96" s="3" t="str">
        <f>VLOOKUP(C96,Locations!$G$2:$H$250,2,false)</f>
        <v>00009 Obsidia Ward</v>
      </c>
      <c r="E96" s="11" t="s">
        <v>97</v>
      </c>
      <c r="F96" s="4" t="s">
        <v>192</v>
      </c>
      <c r="G96" s="5"/>
      <c r="H96" s="2" t="s">
        <v>69</v>
      </c>
      <c r="I96" s="4"/>
      <c r="J96" s="4"/>
      <c r="K96" s="4"/>
      <c r="L96" s="4"/>
      <c r="M96" s="4" t="str">
        <f>IF(vlookup(A96,'Available Pokemon'!A:C,3,FALSE)=D96,"Y","N")</f>
        <v>Y</v>
      </c>
      <c r="N96" s="4" t="str">
        <f>iferror(IF(vlookup(A96,'Available Pokemon'!A:D,4,FALSE)=D96,"Y","N"),"N")</f>
        <v>N</v>
      </c>
      <c r="O96" s="4" t="str">
        <f t="shared" si="1"/>
        <v>Y</v>
      </c>
      <c r="P96" s="4" t="s">
        <v>71</v>
      </c>
      <c r="Q96" s="4"/>
      <c r="R96" s="4" t="s">
        <v>215</v>
      </c>
      <c r="S96" s="4" t="s">
        <v>31</v>
      </c>
      <c r="T96" s="4">
        <v>1.0</v>
      </c>
      <c r="U96" s="4"/>
    </row>
    <row r="97" hidden="1">
      <c r="A97" s="11" t="s">
        <v>100</v>
      </c>
      <c r="B97" s="2" t="s">
        <v>96</v>
      </c>
      <c r="C97" s="2" t="s">
        <v>199</v>
      </c>
      <c r="D97" s="3" t="str">
        <f>VLOOKUP(C97,Locations!$G$2:$H$250,2,false)</f>
        <v>00009 Obsidia Ward</v>
      </c>
      <c r="E97" s="11" t="s">
        <v>101</v>
      </c>
      <c r="F97" s="4" t="s">
        <v>192</v>
      </c>
      <c r="G97" s="3"/>
      <c r="H97" s="2"/>
      <c r="I97" s="4"/>
      <c r="J97" s="4"/>
      <c r="K97" s="4"/>
      <c r="L97" s="4"/>
      <c r="M97" s="4" t="str">
        <f>IF(vlookup(A97,'Available Pokemon'!A:C,3,FALSE)=D97,"Y","N")</f>
        <v>N</v>
      </c>
      <c r="N97" s="4" t="str">
        <f>iferror(IF(vlookup(A97,'Available Pokemon'!A:D,4,FALSE)=D97,"Y","N"),"N")</f>
        <v>N</v>
      </c>
      <c r="O97" s="4" t="str">
        <f t="shared" si="1"/>
        <v>N</v>
      </c>
      <c r="P97" s="4" t="s">
        <v>71</v>
      </c>
      <c r="Q97" s="4" t="s">
        <v>56</v>
      </c>
      <c r="R97" s="4" t="s">
        <v>28</v>
      </c>
      <c r="S97" s="4" t="s">
        <v>31</v>
      </c>
      <c r="T97" s="4">
        <v>1.0</v>
      </c>
      <c r="U97" s="4"/>
    </row>
    <row r="98">
      <c r="A98" s="11" t="s">
        <v>216</v>
      </c>
      <c r="B98" s="2" t="s">
        <v>96</v>
      </c>
      <c r="C98" s="2" t="s">
        <v>199</v>
      </c>
      <c r="D98" s="3" t="str">
        <f>VLOOKUP(C98,Locations!$G$2:$H$250,2,false)</f>
        <v>00009 Obsidia Ward</v>
      </c>
      <c r="E98" s="11" t="s">
        <v>24</v>
      </c>
      <c r="F98" s="4" t="s">
        <v>192</v>
      </c>
      <c r="G98" s="5"/>
      <c r="H98" s="2" t="s">
        <v>69</v>
      </c>
      <c r="I98" s="4" t="s">
        <v>217</v>
      </c>
      <c r="J98" s="4"/>
      <c r="K98" s="4"/>
      <c r="L98" s="4"/>
      <c r="M98" s="4" t="str">
        <f>IF(vlookup(A98,'Available Pokemon'!A:C,3,FALSE)=D98,"Y","N")</f>
        <v>Y</v>
      </c>
      <c r="N98" s="4" t="str">
        <f>iferror(IF(vlookup(A98,'Available Pokemon'!A:D,4,FALSE)=D98,"Y","N"),"N")</f>
        <v>N</v>
      </c>
      <c r="O98" s="4" t="str">
        <f t="shared" si="1"/>
        <v>Y</v>
      </c>
      <c r="P98" s="4" t="s">
        <v>29</v>
      </c>
      <c r="Q98" s="4" t="s">
        <v>30</v>
      </c>
      <c r="R98" s="4" t="s">
        <v>29</v>
      </c>
      <c r="S98" s="4" t="s">
        <v>31</v>
      </c>
      <c r="T98" s="4">
        <v>2.0</v>
      </c>
      <c r="U98" s="4"/>
    </row>
    <row r="99">
      <c r="A99" s="11" t="s">
        <v>218</v>
      </c>
      <c r="B99" s="2" t="s">
        <v>96</v>
      </c>
      <c r="C99" s="2" t="s">
        <v>199</v>
      </c>
      <c r="D99" s="3" t="str">
        <f>VLOOKUP(C99,Locations!$G$2:$H$250,2,false)</f>
        <v>00009 Obsidia Ward</v>
      </c>
      <c r="E99" s="11" t="s">
        <v>97</v>
      </c>
      <c r="F99" s="4" t="s">
        <v>192</v>
      </c>
      <c r="G99" s="5"/>
      <c r="H99" s="2" t="s">
        <v>69</v>
      </c>
      <c r="I99" s="4"/>
      <c r="J99" s="4"/>
      <c r="K99" s="4"/>
      <c r="L99" s="4"/>
      <c r="M99" s="4" t="str">
        <f>IF(vlookup(A99,'Available Pokemon'!A:C,3,FALSE)=D99,"Y","N")</f>
        <v>Y</v>
      </c>
      <c r="N99" s="4" t="str">
        <f>iferror(IF(vlookup(A99,'Available Pokemon'!A:D,4,FALSE)=D99,"Y","N"),"N")</f>
        <v>N</v>
      </c>
      <c r="O99" s="4" t="str">
        <f t="shared" si="1"/>
        <v>Y</v>
      </c>
      <c r="P99" s="4" t="s">
        <v>71</v>
      </c>
      <c r="Q99" s="4"/>
      <c r="R99" s="4" t="s">
        <v>28</v>
      </c>
      <c r="S99" s="4" t="s">
        <v>31</v>
      </c>
      <c r="T99" s="4">
        <v>1.0</v>
      </c>
      <c r="U99" s="4"/>
    </row>
    <row r="100">
      <c r="A100" s="11" t="s">
        <v>219</v>
      </c>
      <c r="B100" s="2" t="s">
        <v>96</v>
      </c>
      <c r="C100" s="2" t="s">
        <v>199</v>
      </c>
      <c r="D100" s="3" t="str">
        <f>VLOOKUP(C100,Locations!$G$2:$H$250,2,false)</f>
        <v>00009 Obsidia Ward</v>
      </c>
      <c r="E100" s="11" t="s">
        <v>97</v>
      </c>
      <c r="F100" s="4" t="s">
        <v>192</v>
      </c>
      <c r="G100" s="5"/>
      <c r="H100" s="2" t="s">
        <v>69</v>
      </c>
      <c r="I100" s="4"/>
      <c r="J100" s="4"/>
      <c r="K100" s="4"/>
      <c r="L100" s="4"/>
      <c r="M100" s="4" t="str">
        <f>IF(vlookup(A100,'Available Pokemon'!A:C,3,FALSE)=D100,"Y","N")</f>
        <v>Y</v>
      </c>
      <c r="N100" s="4" t="str">
        <f>iferror(IF(vlookup(A100,'Available Pokemon'!A:D,4,FALSE)=D100,"Y","N"),"N")</f>
        <v>N</v>
      </c>
      <c r="O100" s="4" t="str">
        <f t="shared" si="1"/>
        <v>Y</v>
      </c>
      <c r="P100" s="4" t="s">
        <v>71</v>
      </c>
      <c r="Q100" s="4"/>
      <c r="R100" s="4" t="s">
        <v>28</v>
      </c>
      <c r="S100" s="4" t="s">
        <v>31</v>
      </c>
      <c r="T100" s="4">
        <v>2.0</v>
      </c>
      <c r="U100" s="4"/>
    </row>
    <row r="101">
      <c r="A101" s="11" t="s">
        <v>220</v>
      </c>
      <c r="B101" s="2" t="s">
        <v>96</v>
      </c>
      <c r="C101" s="2" t="s">
        <v>199</v>
      </c>
      <c r="D101" s="3" t="str">
        <f>VLOOKUP(C101,Locations!$G$2:$H$250,2,false)</f>
        <v>00009 Obsidia Ward</v>
      </c>
      <c r="E101" s="11" t="s">
        <v>97</v>
      </c>
      <c r="F101" s="4" t="s">
        <v>192</v>
      </c>
      <c r="G101" s="5"/>
      <c r="H101" s="2" t="s">
        <v>69</v>
      </c>
      <c r="I101" s="4"/>
      <c r="J101" s="4"/>
      <c r="K101" s="4"/>
      <c r="L101" s="4"/>
      <c r="M101" s="4" t="str">
        <f>IF(vlookup(A101,'Available Pokemon'!A:C,3,FALSE)=D101,"Y","N")</f>
        <v>Y</v>
      </c>
      <c r="N101" s="4" t="str">
        <f>iferror(IF(vlookup(A101,'Available Pokemon'!A:D,4,FALSE)=D101,"Y","N"),"N")</f>
        <v>N</v>
      </c>
      <c r="O101" s="4" t="str">
        <f t="shared" si="1"/>
        <v>Y</v>
      </c>
      <c r="P101" s="4" t="s">
        <v>29</v>
      </c>
      <c r="Q101" s="4"/>
      <c r="R101" s="4" t="s">
        <v>28</v>
      </c>
      <c r="S101" s="4" t="s">
        <v>28</v>
      </c>
      <c r="T101" s="4">
        <v>0.0</v>
      </c>
      <c r="U101" s="4" t="s">
        <v>31</v>
      </c>
    </row>
    <row r="102" hidden="1">
      <c r="A102" s="11" t="s">
        <v>148</v>
      </c>
      <c r="B102" s="2" t="s">
        <v>96</v>
      </c>
      <c r="C102" s="2" t="s">
        <v>199</v>
      </c>
      <c r="D102" s="3" t="str">
        <f>VLOOKUP(C102,Locations!$G$2:$H$250,2,false)</f>
        <v>00009 Obsidia Ward</v>
      </c>
      <c r="E102" s="11" t="s">
        <v>97</v>
      </c>
      <c r="F102" s="4" t="s">
        <v>192</v>
      </c>
      <c r="G102" s="5"/>
      <c r="H102" s="2" t="s">
        <v>69</v>
      </c>
      <c r="I102" s="4"/>
      <c r="J102" s="4"/>
      <c r="K102" s="4"/>
      <c r="L102" s="4"/>
      <c r="M102" s="4" t="str">
        <f>IF(vlookup(A102,'Available Pokemon'!A:C,3,FALSE)=D102,"Y","N")</f>
        <v>N</v>
      </c>
      <c r="N102" s="4" t="str">
        <f>iferror(IF(vlookup(A102,'Available Pokemon'!A:D,4,FALSE)=D102,"Y","N"),"N")</f>
        <v>N</v>
      </c>
      <c r="O102" s="4" t="str">
        <f t="shared" si="1"/>
        <v>N</v>
      </c>
      <c r="P102" s="4" t="s">
        <v>29</v>
      </c>
      <c r="Q102" s="4"/>
      <c r="R102" s="4"/>
      <c r="S102" s="4" t="s">
        <v>31</v>
      </c>
      <c r="T102" s="4">
        <v>1.0</v>
      </c>
      <c r="U102" s="4"/>
    </row>
    <row r="103">
      <c r="A103" s="11" t="s">
        <v>221</v>
      </c>
      <c r="B103" s="2" t="s">
        <v>96</v>
      </c>
      <c r="C103" s="2" t="s">
        <v>199</v>
      </c>
      <c r="D103" s="3" t="str">
        <f>VLOOKUP(C103,Locations!$G$2:$H$250,2,false)</f>
        <v>00009 Obsidia Ward</v>
      </c>
      <c r="E103" s="11" t="s">
        <v>213</v>
      </c>
      <c r="F103" s="4" t="s">
        <v>192</v>
      </c>
      <c r="G103" s="5"/>
      <c r="H103" s="2" t="s">
        <v>69</v>
      </c>
      <c r="I103" s="4"/>
      <c r="J103" s="4"/>
      <c r="K103" s="4"/>
      <c r="L103" s="4"/>
      <c r="M103" s="4" t="str">
        <f>IF(vlookup(A103,'Available Pokemon'!A:C,3,FALSE)=D103,"Y","N")</f>
        <v>Y</v>
      </c>
      <c r="N103" s="4" t="str">
        <f>iferror(IF(vlookup(A103,'Available Pokemon'!A:D,4,FALSE)=D103,"Y","N"),"N")</f>
        <v>N</v>
      </c>
      <c r="O103" s="4" t="str">
        <f t="shared" si="1"/>
        <v>Y</v>
      </c>
      <c r="P103" s="4" t="s">
        <v>90</v>
      </c>
      <c r="Q103" s="4" t="s">
        <v>30</v>
      </c>
      <c r="R103" s="4" t="s">
        <v>28</v>
      </c>
      <c r="S103" s="4" t="s">
        <v>31</v>
      </c>
      <c r="T103" s="4">
        <v>1.0</v>
      </c>
      <c r="U103" s="4"/>
    </row>
    <row r="104" hidden="1">
      <c r="A104" s="11" t="s">
        <v>219</v>
      </c>
      <c r="B104" s="11" t="s">
        <v>165</v>
      </c>
      <c r="C104" s="12" t="s">
        <v>222</v>
      </c>
      <c r="D104" s="3" t="str">
        <f>VLOOKUP(C104,Locations!$G$2:$H$250,2,false)</f>
        <v>00010 Obsidia Slums</v>
      </c>
      <c r="E104" s="11" t="s">
        <v>24</v>
      </c>
      <c r="F104" s="4" t="s">
        <v>192</v>
      </c>
      <c r="G104" s="3" t="s">
        <v>223</v>
      </c>
      <c r="H104" s="11"/>
      <c r="I104" s="4"/>
      <c r="J104" s="4"/>
      <c r="K104" s="4"/>
      <c r="L104" s="4"/>
      <c r="M104" s="4" t="str">
        <f>IF(vlookup(A104,'Available Pokemon'!A:C,3,FALSE)=D104,"Y","N")</f>
        <v>N</v>
      </c>
      <c r="N104" s="4" t="str">
        <f>iferror(IF(vlookup(A104,'Available Pokemon'!A:D,4,FALSE)=D104,"Y","N"),"N")</f>
        <v>N</v>
      </c>
      <c r="O104" s="4" t="str">
        <f t="shared" si="1"/>
        <v>N</v>
      </c>
      <c r="P104" s="4" t="s">
        <v>71</v>
      </c>
      <c r="Q104" s="4"/>
      <c r="R104" s="4" t="s">
        <v>28</v>
      </c>
      <c r="S104" s="4" t="s">
        <v>31</v>
      </c>
      <c r="T104" s="4">
        <v>2.0</v>
      </c>
      <c r="U104" s="4"/>
    </row>
    <row r="105">
      <c r="A105" s="11" t="s">
        <v>224</v>
      </c>
      <c r="B105" s="11" t="s">
        <v>165</v>
      </c>
      <c r="C105" s="12" t="s">
        <v>222</v>
      </c>
      <c r="D105" s="3" t="str">
        <f>VLOOKUP(C105,Locations!$G$2:$H$250,2,false)</f>
        <v>00010 Obsidia Slums</v>
      </c>
      <c r="E105" s="11" t="s">
        <v>24</v>
      </c>
      <c r="F105" s="4" t="s">
        <v>192</v>
      </c>
      <c r="G105" s="5" t="s">
        <v>225</v>
      </c>
      <c r="H105" s="2" t="s">
        <v>69</v>
      </c>
      <c r="I105" s="4"/>
      <c r="J105" s="4"/>
      <c r="K105" s="4"/>
      <c r="L105" s="4"/>
      <c r="M105" s="4" t="str">
        <f>IF(vlookup(A105,'Available Pokemon'!A:C,3,FALSE)=D105,"Y","N")</f>
        <v>Y</v>
      </c>
      <c r="N105" s="4" t="str">
        <f>iferror(IF(vlookup(A105,'Available Pokemon'!A:D,4,FALSE)=D105,"Y","N"),"N")</f>
        <v>N</v>
      </c>
      <c r="O105" s="4" t="str">
        <f t="shared" si="1"/>
        <v>Y</v>
      </c>
      <c r="P105" s="4" t="s">
        <v>226</v>
      </c>
      <c r="Q105" s="4"/>
      <c r="R105" s="4" t="s">
        <v>28</v>
      </c>
      <c r="S105" s="4" t="s">
        <v>31</v>
      </c>
      <c r="T105" s="4">
        <v>1.0</v>
      </c>
      <c r="U105" s="4"/>
    </row>
    <row r="106">
      <c r="A106" s="11" t="s">
        <v>227</v>
      </c>
      <c r="B106" s="11" t="s">
        <v>165</v>
      </c>
      <c r="C106" s="12" t="s">
        <v>222</v>
      </c>
      <c r="D106" s="3" t="str">
        <f>VLOOKUP(C106,Locations!$G$2:$H$250,2,false)</f>
        <v>00010 Obsidia Slums</v>
      </c>
      <c r="E106" s="11" t="s">
        <v>24</v>
      </c>
      <c r="F106" s="4" t="s">
        <v>192</v>
      </c>
      <c r="G106" s="5" t="s">
        <v>225</v>
      </c>
      <c r="H106" s="2" t="s">
        <v>69</v>
      </c>
      <c r="I106" s="4" t="s">
        <v>228</v>
      </c>
      <c r="J106" s="4"/>
      <c r="K106" s="4"/>
      <c r="L106" s="4"/>
      <c r="M106" s="4" t="str">
        <f>IF(vlookup(A106,'Available Pokemon'!A:C,3,FALSE)=D106,"Y","N")</f>
        <v>Y</v>
      </c>
      <c r="N106" s="4" t="str">
        <f>iferror(IF(vlookup(A106,'Available Pokemon'!A:D,4,FALSE)=D106,"Y","N"),"N")</f>
        <v>N</v>
      </c>
      <c r="O106" s="4" t="str">
        <f t="shared" si="1"/>
        <v>Y</v>
      </c>
      <c r="P106" s="4" t="s">
        <v>226</v>
      </c>
      <c r="Q106" s="4"/>
      <c r="R106" s="4" t="s">
        <v>229</v>
      </c>
      <c r="S106" s="4" t="s">
        <v>31</v>
      </c>
      <c r="T106" s="4">
        <v>1.0</v>
      </c>
      <c r="U106" s="4"/>
    </row>
    <row r="107">
      <c r="A107" s="11" t="s">
        <v>230</v>
      </c>
      <c r="B107" s="11" t="s">
        <v>165</v>
      </c>
      <c r="C107" s="12" t="s">
        <v>222</v>
      </c>
      <c r="D107" s="3" t="str">
        <f>VLOOKUP(C107,Locations!$G$2:$H$250,2,false)</f>
        <v>00010 Obsidia Slums</v>
      </c>
      <c r="E107" s="11" t="s">
        <v>24</v>
      </c>
      <c r="F107" s="4" t="s">
        <v>192</v>
      </c>
      <c r="G107" s="5" t="s">
        <v>225</v>
      </c>
      <c r="H107" s="2" t="s">
        <v>69</v>
      </c>
      <c r="I107" s="4"/>
      <c r="J107" s="4"/>
      <c r="K107" s="4"/>
      <c r="L107" s="4"/>
      <c r="M107" s="4" t="str">
        <f>IF(vlookup(A107,'Available Pokemon'!A:C,3,FALSE)=D107,"Y","N")</f>
        <v>Y</v>
      </c>
      <c r="N107" s="4" t="str">
        <f>iferror(IF(vlookup(A107,'Available Pokemon'!A:D,4,FALSE)=D107,"Y","N"),"N")</f>
        <v>N</v>
      </c>
      <c r="O107" s="4" t="str">
        <f t="shared" si="1"/>
        <v>Y</v>
      </c>
      <c r="P107" s="4" t="s">
        <v>71</v>
      </c>
      <c r="Q107" s="4" t="s">
        <v>56</v>
      </c>
      <c r="R107" s="4" t="s">
        <v>28</v>
      </c>
      <c r="S107" s="4" t="s">
        <v>31</v>
      </c>
      <c r="T107" s="4">
        <v>2.0</v>
      </c>
      <c r="U107" s="4"/>
    </row>
    <row r="108" hidden="1">
      <c r="A108" s="11" t="s">
        <v>150</v>
      </c>
      <c r="B108" s="11" t="s">
        <v>165</v>
      </c>
      <c r="C108" s="12" t="s">
        <v>222</v>
      </c>
      <c r="D108" s="3" t="str">
        <f>VLOOKUP(C108,Locations!$G$2:$H$250,2,false)</f>
        <v>00010 Obsidia Slums</v>
      </c>
      <c r="E108" s="11" t="s">
        <v>24</v>
      </c>
      <c r="F108" s="4" t="s">
        <v>192</v>
      </c>
      <c r="G108" s="3" t="s">
        <v>225</v>
      </c>
      <c r="H108" s="11"/>
      <c r="I108" s="4" t="s">
        <v>151</v>
      </c>
      <c r="J108" s="4" t="s">
        <v>152</v>
      </c>
      <c r="K108" s="4"/>
      <c r="L108" s="4"/>
      <c r="M108" s="4" t="str">
        <f>IF(vlookup(A108,'Available Pokemon'!A:C,3,FALSE)=D108,"Y","N")</f>
        <v>N</v>
      </c>
      <c r="N108" s="4" t="str">
        <f>iferror(IF(vlookup(A108,'Available Pokemon'!A:D,4,FALSE)=D108,"Y","N"),"N")</f>
        <v>N</v>
      </c>
      <c r="O108" s="4" t="str">
        <f t="shared" si="1"/>
        <v>N</v>
      </c>
      <c r="P108" s="4" t="s">
        <v>30</v>
      </c>
      <c r="Q108" s="4"/>
      <c r="R108" s="4" t="s">
        <v>28</v>
      </c>
      <c r="S108" s="4" t="s">
        <v>31</v>
      </c>
      <c r="T108" s="4">
        <v>1.0</v>
      </c>
      <c r="U108" s="4"/>
    </row>
    <row r="109">
      <c r="A109" s="11" t="s">
        <v>231</v>
      </c>
      <c r="B109" s="11" t="s">
        <v>165</v>
      </c>
      <c r="C109" s="12" t="s">
        <v>222</v>
      </c>
      <c r="D109" s="3" t="str">
        <f>VLOOKUP(C109,Locations!$G$2:$H$250,2,false)</f>
        <v>00010 Obsidia Slums</v>
      </c>
      <c r="E109" s="11" t="s">
        <v>24</v>
      </c>
      <c r="F109" s="4" t="s">
        <v>192</v>
      </c>
      <c r="G109" s="5" t="s">
        <v>225</v>
      </c>
      <c r="H109" s="2" t="s">
        <v>69</v>
      </c>
      <c r="I109" s="4" t="s">
        <v>154</v>
      </c>
      <c r="J109" s="4"/>
      <c r="K109" s="4"/>
      <c r="L109" s="4"/>
      <c r="M109" s="4" t="str">
        <f>IF(vlookup(A109,'Available Pokemon'!A:C,3,FALSE)=D109,"Y","N")</f>
        <v>Y</v>
      </c>
      <c r="N109" s="4" t="str">
        <f>iferror(IF(vlookup(A109,'Available Pokemon'!A:D,4,FALSE)=D109,"Y","N"),"N")</f>
        <v>N</v>
      </c>
      <c r="O109" s="4" t="str">
        <f t="shared" si="1"/>
        <v>Y</v>
      </c>
      <c r="P109" s="4" t="s">
        <v>71</v>
      </c>
      <c r="Q109" s="4"/>
      <c r="R109" s="4" t="s">
        <v>28</v>
      </c>
      <c r="S109" s="4" t="s">
        <v>31</v>
      </c>
      <c r="T109" s="4">
        <v>1.0</v>
      </c>
      <c r="U109" s="4"/>
    </row>
    <row r="110" hidden="1">
      <c r="A110" s="11" t="s">
        <v>102</v>
      </c>
      <c r="B110" s="11" t="s">
        <v>165</v>
      </c>
      <c r="C110" s="12" t="s">
        <v>222</v>
      </c>
      <c r="D110" s="3" t="str">
        <f>VLOOKUP(C110,Locations!$G$2:$H$250,2,false)</f>
        <v>00010 Obsidia Slums</v>
      </c>
      <c r="E110" s="11" t="s">
        <v>24</v>
      </c>
      <c r="F110" s="4" t="s">
        <v>192</v>
      </c>
      <c r="G110" s="3" t="s">
        <v>232</v>
      </c>
      <c r="H110" s="11"/>
      <c r="I110" s="4" t="s">
        <v>103</v>
      </c>
      <c r="J110" s="4"/>
      <c r="K110" s="4"/>
      <c r="L110" s="4"/>
      <c r="M110" s="4" t="str">
        <f>IF(vlookup(A110,'Available Pokemon'!A:C,3,FALSE)=D110,"Y","N")</f>
        <v>N</v>
      </c>
      <c r="N110" s="4" t="str">
        <f>iferror(IF(vlookup(A110,'Available Pokemon'!A:D,4,FALSE)=D110,"Y","N"),"N")</f>
        <v>N</v>
      </c>
      <c r="O110" s="4" t="str">
        <f t="shared" si="1"/>
        <v>N</v>
      </c>
      <c r="P110" s="4" t="s">
        <v>71</v>
      </c>
      <c r="Q110" s="4"/>
      <c r="R110" s="4" t="s">
        <v>28</v>
      </c>
      <c r="S110" s="4" t="s">
        <v>31</v>
      </c>
      <c r="T110" s="4">
        <v>1.0</v>
      </c>
      <c r="U110" s="4"/>
    </row>
    <row r="111">
      <c r="A111" s="16" t="s">
        <v>233</v>
      </c>
      <c r="B111" s="2" t="s">
        <v>22</v>
      </c>
      <c r="C111" s="3" t="s">
        <v>222</v>
      </c>
      <c r="D111" s="3" t="str">
        <f>VLOOKUP(C111,Locations!$G$2:$H$250,2,false)</f>
        <v>00010 Obsidia Slums</v>
      </c>
      <c r="E111" s="11" t="s">
        <v>24</v>
      </c>
      <c r="F111" s="4" t="s">
        <v>192</v>
      </c>
      <c r="G111" s="17" t="s">
        <v>234</v>
      </c>
      <c r="H111" s="2" t="s">
        <v>27</v>
      </c>
      <c r="I111" s="4" t="s">
        <v>28</v>
      </c>
      <c r="J111" s="4" t="s">
        <v>28</v>
      </c>
      <c r="K111" s="4" t="s">
        <v>28</v>
      </c>
      <c r="L111" s="4" t="s">
        <v>70</v>
      </c>
      <c r="M111" s="4" t="str">
        <f>IF(vlookup(A111,'Available Pokemon'!A:C,3,FALSE)=D111,"Y","N")</f>
        <v>Y</v>
      </c>
      <c r="N111" s="4" t="str">
        <f>iferror(IF(vlookup(A111,'Available Pokemon'!A:D,4,FALSE)=D111,"Y","N"),"N")</f>
        <v>N</v>
      </c>
      <c r="O111" s="4" t="str">
        <f t="shared" si="1"/>
        <v>Y</v>
      </c>
      <c r="P111" s="4" t="s">
        <v>131</v>
      </c>
      <c r="Q111" s="4" t="s">
        <v>111</v>
      </c>
      <c r="R111" s="4" t="s">
        <v>28</v>
      </c>
      <c r="S111" s="4" t="s">
        <v>31</v>
      </c>
      <c r="T111" s="4">
        <v>1.0</v>
      </c>
      <c r="U111" s="4"/>
    </row>
    <row r="112">
      <c r="A112" s="16" t="s">
        <v>235</v>
      </c>
      <c r="B112" s="2" t="s">
        <v>22</v>
      </c>
      <c r="C112" s="3" t="s">
        <v>222</v>
      </c>
      <c r="D112" s="3" t="str">
        <f>VLOOKUP(C112,Locations!$G$2:$H$250,2,false)</f>
        <v>00010 Obsidia Slums</v>
      </c>
      <c r="E112" s="11" t="s">
        <v>24</v>
      </c>
      <c r="F112" s="4" t="s">
        <v>192</v>
      </c>
      <c r="G112" s="17" t="s">
        <v>234</v>
      </c>
      <c r="H112" s="2" t="s">
        <v>27</v>
      </c>
      <c r="I112" s="4" t="s">
        <v>28</v>
      </c>
      <c r="J112" s="4" t="s">
        <v>28</v>
      </c>
      <c r="K112" s="4" t="s">
        <v>28</v>
      </c>
      <c r="L112" s="4"/>
      <c r="M112" s="4" t="str">
        <f>IF(vlookup(A112,'Available Pokemon'!A:C,3,FALSE)=D112,"Y","N")</f>
        <v>Y</v>
      </c>
      <c r="N112" s="4" t="str">
        <f>iferror(IF(vlookup(A112,'Available Pokemon'!A:D,4,FALSE)=D112,"Y","N"),"N")</f>
        <v>N</v>
      </c>
      <c r="O112" s="4" t="str">
        <f t="shared" si="1"/>
        <v>Y</v>
      </c>
      <c r="P112" s="4" t="s">
        <v>111</v>
      </c>
      <c r="Q112" s="4"/>
      <c r="R112" s="4" t="s">
        <v>28</v>
      </c>
      <c r="S112" s="4" t="s">
        <v>31</v>
      </c>
      <c r="T112" s="4">
        <v>1.0</v>
      </c>
      <c r="U112" s="4"/>
    </row>
    <row r="113">
      <c r="A113" s="16" t="s">
        <v>236</v>
      </c>
      <c r="B113" s="2" t="s">
        <v>22</v>
      </c>
      <c r="C113" s="3" t="s">
        <v>222</v>
      </c>
      <c r="D113" s="3" t="str">
        <f>VLOOKUP(C113,Locations!$G$2:$H$250,2,false)</f>
        <v>00010 Obsidia Slums</v>
      </c>
      <c r="E113" s="11" t="s">
        <v>24</v>
      </c>
      <c r="F113" s="4" t="s">
        <v>192</v>
      </c>
      <c r="G113" s="17" t="s">
        <v>234</v>
      </c>
      <c r="H113" s="2" t="s">
        <v>27</v>
      </c>
      <c r="I113" s="4" t="s">
        <v>28</v>
      </c>
      <c r="J113" s="4" t="s">
        <v>28</v>
      </c>
      <c r="K113" s="4" t="s">
        <v>28</v>
      </c>
      <c r="L113" s="4"/>
      <c r="M113" s="4" t="str">
        <f>IF(vlookup(A113,'Available Pokemon'!A:C,3,FALSE)=D113,"Y","N")</f>
        <v>Y</v>
      </c>
      <c r="N113" s="4" t="str">
        <f>iferror(IF(vlookup(A113,'Available Pokemon'!A:D,4,FALSE)=D113,"Y","N"),"N")</f>
        <v>N</v>
      </c>
      <c r="O113" s="4" t="str">
        <f t="shared" si="1"/>
        <v>Y</v>
      </c>
      <c r="P113" s="4" t="s">
        <v>44</v>
      </c>
      <c r="Q113" s="4" t="s">
        <v>56</v>
      </c>
      <c r="R113" s="4" t="s">
        <v>28</v>
      </c>
      <c r="S113" s="4" t="s">
        <v>31</v>
      </c>
      <c r="T113" s="4">
        <v>1.0</v>
      </c>
      <c r="U113" s="4"/>
    </row>
    <row r="114">
      <c r="A114" s="11" t="s">
        <v>237</v>
      </c>
      <c r="B114" s="11" t="s">
        <v>165</v>
      </c>
      <c r="C114" s="12" t="s">
        <v>222</v>
      </c>
      <c r="D114" s="3" t="str">
        <f>VLOOKUP(C114,Locations!$G$2:$H$250,2,false)</f>
        <v>00010 Obsidia Slums</v>
      </c>
      <c r="E114" s="11" t="s">
        <v>24</v>
      </c>
      <c r="F114" s="4" t="s">
        <v>192</v>
      </c>
      <c r="G114" s="5" t="s">
        <v>238</v>
      </c>
      <c r="H114" s="2" t="s">
        <v>69</v>
      </c>
      <c r="I114" s="4" t="s">
        <v>239</v>
      </c>
      <c r="J114" s="4"/>
      <c r="K114" s="4"/>
      <c r="L114" s="4"/>
      <c r="M114" s="4" t="str">
        <f>IF(vlookup(A114,'Available Pokemon'!A:C,3,FALSE)=D114,"Y","N")</f>
        <v>Y</v>
      </c>
      <c r="N114" s="4" t="str">
        <f>iferror(IF(vlookup(A114,'Available Pokemon'!A:D,4,FALSE)=D114,"Y","N"),"N")</f>
        <v>N</v>
      </c>
      <c r="O114" s="4" t="str">
        <f t="shared" si="1"/>
        <v>Y</v>
      </c>
      <c r="P114" s="4" t="s">
        <v>226</v>
      </c>
      <c r="Q114" s="4"/>
      <c r="R114" s="4" t="s">
        <v>240</v>
      </c>
      <c r="S114" s="4" t="s">
        <v>31</v>
      </c>
      <c r="T114" s="4">
        <v>1.0</v>
      </c>
      <c r="U114" s="4"/>
    </row>
    <row r="115">
      <c r="A115" s="3" t="s">
        <v>241</v>
      </c>
      <c r="B115" s="2" t="s">
        <v>22</v>
      </c>
      <c r="C115" s="3" t="s">
        <v>222</v>
      </c>
      <c r="D115" s="3" t="str">
        <f>VLOOKUP(C115,Locations!$G$2:$H$250,2,false)</f>
        <v>00010 Obsidia Slums</v>
      </c>
      <c r="E115" s="2" t="s">
        <v>24</v>
      </c>
      <c r="F115" s="4" t="s">
        <v>192</v>
      </c>
      <c r="G115" s="14" t="s">
        <v>242</v>
      </c>
      <c r="H115" s="2" t="s">
        <v>69</v>
      </c>
      <c r="I115" s="4" t="s">
        <v>28</v>
      </c>
      <c r="J115" s="4" t="s">
        <v>28</v>
      </c>
      <c r="K115" s="4" t="s">
        <v>28</v>
      </c>
      <c r="L115" s="4"/>
      <c r="M115" s="4" t="str">
        <f>IF(vlookup(A115,'Available Pokemon'!A:C,3,FALSE)=D115,"Y","N")</f>
        <v>Y</v>
      </c>
      <c r="N115" s="4" t="str">
        <f>iferror(IF(vlookup(A115,'Available Pokemon'!A:D,4,FALSE)=D115,"Y","N"),"N")</f>
        <v>N</v>
      </c>
      <c r="O115" s="4" t="str">
        <f t="shared" si="1"/>
        <v>Y</v>
      </c>
      <c r="P115" s="4" t="s">
        <v>111</v>
      </c>
      <c r="Q115" s="4"/>
      <c r="R115" s="4" t="s">
        <v>28</v>
      </c>
      <c r="S115" s="4" t="s">
        <v>31</v>
      </c>
      <c r="T115" s="4">
        <v>1.0</v>
      </c>
      <c r="U115" s="4"/>
    </row>
    <row r="116">
      <c r="A116" s="3" t="s">
        <v>243</v>
      </c>
      <c r="B116" s="2" t="s">
        <v>244</v>
      </c>
      <c r="C116" s="3" t="s">
        <v>222</v>
      </c>
      <c r="D116" s="3" t="str">
        <f>VLOOKUP(C116,Locations!$G$2:$H$250,2,false)</f>
        <v>00010 Obsidia Slums</v>
      </c>
      <c r="E116" s="2" t="s">
        <v>24</v>
      </c>
      <c r="F116" s="4" t="s">
        <v>192</v>
      </c>
      <c r="G116" s="5" t="s">
        <v>245</v>
      </c>
      <c r="H116" s="2"/>
      <c r="I116" s="4" t="s">
        <v>28</v>
      </c>
      <c r="J116" s="4" t="s">
        <v>28</v>
      </c>
      <c r="K116" s="4" t="s">
        <v>28</v>
      </c>
      <c r="L116" s="4"/>
      <c r="M116" s="4" t="s">
        <v>31</v>
      </c>
      <c r="N116" s="4" t="str">
        <f>iferror(IF(vlookup(A116,'Available Pokemon'!A:D,4,FALSE)=D116,"Y","N"),"N")</f>
        <v>N</v>
      </c>
      <c r="O116" s="4" t="str">
        <f t="shared" si="1"/>
        <v>Y</v>
      </c>
      <c r="P116" s="4"/>
      <c r="Q116" s="4"/>
      <c r="R116" s="4"/>
      <c r="S116" s="4"/>
      <c r="T116" s="4"/>
      <c r="U116" s="4"/>
    </row>
    <row r="117">
      <c r="A117" s="3" t="s">
        <v>246</v>
      </c>
      <c r="B117" s="2" t="s">
        <v>22</v>
      </c>
      <c r="C117" s="3" t="s">
        <v>247</v>
      </c>
      <c r="D117" s="3" t="str">
        <f>VLOOKUP(C117,Locations!$G$2:$H$250,2,false)</f>
        <v>00012 Obsidia Alleyway</v>
      </c>
      <c r="E117" s="2" t="s">
        <v>24</v>
      </c>
      <c r="F117" s="4" t="s">
        <v>192</v>
      </c>
      <c r="G117" s="5" t="s">
        <v>248</v>
      </c>
      <c r="H117" s="2" t="s">
        <v>69</v>
      </c>
      <c r="I117" s="4" t="s">
        <v>28</v>
      </c>
      <c r="J117" s="4" t="s">
        <v>28</v>
      </c>
      <c r="K117" s="4" t="s">
        <v>28</v>
      </c>
      <c r="L117" s="4"/>
      <c r="M117" s="4" t="str">
        <f>IF(vlookup(A117,'Available Pokemon'!A:C,3,FALSE)=D117,"Y","N")</f>
        <v>Y</v>
      </c>
      <c r="N117" s="4" t="str">
        <f>iferror(IF(vlookup(A117,'Available Pokemon'!A:D,4,FALSE)=D117,"Y","N"),"N")</f>
        <v>N</v>
      </c>
      <c r="O117" s="4" t="str">
        <f t="shared" si="1"/>
        <v>Y</v>
      </c>
      <c r="P117" s="4" t="s">
        <v>81</v>
      </c>
      <c r="Q117" s="4"/>
      <c r="R117" s="4" t="s">
        <v>28</v>
      </c>
      <c r="S117" s="4" t="s">
        <v>31</v>
      </c>
      <c r="T117" s="4" t="s">
        <v>82</v>
      </c>
      <c r="U117" s="4" t="s">
        <v>31</v>
      </c>
    </row>
    <row r="118">
      <c r="A118" s="3" t="s">
        <v>249</v>
      </c>
      <c r="B118" s="2" t="s">
        <v>22</v>
      </c>
      <c r="C118" s="3" t="s">
        <v>247</v>
      </c>
      <c r="D118" s="3" t="str">
        <f>VLOOKUP(C118,Locations!$G$2:$H$250,2,false)</f>
        <v>00012 Obsidia Alleyway</v>
      </c>
      <c r="E118" s="2" t="s">
        <v>24</v>
      </c>
      <c r="F118" s="4" t="s">
        <v>192</v>
      </c>
      <c r="G118" s="5" t="s">
        <v>248</v>
      </c>
      <c r="H118" s="2" t="s">
        <v>69</v>
      </c>
      <c r="I118" s="4" t="s">
        <v>28</v>
      </c>
      <c r="J118" s="4" t="s">
        <v>28</v>
      </c>
      <c r="K118" s="4" t="s">
        <v>28</v>
      </c>
      <c r="L118" s="4"/>
      <c r="M118" s="4" t="str">
        <f>IF(vlookup(A118,'Available Pokemon'!A:C,3,FALSE)=D118,"Y","N")</f>
        <v>Y</v>
      </c>
      <c r="N118" s="4" t="str">
        <f>iferror(IF(vlookup(A118,'Available Pokemon'!A:D,4,FALSE)=D118,"Y","N"),"N")</f>
        <v>N</v>
      </c>
      <c r="O118" s="4" t="str">
        <f t="shared" si="1"/>
        <v>Y</v>
      </c>
      <c r="P118" s="4" t="s">
        <v>81</v>
      </c>
      <c r="Q118" s="4"/>
      <c r="R118" s="4" t="s">
        <v>28</v>
      </c>
      <c r="S118" s="4" t="s">
        <v>31</v>
      </c>
      <c r="T118" s="4" t="s">
        <v>82</v>
      </c>
      <c r="U118" s="4" t="s">
        <v>31</v>
      </c>
    </row>
    <row r="119">
      <c r="A119" s="3" t="s">
        <v>250</v>
      </c>
      <c r="B119" s="2" t="s">
        <v>22</v>
      </c>
      <c r="C119" s="3" t="s">
        <v>247</v>
      </c>
      <c r="D119" s="3" t="str">
        <f>VLOOKUP(C119,Locations!$G$2:$H$250,2,false)</f>
        <v>00012 Obsidia Alleyway</v>
      </c>
      <c r="E119" s="3" t="s">
        <v>101</v>
      </c>
      <c r="F119" s="4" t="s">
        <v>192</v>
      </c>
      <c r="G119" s="18" t="s">
        <v>251</v>
      </c>
      <c r="H119" s="2" t="s">
        <v>69</v>
      </c>
      <c r="I119" s="4" t="s">
        <v>28</v>
      </c>
      <c r="J119" s="4" t="s">
        <v>28</v>
      </c>
      <c r="K119" s="4" t="s">
        <v>28</v>
      </c>
      <c r="L119" s="4"/>
      <c r="M119" s="4" t="str">
        <f>IF(vlookup(A119,'Available Pokemon'!A:C,3,FALSE)=D119,"Y","N")</f>
        <v>Y</v>
      </c>
      <c r="N119" s="4" t="str">
        <f>iferror(IF(vlookup(A119,'Available Pokemon'!A:D,4,FALSE)=D119,"Y","N"),"N")</f>
        <v>N</v>
      </c>
      <c r="O119" s="4" t="str">
        <f t="shared" si="1"/>
        <v>Y</v>
      </c>
      <c r="P119" s="4" t="s">
        <v>81</v>
      </c>
      <c r="Q119" s="4"/>
      <c r="R119" s="4" t="s">
        <v>28</v>
      </c>
      <c r="S119" s="4" t="s">
        <v>31</v>
      </c>
      <c r="T119" s="4">
        <v>1.0</v>
      </c>
      <c r="U119" s="4"/>
    </row>
    <row r="120">
      <c r="A120" s="3" t="s">
        <v>252</v>
      </c>
      <c r="B120" s="2" t="s">
        <v>22</v>
      </c>
      <c r="C120" s="3" t="s">
        <v>247</v>
      </c>
      <c r="D120" s="3" t="str">
        <f>VLOOKUP(C120,Locations!$G$2:$H$250,2,false)</f>
        <v>00012 Obsidia Alleyway</v>
      </c>
      <c r="E120" s="2" t="s">
        <v>114</v>
      </c>
      <c r="F120" s="4" t="s">
        <v>192</v>
      </c>
      <c r="G120" s="5" t="s">
        <v>253</v>
      </c>
      <c r="H120" s="2" t="s">
        <v>69</v>
      </c>
      <c r="I120" s="4" t="s">
        <v>28</v>
      </c>
      <c r="J120" s="4" t="s">
        <v>28</v>
      </c>
      <c r="K120" s="4" t="s">
        <v>28</v>
      </c>
      <c r="L120" s="4"/>
      <c r="M120" s="4" t="str">
        <f>IF(vlookup(A120,'Available Pokemon'!A:C,3,FALSE)=D120,"Y","N")</f>
        <v>Y</v>
      </c>
      <c r="N120" s="4" t="str">
        <f>iferror(IF(vlookup(A120,'Available Pokemon'!A:D,4,FALSE)=D120,"Y","N"),"N")</f>
        <v>N</v>
      </c>
      <c r="O120" s="4" t="str">
        <f t="shared" si="1"/>
        <v>Y</v>
      </c>
      <c r="P120" s="4" t="s">
        <v>33</v>
      </c>
      <c r="Q120" s="4" t="s">
        <v>71</v>
      </c>
      <c r="R120" s="4" t="s">
        <v>28</v>
      </c>
      <c r="S120" s="4" t="s">
        <v>31</v>
      </c>
      <c r="T120" s="4">
        <v>1.0</v>
      </c>
      <c r="U120" s="4"/>
    </row>
    <row r="121">
      <c r="A121" s="11" t="s">
        <v>254</v>
      </c>
      <c r="B121" s="11" t="s">
        <v>165</v>
      </c>
      <c r="C121" s="12" t="s">
        <v>247</v>
      </c>
      <c r="D121" s="3" t="str">
        <f>VLOOKUP(C121,Locations!$G$2:$H$250,2,false)</f>
        <v>00012 Obsidia Alleyway</v>
      </c>
      <c r="E121" s="11" t="s">
        <v>24</v>
      </c>
      <c r="F121" s="4" t="s">
        <v>192</v>
      </c>
      <c r="G121" s="5"/>
      <c r="H121" s="2" t="s">
        <v>69</v>
      </c>
      <c r="I121" s="4" t="s">
        <v>255</v>
      </c>
      <c r="J121" s="4"/>
      <c r="K121" s="4"/>
      <c r="L121" s="4"/>
      <c r="M121" s="4" t="str">
        <f>IF(vlookup(A121,'Available Pokemon'!A:C,3,FALSE)=D121,"Y","N")</f>
        <v>Y</v>
      </c>
      <c r="N121" s="4" t="str">
        <f>iferror(IF(vlookup(A121,'Available Pokemon'!A:D,4,FALSE)=D121,"Y","N"),"N")</f>
        <v>N</v>
      </c>
      <c r="O121" s="4" t="str">
        <f t="shared" si="1"/>
        <v>Y</v>
      </c>
      <c r="P121" s="4" t="s">
        <v>30</v>
      </c>
      <c r="Q121" s="4"/>
      <c r="R121" s="4" t="s">
        <v>28</v>
      </c>
      <c r="S121" s="4" t="s">
        <v>31</v>
      </c>
      <c r="T121" s="4">
        <v>1.0</v>
      </c>
      <c r="U121" s="4"/>
    </row>
    <row r="122" hidden="1">
      <c r="A122" s="11" t="s">
        <v>164</v>
      </c>
      <c r="B122" s="11" t="s">
        <v>165</v>
      </c>
      <c r="C122" s="12" t="s">
        <v>247</v>
      </c>
      <c r="D122" s="3" t="str">
        <f>VLOOKUP(C122,Locations!$G$2:$H$250,2,false)</f>
        <v>00012 Obsidia Alleyway</v>
      </c>
      <c r="E122" s="11" t="s">
        <v>24</v>
      </c>
      <c r="F122" s="4" t="s">
        <v>192</v>
      </c>
      <c r="G122" s="3"/>
      <c r="H122" s="11"/>
      <c r="I122" s="4"/>
      <c r="J122" s="4"/>
      <c r="K122" s="4"/>
      <c r="L122" s="4"/>
      <c r="M122" s="4" t="str">
        <f>IF(vlookup(A122,'Available Pokemon'!A:C,3,FALSE)=D122,"Y","N")</f>
        <v>N</v>
      </c>
      <c r="N122" s="4" t="str">
        <f>iferror(IF(vlookup(A122,'Available Pokemon'!A:D,4,FALSE)=D122,"Y","N"),"N")</f>
        <v>N</v>
      </c>
      <c r="O122" s="4" t="str">
        <f t="shared" si="1"/>
        <v>N</v>
      </c>
      <c r="P122" s="4" t="s">
        <v>147</v>
      </c>
      <c r="Q122" s="4"/>
      <c r="R122" s="4" t="s">
        <v>28</v>
      </c>
      <c r="S122" s="4" t="s">
        <v>31</v>
      </c>
      <c r="T122" s="4">
        <v>1.0</v>
      </c>
      <c r="U122" s="4"/>
    </row>
    <row r="123" hidden="1">
      <c r="A123" s="11" t="s">
        <v>150</v>
      </c>
      <c r="B123" s="11" t="s">
        <v>165</v>
      </c>
      <c r="C123" s="12" t="s">
        <v>247</v>
      </c>
      <c r="D123" s="3" t="str">
        <f>VLOOKUP(C123,Locations!$G$2:$H$250,2,false)</f>
        <v>00012 Obsidia Alleyway</v>
      </c>
      <c r="E123" s="11" t="s">
        <v>24</v>
      </c>
      <c r="F123" s="4" t="s">
        <v>192</v>
      </c>
      <c r="G123" s="3"/>
      <c r="H123" s="11"/>
      <c r="I123" s="4" t="s">
        <v>151</v>
      </c>
      <c r="J123" s="4" t="s">
        <v>152</v>
      </c>
      <c r="K123" s="4"/>
      <c r="L123" s="4"/>
      <c r="M123" s="4" t="str">
        <f>IF(vlookup(A123,'Available Pokemon'!A:C,3,FALSE)=D123,"Y","N")</f>
        <v>N</v>
      </c>
      <c r="N123" s="4" t="str">
        <f>iferror(IF(vlookup(A123,'Available Pokemon'!A:D,4,FALSE)=D123,"Y","N"),"N")</f>
        <v>N</v>
      </c>
      <c r="O123" s="4" t="str">
        <f t="shared" si="1"/>
        <v>N</v>
      </c>
      <c r="P123" s="4" t="s">
        <v>30</v>
      </c>
      <c r="Q123" s="4"/>
      <c r="R123" s="4" t="s">
        <v>28</v>
      </c>
      <c r="S123" s="4" t="s">
        <v>31</v>
      </c>
      <c r="T123" s="4">
        <v>1.0</v>
      </c>
      <c r="U123" s="4"/>
    </row>
    <row r="124" hidden="1">
      <c r="A124" s="11" t="s">
        <v>231</v>
      </c>
      <c r="B124" s="11" t="s">
        <v>165</v>
      </c>
      <c r="C124" s="12" t="s">
        <v>247</v>
      </c>
      <c r="D124" s="3" t="str">
        <f>VLOOKUP(C124,Locations!$G$2:$H$250,2,false)</f>
        <v>00012 Obsidia Alleyway</v>
      </c>
      <c r="E124" s="11" t="s">
        <v>24</v>
      </c>
      <c r="F124" s="4" t="s">
        <v>192</v>
      </c>
      <c r="G124" s="3"/>
      <c r="H124" s="11"/>
      <c r="I124" s="4" t="s">
        <v>154</v>
      </c>
      <c r="J124" s="4"/>
      <c r="K124" s="4"/>
      <c r="L124" s="4"/>
      <c r="M124" s="4" t="str">
        <f>IF(vlookup(A124,'Available Pokemon'!A:C,3,FALSE)=D124,"Y","N")</f>
        <v>N</v>
      </c>
      <c r="N124" s="4" t="str">
        <f>iferror(IF(vlookup(A124,'Available Pokemon'!A:D,4,FALSE)=D124,"Y","N"),"N")</f>
        <v>N</v>
      </c>
      <c r="O124" s="4" t="str">
        <f t="shared" si="1"/>
        <v>N</v>
      </c>
      <c r="P124" s="4" t="s">
        <v>71</v>
      </c>
      <c r="Q124" s="4"/>
      <c r="R124" s="4" t="s">
        <v>28</v>
      </c>
      <c r="S124" s="4" t="s">
        <v>31</v>
      </c>
      <c r="T124" s="4">
        <v>1.0</v>
      </c>
      <c r="U124" s="4"/>
    </row>
    <row r="125">
      <c r="A125" s="3" t="s">
        <v>256</v>
      </c>
      <c r="B125" s="2" t="s">
        <v>22</v>
      </c>
      <c r="C125" s="3" t="s">
        <v>257</v>
      </c>
      <c r="D125" s="3" t="str">
        <f>VLOOKUP(C125,Locations!$G$2:$H$250,2,false)</f>
        <v>00013 Coral Ward</v>
      </c>
      <c r="E125" s="2" t="s">
        <v>24</v>
      </c>
      <c r="F125" s="4" t="s">
        <v>192</v>
      </c>
      <c r="G125" s="5" t="s">
        <v>193</v>
      </c>
      <c r="H125" s="2" t="s">
        <v>69</v>
      </c>
      <c r="I125" s="4" t="s">
        <v>28</v>
      </c>
      <c r="J125" s="4" t="s">
        <v>28</v>
      </c>
      <c r="K125" s="4" t="s">
        <v>28</v>
      </c>
      <c r="L125" s="4"/>
      <c r="M125" s="4" t="str">
        <f>IF(vlookup(A125,'Available Pokemon'!A:C,3,FALSE)=D125,"Y","N")</f>
        <v>Y</v>
      </c>
      <c r="N125" s="4" t="str">
        <f>iferror(IF(vlookup(A125,'Available Pokemon'!A:D,4,FALSE)=D125,"Y","N"),"N")</f>
        <v>N</v>
      </c>
      <c r="O125" s="4" t="str">
        <f t="shared" si="1"/>
        <v>Y</v>
      </c>
      <c r="P125" s="4" t="s">
        <v>44</v>
      </c>
      <c r="Q125" s="4" t="s">
        <v>29</v>
      </c>
      <c r="R125" s="4" t="s">
        <v>28</v>
      </c>
      <c r="S125" s="4" t="s">
        <v>31</v>
      </c>
      <c r="T125" s="4">
        <v>2.0</v>
      </c>
      <c r="U125" s="4"/>
    </row>
    <row r="126">
      <c r="A126" s="3" t="s">
        <v>258</v>
      </c>
      <c r="B126" s="2" t="s">
        <v>22</v>
      </c>
      <c r="C126" s="3" t="s">
        <v>257</v>
      </c>
      <c r="D126" s="3" t="str">
        <f>VLOOKUP(C126,Locations!$G$2:$H$250,2,false)</f>
        <v>00013 Coral Ward</v>
      </c>
      <c r="E126" s="2" t="s">
        <v>24</v>
      </c>
      <c r="F126" s="4" t="s">
        <v>192</v>
      </c>
      <c r="G126" s="5" t="s">
        <v>259</v>
      </c>
      <c r="H126" s="2" t="s">
        <v>69</v>
      </c>
      <c r="I126" s="4" t="s">
        <v>28</v>
      </c>
      <c r="J126" s="4" t="s">
        <v>28</v>
      </c>
      <c r="K126" s="4" t="s">
        <v>28</v>
      </c>
      <c r="L126" s="4"/>
      <c r="M126" s="4" t="str">
        <f>IF(vlookup(A126,'Available Pokemon'!A:C,3,FALSE)=D126,"Y","N")</f>
        <v>Y</v>
      </c>
      <c r="N126" s="4" t="str">
        <f>iferror(IF(vlookup(A126,'Available Pokemon'!A:D,4,FALSE)=D126,"Y","N"),"N")</f>
        <v>N</v>
      </c>
      <c r="O126" s="4" t="str">
        <f t="shared" si="1"/>
        <v>Y</v>
      </c>
      <c r="P126" s="4" t="s">
        <v>71</v>
      </c>
      <c r="Q126" s="4"/>
      <c r="R126" s="4" t="s">
        <v>28</v>
      </c>
      <c r="S126" s="4" t="s">
        <v>31</v>
      </c>
      <c r="T126" s="4">
        <v>2.0</v>
      </c>
      <c r="U126" s="4"/>
    </row>
    <row r="127">
      <c r="A127" s="3" t="s">
        <v>260</v>
      </c>
      <c r="B127" s="2" t="s">
        <v>22</v>
      </c>
      <c r="C127" s="3" t="s">
        <v>257</v>
      </c>
      <c r="D127" s="3" t="str">
        <f>VLOOKUP(C127,Locations!$G$2:$H$250,2,false)</f>
        <v>00013 Coral Ward</v>
      </c>
      <c r="E127" s="2" t="s">
        <v>24</v>
      </c>
      <c r="F127" s="4" t="s">
        <v>192</v>
      </c>
      <c r="G127" s="5" t="s">
        <v>261</v>
      </c>
      <c r="H127" s="2" t="s">
        <v>69</v>
      </c>
      <c r="I127" s="4" t="s">
        <v>28</v>
      </c>
      <c r="J127" s="4" t="s">
        <v>28</v>
      </c>
      <c r="K127" s="4" t="s">
        <v>28</v>
      </c>
      <c r="L127" s="4"/>
      <c r="M127" s="4" t="str">
        <f>IF(vlookup(A127,'Available Pokemon'!A:C,3,FALSE)=D127,"Y","N")</f>
        <v>Y</v>
      </c>
      <c r="N127" s="4" t="str">
        <f>iferror(IF(vlookup(A127,'Available Pokemon'!A:D,4,FALSE)=D127,"Y","N"),"N")</f>
        <v>N</v>
      </c>
      <c r="O127" s="4" t="str">
        <f t="shared" si="1"/>
        <v>Y</v>
      </c>
      <c r="P127" s="4" t="s">
        <v>121</v>
      </c>
      <c r="Q127" s="4"/>
      <c r="R127" s="4" t="s">
        <v>262</v>
      </c>
      <c r="S127" s="4" t="s">
        <v>31</v>
      </c>
      <c r="T127" s="4">
        <v>1.0</v>
      </c>
      <c r="U127" s="4"/>
    </row>
    <row r="128" hidden="1">
      <c r="A128" s="11" t="s">
        <v>161</v>
      </c>
      <c r="B128" s="2" t="s">
        <v>158</v>
      </c>
      <c r="C128" s="12" t="s">
        <v>257</v>
      </c>
      <c r="D128" s="3" t="str">
        <f>VLOOKUP(C128,Locations!$G$2:$H$250,2,false)</f>
        <v>00013 Coral Ward</v>
      </c>
      <c r="E128" s="11" t="s">
        <v>24</v>
      </c>
      <c r="F128" s="4" t="s">
        <v>192</v>
      </c>
      <c r="G128" s="3"/>
      <c r="H128" s="2"/>
      <c r="I128" s="4" t="s">
        <v>152</v>
      </c>
      <c r="J128" s="4"/>
      <c r="K128" s="4"/>
      <c r="L128" s="4"/>
      <c r="M128" s="4" t="str">
        <f>IF(vlookup(A128,'Available Pokemon'!A:C,3,FALSE)=D128,"Y","N")</f>
        <v>N</v>
      </c>
      <c r="N128" s="4" t="str">
        <f>iferror(IF(vlookup(A128,'Available Pokemon'!A:D,4,FALSE)=D128,"Y","N"),"N")</f>
        <v>N</v>
      </c>
      <c r="O128" s="4" t="str">
        <f t="shared" si="1"/>
        <v>N</v>
      </c>
      <c r="P128" s="4" t="s">
        <v>30</v>
      </c>
      <c r="Q128" s="4"/>
      <c r="R128" s="4" t="s">
        <v>28</v>
      </c>
      <c r="S128" s="4" t="s">
        <v>31</v>
      </c>
      <c r="T128" s="4">
        <v>1.0</v>
      </c>
      <c r="U128" s="4"/>
    </row>
    <row r="129">
      <c r="A129" s="16" t="s">
        <v>263</v>
      </c>
      <c r="B129" s="2" t="s">
        <v>22</v>
      </c>
      <c r="C129" s="3" t="s">
        <v>264</v>
      </c>
      <c r="D129" s="3" t="str">
        <f>VLOOKUP(C129,Locations!$G$2:$H$250,2,false)</f>
        <v>00014 Onyx Ward</v>
      </c>
      <c r="E129" s="11" t="s">
        <v>24</v>
      </c>
      <c r="F129" s="4" t="s">
        <v>192</v>
      </c>
      <c r="G129" s="19" t="s">
        <v>265</v>
      </c>
      <c r="H129" s="2" t="s">
        <v>27</v>
      </c>
      <c r="I129" s="4" t="s">
        <v>28</v>
      </c>
      <c r="J129" s="4" t="s">
        <v>28</v>
      </c>
      <c r="K129" s="4" t="s">
        <v>28</v>
      </c>
      <c r="L129" s="4"/>
      <c r="M129" s="4" t="str">
        <f>IF(vlookup(A129,'Available Pokemon'!A:C,3,FALSE)=D129,"Y","N")</f>
        <v>Y</v>
      </c>
      <c r="N129" s="4" t="str">
        <f>iferror(IF(vlookup(A129,'Available Pokemon'!A:D,4,FALSE)=D129,"Y","N"),"N")</f>
        <v>N</v>
      </c>
      <c r="O129" s="4" t="str">
        <f t="shared" si="1"/>
        <v>Y</v>
      </c>
      <c r="P129" s="4" t="s">
        <v>44</v>
      </c>
      <c r="Q129" s="4"/>
      <c r="R129" s="4" t="s">
        <v>28</v>
      </c>
      <c r="S129" s="4" t="s">
        <v>31</v>
      </c>
      <c r="T129" s="4">
        <v>1.0</v>
      </c>
      <c r="U129" s="4"/>
    </row>
    <row r="130">
      <c r="A130" s="16" t="s">
        <v>266</v>
      </c>
      <c r="B130" s="2" t="s">
        <v>22</v>
      </c>
      <c r="C130" s="3" t="s">
        <v>264</v>
      </c>
      <c r="D130" s="3" t="str">
        <f>VLOOKUP(C130,Locations!$G$2:$H$250,2,false)</f>
        <v>00014 Onyx Ward</v>
      </c>
      <c r="E130" s="11" t="s">
        <v>24</v>
      </c>
      <c r="F130" s="4" t="s">
        <v>192</v>
      </c>
      <c r="G130" s="17" t="s">
        <v>267</v>
      </c>
      <c r="H130" s="2" t="s">
        <v>27</v>
      </c>
      <c r="I130" s="4" t="s">
        <v>28</v>
      </c>
      <c r="J130" s="4" t="s">
        <v>28</v>
      </c>
      <c r="K130" s="4" t="s">
        <v>28</v>
      </c>
      <c r="L130" s="4"/>
      <c r="M130" s="4" t="str">
        <f>IF(vlookup(A130,'Available Pokemon'!A:C,3,FALSE)=D130,"Y","N")</f>
        <v>Y</v>
      </c>
      <c r="N130" s="4" t="str">
        <f>iferror(IF(vlookup(A130,'Available Pokemon'!A:D,4,FALSE)=D130,"Y","N"),"N")</f>
        <v>N</v>
      </c>
      <c r="O130" s="4" t="str">
        <f t="shared" si="1"/>
        <v>Y</v>
      </c>
      <c r="P130" s="4" t="s">
        <v>44</v>
      </c>
      <c r="Q130" s="4"/>
      <c r="R130" s="4" t="s">
        <v>28</v>
      </c>
      <c r="S130" s="4" t="s">
        <v>31</v>
      </c>
      <c r="T130" s="4">
        <v>1.0</v>
      </c>
      <c r="U130" s="4"/>
    </row>
    <row r="131">
      <c r="A131" s="16" t="s">
        <v>268</v>
      </c>
      <c r="B131" s="2" t="s">
        <v>22</v>
      </c>
      <c r="C131" s="3" t="s">
        <v>264</v>
      </c>
      <c r="D131" s="3" t="str">
        <f>VLOOKUP(C131,Locations!$G$2:$H$250,2,false)</f>
        <v>00014 Onyx Ward</v>
      </c>
      <c r="E131" s="11" t="s">
        <v>24</v>
      </c>
      <c r="F131" s="4" t="s">
        <v>192</v>
      </c>
      <c r="G131" s="17" t="s">
        <v>267</v>
      </c>
      <c r="H131" s="2" t="s">
        <v>27</v>
      </c>
      <c r="I131" s="4" t="s">
        <v>28</v>
      </c>
      <c r="J131" s="4" t="s">
        <v>28</v>
      </c>
      <c r="K131" s="4" t="s">
        <v>28</v>
      </c>
      <c r="L131" s="4"/>
      <c r="M131" s="4" t="str">
        <f>IF(vlookup(A131,'Available Pokemon'!A:C,3,FALSE)=D131,"Y","N")</f>
        <v>Y</v>
      </c>
      <c r="N131" s="4" t="str">
        <f>iferror(IF(vlookup(A131,'Available Pokemon'!A:D,4,FALSE)=D131,"Y","N"),"N")</f>
        <v>N</v>
      </c>
      <c r="O131" s="4" t="str">
        <f t="shared" si="1"/>
        <v>Y</v>
      </c>
      <c r="P131" s="4" t="s">
        <v>44</v>
      </c>
      <c r="Q131" s="4" t="s">
        <v>177</v>
      </c>
      <c r="R131" s="4" t="s">
        <v>28</v>
      </c>
      <c r="S131" s="4" t="s">
        <v>31</v>
      </c>
      <c r="T131" s="4">
        <v>1.0</v>
      </c>
      <c r="U131" s="4"/>
    </row>
    <row r="132">
      <c r="A132" s="16" t="s">
        <v>269</v>
      </c>
      <c r="B132" s="2" t="s">
        <v>22</v>
      </c>
      <c r="C132" s="3" t="s">
        <v>264</v>
      </c>
      <c r="D132" s="3" t="str">
        <f>VLOOKUP(C132,Locations!$G$2:$H$250,2,false)</f>
        <v>00014 Onyx Ward</v>
      </c>
      <c r="E132" s="11" t="s">
        <v>24</v>
      </c>
      <c r="F132" s="4" t="s">
        <v>192</v>
      </c>
      <c r="G132" s="17" t="s">
        <v>267</v>
      </c>
      <c r="H132" s="2" t="s">
        <v>27</v>
      </c>
      <c r="I132" s="4" t="s">
        <v>28</v>
      </c>
      <c r="J132" s="4" t="s">
        <v>28</v>
      </c>
      <c r="K132" s="4" t="s">
        <v>28</v>
      </c>
      <c r="L132" s="4"/>
      <c r="M132" s="4" t="str">
        <f>IF(vlookup(A132,'Available Pokemon'!A:C,3,FALSE)=D132,"Y","N")</f>
        <v>Y</v>
      </c>
      <c r="N132" s="4" t="str">
        <f>iferror(IF(vlookup(A132,'Available Pokemon'!A:D,4,FALSE)=D132,"Y","N"),"N")</f>
        <v>N</v>
      </c>
      <c r="O132" s="4" t="str">
        <f t="shared" si="1"/>
        <v>Y</v>
      </c>
      <c r="P132" s="4" t="s">
        <v>44</v>
      </c>
      <c r="Q132" s="4"/>
      <c r="R132" s="4" t="s">
        <v>28</v>
      </c>
      <c r="S132" s="4" t="s">
        <v>31</v>
      </c>
      <c r="T132" s="4">
        <v>1.0</v>
      </c>
      <c r="U132" s="4"/>
    </row>
    <row r="133">
      <c r="A133" s="16" t="s">
        <v>270</v>
      </c>
      <c r="B133" s="2" t="s">
        <v>22</v>
      </c>
      <c r="C133" s="3" t="s">
        <v>264</v>
      </c>
      <c r="D133" s="3" t="str">
        <f>VLOOKUP(C133,Locations!$G$2:$H$250,2,false)</f>
        <v>00014 Onyx Ward</v>
      </c>
      <c r="E133" s="11" t="s">
        <v>24</v>
      </c>
      <c r="F133" s="4" t="s">
        <v>192</v>
      </c>
      <c r="G133" s="17" t="s">
        <v>267</v>
      </c>
      <c r="H133" s="2" t="s">
        <v>27</v>
      </c>
      <c r="I133" s="4" t="s">
        <v>28</v>
      </c>
      <c r="J133" s="4" t="s">
        <v>28</v>
      </c>
      <c r="K133" s="4" t="s">
        <v>28</v>
      </c>
      <c r="L133" s="4"/>
      <c r="M133" s="4" t="str">
        <f>IF(vlookup(A133,'Available Pokemon'!A:C,3,FALSE)=D133,"Y","N")</f>
        <v>Y</v>
      </c>
      <c r="N133" s="4" t="str">
        <f>iferror(IF(vlookup(A133,'Available Pokemon'!A:D,4,FALSE)=D133,"Y","N"),"N")</f>
        <v>N</v>
      </c>
      <c r="O133" s="4" t="str">
        <f t="shared" si="1"/>
        <v>Y</v>
      </c>
      <c r="P133" s="4" t="s">
        <v>44</v>
      </c>
      <c r="Q133" s="4"/>
      <c r="R133" s="4" t="s">
        <v>271</v>
      </c>
      <c r="S133" s="4" t="s">
        <v>31</v>
      </c>
      <c r="T133" s="4">
        <v>1.0</v>
      </c>
      <c r="U133" s="4"/>
    </row>
    <row r="134">
      <c r="A134" s="16" t="s">
        <v>272</v>
      </c>
      <c r="B134" s="2" t="s">
        <v>22</v>
      </c>
      <c r="C134" s="3" t="s">
        <v>264</v>
      </c>
      <c r="D134" s="3" t="str">
        <f>VLOOKUP(C134,Locations!$G$2:$H$250,2,false)</f>
        <v>00014 Onyx Ward</v>
      </c>
      <c r="E134" s="11" t="s">
        <v>24</v>
      </c>
      <c r="F134" s="4" t="s">
        <v>192</v>
      </c>
      <c r="G134" s="17" t="s">
        <v>267</v>
      </c>
      <c r="H134" s="2" t="s">
        <v>69</v>
      </c>
      <c r="I134" s="4" t="s">
        <v>28</v>
      </c>
      <c r="J134" s="4" t="s">
        <v>28</v>
      </c>
      <c r="K134" s="4" t="s">
        <v>28</v>
      </c>
      <c r="L134" s="4"/>
      <c r="M134" s="4" t="str">
        <f>IF(vlookup(A134,'Available Pokemon'!A:C,3,FALSE)=D134,"Y","N")</f>
        <v>Y</v>
      </c>
      <c r="N134" s="4" t="str">
        <f>iferror(IF(vlookup(A134,'Available Pokemon'!A:D,4,FALSE)=D134,"Y","N"),"N")</f>
        <v>N</v>
      </c>
      <c r="O134" s="4" t="str">
        <f t="shared" si="1"/>
        <v>Y</v>
      </c>
      <c r="P134" s="4" t="s">
        <v>75</v>
      </c>
      <c r="Q134" s="4" t="s">
        <v>44</v>
      </c>
      <c r="R134" s="4" t="s">
        <v>28</v>
      </c>
      <c r="S134" s="4" t="s">
        <v>31</v>
      </c>
      <c r="T134" s="4">
        <v>2.0</v>
      </c>
      <c r="U134" s="4"/>
    </row>
    <row r="135" hidden="1">
      <c r="A135" s="11" t="s">
        <v>211</v>
      </c>
      <c r="B135" s="11" t="s">
        <v>96</v>
      </c>
      <c r="C135" s="12" t="s">
        <v>264</v>
      </c>
      <c r="D135" s="3" t="str">
        <f>VLOOKUP(C135,Locations!$G$2:$H$250,2,false)</f>
        <v>00014 Onyx Ward</v>
      </c>
      <c r="E135" s="11" t="s">
        <v>24</v>
      </c>
      <c r="F135" s="4" t="s">
        <v>192</v>
      </c>
      <c r="G135" s="3" t="s">
        <v>273</v>
      </c>
      <c r="H135" s="11"/>
      <c r="I135" s="4"/>
      <c r="J135" s="4"/>
      <c r="K135" s="4"/>
      <c r="L135" s="4"/>
      <c r="M135" s="4" t="str">
        <f>IF(vlookup(A135,'Available Pokemon'!A:C,3,FALSE)=D135,"Y","N")</f>
        <v>N</v>
      </c>
      <c r="N135" s="4" t="str">
        <f>iferror(IF(vlookup(A135,'Available Pokemon'!A:D,4,FALSE)=D135,"Y","N"),"N")</f>
        <v>N</v>
      </c>
      <c r="O135" s="4" t="str">
        <f t="shared" si="1"/>
        <v>N</v>
      </c>
      <c r="P135" s="4" t="s">
        <v>29</v>
      </c>
      <c r="Q135" s="4" t="s">
        <v>30</v>
      </c>
      <c r="R135" s="4" t="s">
        <v>28</v>
      </c>
      <c r="S135" s="4" t="s">
        <v>31</v>
      </c>
      <c r="T135" s="4">
        <v>2.0</v>
      </c>
      <c r="U135" s="4"/>
    </row>
    <row r="136" hidden="1">
      <c r="A136" s="11" t="s">
        <v>230</v>
      </c>
      <c r="B136" s="11" t="s">
        <v>96</v>
      </c>
      <c r="C136" s="12" t="s">
        <v>264</v>
      </c>
      <c r="D136" s="3" t="str">
        <f>VLOOKUP(C136,Locations!$G$2:$H$250,2,false)</f>
        <v>00014 Onyx Ward</v>
      </c>
      <c r="E136" s="11" t="s">
        <v>24</v>
      </c>
      <c r="F136" s="4" t="s">
        <v>192</v>
      </c>
      <c r="G136" s="3" t="s">
        <v>273</v>
      </c>
      <c r="H136" s="11"/>
      <c r="I136" s="4"/>
      <c r="J136" s="4"/>
      <c r="K136" s="4"/>
      <c r="L136" s="4"/>
      <c r="M136" s="4" t="str">
        <f>IF(vlookup(A136,'Available Pokemon'!A:C,3,FALSE)=D136,"Y","N")</f>
        <v>N</v>
      </c>
      <c r="N136" s="4" t="str">
        <f>iferror(IF(vlookup(A136,'Available Pokemon'!A:D,4,FALSE)=D136,"Y","N"),"N")</f>
        <v>N</v>
      </c>
      <c r="O136" s="4" t="str">
        <f t="shared" si="1"/>
        <v>N</v>
      </c>
      <c r="P136" s="4" t="s">
        <v>71</v>
      </c>
      <c r="Q136" s="4" t="s">
        <v>56</v>
      </c>
      <c r="R136" s="4" t="s">
        <v>28</v>
      </c>
      <c r="S136" s="4" t="s">
        <v>31</v>
      </c>
      <c r="T136" s="4">
        <v>2.0</v>
      </c>
      <c r="U136" s="4"/>
    </row>
    <row r="137" hidden="1">
      <c r="A137" s="11" t="s">
        <v>93</v>
      </c>
      <c r="B137" s="11" t="s">
        <v>96</v>
      </c>
      <c r="C137" s="12" t="s">
        <v>264</v>
      </c>
      <c r="D137" s="3" t="str">
        <f>VLOOKUP(C137,Locations!$G$2:$H$250,2,false)</f>
        <v>00014 Onyx Ward</v>
      </c>
      <c r="E137" s="11" t="s">
        <v>24</v>
      </c>
      <c r="F137" s="4" t="s">
        <v>192</v>
      </c>
      <c r="G137" s="3" t="s">
        <v>273</v>
      </c>
      <c r="H137" s="11"/>
      <c r="I137" s="4" t="s">
        <v>94</v>
      </c>
      <c r="J137" s="4"/>
      <c r="K137" s="4"/>
      <c r="L137" s="4"/>
      <c r="M137" s="4" t="str">
        <f>IF(vlookup(A137,'Available Pokemon'!A:C,3,FALSE)=D137,"Y","N")</f>
        <v>N</v>
      </c>
      <c r="N137" s="4" t="str">
        <f>iferror(IF(vlookup(A137,'Available Pokemon'!A:D,4,FALSE)=D137,"Y","N"),"N")</f>
        <v>N</v>
      </c>
      <c r="O137" s="4" t="str">
        <f t="shared" si="1"/>
        <v>N</v>
      </c>
      <c r="P137" s="4" t="s">
        <v>71</v>
      </c>
      <c r="Q137" s="4" t="s">
        <v>56</v>
      </c>
      <c r="R137" s="4" t="s">
        <v>28</v>
      </c>
      <c r="S137" s="4" t="s">
        <v>31</v>
      </c>
      <c r="T137" s="4">
        <v>1.0</v>
      </c>
      <c r="U137" s="4"/>
    </row>
    <row r="138">
      <c r="A138" s="11" t="s">
        <v>274</v>
      </c>
      <c r="B138" s="11" t="s">
        <v>96</v>
      </c>
      <c r="C138" s="12" t="s">
        <v>264</v>
      </c>
      <c r="D138" s="3" t="str">
        <f>VLOOKUP(C138,Locations!$G$2:$H$250,2,false)</f>
        <v>00014 Onyx Ward</v>
      </c>
      <c r="E138" s="11" t="s">
        <v>24</v>
      </c>
      <c r="F138" s="4" t="s">
        <v>192</v>
      </c>
      <c r="G138" s="3" t="s">
        <v>273</v>
      </c>
      <c r="H138" s="2" t="s">
        <v>69</v>
      </c>
      <c r="I138" s="4"/>
      <c r="J138" s="4"/>
      <c r="K138" s="4"/>
      <c r="L138" s="4"/>
      <c r="M138" s="4" t="str">
        <f>IF(vlookup(A138,'Available Pokemon'!A:C,3,FALSE)=D138,"Y","N")</f>
        <v>Y</v>
      </c>
      <c r="N138" s="4" t="str">
        <f>iferror(IF(vlookup(A138,'Available Pokemon'!A:D,4,FALSE)=D138,"Y","N"),"N")</f>
        <v>N</v>
      </c>
      <c r="O138" s="4" t="str">
        <f t="shared" si="1"/>
        <v>Y</v>
      </c>
      <c r="P138" s="4" t="s">
        <v>71</v>
      </c>
      <c r="Q138" s="4" t="s">
        <v>56</v>
      </c>
      <c r="R138" s="4" t="s">
        <v>28</v>
      </c>
      <c r="S138" s="4" t="s">
        <v>28</v>
      </c>
      <c r="T138" s="4">
        <v>1.0</v>
      </c>
      <c r="U138" s="4"/>
    </row>
    <row r="139" hidden="1">
      <c r="A139" s="11" t="s">
        <v>221</v>
      </c>
      <c r="B139" s="11" t="s">
        <v>96</v>
      </c>
      <c r="C139" s="12" t="s">
        <v>264</v>
      </c>
      <c r="D139" s="3" t="str">
        <f>VLOOKUP(C139,Locations!$G$2:$H$250,2,false)</f>
        <v>00014 Onyx Ward</v>
      </c>
      <c r="E139" s="11" t="s">
        <v>24</v>
      </c>
      <c r="F139" s="4" t="s">
        <v>192</v>
      </c>
      <c r="G139" s="3" t="s">
        <v>273</v>
      </c>
      <c r="H139" s="11"/>
      <c r="I139" s="4"/>
      <c r="J139" s="4"/>
      <c r="K139" s="4"/>
      <c r="L139" s="4"/>
      <c r="M139" s="4" t="str">
        <f>IF(vlookup(A139,'Available Pokemon'!A:C,3,FALSE)=D139,"Y","N")</f>
        <v>N</v>
      </c>
      <c r="N139" s="4" t="str">
        <f>iferror(IF(vlookup(A139,'Available Pokemon'!A:D,4,FALSE)=D139,"Y","N"),"N")</f>
        <v>N</v>
      </c>
      <c r="O139" s="4" t="str">
        <f t="shared" si="1"/>
        <v>N</v>
      </c>
      <c r="P139" s="4" t="s">
        <v>90</v>
      </c>
      <c r="Q139" s="4" t="s">
        <v>30</v>
      </c>
      <c r="R139" s="4" t="s">
        <v>28</v>
      </c>
      <c r="S139" s="4" t="s">
        <v>31</v>
      </c>
      <c r="T139" s="4">
        <v>1.0</v>
      </c>
      <c r="U139" s="4"/>
    </row>
    <row r="140">
      <c r="A140" s="3" t="s">
        <v>275</v>
      </c>
      <c r="B140" s="2" t="s">
        <v>22</v>
      </c>
      <c r="C140" s="3" t="s">
        <v>264</v>
      </c>
      <c r="D140" s="3" t="str">
        <f>VLOOKUP(C140,Locations!$G$2:$H$250,2,false)</f>
        <v>00014 Onyx Ward</v>
      </c>
      <c r="E140" s="2" t="s">
        <v>24</v>
      </c>
      <c r="F140" s="4" t="s">
        <v>192</v>
      </c>
      <c r="G140" s="5" t="s">
        <v>276</v>
      </c>
      <c r="H140" s="2" t="s">
        <v>69</v>
      </c>
      <c r="I140" s="4" t="s">
        <v>28</v>
      </c>
      <c r="J140" s="4" t="s">
        <v>28</v>
      </c>
      <c r="K140" s="4" t="s">
        <v>28</v>
      </c>
      <c r="L140" s="4"/>
      <c r="M140" s="4" t="str">
        <f>IF(vlookup(A140,'Available Pokemon'!A:C,3,FALSE)=D140,"Y","N")</f>
        <v>Y</v>
      </c>
      <c r="N140" s="4" t="str">
        <f>iferror(IF(vlookup(A140,'Available Pokemon'!A:D,4,FALSE)=D140,"Y","N"),"N")</f>
        <v>N</v>
      </c>
      <c r="O140" s="4" t="str">
        <f t="shared" si="1"/>
        <v>Y</v>
      </c>
      <c r="P140" s="4" t="s">
        <v>81</v>
      </c>
      <c r="Q140" s="4"/>
      <c r="R140" s="4" t="s">
        <v>277</v>
      </c>
      <c r="S140" s="4" t="s">
        <v>31</v>
      </c>
      <c r="T140" s="4">
        <v>2.0</v>
      </c>
      <c r="U140" s="4"/>
    </row>
    <row r="141">
      <c r="A141" s="3" t="s">
        <v>278</v>
      </c>
      <c r="B141" s="2" t="s">
        <v>22</v>
      </c>
      <c r="C141" s="3" t="s">
        <v>264</v>
      </c>
      <c r="D141" s="3" t="str">
        <f>VLOOKUP(C141,Locations!$G$2:$H$250,2,false)</f>
        <v>00014 Onyx Ward</v>
      </c>
      <c r="E141" s="2" t="s">
        <v>24</v>
      </c>
      <c r="F141" s="4" t="s">
        <v>192</v>
      </c>
      <c r="G141" s="5" t="s">
        <v>279</v>
      </c>
      <c r="H141" s="2" t="s">
        <v>69</v>
      </c>
      <c r="I141" s="4" t="s">
        <v>28</v>
      </c>
      <c r="J141" s="4" t="s">
        <v>28</v>
      </c>
      <c r="K141" s="4" t="s">
        <v>28</v>
      </c>
      <c r="L141" s="4"/>
      <c r="M141" s="4" t="str">
        <f>IF(vlookup(A141,'Available Pokemon'!A:C,3,FALSE)=D141,"Y","N")</f>
        <v>Y</v>
      </c>
      <c r="N141" s="4" t="str">
        <f>iferror(IF(vlookup(A141,'Available Pokemon'!A:D,4,FALSE)=D141,"Y","N"),"N")</f>
        <v>N</v>
      </c>
      <c r="O141" s="4" t="str">
        <f t="shared" si="1"/>
        <v>Y</v>
      </c>
      <c r="P141" s="4" t="s">
        <v>71</v>
      </c>
      <c r="Q141" s="4"/>
      <c r="R141" s="4" t="s">
        <v>28</v>
      </c>
      <c r="S141" s="4" t="s">
        <v>31</v>
      </c>
      <c r="T141" s="4">
        <v>2.0</v>
      </c>
      <c r="U141" s="4"/>
    </row>
    <row r="142">
      <c r="A142" s="2" t="s">
        <v>280</v>
      </c>
      <c r="B142" s="2" t="s">
        <v>244</v>
      </c>
      <c r="C142" s="20" t="s">
        <v>264</v>
      </c>
      <c r="D142" s="3" t="str">
        <f>VLOOKUP(C142,Locations!$G$2:$H$250,2,false)</f>
        <v>00014 Onyx Ward</v>
      </c>
      <c r="E142" s="2" t="s">
        <v>24</v>
      </c>
      <c r="F142" s="4" t="s">
        <v>192</v>
      </c>
      <c r="G142" s="5" t="s">
        <v>281</v>
      </c>
      <c r="H142" s="2"/>
      <c r="I142" s="4" t="s">
        <v>28</v>
      </c>
      <c r="J142" s="4" t="s">
        <v>28</v>
      </c>
      <c r="K142" s="4" t="s">
        <v>28</v>
      </c>
      <c r="L142" s="4"/>
      <c r="M142" s="4" t="str">
        <f>IF(vlookup(A142,'Available Pokemon'!A:C,3,FALSE)=D142,"Y","N")</f>
        <v>Y</v>
      </c>
      <c r="N142" s="4" t="str">
        <f>iferror(IF(vlookup(A142,'Available Pokemon'!A:D,4,FALSE)=D142,"Y","N"),"N")</f>
        <v>N</v>
      </c>
      <c r="O142" s="4" t="str">
        <f t="shared" si="1"/>
        <v>Y</v>
      </c>
      <c r="P142" s="4" t="s">
        <v>44</v>
      </c>
      <c r="Q142" s="4" t="s">
        <v>56</v>
      </c>
      <c r="R142" s="4" t="s">
        <v>28</v>
      </c>
      <c r="S142" s="4" t="s">
        <v>28</v>
      </c>
      <c r="T142" s="4">
        <v>0.0</v>
      </c>
      <c r="U142" s="4" t="s">
        <v>31</v>
      </c>
    </row>
    <row r="143">
      <c r="A143" s="3" t="s">
        <v>282</v>
      </c>
      <c r="B143" s="2" t="s">
        <v>22</v>
      </c>
      <c r="C143" s="3" t="s">
        <v>283</v>
      </c>
      <c r="D143" s="3" t="str">
        <f>VLOOKUP(C143,Locations!$G$2:$H$250,2,false)</f>
        <v>00015 Onyx Arcade</v>
      </c>
      <c r="E143" s="2" t="s">
        <v>24</v>
      </c>
      <c r="F143" s="4" t="s">
        <v>192</v>
      </c>
      <c r="G143" s="5" t="s">
        <v>284</v>
      </c>
      <c r="H143" s="2" t="s">
        <v>69</v>
      </c>
      <c r="I143" s="4" t="s">
        <v>28</v>
      </c>
      <c r="J143" s="4" t="s">
        <v>28</v>
      </c>
      <c r="K143" s="4" t="s">
        <v>28</v>
      </c>
      <c r="L143" s="4"/>
      <c r="M143" s="4" t="str">
        <f>IF(vlookup(A143,'Available Pokemon'!A:C,3,FALSE)=D143,"Y","N")</f>
        <v>Y</v>
      </c>
      <c r="N143" s="4" t="str">
        <f>iferror(IF(vlookup(A143,'Available Pokemon'!A:D,4,FALSE)=D143,"Y","N"),"N")</f>
        <v>N</v>
      </c>
      <c r="O143" s="4" t="str">
        <f t="shared" si="1"/>
        <v>Y</v>
      </c>
      <c r="P143" s="4" t="s">
        <v>33</v>
      </c>
      <c r="Q143" s="4"/>
      <c r="R143" s="4" t="s">
        <v>285</v>
      </c>
      <c r="S143" s="4" t="s">
        <v>31</v>
      </c>
      <c r="T143" s="4">
        <v>1.0</v>
      </c>
      <c r="U143" s="4"/>
    </row>
    <row r="144">
      <c r="A144" s="3" t="s">
        <v>286</v>
      </c>
      <c r="B144" s="2" t="s">
        <v>22</v>
      </c>
      <c r="C144" s="3" t="s">
        <v>283</v>
      </c>
      <c r="D144" s="3" t="str">
        <f>VLOOKUP(C144,Locations!$G$2:$H$250,2,false)</f>
        <v>00015 Onyx Arcade</v>
      </c>
      <c r="E144" s="2" t="s">
        <v>24</v>
      </c>
      <c r="F144" s="4" t="s">
        <v>192</v>
      </c>
      <c r="G144" s="5" t="s">
        <v>287</v>
      </c>
      <c r="H144" s="2" t="s">
        <v>69</v>
      </c>
      <c r="I144" s="4" t="s">
        <v>28</v>
      </c>
      <c r="J144" s="4" t="s">
        <v>28</v>
      </c>
      <c r="K144" s="4" t="s">
        <v>28</v>
      </c>
      <c r="L144" s="4"/>
      <c r="M144" s="4" t="str">
        <f>IF(vlookup(A144,'Available Pokemon'!A:C,3,FALSE)=D144,"Y","N")</f>
        <v>Y</v>
      </c>
      <c r="N144" s="4" t="str">
        <f>iferror(IF(vlookup(A144,'Available Pokemon'!A:D,4,FALSE)=D144,"Y","N"),"N")</f>
        <v>N</v>
      </c>
      <c r="O144" s="4" t="str">
        <f t="shared" si="1"/>
        <v>Y</v>
      </c>
      <c r="P144" s="4" t="s">
        <v>44</v>
      </c>
      <c r="Q144" s="4" t="s">
        <v>56</v>
      </c>
      <c r="R144" s="4" t="s">
        <v>28</v>
      </c>
      <c r="S144" s="4" t="s">
        <v>31</v>
      </c>
      <c r="T144" s="4">
        <v>1.0</v>
      </c>
      <c r="U144" s="4"/>
    </row>
    <row r="145">
      <c r="A145" s="3" t="s">
        <v>288</v>
      </c>
      <c r="B145" s="2" t="s">
        <v>22</v>
      </c>
      <c r="C145" s="3" t="s">
        <v>283</v>
      </c>
      <c r="D145" s="3" t="str">
        <f>VLOOKUP(C145,Locations!$G$2:$H$250,2,false)</f>
        <v>00015 Onyx Arcade</v>
      </c>
      <c r="E145" s="2" t="s">
        <v>24</v>
      </c>
      <c r="F145" s="4" t="s">
        <v>192</v>
      </c>
      <c r="G145" s="5" t="s">
        <v>289</v>
      </c>
      <c r="H145" s="2" t="s">
        <v>69</v>
      </c>
      <c r="I145" s="4" t="s">
        <v>28</v>
      </c>
      <c r="J145" s="4" t="s">
        <v>28</v>
      </c>
      <c r="K145" s="4" t="s">
        <v>28</v>
      </c>
      <c r="L145" s="4"/>
      <c r="M145" s="4" t="str">
        <f>IF(vlookup(A145,'Available Pokemon'!A:C,3,FALSE)=D145,"Y","N")</f>
        <v>Y</v>
      </c>
      <c r="N145" s="4" t="str">
        <f>iferror(IF(vlookup(A145,'Available Pokemon'!A:D,4,FALSE)=D145,"Y","N"),"N")</f>
        <v>N</v>
      </c>
      <c r="O145" s="4" t="str">
        <f t="shared" si="1"/>
        <v>Y</v>
      </c>
      <c r="P145" s="4" t="s">
        <v>30</v>
      </c>
      <c r="Q145" s="4"/>
      <c r="R145" s="4" t="s">
        <v>290</v>
      </c>
      <c r="S145" s="4" t="s">
        <v>31</v>
      </c>
      <c r="T145" s="4">
        <v>2.0</v>
      </c>
      <c r="U145" s="4"/>
    </row>
    <row r="146">
      <c r="A146" s="3" t="s">
        <v>291</v>
      </c>
      <c r="B146" s="2" t="s">
        <v>22</v>
      </c>
      <c r="C146" s="3" t="s">
        <v>283</v>
      </c>
      <c r="D146" s="3" t="str">
        <f>VLOOKUP(C146,Locations!$G$2:$H$250,2,false)</f>
        <v>00015 Onyx Arcade</v>
      </c>
      <c r="E146" s="2" t="s">
        <v>24</v>
      </c>
      <c r="F146" s="4" t="s">
        <v>192</v>
      </c>
      <c r="G146" s="5" t="s">
        <v>292</v>
      </c>
      <c r="H146" s="2" t="s">
        <v>69</v>
      </c>
      <c r="I146" s="4" t="s">
        <v>28</v>
      </c>
      <c r="J146" s="4" t="s">
        <v>28</v>
      </c>
      <c r="K146" s="4" t="s">
        <v>28</v>
      </c>
      <c r="L146" s="4"/>
      <c r="M146" s="4" t="str">
        <f>IF(vlookup(A146,'Available Pokemon'!A:C,3,FALSE)=D146,"Y","N")</f>
        <v>Y</v>
      </c>
      <c r="N146" s="4" t="str">
        <f>iferror(IF(vlookup(A146,'Available Pokemon'!A:D,4,FALSE)=D146,"Y","N"),"N")</f>
        <v>N</v>
      </c>
      <c r="O146" s="4" t="str">
        <f t="shared" si="1"/>
        <v>Y</v>
      </c>
      <c r="P146" s="4" t="s">
        <v>81</v>
      </c>
      <c r="Q146" s="4"/>
      <c r="R146" s="4" t="s">
        <v>28</v>
      </c>
      <c r="S146" s="4" t="s">
        <v>31</v>
      </c>
      <c r="T146" s="4">
        <v>2.0</v>
      </c>
      <c r="U146" s="4"/>
    </row>
    <row r="147">
      <c r="A147" s="3" t="s">
        <v>293</v>
      </c>
      <c r="B147" s="2" t="s">
        <v>22</v>
      </c>
      <c r="C147" s="3" t="s">
        <v>283</v>
      </c>
      <c r="D147" s="3" t="str">
        <f>VLOOKUP(C147,Locations!$G$2:$H$250,2,false)</f>
        <v>00015 Onyx Arcade</v>
      </c>
      <c r="E147" s="2" t="s">
        <v>24</v>
      </c>
      <c r="F147" s="4" t="s">
        <v>192</v>
      </c>
      <c r="G147" s="5" t="s">
        <v>294</v>
      </c>
      <c r="H147" s="2" t="s">
        <v>69</v>
      </c>
      <c r="I147" s="4" t="s">
        <v>28</v>
      </c>
      <c r="J147" s="4" t="s">
        <v>28</v>
      </c>
      <c r="K147" s="4" t="s">
        <v>28</v>
      </c>
      <c r="L147" s="4"/>
      <c r="M147" s="4" t="str">
        <f>IF(vlookup(A147,'Available Pokemon'!A:C,3,FALSE)=D147,"Y","N")</f>
        <v>Y</v>
      </c>
      <c r="N147" s="4" t="str">
        <f>iferror(IF(vlookup(A147,'Available Pokemon'!A:D,4,FALSE)=D147,"Y","N"),"N")</f>
        <v>N</v>
      </c>
      <c r="O147" s="4" t="str">
        <f t="shared" si="1"/>
        <v>Y</v>
      </c>
      <c r="P147" s="4" t="s">
        <v>29</v>
      </c>
      <c r="Q147" s="4" t="s">
        <v>75</v>
      </c>
      <c r="R147" s="4" t="s">
        <v>28</v>
      </c>
      <c r="S147" s="4" t="s">
        <v>31</v>
      </c>
      <c r="T147" s="4">
        <v>1.0</v>
      </c>
      <c r="U147" s="4"/>
    </row>
    <row r="148">
      <c r="A148" s="2" t="s">
        <v>295</v>
      </c>
      <c r="B148" s="2" t="s">
        <v>244</v>
      </c>
      <c r="C148" s="2" t="s">
        <v>79</v>
      </c>
      <c r="D148" s="3" t="str">
        <f>VLOOKUP(C148,Locations!$G$2:$H$250,2,false)</f>
        <v>00003 Opal Ward</v>
      </c>
      <c r="E148" s="2" t="s">
        <v>24</v>
      </c>
      <c r="F148" s="4" t="s">
        <v>296</v>
      </c>
      <c r="G148" s="3" t="s">
        <v>297</v>
      </c>
      <c r="H148" s="2"/>
      <c r="I148" s="4" t="s">
        <v>28</v>
      </c>
      <c r="J148" s="4" t="s">
        <v>28</v>
      </c>
      <c r="K148" s="4" t="s">
        <v>28</v>
      </c>
      <c r="L148" s="4"/>
      <c r="M148" s="4" t="s">
        <v>31</v>
      </c>
      <c r="N148" s="4" t="str">
        <f>iferror(IF(vlookup(A148,'Available Pokemon'!A:D,4,FALSE)=D148,"Y","N"),"N")</f>
        <v>N</v>
      </c>
      <c r="O148" s="4" t="str">
        <f t="shared" si="1"/>
        <v>Y</v>
      </c>
      <c r="P148" s="4" t="s">
        <v>44</v>
      </c>
      <c r="Q148" s="4"/>
      <c r="R148" s="4" t="s">
        <v>28</v>
      </c>
      <c r="S148" s="4" t="s">
        <v>28</v>
      </c>
      <c r="T148" s="4">
        <v>0.0</v>
      </c>
      <c r="U148" s="4" t="s">
        <v>31</v>
      </c>
    </row>
    <row r="149">
      <c r="A149" s="2" t="s">
        <v>298</v>
      </c>
      <c r="B149" s="2" t="s">
        <v>244</v>
      </c>
      <c r="C149" s="2" t="s">
        <v>79</v>
      </c>
      <c r="D149" s="3" t="str">
        <f>VLOOKUP(C149,Locations!$G$2:$H$250,2,false)</f>
        <v>00003 Opal Ward</v>
      </c>
      <c r="E149" s="2" t="s">
        <v>24</v>
      </c>
      <c r="F149" s="4" t="s">
        <v>296</v>
      </c>
      <c r="G149" s="21" t="s">
        <v>299</v>
      </c>
      <c r="H149" s="2"/>
      <c r="I149" s="4" t="s">
        <v>28</v>
      </c>
      <c r="J149" s="4" t="s">
        <v>28</v>
      </c>
      <c r="K149" s="4" t="s">
        <v>28</v>
      </c>
      <c r="L149" s="4"/>
      <c r="M149" s="4" t="s">
        <v>31</v>
      </c>
      <c r="N149" s="4" t="str">
        <f>iferror(IF(vlookup(A149,'Available Pokemon'!A:D,4,FALSE)=D149,"Y","N"),"N")</f>
        <v>N</v>
      </c>
      <c r="O149" s="4" t="str">
        <f t="shared" si="1"/>
        <v>Y</v>
      </c>
      <c r="P149" s="4" t="s">
        <v>44</v>
      </c>
      <c r="Q149" s="4"/>
      <c r="R149" s="4" t="s">
        <v>28</v>
      </c>
      <c r="S149" s="4" t="s">
        <v>28</v>
      </c>
      <c r="T149" s="4">
        <v>0.0</v>
      </c>
      <c r="U149" s="4" t="s">
        <v>31</v>
      </c>
    </row>
    <row r="150">
      <c r="A150" s="3" t="s">
        <v>300</v>
      </c>
      <c r="B150" s="2" t="s">
        <v>22</v>
      </c>
      <c r="C150" s="3" t="s">
        <v>109</v>
      </c>
      <c r="D150" s="3" t="str">
        <f>VLOOKUP(C150,Locations!$G$2:$H$250,2,false)</f>
        <v>00004 Lower Peridot Ward</v>
      </c>
      <c r="E150" s="2" t="s">
        <v>101</v>
      </c>
      <c r="F150" s="4" t="s">
        <v>296</v>
      </c>
      <c r="G150" s="5" t="s">
        <v>301</v>
      </c>
      <c r="H150" s="2" t="s">
        <v>69</v>
      </c>
      <c r="I150" s="4" t="s">
        <v>28</v>
      </c>
      <c r="J150" s="4" t="s">
        <v>28</v>
      </c>
      <c r="K150" s="4" t="s">
        <v>28</v>
      </c>
      <c r="L150" s="4"/>
      <c r="M150" s="4" t="str">
        <f>IF(vlookup(A150,'Available Pokemon'!A:C,3,FALSE)=D150,"Y","N")</f>
        <v>Y</v>
      </c>
      <c r="N150" s="4" t="str">
        <f>iferror(IF(vlookup(A150,'Available Pokemon'!A:D,4,FALSE)=D150,"Y","N"),"N")</f>
        <v>N</v>
      </c>
      <c r="O150" s="4" t="str">
        <f t="shared" si="1"/>
        <v>Y</v>
      </c>
      <c r="P150" s="4" t="s">
        <v>71</v>
      </c>
      <c r="Q150" s="4"/>
      <c r="R150" s="4" t="s">
        <v>28</v>
      </c>
      <c r="S150" s="4" t="s">
        <v>31</v>
      </c>
      <c r="T150" s="4" t="s">
        <v>82</v>
      </c>
      <c r="U150" s="4" t="s">
        <v>31</v>
      </c>
    </row>
    <row r="151">
      <c r="A151" s="3" t="s">
        <v>302</v>
      </c>
      <c r="B151" s="2" t="s">
        <v>22</v>
      </c>
      <c r="C151" s="3" t="s">
        <v>167</v>
      </c>
      <c r="D151" s="3" t="str">
        <f>VLOOKUP(C151,Locations!$G$2:$H$250,2,false)</f>
        <v>00006 Peridot Ward</v>
      </c>
      <c r="E151" s="2" t="s">
        <v>24</v>
      </c>
      <c r="F151" s="4" t="s">
        <v>296</v>
      </c>
      <c r="H151" s="2" t="s">
        <v>27</v>
      </c>
      <c r="I151" s="4" t="s">
        <v>28</v>
      </c>
      <c r="J151" s="4" t="s">
        <v>28</v>
      </c>
      <c r="K151" s="4" t="s">
        <v>28</v>
      </c>
      <c r="L151" s="4"/>
      <c r="M151" s="4" t="str">
        <f>IF(vlookup(A151,'Available Pokemon'!A:C,3,FALSE)=D151,"Y","N")</f>
        <v>Y</v>
      </c>
      <c r="N151" s="4" t="str">
        <f>iferror(IF(vlookup(A151,'Available Pokemon'!A:D,4,FALSE)=D151,"Y","N"),"N")</f>
        <v>N</v>
      </c>
      <c r="O151" s="4" t="str">
        <f t="shared" si="1"/>
        <v>Y</v>
      </c>
      <c r="P151" s="4" t="s">
        <v>172</v>
      </c>
      <c r="Q151" s="4"/>
      <c r="R151" s="4" t="s">
        <v>28</v>
      </c>
      <c r="S151" s="4" t="s">
        <v>31</v>
      </c>
      <c r="T151" s="4">
        <v>1.0</v>
      </c>
      <c r="U151" s="4"/>
    </row>
    <row r="152">
      <c r="A152" s="3" t="s">
        <v>303</v>
      </c>
      <c r="B152" s="2" t="s">
        <v>22</v>
      </c>
      <c r="C152" s="3" t="s">
        <v>167</v>
      </c>
      <c r="D152" s="3" t="str">
        <f>VLOOKUP(C152,Locations!$G$2:$H$250,2,false)</f>
        <v>00006 Peridot Ward</v>
      </c>
      <c r="E152" s="2" t="s">
        <v>24</v>
      </c>
      <c r="F152" s="4" t="s">
        <v>296</v>
      </c>
      <c r="G152" s="5" t="s">
        <v>304</v>
      </c>
      <c r="H152" s="2" t="s">
        <v>69</v>
      </c>
      <c r="I152" s="4" t="s">
        <v>28</v>
      </c>
      <c r="J152" s="4" t="s">
        <v>28</v>
      </c>
      <c r="K152" s="4" t="s">
        <v>28</v>
      </c>
      <c r="L152" s="4"/>
      <c r="M152" s="4" t="str">
        <f>IF(vlookup(A152,'Available Pokemon'!A:C,3,FALSE)=D152,"Y","N")</f>
        <v>Y</v>
      </c>
      <c r="N152" s="4" t="str">
        <f>iferror(IF(vlookup(A152,'Available Pokemon'!A:D,4,FALSE)=D152,"Y","N"),"N")</f>
        <v>N</v>
      </c>
      <c r="O152" s="4" t="str">
        <f t="shared" si="1"/>
        <v>Y</v>
      </c>
      <c r="P152" s="4" t="s">
        <v>71</v>
      </c>
      <c r="Q152" s="4" t="s">
        <v>226</v>
      </c>
      <c r="R152" s="4" t="s">
        <v>28</v>
      </c>
      <c r="S152" s="4" t="s">
        <v>31</v>
      </c>
      <c r="T152" s="4">
        <v>1.0</v>
      </c>
      <c r="U152" s="4"/>
    </row>
    <row r="153">
      <c r="A153" s="3" t="s">
        <v>305</v>
      </c>
      <c r="B153" s="2" t="s">
        <v>22</v>
      </c>
      <c r="C153" s="2" t="s">
        <v>199</v>
      </c>
      <c r="D153" s="3" t="str">
        <f>VLOOKUP(C153,Locations!$G$2:$H$250,2,false)</f>
        <v>00009 Obsidia Ward</v>
      </c>
      <c r="E153" s="2" t="s">
        <v>24</v>
      </c>
      <c r="F153" s="4" t="s">
        <v>296</v>
      </c>
      <c r="G153" s="5" t="s">
        <v>306</v>
      </c>
      <c r="H153" s="2" t="s">
        <v>69</v>
      </c>
      <c r="I153" s="4" t="s">
        <v>28</v>
      </c>
      <c r="J153" s="4" t="s">
        <v>28</v>
      </c>
      <c r="K153" s="4" t="s">
        <v>28</v>
      </c>
      <c r="L153" s="4"/>
      <c r="M153" s="4" t="str">
        <f>IF(vlookup(A153,'Available Pokemon'!A:C,3,FALSE)=D153,"Y","N")</f>
        <v>Y</v>
      </c>
      <c r="N153" s="4" t="str">
        <f>iferror(IF(vlookup(A153,'Available Pokemon'!A:D,4,FALSE)=D153,"Y","N"),"N")</f>
        <v>N</v>
      </c>
      <c r="O153" s="4" t="str">
        <f t="shared" si="1"/>
        <v>Y</v>
      </c>
      <c r="P153" s="4" t="s">
        <v>29</v>
      </c>
      <c r="Q153" s="4"/>
      <c r="R153" s="4" t="s">
        <v>28</v>
      </c>
      <c r="S153" s="4" t="s">
        <v>31</v>
      </c>
      <c r="T153" s="4">
        <v>1.0</v>
      </c>
      <c r="U153" s="4"/>
    </row>
    <row r="154">
      <c r="A154" s="3" t="s">
        <v>307</v>
      </c>
      <c r="B154" s="2" t="s">
        <v>22</v>
      </c>
      <c r="C154" s="3" t="s">
        <v>222</v>
      </c>
      <c r="D154" s="3" t="str">
        <f>VLOOKUP(C154,Locations!$G$2:$H$250,2,false)</f>
        <v>00010 Obsidia Slums</v>
      </c>
      <c r="E154" s="2" t="s">
        <v>24</v>
      </c>
      <c r="F154" s="4" t="s">
        <v>296</v>
      </c>
      <c r="G154" s="5" t="s">
        <v>304</v>
      </c>
      <c r="H154" s="2" t="s">
        <v>69</v>
      </c>
      <c r="I154" s="4" t="s">
        <v>28</v>
      </c>
      <c r="J154" s="4" t="s">
        <v>28</v>
      </c>
      <c r="K154" s="4" t="s">
        <v>28</v>
      </c>
      <c r="L154" s="4"/>
      <c r="M154" s="4" t="str">
        <f>IF(vlookup(A154,'Available Pokemon'!A:C,3,FALSE)=D154,"Y","N")</f>
        <v>Y</v>
      </c>
      <c r="N154" s="4" t="str">
        <f>iferror(IF(vlookup(A154,'Available Pokemon'!A:D,4,FALSE)=D154,"Y","N"),"N")</f>
        <v>N</v>
      </c>
      <c r="O154" s="4" t="str">
        <f t="shared" si="1"/>
        <v>Y</v>
      </c>
      <c r="P154" s="4" t="s">
        <v>226</v>
      </c>
      <c r="Q154" s="4"/>
      <c r="R154" s="4" t="s">
        <v>28</v>
      </c>
      <c r="S154" s="4" t="s">
        <v>31</v>
      </c>
      <c r="T154" s="4">
        <v>1.0</v>
      </c>
      <c r="U154" s="4"/>
    </row>
    <row r="155">
      <c r="A155" s="3" t="s">
        <v>73</v>
      </c>
      <c r="B155" s="2" t="s">
        <v>22</v>
      </c>
      <c r="C155" s="3" t="s">
        <v>308</v>
      </c>
      <c r="D155" s="3" t="str">
        <f>VLOOKUP(C155,Locations!$G$2:$H$250,2,false)</f>
        <v>00016 Jasper Ward</v>
      </c>
      <c r="E155" s="2" t="s">
        <v>24</v>
      </c>
      <c r="F155" s="4" t="s">
        <v>296</v>
      </c>
      <c r="G155" s="5" t="s">
        <v>309</v>
      </c>
      <c r="H155" s="2" t="s">
        <v>27</v>
      </c>
      <c r="I155" s="4" t="s">
        <v>28</v>
      </c>
      <c r="J155" s="4" t="s">
        <v>28</v>
      </c>
      <c r="K155" s="4" t="s">
        <v>28</v>
      </c>
      <c r="L155" s="4" t="s">
        <v>70</v>
      </c>
      <c r="M155" s="4" t="str">
        <f>IF(vlookup(A155,'Available Pokemon'!A:C,3,FALSE)=D155,"Y","N")</f>
        <v>N</v>
      </c>
      <c r="N155" s="4" t="str">
        <f>iferror(IF(vlookup(A155,'Available Pokemon'!A:D,4,FALSE)=D155,"Y","N"),"N")</f>
        <v>N</v>
      </c>
      <c r="O155" s="4" t="str">
        <f t="shared" si="1"/>
        <v>Y</v>
      </c>
      <c r="P155" s="4" t="s">
        <v>75</v>
      </c>
      <c r="Q155" s="4"/>
      <c r="R155" s="4" t="s">
        <v>310</v>
      </c>
      <c r="S155" s="4" t="s">
        <v>31</v>
      </c>
      <c r="T155" s="4">
        <v>1.0</v>
      </c>
      <c r="U155" s="4"/>
    </row>
    <row r="156">
      <c r="A156" s="3" t="s">
        <v>311</v>
      </c>
      <c r="B156" s="2" t="s">
        <v>22</v>
      </c>
      <c r="C156" s="3" t="s">
        <v>308</v>
      </c>
      <c r="D156" s="3" t="str">
        <f>VLOOKUP(C156,Locations!$G$2:$H$250,2,false)</f>
        <v>00016 Jasper Ward</v>
      </c>
      <c r="E156" s="2" t="s">
        <v>24</v>
      </c>
      <c r="F156" s="4" t="s">
        <v>296</v>
      </c>
      <c r="G156" s="5" t="s">
        <v>309</v>
      </c>
      <c r="H156" s="2" t="s">
        <v>27</v>
      </c>
      <c r="I156" s="4" t="s">
        <v>28</v>
      </c>
      <c r="J156" s="4" t="s">
        <v>28</v>
      </c>
      <c r="K156" s="4" t="s">
        <v>28</v>
      </c>
      <c r="L156" s="4"/>
      <c r="M156" s="4" t="str">
        <f>IF(vlookup(A156,'Available Pokemon'!A:C,3,FALSE)=D156,"Y","N")</f>
        <v>Y</v>
      </c>
      <c r="N156" s="4" t="str">
        <f>iferror(IF(vlookup(A156,'Available Pokemon'!A:D,4,FALSE)=D156,"Y","N"),"N")</f>
        <v>N</v>
      </c>
      <c r="O156" s="4" t="str">
        <f t="shared" si="1"/>
        <v>Y</v>
      </c>
      <c r="P156" s="4" t="s">
        <v>186</v>
      </c>
      <c r="Q156" s="4"/>
      <c r="R156" s="4" t="s">
        <v>28</v>
      </c>
      <c r="S156" s="4" t="s">
        <v>31</v>
      </c>
      <c r="T156" s="4">
        <v>2.0</v>
      </c>
      <c r="U156" s="4"/>
    </row>
    <row r="157">
      <c r="A157" s="3" t="s">
        <v>312</v>
      </c>
      <c r="B157" s="2" t="s">
        <v>22</v>
      </c>
      <c r="C157" s="3" t="s">
        <v>308</v>
      </c>
      <c r="D157" s="3" t="str">
        <f>VLOOKUP(C157,Locations!$G$2:$H$250,2,false)</f>
        <v>00016 Jasper Ward</v>
      </c>
      <c r="E157" s="2" t="s">
        <v>24</v>
      </c>
      <c r="F157" s="4" t="s">
        <v>296</v>
      </c>
      <c r="G157" s="5" t="s">
        <v>309</v>
      </c>
      <c r="H157" s="2" t="s">
        <v>27</v>
      </c>
      <c r="I157" s="4" t="s">
        <v>28</v>
      </c>
      <c r="J157" s="4" t="s">
        <v>28</v>
      </c>
      <c r="K157" s="4" t="s">
        <v>28</v>
      </c>
      <c r="L157" s="4" t="s">
        <v>70</v>
      </c>
      <c r="M157" s="4" t="str">
        <f>IF(vlookup(A157,'Available Pokemon'!A:C,3,FALSE)=D157,"Y","N")</f>
        <v>Y</v>
      </c>
      <c r="N157" s="4" t="str">
        <f>iferror(IF(vlookup(A157,'Available Pokemon'!A:D,4,FALSE)=D157,"Y","N"),"N")</f>
        <v>N</v>
      </c>
      <c r="O157" s="4" t="str">
        <f t="shared" si="1"/>
        <v>Y</v>
      </c>
      <c r="P157" s="4" t="s">
        <v>71</v>
      </c>
      <c r="Q157" s="4" t="s">
        <v>172</v>
      </c>
      <c r="R157" s="4" t="s">
        <v>54</v>
      </c>
      <c r="S157" s="4" t="s">
        <v>31</v>
      </c>
      <c r="T157" s="4">
        <v>2.0</v>
      </c>
      <c r="U157" s="4"/>
    </row>
    <row r="158">
      <c r="A158" s="3" t="s">
        <v>313</v>
      </c>
      <c r="B158" s="2" t="s">
        <v>22</v>
      </c>
      <c r="C158" s="3" t="s">
        <v>308</v>
      </c>
      <c r="D158" s="3" t="str">
        <f>VLOOKUP(C158,Locations!$G$2:$H$250,2,false)</f>
        <v>00016 Jasper Ward</v>
      </c>
      <c r="E158" s="2" t="s">
        <v>24</v>
      </c>
      <c r="F158" s="4" t="s">
        <v>296</v>
      </c>
      <c r="G158" s="5" t="s">
        <v>309</v>
      </c>
      <c r="H158" s="2" t="s">
        <v>27</v>
      </c>
      <c r="I158" s="4" t="s">
        <v>28</v>
      </c>
      <c r="J158" s="4" t="s">
        <v>28</v>
      </c>
      <c r="K158" s="4" t="s">
        <v>28</v>
      </c>
      <c r="L158" s="4"/>
      <c r="M158" s="4" t="str">
        <f>IF(vlookup(A158,'Available Pokemon'!A:C,3,FALSE)=D158,"Y","N")</f>
        <v>Y</v>
      </c>
      <c r="N158" s="4" t="str">
        <f>iferror(IF(vlookup(A158,'Available Pokemon'!A:D,4,FALSE)=D158,"Y","N"),"N")</f>
        <v>N</v>
      </c>
      <c r="O158" s="4" t="str">
        <f t="shared" si="1"/>
        <v>Y</v>
      </c>
      <c r="P158" s="4" t="s">
        <v>29</v>
      </c>
      <c r="Q158" s="4" t="s">
        <v>172</v>
      </c>
      <c r="R158" s="4" t="s">
        <v>28</v>
      </c>
      <c r="S158" s="4" t="s">
        <v>31</v>
      </c>
      <c r="T158" s="4">
        <v>1.0</v>
      </c>
      <c r="U158" s="4"/>
    </row>
    <row r="159">
      <c r="A159" s="3" t="s">
        <v>314</v>
      </c>
      <c r="B159" s="2" t="s">
        <v>22</v>
      </c>
      <c r="C159" s="3" t="s">
        <v>308</v>
      </c>
      <c r="D159" s="3" t="str">
        <f>VLOOKUP(C159,Locations!$G$2:$H$250,2,false)</f>
        <v>00016 Jasper Ward</v>
      </c>
      <c r="E159" s="2" t="s">
        <v>24</v>
      </c>
      <c r="F159" s="4" t="s">
        <v>296</v>
      </c>
      <c r="G159" s="5" t="s">
        <v>309</v>
      </c>
      <c r="H159" s="2" t="s">
        <v>27</v>
      </c>
      <c r="I159" s="4" t="s">
        <v>28</v>
      </c>
      <c r="J159" s="4" t="s">
        <v>28</v>
      </c>
      <c r="K159" s="4" t="s">
        <v>28</v>
      </c>
      <c r="L159" s="4"/>
      <c r="M159" s="4" t="str">
        <f>IF(vlookup(A159,'Available Pokemon'!A:C,3,FALSE)=D159,"Y","N")</f>
        <v>Y</v>
      </c>
      <c r="N159" s="4" t="str">
        <f>iferror(IF(vlookup(A159,'Available Pokemon'!A:D,4,FALSE)=D159,"Y","N"),"N")</f>
        <v>N</v>
      </c>
      <c r="O159" s="4" t="str">
        <f t="shared" si="1"/>
        <v>Y</v>
      </c>
      <c r="P159" s="4" t="s">
        <v>81</v>
      </c>
      <c r="Q159" s="4"/>
      <c r="R159" s="4" t="s">
        <v>28</v>
      </c>
      <c r="S159" s="4" t="s">
        <v>31</v>
      </c>
      <c r="T159" s="4">
        <v>2.0</v>
      </c>
      <c r="U159" s="4"/>
    </row>
    <row r="160">
      <c r="A160" s="3" t="s">
        <v>315</v>
      </c>
      <c r="B160" s="2" t="s">
        <v>22</v>
      </c>
      <c r="C160" s="3" t="s">
        <v>308</v>
      </c>
      <c r="D160" s="3" t="str">
        <f>VLOOKUP(C160,Locations!$G$2:$H$250,2,false)</f>
        <v>00016 Jasper Ward</v>
      </c>
      <c r="E160" s="2" t="s">
        <v>24</v>
      </c>
      <c r="F160" s="4" t="s">
        <v>296</v>
      </c>
      <c r="G160" s="5" t="s">
        <v>309</v>
      </c>
      <c r="H160" s="2" t="s">
        <v>27</v>
      </c>
      <c r="I160" s="4" t="s">
        <v>28</v>
      </c>
      <c r="J160" s="4" t="s">
        <v>28</v>
      </c>
      <c r="K160" s="4" t="s">
        <v>28</v>
      </c>
      <c r="L160" s="4"/>
      <c r="M160" s="4" t="str">
        <f>IF(vlookup(A160,'Available Pokemon'!A:C,3,FALSE)=D160,"Y","N")</f>
        <v>Y</v>
      </c>
      <c r="N160" s="4" t="str">
        <f>iferror(IF(vlookup(A160,'Available Pokemon'!A:D,4,FALSE)=D160,"Y","N"),"N")</f>
        <v>N</v>
      </c>
      <c r="O160" s="4" t="str">
        <f t="shared" si="1"/>
        <v>Y</v>
      </c>
      <c r="P160" s="4" t="s">
        <v>177</v>
      </c>
      <c r="Q160" s="4" t="s">
        <v>30</v>
      </c>
      <c r="R160" s="4" t="s">
        <v>28</v>
      </c>
      <c r="S160" s="4" t="s">
        <v>31</v>
      </c>
      <c r="T160" s="4">
        <v>2.0</v>
      </c>
      <c r="U160" s="4"/>
    </row>
    <row r="161">
      <c r="A161" s="3" t="s">
        <v>316</v>
      </c>
      <c r="B161" s="2" t="s">
        <v>22</v>
      </c>
      <c r="C161" s="3" t="s">
        <v>308</v>
      </c>
      <c r="D161" s="3" t="str">
        <f>VLOOKUP(C161,Locations!$G$2:$H$250,2,false)</f>
        <v>00016 Jasper Ward</v>
      </c>
      <c r="E161" s="2" t="s">
        <v>24</v>
      </c>
      <c r="F161" s="4" t="s">
        <v>296</v>
      </c>
      <c r="G161" s="5" t="s">
        <v>309</v>
      </c>
      <c r="H161" s="2" t="s">
        <v>27</v>
      </c>
      <c r="I161" s="4" t="s">
        <v>28</v>
      </c>
      <c r="J161" s="4" t="s">
        <v>28</v>
      </c>
      <c r="K161" s="4" t="s">
        <v>28</v>
      </c>
      <c r="L161" s="4"/>
      <c r="M161" s="4" t="str">
        <f>IF(vlookup(A161,'Available Pokemon'!A:C,3,FALSE)=D161,"Y","N")</f>
        <v>Y</v>
      </c>
      <c r="N161" s="4" t="str">
        <f>iferror(IF(vlookup(A161,'Available Pokemon'!A:D,4,FALSE)=D161,"Y","N"),"N")</f>
        <v>N</v>
      </c>
      <c r="O161" s="4" t="str">
        <f t="shared" si="1"/>
        <v>Y</v>
      </c>
      <c r="P161" s="4" t="s">
        <v>90</v>
      </c>
      <c r="Q161" s="4" t="s">
        <v>33</v>
      </c>
      <c r="R161" s="4" t="s">
        <v>28</v>
      </c>
      <c r="S161" s="4" t="s">
        <v>31</v>
      </c>
      <c r="T161" s="4">
        <v>1.0</v>
      </c>
      <c r="U161" s="4"/>
    </row>
    <row r="162">
      <c r="A162" s="3" t="s">
        <v>317</v>
      </c>
      <c r="B162" s="2" t="s">
        <v>22</v>
      </c>
      <c r="C162" s="3" t="s">
        <v>308</v>
      </c>
      <c r="D162" s="3" t="str">
        <f>VLOOKUP(C162,Locations!$G$2:$H$250,2,false)</f>
        <v>00016 Jasper Ward</v>
      </c>
      <c r="E162" s="2" t="s">
        <v>24</v>
      </c>
      <c r="F162" s="4" t="s">
        <v>296</v>
      </c>
      <c r="G162" s="5" t="s">
        <v>309</v>
      </c>
      <c r="H162" s="2" t="s">
        <v>27</v>
      </c>
      <c r="I162" s="4" t="s">
        <v>28</v>
      </c>
      <c r="J162" s="4" t="s">
        <v>28</v>
      </c>
      <c r="K162" s="4" t="s">
        <v>28</v>
      </c>
      <c r="L162" s="4"/>
      <c r="M162" s="4" t="str">
        <f>IF(vlookup(A162,'Available Pokemon'!A:C,3,FALSE)=D162,"Y","N")</f>
        <v>Y</v>
      </c>
      <c r="N162" s="4" t="str">
        <f>iferror(IF(vlookup(A162,'Available Pokemon'!A:D,4,FALSE)=D162,"Y","N"),"N")</f>
        <v>N</v>
      </c>
      <c r="O162" s="4" t="str">
        <f t="shared" si="1"/>
        <v>Y</v>
      </c>
      <c r="P162" s="4" t="s">
        <v>177</v>
      </c>
      <c r="Q162" s="4" t="s">
        <v>33</v>
      </c>
      <c r="R162" s="4" t="s">
        <v>28</v>
      </c>
      <c r="S162" s="4" t="s">
        <v>31</v>
      </c>
      <c r="T162" s="4">
        <v>2.0</v>
      </c>
      <c r="U162" s="4"/>
    </row>
    <row r="163">
      <c r="A163" s="3" t="s">
        <v>318</v>
      </c>
      <c r="B163" s="2" t="s">
        <v>22</v>
      </c>
      <c r="C163" s="3" t="s">
        <v>308</v>
      </c>
      <c r="D163" s="3" t="str">
        <f>VLOOKUP(C163,Locations!$G$2:$H$250,2,false)</f>
        <v>00016 Jasper Ward</v>
      </c>
      <c r="E163" s="2" t="s">
        <v>24</v>
      </c>
      <c r="F163" s="4" t="s">
        <v>296</v>
      </c>
      <c r="G163" s="5" t="s">
        <v>309</v>
      </c>
      <c r="H163" s="2" t="s">
        <v>27</v>
      </c>
      <c r="I163" s="4" t="s">
        <v>28</v>
      </c>
      <c r="J163" s="4" t="s">
        <v>28</v>
      </c>
      <c r="K163" s="4" t="s">
        <v>28</v>
      </c>
      <c r="L163" s="4"/>
      <c r="M163" s="4" t="str">
        <f>IF(vlookup(A163,'Available Pokemon'!A:C,3,FALSE)=D163,"Y","N")</f>
        <v>Y</v>
      </c>
      <c r="N163" s="4" t="str">
        <f>iferror(IF(vlookup(A163,'Available Pokemon'!A:D,4,FALSE)=D163,"Y","N"),"N")</f>
        <v>N</v>
      </c>
      <c r="O163" s="4" t="str">
        <f t="shared" si="1"/>
        <v>Y</v>
      </c>
      <c r="P163" s="4" t="s">
        <v>30</v>
      </c>
      <c r="Q163" s="4" t="s">
        <v>44</v>
      </c>
      <c r="R163" s="4" t="s">
        <v>28</v>
      </c>
      <c r="S163" s="4" t="s">
        <v>31</v>
      </c>
      <c r="T163" s="4">
        <v>1.0</v>
      </c>
      <c r="U163" s="4"/>
    </row>
    <row r="164">
      <c r="A164" s="3" t="s">
        <v>319</v>
      </c>
      <c r="B164" s="2" t="s">
        <v>22</v>
      </c>
      <c r="C164" s="3" t="s">
        <v>308</v>
      </c>
      <c r="D164" s="3" t="str">
        <f>VLOOKUP(C164,Locations!$G$2:$H$250,2,false)</f>
        <v>00016 Jasper Ward</v>
      </c>
      <c r="E164" s="2" t="s">
        <v>24</v>
      </c>
      <c r="F164" s="4" t="s">
        <v>296</v>
      </c>
      <c r="G164" s="5" t="s">
        <v>309</v>
      </c>
      <c r="H164" s="2" t="s">
        <v>27</v>
      </c>
      <c r="I164" s="4" t="s">
        <v>28</v>
      </c>
      <c r="J164" s="4" t="s">
        <v>28</v>
      </c>
      <c r="K164" s="4" t="s">
        <v>28</v>
      </c>
      <c r="L164" s="4"/>
      <c r="M164" s="4" t="str">
        <f>IF(vlookup(A164,'Available Pokemon'!A:C,3,FALSE)=D164,"Y","N")</f>
        <v>Y</v>
      </c>
      <c r="N164" s="4" t="str">
        <f>iferror(IF(vlookup(A164,'Available Pokemon'!A:D,4,FALSE)=D164,"Y","N"),"N")</f>
        <v>N</v>
      </c>
      <c r="O164" s="4" t="str">
        <f t="shared" si="1"/>
        <v>Y</v>
      </c>
      <c r="P164" s="4" t="s">
        <v>147</v>
      </c>
      <c r="Q164" s="4" t="s">
        <v>131</v>
      </c>
      <c r="R164" s="4" t="s">
        <v>28</v>
      </c>
      <c r="S164" s="4" t="s">
        <v>31</v>
      </c>
      <c r="T164" s="4">
        <v>1.0</v>
      </c>
      <c r="U164" s="4"/>
    </row>
    <row r="165">
      <c r="A165" s="3" t="s">
        <v>320</v>
      </c>
      <c r="B165" s="2" t="s">
        <v>22</v>
      </c>
      <c r="C165" s="3" t="s">
        <v>308</v>
      </c>
      <c r="D165" s="3" t="str">
        <f>VLOOKUP(C165,Locations!$G$2:$H$250,2,false)</f>
        <v>00016 Jasper Ward</v>
      </c>
      <c r="E165" s="2" t="s">
        <v>24</v>
      </c>
      <c r="F165" s="4" t="s">
        <v>296</v>
      </c>
      <c r="G165" s="5" t="s">
        <v>309</v>
      </c>
      <c r="H165" s="2" t="s">
        <v>27</v>
      </c>
      <c r="I165" s="4" t="s">
        <v>28</v>
      </c>
      <c r="J165" s="4" t="s">
        <v>28</v>
      </c>
      <c r="K165" s="4" t="s">
        <v>28</v>
      </c>
      <c r="L165" s="4"/>
      <c r="M165" s="4" t="str">
        <f>IF(vlookup(A165,'Available Pokemon'!A:C,3,FALSE)=D165,"Y","N")</f>
        <v>Y</v>
      </c>
      <c r="N165" s="4" t="str">
        <f>iferror(IF(vlookup(A165,'Available Pokemon'!A:D,4,FALSE)=D165,"Y","N"),"N")</f>
        <v>N</v>
      </c>
      <c r="O165" s="4" t="str">
        <f t="shared" si="1"/>
        <v>Y</v>
      </c>
      <c r="P165" s="4" t="s">
        <v>121</v>
      </c>
      <c r="Q165" s="4"/>
      <c r="R165" s="4" t="s">
        <v>28</v>
      </c>
      <c r="S165" s="4" t="s">
        <v>31</v>
      </c>
      <c r="T165" s="4">
        <v>1.0</v>
      </c>
      <c r="U165" s="4"/>
    </row>
    <row r="166">
      <c r="A166" s="3" t="s">
        <v>321</v>
      </c>
      <c r="B166" s="2" t="s">
        <v>22</v>
      </c>
      <c r="C166" s="3" t="s">
        <v>308</v>
      </c>
      <c r="D166" s="3" t="str">
        <f>VLOOKUP(C166,Locations!$G$2:$H$250,2,false)</f>
        <v>00016 Jasper Ward</v>
      </c>
      <c r="E166" s="2" t="s">
        <v>24</v>
      </c>
      <c r="F166" s="4" t="s">
        <v>296</v>
      </c>
      <c r="G166" s="5" t="s">
        <v>309</v>
      </c>
      <c r="H166" s="2" t="s">
        <v>69</v>
      </c>
      <c r="I166" s="4" t="s">
        <v>28</v>
      </c>
      <c r="J166" s="4" t="s">
        <v>28</v>
      </c>
      <c r="K166" s="4" t="s">
        <v>28</v>
      </c>
      <c r="L166" s="4"/>
      <c r="M166" s="4" t="str">
        <f>IF(vlookup(A166,'Available Pokemon'!A:C,3,FALSE)=D166,"Y","N")</f>
        <v>Y</v>
      </c>
      <c r="N166" s="4" t="str">
        <f>iferror(IF(vlookup(A166,'Available Pokemon'!A:D,4,FALSE)=D166,"Y","N"),"N")</f>
        <v>N</v>
      </c>
      <c r="O166" s="4" t="str">
        <f t="shared" si="1"/>
        <v>Y</v>
      </c>
      <c r="P166" s="4" t="s">
        <v>29</v>
      </c>
      <c r="Q166" s="4"/>
      <c r="R166" s="4" t="s">
        <v>36</v>
      </c>
      <c r="S166" s="4" t="s">
        <v>31</v>
      </c>
      <c r="T166" s="4">
        <v>1.0</v>
      </c>
      <c r="U166" s="4"/>
    </row>
    <row r="167">
      <c r="A167" s="3" t="s">
        <v>322</v>
      </c>
      <c r="B167" s="2" t="s">
        <v>22</v>
      </c>
      <c r="C167" s="3" t="s">
        <v>308</v>
      </c>
      <c r="D167" s="3" t="str">
        <f>VLOOKUP(C167,Locations!$G$2:$H$250,2,false)</f>
        <v>00016 Jasper Ward</v>
      </c>
      <c r="E167" s="2" t="s">
        <v>24</v>
      </c>
      <c r="F167" s="4" t="s">
        <v>296</v>
      </c>
      <c r="G167" s="5" t="s">
        <v>309</v>
      </c>
      <c r="H167" s="2" t="s">
        <v>27</v>
      </c>
      <c r="I167" s="4" t="s">
        <v>28</v>
      </c>
      <c r="J167" s="4" t="s">
        <v>28</v>
      </c>
      <c r="K167" s="4" t="s">
        <v>28</v>
      </c>
      <c r="L167" s="4"/>
      <c r="M167" s="4" t="str">
        <f>IF(vlookup(A167,'Available Pokemon'!A:C,3,FALSE)=D167,"Y","N")</f>
        <v>Y</v>
      </c>
      <c r="N167" s="4" t="str">
        <f>iferror(IF(vlookup(A167,'Available Pokemon'!A:D,4,FALSE)=D167,"Y","N"),"N")</f>
        <v>N</v>
      </c>
      <c r="O167" s="4" t="str">
        <f t="shared" si="1"/>
        <v>Y</v>
      </c>
      <c r="P167" s="4" t="s">
        <v>147</v>
      </c>
      <c r="Q167" s="4" t="s">
        <v>75</v>
      </c>
      <c r="R167" s="4" t="s">
        <v>28</v>
      </c>
      <c r="S167" s="4" t="s">
        <v>31</v>
      </c>
      <c r="T167" s="4">
        <v>1.0</v>
      </c>
      <c r="U167" s="4"/>
    </row>
    <row r="168">
      <c r="A168" s="3" t="s">
        <v>323</v>
      </c>
      <c r="B168" s="2" t="s">
        <v>22</v>
      </c>
      <c r="C168" s="3" t="s">
        <v>308</v>
      </c>
      <c r="D168" s="3" t="str">
        <f>VLOOKUP(C168,Locations!$G$2:$H$250,2,false)</f>
        <v>00016 Jasper Ward</v>
      </c>
      <c r="E168" s="2" t="s">
        <v>24</v>
      </c>
      <c r="F168" s="4" t="s">
        <v>296</v>
      </c>
      <c r="G168" s="5" t="s">
        <v>309</v>
      </c>
      <c r="H168" s="2" t="s">
        <v>27</v>
      </c>
      <c r="I168" s="4" t="s">
        <v>28</v>
      </c>
      <c r="J168" s="4" t="s">
        <v>28</v>
      </c>
      <c r="K168" s="4" t="s">
        <v>28</v>
      </c>
      <c r="L168" s="4"/>
      <c r="M168" s="4" t="str">
        <f>IF(vlookup(A168,'Available Pokemon'!A:C,3,FALSE)=D168,"Y","N")</f>
        <v>Y</v>
      </c>
      <c r="N168" s="4" t="str">
        <f>iferror(IF(vlookup(A168,'Available Pokemon'!A:D,4,FALSE)=D168,"Y","N"),"N")</f>
        <v>N</v>
      </c>
      <c r="O168" s="4" t="str">
        <f t="shared" si="1"/>
        <v>Y</v>
      </c>
      <c r="P168" s="4" t="s">
        <v>71</v>
      </c>
      <c r="Q168" s="4" t="s">
        <v>56</v>
      </c>
      <c r="R168" s="4" t="s">
        <v>28</v>
      </c>
      <c r="S168" s="4" t="s">
        <v>31</v>
      </c>
      <c r="T168" s="4">
        <v>2.0</v>
      </c>
      <c r="U168" s="4"/>
    </row>
    <row r="169">
      <c r="A169" s="3" t="s">
        <v>324</v>
      </c>
      <c r="B169" s="2" t="s">
        <v>22</v>
      </c>
      <c r="C169" s="3" t="s">
        <v>308</v>
      </c>
      <c r="D169" s="3" t="str">
        <f>VLOOKUP(C169,Locations!$G$2:$H$250,2,false)</f>
        <v>00016 Jasper Ward</v>
      </c>
      <c r="E169" s="2" t="s">
        <v>24</v>
      </c>
      <c r="F169" s="4" t="s">
        <v>296</v>
      </c>
      <c r="G169" s="5" t="s">
        <v>309</v>
      </c>
      <c r="H169" s="2" t="s">
        <v>27</v>
      </c>
      <c r="I169" s="4" t="s">
        <v>28</v>
      </c>
      <c r="J169" s="4" t="s">
        <v>28</v>
      </c>
      <c r="K169" s="4" t="s">
        <v>28</v>
      </c>
      <c r="L169" s="4" t="s">
        <v>70</v>
      </c>
      <c r="M169" s="4" t="str">
        <f>IF(vlookup(A169,'Available Pokemon'!A:C,3,FALSE)=D169,"Y","N")</f>
        <v>Y</v>
      </c>
      <c r="N169" s="4" t="str">
        <f>iferror(IF(vlookup(A169,'Available Pokemon'!A:D,4,FALSE)=D169,"Y","N"),"N")</f>
        <v>N</v>
      </c>
      <c r="O169" s="4" t="str">
        <f t="shared" si="1"/>
        <v>Y</v>
      </c>
      <c r="P169" s="4" t="s">
        <v>44</v>
      </c>
      <c r="Q169" s="4"/>
      <c r="R169" s="4" t="s">
        <v>325</v>
      </c>
      <c r="S169" s="4" t="s">
        <v>31</v>
      </c>
      <c r="T169" s="4">
        <v>1.0</v>
      </c>
      <c r="U169" s="4"/>
    </row>
    <row r="170">
      <c r="A170" s="3" t="s">
        <v>326</v>
      </c>
      <c r="B170" s="2" t="s">
        <v>22</v>
      </c>
      <c r="C170" s="3" t="s">
        <v>308</v>
      </c>
      <c r="D170" s="3" t="str">
        <f>VLOOKUP(C170,Locations!$G$2:$H$250,2,false)</f>
        <v>00016 Jasper Ward</v>
      </c>
      <c r="E170" s="2" t="s">
        <v>24</v>
      </c>
      <c r="F170" s="4" t="s">
        <v>296</v>
      </c>
      <c r="G170" s="5" t="s">
        <v>309</v>
      </c>
      <c r="H170" s="2" t="s">
        <v>27</v>
      </c>
      <c r="I170" s="4" t="s">
        <v>28</v>
      </c>
      <c r="J170" s="4" t="s">
        <v>28</v>
      </c>
      <c r="K170" s="4" t="s">
        <v>28</v>
      </c>
      <c r="L170" s="4"/>
      <c r="M170" s="4" t="str">
        <f>IF(vlookup(A170,'Available Pokemon'!A:C,3,FALSE)=D170,"Y","N")</f>
        <v>Y</v>
      </c>
      <c r="N170" s="4" t="str">
        <f>iferror(IF(vlookup(A170,'Available Pokemon'!A:D,4,FALSE)=D170,"Y","N"),"N")</f>
        <v>N</v>
      </c>
      <c r="O170" s="4" t="str">
        <f t="shared" si="1"/>
        <v>Y</v>
      </c>
      <c r="P170" s="4" t="s">
        <v>172</v>
      </c>
      <c r="Q170" s="4"/>
      <c r="R170" s="4" t="s">
        <v>327</v>
      </c>
      <c r="S170" s="4" t="s">
        <v>31</v>
      </c>
      <c r="T170" s="4">
        <v>2.0</v>
      </c>
      <c r="U170" s="4"/>
    </row>
    <row r="171">
      <c r="A171" s="3" t="s">
        <v>328</v>
      </c>
      <c r="B171" s="2" t="s">
        <v>22</v>
      </c>
      <c r="C171" s="3" t="s">
        <v>308</v>
      </c>
      <c r="D171" s="3" t="str">
        <f>VLOOKUP(C171,Locations!$G$2:$H$250,2,false)</f>
        <v>00016 Jasper Ward</v>
      </c>
      <c r="E171" s="2" t="s">
        <v>24</v>
      </c>
      <c r="F171" s="4" t="s">
        <v>296</v>
      </c>
      <c r="G171" s="5" t="s">
        <v>309</v>
      </c>
      <c r="H171" s="2" t="s">
        <v>27</v>
      </c>
      <c r="I171" s="4" t="s">
        <v>28</v>
      </c>
      <c r="J171" s="4" t="s">
        <v>28</v>
      </c>
      <c r="K171" s="4" t="s">
        <v>28</v>
      </c>
      <c r="L171" s="4"/>
      <c r="M171" s="4" t="str">
        <f>IF(vlookup(A171,'Available Pokemon'!A:C,3,FALSE)=D171,"Y","N")</f>
        <v>Y</v>
      </c>
      <c r="N171" s="4" t="str">
        <f>iferror(IF(vlookup(A171,'Available Pokemon'!A:D,4,FALSE)=D171,"Y","N"),"N")</f>
        <v>N</v>
      </c>
      <c r="O171" s="4" t="str">
        <f t="shared" si="1"/>
        <v>Y</v>
      </c>
      <c r="P171" s="4" t="s">
        <v>128</v>
      </c>
      <c r="Q171" s="4"/>
      <c r="R171" s="4" t="s">
        <v>329</v>
      </c>
      <c r="S171" s="4" t="s">
        <v>31</v>
      </c>
      <c r="T171" s="4">
        <v>2.0</v>
      </c>
      <c r="U171" s="4"/>
    </row>
    <row r="172">
      <c r="A172" s="3" t="s">
        <v>77</v>
      </c>
      <c r="B172" s="2" t="s">
        <v>22</v>
      </c>
      <c r="C172" s="3" t="s">
        <v>308</v>
      </c>
      <c r="D172" s="3" t="str">
        <f>VLOOKUP(C172,Locations!$G$2:$H$250,2,false)</f>
        <v>00016 Jasper Ward</v>
      </c>
      <c r="E172" s="2" t="s">
        <v>24</v>
      </c>
      <c r="F172" s="4" t="s">
        <v>296</v>
      </c>
      <c r="G172" s="5" t="s">
        <v>309</v>
      </c>
      <c r="H172" s="2" t="s">
        <v>27</v>
      </c>
      <c r="I172" s="4" t="s">
        <v>28</v>
      </c>
      <c r="J172" s="4" t="s">
        <v>28</v>
      </c>
      <c r="K172" s="4" t="s">
        <v>28</v>
      </c>
      <c r="L172" s="4"/>
      <c r="M172" s="4" t="str">
        <f>IF(vlookup(A172,'Available Pokemon'!A:C,3,FALSE)=D172,"Y","N")</f>
        <v>N</v>
      </c>
      <c r="N172" s="4" t="str">
        <f>iferror(IF(vlookup(A172,'Available Pokemon'!A:D,4,FALSE)=D172,"Y","N"),"N")</f>
        <v>N</v>
      </c>
      <c r="O172" s="4" t="str">
        <f t="shared" si="1"/>
        <v>Y</v>
      </c>
      <c r="P172" s="4" t="s">
        <v>33</v>
      </c>
      <c r="Q172" s="4"/>
      <c r="R172" s="4" t="s">
        <v>28</v>
      </c>
      <c r="S172" s="4" t="s">
        <v>31</v>
      </c>
      <c r="T172" s="4">
        <v>1.0</v>
      </c>
      <c r="U172" s="4"/>
    </row>
    <row r="173">
      <c r="A173" s="3" t="s">
        <v>330</v>
      </c>
      <c r="B173" s="2" t="s">
        <v>22</v>
      </c>
      <c r="C173" s="3" t="s">
        <v>308</v>
      </c>
      <c r="D173" s="3" t="str">
        <f>VLOOKUP(C173,Locations!$G$2:$H$250,2,false)</f>
        <v>00016 Jasper Ward</v>
      </c>
      <c r="E173" s="2" t="s">
        <v>24</v>
      </c>
      <c r="F173" s="4" t="s">
        <v>296</v>
      </c>
      <c r="G173" s="5" t="s">
        <v>331</v>
      </c>
      <c r="H173" s="2" t="s">
        <v>69</v>
      </c>
      <c r="I173" s="4" t="s">
        <v>28</v>
      </c>
      <c r="J173" s="4" t="s">
        <v>28</v>
      </c>
      <c r="K173" s="4" t="s">
        <v>28</v>
      </c>
      <c r="L173" s="4"/>
      <c r="M173" s="4" t="str">
        <f>IF(vlookup(A173,'Available Pokemon'!A:C,3,FALSE)=D173,"Y","N")</f>
        <v>Y</v>
      </c>
      <c r="N173" s="4" t="str">
        <f>iferror(IF(vlookup(A173,'Available Pokemon'!A:D,4,FALSE)=D173,"Y","N"),"N")</f>
        <v>N</v>
      </c>
      <c r="O173" s="4" t="str">
        <f t="shared" si="1"/>
        <v>Y</v>
      </c>
      <c r="P173" s="4" t="s">
        <v>33</v>
      </c>
      <c r="Q173" s="4"/>
      <c r="R173" s="4" t="s">
        <v>28</v>
      </c>
      <c r="S173" s="4" t="s">
        <v>31</v>
      </c>
      <c r="T173" s="4">
        <v>1.0</v>
      </c>
      <c r="U173" s="4"/>
    </row>
    <row r="174">
      <c r="A174" s="3" t="s">
        <v>332</v>
      </c>
      <c r="B174" s="2" t="s">
        <v>22</v>
      </c>
      <c r="C174" s="3" t="s">
        <v>308</v>
      </c>
      <c r="D174" s="3" t="str">
        <f>VLOOKUP(C174,Locations!$G$2:$H$250,2,false)</f>
        <v>00016 Jasper Ward</v>
      </c>
      <c r="E174" s="2" t="s">
        <v>24</v>
      </c>
      <c r="F174" s="4" t="s">
        <v>296</v>
      </c>
      <c r="G174" s="5" t="s">
        <v>333</v>
      </c>
      <c r="H174" s="2" t="s">
        <v>69</v>
      </c>
      <c r="I174" s="4" t="s">
        <v>28</v>
      </c>
      <c r="J174" s="4" t="s">
        <v>28</v>
      </c>
      <c r="K174" s="4" t="s">
        <v>28</v>
      </c>
      <c r="L174" s="4"/>
      <c r="M174" s="4" t="str">
        <f>IF(vlookup(A174,'Available Pokemon'!A:C,3,FALSE)=D174,"Y","N")</f>
        <v>Y</v>
      </c>
      <c r="N174" s="4" t="str">
        <f>iferror(IF(vlookup(A174,'Available Pokemon'!A:D,4,FALSE)=D174,"Y","N"),"N")</f>
        <v>N</v>
      </c>
      <c r="O174" s="4" t="str">
        <f t="shared" si="1"/>
        <v>Y</v>
      </c>
      <c r="P174" s="4" t="s">
        <v>81</v>
      </c>
      <c r="Q174" s="4"/>
      <c r="R174" s="4" t="s">
        <v>334</v>
      </c>
      <c r="S174" s="4" t="s">
        <v>31</v>
      </c>
      <c r="T174" s="4">
        <v>2.0</v>
      </c>
      <c r="U174" s="4"/>
    </row>
    <row r="175">
      <c r="A175" s="11" t="s">
        <v>335</v>
      </c>
      <c r="B175" s="11" t="s">
        <v>165</v>
      </c>
      <c r="C175" s="12" t="s">
        <v>308</v>
      </c>
      <c r="D175" s="3" t="str">
        <f>VLOOKUP(C175,Locations!$G$2:$H$250,2,false)</f>
        <v>00016 Jasper Ward</v>
      </c>
      <c r="E175" s="11" t="s">
        <v>24</v>
      </c>
      <c r="F175" s="4" t="s">
        <v>296</v>
      </c>
      <c r="G175" s="5"/>
      <c r="H175" s="2" t="s">
        <v>69</v>
      </c>
      <c r="I175" s="4" t="s">
        <v>336</v>
      </c>
      <c r="J175" s="4"/>
      <c r="K175" s="4"/>
      <c r="L175" s="4"/>
      <c r="M175" s="4" t="str">
        <f>IF(vlookup(A175,'Available Pokemon'!A:C,3,FALSE)=D175,"Y","N")</f>
        <v>Y</v>
      </c>
      <c r="N175" s="4" t="str">
        <f>iferror(IF(vlookup(A175,'Available Pokemon'!A:D,4,FALSE)=D175,"Y","N"),"N")</f>
        <v>N</v>
      </c>
      <c r="O175" s="4" t="str">
        <f t="shared" si="1"/>
        <v>Y</v>
      </c>
      <c r="P175" s="4" t="s">
        <v>90</v>
      </c>
      <c r="Q175" s="4" t="s">
        <v>30</v>
      </c>
      <c r="R175" s="4" t="s">
        <v>28</v>
      </c>
      <c r="S175" s="4" t="s">
        <v>28</v>
      </c>
      <c r="T175" s="4">
        <v>0.0</v>
      </c>
      <c r="U175" s="4" t="s">
        <v>31</v>
      </c>
    </row>
    <row r="176">
      <c r="A176" s="11" t="s">
        <v>337</v>
      </c>
      <c r="B176" s="11" t="s">
        <v>165</v>
      </c>
      <c r="C176" s="12" t="s">
        <v>308</v>
      </c>
      <c r="D176" s="3" t="str">
        <f>VLOOKUP(C176,Locations!$G$2:$H$250,2,false)</f>
        <v>00016 Jasper Ward</v>
      </c>
      <c r="E176" s="11" t="s">
        <v>24</v>
      </c>
      <c r="F176" s="4" t="s">
        <v>296</v>
      </c>
      <c r="G176" s="5"/>
      <c r="H176" s="2" t="s">
        <v>69</v>
      </c>
      <c r="I176" s="4"/>
      <c r="J176" s="4"/>
      <c r="K176" s="4"/>
      <c r="L176" s="4"/>
      <c r="M176" s="4" t="str">
        <f>IF(vlookup(A176,'Available Pokemon'!A:C,3,FALSE)=D176,"Y","N")</f>
        <v>Y</v>
      </c>
      <c r="N176" s="4" t="str">
        <f>iferror(IF(vlookup(A176,'Available Pokemon'!A:D,4,FALSE)=D176,"Y","N"),"N")</f>
        <v>N</v>
      </c>
      <c r="O176" s="4" t="str">
        <f t="shared" si="1"/>
        <v>Y</v>
      </c>
      <c r="P176" s="4" t="s">
        <v>29</v>
      </c>
      <c r="Q176" s="4"/>
      <c r="R176" s="4" t="s">
        <v>28</v>
      </c>
      <c r="S176" s="4" t="s">
        <v>31</v>
      </c>
      <c r="T176" s="4" t="s">
        <v>82</v>
      </c>
      <c r="U176" s="4" t="s">
        <v>31</v>
      </c>
    </row>
    <row r="177">
      <c r="A177" s="11" t="s">
        <v>338</v>
      </c>
      <c r="B177" s="11" t="s">
        <v>165</v>
      </c>
      <c r="C177" s="12" t="s">
        <v>308</v>
      </c>
      <c r="D177" s="3" t="str">
        <f>VLOOKUP(C177,Locations!$G$2:$H$250,2,false)</f>
        <v>00016 Jasper Ward</v>
      </c>
      <c r="E177" s="11" t="s">
        <v>24</v>
      </c>
      <c r="F177" s="4" t="s">
        <v>296</v>
      </c>
      <c r="G177" s="5"/>
      <c r="H177" s="2" t="s">
        <v>69</v>
      </c>
      <c r="I177" s="4"/>
      <c r="J177" s="4"/>
      <c r="K177" s="4"/>
      <c r="L177" s="4"/>
      <c r="M177" s="4" t="str">
        <f>IF(vlookup(A177,'Available Pokemon'!A:C,3,FALSE)=D177,"Y","N")</f>
        <v>Y</v>
      </c>
      <c r="N177" s="4" t="str">
        <f>iferror(IF(vlookup(A177,'Available Pokemon'!A:D,4,FALSE)=D177,"Y","N"),"N")</f>
        <v>N</v>
      </c>
      <c r="O177" s="4" t="str">
        <f t="shared" si="1"/>
        <v>Y</v>
      </c>
      <c r="P177" s="4" t="s">
        <v>71</v>
      </c>
      <c r="Q177" s="4" t="s">
        <v>56</v>
      </c>
      <c r="R177" s="4" t="s">
        <v>28</v>
      </c>
      <c r="S177" s="4" t="s">
        <v>28</v>
      </c>
      <c r="T177" s="4">
        <v>1.0</v>
      </c>
      <c r="U177" s="4"/>
    </row>
    <row r="178" hidden="1">
      <c r="A178" s="11" t="s">
        <v>105</v>
      </c>
      <c r="B178" s="11" t="s">
        <v>165</v>
      </c>
      <c r="C178" s="12" t="s">
        <v>308</v>
      </c>
      <c r="D178" s="3" t="str">
        <f>VLOOKUP(C178,Locations!$G$2:$H$250,2,false)</f>
        <v>00016 Jasper Ward</v>
      </c>
      <c r="E178" s="11" t="s">
        <v>24</v>
      </c>
      <c r="F178" s="4" t="s">
        <v>296</v>
      </c>
      <c r="G178" s="3"/>
      <c r="H178" s="11"/>
      <c r="I178" s="4"/>
      <c r="J178" s="4"/>
      <c r="K178" s="4"/>
      <c r="L178" s="4"/>
      <c r="M178" s="4" t="str">
        <f>IF(vlookup(A178,'Available Pokemon'!A:C,3,FALSE)=D178,"Y","N")</f>
        <v>N</v>
      </c>
      <c r="N178" s="4" t="str">
        <f>iferror(IF(vlookup(A178,'Available Pokemon'!A:D,4,FALSE)=D178,"Y","N"),"N")</f>
        <v>N</v>
      </c>
      <c r="O178" s="4" t="str">
        <f t="shared" si="1"/>
        <v>N</v>
      </c>
      <c r="P178" s="4" t="s">
        <v>71</v>
      </c>
      <c r="Q178" s="4" t="s">
        <v>56</v>
      </c>
      <c r="R178" s="4" t="s">
        <v>28</v>
      </c>
      <c r="S178" s="4" t="s">
        <v>31</v>
      </c>
      <c r="T178" s="4">
        <v>2.0</v>
      </c>
      <c r="U178" s="4"/>
    </row>
    <row r="179">
      <c r="A179" s="11" t="s">
        <v>339</v>
      </c>
      <c r="B179" s="11" t="s">
        <v>165</v>
      </c>
      <c r="C179" s="12" t="s">
        <v>308</v>
      </c>
      <c r="D179" s="3" t="str">
        <f>VLOOKUP(C179,Locations!$G$2:$H$250,2,false)</f>
        <v>00016 Jasper Ward</v>
      </c>
      <c r="E179" s="11" t="s">
        <v>24</v>
      </c>
      <c r="F179" s="4" t="s">
        <v>296</v>
      </c>
      <c r="G179" s="5"/>
      <c r="H179" s="2" t="s">
        <v>69</v>
      </c>
      <c r="I179" s="4"/>
      <c r="J179" s="4"/>
      <c r="K179" s="4"/>
      <c r="L179" s="4"/>
      <c r="M179" s="4" t="str">
        <f>IF(vlookup(A179,'Available Pokemon'!A:C,3,FALSE)=D179,"Y","N")</f>
        <v>Y</v>
      </c>
      <c r="N179" s="4" t="str">
        <f>iferror(IF(vlookup(A179,'Available Pokemon'!A:D,4,FALSE)=D179,"Y","N"),"N")</f>
        <v>N</v>
      </c>
      <c r="O179" s="4" t="str">
        <f t="shared" si="1"/>
        <v>Y</v>
      </c>
      <c r="P179" s="4" t="s">
        <v>90</v>
      </c>
      <c r="Q179" s="4"/>
      <c r="R179" s="4" t="s">
        <v>141</v>
      </c>
      <c r="S179" s="4" t="s">
        <v>31</v>
      </c>
      <c r="T179" s="4">
        <v>2.0</v>
      </c>
      <c r="U179" s="4"/>
    </row>
    <row r="180">
      <c r="A180" s="11" t="s">
        <v>340</v>
      </c>
      <c r="B180" s="11" t="s">
        <v>165</v>
      </c>
      <c r="C180" s="12" t="s">
        <v>308</v>
      </c>
      <c r="D180" s="3" t="str">
        <f>VLOOKUP(C180,Locations!$G$2:$H$250,2,false)</f>
        <v>00016 Jasper Ward</v>
      </c>
      <c r="E180" s="11" t="s">
        <v>24</v>
      </c>
      <c r="F180" s="4" t="s">
        <v>296</v>
      </c>
      <c r="G180" s="5"/>
      <c r="H180" s="2" t="s">
        <v>69</v>
      </c>
      <c r="I180" s="4" t="s">
        <v>228</v>
      </c>
      <c r="J180" s="4"/>
      <c r="K180" s="4"/>
      <c r="L180" s="4"/>
      <c r="M180" s="4" t="str">
        <f>IF(vlookup(A180,'Available Pokemon'!A:C,3,FALSE)=D180,"Y","N")</f>
        <v>Y</v>
      </c>
      <c r="N180" s="4" t="str">
        <f>iferror(IF(vlookup(A180,'Available Pokemon'!A:D,4,FALSE)=D180,"Y","N"),"N")</f>
        <v>N</v>
      </c>
      <c r="O180" s="4" t="str">
        <f t="shared" si="1"/>
        <v>Y</v>
      </c>
      <c r="P180" s="4" t="s">
        <v>90</v>
      </c>
      <c r="Q180" s="4" t="s">
        <v>29</v>
      </c>
      <c r="R180" s="4" t="s">
        <v>28</v>
      </c>
      <c r="S180" s="4" t="s">
        <v>31</v>
      </c>
      <c r="T180" s="4">
        <v>2.0</v>
      </c>
      <c r="U180" s="4"/>
    </row>
    <row r="181">
      <c r="A181" s="3" t="s">
        <v>341</v>
      </c>
      <c r="B181" s="2" t="s">
        <v>22</v>
      </c>
      <c r="C181" s="3" t="s">
        <v>308</v>
      </c>
      <c r="D181" s="3" t="str">
        <f>VLOOKUP(C181,Locations!$G$2:$H$250,2,false)</f>
        <v>00016 Jasper Ward</v>
      </c>
      <c r="E181" s="3" t="s">
        <v>101</v>
      </c>
      <c r="F181" s="4" t="s">
        <v>296</v>
      </c>
      <c r="G181" s="22"/>
      <c r="H181" s="2" t="s">
        <v>69</v>
      </c>
      <c r="I181" s="4" t="s">
        <v>28</v>
      </c>
      <c r="J181" s="4" t="s">
        <v>28</v>
      </c>
      <c r="K181" s="4" t="s">
        <v>28</v>
      </c>
      <c r="L181" s="4"/>
      <c r="M181" s="4" t="str">
        <f>IF(vlookup(A181,'Available Pokemon'!A:C,3,FALSE)=D181,"Y","N")</f>
        <v>Y</v>
      </c>
      <c r="N181" s="4" t="str">
        <f>iferror(IF(vlookup(A181,'Available Pokemon'!A:D,4,FALSE)=D181,"Y","N"),"N")</f>
        <v>N</v>
      </c>
      <c r="O181" s="4" t="str">
        <f t="shared" si="1"/>
        <v>Y</v>
      </c>
      <c r="P181" s="4" t="s">
        <v>81</v>
      </c>
      <c r="Q181" s="4" t="s">
        <v>56</v>
      </c>
      <c r="R181" s="4" t="s">
        <v>28</v>
      </c>
      <c r="S181" s="4" t="s">
        <v>31</v>
      </c>
      <c r="T181" s="4" t="s">
        <v>82</v>
      </c>
      <c r="U181" s="4" t="s">
        <v>31</v>
      </c>
    </row>
    <row r="182">
      <c r="A182" s="3" t="s">
        <v>342</v>
      </c>
      <c r="B182" s="2" t="s">
        <v>22</v>
      </c>
      <c r="C182" s="3" t="s">
        <v>343</v>
      </c>
      <c r="D182" s="3" t="str">
        <f>VLOOKUP(C182,Locations!$G$2:$H$250,2,false)</f>
        <v>00017 Malchous Forest Park</v>
      </c>
      <c r="E182" s="11" t="s">
        <v>24</v>
      </c>
      <c r="F182" s="4" t="s">
        <v>296</v>
      </c>
      <c r="G182" s="5" t="s">
        <v>344</v>
      </c>
      <c r="H182" s="2" t="s">
        <v>27</v>
      </c>
      <c r="I182" s="4" t="s">
        <v>28</v>
      </c>
      <c r="J182" s="4" t="s">
        <v>28</v>
      </c>
      <c r="K182" s="4" t="s">
        <v>28</v>
      </c>
      <c r="L182" s="4"/>
      <c r="M182" s="4" t="str">
        <f>IF(vlookup(A182,'Available Pokemon'!A:C,3,FALSE)=D182,"Y","N")</f>
        <v>Y</v>
      </c>
      <c r="N182" s="4" t="str">
        <f>iferror(IF(vlookup(A182,'Available Pokemon'!A:D,4,FALSE)=D182,"Y","N"),"N")</f>
        <v>N</v>
      </c>
      <c r="O182" s="4" t="str">
        <f t="shared" si="1"/>
        <v>Y</v>
      </c>
      <c r="P182" s="4" t="s">
        <v>71</v>
      </c>
      <c r="Q182" s="4" t="s">
        <v>111</v>
      </c>
      <c r="R182" s="4" t="s">
        <v>28</v>
      </c>
      <c r="S182" s="4" t="s">
        <v>31</v>
      </c>
      <c r="T182" s="4" t="s">
        <v>82</v>
      </c>
      <c r="U182" s="4" t="s">
        <v>31</v>
      </c>
    </row>
    <row r="183">
      <c r="A183" s="16" t="s">
        <v>345</v>
      </c>
      <c r="B183" s="2" t="s">
        <v>22</v>
      </c>
      <c r="C183" s="3" t="s">
        <v>343</v>
      </c>
      <c r="D183" s="3" t="str">
        <f>VLOOKUP(C183,Locations!$G$2:$H$250,2,false)</f>
        <v>00017 Malchous Forest Park</v>
      </c>
      <c r="E183" s="11" t="s">
        <v>24</v>
      </c>
      <c r="F183" s="4" t="s">
        <v>296</v>
      </c>
      <c r="G183" s="5" t="s">
        <v>344</v>
      </c>
      <c r="H183" s="2" t="s">
        <v>27</v>
      </c>
      <c r="I183" s="4" t="s">
        <v>28</v>
      </c>
      <c r="J183" s="4" t="s">
        <v>28</v>
      </c>
      <c r="K183" s="4" t="s">
        <v>28</v>
      </c>
      <c r="L183" s="4"/>
      <c r="M183" s="4" t="str">
        <f>IF(vlookup(A183,'Available Pokemon'!A:C,3,FALSE)=D183,"Y","N")</f>
        <v>Y</v>
      </c>
      <c r="N183" s="4" t="str">
        <f>iferror(IF(vlookup(A183,'Available Pokemon'!A:D,4,FALSE)=D183,"Y","N"),"N")</f>
        <v>N</v>
      </c>
      <c r="O183" s="4" t="str">
        <f t="shared" si="1"/>
        <v>Y</v>
      </c>
      <c r="P183" s="4" t="s">
        <v>90</v>
      </c>
      <c r="Q183" s="4" t="s">
        <v>128</v>
      </c>
      <c r="R183" s="4" t="s">
        <v>346</v>
      </c>
      <c r="S183" s="4" t="s">
        <v>31</v>
      </c>
      <c r="T183" s="4">
        <v>1.0</v>
      </c>
      <c r="U183" s="4"/>
    </row>
    <row r="184">
      <c r="A184" s="16" t="s">
        <v>347</v>
      </c>
      <c r="B184" s="2" t="s">
        <v>22</v>
      </c>
      <c r="C184" s="3" t="s">
        <v>343</v>
      </c>
      <c r="D184" s="3" t="str">
        <f>VLOOKUP(C184,Locations!$G$2:$H$250,2,false)</f>
        <v>00017 Malchous Forest Park</v>
      </c>
      <c r="E184" s="11" t="s">
        <v>24</v>
      </c>
      <c r="F184" s="4" t="s">
        <v>296</v>
      </c>
      <c r="G184" s="5" t="s">
        <v>344</v>
      </c>
      <c r="H184" s="2" t="s">
        <v>27</v>
      </c>
      <c r="I184" s="4" t="s">
        <v>28</v>
      </c>
      <c r="J184" s="4" t="s">
        <v>28</v>
      </c>
      <c r="K184" s="4" t="s">
        <v>28</v>
      </c>
      <c r="L184" s="4"/>
      <c r="M184" s="4" t="str">
        <f>IF(vlookup(A184,'Available Pokemon'!A:C,3,FALSE)=D184,"Y","N")</f>
        <v>Y</v>
      </c>
      <c r="N184" s="4" t="str">
        <f>iferror(IF(vlookup(A184,'Available Pokemon'!A:D,4,FALSE)=D184,"Y","N"),"N")</f>
        <v>N</v>
      </c>
      <c r="O184" s="4" t="str">
        <f t="shared" si="1"/>
        <v>Y</v>
      </c>
      <c r="P184" s="4" t="s">
        <v>29</v>
      </c>
      <c r="Q184" s="4"/>
      <c r="R184" s="4" t="s">
        <v>28</v>
      </c>
      <c r="S184" s="4" t="s">
        <v>31</v>
      </c>
      <c r="T184" s="4">
        <v>1.0</v>
      </c>
      <c r="U184" s="4"/>
    </row>
    <row r="185">
      <c r="A185" s="16" t="s">
        <v>348</v>
      </c>
      <c r="B185" s="2" t="s">
        <v>22</v>
      </c>
      <c r="C185" s="3" t="s">
        <v>343</v>
      </c>
      <c r="D185" s="3" t="str">
        <f>VLOOKUP(C185,Locations!$G$2:$H$250,2,false)</f>
        <v>00017 Malchous Forest Park</v>
      </c>
      <c r="E185" s="11" t="s">
        <v>24</v>
      </c>
      <c r="F185" s="4" t="s">
        <v>296</v>
      </c>
      <c r="G185" s="5" t="s">
        <v>349</v>
      </c>
      <c r="H185" s="2" t="s">
        <v>69</v>
      </c>
      <c r="I185" s="4" t="s">
        <v>28</v>
      </c>
      <c r="J185" s="4" t="s">
        <v>28</v>
      </c>
      <c r="K185" s="4" t="s">
        <v>28</v>
      </c>
      <c r="L185" s="4"/>
      <c r="M185" s="4" t="str">
        <f>IF(vlookup(A185,'Available Pokemon'!A:C,3,FALSE)=D185,"Y","N")</f>
        <v>Y</v>
      </c>
      <c r="N185" s="4" t="str">
        <f>iferror(IF(vlookup(A185,'Available Pokemon'!A:D,4,FALSE)=D185,"Y","N"),"N")</f>
        <v>N</v>
      </c>
      <c r="O185" s="4" t="str">
        <f t="shared" si="1"/>
        <v>Y</v>
      </c>
      <c r="P185" s="4" t="s">
        <v>71</v>
      </c>
      <c r="Q185" s="4" t="s">
        <v>29</v>
      </c>
      <c r="R185" s="4" t="s">
        <v>28</v>
      </c>
      <c r="S185" s="4" t="s">
        <v>31</v>
      </c>
      <c r="T185" s="4">
        <v>1.0</v>
      </c>
      <c r="U185" s="4"/>
    </row>
    <row r="186" hidden="1">
      <c r="A186" s="11" t="s">
        <v>335</v>
      </c>
      <c r="B186" s="2" t="s">
        <v>96</v>
      </c>
      <c r="C186" s="12" t="s">
        <v>343</v>
      </c>
      <c r="D186" s="3" t="str">
        <f>VLOOKUP(C186,Locations!$G$2:$H$250,2,false)</f>
        <v>00017 Malchous Forest Park</v>
      </c>
      <c r="E186" s="11" t="s">
        <v>97</v>
      </c>
      <c r="F186" s="4" t="s">
        <v>296</v>
      </c>
      <c r="G186" s="3"/>
      <c r="H186" s="2"/>
      <c r="I186" s="4" t="s">
        <v>336</v>
      </c>
      <c r="J186" s="4"/>
      <c r="K186" s="4"/>
      <c r="L186" s="4"/>
      <c r="M186" s="4" t="str">
        <f>IF(vlookup(A186,'Available Pokemon'!A:C,3,FALSE)=D186,"Y","N")</f>
        <v>N</v>
      </c>
      <c r="N186" s="4" t="str">
        <f>iferror(IF(vlookup(A186,'Available Pokemon'!A:D,4,FALSE)=D186,"Y","N"),"N")</f>
        <v>N</v>
      </c>
      <c r="O186" s="4" t="str">
        <f t="shared" si="1"/>
        <v>N</v>
      </c>
      <c r="P186" s="4" t="s">
        <v>90</v>
      </c>
      <c r="Q186" s="4" t="s">
        <v>30</v>
      </c>
      <c r="R186" s="4" t="s">
        <v>28</v>
      </c>
      <c r="S186" s="4" t="s">
        <v>28</v>
      </c>
      <c r="T186" s="4">
        <v>0.0</v>
      </c>
      <c r="U186" s="4" t="s">
        <v>31</v>
      </c>
    </row>
    <row r="187" hidden="1">
      <c r="A187" s="11" t="s">
        <v>211</v>
      </c>
      <c r="B187" s="2" t="s">
        <v>96</v>
      </c>
      <c r="C187" s="12" t="s">
        <v>343</v>
      </c>
      <c r="D187" s="3" t="str">
        <f>VLOOKUP(C187,Locations!$G$2:$H$250,2,false)</f>
        <v>00017 Malchous Forest Park</v>
      </c>
      <c r="E187" s="11" t="s">
        <v>114</v>
      </c>
      <c r="F187" s="4" t="s">
        <v>296</v>
      </c>
      <c r="G187" s="3"/>
      <c r="H187" s="2"/>
      <c r="I187" s="4"/>
      <c r="J187" s="4"/>
      <c r="K187" s="4"/>
      <c r="L187" s="4"/>
      <c r="M187" s="4" t="str">
        <f>IF(vlookup(A187,'Available Pokemon'!A:C,3,FALSE)=D187,"Y","N")</f>
        <v>N</v>
      </c>
      <c r="N187" s="4" t="str">
        <f>iferror(IF(vlookup(A187,'Available Pokemon'!A:D,4,FALSE)=D187,"Y","N"),"N")</f>
        <v>N</v>
      </c>
      <c r="O187" s="4" t="str">
        <f t="shared" si="1"/>
        <v>N</v>
      </c>
      <c r="P187" s="4" t="s">
        <v>29</v>
      </c>
      <c r="Q187" s="4" t="s">
        <v>30</v>
      </c>
      <c r="R187" s="4" t="s">
        <v>28</v>
      </c>
      <c r="S187" s="4" t="s">
        <v>31</v>
      </c>
      <c r="T187" s="4">
        <v>2.0</v>
      </c>
      <c r="U187" s="4"/>
    </row>
    <row r="188" hidden="1">
      <c r="A188" s="11" t="s">
        <v>337</v>
      </c>
      <c r="B188" s="2" t="s">
        <v>96</v>
      </c>
      <c r="C188" s="12" t="s">
        <v>343</v>
      </c>
      <c r="D188" s="3" t="str">
        <f>VLOOKUP(C188,Locations!$G$2:$H$250,2,false)</f>
        <v>00017 Malchous Forest Park</v>
      </c>
      <c r="E188" s="11" t="s">
        <v>213</v>
      </c>
      <c r="F188" s="4" t="s">
        <v>296</v>
      </c>
      <c r="G188" s="3"/>
      <c r="H188" s="2"/>
      <c r="I188" s="4"/>
      <c r="J188" s="4"/>
      <c r="K188" s="4"/>
      <c r="L188" s="4"/>
      <c r="M188" s="4" t="str">
        <f>IF(vlookup(A188,'Available Pokemon'!A:C,3,FALSE)=D188,"Y","N")</f>
        <v>N</v>
      </c>
      <c r="N188" s="4" t="str">
        <f>iferror(IF(vlookup(A188,'Available Pokemon'!A:D,4,FALSE)=D188,"Y","N"),"N")</f>
        <v>N</v>
      </c>
      <c r="O188" s="4" t="str">
        <f t="shared" si="1"/>
        <v>N</v>
      </c>
      <c r="P188" s="4" t="s">
        <v>29</v>
      </c>
      <c r="Q188" s="4"/>
      <c r="R188" s="4" t="s">
        <v>28</v>
      </c>
      <c r="S188" s="4" t="s">
        <v>31</v>
      </c>
      <c r="T188" s="4" t="s">
        <v>82</v>
      </c>
      <c r="U188" s="4" t="s">
        <v>31</v>
      </c>
    </row>
    <row r="189">
      <c r="A189" s="11" t="s">
        <v>350</v>
      </c>
      <c r="B189" s="2" t="s">
        <v>96</v>
      </c>
      <c r="C189" s="12" t="s">
        <v>343</v>
      </c>
      <c r="D189" s="3" t="str">
        <f>VLOOKUP(C189,Locations!$G$2:$H$250,2,false)</f>
        <v>00017 Malchous Forest Park</v>
      </c>
      <c r="E189" s="11" t="s">
        <v>24</v>
      </c>
      <c r="F189" s="4" t="s">
        <v>296</v>
      </c>
      <c r="G189" s="5"/>
      <c r="H189" s="2" t="s">
        <v>69</v>
      </c>
      <c r="I189" s="4" t="s">
        <v>143</v>
      </c>
      <c r="J189" s="4"/>
      <c r="K189" s="4"/>
      <c r="L189" s="4"/>
      <c r="M189" s="4" t="str">
        <f>IF(vlookup(A189,'Available Pokemon'!A:C,3,FALSE)=D189,"Y","N")</f>
        <v>Y</v>
      </c>
      <c r="N189" s="4" t="str">
        <f>iferror(IF(vlookup(A189,'Available Pokemon'!A:D,4,FALSE)=D189,"Y","N"),"N")</f>
        <v>N</v>
      </c>
      <c r="O189" s="4" t="str">
        <f t="shared" si="1"/>
        <v>Y</v>
      </c>
      <c r="P189" s="4" t="s">
        <v>29</v>
      </c>
      <c r="Q189" s="4"/>
      <c r="R189" s="4" t="s">
        <v>28</v>
      </c>
      <c r="S189" s="4" t="s">
        <v>31</v>
      </c>
      <c r="T189" s="4">
        <v>1.0</v>
      </c>
      <c r="U189" s="4"/>
    </row>
    <row r="190" hidden="1">
      <c r="A190" s="11" t="s">
        <v>100</v>
      </c>
      <c r="B190" s="2" t="s">
        <v>96</v>
      </c>
      <c r="C190" s="12" t="s">
        <v>343</v>
      </c>
      <c r="D190" s="3" t="str">
        <f>VLOOKUP(C190,Locations!$G$2:$H$250,2,false)</f>
        <v>00017 Malchous Forest Park</v>
      </c>
      <c r="E190" s="11" t="s">
        <v>101</v>
      </c>
      <c r="F190" s="4" t="s">
        <v>296</v>
      </c>
      <c r="G190" s="3"/>
      <c r="H190" s="2"/>
      <c r="I190" s="4"/>
      <c r="J190" s="4"/>
      <c r="K190" s="4"/>
      <c r="L190" s="4"/>
      <c r="M190" s="4" t="str">
        <f>IF(vlookup(A190,'Available Pokemon'!A:C,3,FALSE)=D190,"Y","N")</f>
        <v>N</v>
      </c>
      <c r="N190" s="4" t="str">
        <f>iferror(IF(vlookup(A190,'Available Pokemon'!A:D,4,FALSE)=D190,"Y","N"),"N")</f>
        <v>N</v>
      </c>
      <c r="O190" s="4" t="str">
        <f t="shared" si="1"/>
        <v>N</v>
      </c>
      <c r="P190" s="4" t="s">
        <v>71</v>
      </c>
      <c r="Q190" s="4" t="s">
        <v>56</v>
      </c>
      <c r="R190" s="4" t="s">
        <v>28</v>
      </c>
      <c r="S190" s="4" t="s">
        <v>31</v>
      </c>
      <c r="T190" s="4">
        <v>1.0</v>
      </c>
      <c r="U190" s="4"/>
    </row>
    <row r="191" hidden="1">
      <c r="A191" s="11" t="s">
        <v>144</v>
      </c>
      <c r="B191" s="2" t="s">
        <v>96</v>
      </c>
      <c r="C191" s="12" t="s">
        <v>343</v>
      </c>
      <c r="D191" s="3" t="str">
        <f>VLOOKUP(C191,Locations!$G$2:$H$250,2,false)</f>
        <v>00017 Malchous Forest Park</v>
      </c>
      <c r="E191" s="11" t="s">
        <v>145</v>
      </c>
      <c r="F191" s="4" t="s">
        <v>296</v>
      </c>
      <c r="G191" s="3"/>
      <c r="H191" s="2"/>
      <c r="I191" s="4"/>
      <c r="J191" s="4"/>
      <c r="K191" s="4"/>
      <c r="L191" s="4"/>
      <c r="M191" s="4" t="str">
        <f>IF(vlookup(A191,'Available Pokemon'!A:C,3,FALSE)=D191,"Y","N")</f>
        <v>N</v>
      </c>
      <c r="N191" s="4" t="str">
        <f>iferror(IF(vlookup(A191,'Available Pokemon'!A:D,4,FALSE)=D191,"Y","N"),"N")</f>
        <v>N</v>
      </c>
      <c r="O191" s="4" t="str">
        <f t="shared" si="1"/>
        <v>N</v>
      </c>
      <c r="P191" s="4" t="s">
        <v>90</v>
      </c>
      <c r="Q191" s="4" t="s">
        <v>56</v>
      </c>
      <c r="R191" s="4" t="s">
        <v>28</v>
      </c>
      <c r="S191" s="4" t="s">
        <v>31</v>
      </c>
      <c r="T191" s="4">
        <v>1.0</v>
      </c>
      <c r="U191" s="4"/>
    </row>
    <row r="192" hidden="1">
      <c r="A192" s="11" t="s">
        <v>216</v>
      </c>
      <c r="B192" s="2" t="s">
        <v>96</v>
      </c>
      <c r="C192" s="12" t="s">
        <v>343</v>
      </c>
      <c r="D192" s="3" t="str">
        <f>VLOOKUP(C192,Locations!$G$2:$H$250,2,false)</f>
        <v>00017 Malchous Forest Park</v>
      </c>
      <c r="E192" s="11" t="s">
        <v>114</v>
      </c>
      <c r="F192" s="4" t="s">
        <v>296</v>
      </c>
      <c r="G192" s="3"/>
      <c r="H192" s="2"/>
      <c r="I192" s="4" t="s">
        <v>217</v>
      </c>
      <c r="J192" s="4"/>
      <c r="K192" s="4"/>
      <c r="L192" s="4"/>
      <c r="M192" s="4" t="str">
        <f>IF(vlookup(A192,'Available Pokemon'!A:C,3,FALSE)=D192,"Y","N")</f>
        <v>N</v>
      </c>
      <c r="N192" s="4" t="str">
        <f>iferror(IF(vlookup(A192,'Available Pokemon'!A:D,4,FALSE)=D192,"Y","N"),"N")</f>
        <v>N</v>
      </c>
      <c r="O192" s="4" t="str">
        <f t="shared" si="1"/>
        <v>N</v>
      </c>
      <c r="P192" s="4" t="s">
        <v>29</v>
      </c>
      <c r="Q192" s="4" t="s">
        <v>30</v>
      </c>
      <c r="R192" s="4" t="s">
        <v>29</v>
      </c>
      <c r="S192" s="4" t="s">
        <v>31</v>
      </c>
      <c r="T192" s="4">
        <v>2.0</v>
      </c>
      <c r="U192" s="4"/>
    </row>
    <row r="193">
      <c r="A193" s="11" t="s">
        <v>351</v>
      </c>
      <c r="B193" s="2" t="s">
        <v>96</v>
      </c>
      <c r="C193" s="12" t="s">
        <v>343</v>
      </c>
      <c r="D193" s="3" t="str">
        <f>VLOOKUP(C193,Locations!$G$2:$H$250,2,false)</f>
        <v>00017 Malchous Forest Park</v>
      </c>
      <c r="E193" s="11" t="s">
        <v>24</v>
      </c>
      <c r="F193" s="4" t="s">
        <v>296</v>
      </c>
      <c r="G193" s="5"/>
      <c r="H193" s="2" t="s">
        <v>69</v>
      </c>
      <c r="I193" s="4"/>
      <c r="J193" s="4"/>
      <c r="K193" s="4"/>
      <c r="L193" s="4"/>
      <c r="M193" s="4" t="str">
        <f>IF(vlookup(A193,'Available Pokemon'!A:C,3,FALSE)=D193,"Y","N")</f>
        <v>Y</v>
      </c>
      <c r="N193" s="4" t="str">
        <f>iferror(IF(vlookup(A193,'Available Pokemon'!A:D,4,FALSE)=D193,"Y","N"),"N")</f>
        <v>N</v>
      </c>
      <c r="O193" s="4" t="str">
        <f t="shared" si="1"/>
        <v>Y</v>
      </c>
      <c r="P193" s="4" t="s">
        <v>29</v>
      </c>
      <c r="Q193" s="4"/>
      <c r="R193" s="4" t="s">
        <v>28</v>
      </c>
      <c r="S193" s="4" t="s">
        <v>31</v>
      </c>
      <c r="T193" s="4">
        <v>1.0</v>
      </c>
      <c r="U193" s="4"/>
    </row>
    <row r="194">
      <c r="A194" s="11" t="s">
        <v>352</v>
      </c>
      <c r="B194" s="2" t="s">
        <v>96</v>
      </c>
      <c r="C194" s="12" t="s">
        <v>343</v>
      </c>
      <c r="D194" s="3" t="str">
        <f>VLOOKUP(C194,Locations!$G$2:$H$250,2,false)</f>
        <v>00017 Malchous Forest Park</v>
      </c>
      <c r="E194" s="11" t="s">
        <v>101</v>
      </c>
      <c r="F194" s="4" t="s">
        <v>296</v>
      </c>
      <c r="G194" s="5"/>
      <c r="H194" s="2" t="s">
        <v>69</v>
      </c>
      <c r="I194" s="4" t="s">
        <v>353</v>
      </c>
      <c r="J194" s="4" t="s">
        <v>354</v>
      </c>
      <c r="K194" s="4"/>
      <c r="L194" s="4"/>
      <c r="M194" s="4" t="str">
        <f>IF(vlookup(A194,'Available Pokemon'!A:C,3,FALSE)=D194,"Y","N")</f>
        <v>Y</v>
      </c>
      <c r="N194" s="4" t="str">
        <f>iferror(IF(vlookup(A194,'Available Pokemon'!A:D,4,FALSE)=D194,"Y","N"),"N")</f>
        <v>N</v>
      </c>
      <c r="O194" s="4" t="str">
        <f t="shared" si="1"/>
        <v>Y</v>
      </c>
      <c r="P194" s="4" t="s">
        <v>90</v>
      </c>
      <c r="Q194" s="4" t="s">
        <v>29</v>
      </c>
      <c r="R194" s="4" t="s">
        <v>28</v>
      </c>
      <c r="S194" s="4" t="s">
        <v>31</v>
      </c>
      <c r="T194" s="4">
        <v>1.0</v>
      </c>
      <c r="U194" s="4"/>
    </row>
    <row r="195" hidden="1">
      <c r="A195" s="11" t="s">
        <v>105</v>
      </c>
      <c r="B195" s="2" t="s">
        <v>96</v>
      </c>
      <c r="C195" s="12" t="s">
        <v>343</v>
      </c>
      <c r="D195" s="3" t="str">
        <f>VLOOKUP(C195,Locations!$G$2:$H$250,2,false)</f>
        <v>00017 Malchous Forest Park</v>
      </c>
      <c r="E195" s="11" t="s">
        <v>97</v>
      </c>
      <c r="F195" s="4" t="s">
        <v>296</v>
      </c>
      <c r="G195" s="3"/>
      <c r="H195" s="2"/>
      <c r="I195" s="4"/>
      <c r="J195" s="4"/>
      <c r="K195" s="4"/>
      <c r="L195" s="4"/>
      <c r="M195" s="4" t="str">
        <f>IF(vlookup(A195,'Available Pokemon'!A:C,3,FALSE)=D195,"Y","N")</f>
        <v>N</v>
      </c>
      <c r="N195" s="4" t="str">
        <f>iferror(IF(vlookup(A195,'Available Pokemon'!A:D,4,FALSE)=D195,"Y","N"),"N")</f>
        <v>N</v>
      </c>
      <c r="O195" s="4" t="str">
        <f t="shared" si="1"/>
        <v>N</v>
      </c>
      <c r="P195" s="4" t="s">
        <v>71</v>
      </c>
      <c r="Q195" s="4" t="s">
        <v>56</v>
      </c>
      <c r="R195" s="4" t="s">
        <v>28</v>
      </c>
      <c r="S195" s="4" t="s">
        <v>31</v>
      </c>
      <c r="T195" s="4">
        <v>2.0</v>
      </c>
      <c r="U195" s="4"/>
    </row>
    <row r="196" hidden="1">
      <c r="A196" s="11" t="s">
        <v>339</v>
      </c>
      <c r="B196" s="2" t="s">
        <v>96</v>
      </c>
      <c r="C196" s="12" t="s">
        <v>343</v>
      </c>
      <c r="D196" s="3" t="str">
        <f>VLOOKUP(C196,Locations!$G$2:$H$250,2,false)</f>
        <v>00017 Malchous Forest Park</v>
      </c>
      <c r="E196" s="11" t="s">
        <v>24</v>
      </c>
      <c r="F196" s="4" t="s">
        <v>296</v>
      </c>
      <c r="G196" s="3"/>
      <c r="H196" s="2"/>
      <c r="I196" s="4"/>
      <c r="J196" s="4"/>
      <c r="K196" s="4"/>
      <c r="L196" s="4"/>
      <c r="M196" s="4" t="str">
        <f>IF(vlookup(A196,'Available Pokemon'!A:C,3,FALSE)=D196,"Y","N")</f>
        <v>N</v>
      </c>
      <c r="N196" s="4" t="str">
        <f>iferror(IF(vlookup(A196,'Available Pokemon'!A:D,4,FALSE)=D196,"Y","N"),"N")</f>
        <v>N</v>
      </c>
      <c r="O196" s="4" t="str">
        <f t="shared" si="1"/>
        <v>N</v>
      </c>
      <c r="P196" s="4" t="s">
        <v>90</v>
      </c>
      <c r="Q196" s="4"/>
      <c r="R196" s="4" t="s">
        <v>141</v>
      </c>
      <c r="S196" s="4" t="s">
        <v>31</v>
      </c>
      <c r="T196" s="4">
        <v>2.0</v>
      </c>
      <c r="U196" s="4"/>
    </row>
    <row r="197" hidden="1">
      <c r="A197" s="11" t="s">
        <v>340</v>
      </c>
      <c r="B197" s="2" t="s">
        <v>96</v>
      </c>
      <c r="C197" s="12" t="s">
        <v>343</v>
      </c>
      <c r="D197" s="3" t="str">
        <f>VLOOKUP(C197,Locations!$G$2:$H$250,2,false)</f>
        <v>00017 Malchous Forest Park</v>
      </c>
      <c r="E197" s="11" t="s">
        <v>145</v>
      </c>
      <c r="F197" s="4" t="s">
        <v>296</v>
      </c>
      <c r="G197" s="3"/>
      <c r="H197" s="2"/>
      <c r="I197" s="4" t="s">
        <v>228</v>
      </c>
      <c r="J197" s="4"/>
      <c r="K197" s="4"/>
      <c r="L197" s="4"/>
      <c r="M197" s="4" t="str">
        <f>IF(vlookup(A197,'Available Pokemon'!A:C,3,FALSE)=D197,"Y","N")</f>
        <v>N</v>
      </c>
      <c r="N197" s="4" t="str">
        <f>iferror(IF(vlookup(A197,'Available Pokemon'!A:D,4,FALSE)=D197,"Y","N"),"N")</f>
        <v>N</v>
      </c>
      <c r="O197" s="4" t="str">
        <f t="shared" si="1"/>
        <v>N</v>
      </c>
      <c r="P197" s="4" t="s">
        <v>90</v>
      </c>
      <c r="Q197" s="4" t="s">
        <v>29</v>
      </c>
      <c r="R197" s="4" t="s">
        <v>28</v>
      </c>
      <c r="S197" s="4" t="s">
        <v>31</v>
      </c>
      <c r="T197" s="4">
        <v>2.0</v>
      </c>
      <c r="U197" s="4"/>
    </row>
    <row r="198" hidden="1">
      <c r="A198" s="11" t="s">
        <v>107</v>
      </c>
      <c r="B198" s="2" t="s">
        <v>96</v>
      </c>
      <c r="C198" s="12" t="s">
        <v>343</v>
      </c>
      <c r="D198" s="3" t="str">
        <f>VLOOKUP(C198,Locations!$G$2:$H$250,2,false)</f>
        <v>00017 Malchous Forest Park</v>
      </c>
      <c r="E198" s="11" t="s">
        <v>101</v>
      </c>
      <c r="F198" s="4" t="s">
        <v>296</v>
      </c>
      <c r="G198" s="3"/>
      <c r="H198" s="2"/>
      <c r="I198" s="4"/>
      <c r="J198" s="4"/>
      <c r="K198" s="4"/>
      <c r="L198" s="4"/>
      <c r="M198" s="4" t="str">
        <f>IF(vlookup(A198,'Available Pokemon'!A:C,3,FALSE)=D198,"Y","N")</f>
        <v>N</v>
      </c>
      <c r="N198" s="4" t="str">
        <f>iferror(IF(vlookup(A198,'Available Pokemon'!A:D,4,FALSE)=D198,"Y","N"),"N")</f>
        <v>N</v>
      </c>
      <c r="O198" s="4" t="str">
        <f t="shared" si="1"/>
        <v>N</v>
      </c>
      <c r="P198" s="4" t="s">
        <v>90</v>
      </c>
      <c r="Q198" s="4" t="s">
        <v>30</v>
      </c>
      <c r="R198" s="4" t="s">
        <v>28</v>
      </c>
      <c r="S198" s="4" t="s">
        <v>31</v>
      </c>
      <c r="T198" s="4">
        <v>1.0</v>
      </c>
      <c r="U198" s="4"/>
    </row>
    <row r="199">
      <c r="A199" s="3" t="s">
        <v>355</v>
      </c>
      <c r="B199" s="2" t="s">
        <v>22</v>
      </c>
      <c r="C199" s="3" t="s">
        <v>356</v>
      </c>
      <c r="D199" s="3" t="str">
        <f>VLOOKUP(C199,Locations!$G$2:$H$250,2,false)</f>
        <v>00018 Rhodochrine Jungle</v>
      </c>
      <c r="E199" s="2" t="s">
        <v>24</v>
      </c>
      <c r="F199" s="4" t="s">
        <v>296</v>
      </c>
      <c r="G199" s="5" t="s">
        <v>357</v>
      </c>
      <c r="H199" s="2" t="s">
        <v>27</v>
      </c>
      <c r="I199" s="4" t="s">
        <v>28</v>
      </c>
      <c r="J199" s="4" t="s">
        <v>28</v>
      </c>
      <c r="K199" s="4" t="s">
        <v>28</v>
      </c>
      <c r="L199" s="4" t="s">
        <v>70</v>
      </c>
      <c r="M199" s="4" t="str">
        <f>IF(vlookup(A199,'Available Pokemon'!A:C,3,FALSE)=D199,"Y","N")</f>
        <v>Y</v>
      </c>
      <c r="N199" s="4" t="str">
        <f>iferror(IF(vlookup(A199,'Available Pokemon'!A:D,4,FALSE)=D199,"Y","N"),"N")</f>
        <v>N</v>
      </c>
      <c r="O199" s="4" t="str">
        <f t="shared" si="1"/>
        <v>Y</v>
      </c>
      <c r="P199" s="4" t="s">
        <v>121</v>
      </c>
      <c r="Q199" s="4" t="s">
        <v>172</v>
      </c>
      <c r="R199" s="4" t="s">
        <v>28</v>
      </c>
      <c r="S199" s="4" t="s">
        <v>31</v>
      </c>
      <c r="T199" s="4" t="s">
        <v>82</v>
      </c>
      <c r="U199" s="4" t="s">
        <v>31</v>
      </c>
    </row>
    <row r="200">
      <c r="A200" s="3" t="s">
        <v>358</v>
      </c>
      <c r="B200" s="2" t="s">
        <v>22</v>
      </c>
      <c r="C200" s="3" t="s">
        <v>356</v>
      </c>
      <c r="D200" s="3" t="str">
        <f>VLOOKUP(C200,Locations!$G$2:$H$250,2,false)</f>
        <v>00018 Rhodochrine Jungle</v>
      </c>
      <c r="E200" s="2" t="s">
        <v>24</v>
      </c>
      <c r="F200" s="4" t="s">
        <v>296</v>
      </c>
      <c r="G200" s="5" t="s">
        <v>357</v>
      </c>
      <c r="H200" s="2" t="s">
        <v>27</v>
      </c>
      <c r="I200" s="4" t="s">
        <v>28</v>
      </c>
      <c r="J200" s="4" t="s">
        <v>28</v>
      </c>
      <c r="K200" s="4" t="s">
        <v>28</v>
      </c>
      <c r="L200" s="4" t="s">
        <v>70</v>
      </c>
      <c r="M200" s="4" t="str">
        <f>IF(vlookup(A200,'Available Pokemon'!A:C,3,FALSE)=D200,"Y","N")</f>
        <v>Y</v>
      </c>
      <c r="N200" s="4" t="str">
        <f>iferror(IF(vlookup(A200,'Available Pokemon'!A:D,4,FALSE)=D200,"Y","N"),"N")</f>
        <v>N</v>
      </c>
      <c r="O200" s="4" t="str">
        <f t="shared" si="1"/>
        <v>Y</v>
      </c>
      <c r="P200" s="4" t="s">
        <v>75</v>
      </c>
      <c r="Q200" s="4"/>
      <c r="R200" s="4" t="s">
        <v>28</v>
      </c>
      <c r="S200" s="4" t="s">
        <v>31</v>
      </c>
      <c r="T200" s="4" t="s">
        <v>82</v>
      </c>
      <c r="U200" s="4" t="s">
        <v>31</v>
      </c>
    </row>
    <row r="201">
      <c r="A201" s="3" t="s">
        <v>359</v>
      </c>
      <c r="B201" s="2" t="s">
        <v>22</v>
      </c>
      <c r="C201" s="3" t="s">
        <v>356</v>
      </c>
      <c r="D201" s="3" t="str">
        <f>VLOOKUP(C201,Locations!$G$2:$H$250,2,false)</f>
        <v>00018 Rhodochrine Jungle</v>
      </c>
      <c r="E201" s="2" t="s">
        <v>24</v>
      </c>
      <c r="F201" s="4" t="s">
        <v>296</v>
      </c>
      <c r="G201" s="5" t="s">
        <v>357</v>
      </c>
      <c r="H201" s="2" t="s">
        <v>69</v>
      </c>
      <c r="I201" s="4" t="s">
        <v>28</v>
      </c>
      <c r="J201" s="4" t="s">
        <v>28</v>
      </c>
      <c r="K201" s="4" t="s">
        <v>28</v>
      </c>
      <c r="L201" s="4"/>
      <c r="M201" s="4" t="str">
        <f>IF(vlookup(A201,'Available Pokemon'!A:C,3,FALSE)=D201,"Y","N")</f>
        <v>Y</v>
      </c>
      <c r="N201" s="4" t="str">
        <f>iferror(IF(vlookup(A201,'Available Pokemon'!A:D,4,FALSE)=D201,"Y","N"),"N")</f>
        <v>N</v>
      </c>
      <c r="O201" s="4" t="str">
        <f t="shared" si="1"/>
        <v>Y</v>
      </c>
      <c r="P201" s="4" t="s">
        <v>71</v>
      </c>
      <c r="Q201" s="4"/>
      <c r="R201" s="4" t="s">
        <v>28</v>
      </c>
      <c r="S201" s="4" t="s">
        <v>31</v>
      </c>
      <c r="T201" s="4" t="s">
        <v>82</v>
      </c>
      <c r="U201" s="4" t="s">
        <v>31</v>
      </c>
    </row>
    <row r="202">
      <c r="A202" s="3" t="s">
        <v>360</v>
      </c>
      <c r="B202" s="2" t="s">
        <v>22</v>
      </c>
      <c r="C202" s="3" t="s">
        <v>356</v>
      </c>
      <c r="D202" s="3" t="str">
        <f>VLOOKUP(C202,Locations!$G$2:$H$250,2,false)</f>
        <v>00018 Rhodochrine Jungle</v>
      </c>
      <c r="E202" s="2" t="s">
        <v>24</v>
      </c>
      <c r="F202" s="4" t="s">
        <v>296</v>
      </c>
      <c r="G202" s="5" t="s">
        <v>357</v>
      </c>
      <c r="H202" s="2" t="s">
        <v>27</v>
      </c>
      <c r="I202" s="4" t="s">
        <v>28</v>
      </c>
      <c r="J202" s="4" t="s">
        <v>28</v>
      </c>
      <c r="K202" s="4" t="s">
        <v>28</v>
      </c>
      <c r="L202" s="4"/>
      <c r="M202" s="4" t="str">
        <f>IF(vlookup(A202,'Available Pokemon'!A:C,3,FALSE)=D202,"Y","N")</f>
        <v>Y</v>
      </c>
      <c r="N202" s="4" t="str">
        <f>iferror(IF(vlookup(A202,'Available Pokemon'!A:D,4,FALSE)=D202,"Y","N"),"N")</f>
        <v>N</v>
      </c>
      <c r="O202" s="4" t="str">
        <f t="shared" si="1"/>
        <v>Y</v>
      </c>
      <c r="P202" s="4" t="s">
        <v>111</v>
      </c>
      <c r="Q202" s="4" t="s">
        <v>172</v>
      </c>
      <c r="R202" s="4" t="s">
        <v>28</v>
      </c>
      <c r="S202" s="4" t="s">
        <v>31</v>
      </c>
      <c r="T202" s="4">
        <v>1.0</v>
      </c>
      <c r="U202" s="4"/>
    </row>
    <row r="203">
      <c r="A203" s="3" t="s">
        <v>361</v>
      </c>
      <c r="B203" s="2" t="s">
        <v>22</v>
      </c>
      <c r="C203" s="3" t="s">
        <v>356</v>
      </c>
      <c r="D203" s="3" t="str">
        <f>VLOOKUP(C203,Locations!$G$2:$H$250,2,false)</f>
        <v>00018 Rhodochrine Jungle</v>
      </c>
      <c r="E203" s="2" t="s">
        <v>24</v>
      </c>
      <c r="F203" s="4" t="s">
        <v>296</v>
      </c>
      <c r="G203" s="5" t="s">
        <v>362</v>
      </c>
      <c r="H203" s="2" t="s">
        <v>69</v>
      </c>
      <c r="I203" s="4" t="s">
        <v>28</v>
      </c>
      <c r="J203" s="4" t="s">
        <v>28</v>
      </c>
      <c r="K203" s="4" t="s">
        <v>28</v>
      </c>
      <c r="L203" s="4"/>
      <c r="M203" s="4" t="str">
        <f>IF(vlookup(A203,'Available Pokemon'!A:C,3,FALSE)=D203,"Y","N")</f>
        <v>Y</v>
      </c>
      <c r="N203" s="4" t="str">
        <f>iferror(IF(vlookup(A203,'Available Pokemon'!A:D,4,FALSE)=D203,"Y","N"),"N")</f>
        <v>N</v>
      </c>
      <c r="O203" s="4" t="str">
        <f t="shared" si="1"/>
        <v>Y</v>
      </c>
      <c r="P203" s="4" t="s">
        <v>71</v>
      </c>
      <c r="Q203" s="4" t="s">
        <v>56</v>
      </c>
      <c r="R203" s="4" t="s">
        <v>28</v>
      </c>
      <c r="S203" s="4" t="s">
        <v>31</v>
      </c>
      <c r="T203" s="4">
        <v>1.0</v>
      </c>
      <c r="U203" s="4"/>
    </row>
    <row r="204">
      <c r="A204" s="3" t="s">
        <v>363</v>
      </c>
      <c r="B204" s="2" t="s">
        <v>22</v>
      </c>
      <c r="C204" s="3" t="s">
        <v>356</v>
      </c>
      <c r="D204" s="3" t="str">
        <f>VLOOKUP(C204,Locations!$G$2:$H$250,2,false)</f>
        <v>00018 Rhodochrine Jungle</v>
      </c>
      <c r="E204" s="2" t="s">
        <v>24</v>
      </c>
      <c r="F204" s="4" t="s">
        <v>296</v>
      </c>
      <c r="G204" s="5" t="s">
        <v>364</v>
      </c>
      <c r="H204" s="2" t="s">
        <v>69</v>
      </c>
      <c r="I204" s="4" t="s">
        <v>28</v>
      </c>
      <c r="J204" s="4" t="s">
        <v>28</v>
      </c>
      <c r="K204" s="4" t="s">
        <v>28</v>
      </c>
      <c r="L204" s="4"/>
      <c r="M204" s="4" t="str">
        <f>IF(vlookup(A204,'Available Pokemon'!A:C,3,FALSE)=D204,"Y","N")</f>
        <v>Y</v>
      </c>
      <c r="N204" s="4" t="str">
        <f>iferror(IF(vlookup(A204,'Available Pokemon'!A:D,4,FALSE)=D204,"Y","N"),"N")</f>
        <v>N</v>
      </c>
      <c r="O204" s="4" t="str">
        <f t="shared" si="1"/>
        <v>Y</v>
      </c>
      <c r="P204" s="4" t="s">
        <v>71</v>
      </c>
      <c r="Q204" s="4"/>
      <c r="R204" s="4" t="s">
        <v>28</v>
      </c>
      <c r="S204" s="4" t="s">
        <v>31</v>
      </c>
      <c r="T204" s="4" t="s">
        <v>82</v>
      </c>
      <c r="U204" s="4" t="s">
        <v>31</v>
      </c>
    </row>
    <row r="205">
      <c r="A205" s="11" t="s">
        <v>365</v>
      </c>
      <c r="B205" s="2" t="s">
        <v>96</v>
      </c>
      <c r="C205" s="12" t="s">
        <v>356</v>
      </c>
      <c r="D205" s="3" t="str">
        <f>VLOOKUP(C205,Locations!$G$2:$H$250,2,false)</f>
        <v>00018 Rhodochrine Jungle</v>
      </c>
      <c r="E205" s="11" t="s">
        <v>101</v>
      </c>
      <c r="F205" s="4" t="s">
        <v>296</v>
      </c>
      <c r="G205" s="5"/>
      <c r="H205" s="2" t="s">
        <v>69</v>
      </c>
      <c r="I205" s="4"/>
      <c r="J205" s="4"/>
      <c r="K205" s="4"/>
      <c r="L205" s="4"/>
      <c r="M205" s="4" t="str">
        <f>IF(vlookup(A205,'Available Pokemon'!A:C,3,FALSE)=D205,"Y","N")</f>
        <v>Y</v>
      </c>
      <c r="N205" s="4" t="str">
        <f>iferror(IF(vlookup(A205,'Available Pokemon'!A:D,4,FALSE)=D205,"Y","N"),"N")</f>
        <v>N</v>
      </c>
      <c r="O205" s="4" t="str">
        <f t="shared" si="1"/>
        <v>Y</v>
      </c>
      <c r="P205" s="4" t="s">
        <v>90</v>
      </c>
      <c r="Q205" s="4" t="s">
        <v>30</v>
      </c>
      <c r="R205" s="4" t="s">
        <v>28</v>
      </c>
      <c r="S205" s="4" t="s">
        <v>28</v>
      </c>
      <c r="T205" s="4">
        <v>0.0</v>
      </c>
      <c r="U205" s="4" t="s">
        <v>31</v>
      </c>
    </row>
    <row r="206">
      <c r="A206" s="11" t="s">
        <v>366</v>
      </c>
      <c r="B206" s="2" t="s">
        <v>96</v>
      </c>
      <c r="C206" s="12" t="s">
        <v>356</v>
      </c>
      <c r="D206" s="3" t="str">
        <f>VLOOKUP(C206,Locations!$G$2:$H$250,2,false)</f>
        <v>00018 Rhodochrine Jungle</v>
      </c>
      <c r="E206" s="11" t="s">
        <v>97</v>
      </c>
      <c r="F206" s="4" t="s">
        <v>296</v>
      </c>
      <c r="G206" s="5"/>
      <c r="H206" s="2" t="s">
        <v>69</v>
      </c>
      <c r="I206" s="4"/>
      <c r="J206" s="4"/>
      <c r="K206" s="4"/>
      <c r="L206" s="4"/>
      <c r="M206" s="4" t="str">
        <f>IF(vlookup(A206,'Available Pokemon'!A:C,3,FALSE)=D206,"Y","N")</f>
        <v>Y</v>
      </c>
      <c r="N206" s="4" t="str">
        <f>iferror(IF(vlookup(A206,'Available Pokemon'!A:D,4,FALSE)=D206,"Y","N"),"N")</f>
        <v>N</v>
      </c>
      <c r="O206" s="4" t="str">
        <f t="shared" si="1"/>
        <v>Y</v>
      </c>
      <c r="P206" s="4" t="s">
        <v>81</v>
      </c>
      <c r="Q206" s="4" t="s">
        <v>172</v>
      </c>
      <c r="R206" s="4" t="s">
        <v>28</v>
      </c>
      <c r="S206" s="4" t="s">
        <v>31</v>
      </c>
      <c r="T206" s="4" t="s">
        <v>82</v>
      </c>
      <c r="U206" s="4" t="s">
        <v>31</v>
      </c>
    </row>
    <row r="207">
      <c r="A207" s="11" t="s">
        <v>367</v>
      </c>
      <c r="B207" s="2" t="s">
        <v>96</v>
      </c>
      <c r="C207" s="12" t="s">
        <v>356</v>
      </c>
      <c r="D207" s="3" t="str">
        <f>VLOOKUP(C207,Locations!$G$2:$H$250,2,false)</f>
        <v>00018 Rhodochrine Jungle</v>
      </c>
      <c r="E207" s="11" t="s">
        <v>114</v>
      </c>
      <c r="F207" s="4" t="s">
        <v>296</v>
      </c>
      <c r="G207" s="5"/>
      <c r="H207" s="2" t="s">
        <v>69</v>
      </c>
      <c r="I207" s="4" t="s">
        <v>94</v>
      </c>
      <c r="J207" s="4"/>
      <c r="K207" s="4"/>
      <c r="L207" s="4"/>
      <c r="M207" s="4" t="str">
        <f>IF(vlookup(A207,'Available Pokemon'!A:C,3,FALSE)=D207,"Y","N")</f>
        <v>Y</v>
      </c>
      <c r="N207" s="4" t="str">
        <f>iferror(IF(vlookup(A207,'Available Pokemon'!A:D,4,FALSE)=D207,"Y","N"),"N")</f>
        <v>N</v>
      </c>
      <c r="O207" s="4" t="str">
        <f t="shared" si="1"/>
        <v>Y</v>
      </c>
      <c r="P207" s="4" t="s">
        <v>71</v>
      </c>
      <c r="Q207" s="4" t="s">
        <v>56</v>
      </c>
      <c r="R207" s="4" t="s">
        <v>28</v>
      </c>
      <c r="S207" s="4" t="s">
        <v>31</v>
      </c>
      <c r="T207" s="4">
        <v>1.0</v>
      </c>
      <c r="U207" s="4"/>
    </row>
    <row r="208">
      <c r="A208" s="11" t="s">
        <v>368</v>
      </c>
      <c r="B208" s="2" t="s">
        <v>96</v>
      </c>
      <c r="C208" s="12" t="s">
        <v>356</v>
      </c>
      <c r="D208" s="3" t="str">
        <f>VLOOKUP(C208,Locations!$G$2:$H$250,2,false)</f>
        <v>00018 Rhodochrine Jungle</v>
      </c>
      <c r="E208" s="11" t="s">
        <v>24</v>
      </c>
      <c r="F208" s="4" t="s">
        <v>296</v>
      </c>
      <c r="G208" s="5"/>
      <c r="H208" s="2" t="s">
        <v>69</v>
      </c>
      <c r="I208" s="4" t="s">
        <v>369</v>
      </c>
      <c r="J208" s="4"/>
      <c r="K208" s="4"/>
      <c r="L208" s="4"/>
      <c r="M208" s="4" t="str">
        <f>IF(vlookup(A208,'Available Pokemon'!A:C,3,FALSE)=D208,"Y","N")</f>
        <v>Y</v>
      </c>
      <c r="N208" s="4" t="str">
        <f>iferror(IF(vlookup(A208,'Available Pokemon'!A:D,4,FALSE)=D208,"Y","N"),"N")</f>
        <v>N</v>
      </c>
      <c r="O208" s="4" t="str">
        <f t="shared" si="1"/>
        <v>Y</v>
      </c>
      <c r="P208" s="4" t="s">
        <v>71</v>
      </c>
      <c r="Q208" s="4" t="s">
        <v>56</v>
      </c>
      <c r="R208" s="4" t="s">
        <v>28</v>
      </c>
      <c r="S208" s="4" t="s">
        <v>31</v>
      </c>
      <c r="T208" s="4" t="s">
        <v>82</v>
      </c>
      <c r="U208" s="4" t="s">
        <v>31</v>
      </c>
    </row>
    <row r="209">
      <c r="A209" s="11" t="s">
        <v>370</v>
      </c>
      <c r="B209" s="2" t="s">
        <v>96</v>
      </c>
      <c r="C209" s="12" t="s">
        <v>356</v>
      </c>
      <c r="D209" s="3" t="str">
        <f>VLOOKUP(C209,Locations!$G$2:$H$250,2,false)</f>
        <v>00018 Rhodochrine Jungle</v>
      </c>
      <c r="E209" s="11" t="s">
        <v>213</v>
      </c>
      <c r="F209" s="4" t="s">
        <v>296</v>
      </c>
      <c r="G209" s="5"/>
      <c r="H209" s="2" t="s">
        <v>69</v>
      </c>
      <c r="I209" s="4" t="s">
        <v>217</v>
      </c>
      <c r="J209" s="4"/>
      <c r="K209" s="4"/>
      <c r="L209" s="4"/>
      <c r="M209" s="4" t="str">
        <f>IF(vlookup(A209,'Available Pokemon'!A:C,3,FALSE)=D209,"Y","N")</f>
        <v>Y</v>
      </c>
      <c r="N209" s="4" t="str">
        <f>iferror(IF(vlookup(A209,'Available Pokemon'!A:D,4,FALSE)=D209,"Y","N"),"N")</f>
        <v>N</v>
      </c>
      <c r="O209" s="4" t="str">
        <f t="shared" si="1"/>
        <v>Y</v>
      </c>
      <c r="P209" s="4" t="s">
        <v>29</v>
      </c>
      <c r="Q209" s="4" t="s">
        <v>30</v>
      </c>
      <c r="R209" s="4" t="s">
        <v>28</v>
      </c>
      <c r="S209" s="4" t="s">
        <v>28</v>
      </c>
      <c r="T209" s="4">
        <v>1.0</v>
      </c>
      <c r="U209" s="4"/>
    </row>
    <row r="210">
      <c r="A210" s="11" t="s">
        <v>100</v>
      </c>
      <c r="B210" s="2" t="s">
        <v>96</v>
      </c>
      <c r="C210" s="12" t="s">
        <v>356</v>
      </c>
      <c r="D210" s="3" t="str">
        <f>VLOOKUP(C210,Locations!$G$2:$H$250,2,false)</f>
        <v>00018 Rhodochrine Jungle</v>
      </c>
      <c r="E210" s="11" t="s">
        <v>101</v>
      </c>
      <c r="F210" s="4" t="s">
        <v>296</v>
      </c>
      <c r="G210" s="5"/>
      <c r="H210" s="2" t="s">
        <v>69</v>
      </c>
      <c r="I210" s="4"/>
      <c r="J210" s="4"/>
      <c r="K210" s="4"/>
      <c r="L210" s="4"/>
      <c r="M210" s="4" t="str">
        <f>IF(vlookup(A210,'Available Pokemon'!A:C,3,FALSE)=D210,"Y","N")</f>
        <v>N</v>
      </c>
      <c r="N210" s="4" t="str">
        <f>iferror(IF(vlookup(A210,'Available Pokemon'!A:D,4,FALSE)=D210,"Y","N"),"N")</f>
        <v>Y</v>
      </c>
      <c r="O210" s="4" t="str">
        <f t="shared" si="1"/>
        <v>Y</v>
      </c>
      <c r="P210" s="4" t="s">
        <v>71</v>
      </c>
      <c r="Q210" s="4" t="s">
        <v>56</v>
      </c>
      <c r="R210" s="4" t="s">
        <v>28</v>
      </c>
      <c r="S210" s="4" t="s">
        <v>31</v>
      </c>
      <c r="T210" s="4">
        <v>1.0</v>
      </c>
      <c r="U210" s="4"/>
    </row>
    <row r="211">
      <c r="A211" s="11" t="s">
        <v>371</v>
      </c>
      <c r="B211" s="2" t="s">
        <v>96</v>
      </c>
      <c r="C211" s="12" t="s">
        <v>356</v>
      </c>
      <c r="D211" s="3" t="str">
        <f>VLOOKUP(C211,Locations!$G$2:$H$250,2,false)</f>
        <v>00018 Rhodochrine Jungle</v>
      </c>
      <c r="E211" s="11" t="s">
        <v>145</v>
      </c>
      <c r="F211" s="4" t="s">
        <v>296</v>
      </c>
      <c r="G211" s="5"/>
      <c r="H211" s="2" t="s">
        <v>69</v>
      </c>
      <c r="I211" s="4"/>
      <c r="J211" s="4"/>
      <c r="K211" s="4"/>
      <c r="L211" s="4"/>
      <c r="M211" s="4" t="str">
        <f>IF(vlookup(A211,'Available Pokemon'!A:C,3,FALSE)=D211,"Y","N")</f>
        <v>Y</v>
      </c>
      <c r="N211" s="4" t="str">
        <f>iferror(IF(vlookup(A211,'Available Pokemon'!A:D,4,FALSE)=D211,"Y","N"),"N")</f>
        <v>N</v>
      </c>
      <c r="O211" s="4" t="str">
        <f t="shared" si="1"/>
        <v>Y</v>
      </c>
      <c r="P211" s="4" t="s">
        <v>90</v>
      </c>
      <c r="Q211" s="4" t="s">
        <v>56</v>
      </c>
      <c r="R211" s="4" t="s">
        <v>28</v>
      </c>
      <c r="S211" s="4" t="s">
        <v>28</v>
      </c>
      <c r="T211" s="4">
        <v>0.0</v>
      </c>
      <c r="U211" s="4" t="s">
        <v>31</v>
      </c>
    </row>
    <row r="212">
      <c r="A212" s="11" t="s">
        <v>144</v>
      </c>
      <c r="B212" s="2" t="s">
        <v>96</v>
      </c>
      <c r="C212" s="12" t="s">
        <v>356</v>
      </c>
      <c r="D212" s="3" t="str">
        <f>VLOOKUP(C212,Locations!$G$2:$H$250,2,false)</f>
        <v>00018 Rhodochrine Jungle</v>
      </c>
      <c r="E212" s="11" t="s">
        <v>145</v>
      </c>
      <c r="F212" s="4" t="s">
        <v>296</v>
      </c>
      <c r="G212" s="5"/>
      <c r="H212" s="2" t="s">
        <v>69</v>
      </c>
      <c r="I212" s="4"/>
      <c r="J212" s="4"/>
      <c r="K212" s="4"/>
      <c r="L212" s="4"/>
      <c r="M212" s="4" t="str">
        <f>IF(vlookup(A212,'Available Pokemon'!A:C,3,FALSE)=D212,"Y","N")</f>
        <v>N</v>
      </c>
      <c r="N212" s="4" t="str">
        <f>iferror(IF(vlookup(A212,'Available Pokemon'!A:D,4,FALSE)=D212,"Y","N"),"N")</f>
        <v>Y</v>
      </c>
      <c r="O212" s="4" t="str">
        <f t="shared" si="1"/>
        <v>Y</v>
      </c>
      <c r="P212" s="4" t="s">
        <v>90</v>
      </c>
      <c r="Q212" s="4" t="s">
        <v>56</v>
      </c>
      <c r="R212" s="4" t="s">
        <v>28</v>
      </c>
      <c r="S212" s="4" t="s">
        <v>31</v>
      </c>
      <c r="T212" s="4">
        <v>1.0</v>
      </c>
      <c r="U212" s="4"/>
    </row>
    <row r="213">
      <c r="A213" s="11" t="s">
        <v>78</v>
      </c>
      <c r="B213" s="2" t="s">
        <v>96</v>
      </c>
      <c r="C213" s="12" t="s">
        <v>356</v>
      </c>
      <c r="D213" s="3" t="str">
        <f>VLOOKUP(C213,Locations!$G$2:$H$250,2,false)</f>
        <v>00018 Rhodochrine Jungle</v>
      </c>
      <c r="E213" s="11" t="s">
        <v>24</v>
      </c>
      <c r="F213" s="4" t="s">
        <v>296</v>
      </c>
      <c r="G213" s="5"/>
      <c r="H213" s="2" t="s">
        <v>69</v>
      </c>
      <c r="I213" s="4"/>
      <c r="J213" s="4"/>
      <c r="K213" s="4"/>
      <c r="L213" s="4"/>
      <c r="M213" s="4" t="str">
        <f>IF(vlookup(A213,'Available Pokemon'!A:C,3,FALSE)=D213,"Y","N")</f>
        <v>N</v>
      </c>
      <c r="N213" s="4" t="str">
        <f>iferror(IF(vlookup(A213,'Available Pokemon'!A:D,4,FALSE)=D213,"Y","N"),"N")</f>
        <v>Y</v>
      </c>
      <c r="O213" s="4" t="str">
        <f t="shared" si="1"/>
        <v>Y</v>
      </c>
      <c r="P213" s="4" t="s">
        <v>81</v>
      </c>
      <c r="Q213" s="4"/>
      <c r="R213" s="4" t="s">
        <v>28</v>
      </c>
      <c r="S213" s="4" t="s">
        <v>31</v>
      </c>
      <c r="T213" s="4" t="s">
        <v>82</v>
      </c>
      <c r="U213" s="4" t="s">
        <v>31</v>
      </c>
    </row>
    <row r="214">
      <c r="A214" s="11" t="s">
        <v>351</v>
      </c>
      <c r="B214" s="2" t="s">
        <v>96</v>
      </c>
      <c r="C214" s="12" t="s">
        <v>356</v>
      </c>
      <c r="D214" s="3" t="str">
        <f>VLOOKUP(C214,Locations!$G$2:$H$250,2,false)</f>
        <v>00018 Rhodochrine Jungle</v>
      </c>
      <c r="E214" s="11" t="s">
        <v>97</v>
      </c>
      <c r="F214" s="4" t="s">
        <v>296</v>
      </c>
      <c r="G214" s="5"/>
      <c r="H214" s="2" t="s">
        <v>69</v>
      </c>
      <c r="I214" s="4"/>
      <c r="J214" s="4"/>
      <c r="K214" s="4"/>
      <c r="L214" s="4"/>
      <c r="M214" s="4" t="str">
        <f>IF(vlookup(A214,'Available Pokemon'!A:C,3,FALSE)=D214,"Y","N")</f>
        <v>N</v>
      </c>
      <c r="N214" s="4" t="str">
        <f>iferror(IF(vlookup(A214,'Available Pokemon'!A:D,4,FALSE)=D214,"Y","N"),"N")</f>
        <v>Y</v>
      </c>
      <c r="O214" s="4" t="str">
        <f t="shared" si="1"/>
        <v>Y</v>
      </c>
      <c r="P214" s="4" t="s">
        <v>29</v>
      </c>
      <c r="Q214" s="4"/>
      <c r="R214" s="4" t="s">
        <v>28</v>
      </c>
      <c r="S214" s="4" t="s">
        <v>31</v>
      </c>
      <c r="T214" s="4">
        <v>1.0</v>
      </c>
      <c r="U214" s="4"/>
    </row>
    <row r="215">
      <c r="A215" s="11" t="s">
        <v>352</v>
      </c>
      <c r="B215" s="2" t="s">
        <v>96</v>
      </c>
      <c r="C215" s="12" t="s">
        <v>356</v>
      </c>
      <c r="D215" s="3" t="str">
        <f>VLOOKUP(C215,Locations!$G$2:$H$250,2,false)</f>
        <v>00018 Rhodochrine Jungle</v>
      </c>
      <c r="E215" s="11" t="s">
        <v>101</v>
      </c>
      <c r="F215" s="4" t="s">
        <v>296</v>
      </c>
      <c r="G215" s="5"/>
      <c r="H215" s="2" t="s">
        <v>69</v>
      </c>
      <c r="I215" s="4" t="s">
        <v>353</v>
      </c>
      <c r="J215" s="4" t="s">
        <v>354</v>
      </c>
      <c r="K215" s="4"/>
      <c r="L215" s="4"/>
      <c r="M215" s="4" t="str">
        <f>IF(vlookup(A215,'Available Pokemon'!A:C,3,FALSE)=D215,"Y","N")</f>
        <v>N</v>
      </c>
      <c r="N215" s="4" t="str">
        <f>iferror(IF(vlookup(A215,'Available Pokemon'!A:D,4,FALSE)=D215,"Y","N"),"N")</f>
        <v>Y</v>
      </c>
      <c r="O215" s="4" t="str">
        <f t="shared" si="1"/>
        <v>Y</v>
      </c>
      <c r="P215" s="4" t="s">
        <v>90</v>
      </c>
      <c r="Q215" s="4" t="s">
        <v>29</v>
      </c>
      <c r="R215" s="4" t="s">
        <v>28</v>
      </c>
      <c r="S215" s="4" t="s">
        <v>31</v>
      </c>
      <c r="T215" s="4">
        <v>1.0</v>
      </c>
      <c r="U215" s="4"/>
    </row>
    <row r="216">
      <c r="A216" s="11" t="s">
        <v>339</v>
      </c>
      <c r="B216" s="2" t="s">
        <v>96</v>
      </c>
      <c r="C216" s="12" t="s">
        <v>356</v>
      </c>
      <c r="D216" s="3" t="str">
        <f>VLOOKUP(C216,Locations!$G$2:$H$250,2,false)</f>
        <v>00018 Rhodochrine Jungle</v>
      </c>
      <c r="E216" s="11" t="s">
        <v>97</v>
      </c>
      <c r="F216" s="4" t="s">
        <v>296</v>
      </c>
      <c r="G216" s="5"/>
      <c r="H216" s="2" t="s">
        <v>69</v>
      </c>
      <c r="I216" s="4"/>
      <c r="J216" s="4"/>
      <c r="K216" s="4"/>
      <c r="L216" s="4"/>
      <c r="M216" s="4" t="str">
        <f>IF(vlookup(A216,'Available Pokemon'!A:C,3,FALSE)=D216,"Y","N")</f>
        <v>N</v>
      </c>
      <c r="N216" s="4" t="str">
        <f>iferror(IF(vlookup(A216,'Available Pokemon'!A:D,4,FALSE)=D216,"Y","N"),"N")</f>
        <v>Y</v>
      </c>
      <c r="O216" s="4" t="str">
        <f t="shared" si="1"/>
        <v>Y</v>
      </c>
      <c r="P216" s="4" t="s">
        <v>90</v>
      </c>
      <c r="Q216" s="4"/>
      <c r="R216" s="4" t="s">
        <v>141</v>
      </c>
      <c r="S216" s="4" t="s">
        <v>31</v>
      </c>
      <c r="T216" s="4">
        <v>2.0</v>
      </c>
      <c r="U216" s="4"/>
    </row>
    <row r="217">
      <c r="A217" s="11" t="s">
        <v>340</v>
      </c>
      <c r="B217" s="2" t="s">
        <v>96</v>
      </c>
      <c r="C217" s="12" t="s">
        <v>356</v>
      </c>
      <c r="D217" s="3" t="str">
        <f>VLOOKUP(C217,Locations!$G$2:$H$250,2,false)</f>
        <v>00018 Rhodochrine Jungle</v>
      </c>
      <c r="E217" s="11" t="s">
        <v>97</v>
      </c>
      <c r="F217" s="4" t="s">
        <v>296</v>
      </c>
      <c r="G217" s="5"/>
      <c r="H217" s="2" t="s">
        <v>69</v>
      </c>
      <c r="I217" s="4" t="s">
        <v>228</v>
      </c>
      <c r="J217" s="4"/>
      <c r="K217" s="4"/>
      <c r="L217" s="4"/>
      <c r="M217" s="4" t="str">
        <f>IF(vlookup(A217,'Available Pokemon'!A:C,3,FALSE)=D217,"Y","N")</f>
        <v>N</v>
      </c>
      <c r="N217" s="4" t="str">
        <f>iferror(IF(vlookup(A217,'Available Pokemon'!A:D,4,FALSE)=D217,"Y","N"),"N")</f>
        <v>Y</v>
      </c>
      <c r="O217" s="4" t="str">
        <f t="shared" si="1"/>
        <v>Y</v>
      </c>
      <c r="P217" s="4" t="s">
        <v>90</v>
      </c>
      <c r="Q217" s="4" t="s">
        <v>29</v>
      </c>
      <c r="R217" s="4" t="s">
        <v>28</v>
      </c>
      <c r="S217" s="4" t="s">
        <v>31</v>
      </c>
      <c r="T217" s="4">
        <v>2.0</v>
      </c>
      <c r="U217" s="4"/>
    </row>
    <row r="218">
      <c r="A218" s="11" t="s">
        <v>93</v>
      </c>
      <c r="B218" s="2" t="s">
        <v>96</v>
      </c>
      <c r="C218" s="12" t="s">
        <v>356</v>
      </c>
      <c r="D218" s="3" t="str">
        <f>VLOOKUP(C218,Locations!$G$2:$H$250,2,false)</f>
        <v>00018 Rhodochrine Jungle</v>
      </c>
      <c r="E218" s="11" t="s">
        <v>97</v>
      </c>
      <c r="F218" s="4" t="s">
        <v>296</v>
      </c>
      <c r="G218" s="5"/>
      <c r="H218" s="2" t="s">
        <v>69</v>
      </c>
      <c r="I218" s="4" t="s">
        <v>94</v>
      </c>
      <c r="J218" s="4"/>
      <c r="K218" s="4"/>
      <c r="L218" s="4"/>
      <c r="M218" s="4" t="str">
        <f>IF(vlookup(A218,'Available Pokemon'!A:C,3,FALSE)=D218,"Y","N")</f>
        <v>N</v>
      </c>
      <c r="N218" s="4" t="str">
        <f>iferror(IF(vlookup(A218,'Available Pokemon'!A:D,4,FALSE)=D218,"Y","N"),"N")</f>
        <v>Y</v>
      </c>
      <c r="O218" s="4" t="str">
        <f t="shared" si="1"/>
        <v>Y</v>
      </c>
      <c r="P218" s="4" t="s">
        <v>71</v>
      </c>
      <c r="Q218" s="4" t="s">
        <v>56</v>
      </c>
      <c r="R218" s="4" t="s">
        <v>28</v>
      </c>
      <c r="S218" s="4" t="s">
        <v>31</v>
      </c>
      <c r="T218" s="4">
        <v>1.0</v>
      </c>
      <c r="U218" s="4"/>
    </row>
    <row r="219">
      <c r="A219" s="11" t="s">
        <v>107</v>
      </c>
      <c r="B219" s="2" t="s">
        <v>96</v>
      </c>
      <c r="C219" s="12" t="s">
        <v>356</v>
      </c>
      <c r="D219" s="3" t="str">
        <f>VLOOKUP(C219,Locations!$G$2:$H$250,2,false)</f>
        <v>00018 Rhodochrine Jungle</v>
      </c>
      <c r="E219" s="11" t="s">
        <v>101</v>
      </c>
      <c r="F219" s="4" t="s">
        <v>296</v>
      </c>
      <c r="G219" s="5"/>
      <c r="H219" s="2" t="s">
        <v>69</v>
      </c>
      <c r="I219" s="4"/>
      <c r="J219" s="4"/>
      <c r="K219" s="4"/>
      <c r="L219" s="4"/>
      <c r="M219" s="4" t="str">
        <f>IF(vlookup(A219,'Available Pokemon'!A:C,3,FALSE)=D219,"Y","N")</f>
        <v>N</v>
      </c>
      <c r="N219" s="4" t="str">
        <f>iferror(IF(vlookup(A219,'Available Pokemon'!A:D,4,FALSE)=D219,"Y","N"),"N")</f>
        <v>Y</v>
      </c>
      <c r="O219" s="4" t="str">
        <f t="shared" si="1"/>
        <v>Y</v>
      </c>
      <c r="P219" s="4" t="s">
        <v>90</v>
      </c>
      <c r="Q219" s="4" t="s">
        <v>30</v>
      </c>
      <c r="R219" s="4" t="s">
        <v>28</v>
      </c>
      <c r="S219" s="4" t="s">
        <v>31</v>
      </c>
      <c r="T219" s="4">
        <v>1.0</v>
      </c>
      <c r="U219" s="4"/>
    </row>
    <row r="220">
      <c r="A220" s="11" t="s">
        <v>372</v>
      </c>
      <c r="B220" s="2" t="s">
        <v>96</v>
      </c>
      <c r="C220" s="12" t="s">
        <v>356</v>
      </c>
      <c r="D220" s="3" t="str">
        <f>VLOOKUP(C220,Locations!$G$2:$H$250,2,false)</f>
        <v>00018 Rhodochrine Jungle</v>
      </c>
      <c r="E220" s="11" t="s">
        <v>213</v>
      </c>
      <c r="F220" s="4" t="s">
        <v>296</v>
      </c>
      <c r="G220" s="5"/>
      <c r="H220" s="2" t="s">
        <v>69</v>
      </c>
      <c r="I220" s="4"/>
      <c r="J220" s="4"/>
      <c r="K220" s="4"/>
      <c r="L220" s="4"/>
      <c r="M220" s="4" t="str">
        <f>IF(vlookup(A220,'Available Pokemon'!A:C,3,FALSE)=D220,"Y","N")</f>
        <v>Y</v>
      </c>
      <c r="N220" s="4" t="str">
        <f>iferror(IF(vlookup(A220,'Available Pokemon'!A:D,4,FALSE)=D220,"Y","N"),"N")</f>
        <v>N</v>
      </c>
      <c r="O220" s="4" t="str">
        <f t="shared" si="1"/>
        <v>Y</v>
      </c>
      <c r="P220" s="4" t="s">
        <v>29</v>
      </c>
      <c r="Q220" s="4"/>
      <c r="R220" s="4" t="s">
        <v>28</v>
      </c>
      <c r="S220" s="4" t="s">
        <v>31</v>
      </c>
      <c r="T220" s="4">
        <v>1.0</v>
      </c>
      <c r="U220" s="4"/>
    </row>
    <row r="221">
      <c r="A221" s="3" t="s">
        <v>373</v>
      </c>
      <c r="B221" s="2" t="s">
        <v>22</v>
      </c>
      <c r="C221" s="3" t="s">
        <v>374</v>
      </c>
      <c r="D221" s="3" t="str">
        <f>VLOOKUP(C221,Locations!$G$2:$H$250,2,false)</f>
        <v>00019 The Underroot</v>
      </c>
      <c r="E221" s="2" t="s">
        <v>24</v>
      </c>
      <c r="F221" s="4" t="s">
        <v>296</v>
      </c>
      <c r="G221" s="5" t="s">
        <v>375</v>
      </c>
      <c r="H221" s="2" t="s">
        <v>69</v>
      </c>
      <c r="I221" s="4" t="s">
        <v>28</v>
      </c>
      <c r="J221" s="4" t="s">
        <v>28</v>
      </c>
      <c r="K221" s="4" t="s">
        <v>28</v>
      </c>
      <c r="L221" s="4"/>
      <c r="M221" s="4" t="str">
        <f>IF(vlookup(A221,'Available Pokemon'!A:C,3,FALSE)=D221,"Y","N")</f>
        <v>Y</v>
      </c>
      <c r="N221" s="4" t="str">
        <f>iferror(IF(vlookup(A221,'Available Pokemon'!A:D,4,FALSE)=D221,"Y","N"),"N")</f>
        <v>N</v>
      </c>
      <c r="O221" s="4" t="str">
        <f t="shared" si="1"/>
        <v>Y</v>
      </c>
      <c r="P221" s="4" t="s">
        <v>30</v>
      </c>
      <c r="Q221" s="4"/>
      <c r="R221" s="4" t="s">
        <v>28</v>
      </c>
      <c r="S221" s="4" t="s">
        <v>31</v>
      </c>
      <c r="T221" s="4" t="s">
        <v>82</v>
      </c>
      <c r="U221" s="4" t="s">
        <v>31</v>
      </c>
    </row>
    <row r="222">
      <c r="A222" s="2" t="s">
        <v>376</v>
      </c>
      <c r="B222" s="2" t="s">
        <v>244</v>
      </c>
      <c r="C222" s="2" t="s">
        <v>374</v>
      </c>
      <c r="D222" s="3" t="str">
        <f>VLOOKUP(C222,Locations!$G$2:$H$250,2,false)</f>
        <v>00019 The Underroot</v>
      </c>
      <c r="E222" s="2" t="s">
        <v>24</v>
      </c>
      <c r="F222" s="4" t="s">
        <v>296</v>
      </c>
      <c r="G222" s="21" t="s">
        <v>377</v>
      </c>
      <c r="H222" s="2"/>
      <c r="I222" s="4" t="s">
        <v>28</v>
      </c>
      <c r="J222" s="4" t="s">
        <v>28</v>
      </c>
      <c r="K222" s="4" t="s">
        <v>28</v>
      </c>
      <c r="L222" s="4"/>
      <c r="M222" s="4" t="s">
        <v>31</v>
      </c>
      <c r="N222" s="4" t="str">
        <f>iferror(IF(vlookup(A222,'Available Pokemon'!A:D,4,FALSE)=D222,"Y","N"),"N")</f>
        <v>N</v>
      </c>
      <c r="O222" s="4" t="str">
        <f t="shared" si="1"/>
        <v>Y</v>
      </c>
      <c r="P222" s="4" t="s">
        <v>44</v>
      </c>
      <c r="Q222" s="4"/>
      <c r="R222" s="4" t="s">
        <v>28</v>
      </c>
      <c r="S222" s="4" t="s">
        <v>28</v>
      </c>
      <c r="T222" s="4">
        <v>0.0</v>
      </c>
      <c r="U222" s="4" t="s">
        <v>31</v>
      </c>
    </row>
    <row r="223">
      <c r="A223" s="11" t="s">
        <v>378</v>
      </c>
      <c r="B223" s="11" t="s">
        <v>96</v>
      </c>
      <c r="C223" s="12" t="s">
        <v>374</v>
      </c>
      <c r="D223" s="3" t="str">
        <f>VLOOKUP(C223,Locations!$G$2:$H$250,2,false)</f>
        <v>00019 The Underroot</v>
      </c>
      <c r="E223" s="11" t="s">
        <v>24</v>
      </c>
      <c r="F223" s="4" t="s">
        <v>296</v>
      </c>
      <c r="G223" s="5"/>
      <c r="H223" s="2" t="s">
        <v>27</v>
      </c>
      <c r="I223" s="4"/>
      <c r="J223" s="4"/>
      <c r="K223" s="4"/>
      <c r="L223" s="4"/>
      <c r="M223" s="4" t="str">
        <f>IF(vlookup(A223,'Available Pokemon'!A:C,3,FALSE)=D223,"Y","N")</f>
        <v>Y</v>
      </c>
      <c r="N223" s="4" t="str">
        <f>iferror(IF(vlookup(A223,'Available Pokemon'!A:D,4,FALSE)=D223,"Y","N"),"N")</f>
        <v>N</v>
      </c>
      <c r="O223" s="4" t="str">
        <f t="shared" si="1"/>
        <v>Y</v>
      </c>
      <c r="P223" s="4" t="s">
        <v>71</v>
      </c>
      <c r="Q223" s="4"/>
      <c r="R223" s="4" t="s">
        <v>379</v>
      </c>
      <c r="S223" s="4" t="s">
        <v>31</v>
      </c>
      <c r="T223" s="4">
        <v>1.0</v>
      </c>
      <c r="U223" s="4"/>
    </row>
    <row r="224">
      <c r="A224" s="11" t="s">
        <v>380</v>
      </c>
      <c r="B224" s="11" t="s">
        <v>96</v>
      </c>
      <c r="C224" s="12" t="s">
        <v>374</v>
      </c>
      <c r="D224" s="3" t="str">
        <f>VLOOKUP(C224,Locations!$G$2:$H$250,2,false)</f>
        <v>00019 The Underroot</v>
      </c>
      <c r="E224" s="11" t="s">
        <v>24</v>
      </c>
      <c r="F224" s="4" t="s">
        <v>296</v>
      </c>
      <c r="G224" s="5"/>
      <c r="H224" s="2" t="s">
        <v>69</v>
      </c>
      <c r="I224" s="4"/>
      <c r="J224" s="4"/>
      <c r="K224" s="4"/>
      <c r="L224" s="4"/>
      <c r="M224" s="4" t="str">
        <f>IF(vlookup(A224,'Available Pokemon'!A:C,3,FALSE)=D224,"Y","N")</f>
        <v>Y</v>
      </c>
      <c r="N224" s="4" t="str">
        <f>iferror(IF(vlookup(A224,'Available Pokemon'!A:D,4,FALSE)=D224,"Y","N"),"N")</f>
        <v>N</v>
      </c>
      <c r="O224" s="4" t="str">
        <f t="shared" si="1"/>
        <v>Y</v>
      </c>
      <c r="P224" s="4" t="s">
        <v>71</v>
      </c>
      <c r="Q224" s="4"/>
      <c r="R224" s="4" t="s">
        <v>28</v>
      </c>
      <c r="S224" s="4" t="s">
        <v>31</v>
      </c>
      <c r="T224" s="4" t="s">
        <v>82</v>
      </c>
      <c r="U224" s="4" t="s">
        <v>31</v>
      </c>
    </row>
    <row r="225">
      <c r="A225" s="11" t="s">
        <v>381</v>
      </c>
      <c r="B225" s="11" t="s">
        <v>96</v>
      </c>
      <c r="C225" s="12" t="s">
        <v>374</v>
      </c>
      <c r="D225" s="3" t="str">
        <f>VLOOKUP(C225,Locations!$G$2:$H$250,2,false)</f>
        <v>00019 The Underroot</v>
      </c>
      <c r="E225" s="11" t="s">
        <v>24</v>
      </c>
      <c r="F225" s="4" t="s">
        <v>296</v>
      </c>
      <c r="G225" s="5"/>
      <c r="H225" s="2" t="s">
        <v>69</v>
      </c>
      <c r="I225" s="4" t="s">
        <v>353</v>
      </c>
      <c r="J225" s="4" t="s">
        <v>354</v>
      </c>
      <c r="K225" s="4"/>
      <c r="L225" s="4"/>
      <c r="M225" s="4" t="str">
        <f>IF(vlookup(A225,'Available Pokemon'!A:C,3,FALSE)=D225,"Y","N")</f>
        <v>Y</v>
      </c>
      <c r="N225" s="4" t="str">
        <f>iferror(IF(vlookup(A225,'Available Pokemon'!A:D,4,FALSE)=D225,"Y","N"),"N")</f>
        <v>N</v>
      </c>
      <c r="O225" s="4" t="str">
        <f t="shared" si="1"/>
        <v>Y</v>
      </c>
      <c r="P225" s="4" t="s">
        <v>29</v>
      </c>
      <c r="Q225" s="4" t="s">
        <v>172</v>
      </c>
      <c r="R225" s="4" t="s">
        <v>28</v>
      </c>
      <c r="S225" s="4" t="s">
        <v>31</v>
      </c>
      <c r="T225" s="4">
        <v>1.0</v>
      </c>
      <c r="U225" s="4"/>
    </row>
    <row r="226">
      <c r="A226" s="11" t="s">
        <v>184</v>
      </c>
      <c r="B226" s="11" t="s">
        <v>96</v>
      </c>
      <c r="C226" s="12" t="s">
        <v>374</v>
      </c>
      <c r="D226" s="3" t="str">
        <f>VLOOKUP(C226,Locations!$G$2:$H$250,2,false)</f>
        <v>00019 The Underroot</v>
      </c>
      <c r="E226" s="11" t="s">
        <v>24</v>
      </c>
      <c r="F226" s="4" t="s">
        <v>296</v>
      </c>
      <c r="G226" s="5"/>
      <c r="H226" s="2" t="s">
        <v>69</v>
      </c>
      <c r="I226" s="4"/>
      <c r="J226" s="4"/>
      <c r="K226" s="4"/>
      <c r="L226" s="4"/>
      <c r="M226" s="4" t="str">
        <f>IF(vlookup(A226,'Available Pokemon'!A:C,3,FALSE)=D226,"Y","N")</f>
        <v>N</v>
      </c>
      <c r="N226" s="4" t="str">
        <f>iferror(IF(vlookup(A226,'Available Pokemon'!A:D,4,FALSE)=D226,"Y","N"),"N")</f>
        <v>Y</v>
      </c>
      <c r="O226" s="4" t="str">
        <f t="shared" si="1"/>
        <v>Y</v>
      </c>
      <c r="P226" s="4" t="s">
        <v>56</v>
      </c>
      <c r="Q226" s="4" t="s">
        <v>186</v>
      </c>
      <c r="R226" s="4" t="s">
        <v>28</v>
      </c>
      <c r="S226" s="4" t="s">
        <v>31</v>
      </c>
      <c r="T226" s="4">
        <v>1.0</v>
      </c>
      <c r="U226" s="4"/>
    </row>
    <row r="227">
      <c r="A227" s="11" t="s">
        <v>382</v>
      </c>
      <c r="B227" s="11" t="s">
        <v>96</v>
      </c>
      <c r="C227" s="12" t="s">
        <v>374</v>
      </c>
      <c r="D227" s="3" t="str">
        <f>VLOOKUP(C227,Locations!$G$2:$H$250,2,false)</f>
        <v>00019 The Underroot</v>
      </c>
      <c r="E227" s="11" t="s">
        <v>24</v>
      </c>
      <c r="F227" s="4" t="s">
        <v>296</v>
      </c>
      <c r="G227" s="5"/>
      <c r="H227" s="2" t="s">
        <v>69</v>
      </c>
      <c r="I227" s="4"/>
      <c r="J227" s="4"/>
      <c r="K227" s="4"/>
      <c r="L227" s="4"/>
      <c r="M227" s="4" t="str">
        <f>IF(vlookup(A227,'Available Pokemon'!A:C,3,FALSE)=D227,"Y","N")</f>
        <v>Y</v>
      </c>
      <c r="N227" s="4" t="str">
        <f>iferror(IF(vlookup(A227,'Available Pokemon'!A:D,4,FALSE)=D227,"Y","N"),"N")</f>
        <v>N</v>
      </c>
      <c r="O227" s="4" t="str">
        <f t="shared" si="1"/>
        <v>Y</v>
      </c>
      <c r="P227" s="4" t="s">
        <v>177</v>
      </c>
      <c r="Q227" s="4" t="s">
        <v>29</v>
      </c>
      <c r="R227" s="4" t="s">
        <v>28</v>
      </c>
      <c r="S227" s="4" t="s">
        <v>31</v>
      </c>
      <c r="T227" s="4">
        <v>1.0</v>
      </c>
      <c r="U227" s="4"/>
    </row>
    <row r="228">
      <c r="A228" s="11" t="s">
        <v>383</v>
      </c>
      <c r="B228" s="11" t="s">
        <v>96</v>
      </c>
      <c r="C228" s="12" t="s">
        <v>374</v>
      </c>
      <c r="D228" s="3" t="str">
        <f>VLOOKUP(C228,Locations!$G$2:$H$250,2,false)</f>
        <v>00019 The Underroot</v>
      </c>
      <c r="E228" s="11" t="s">
        <v>24</v>
      </c>
      <c r="F228" s="4" t="s">
        <v>296</v>
      </c>
      <c r="G228" s="5"/>
      <c r="H228" s="2" t="s">
        <v>69</v>
      </c>
      <c r="I228" s="4"/>
      <c r="J228" s="4"/>
      <c r="K228" s="4"/>
      <c r="L228" s="4"/>
      <c r="M228" s="4" t="str">
        <f>IF(vlookup(A228,'Available Pokemon'!A:C,3,FALSE)=D228,"Y","N")</f>
        <v>Y</v>
      </c>
      <c r="N228" s="4" t="str">
        <f>iferror(IF(vlookup(A228,'Available Pokemon'!A:D,4,FALSE)=D228,"Y","N"),"N")</f>
        <v>N</v>
      </c>
      <c r="O228" s="4" t="str">
        <f t="shared" si="1"/>
        <v>Y</v>
      </c>
      <c r="P228" s="4" t="s">
        <v>44</v>
      </c>
      <c r="Q228" s="4"/>
      <c r="R228" s="4" t="s">
        <v>111</v>
      </c>
      <c r="S228" s="4"/>
      <c r="T228" s="4">
        <v>1.0</v>
      </c>
      <c r="U228" s="4"/>
    </row>
    <row r="229">
      <c r="A229" s="11" t="s">
        <v>384</v>
      </c>
      <c r="B229" s="11" t="s">
        <v>96</v>
      </c>
      <c r="C229" s="12" t="s">
        <v>374</v>
      </c>
      <c r="D229" s="3" t="str">
        <f>VLOOKUP(C229,Locations!$G$2:$H$250,2,false)</f>
        <v>00019 The Underroot</v>
      </c>
      <c r="E229" s="11" t="s">
        <v>24</v>
      </c>
      <c r="F229" s="4" t="s">
        <v>296</v>
      </c>
      <c r="G229" s="5"/>
      <c r="H229" s="2" t="s">
        <v>69</v>
      </c>
      <c r="I229" s="4" t="s">
        <v>385</v>
      </c>
      <c r="J229" s="4"/>
      <c r="K229" s="4"/>
      <c r="L229" s="4"/>
      <c r="M229" s="4" t="str">
        <f>IF(vlookup(A229,'Available Pokemon'!A:C,3,FALSE)=D229,"Y","N")</f>
        <v>Y</v>
      </c>
      <c r="N229" s="4" t="str">
        <f>iferror(IF(vlookup(A229,'Available Pokemon'!A:D,4,FALSE)=D229,"Y","N"),"N")</f>
        <v>N</v>
      </c>
      <c r="O229" s="4" t="str">
        <f t="shared" si="1"/>
        <v>Y</v>
      </c>
      <c r="P229" s="4" t="s">
        <v>177</v>
      </c>
      <c r="Q229" s="4"/>
      <c r="R229" s="4" t="s">
        <v>28</v>
      </c>
      <c r="S229" s="4" t="s">
        <v>31</v>
      </c>
      <c r="T229" s="4">
        <v>1.0</v>
      </c>
      <c r="U229" s="4"/>
    </row>
    <row r="230">
      <c r="A230" s="11" t="s">
        <v>386</v>
      </c>
      <c r="B230" s="11" t="s">
        <v>96</v>
      </c>
      <c r="C230" s="12" t="s">
        <v>374</v>
      </c>
      <c r="D230" s="3" t="str">
        <f>VLOOKUP(C230,Locations!$G$2:$H$250,2,false)</f>
        <v>00019 The Underroot</v>
      </c>
      <c r="E230" s="11" t="s">
        <v>24</v>
      </c>
      <c r="F230" s="4" t="s">
        <v>296</v>
      </c>
      <c r="G230" s="5"/>
      <c r="H230" s="2" t="s">
        <v>69</v>
      </c>
      <c r="I230" s="4"/>
      <c r="J230" s="4"/>
      <c r="K230" s="4"/>
      <c r="L230" s="4"/>
      <c r="M230" s="4" t="str">
        <f>IF(vlookup(A230,'Available Pokemon'!A:C,3,FALSE)=D230,"Y","N")</f>
        <v>Y</v>
      </c>
      <c r="N230" s="4" t="str">
        <f>iferror(IF(vlookup(A230,'Available Pokemon'!A:D,4,FALSE)=D230,"Y","N"),"N")</f>
        <v>N</v>
      </c>
      <c r="O230" s="4" t="str">
        <f t="shared" si="1"/>
        <v>Y</v>
      </c>
      <c r="P230" s="4" t="s">
        <v>71</v>
      </c>
      <c r="Q230" s="4"/>
      <c r="R230" s="4" t="s">
        <v>28</v>
      </c>
      <c r="S230" s="4" t="s">
        <v>31</v>
      </c>
      <c r="T230" s="4" t="s">
        <v>82</v>
      </c>
      <c r="U230" s="4" t="s">
        <v>31</v>
      </c>
    </row>
    <row r="231">
      <c r="A231" s="11" t="s">
        <v>187</v>
      </c>
      <c r="B231" s="11" t="s">
        <v>96</v>
      </c>
      <c r="C231" s="12" t="s">
        <v>374</v>
      </c>
      <c r="D231" s="3" t="str">
        <f>VLOOKUP(C231,Locations!$G$2:$H$250,2,false)</f>
        <v>00019 The Underroot</v>
      </c>
      <c r="E231" s="11" t="s">
        <v>24</v>
      </c>
      <c r="F231" s="4" t="s">
        <v>296</v>
      </c>
      <c r="G231" s="5"/>
      <c r="H231" s="2" t="s">
        <v>27</v>
      </c>
      <c r="I231" s="4"/>
      <c r="J231" s="4"/>
      <c r="K231" s="4"/>
      <c r="L231" s="4"/>
      <c r="M231" s="4" t="str">
        <f>IF(vlookup(A231,'Available Pokemon'!A:C,3,FALSE)=D231,"Y","N")</f>
        <v>N</v>
      </c>
      <c r="N231" s="4" t="str">
        <f>iferror(IF(vlookup(A231,'Available Pokemon'!A:D,4,FALSE)=D231,"Y","N"),"N")</f>
        <v>Y</v>
      </c>
      <c r="O231" s="4" t="str">
        <f t="shared" si="1"/>
        <v>Y</v>
      </c>
      <c r="P231" s="4" t="s">
        <v>111</v>
      </c>
      <c r="Q231" s="4" t="s">
        <v>56</v>
      </c>
      <c r="R231" s="4" t="s">
        <v>28</v>
      </c>
      <c r="S231" s="4" t="s">
        <v>31</v>
      </c>
      <c r="T231" s="4">
        <v>1.0</v>
      </c>
      <c r="U231" s="4"/>
    </row>
    <row r="232">
      <c r="A232" s="11" t="s">
        <v>83</v>
      </c>
      <c r="B232" s="11" t="s">
        <v>96</v>
      </c>
      <c r="C232" s="12" t="s">
        <v>374</v>
      </c>
      <c r="D232" s="3" t="str">
        <f>VLOOKUP(C232,Locations!$G$2:$H$250,2,false)</f>
        <v>00019 The Underroot</v>
      </c>
      <c r="E232" s="11" t="s">
        <v>24</v>
      </c>
      <c r="F232" s="4" t="s">
        <v>296</v>
      </c>
      <c r="G232" s="5"/>
      <c r="H232" s="2" t="s">
        <v>27</v>
      </c>
      <c r="I232" s="4"/>
      <c r="J232" s="4"/>
      <c r="K232" s="4"/>
      <c r="L232" s="4"/>
      <c r="M232" s="4" t="str">
        <f>IF(vlookup(A232,'Available Pokemon'!A:C,3,FALSE)=D232,"Y","N")</f>
        <v>N</v>
      </c>
      <c r="N232" s="4" t="str">
        <f>iferror(IF(vlookup(A232,'Available Pokemon'!A:D,4,FALSE)=D232,"Y","N"),"N")</f>
        <v>Y</v>
      </c>
      <c r="O232" s="4" t="str">
        <f t="shared" si="1"/>
        <v>Y</v>
      </c>
      <c r="P232" s="4" t="s">
        <v>71</v>
      </c>
      <c r="Q232" s="4"/>
      <c r="R232" s="4" t="s">
        <v>28</v>
      </c>
      <c r="S232" s="4" t="s">
        <v>31</v>
      </c>
      <c r="T232" s="4">
        <v>1.0</v>
      </c>
      <c r="U232" s="4"/>
    </row>
    <row r="233">
      <c r="A233" s="11" t="s">
        <v>387</v>
      </c>
      <c r="B233" s="2" t="s">
        <v>158</v>
      </c>
      <c r="C233" s="12" t="s">
        <v>374</v>
      </c>
      <c r="D233" s="3" t="str">
        <f>VLOOKUP(C233,Locations!$G$2:$H$250,2,false)</f>
        <v>00019 The Underroot</v>
      </c>
      <c r="E233" s="11" t="s">
        <v>24</v>
      </c>
      <c r="F233" s="4" t="s">
        <v>296</v>
      </c>
      <c r="G233" s="5"/>
      <c r="H233" s="2" t="s">
        <v>69</v>
      </c>
      <c r="I233" s="4"/>
      <c r="J233" s="4"/>
      <c r="K233" s="4"/>
      <c r="L233" s="4"/>
      <c r="M233" s="4" t="str">
        <f>IF(vlookup(A233,'Available Pokemon'!A:C,3,FALSE)=D233,"Y","N")</f>
        <v>Y</v>
      </c>
      <c r="N233" s="4" t="str">
        <f>iferror(IF(vlookup(A233,'Available Pokemon'!A:D,4,FALSE)=D233,"Y","N"),"N")</f>
        <v>N</v>
      </c>
      <c r="O233" s="4" t="str">
        <f t="shared" si="1"/>
        <v>Y</v>
      </c>
      <c r="P233" s="4" t="s">
        <v>44</v>
      </c>
      <c r="Q233" s="4" t="s">
        <v>128</v>
      </c>
      <c r="R233" s="4" t="s">
        <v>28</v>
      </c>
      <c r="S233" s="4" t="s">
        <v>31</v>
      </c>
      <c r="T233" s="4">
        <v>1.0</v>
      </c>
      <c r="U233" s="4"/>
    </row>
    <row r="234">
      <c r="A234" s="3" t="s">
        <v>388</v>
      </c>
      <c r="B234" s="2" t="s">
        <v>158</v>
      </c>
      <c r="C234" s="3" t="s">
        <v>374</v>
      </c>
      <c r="D234" s="3" t="str">
        <f>VLOOKUP(C234,Locations!$G$2:$H$250,2,false)</f>
        <v>00019 The Underroot</v>
      </c>
      <c r="E234" s="2" t="s">
        <v>24</v>
      </c>
      <c r="F234" s="4" t="s">
        <v>296</v>
      </c>
      <c r="G234" s="5"/>
      <c r="H234" s="2" t="s">
        <v>69</v>
      </c>
      <c r="I234" s="4" t="s">
        <v>389</v>
      </c>
      <c r="J234" s="4"/>
      <c r="K234" s="4"/>
      <c r="L234" s="4"/>
      <c r="M234" s="4" t="str">
        <f>IF(vlookup(A234,'Available Pokemon'!A:C,3,FALSE)=D234,"Y","N")</f>
        <v>Y</v>
      </c>
      <c r="N234" s="4" t="str">
        <f>iferror(IF(vlookup(A234,'Available Pokemon'!A:D,4,FALSE)=D234,"Y","N"),"N")</f>
        <v>N</v>
      </c>
      <c r="O234" s="4" t="str">
        <f t="shared" si="1"/>
        <v>Y</v>
      </c>
      <c r="P234" s="4" t="s">
        <v>44</v>
      </c>
      <c r="Q234" s="4" t="s">
        <v>81</v>
      </c>
      <c r="R234" s="4"/>
      <c r="S234" s="4" t="s">
        <v>31</v>
      </c>
      <c r="T234" s="4" t="s">
        <v>76</v>
      </c>
      <c r="U234" s="4"/>
    </row>
    <row r="235">
      <c r="A235" s="11" t="s">
        <v>159</v>
      </c>
      <c r="B235" s="2" t="s">
        <v>158</v>
      </c>
      <c r="C235" s="12" t="s">
        <v>374</v>
      </c>
      <c r="D235" s="3" t="str">
        <f>VLOOKUP(C235,Locations!$G$2:$H$250,2,false)</f>
        <v>00019 The Underroot</v>
      </c>
      <c r="E235" s="11" t="s">
        <v>24</v>
      </c>
      <c r="F235" s="4" t="s">
        <v>296</v>
      </c>
      <c r="G235" s="5"/>
      <c r="H235" s="2" t="s">
        <v>27</v>
      </c>
      <c r="I235" s="4" t="s">
        <v>160</v>
      </c>
      <c r="J235" s="4"/>
      <c r="K235" s="4"/>
      <c r="L235" s="4"/>
      <c r="M235" s="4" t="str">
        <f>IF(vlookup(A235,'Available Pokemon'!A:C,3,FALSE)=D235,"Y","N")</f>
        <v>N</v>
      </c>
      <c r="N235" s="4" t="str">
        <f>iferror(IF(vlookup(A235,'Available Pokemon'!A:D,4,FALSE)=D235,"Y","N"),"N")</f>
        <v>Y</v>
      </c>
      <c r="O235" s="4" t="str">
        <f t="shared" si="1"/>
        <v>Y</v>
      </c>
      <c r="P235" s="4" t="s">
        <v>44</v>
      </c>
      <c r="Q235" s="4"/>
      <c r="R235" s="4" t="s">
        <v>28</v>
      </c>
      <c r="S235" s="4" t="s">
        <v>31</v>
      </c>
      <c r="T235" s="4">
        <v>1.0</v>
      </c>
      <c r="U235" s="4"/>
    </row>
    <row r="236">
      <c r="A236" s="3" t="s">
        <v>390</v>
      </c>
      <c r="B236" s="2" t="s">
        <v>22</v>
      </c>
      <c r="C236" s="3" t="s">
        <v>391</v>
      </c>
      <c r="D236" s="3" t="str">
        <f>VLOOKUP(C236,Locations!$G$2:$H$250,2,false)</f>
        <v>00020 Beryl Ward</v>
      </c>
      <c r="E236" s="2" t="s">
        <v>101</v>
      </c>
      <c r="F236" s="4" t="s">
        <v>296</v>
      </c>
      <c r="G236" s="5" t="s">
        <v>392</v>
      </c>
      <c r="H236" s="2" t="s">
        <v>69</v>
      </c>
      <c r="I236" s="4" t="s">
        <v>28</v>
      </c>
      <c r="J236" s="4" t="s">
        <v>28</v>
      </c>
      <c r="K236" s="4" t="s">
        <v>28</v>
      </c>
      <c r="L236" s="4"/>
      <c r="M236" s="4" t="str">
        <f>IF(vlookup(A236,'Available Pokemon'!A:C,3,FALSE)=D236,"Y","N")</f>
        <v>Y</v>
      </c>
      <c r="N236" s="4" t="str">
        <f>iferror(IF(vlookup(A236,'Available Pokemon'!A:D,4,FALSE)=D236,"Y","N"),"N")</f>
        <v>N</v>
      </c>
      <c r="O236" s="4" t="str">
        <f t="shared" si="1"/>
        <v>Y</v>
      </c>
      <c r="P236" s="4" t="s">
        <v>177</v>
      </c>
      <c r="Q236" s="4" t="s">
        <v>29</v>
      </c>
      <c r="R236" s="4" t="s">
        <v>28</v>
      </c>
      <c r="S236" s="4" t="s">
        <v>28</v>
      </c>
      <c r="T236" s="4">
        <v>1.0</v>
      </c>
      <c r="U236" s="4"/>
    </row>
    <row r="237">
      <c r="A237" s="3" t="s">
        <v>393</v>
      </c>
      <c r="B237" s="2" t="s">
        <v>22</v>
      </c>
      <c r="C237" s="3" t="s">
        <v>391</v>
      </c>
      <c r="D237" s="3" t="str">
        <f>VLOOKUP(C237,Locations!$G$2:$H$250,2,false)</f>
        <v>00020 Beryl Ward</v>
      </c>
      <c r="E237" s="2" t="s">
        <v>97</v>
      </c>
      <c r="F237" s="4" t="s">
        <v>296</v>
      </c>
      <c r="G237" s="5" t="s">
        <v>394</v>
      </c>
      <c r="H237" s="2" t="s">
        <v>69</v>
      </c>
      <c r="I237" s="4" t="s">
        <v>28</v>
      </c>
      <c r="J237" s="4" t="s">
        <v>28</v>
      </c>
      <c r="K237" s="4" t="s">
        <v>28</v>
      </c>
      <c r="L237" s="4"/>
      <c r="M237" s="4" t="str">
        <f>IF(vlookup(A237,'Available Pokemon'!A:C,3,FALSE)=D237,"Y","N")</f>
        <v>Y</v>
      </c>
      <c r="N237" s="4" t="str">
        <f>iferror(IF(vlookup(A237,'Available Pokemon'!A:D,4,FALSE)=D237,"Y","N"),"N")</f>
        <v>N</v>
      </c>
      <c r="O237" s="4" t="str">
        <f t="shared" si="1"/>
        <v>Y</v>
      </c>
      <c r="P237" s="4" t="s">
        <v>81</v>
      </c>
      <c r="Q237" s="4" t="s">
        <v>71</v>
      </c>
      <c r="R237" s="4" t="s">
        <v>28</v>
      </c>
      <c r="S237" s="4" t="s">
        <v>31</v>
      </c>
      <c r="T237" s="4">
        <v>1.0</v>
      </c>
      <c r="U237" s="4"/>
    </row>
    <row r="238" hidden="1">
      <c r="A238" s="11" t="s">
        <v>211</v>
      </c>
      <c r="B238" s="11" t="s">
        <v>165</v>
      </c>
      <c r="C238" s="12" t="s">
        <v>391</v>
      </c>
      <c r="D238" s="3" t="str">
        <f>VLOOKUP(C238,Locations!$G$2:$H$250,2,false)</f>
        <v>00020 Beryl Ward</v>
      </c>
      <c r="E238" s="11" t="s">
        <v>24</v>
      </c>
      <c r="F238" s="4" t="s">
        <v>296</v>
      </c>
      <c r="G238" s="3"/>
      <c r="H238" s="11"/>
      <c r="I238" s="4"/>
      <c r="J238" s="4"/>
      <c r="K238" s="4"/>
      <c r="L238" s="4"/>
      <c r="M238" s="4" t="str">
        <f>IF(vlookup(A238,'Available Pokemon'!A:C,3,FALSE)=D238,"Y","N")</f>
        <v>N</v>
      </c>
      <c r="N238" s="4" t="str">
        <f>iferror(IF(vlookup(A238,'Available Pokemon'!A:D,4,FALSE)=D238,"Y","N"),"N")</f>
        <v>N</v>
      </c>
      <c r="O238" s="4" t="str">
        <f t="shared" si="1"/>
        <v>N</v>
      </c>
      <c r="P238" s="4" t="s">
        <v>29</v>
      </c>
      <c r="Q238" s="4" t="s">
        <v>30</v>
      </c>
      <c r="R238" s="4" t="s">
        <v>28</v>
      </c>
      <c r="S238" s="4" t="s">
        <v>31</v>
      </c>
      <c r="T238" s="4">
        <v>2.0</v>
      </c>
      <c r="U238" s="4"/>
    </row>
    <row r="239" hidden="1">
      <c r="A239" s="11" t="s">
        <v>216</v>
      </c>
      <c r="B239" s="11" t="s">
        <v>165</v>
      </c>
      <c r="C239" s="12" t="s">
        <v>391</v>
      </c>
      <c r="D239" s="3" t="str">
        <f>VLOOKUP(C239,Locations!$G$2:$H$250,2,false)</f>
        <v>00020 Beryl Ward</v>
      </c>
      <c r="E239" s="11" t="s">
        <v>24</v>
      </c>
      <c r="F239" s="4" t="s">
        <v>296</v>
      </c>
      <c r="G239" s="3"/>
      <c r="H239" s="11"/>
      <c r="I239" s="4" t="s">
        <v>217</v>
      </c>
      <c r="J239" s="4"/>
      <c r="K239" s="4"/>
      <c r="L239" s="4"/>
      <c r="M239" s="4" t="str">
        <f>IF(vlookup(A239,'Available Pokemon'!A:C,3,FALSE)=D239,"Y","N")</f>
        <v>N</v>
      </c>
      <c r="N239" s="4" t="str">
        <f>iferror(IF(vlookup(A239,'Available Pokemon'!A:D,4,FALSE)=D239,"Y","N"),"N")</f>
        <v>N</v>
      </c>
      <c r="O239" s="4" t="str">
        <f t="shared" si="1"/>
        <v>N</v>
      </c>
      <c r="P239" s="4" t="s">
        <v>29</v>
      </c>
      <c r="Q239" s="4" t="s">
        <v>30</v>
      </c>
      <c r="R239" s="4" t="s">
        <v>29</v>
      </c>
      <c r="S239" s="4" t="s">
        <v>31</v>
      </c>
      <c r="T239" s="4">
        <v>2.0</v>
      </c>
      <c r="U239" s="4"/>
    </row>
    <row r="240" hidden="1">
      <c r="A240" s="11" t="s">
        <v>351</v>
      </c>
      <c r="B240" s="11" t="s">
        <v>165</v>
      </c>
      <c r="C240" s="12" t="s">
        <v>391</v>
      </c>
      <c r="D240" s="3" t="str">
        <f>VLOOKUP(C240,Locations!$G$2:$H$250,2,false)</f>
        <v>00020 Beryl Ward</v>
      </c>
      <c r="E240" s="11" t="s">
        <v>24</v>
      </c>
      <c r="F240" s="4" t="s">
        <v>296</v>
      </c>
      <c r="G240" s="3"/>
      <c r="H240" s="11"/>
      <c r="I240" s="4"/>
      <c r="J240" s="4"/>
      <c r="K240" s="4"/>
      <c r="L240" s="4"/>
      <c r="M240" s="4" t="str">
        <f>IF(vlookup(A240,'Available Pokemon'!A:C,3,FALSE)=D240,"Y","N")</f>
        <v>N</v>
      </c>
      <c r="N240" s="4" t="str">
        <f>iferror(IF(vlookup(A240,'Available Pokemon'!A:D,4,FALSE)=D240,"Y","N"),"N")</f>
        <v>N</v>
      </c>
      <c r="O240" s="4" t="str">
        <f t="shared" si="1"/>
        <v>N</v>
      </c>
      <c r="P240" s="4" t="s">
        <v>29</v>
      </c>
      <c r="Q240" s="4"/>
      <c r="R240" s="4" t="s">
        <v>28</v>
      </c>
      <c r="S240" s="4" t="s">
        <v>31</v>
      </c>
      <c r="T240" s="4">
        <v>1.0</v>
      </c>
      <c r="U240" s="4"/>
    </row>
    <row r="241" hidden="1">
      <c r="A241" s="11" t="s">
        <v>338</v>
      </c>
      <c r="B241" s="11" t="s">
        <v>165</v>
      </c>
      <c r="C241" s="12" t="s">
        <v>391</v>
      </c>
      <c r="D241" s="3" t="str">
        <f>VLOOKUP(C241,Locations!$G$2:$H$250,2,false)</f>
        <v>00020 Beryl Ward</v>
      </c>
      <c r="E241" s="11" t="s">
        <v>24</v>
      </c>
      <c r="F241" s="4" t="s">
        <v>296</v>
      </c>
      <c r="G241" s="3"/>
      <c r="H241" s="11"/>
      <c r="I241" s="4"/>
      <c r="J241" s="4"/>
      <c r="K241" s="4"/>
      <c r="L241" s="4"/>
      <c r="M241" s="4" t="str">
        <f>IF(vlookup(A241,'Available Pokemon'!A:C,3,FALSE)=D241,"Y","N")</f>
        <v>N</v>
      </c>
      <c r="N241" s="4" t="str">
        <f>iferror(IF(vlookup(A241,'Available Pokemon'!A:D,4,FALSE)=D241,"Y","N"),"N")</f>
        <v>N</v>
      </c>
      <c r="O241" s="4" t="str">
        <f t="shared" si="1"/>
        <v>N</v>
      </c>
      <c r="P241" s="4" t="s">
        <v>71</v>
      </c>
      <c r="Q241" s="4" t="s">
        <v>56</v>
      </c>
      <c r="R241" s="4" t="s">
        <v>28</v>
      </c>
      <c r="S241" s="4" t="s">
        <v>28</v>
      </c>
      <c r="T241" s="4">
        <v>1.0</v>
      </c>
      <c r="U241" s="4"/>
    </row>
    <row r="242" hidden="1">
      <c r="A242" s="11" t="s">
        <v>339</v>
      </c>
      <c r="B242" s="11" t="s">
        <v>165</v>
      </c>
      <c r="C242" s="12" t="s">
        <v>391</v>
      </c>
      <c r="D242" s="3" t="str">
        <f>VLOOKUP(C242,Locations!$G$2:$H$250,2,false)</f>
        <v>00020 Beryl Ward</v>
      </c>
      <c r="E242" s="11" t="s">
        <v>24</v>
      </c>
      <c r="F242" s="4" t="s">
        <v>296</v>
      </c>
      <c r="G242" s="3"/>
      <c r="H242" s="11"/>
      <c r="I242" s="4"/>
      <c r="J242" s="4"/>
      <c r="K242" s="4"/>
      <c r="L242" s="4"/>
      <c r="M242" s="4" t="str">
        <f>IF(vlookup(A242,'Available Pokemon'!A:C,3,FALSE)=D242,"Y","N")</f>
        <v>N</v>
      </c>
      <c r="N242" s="4" t="str">
        <f>iferror(IF(vlookup(A242,'Available Pokemon'!A:D,4,FALSE)=D242,"Y","N"),"N")</f>
        <v>N</v>
      </c>
      <c r="O242" s="4" t="str">
        <f t="shared" si="1"/>
        <v>N</v>
      </c>
      <c r="P242" s="4" t="s">
        <v>90</v>
      </c>
      <c r="Q242" s="4"/>
      <c r="R242" s="4" t="s">
        <v>141</v>
      </c>
      <c r="S242" s="4" t="s">
        <v>31</v>
      </c>
      <c r="T242" s="4">
        <v>2.0</v>
      </c>
      <c r="U242" s="4"/>
    </row>
    <row r="243" hidden="1">
      <c r="A243" s="11" t="s">
        <v>340</v>
      </c>
      <c r="B243" s="11" t="s">
        <v>165</v>
      </c>
      <c r="C243" s="12" t="s">
        <v>391</v>
      </c>
      <c r="D243" s="3" t="str">
        <f>VLOOKUP(C243,Locations!$G$2:$H$250,2,false)</f>
        <v>00020 Beryl Ward</v>
      </c>
      <c r="E243" s="11" t="s">
        <v>24</v>
      </c>
      <c r="F243" s="4" t="s">
        <v>296</v>
      </c>
      <c r="G243" s="3"/>
      <c r="H243" s="11"/>
      <c r="I243" s="4" t="s">
        <v>228</v>
      </c>
      <c r="J243" s="4"/>
      <c r="K243" s="4"/>
      <c r="L243" s="4"/>
      <c r="M243" s="4" t="str">
        <f>IF(vlookup(A243,'Available Pokemon'!A:C,3,FALSE)=D243,"Y","N")</f>
        <v>N</v>
      </c>
      <c r="N243" s="4" t="str">
        <f>iferror(IF(vlookup(A243,'Available Pokemon'!A:D,4,FALSE)=D243,"Y","N"),"N")</f>
        <v>N</v>
      </c>
      <c r="O243" s="4" t="str">
        <f t="shared" si="1"/>
        <v>N</v>
      </c>
      <c r="P243" s="4" t="s">
        <v>90</v>
      </c>
      <c r="Q243" s="4" t="s">
        <v>29</v>
      </c>
      <c r="R243" s="4" t="s">
        <v>28</v>
      </c>
      <c r="S243" s="4" t="s">
        <v>31</v>
      </c>
      <c r="T243" s="4">
        <v>2.0</v>
      </c>
      <c r="U243" s="4"/>
    </row>
    <row r="244" hidden="1">
      <c r="A244" s="11" t="s">
        <v>93</v>
      </c>
      <c r="B244" s="11" t="s">
        <v>165</v>
      </c>
      <c r="C244" s="12" t="s">
        <v>391</v>
      </c>
      <c r="D244" s="3" t="str">
        <f>VLOOKUP(C244,Locations!$G$2:$H$250,2,false)</f>
        <v>00020 Beryl Ward</v>
      </c>
      <c r="E244" s="11" t="s">
        <v>24</v>
      </c>
      <c r="F244" s="4" t="s">
        <v>296</v>
      </c>
      <c r="G244" s="3"/>
      <c r="H244" s="11"/>
      <c r="I244" s="4" t="s">
        <v>94</v>
      </c>
      <c r="J244" s="4"/>
      <c r="K244" s="4"/>
      <c r="L244" s="4"/>
      <c r="M244" s="4" t="str">
        <f>IF(vlookup(A244,'Available Pokemon'!A:C,3,FALSE)=D244,"Y","N")</f>
        <v>N</v>
      </c>
      <c r="N244" s="4" t="str">
        <f>iferror(IF(vlookup(A244,'Available Pokemon'!A:D,4,FALSE)=D244,"Y","N"),"N")</f>
        <v>N</v>
      </c>
      <c r="O244" s="4" t="str">
        <f t="shared" si="1"/>
        <v>N</v>
      </c>
      <c r="P244" s="4" t="s">
        <v>71</v>
      </c>
      <c r="Q244" s="4" t="s">
        <v>56</v>
      </c>
      <c r="R244" s="4" t="s">
        <v>28</v>
      </c>
      <c r="S244" s="4" t="s">
        <v>31</v>
      </c>
      <c r="T244" s="4">
        <v>1.0</v>
      </c>
      <c r="U244" s="4"/>
    </row>
    <row r="245">
      <c r="A245" s="11" t="s">
        <v>395</v>
      </c>
      <c r="B245" s="2" t="s">
        <v>88</v>
      </c>
      <c r="C245" s="12" t="s">
        <v>391</v>
      </c>
      <c r="D245" s="3" t="str">
        <f>VLOOKUP(C245,Locations!$G$2:$H$250,2,false)</f>
        <v>00020 Beryl Ward</v>
      </c>
      <c r="E245" s="11" t="s">
        <v>24</v>
      </c>
      <c r="F245" s="4" t="s">
        <v>296</v>
      </c>
      <c r="G245" s="5"/>
      <c r="H245" s="2" t="s">
        <v>69</v>
      </c>
      <c r="I245" s="4"/>
      <c r="J245" s="4"/>
      <c r="K245" s="4"/>
      <c r="L245" s="4"/>
      <c r="M245" s="4" t="str">
        <f>IF(vlookup(A245,'Available Pokemon'!A:C,3,FALSE)=D245,"Y","N")</f>
        <v>Y</v>
      </c>
      <c r="N245" s="4" t="str">
        <f>iferror(IF(vlookup(A245,'Available Pokemon'!A:D,4,FALSE)=D245,"Y","N"),"N")</f>
        <v>N</v>
      </c>
      <c r="O245" s="4" t="str">
        <f t="shared" si="1"/>
        <v>Y</v>
      </c>
      <c r="P245" s="4" t="s">
        <v>71</v>
      </c>
      <c r="Q245" s="4"/>
      <c r="R245" s="4" t="s">
        <v>28</v>
      </c>
      <c r="S245" s="4" t="s">
        <v>31</v>
      </c>
      <c r="T245" s="4">
        <v>1.0</v>
      </c>
      <c r="U245" s="4"/>
    </row>
    <row r="246" hidden="1">
      <c r="A246" s="11" t="s">
        <v>136</v>
      </c>
      <c r="B246" s="2" t="s">
        <v>88</v>
      </c>
      <c r="C246" s="12" t="s">
        <v>391</v>
      </c>
      <c r="D246" s="3" t="str">
        <f>VLOOKUP(C246,Locations!$G$2:$H$250,2,false)</f>
        <v>00020 Beryl Ward</v>
      </c>
      <c r="E246" s="11" t="s">
        <v>24</v>
      </c>
      <c r="F246" s="4" t="s">
        <v>296</v>
      </c>
      <c r="G246" s="3"/>
      <c r="H246" s="2"/>
      <c r="I246" s="4"/>
      <c r="J246" s="4"/>
      <c r="K246" s="4"/>
      <c r="L246" s="4"/>
      <c r="M246" s="4" t="str">
        <f>IF(vlookup(A246,'Available Pokemon'!A:C,3,FALSE)=D246,"Y","N")</f>
        <v>N</v>
      </c>
      <c r="N246" s="4" t="str">
        <f>iferror(IF(vlookup(A246,'Available Pokemon'!A:D,4,FALSE)=D246,"Y","N"),"N")</f>
        <v>N</v>
      </c>
      <c r="O246" s="4" t="str">
        <f t="shared" si="1"/>
        <v>N</v>
      </c>
      <c r="P246" s="4" t="s">
        <v>90</v>
      </c>
      <c r="Q246" s="4"/>
      <c r="R246" s="4" t="s">
        <v>137</v>
      </c>
      <c r="S246" s="4" t="s">
        <v>31</v>
      </c>
      <c r="T246" s="4">
        <v>1.0</v>
      </c>
      <c r="U246" s="4"/>
    </row>
    <row r="247" hidden="1">
      <c r="A247" s="11" t="s">
        <v>91</v>
      </c>
      <c r="B247" s="2" t="s">
        <v>88</v>
      </c>
      <c r="C247" s="12" t="s">
        <v>391</v>
      </c>
      <c r="D247" s="3" t="str">
        <f>VLOOKUP(C247,Locations!$G$2:$H$250,2,false)</f>
        <v>00020 Beryl Ward</v>
      </c>
      <c r="E247" s="11" t="s">
        <v>24</v>
      </c>
      <c r="F247" s="4" t="s">
        <v>296</v>
      </c>
      <c r="G247" s="3"/>
      <c r="H247" s="2"/>
      <c r="I247" s="4"/>
      <c r="J247" s="4"/>
      <c r="K247" s="4"/>
      <c r="L247" s="4"/>
      <c r="M247" s="4" t="str">
        <f>IF(vlookup(A247,'Available Pokemon'!A:C,3,FALSE)=D247,"Y","N")</f>
        <v>N</v>
      </c>
      <c r="N247" s="4" t="str">
        <f>iferror(IF(vlookup(A247,'Available Pokemon'!A:D,4,FALSE)=D247,"Y","N"),"N")</f>
        <v>N</v>
      </c>
      <c r="O247" s="4" t="str">
        <f t="shared" si="1"/>
        <v>N</v>
      </c>
      <c r="P247" s="4" t="s">
        <v>90</v>
      </c>
      <c r="Q247" s="4"/>
      <c r="R247" s="4" t="s">
        <v>92</v>
      </c>
      <c r="S247" s="4" t="s">
        <v>31</v>
      </c>
      <c r="T247" s="4">
        <v>1.0</v>
      </c>
      <c r="U247" s="4"/>
    </row>
    <row r="248">
      <c r="A248" s="11" t="s">
        <v>396</v>
      </c>
      <c r="B248" s="2" t="s">
        <v>96</v>
      </c>
      <c r="C248" s="12" t="s">
        <v>391</v>
      </c>
      <c r="D248" s="3" t="str">
        <f>VLOOKUP(C248,Locations!$G$2:$H$250,2,false)</f>
        <v>00020 Beryl Ward</v>
      </c>
      <c r="E248" s="11" t="s">
        <v>24</v>
      </c>
      <c r="F248" s="4" t="s">
        <v>296</v>
      </c>
      <c r="G248" s="5"/>
      <c r="H248" s="2" t="s">
        <v>69</v>
      </c>
      <c r="I248" s="4"/>
      <c r="J248" s="4"/>
      <c r="K248" s="4"/>
      <c r="L248" s="4"/>
      <c r="M248" s="4" t="str">
        <f>IF(vlookup(A248,'Available Pokemon'!A:C,3,FALSE)=D248,"Y","N")</f>
        <v>Y</v>
      </c>
      <c r="N248" s="4" t="str">
        <f>iferror(IF(vlookup(A248,'Available Pokemon'!A:D,4,FALSE)=D248,"Y","N"),"N")</f>
        <v>N</v>
      </c>
      <c r="O248" s="4" t="str">
        <f t="shared" si="1"/>
        <v>Y</v>
      </c>
      <c r="P248" s="4" t="s">
        <v>30</v>
      </c>
      <c r="Q248" s="4"/>
      <c r="R248" s="4" t="s">
        <v>28</v>
      </c>
      <c r="S248" s="4" t="s">
        <v>28</v>
      </c>
      <c r="T248" s="4">
        <v>0.0</v>
      </c>
      <c r="U248" s="4" t="s">
        <v>31</v>
      </c>
    </row>
    <row r="249" hidden="1">
      <c r="A249" s="11" t="s">
        <v>378</v>
      </c>
      <c r="B249" s="2" t="s">
        <v>96</v>
      </c>
      <c r="C249" s="12" t="s">
        <v>391</v>
      </c>
      <c r="D249" s="3" t="str">
        <f>VLOOKUP(C249,Locations!$G$2:$H$250,2,false)</f>
        <v>00020 Beryl Ward</v>
      </c>
      <c r="E249" s="11" t="s">
        <v>97</v>
      </c>
      <c r="F249" s="4" t="s">
        <v>296</v>
      </c>
      <c r="G249" s="3"/>
      <c r="H249" s="2"/>
      <c r="I249" s="4"/>
      <c r="J249" s="4"/>
      <c r="K249" s="4"/>
      <c r="L249" s="4"/>
      <c r="M249" s="4" t="str">
        <f>IF(vlookup(A249,'Available Pokemon'!A:C,3,FALSE)=D249,"Y","N")</f>
        <v>N</v>
      </c>
      <c r="N249" s="4" t="str">
        <f>iferror(IF(vlookup(A249,'Available Pokemon'!A:D,4,FALSE)=D249,"Y","N"),"N")</f>
        <v>N</v>
      </c>
      <c r="O249" s="4" t="str">
        <f t="shared" si="1"/>
        <v>N</v>
      </c>
      <c r="P249" s="4" t="s">
        <v>71</v>
      </c>
      <c r="Q249" s="4"/>
      <c r="R249" s="4" t="s">
        <v>379</v>
      </c>
      <c r="S249" s="4" t="s">
        <v>31</v>
      </c>
      <c r="T249" s="4">
        <v>1.0</v>
      </c>
      <c r="U249" s="4"/>
    </row>
    <row r="250" hidden="1">
      <c r="A250" s="11" t="s">
        <v>367</v>
      </c>
      <c r="B250" s="2" t="s">
        <v>96</v>
      </c>
      <c r="C250" s="12" t="s">
        <v>391</v>
      </c>
      <c r="D250" s="3" t="str">
        <f>VLOOKUP(C250,Locations!$G$2:$H$250,2,false)</f>
        <v>00020 Beryl Ward</v>
      </c>
      <c r="E250" s="11" t="s">
        <v>97</v>
      </c>
      <c r="F250" s="4" t="s">
        <v>296</v>
      </c>
      <c r="G250" s="3"/>
      <c r="H250" s="2"/>
      <c r="I250" s="4" t="s">
        <v>397</v>
      </c>
      <c r="J250" s="4"/>
      <c r="K250" s="4"/>
      <c r="L250" s="4"/>
      <c r="M250" s="4" t="str">
        <f>IF(vlookup(A250,'Available Pokemon'!A:C,3,FALSE)=D250,"Y","N")</f>
        <v>N</v>
      </c>
      <c r="N250" s="4" t="str">
        <f>iferror(IF(vlookup(A250,'Available Pokemon'!A:D,4,FALSE)=D250,"Y","N"),"N")</f>
        <v>N</v>
      </c>
      <c r="O250" s="4" t="str">
        <f t="shared" si="1"/>
        <v>N</v>
      </c>
      <c r="P250" s="4" t="s">
        <v>71</v>
      </c>
      <c r="Q250" s="4" t="s">
        <v>56</v>
      </c>
      <c r="R250" s="4" t="s">
        <v>28</v>
      </c>
      <c r="S250" s="4" t="s">
        <v>31</v>
      </c>
      <c r="T250" s="4">
        <v>1.0</v>
      </c>
      <c r="U250" s="4"/>
    </row>
    <row r="251" hidden="1">
      <c r="A251" s="11" t="s">
        <v>99</v>
      </c>
      <c r="B251" s="2" t="s">
        <v>96</v>
      </c>
      <c r="C251" s="12" t="s">
        <v>391</v>
      </c>
      <c r="D251" s="3" t="str">
        <f>VLOOKUP(C251,Locations!$G$2:$H$250,2,false)</f>
        <v>00020 Beryl Ward</v>
      </c>
      <c r="E251" s="11" t="s">
        <v>24</v>
      </c>
      <c r="F251" s="4" t="s">
        <v>296</v>
      </c>
      <c r="G251" s="3"/>
      <c r="H251" s="2"/>
      <c r="I251" s="4"/>
      <c r="J251" s="4"/>
      <c r="K251" s="4"/>
      <c r="L251" s="4"/>
      <c r="M251" s="4" t="str">
        <f>IF(vlookup(A251,'Available Pokemon'!A:C,3,FALSE)=D251,"Y","N")</f>
        <v>N</v>
      </c>
      <c r="N251" s="4" t="str">
        <f>iferror(IF(vlookup(A251,'Available Pokemon'!A:D,4,FALSE)=D251,"Y","N"),"N")</f>
        <v>N</v>
      </c>
      <c r="O251" s="4" t="str">
        <f t="shared" si="1"/>
        <v>N</v>
      </c>
      <c r="P251" s="4" t="s">
        <v>30</v>
      </c>
      <c r="Q251" s="4"/>
      <c r="R251" s="4" t="s">
        <v>28</v>
      </c>
      <c r="S251" s="4" t="s">
        <v>31</v>
      </c>
      <c r="T251" s="4">
        <v>1.0</v>
      </c>
      <c r="U251" s="4"/>
    </row>
    <row r="252">
      <c r="A252" s="11" t="s">
        <v>398</v>
      </c>
      <c r="B252" s="2" t="s">
        <v>96</v>
      </c>
      <c r="C252" s="12" t="s">
        <v>391</v>
      </c>
      <c r="D252" s="3" t="str">
        <f>VLOOKUP(C252,Locations!$G$2:$H$250,2,false)</f>
        <v>00020 Beryl Ward</v>
      </c>
      <c r="E252" s="11" t="s">
        <v>97</v>
      </c>
      <c r="F252" s="4" t="s">
        <v>296</v>
      </c>
      <c r="G252" s="5"/>
      <c r="H252" s="2" t="s">
        <v>69</v>
      </c>
      <c r="I252" s="4" t="s">
        <v>94</v>
      </c>
      <c r="J252" s="4"/>
      <c r="K252" s="4"/>
      <c r="L252" s="4"/>
      <c r="M252" s="4" t="str">
        <f>IF(vlookup(A252,'Available Pokemon'!A:C,3,FALSE)=D252,"Y","N")</f>
        <v>Y</v>
      </c>
      <c r="N252" s="4" t="str">
        <f>iferror(IF(vlookup(A252,'Available Pokemon'!A:D,4,FALSE)=D252,"Y","N"),"N")</f>
        <v>N</v>
      </c>
      <c r="O252" s="4" t="str">
        <f t="shared" si="1"/>
        <v>Y</v>
      </c>
      <c r="P252" s="4" t="s">
        <v>71</v>
      </c>
      <c r="Q252" s="4" t="s">
        <v>56</v>
      </c>
      <c r="R252" s="4" t="s">
        <v>28</v>
      </c>
      <c r="S252" s="4" t="s">
        <v>28</v>
      </c>
      <c r="T252" s="4">
        <v>0.0</v>
      </c>
      <c r="U252" s="4" t="s">
        <v>31</v>
      </c>
    </row>
    <row r="253">
      <c r="A253" s="11" t="s">
        <v>399</v>
      </c>
      <c r="B253" s="2" t="s">
        <v>96</v>
      </c>
      <c r="C253" s="12" t="s">
        <v>391</v>
      </c>
      <c r="D253" s="3" t="str">
        <f>VLOOKUP(C253,Locations!$G$2:$H$250,2,false)</f>
        <v>00020 Beryl Ward</v>
      </c>
      <c r="E253" s="11" t="s">
        <v>97</v>
      </c>
      <c r="F253" s="4" t="s">
        <v>296</v>
      </c>
      <c r="G253" s="5"/>
      <c r="H253" s="2" t="s">
        <v>69</v>
      </c>
      <c r="I253" s="4"/>
      <c r="J253" s="4"/>
      <c r="K253" s="4"/>
      <c r="L253" s="4"/>
      <c r="M253" s="4" t="str">
        <f>IF(vlookup(A253,'Available Pokemon'!A:C,3,FALSE)=D253,"Y","N")</f>
        <v>Y</v>
      </c>
      <c r="N253" s="4" t="str">
        <f>iferror(IF(vlookup(A253,'Available Pokemon'!A:D,4,FALSE)=D253,"Y","N"),"N")</f>
        <v>N</v>
      </c>
      <c r="O253" s="4" t="str">
        <f t="shared" si="1"/>
        <v>Y</v>
      </c>
      <c r="P253" s="4" t="s">
        <v>71</v>
      </c>
      <c r="Q253" s="4" t="s">
        <v>56</v>
      </c>
      <c r="R253" s="4" t="s">
        <v>400</v>
      </c>
      <c r="S253" s="4" t="s">
        <v>31</v>
      </c>
      <c r="T253" s="4">
        <v>2.0</v>
      </c>
      <c r="U253" s="4"/>
    </row>
    <row r="254" hidden="1">
      <c r="A254" s="11" t="s">
        <v>100</v>
      </c>
      <c r="B254" s="2" t="s">
        <v>96</v>
      </c>
      <c r="C254" s="12" t="s">
        <v>391</v>
      </c>
      <c r="D254" s="3" t="str">
        <f>VLOOKUP(C254,Locations!$G$2:$H$250,2,false)</f>
        <v>00020 Beryl Ward</v>
      </c>
      <c r="E254" s="11" t="s">
        <v>101</v>
      </c>
      <c r="F254" s="4" t="s">
        <v>296</v>
      </c>
      <c r="G254" s="3"/>
      <c r="H254" s="2"/>
      <c r="I254" s="4"/>
      <c r="J254" s="4"/>
      <c r="K254" s="4"/>
      <c r="L254" s="4"/>
      <c r="M254" s="4" t="str">
        <f>IF(vlookup(A254,'Available Pokemon'!A:C,3,FALSE)=D254,"Y","N")</f>
        <v>N</v>
      </c>
      <c r="N254" s="4" t="str">
        <f>iferror(IF(vlookup(A254,'Available Pokemon'!A:D,4,FALSE)=D254,"Y","N"),"N")</f>
        <v>N</v>
      </c>
      <c r="O254" s="4" t="str">
        <f t="shared" si="1"/>
        <v>N</v>
      </c>
      <c r="P254" s="4" t="s">
        <v>71</v>
      </c>
      <c r="Q254" s="4" t="s">
        <v>56</v>
      </c>
      <c r="R254" s="4" t="s">
        <v>28</v>
      </c>
      <c r="S254" s="4" t="s">
        <v>31</v>
      </c>
      <c r="T254" s="4">
        <v>1.0</v>
      </c>
      <c r="U254" s="4"/>
    </row>
    <row r="255" hidden="1">
      <c r="A255" s="11" t="s">
        <v>102</v>
      </c>
      <c r="B255" s="2" t="s">
        <v>96</v>
      </c>
      <c r="C255" s="12" t="s">
        <v>391</v>
      </c>
      <c r="D255" s="3" t="str">
        <f>VLOOKUP(C255,Locations!$G$2:$H$250,2,false)</f>
        <v>00020 Beryl Ward</v>
      </c>
      <c r="E255" s="11" t="s">
        <v>101</v>
      </c>
      <c r="F255" s="4" t="s">
        <v>296</v>
      </c>
      <c r="G255" s="3"/>
      <c r="H255" s="2"/>
      <c r="I255" s="4" t="s">
        <v>103</v>
      </c>
      <c r="J255" s="4"/>
      <c r="K255" s="4"/>
      <c r="L255" s="4"/>
      <c r="M255" s="4" t="str">
        <f>IF(vlookup(A255,'Available Pokemon'!A:C,3,FALSE)=D255,"Y","N")</f>
        <v>N</v>
      </c>
      <c r="N255" s="4" t="str">
        <f>iferror(IF(vlookup(A255,'Available Pokemon'!A:D,4,FALSE)=D255,"Y","N"),"N")</f>
        <v>N</v>
      </c>
      <c r="O255" s="4" t="str">
        <f t="shared" si="1"/>
        <v>N</v>
      </c>
      <c r="P255" s="4" t="s">
        <v>71</v>
      </c>
      <c r="Q255" s="4"/>
      <c r="R255" s="4" t="s">
        <v>28</v>
      </c>
      <c r="S255" s="4" t="s">
        <v>31</v>
      </c>
      <c r="T255" s="4">
        <v>1.0</v>
      </c>
      <c r="U255" s="4"/>
    </row>
    <row r="256">
      <c r="A256" s="11" t="s">
        <v>401</v>
      </c>
      <c r="B256" s="2" t="s">
        <v>96</v>
      </c>
      <c r="C256" s="12" t="s">
        <v>391</v>
      </c>
      <c r="D256" s="3" t="str">
        <f>VLOOKUP(C256,Locations!$G$2:$H$250,2,false)</f>
        <v>00020 Beryl Ward</v>
      </c>
      <c r="E256" s="11" t="s">
        <v>101</v>
      </c>
      <c r="F256" s="4" t="s">
        <v>296</v>
      </c>
      <c r="G256" s="5"/>
      <c r="H256" s="2" t="s">
        <v>69</v>
      </c>
      <c r="I256" s="4"/>
      <c r="J256" s="4"/>
      <c r="K256" s="4"/>
      <c r="L256" s="4"/>
      <c r="M256" s="4" t="str">
        <f>IF(vlookup(A256,'Available Pokemon'!A:C,3,FALSE)=D256,"Y","N")</f>
        <v>Y</v>
      </c>
      <c r="N256" s="4" t="str">
        <f>iferror(IF(vlookup(A256,'Available Pokemon'!A:D,4,FALSE)=D256,"Y","N"),"N")</f>
        <v>N</v>
      </c>
      <c r="O256" s="4" t="str">
        <f t="shared" si="1"/>
        <v>Y</v>
      </c>
      <c r="P256" s="4" t="s">
        <v>71</v>
      </c>
      <c r="Q256" s="4" t="s">
        <v>56</v>
      </c>
      <c r="R256" s="4" t="s">
        <v>28</v>
      </c>
      <c r="S256" s="4" t="s">
        <v>28</v>
      </c>
      <c r="T256" s="4">
        <v>0.0</v>
      </c>
      <c r="U256" s="4" t="s">
        <v>31</v>
      </c>
    </row>
    <row r="257">
      <c r="A257" s="11" t="s">
        <v>402</v>
      </c>
      <c r="B257" s="2" t="s">
        <v>96</v>
      </c>
      <c r="C257" s="12" t="s">
        <v>391</v>
      </c>
      <c r="D257" s="3" t="str">
        <f>VLOOKUP(C257,Locations!$G$2:$H$250,2,false)</f>
        <v>00020 Beryl Ward</v>
      </c>
      <c r="E257" s="11" t="s">
        <v>97</v>
      </c>
      <c r="F257" s="4" t="s">
        <v>296</v>
      </c>
      <c r="G257" s="5"/>
      <c r="H257" s="2" t="s">
        <v>69</v>
      </c>
      <c r="I257" s="4"/>
      <c r="J257" s="4"/>
      <c r="K257" s="4"/>
      <c r="L257" s="4"/>
      <c r="M257" s="4" t="str">
        <f>IF(vlookup(A257,'Available Pokemon'!A:C,3,FALSE)=D257,"Y","N")</f>
        <v>Y</v>
      </c>
      <c r="N257" s="4" t="str">
        <f>iferror(IF(vlookup(A257,'Available Pokemon'!A:D,4,FALSE)=D257,"Y","N"),"N")</f>
        <v>N</v>
      </c>
      <c r="O257" s="4" t="str">
        <f t="shared" si="1"/>
        <v>Y</v>
      </c>
      <c r="P257" s="4" t="s">
        <v>128</v>
      </c>
      <c r="Q257" s="4"/>
      <c r="R257" s="4" t="s">
        <v>28</v>
      </c>
      <c r="S257" s="4" t="s">
        <v>31</v>
      </c>
      <c r="T257" s="4">
        <v>1.0</v>
      </c>
      <c r="U257" s="4"/>
    </row>
    <row r="258" hidden="1">
      <c r="A258" s="11" t="s">
        <v>93</v>
      </c>
      <c r="B258" s="2" t="s">
        <v>96</v>
      </c>
      <c r="C258" s="12" t="s">
        <v>391</v>
      </c>
      <c r="D258" s="3" t="str">
        <f>VLOOKUP(C258,Locations!$G$2:$H$250,2,false)</f>
        <v>00020 Beryl Ward</v>
      </c>
      <c r="E258" s="11" t="s">
        <v>145</v>
      </c>
      <c r="F258" s="4" t="s">
        <v>296</v>
      </c>
      <c r="G258" s="3"/>
      <c r="H258" s="2"/>
      <c r="I258" s="4" t="s">
        <v>94</v>
      </c>
      <c r="J258" s="4"/>
      <c r="K258" s="4"/>
      <c r="L258" s="4"/>
      <c r="M258" s="4" t="str">
        <f>IF(vlookup(A258,'Available Pokemon'!A:C,3,FALSE)=D258,"Y","N")</f>
        <v>N</v>
      </c>
      <c r="N258" s="4" t="str">
        <f>iferror(IF(vlookup(A258,'Available Pokemon'!A:D,4,FALSE)=D258,"Y","N"),"N")</f>
        <v>N</v>
      </c>
      <c r="O258" s="4" t="str">
        <f t="shared" si="1"/>
        <v>N</v>
      </c>
      <c r="P258" s="4" t="s">
        <v>71</v>
      </c>
      <c r="Q258" s="4" t="s">
        <v>56</v>
      </c>
      <c r="R258" s="4" t="s">
        <v>28</v>
      </c>
      <c r="S258" s="4" t="s">
        <v>31</v>
      </c>
      <c r="T258" s="4">
        <v>1.0</v>
      </c>
      <c r="U258" s="4"/>
    </row>
    <row r="259">
      <c r="A259" s="3" t="s">
        <v>175</v>
      </c>
      <c r="B259" s="2" t="s">
        <v>22</v>
      </c>
      <c r="C259" s="3" t="s">
        <v>403</v>
      </c>
      <c r="D259" s="3" t="str">
        <f>VLOOKUP(C259,Locations!$G$2:$H$250,2,false)</f>
        <v>00027 Yureyu Power Plant</v>
      </c>
      <c r="E259" s="2" t="s">
        <v>24</v>
      </c>
      <c r="F259" s="4" t="s">
        <v>296</v>
      </c>
      <c r="G259" s="5" t="s">
        <v>210</v>
      </c>
      <c r="H259" s="2" t="s">
        <v>69</v>
      </c>
      <c r="I259" s="4" t="s">
        <v>28</v>
      </c>
      <c r="J259" s="4" t="s">
        <v>28</v>
      </c>
      <c r="K259" s="4" t="s">
        <v>28</v>
      </c>
      <c r="L259" s="4"/>
      <c r="M259" s="4" t="str">
        <f>IF(vlookup(A259,'Available Pokemon'!A:C,3,FALSE)=D259,"Y","N")</f>
        <v>N</v>
      </c>
      <c r="N259" s="4" t="str">
        <f>iferror(IF(vlookup(A259,'Available Pokemon'!A:D,4,FALSE)=D259,"Y","N"),"N")</f>
        <v>Y</v>
      </c>
      <c r="O259" s="4" t="str">
        <f t="shared" si="1"/>
        <v>Y</v>
      </c>
      <c r="P259" s="4" t="s">
        <v>177</v>
      </c>
      <c r="Q259" s="4" t="s">
        <v>56</v>
      </c>
      <c r="R259" s="4" t="s">
        <v>28</v>
      </c>
      <c r="S259" s="4" t="s">
        <v>31</v>
      </c>
      <c r="T259" s="4">
        <v>1.0</v>
      </c>
      <c r="U259" s="4"/>
    </row>
    <row r="260">
      <c r="A260" s="3" t="s">
        <v>404</v>
      </c>
      <c r="B260" s="2" t="s">
        <v>22</v>
      </c>
      <c r="C260" s="3" t="s">
        <v>356</v>
      </c>
      <c r="D260" s="3" t="str">
        <f>VLOOKUP(C260,Locations!$G$2:$H$250,2,false)</f>
        <v>00018 Rhodochrine Jungle</v>
      </c>
      <c r="E260" s="2" t="s">
        <v>97</v>
      </c>
      <c r="F260" s="4" t="s">
        <v>296</v>
      </c>
      <c r="G260" s="5" t="s">
        <v>405</v>
      </c>
      <c r="H260" s="2" t="s">
        <v>69</v>
      </c>
      <c r="I260" s="4" t="s">
        <v>28</v>
      </c>
      <c r="J260" s="4" t="s">
        <v>28</v>
      </c>
      <c r="K260" s="4" t="s">
        <v>28</v>
      </c>
      <c r="L260" s="4"/>
      <c r="M260" s="4" t="str">
        <f>IF(vlookup(A260,'Available Pokemon'!A:C,3,FALSE)=D260,"Y","N")</f>
        <v>Y</v>
      </c>
      <c r="N260" s="4" t="str">
        <f>iferror(IF(vlookup(A260,'Available Pokemon'!A:D,4,FALSE)=D260,"Y","N"),"N")</f>
        <v>N</v>
      </c>
      <c r="O260" s="4" t="str">
        <f t="shared" si="1"/>
        <v>Y</v>
      </c>
      <c r="P260" s="4" t="s">
        <v>29</v>
      </c>
      <c r="Q260" s="4" t="s">
        <v>56</v>
      </c>
      <c r="R260" s="4" t="s">
        <v>28</v>
      </c>
      <c r="S260" s="4" t="s">
        <v>31</v>
      </c>
      <c r="T260" s="4" t="s">
        <v>82</v>
      </c>
      <c r="U260" s="4" t="s">
        <v>31</v>
      </c>
    </row>
    <row r="261">
      <c r="A261" s="3" t="s">
        <v>406</v>
      </c>
      <c r="B261" s="2" t="s">
        <v>22</v>
      </c>
      <c r="C261" s="3" t="s">
        <v>374</v>
      </c>
      <c r="D261" s="3" t="str">
        <f>VLOOKUP(C261,Locations!$G$2:$H$250,2,false)</f>
        <v>00019 The Underroot</v>
      </c>
      <c r="E261" s="2" t="s">
        <v>24</v>
      </c>
      <c r="F261" s="4" t="s">
        <v>407</v>
      </c>
      <c r="G261" s="5" t="s">
        <v>408</v>
      </c>
      <c r="H261" s="2" t="s">
        <v>69</v>
      </c>
      <c r="I261" s="4" t="s">
        <v>28</v>
      </c>
      <c r="J261" s="4" t="s">
        <v>28</v>
      </c>
      <c r="K261" s="4" t="s">
        <v>28</v>
      </c>
      <c r="L261" s="4"/>
      <c r="M261" s="4" t="str">
        <f>IF(vlookup(A261,'Available Pokemon'!A:C,3,FALSE)=D261,"Y","N")</f>
        <v>Y</v>
      </c>
      <c r="N261" s="4" t="str">
        <f>iferror(IF(vlookup(A261,'Available Pokemon'!A:D,4,FALSE)=D261,"Y","N"),"N")</f>
        <v>N</v>
      </c>
      <c r="O261" s="4" t="str">
        <f t="shared" si="1"/>
        <v>Y</v>
      </c>
      <c r="P261" s="4" t="s">
        <v>30</v>
      </c>
      <c r="Q261" s="4" t="s">
        <v>44</v>
      </c>
      <c r="R261" s="4" t="s">
        <v>409</v>
      </c>
      <c r="S261" s="4" t="s">
        <v>31</v>
      </c>
      <c r="T261" s="4">
        <v>1.0</v>
      </c>
      <c r="U261" s="4"/>
    </row>
    <row r="262">
      <c r="A262" s="3" t="s">
        <v>410</v>
      </c>
      <c r="B262" s="2" t="s">
        <v>22</v>
      </c>
      <c r="C262" s="3" t="s">
        <v>391</v>
      </c>
      <c r="D262" s="3" t="str">
        <f>VLOOKUP(C262,Locations!$G$2:$H$250,2,false)</f>
        <v>00020 Beryl Ward</v>
      </c>
      <c r="E262" s="2" t="s">
        <v>24</v>
      </c>
      <c r="F262" s="4" t="s">
        <v>407</v>
      </c>
      <c r="G262" s="5" t="s">
        <v>411</v>
      </c>
      <c r="H262" s="2" t="s">
        <v>69</v>
      </c>
      <c r="I262" s="4" t="s">
        <v>28</v>
      </c>
      <c r="J262" s="4" t="s">
        <v>28</v>
      </c>
      <c r="K262" s="4" t="s">
        <v>28</v>
      </c>
      <c r="L262" s="4"/>
      <c r="M262" s="4" t="str">
        <f>IF(vlookup(A262,'Available Pokemon'!A:C,3,FALSE)=D262,"Y","N")</f>
        <v>Y</v>
      </c>
      <c r="N262" s="4" t="str">
        <f>iferror(IF(vlookup(A262,'Available Pokemon'!A:D,4,FALSE)=D262,"Y","N"),"N")</f>
        <v>N</v>
      </c>
      <c r="O262" s="4" t="str">
        <f t="shared" si="1"/>
        <v>Y</v>
      </c>
      <c r="P262" s="4" t="s">
        <v>111</v>
      </c>
      <c r="Q262" s="4"/>
      <c r="R262" s="4" t="s">
        <v>28</v>
      </c>
      <c r="S262" s="4" t="s">
        <v>31</v>
      </c>
      <c r="T262" s="4">
        <v>2.0</v>
      </c>
      <c r="U262" s="4"/>
    </row>
    <row r="263">
      <c r="A263" s="3" t="s">
        <v>412</v>
      </c>
      <c r="B263" s="2" t="s">
        <v>22</v>
      </c>
      <c r="C263" s="3" t="s">
        <v>391</v>
      </c>
      <c r="D263" s="3" t="str">
        <f>VLOOKUP(C263,Locations!$G$2:$H$250,2,false)</f>
        <v>00020 Beryl Ward</v>
      </c>
      <c r="E263" s="2" t="s">
        <v>24</v>
      </c>
      <c r="F263" s="4" t="s">
        <v>407</v>
      </c>
      <c r="G263" s="5" t="s">
        <v>413</v>
      </c>
      <c r="H263" s="2" t="s">
        <v>414</v>
      </c>
      <c r="I263" s="4" t="s">
        <v>28</v>
      </c>
      <c r="J263" s="4" t="s">
        <v>28</v>
      </c>
      <c r="K263" s="4" t="s">
        <v>28</v>
      </c>
      <c r="L263" s="4"/>
      <c r="M263" s="4" t="str">
        <f>IF(vlookup(A263,'Available Pokemon'!A:C,3,FALSE)=D263,"Y","N")</f>
        <v>Y</v>
      </c>
      <c r="N263" s="4" t="str">
        <f>iferror(IF(vlookup(A263,'Available Pokemon'!A:D,4,FALSE)=D263,"Y","N"),"N")</f>
        <v>N</v>
      </c>
      <c r="O263" s="4" t="str">
        <f t="shared" si="1"/>
        <v>Y</v>
      </c>
      <c r="P263" s="4" t="s">
        <v>147</v>
      </c>
      <c r="Q263" s="4"/>
      <c r="R263" s="4" t="s">
        <v>28</v>
      </c>
      <c r="S263" s="4" t="s">
        <v>31</v>
      </c>
      <c r="T263" s="4">
        <v>1.0</v>
      </c>
      <c r="U263" s="4"/>
    </row>
    <row r="264">
      <c r="A264" s="11" t="s">
        <v>108</v>
      </c>
      <c r="B264" s="11" t="s">
        <v>165</v>
      </c>
      <c r="C264" s="12" t="s">
        <v>415</v>
      </c>
      <c r="D264" s="3" t="str">
        <f>VLOOKUP(C264,Locations!$G$2:$H$250,2,false)</f>
        <v>00022 North Obsidia Alleyway</v>
      </c>
      <c r="E264" s="11" t="s">
        <v>24</v>
      </c>
      <c r="F264" s="4" t="s">
        <v>407</v>
      </c>
      <c r="G264" s="3"/>
      <c r="H264" s="2" t="s">
        <v>69</v>
      </c>
      <c r="I264" s="4"/>
      <c r="J264" s="4"/>
      <c r="K264" s="4"/>
      <c r="L264" s="4"/>
      <c r="M264" s="4" t="str">
        <f>IF(vlookup(A264,'Available Pokemon'!A:C,3,FALSE)=D264,"Y","N")</f>
        <v>N</v>
      </c>
      <c r="N264" s="4" t="str">
        <f>iferror(IF(vlookup(A264,'Available Pokemon'!A:D,4,FALSE)=D264,"Y","N"),"N")</f>
        <v>N</v>
      </c>
      <c r="O264" s="4" t="s">
        <v>31</v>
      </c>
      <c r="P264" s="4" t="s">
        <v>111</v>
      </c>
      <c r="Q264" s="4"/>
      <c r="R264" s="4" t="s">
        <v>28</v>
      </c>
      <c r="S264" s="4" t="s">
        <v>31</v>
      </c>
      <c r="T264" s="4">
        <v>1.0</v>
      </c>
      <c r="U264" s="4"/>
    </row>
    <row r="265">
      <c r="A265" s="11" t="s">
        <v>416</v>
      </c>
      <c r="B265" s="11" t="s">
        <v>165</v>
      </c>
      <c r="C265" s="12" t="s">
        <v>415</v>
      </c>
      <c r="D265" s="3" t="str">
        <f>VLOOKUP(C265,Locations!$G$2:$H$250,2,false)</f>
        <v>00022 North Obsidia Alleyway</v>
      </c>
      <c r="E265" s="11" t="s">
        <v>24</v>
      </c>
      <c r="F265" s="4" t="s">
        <v>407</v>
      </c>
      <c r="G265" s="5"/>
      <c r="H265" s="2" t="s">
        <v>69</v>
      </c>
      <c r="I265" s="4"/>
      <c r="J265" s="4"/>
      <c r="K265" s="4"/>
      <c r="L265" s="4"/>
      <c r="M265" s="4" t="str">
        <f>IF(vlookup(A265,'Available Pokemon'!A:C,3,FALSE)=D265,"Y","N")</f>
        <v>Y</v>
      </c>
      <c r="N265" s="4" t="str">
        <f>iferror(IF(vlookup(A265,'Available Pokemon'!A:D,4,FALSE)=D265,"Y","N"),"N")</f>
        <v>N</v>
      </c>
      <c r="O265" s="4" t="str">
        <f t="shared" ref="O265:O299" si="2">iferror(IF(or(M265="Y",N265="Y",B265="Event", B265="Evolution"),"Y","N"),"N")</f>
        <v>Y</v>
      </c>
      <c r="P265" s="4" t="s">
        <v>147</v>
      </c>
      <c r="Q265" s="4"/>
      <c r="R265" s="4" t="s">
        <v>28</v>
      </c>
      <c r="S265" s="4" t="s">
        <v>28</v>
      </c>
      <c r="T265" s="4">
        <v>0.0</v>
      </c>
      <c r="U265" s="4" t="s">
        <v>31</v>
      </c>
    </row>
    <row r="266" hidden="1">
      <c r="A266" s="11" t="s">
        <v>164</v>
      </c>
      <c r="B266" s="11" t="s">
        <v>165</v>
      </c>
      <c r="C266" s="12" t="s">
        <v>415</v>
      </c>
      <c r="D266" s="3" t="str">
        <f>VLOOKUP(C266,Locations!$G$2:$H$250,2,false)</f>
        <v>00022 North Obsidia Alleyway</v>
      </c>
      <c r="E266" s="11" t="s">
        <v>24</v>
      </c>
      <c r="F266" s="4" t="s">
        <v>407</v>
      </c>
      <c r="G266" s="3"/>
      <c r="H266" s="11"/>
      <c r="I266" s="4"/>
      <c r="J266" s="4"/>
      <c r="K266" s="4"/>
      <c r="L266" s="4"/>
      <c r="M266" s="4" t="str">
        <f>IF(vlookup(A266,'Available Pokemon'!A:C,3,FALSE)=D266,"Y","N")</f>
        <v>N</v>
      </c>
      <c r="N266" s="4" t="str">
        <f>iferror(IF(vlookup(A266,'Available Pokemon'!A:D,4,FALSE)=D266,"Y","N"),"N")</f>
        <v>N</v>
      </c>
      <c r="O266" s="4" t="str">
        <f t="shared" si="2"/>
        <v>N</v>
      </c>
      <c r="P266" s="4" t="s">
        <v>147</v>
      </c>
      <c r="Q266" s="4"/>
      <c r="R266" s="4" t="s">
        <v>28</v>
      </c>
      <c r="S266" s="4" t="s">
        <v>31</v>
      </c>
      <c r="T266" s="4">
        <v>1.0</v>
      </c>
      <c r="U266" s="4"/>
    </row>
    <row r="267" hidden="1">
      <c r="A267" s="11" t="s">
        <v>146</v>
      </c>
      <c r="B267" s="11" t="s">
        <v>165</v>
      </c>
      <c r="C267" s="12" t="s">
        <v>415</v>
      </c>
      <c r="D267" s="3" t="str">
        <f>VLOOKUP(C267,Locations!$G$2:$H$250,2,false)</f>
        <v>00022 North Obsidia Alleyway</v>
      </c>
      <c r="E267" s="11" t="s">
        <v>24</v>
      </c>
      <c r="F267" s="4" t="s">
        <v>407</v>
      </c>
      <c r="G267" s="3"/>
      <c r="H267" s="11"/>
      <c r="I267" s="4"/>
      <c r="J267" s="4"/>
      <c r="K267" s="4"/>
      <c r="L267" s="4"/>
      <c r="M267" s="4" t="str">
        <f>IF(vlookup(A267,'Available Pokemon'!A:C,3,FALSE)=D267,"Y","N")</f>
        <v>N</v>
      </c>
      <c r="N267" s="4" t="str">
        <f>iferror(IF(vlookup(A267,'Available Pokemon'!A:D,4,FALSE)=D267,"Y","N"),"N")</f>
        <v>N</v>
      </c>
      <c r="O267" s="4" t="str">
        <f t="shared" si="2"/>
        <v>N</v>
      </c>
      <c r="P267" s="4" t="s">
        <v>30</v>
      </c>
      <c r="Q267" s="4" t="s">
        <v>147</v>
      </c>
      <c r="R267" s="4" t="s">
        <v>28</v>
      </c>
      <c r="S267" s="4" t="s">
        <v>31</v>
      </c>
      <c r="T267" s="4">
        <v>1.0</v>
      </c>
      <c r="U267" s="4"/>
    </row>
    <row r="268" hidden="1">
      <c r="A268" s="11" t="s">
        <v>150</v>
      </c>
      <c r="B268" s="11" t="s">
        <v>165</v>
      </c>
      <c r="C268" s="12" t="s">
        <v>415</v>
      </c>
      <c r="D268" s="3" t="str">
        <f>VLOOKUP(C268,Locations!$G$2:$H$250,2,false)</f>
        <v>00022 North Obsidia Alleyway</v>
      </c>
      <c r="E268" s="11" t="s">
        <v>24</v>
      </c>
      <c r="F268" s="4" t="s">
        <v>407</v>
      </c>
      <c r="G268" s="3"/>
      <c r="H268" s="11"/>
      <c r="I268" s="4" t="s">
        <v>151</v>
      </c>
      <c r="J268" s="4" t="s">
        <v>152</v>
      </c>
      <c r="K268" s="4"/>
      <c r="L268" s="4"/>
      <c r="M268" s="4" t="str">
        <f>IF(vlookup(A268,'Available Pokemon'!A:C,3,FALSE)=D268,"Y","N")</f>
        <v>N</v>
      </c>
      <c r="N268" s="4" t="str">
        <f>iferror(IF(vlookup(A268,'Available Pokemon'!A:D,4,FALSE)=D268,"Y","N"),"N")</f>
        <v>N</v>
      </c>
      <c r="O268" s="4" t="str">
        <f t="shared" si="2"/>
        <v>N</v>
      </c>
      <c r="P268" s="4" t="s">
        <v>30</v>
      </c>
      <c r="Q268" s="4"/>
      <c r="R268" s="4" t="s">
        <v>28</v>
      </c>
      <c r="S268" s="4" t="s">
        <v>31</v>
      </c>
      <c r="T268" s="4">
        <v>1.0</v>
      </c>
      <c r="U268" s="4"/>
    </row>
    <row r="269" hidden="1">
      <c r="A269" s="11" t="s">
        <v>231</v>
      </c>
      <c r="B269" s="11" t="s">
        <v>165</v>
      </c>
      <c r="C269" s="12" t="s">
        <v>415</v>
      </c>
      <c r="D269" s="3" t="str">
        <f>VLOOKUP(C269,Locations!$G$2:$H$250,2,false)</f>
        <v>00022 North Obsidia Alleyway</v>
      </c>
      <c r="E269" s="11" t="s">
        <v>24</v>
      </c>
      <c r="F269" s="4" t="s">
        <v>407</v>
      </c>
      <c r="G269" s="3"/>
      <c r="H269" s="11"/>
      <c r="I269" s="4" t="s">
        <v>154</v>
      </c>
      <c r="J269" s="4"/>
      <c r="K269" s="4"/>
      <c r="L269" s="4"/>
      <c r="M269" s="4" t="str">
        <f>IF(vlookup(A269,'Available Pokemon'!A:C,3,FALSE)=D269,"Y","N")</f>
        <v>N</v>
      </c>
      <c r="N269" s="4" t="str">
        <f>iferror(IF(vlookup(A269,'Available Pokemon'!A:D,4,FALSE)=D269,"Y","N"),"N")</f>
        <v>N</v>
      </c>
      <c r="O269" s="4" t="str">
        <f t="shared" si="2"/>
        <v>N</v>
      </c>
      <c r="P269" s="4" t="s">
        <v>71</v>
      </c>
      <c r="Q269" s="4"/>
      <c r="R269" s="4" t="s">
        <v>28</v>
      </c>
      <c r="S269" s="4" t="s">
        <v>31</v>
      </c>
      <c r="T269" s="4">
        <v>1.0</v>
      </c>
      <c r="U269" s="4"/>
    </row>
    <row r="270">
      <c r="A270" s="3" t="s">
        <v>417</v>
      </c>
      <c r="B270" s="2" t="s">
        <v>244</v>
      </c>
      <c r="C270" s="3" t="s">
        <v>418</v>
      </c>
      <c r="D270" s="3" t="str">
        <f>VLOOKUP(C270,Locations!$G$2:$H$250,2,false)</f>
        <v>00023 Lapis Ward</v>
      </c>
      <c r="E270" s="11" t="s">
        <v>24</v>
      </c>
      <c r="F270" s="4" t="s">
        <v>407</v>
      </c>
      <c r="G270" s="5" t="s">
        <v>419</v>
      </c>
      <c r="H270" s="2"/>
      <c r="I270" s="4" t="s">
        <v>28</v>
      </c>
      <c r="J270" s="4" t="s">
        <v>28</v>
      </c>
      <c r="K270" s="4" t="s">
        <v>28</v>
      </c>
      <c r="L270" s="4"/>
      <c r="M270" s="4" t="s">
        <v>31</v>
      </c>
      <c r="N270" s="4" t="str">
        <f>iferror(IF(vlookup(A270,'Available Pokemon'!A:D,4,FALSE)=D270,"Y","N"),"N")</f>
        <v>N</v>
      </c>
      <c r="O270" s="4" t="str">
        <f t="shared" si="2"/>
        <v>Y</v>
      </c>
      <c r="P270" s="4"/>
      <c r="Q270" s="4"/>
      <c r="R270" s="4"/>
      <c r="S270" s="4"/>
      <c r="T270" s="4"/>
      <c r="U270" s="4"/>
    </row>
    <row r="271">
      <c r="A271" s="3" t="s">
        <v>420</v>
      </c>
      <c r="B271" s="2" t="s">
        <v>22</v>
      </c>
      <c r="C271" s="3" t="s">
        <v>418</v>
      </c>
      <c r="D271" s="3" t="str">
        <f>VLOOKUP(C271,Locations!$G$2:$H$250,2,false)</f>
        <v>00023 Lapis Ward</v>
      </c>
      <c r="E271" s="2" t="s">
        <v>24</v>
      </c>
      <c r="F271" s="4" t="s">
        <v>407</v>
      </c>
      <c r="G271" s="5" t="s">
        <v>421</v>
      </c>
      <c r="H271" s="2" t="s">
        <v>69</v>
      </c>
      <c r="I271" s="4" t="s">
        <v>28</v>
      </c>
      <c r="J271" s="4" t="s">
        <v>28</v>
      </c>
      <c r="K271" s="4" t="s">
        <v>28</v>
      </c>
      <c r="L271" s="4"/>
      <c r="M271" s="4" t="str">
        <f>IF(vlookup(A271,'Available Pokemon'!A:C,3,FALSE)=D271,"Y","N")</f>
        <v>Y</v>
      </c>
      <c r="N271" s="4" t="str">
        <f>iferror(IF(vlookup(A271,'Available Pokemon'!A:D,4,FALSE)=D271,"Y","N"),"N")</f>
        <v>N</v>
      </c>
      <c r="O271" s="4" t="str">
        <f t="shared" si="2"/>
        <v>Y</v>
      </c>
      <c r="P271" s="4" t="s">
        <v>33</v>
      </c>
      <c r="Q271" s="4"/>
      <c r="R271" s="4" t="s">
        <v>28</v>
      </c>
      <c r="S271" s="4" t="s">
        <v>31</v>
      </c>
      <c r="T271" s="4">
        <v>1.0</v>
      </c>
      <c r="U271" s="4"/>
    </row>
    <row r="272">
      <c r="A272" s="3" t="s">
        <v>422</v>
      </c>
      <c r="B272" s="2" t="s">
        <v>244</v>
      </c>
      <c r="C272" s="3" t="s">
        <v>418</v>
      </c>
      <c r="D272" s="3" t="str">
        <f>VLOOKUP(C272,Locations!$G$2:$H$250,2,false)</f>
        <v>00023 Lapis Ward</v>
      </c>
      <c r="E272" s="11" t="s">
        <v>24</v>
      </c>
      <c r="F272" s="4" t="s">
        <v>407</v>
      </c>
      <c r="G272" s="5" t="s">
        <v>423</v>
      </c>
      <c r="H272" s="2"/>
      <c r="I272" s="4" t="s">
        <v>28</v>
      </c>
      <c r="J272" s="4" t="s">
        <v>28</v>
      </c>
      <c r="K272" s="4" t="s">
        <v>28</v>
      </c>
      <c r="L272" s="4"/>
      <c r="M272" s="4" t="s">
        <v>31</v>
      </c>
      <c r="N272" s="4" t="str">
        <f>iferror(IF(vlookup(A272,'Available Pokemon'!A:D,4,FALSE)=D272,"Y","N"),"N")</f>
        <v>N</v>
      </c>
      <c r="O272" s="4" t="str">
        <f t="shared" si="2"/>
        <v>Y</v>
      </c>
      <c r="P272" s="4"/>
      <c r="Q272" s="4"/>
      <c r="R272" s="4"/>
      <c r="S272" s="4"/>
      <c r="T272" s="4"/>
      <c r="U272" s="4"/>
    </row>
    <row r="273">
      <c r="A273" s="3" t="s">
        <v>424</v>
      </c>
      <c r="B273" s="2" t="s">
        <v>244</v>
      </c>
      <c r="C273" s="3" t="s">
        <v>418</v>
      </c>
      <c r="D273" s="3" t="str">
        <f>VLOOKUP(C273,Locations!$G$2:$H$250,2,false)</f>
        <v>00023 Lapis Ward</v>
      </c>
      <c r="E273" s="11" t="s">
        <v>24</v>
      </c>
      <c r="F273" s="4" t="s">
        <v>407</v>
      </c>
      <c r="G273" s="5" t="s">
        <v>425</v>
      </c>
      <c r="H273" s="2"/>
      <c r="I273" s="4" t="s">
        <v>28</v>
      </c>
      <c r="J273" s="4" t="s">
        <v>28</v>
      </c>
      <c r="K273" s="4" t="s">
        <v>28</v>
      </c>
      <c r="L273" s="4"/>
      <c r="M273" s="4" t="s">
        <v>31</v>
      </c>
      <c r="N273" s="4" t="str">
        <f>iferror(IF(vlookup(A273,'Available Pokemon'!A:D,4,FALSE)=D273,"Y","N"),"N")</f>
        <v>N</v>
      </c>
      <c r="O273" s="4" t="str">
        <f t="shared" si="2"/>
        <v>Y</v>
      </c>
      <c r="P273" s="4"/>
      <c r="Q273" s="4"/>
      <c r="R273" s="4"/>
      <c r="S273" s="4"/>
      <c r="T273" s="4"/>
      <c r="U273" s="4"/>
    </row>
    <row r="274">
      <c r="A274" s="3" t="s">
        <v>426</v>
      </c>
      <c r="B274" s="2" t="s">
        <v>22</v>
      </c>
      <c r="C274" s="3" t="s">
        <v>418</v>
      </c>
      <c r="D274" s="3" t="str">
        <f>VLOOKUP(C274,Locations!$G$2:$H$250,2,false)</f>
        <v>00023 Lapis Ward</v>
      </c>
      <c r="E274" s="2" t="s">
        <v>24</v>
      </c>
      <c r="F274" s="4" t="s">
        <v>407</v>
      </c>
      <c r="G274" s="5" t="s">
        <v>427</v>
      </c>
      <c r="H274" s="2" t="s">
        <v>27</v>
      </c>
      <c r="I274" s="4" t="s">
        <v>28</v>
      </c>
      <c r="J274" s="4" t="s">
        <v>28</v>
      </c>
      <c r="K274" s="4" t="s">
        <v>28</v>
      </c>
      <c r="L274" s="4"/>
      <c r="M274" s="4" t="str">
        <f>IF(vlookup(A274,'Available Pokemon'!A:C,3,FALSE)=D274,"Y","N")</f>
        <v>Y</v>
      </c>
      <c r="N274" s="4" t="str">
        <f>iferror(IF(vlookup(A274,'Available Pokemon'!A:D,4,FALSE)=D274,"Y","N"),"N")</f>
        <v>N</v>
      </c>
      <c r="O274" s="4" t="str">
        <f t="shared" si="2"/>
        <v>Y</v>
      </c>
      <c r="P274" s="4" t="s">
        <v>44</v>
      </c>
      <c r="Q274" s="4"/>
      <c r="R274" s="4" t="s">
        <v>28</v>
      </c>
      <c r="S274" s="4" t="s">
        <v>31</v>
      </c>
      <c r="T274" s="4">
        <v>1.0</v>
      </c>
      <c r="U274" s="4"/>
    </row>
    <row r="275">
      <c r="A275" s="3" t="s">
        <v>428</v>
      </c>
      <c r="B275" s="2" t="s">
        <v>22</v>
      </c>
      <c r="C275" s="3" t="s">
        <v>418</v>
      </c>
      <c r="D275" s="3" t="str">
        <f>VLOOKUP(C275,Locations!$G$2:$H$250,2,false)</f>
        <v>00023 Lapis Ward</v>
      </c>
      <c r="E275" s="2" t="s">
        <v>24</v>
      </c>
      <c r="F275" s="4" t="s">
        <v>407</v>
      </c>
      <c r="G275" s="5" t="s">
        <v>429</v>
      </c>
      <c r="H275" s="2" t="s">
        <v>69</v>
      </c>
      <c r="I275" s="4" t="s">
        <v>28</v>
      </c>
      <c r="J275" s="4" t="s">
        <v>28</v>
      </c>
      <c r="K275" s="4" t="s">
        <v>28</v>
      </c>
      <c r="L275" s="4"/>
      <c r="M275" s="4" t="str">
        <f>IF(vlookup(A275,'Available Pokemon'!A:C,3,FALSE)=D275,"Y","N")</f>
        <v>Y</v>
      </c>
      <c r="N275" s="4" t="str">
        <f>iferror(IF(vlookup(A275,'Available Pokemon'!A:D,4,FALSE)=D275,"Y","N"),"N")</f>
        <v>N</v>
      </c>
      <c r="O275" s="4" t="str">
        <f t="shared" si="2"/>
        <v>Y</v>
      </c>
      <c r="P275" s="4" t="s">
        <v>172</v>
      </c>
      <c r="Q275" s="4"/>
      <c r="R275" s="4" t="s">
        <v>28</v>
      </c>
      <c r="S275" s="4" t="s">
        <v>31</v>
      </c>
      <c r="T275" s="4">
        <v>1.0</v>
      </c>
      <c r="U275" s="4"/>
    </row>
    <row r="276">
      <c r="A276" s="2" t="s">
        <v>430</v>
      </c>
      <c r="B276" s="11" t="s">
        <v>165</v>
      </c>
      <c r="C276" s="3" t="s">
        <v>431</v>
      </c>
      <c r="D276" s="3" t="str">
        <f>VLOOKUP(C276,Locations!$G$2:$H$250,2,false)</f>
        <v>00024 Lapis Ward Alleyway</v>
      </c>
      <c r="E276" s="11" t="s">
        <v>24</v>
      </c>
      <c r="F276" s="4" t="s">
        <v>407</v>
      </c>
      <c r="G276" s="5"/>
      <c r="H276" s="2" t="s">
        <v>69</v>
      </c>
      <c r="I276" s="4"/>
      <c r="J276" s="4"/>
      <c r="K276" s="4"/>
      <c r="L276" s="4"/>
      <c r="M276" s="4" t="str">
        <f>IF(vlookup(A276,'Available Pokemon'!A:C,3,FALSE)=D276,"Y","N")</f>
        <v>Y</v>
      </c>
      <c r="N276" s="4" t="str">
        <f>iferror(IF(vlookup(A276,'Available Pokemon'!A:D,4,FALSE)=D276,"Y","N"),"N")</f>
        <v>N</v>
      </c>
      <c r="O276" s="4" t="str">
        <f t="shared" si="2"/>
        <v>Y</v>
      </c>
      <c r="P276" s="4" t="s">
        <v>147</v>
      </c>
      <c r="Q276" s="4"/>
      <c r="R276" s="4" t="s">
        <v>28</v>
      </c>
      <c r="S276" s="4" t="s">
        <v>31</v>
      </c>
      <c r="T276" s="4">
        <v>1.0</v>
      </c>
      <c r="U276" s="4"/>
    </row>
    <row r="277">
      <c r="A277" s="2" t="s">
        <v>432</v>
      </c>
      <c r="B277" s="11" t="s">
        <v>165</v>
      </c>
      <c r="C277" s="3" t="s">
        <v>431</v>
      </c>
      <c r="D277" s="3" t="str">
        <f>VLOOKUP(C277,Locations!$G$2:$H$250,2,false)</f>
        <v>00024 Lapis Ward Alleyway</v>
      </c>
      <c r="E277" s="11" t="s">
        <v>24</v>
      </c>
      <c r="F277" s="4" t="s">
        <v>407</v>
      </c>
      <c r="G277" s="5"/>
      <c r="H277" s="2" t="s">
        <v>69</v>
      </c>
      <c r="I277" s="4"/>
      <c r="J277" s="4"/>
      <c r="K277" s="4"/>
      <c r="L277" s="4"/>
      <c r="M277" s="4" t="str">
        <f>IF(vlookup(A277,'Available Pokemon'!A:C,3,FALSE)=D277,"Y","N")</f>
        <v>Y</v>
      </c>
      <c r="N277" s="4" t="str">
        <f>iferror(IF(vlookup(A277,'Available Pokemon'!A:D,4,FALSE)=D277,"Y","N"),"N")</f>
        <v>N</v>
      </c>
      <c r="O277" s="4" t="str">
        <f t="shared" si="2"/>
        <v>Y</v>
      </c>
      <c r="P277" s="4" t="s">
        <v>147</v>
      </c>
      <c r="Q277" s="4"/>
      <c r="R277" s="4" t="s">
        <v>28</v>
      </c>
      <c r="S277" s="4" t="s">
        <v>28</v>
      </c>
      <c r="T277" s="4">
        <v>0.0</v>
      </c>
      <c r="U277" s="4" t="s">
        <v>31</v>
      </c>
    </row>
    <row r="278">
      <c r="A278" s="2" t="s">
        <v>433</v>
      </c>
      <c r="B278" s="11" t="s">
        <v>165</v>
      </c>
      <c r="C278" s="3" t="s">
        <v>431</v>
      </c>
      <c r="D278" s="3" t="str">
        <f>VLOOKUP(C278,Locations!$G$2:$H$250,2,false)</f>
        <v>00024 Lapis Ward Alleyway</v>
      </c>
      <c r="E278" s="11" t="s">
        <v>24</v>
      </c>
      <c r="F278" s="4" t="s">
        <v>407</v>
      </c>
      <c r="G278" s="5"/>
      <c r="H278" s="2" t="s">
        <v>69</v>
      </c>
      <c r="I278" s="4"/>
      <c r="J278" s="4"/>
      <c r="K278" s="4"/>
      <c r="L278" s="4"/>
      <c r="M278" s="4" t="str">
        <f>IF(vlookup(A278,'Available Pokemon'!A:C,3,FALSE)=D278,"Y","N")</f>
        <v>Y</v>
      </c>
      <c r="N278" s="4" t="str">
        <f>iferror(IF(vlookup(A278,'Available Pokemon'!A:D,4,FALSE)=D278,"Y","N"),"N")</f>
        <v>N</v>
      </c>
      <c r="O278" s="4" t="str">
        <f t="shared" si="2"/>
        <v>Y</v>
      </c>
      <c r="P278" s="4" t="s">
        <v>147</v>
      </c>
      <c r="Q278" s="4" t="s">
        <v>71</v>
      </c>
      <c r="R278" s="4" t="s">
        <v>28</v>
      </c>
      <c r="S278" s="4" t="s">
        <v>28</v>
      </c>
      <c r="T278" s="4">
        <v>0.0</v>
      </c>
      <c r="U278" s="4" t="s">
        <v>31</v>
      </c>
    </row>
    <row r="279">
      <c r="A279" s="2" t="s">
        <v>434</v>
      </c>
      <c r="B279" s="11" t="s">
        <v>165</v>
      </c>
      <c r="C279" s="3" t="s">
        <v>431</v>
      </c>
      <c r="D279" s="3" t="str">
        <f>VLOOKUP(C279,Locations!$G$2:$H$250,2,false)</f>
        <v>00024 Lapis Ward Alleyway</v>
      </c>
      <c r="E279" s="11" t="s">
        <v>24</v>
      </c>
      <c r="F279" s="4" t="s">
        <v>407</v>
      </c>
      <c r="G279" s="5"/>
      <c r="H279" s="2" t="s">
        <v>69</v>
      </c>
      <c r="I279" s="4"/>
      <c r="J279" s="4"/>
      <c r="K279" s="4"/>
      <c r="L279" s="4"/>
      <c r="M279" s="4" t="str">
        <f>IF(vlookup(A279,'Available Pokemon'!A:C,3,FALSE)=D279,"Y","N")</f>
        <v>Y</v>
      </c>
      <c r="N279" s="4" t="str">
        <f>iferror(IF(vlookup(A279,'Available Pokemon'!A:D,4,FALSE)=D279,"Y","N"),"N")</f>
        <v>N</v>
      </c>
      <c r="O279" s="4" t="str">
        <f t="shared" si="2"/>
        <v>Y</v>
      </c>
      <c r="P279" s="4" t="s">
        <v>147</v>
      </c>
      <c r="Q279" s="4" t="s">
        <v>71</v>
      </c>
      <c r="R279" s="4" t="s">
        <v>28</v>
      </c>
      <c r="S279" s="4" t="s">
        <v>31</v>
      </c>
      <c r="T279" s="4">
        <v>1.0</v>
      </c>
      <c r="U279" s="4"/>
    </row>
    <row r="280" hidden="1">
      <c r="A280" s="11" t="s">
        <v>108</v>
      </c>
      <c r="B280" s="11" t="s">
        <v>165</v>
      </c>
      <c r="C280" s="3" t="s">
        <v>431</v>
      </c>
      <c r="D280" s="3" t="str">
        <f>VLOOKUP(C280,Locations!$G$2:$H$250,2,false)</f>
        <v>00024 Lapis Ward Alleyway</v>
      </c>
      <c r="E280" s="11" t="s">
        <v>24</v>
      </c>
      <c r="F280" s="4" t="s">
        <v>407</v>
      </c>
      <c r="G280" s="3"/>
      <c r="H280" s="11"/>
      <c r="I280" s="4"/>
      <c r="J280" s="4"/>
      <c r="K280" s="4"/>
      <c r="L280" s="4"/>
      <c r="M280" s="4" t="str">
        <f>IF(vlookup(A280,'Available Pokemon'!A:C,3,FALSE)=D280,"Y","N")</f>
        <v>N</v>
      </c>
      <c r="N280" s="4" t="str">
        <f>iferror(IF(vlookup(A280,'Available Pokemon'!A:D,4,FALSE)=D280,"Y","N"),"N")</f>
        <v>N</v>
      </c>
      <c r="O280" s="4" t="str">
        <f t="shared" si="2"/>
        <v>N</v>
      </c>
      <c r="P280" s="4" t="s">
        <v>111</v>
      </c>
      <c r="Q280" s="4"/>
      <c r="R280" s="4" t="s">
        <v>28</v>
      </c>
      <c r="S280" s="4" t="s">
        <v>31</v>
      </c>
      <c r="T280" s="4">
        <v>1.0</v>
      </c>
      <c r="U280" s="4"/>
    </row>
    <row r="281" hidden="1">
      <c r="A281" s="11" t="s">
        <v>146</v>
      </c>
      <c r="B281" s="11" t="s">
        <v>165</v>
      </c>
      <c r="C281" s="3" t="s">
        <v>431</v>
      </c>
      <c r="D281" s="3" t="str">
        <f>VLOOKUP(C281,Locations!$G$2:$H$250,2,false)</f>
        <v>00024 Lapis Ward Alleyway</v>
      </c>
      <c r="E281" s="11" t="s">
        <v>24</v>
      </c>
      <c r="F281" s="4" t="s">
        <v>407</v>
      </c>
      <c r="G281" s="3"/>
      <c r="H281" s="11"/>
      <c r="I281" s="4"/>
      <c r="J281" s="4"/>
      <c r="K281" s="4"/>
      <c r="L281" s="4"/>
      <c r="M281" s="4" t="str">
        <f>IF(vlookup(A281,'Available Pokemon'!A:C,3,FALSE)=D281,"Y","N")</f>
        <v>N</v>
      </c>
      <c r="N281" s="4" t="str">
        <f>iferror(IF(vlookup(A281,'Available Pokemon'!A:D,4,FALSE)=D281,"Y","N"),"N")</f>
        <v>N</v>
      </c>
      <c r="O281" s="4" t="str">
        <f t="shared" si="2"/>
        <v>N</v>
      </c>
      <c r="P281" s="4" t="s">
        <v>30</v>
      </c>
      <c r="Q281" s="4" t="s">
        <v>147</v>
      </c>
      <c r="R281" s="4" t="s">
        <v>28</v>
      </c>
      <c r="S281" s="4" t="s">
        <v>31</v>
      </c>
      <c r="T281" s="4">
        <v>1.0</v>
      </c>
      <c r="U281" s="4"/>
    </row>
    <row r="282" hidden="1">
      <c r="A282" s="11" t="s">
        <v>150</v>
      </c>
      <c r="B282" s="11" t="s">
        <v>165</v>
      </c>
      <c r="C282" s="3" t="s">
        <v>431</v>
      </c>
      <c r="D282" s="3" t="str">
        <f>VLOOKUP(C282,Locations!$G$2:$H$250,2,false)</f>
        <v>00024 Lapis Ward Alleyway</v>
      </c>
      <c r="E282" s="11" t="s">
        <v>24</v>
      </c>
      <c r="F282" s="4" t="s">
        <v>407</v>
      </c>
      <c r="G282" s="3"/>
      <c r="H282" s="11"/>
      <c r="I282" s="4" t="s">
        <v>151</v>
      </c>
      <c r="J282" s="4" t="s">
        <v>152</v>
      </c>
      <c r="K282" s="4"/>
      <c r="L282" s="4"/>
      <c r="M282" s="4" t="str">
        <f>IF(vlookup(A282,'Available Pokemon'!A:C,3,FALSE)=D282,"Y","N")</f>
        <v>N</v>
      </c>
      <c r="N282" s="4" t="str">
        <f>iferror(IF(vlookup(A282,'Available Pokemon'!A:D,4,FALSE)=D282,"Y","N"),"N")</f>
        <v>N</v>
      </c>
      <c r="O282" s="4" t="str">
        <f t="shared" si="2"/>
        <v>N</v>
      </c>
      <c r="P282" s="4" t="s">
        <v>30</v>
      </c>
      <c r="Q282" s="4"/>
      <c r="R282" s="4" t="s">
        <v>28</v>
      </c>
      <c r="S282" s="4" t="s">
        <v>31</v>
      </c>
      <c r="T282" s="4">
        <v>1.0</v>
      </c>
      <c r="U282" s="4"/>
    </row>
    <row r="283" hidden="1">
      <c r="A283" s="11" t="s">
        <v>387</v>
      </c>
      <c r="B283" s="2" t="s">
        <v>158</v>
      </c>
      <c r="C283" s="3" t="s">
        <v>431</v>
      </c>
      <c r="D283" s="3" t="str">
        <f>VLOOKUP(C283,Locations!$G$2:$H$250,2,false)</f>
        <v>00024 Lapis Ward Alleyway</v>
      </c>
      <c r="E283" s="11" t="s">
        <v>24</v>
      </c>
      <c r="F283" s="4" t="s">
        <v>407</v>
      </c>
      <c r="G283" s="3"/>
      <c r="H283" s="2"/>
      <c r="I283" s="4"/>
      <c r="J283" s="4"/>
      <c r="K283" s="4"/>
      <c r="L283" s="4"/>
      <c r="M283" s="4" t="str">
        <f>IF(vlookup(A283,'Available Pokemon'!A:C,3,FALSE)=D283,"Y","N")</f>
        <v>N</v>
      </c>
      <c r="N283" s="4" t="str">
        <f>iferror(IF(vlookup(A283,'Available Pokemon'!A:D,4,FALSE)=D283,"Y","N"),"N")</f>
        <v>N</v>
      </c>
      <c r="O283" s="4" t="str">
        <f t="shared" si="2"/>
        <v>N</v>
      </c>
      <c r="P283" s="4" t="s">
        <v>44</v>
      </c>
      <c r="Q283" s="4" t="s">
        <v>128</v>
      </c>
      <c r="R283" s="4" t="s">
        <v>28</v>
      </c>
      <c r="S283" s="4" t="s">
        <v>31</v>
      </c>
      <c r="T283" s="4">
        <v>1.0</v>
      </c>
      <c r="U283" s="4"/>
    </row>
    <row r="284" hidden="1">
      <c r="A284" s="11" t="s">
        <v>184</v>
      </c>
      <c r="B284" s="11" t="s">
        <v>165</v>
      </c>
      <c r="C284" s="12" t="s">
        <v>435</v>
      </c>
      <c r="D284" s="3" t="str">
        <f>VLOOKUP(C284,Locations!$G$2:$H$250,2,false)</f>
        <v>00025 Grand Stairway</v>
      </c>
      <c r="E284" s="11" t="s">
        <v>24</v>
      </c>
      <c r="F284" s="4" t="s">
        <v>407</v>
      </c>
      <c r="G284" s="3" t="s">
        <v>238</v>
      </c>
      <c r="H284" s="11"/>
      <c r="I284" s="4"/>
      <c r="J284" s="4"/>
      <c r="K284" s="4"/>
      <c r="L284" s="4"/>
      <c r="M284" s="4" t="str">
        <f>IF(vlookup(A284,'Available Pokemon'!A:C,3,FALSE)=D284,"Y","N")</f>
        <v>N</v>
      </c>
      <c r="N284" s="4" t="str">
        <f>iferror(IF(vlookup(A284,'Available Pokemon'!A:D,4,FALSE)=D284,"Y","N"),"N")</f>
        <v>N</v>
      </c>
      <c r="O284" s="4" t="str">
        <f t="shared" si="2"/>
        <v>N</v>
      </c>
      <c r="P284" s="4" t="s">
        <v>56</v>
      </c>
      <c r="Q284" s="4" t="s">
        <v>186</v>
      </c>
      <c r="R284" s="4" t="s">
        <v>28</v>
      </c>
      <c r="S284" s="4" t="s">
        <v>31</v>
      </c>
      <c r="T284" s="4">
        <v>1.0</v>
      </c>
      <c r="U284" s="4"/>
    </row>
    <row r="285">
      <c r="A285" s="11" t="s">
        <v>436</v>
      </c>
      <c r="B285" s="11" t="s">
        <v>165</v>
      </c>
      <c r="C285" s="12" t="s">
        <v>435</v>
      </c>
      <c r="D285" s="3" t="str">
        <f>VLOOKUP(C285,Locations!$G$2:$H$250,2,false)</f>
        <v>00025 Grand Stairway</v>
      </c>
      <c r="E285" s="11" t="s">
        <v>24</v>
      </c>
      <c r="F285" s="4" t="s">
        <v>407</v>
      </c>
      <c r="G285" s="5" t="s">
        <v>437</v>
      </c>
      <c r="H285" s="2" t="s">
        <v>69</v>
      </c>
      <c r="I285" s="4" t="s">
        <v>438</v>
      </c>
      <c r="J285" s="4"/>
      <c r="K285" s="4"/>
      <c r="L285" s="4"/>
      <c r="M285" s="4" t="str">
        <f>IF(vlookup(A285,'Available Pokemon'!A:C,3,FALSE)=D285,"Y","N")</f>
        <v>Y</v>
      </c>
      <c r="N285" s="4" t="str">
        <f>iferror(IF(vlookup(A285,'Available Pokemon'!A:D,4,FALSE)=D285,"Y","N"),"N")</f>
        <v>N</v>
      </c>
      <c r="O285" s="4" t="str">
        <f t="shared" si="2"/>
        <v>Y</v>
      </c>
      <c r="P285" s="4" t="s">
        <v>111</v>
      </c>
      <c r="Q285" s="4"/>
      <c r="R285" s="4" t="s">
        <v>28</v>
      </c>
      <c r="S285" s="4" t="s">
        <v>31</v>
      </c>
      <c r="T285" s="4">
        <v>1.0</v>
      </c>
      <c r="U285" s="4"/>
    </row>
    <row r="286">
      <c r="A286" s="11" t="s">
        <v>439</v>
      </c>
      <c r="B286" s="11" t="s">
        <v>165</v>
      </c>
      <c r="C286" s="12" t="s">
        <v>435</v>
      </c>
      <c r="D286" s="3" t="str">
        <f>VLOOKUP(C286,Locations!$G$2:$H$250,2,false)</f>
        <v>00025 Grand Stairway</v>
      </c>
      <c r="E286" s="11" t="s">
        <v>24</v>
      </c>
      <c r="F286" s="4" t="s">
        <v>407</v>
      </c>
      <c r="G286" s="5" t="s">
        <v>437</v>
      </c>
      <c r="H286" s="2" t="s">
        <v>69</v>
      </c>
      <c r="I286" s="4" t="s">
        <v>440</v>
      </c>
      <c r="J286" s="4"/>
      <c r="K286" s="4"/>
      <c r="L286" s="4"/>
      <c r="M286" s="4" t="str">
        <f>IF(vlookup(A286,'Available Pokemon'!A:C,3,FALSE)=D286,"Y","N")</f>
        <v>Y</v>
      </c>
      <c r="N286" s="4" t="str">
        <f>iferror(IF(vlookup(A286,'Available Pokemon'!A:D,4,FALSE)=D286,"Y","N"),"N")</f>
        <v>N</v>
      </c>
      <c r="O286" s="4" t="str">
        <f t="shared" si="2"/>
        <v>Y</v>
      </c>
      <c r="P286" s="4" t="s">
        <v>128</v>
      </c>
      <c r="Q286" s="4"/>
      <c r="R286" s="4" t="s">
        <v>28</v>
      </c>
      <c r="S286" s="4" t="s">
        <v>31</v>
      </c>
      <c r="T286" s="4">
        <v>1.0</v>
      </c>
      <c r="U286" s="4"/>
    </row>
    <row r="287">
      <c r="A287" s="11" t="s">
        <v>441</v>
      </c>
      <c r="B287" s="11" t="s">
        <v>165</v>
      </c>
      <c r="C287" s="12" t="s">
        <v>435</v>
      </c>
      <c r="D287" s="3" t="str">
        <f>VLOOKUP(C287,Locations!$G$2:$H$250,2,false)</f>
        <v>00025 Grand Stairway</v>
      </c>
      <c r="E287" s="11" t="s">
        <v>24</v>
      </c>
      <c r="F287" s="4" t="s">
        <v>407</v>
      </c>
      <c r="G287" s="5" t="s">
        <v>437</v>
      </c>
      <c r="H287" s="2" t="s">
        <v>69</v>
      </c>
      <c r="I287" s="4"/>
      <c r="J287" s="4"/>
      <c r="K287" s="4"/>
      <c r="L287" s="4"/>
      <c r="M287" s="4" t="str">
        <f>IF(vlookup(A287,'Available Pokemon'!A:C,3,FALSE)=D287,"Y","N")</f>
        <v>Y</v>
      </c>
      <c r="N287" s="4" t="str">
        <f>iferror(IF(vlookup(A287,'Available Pokemon'!A:D,4,FALSE)=D287,"Y","N"),"N")</f>
        <v>N</v>
      </c>
      <c r="O287" s="4" t="str">
        <f t="shared" si="2"/>
        <v>Y</v>
      </c>
      <c r="P287" s="4" t="s">
        <v>71</v>
      </c>
      <c r="Q287" s="4"/>
      <c r="R287" s="4" t="s">
        <v>28</v>
      </c>
      <c r="S287" s="4" t="s">
        <v>31</v>
      </c>
      <c r="T287" s="4" t="s">
        <v>82</v>
      </c>
      <c r="U287" s="4" t="s">
        <v>31</v>
      </c>
    </row>
    <row r="288">
      <c r="A288" s="11" t="s">
        <v>442</v>
      </c>
      <c r="B288" s="11" t="s">
        <v>165</v>
      </c>
      <c r="C288" s="12" t="s">
        <v>435</v>
      </c>
      <c r="D288" s="3" t="str">
        <f>VLOOKUP(C288,Locations!$G$2:$H$250,2,false)</f>
        <v>00025 Grand Stairway</v>
      </c>
      <c r="E288" s="11" t="s">
        <v>24</v>
      </c>
      <c r="F288" s="4" t="s">
        <v>407</v>
      </c>
      <c r="G288" s="5" t="s">
        <v>437</v>
      </c>
      <c r="H288" s="2" t="s">
        <v>69</v>
      </c>
      <c r="I288" s="4" t="s">
        <v>443</v>
      </c>
      <c r="J288" s="4"/>
      <c r="K288" s="4"/>
      <c r="L288" s="4"/>
      <c r="M288" s="4" t="str">
        <f>IF(vlookup(A288,'Available Pokemon'!A:C,3,FALSE)=D288,"Y","N")</f>
        <v>Y</v>
      </c>
      <c r="N288" s="4" t="str">
        <f>iferror(IF(vlookup(A288,'Available Pokemon'!A:D,4,FALSE)=D288,"Y","N"),"N")</f>
        <v>N</v>
      </c>
      <c r="O288" s="4" t="str">
        <f t="shared" si="2"/>
        <v>Y</v>
      </c>
      <c r="P288" s="4" t="s">
        <v>121</v>
      </c>
      <c r="Q288" s="4" t="s">
        <v>128</v>
      </c>
      <c r="R288" s="4" t="s">
        <v>28</v>
      </c>
      <c r="S288" s="4" t="s">
        <v>31</v>
      </c>
      <c r="T288" s="4">
        <v>2.0</v>
      </c>
      <c r="U288" s="4"/>
    </row>
    <row r="289">
      <c r="A289" s="11" t="s">
        <v>444</v>
      </c>
      <c r="B289" s="11" t="s">
        <v>165</v>
      </c>
      <c r="C289" s="12" t="s">
        <v>435</v>
      </c>
      <c r="D289" s="3" t="str">
        <f>VLOOKUP(C289,Locations!$G$2:$H$250,2,false)</f>
        <v>00025 Grand Stairway</v>
      </c>
      <c r="E289" s="11" t="s">
        <v>24</v>
      </c>
      <c r="F289" s="4" t="s">
        <v>407</v>
      </c>
      <c r="G289" s="5" t="s">
        <v>437</v>
      </c>
      <c r="H289" s="2" t="s">
        <v>69</v>
      </c>
      <c r="I289" s="4" t="s">
        <v>443</v>
      </c>
      <c r="J289" s="4"/>
      <c r="K289" s="4"/>
      <c r="L289" s="4"/>
      <c r="M289" s="4" t="str">
        <f>IF(vlookup(A289,'Available Pokemon'!A:C,3,FALSE)=D289,"Y","N")</f>
        <v>Y</v>
      </c>
      <c r="N289" s="4" t="str">
        <f>iferror(IF(vlookup(A289,'Available Pokemon'!A:D,4,FALSE)=D289,"Y","N"),"N")</f>
        <v>N</v>
      </c>
      <c r="O289" s="4" t="str">
        <f t="shared" si="2"/>
        <v>Y</v>
      </c>
      <c r="P289" s="4" t="s">
        <v>121</v>
      </c>
      <c r="Q289" s="4" t="s">
        <v>128</v>
      </c>
      <c r="R289" s="4" t="s">
        <v>28</v>
      </c>
      <c r="S289" s="4" t="s">
        <v>28</v>
      </c>
      <c r="T289" s="4">
        <v>1.0</v>
      </c>
      <c r="U289" s="4"/>
    </row>
    <row r="290">
      <c r="A290" s="11" t="s">
        <v>445</v>
      </c>
      <c r="B290" s="11" t="s">
        <v>165</v>
      </c>
      <c r="C290" s="12" t="s">
        <v>435</v>
      </c>
      <c r="D290" s="3" t="str">
        <f>VLOOKUP(C290,Locations!$G$2:$H$250,2,false)</f>
        <v>00025 Grand Stairway</v>
      </c>
      <c r="E290" s="11" t="s">
        <v>24</v>
      </c>
      <c r="F290" s="4" t="s">
        <v>407</v>
      </c>
      <c r="G290" s="5" t="s">
        <v>437</v>
      </c>
      <c r="H290" s="2" t="s">
        <v>69</v>
      </c>
      <c r="I290" s="4" t="s">
        <v>446</v>
      </c>
      <c r="J290" s="4"/>
      <c r="K290" s="4"/>
      <c r="L290" s="4"/>
      <c r="M290" s="4" t="str">
        <f>IF(vlookup(A290,'Available Pokemon'!A:C,3,FALSE)=D290,"Y","N")</f>
        <v>Y</v>
      </c>
      <c r="N290" s="4" t="str">
        <f>iferror(IF(vlookup(A290,'Available Pokemon'!A:D,4,FALSE)=D290,"Y","N"),"N")</f>
        <v>N</v>
      </c>
      <c r="O290" s="4" t="str">
        <f t="shared" si="2"/>
        <v>Y</v>
      </c>
      <c r="P290" s="4" t="s">
        <v>128</v>
      </c>
      <c r="Q290" s="4"/>
      <c r="R290" s="4" t="s">
        <v>28</v>
      </c>
      <c r="S290" s="4" t="s">
        <v>31</v>
      </c>
      <c r="T290" s="4">
        <v>1.0</v>
      </c>
      <c r="U290" s="4"/>
    </row>
    <row r="291">
      <c r="A291" s="3" t="s">
        <v>447</v>
      </c>
      <c r="B291" s="2" t="s">
        <v>22</v>
      </c>
      <c r="C291" s="3" t="s">
        <v>435</v>
      </c>
      <c r="D291" s="3" t="str">
        <f>VLOOKUP(C291,Locations!$G$2:$H$250,2,false)</f>
        <v>00025 Grand Stairway</v>
      </c>
      <c r="E291" s="2" t="s">
        <v>24</v>
      </c>
      <c r="F291" s="4" t="s">
        <v>407</v>
      </c>
      <c r="G291" s="5" t="s">
        <v>448</v>
      </c>
      <c r="H291" s="2" t="s">
        <v>69</v>
      </c>
      <c r="I291" s="4" t="s">
        <v>28</v>
      </c>
      <c r="J291" s="4" t="s">
        <v>28</v>
      </c>
      <c r="K291" s="4" t="s">
        <v>28</v>
      </c>
      <c r="L291" s="4" t="s">
        <v>70</v>
      </c>
      <c r="M291" s="4" t="str">
        <f>IF(vlookup(A291,'Available Pokemon'!A:C,3,FALSE)=D291,"Y","N")</f>
        <v>Y</v>
      </c>
      <c r="N291" s="4" t="str">
        <f>iferror(IF(vlookup(A291,'Available Pokemon'!A:D,4,FALSE)=D291,"Y","N"),"N")</f>
        <v>N</v>
      </c>
      <c r="O291" s="4" t="str">
        <f t="shared" si="2"/>
        <v>Y</v>
      </c>
      <c r="P291" s="4" t="s">
        <v>121</v>
      </c>
      <c r="Q291" s="4" t="s">
        <v>111</v>
      </c>
      <c r="R291" s="4" t="s">
        <v>28</v>
      </c>
      <c r="S291" s="4" t="s">
        <v>31</v>
      </c>
      <c r="T291" s="4" t="s">
        <v>82</v>
      </c>
      <c r="U291" s="4" t="s">
        <v>31</v>
      </c>
    </row>
    <row r="292">
      <c r="A292" s="11" t="s">
        <v>449</v>
      </c>
      <c r="B292" s="11" t="s">
        <v>165</v>
      </c>
      <c r="C292" s="12" t="s">
        <v>435</v>
      </c>
      <c r="D292" s="3" t="str">
        <f>VLOOKUP(C292,Locations!$G$2:$H$250,2,false)</f>
        <v>00025 Grand Stairway</v>
      </c>
      <c r="E292" s="11" t="s">
        <v>24</v>
      </c>
      <c r="F292" s="4" t="s">
        <v>407</v>
      </c>
      <c r="G292" s="5" t="s">
        <v>450</v>
      </c>
      <c r="H292" s="2" t="s">
        <v>69</v>
      </c>
      <c r="I292" s="4"/>
      <c r="J292" s="4"/>
      <c r="K292" s="4"/>
      <c r="L292" s="4" t="s">
        <v>70</v>
      </c>
      <c r="M292" s="4" t="str">
        <f>IF(vlookup(A292,'Available Pokemon'!A:C,3,FALSE)=D292,"Y","N")</f>
        <v>Y</v>
      </c>
      <c r="N292" s="4" t="str">
        <f>iferror(IF(vlookup(A292,'Available Pokemon'!A:D,4,FALSE)=D292,"Y","N"),"N")</f>
        <v>N</v>
      </c>
      <c r="O292" s="4" t="str">
        <f t="shared" si="2"/>
        <v>Y</v>
      </c>
      <c r="P292" s="4" t="s">
        <v>111</v>
      </c>
      <c r="Q292" s="4"/>
      <c r="R292" s="4" t="s">
        <v>28</v>
      </c>
      <c r="S292" s="4" t="s">
        <v>31</v>
      </c>
      <c r="T292" s="4" t="s">
        <v>82</v>
      </c>
      <c r="U292" s="4" t="s">
        <v>31</v>
      </c>
    </row>
    <row r="293">
      <c r="A293" s="3" t="s">
        <v>451</v>
      </c>
      <c r="B293" s="2" t="s">
        <v>244</v>
      </c>
      <c r="C293" s="3" t="s">
        <v>435</v>
      </c>
      <c r="D293" s="3"/>
      <c r="E293" s="2" t="s">
        <v>24</v>
      </c>
      <c r="F293" s="4" t="s">
        <v>407</v>
      </c>
      <c r="G293" s="14" t="s">
        <v>452</v>
      </c>
      <c r="H293" s="2"/>
      <c r="I293" s="4" t="s">
        <v>28</v>
      </c>
      <c r="J293" s="4" t="s">
        <v>28</v>
      </c>
      <c r="K293" s="4" t="s">
        <v>28</v>
      </c>
      <c r="L293" s="4"/>
      <c r="M293" s="4" t="s">
        <v>31</v>
      </c>
      <c r="N293" s="4" t="str">
        <f>iferror(IF(vlookup(A293,'Available Pokemon'!A:D,4,FALSE)=D293,"Y","N"),"N")</f>
        <v>N</v>
      </c>
      <c r="O293" s="4" t="str">
        <f t="shared" si="2"/>
        <v>Y</v>
      </c>
      <c r="P293" s="4"/>
      <c r="Q293" s="4"/>
      <c r="R293" s="4"/>
      <c r="S293" s="4"/>
      <c r="T293" s="4"/>
      <c r="U293" s="4"/>
    </row>
    <row r="294">
      <c r="A294" s="11" t="s">
        <v>453</v>
      </c>
      <c r="B294" s="11" t="s">
        <v>165</v>
      </c>
      <c r="C294" s="2" t="s">
        <v>185</v>
      </c>
      <c r="D294" s="3" t="str">
        <f>VLOOKUP(C294,Locations!$G$2:$H$250,2,false)</f>
        <v>00008 Underground Railnet</v>
      </c>
      <c r="E294" s="11" t="s">
        <v>24</v>
      </c>
      <c r="F294" s="4" t="s">
        <v>454</v>
      </c>
      <c r="G294" s="3"/>
      <c r="H294" s="11"/>
      <c r="I294" s="4" t="s">
        <v>336</v>
      </c>
      <c r="J294" s="4"/>
      <c r="K294" s="4"/>
      <c r="L294" s="4"/>
      <c r="M294" s="4" t="str">
        <f>IF(vlookup(A294,'Available Pokemon'!A:C,3,FALSE)=D294,"Y","N")</f>
        <v>Y</v>
      </c>
      <c r="N294" s="4" t="str">
        <f>iferror(IF(vlookup(A294,'Available Pokemon'!A:D,4,FALSE)=D294,"Y","N"),"N")</f>
        <v>N</v>
      </c>
      <c r="O294" s="4" t="str">
        <f t="shared" si="2"/>
        <v>Y</v>
      </c>
      <c r="P294" s="4" t="s">
        <v>30</v>
      </c>
      <c r="Q294" s="4" t="s">
        <v>147</v>
      </c>
      <c r="R294" s="4" t="s">
        <v>28</v>
      </c>
      <c r="S294" s="4" t="s">
        <v>28</v>
      </c>
      <c r="T294" s="4">
        <v>0.0</v>
      </c>
      <c r="U294" s="4" t="s">
        <v>31</v>
      </c>
    </row>
    <row r="295" hidden="1">
      <c r="A295" s="11" t="s">
        <v>442</v>
      </c>
      <c r="B295" s="11" t="s">
        <v>165</v>
      </c>
      <c r="C295" s="2" t="s">
        <v>185</v>
      </c>
      <c r="D295" s="3" t="str">
        <f>VLOOKUP(C295,Locations!$G$2:$H$250,2,false)</f>
        <v>00008 Underground Railnet</v>
      </c>
      <c r="E295" s="11" t="s">
        <v>24</v>
      </c>
      <c r="F295" s="4" t="s">
        <v>454</v>
      </c>
      <c r="G295" s="3"/>
      <c r="H295" s="11"/>
      <c r="I295" s="4" t="s">
        <v>443</v>
      </c>
      <c r="J295" s="4"/>
      <c r="K295" s="4"/>
      <c r="L295" s="4"/>
      <c r="M295" s="4" t="str">
        <f>IF(vlookup(A295,'Available Pokemon'!A:C,3,FALSE)=D295,"Y","N")</f>
        <v>N</v>
      </c>
      <c r="N295" s="4" t="str">
        <f>iferror(IF(vlookup(A295,'Available Pokemon'!A:D,4,FALSE)=D295,"Y","N"),"N")</f>
        <v>N</v>
      </c>
      <c r="O295" s="4" t="str">
        <f t="shared" si="2"/>
        <v>N</v>
      </c>
      <c r="P295" s="4" t="s">
        <v>121</v>
      </c>
      <c r="Q295" s="4" t="s">
        <v>128</v>
      </c>
      <c r="R295" s="4" t="s">
        <v>28</v>
      </c>
      <c r="S295" s="4" t="s">
        <v>31</v>
      </c>
      <c r="T295" s="4">
        <v>2.0</v>
      </c>
      <c r="U295" s="4"/>
    </row>
    <row r="296" hidden="1">
      <c r="A296" s="11" t="s">
        <v>444</v>
      </c>
      <c r="B296" s="11" t="s">
        <v>165</v>
      </c>
      <c r="C296" s="2" t="s">
        <v>185</v>
      </c>
      <c r="D296" s="3" t="str">
        <f>VLOOKUP(C296,Locations!$G$2:$H$250,2,false)</f>
        <v>00008 Underground Railnet</v>
      </c>
      <c r="E296" s="11" t="s">
        <v>24</v>
      </c>
      <c r="F296" s="4" t="s">
        <v>454</v>
      </c>
      <c r="G296" s="3"/>
      <c r="H296" s="11"/>
      <c r="I296" s="4" t="s">
        <v>443</v>
      </c>
      <c r="J296" s="4"/>
      <c r="K296" s="4"/>
      <c r="L296" s="4"/>
      <c r="M296" s="4" t="str">
        <f>IF(vlookup(A296,'Available Pokemon'!A:C,3,FALSE)=D296,"Y","N")</f>
        <v>N</v>
      </c>
      <c r="N296" s="4" t="str">
        <f>iferror(IF(vlookup(A296,'Available Pokemon'!A:D,4,FALSE)=D296,"Y","N"),"N")</f>
        <v>N</v>
      </c>
      <c r="O296" s="4" t="str">
        <f t="shared" si="2"/>
        <v>N</v>
      </c>
      <c r="P296" s="4" t="s">
        <v>121</v>
      </c>
      <c r="Q296" s="4" t="s">
        <v>128</v>
      </c>
      <c r="R296" s="4" t="s">
        <v>28</v>
      </c>
      <c r="S296" s="4" t="s">
        <v>28</v>
      </c>
      <c r="T296" s="4">
        <v>1.0</v>
      </c>
      <c r="U296" s="4"/>
    </row>
    <row r="297">
      <c r="A297" s="11" t="s">
        <v>455</v>
      </c>
      <c r="B297" s="11" t="s">
        <v>165</v>
      </c>
      <c r="C297" s="2" t="s">
        <v>185</v>
      </c>
      <c r="D297" s="3" t="str">
        <f>VLOOKUP(C297,Locations!$G$2:$H$250,2,false)</f>
        <v>00008 Underground Railnet</v>
      </c>
      <c r="E297" s="11" t="s">
        <v>24</v>
      </c>
      <c r="F297" s="4" t="s">
        <v>454</v>
      </c>
      <c r="G297" s="3"/>
      <c r="H297" s="11"/>
      <c r="I297" s="4"/>
      <c r="J297" s="4"/>
      <c r="K297" s="4"/>
      <c r="L297" s="4" t="s">
        <v>70</v>
      </c>
      <c r="M297" s="4" t="str">
        <f>IF(vlookup(A297,'Available Pokemon'!A:C,3,FALSE)=D297,"Y","N")</f>
        <v>Y</v>
      </c>
      <c r="N297" s="4" t="str">
        <f>iferror(IF(vlookup(A297,'Available Pokemon'!A:D,4,FALSE)=D297,"Y","N"),"N")</f>
        <v>N</v>
      </c>
      <c r="O297" s="4" t="str">
        <f t="shared" si="2"/>
        <v>Y</v>
      </c>
      <c r="P297" s="4" t="s">
        <v>131</v>
      </c>
      <c r="Q297" s="4"/>
      <c r="R297" s="4" t="s">
        <v>28</v>
      </c>
      <c r="S297" s="4" t="s">
        <v>28</v>
      </c>
      <c r="T297" s="4">
        <v>1.0</v>
      </c>
      <c r="U297" s="4"/>
    </row>
    <row r="298">
      <c r="A298" s="11" t="s">
        <v>456</v>
      </c>
      <c r="B298" s="11" t="s">
        <v>165</v>
      </c>
      <c r="C298" s="2" t="s">
        <v>185</v>
      </c>
      <c r="D298" s="3" t="str">
        <f>VLOOKUP(C298,Locations!$G$2:$H$250,2,false)</f>
        <v>00008 Underground Railnet</v>
      </c>
      <c r="E298" s="11" t="s">
        <v>24</v>
      </c>
      <c r="F298" s="4" t="s">
        <v>454</v>
      </c>
      <c r="G298" s="3"/>
      <c r="H298" s="11"/>
      <c r="I298" s="4" t="s">
        <v>457</v>
      </c>
      <c r="J298" s="4"/>
      <c r="K298" s="4"/>
      <c r="L298" s="4"/>
      <c r="M298" s="4" t="str">
        <f>IF(vlookup(A298,'Available Pokemon'!A:C,3,FALSE)=D298,"Y","N")</f>
        <v>Y</v>
      </c>
      <c r="N298" s="4" t="str">
        <f>iferror(IF(vlookup(A298,'Available Pokemon'!A:D,4,FALSE)=D298,"Y","N"),"N")</f>
        <v>N</v>
      </c>
      <c r="O298" s="4" t="str">
        <f t="shared" si="2"/>
        <v>Y</v>
      </c>
      <c r="P298" s="4" t="s">
        <v>131</v>
      </c>
      <c r="Q298" s="4" t="s">
        <v>172</v>
      </c>
      <c r="R298" s="4" t="s">
        <v>28</v>
      </c>
      <c r="S298" s="4" t="s">
        <v>31</v>
      </c>
      <c r="T298" s="4" t="s">
        <v>82</v>
      </c>
      <c r="U298" s="4" t="s">
        <v>31</v>
      </c>
    </row>
    <row r="299">
      <c r="A299" s="11" t="s">
        <v>458</v>
      </c>
      <c r="B299" s="11" t="s">
        <v>165</v>
      </c>
      <c r="C299" s="2" t="s">
        <v>185</v>
      </c>
      <c r="D299" s="3" t="str">
        <f>VLOOKUP(C299,Locations!$G$2:$H$250,2,false)</f>
        <v>00008 Underground Railnet</v>
      </c>
      <c r="E299" s="11" t="s">
        <v>24</v>
      </c>
      <c r="F299" s="4" t="s">
        <v>454</v>
      </c>
      <c r="G299" s="3"/>
      <c r="H299" s="11"/>
      <c r="I299" s="4" t="s">
        <v>336</v>
      </c>
      <c r="J299" s="4"/>
      <c r="K299" s="4"/>
      <c r="L299" s="4"/>
      <c r="M299" s="4" t="str">
        <f>IF(vlookup(A299,'Available Pokemon'!A:C,3,FALSE)=D299,"Y","N")</f>
        <v>Y</v>
      </c>
      <c r="N299" s="4" t="str">
        <f>iferror(IF(vlookup(A299,'Available Pokemon'!A:D,4,FALSE)=D299,"Y","N"),"N")</f>
        <v>N</v>
      </c>
      <c r="O299" s="4" t="str">
        <f t="shared" si="2"/>
        <v>Y</v>
      </c>
      <c r="P299" s="4" t="s">
        <v>30</v>
      </c>
      <c r="Q299" s="4" t="s">
        <v>90</v>
      </c>
      <c r="R299" s="4" t="s">
        <v>459</v>
      </c>
      <c r="S299" s="4" t="s">
        <v>31</v>
      </c>
      <c r="T299" s="4">
        <v>1.0</v>
      </c>
      <c r="U299" s="4"/>
    </row>
    <row r="300">
      <c r="A300" s="11" t="s">
        <v>129</v>
      </c>
      <c r="B300" s="2" t="s">
        <v>88</v>
      </c>
      <c r="C300" s="2" t="s">
        <v>185</v>
      </c>
      <c r="D300" s="3" t="str">
        <f>VLOOKUP(C300,Locations!$G$2:$H$250,2,false)</f>
        <v>00008 Underground Railnet</v>
      </c>
      <c r="E300" s="11" t="s">
        <v>24</v>
      </c>
      <c r="F300" s="4" t="s">
        <v>454</v>
      </c>
      <c r="G300" s="3"/>
      <c r="H300" s="2"/>
      <c r="I300" s="4"/>
      <c r="J300" s="4"/>
      <c r="K300" s="4"/>
      <c r="L300" s="4"/>
      <c r="M300" s="4" t="str">
        <f>IF(vlookup(A300,'Available Pokemon'!A:C,3,FALSE)=D300,"Y","N")</f>
        <v>N</v>
      </c>
      <c r="N300" s="4" t="str">
        <f>iferror(IF(vlookup(A300,'Available Pokemon'!A:D,4,FALSE)=D300,"Y","N"),"N")</f>
        <v>N</v>
      </c>
      <c r="O300" s="4" t="s">
        <v>31</v>
      </c>
      <c r="P300" s="4" t="s">
        <v>131</v>
      </c>
      <c r="Q300" s="4" t="s">
        <v>121</v>
      </c>
      <c r="R300" s="4" t="s">
        <v>131</v>
      </c>
      <c r="S300" s="4" t="s">
        <v>31</v>
      </c>
      <c r="T300" s="4">
        <v>2.0</v>
      </c>
      <c r="U300" s="4"/>
    </row>
    <row r="301">
      <c r="A301" s="3" t="s">
        <v>460</v>
      </c>
      <c r="B301" s="2" t="s">
        <v>244</v>
      </c>
      <c r="C301" s="3" t="s">
        <v>199</v>
      </c>
      <c r="D301" s="3" t="str">
        <f>VLOOKUP(C301,Locations!$G$2:$H$250,2,false)</f>
        <v>00009 Obsidia Ward</v>
      </c>
      <c r="E301" s="11" t="s">
        <v>24</v>
      </c>
      <c r="F301" s="4" t="s">
        <v>454</v>
      </c>
      <c r="G301" s="5" t="s">
        <v>461</v>
      </c>
      <c r="H301" s="2"/>
      <c r="I301" s="4" t="s">
        <v>28</v>
      </c>
      <c r="J301" s="4" t="s">
        <v>28</v>
      </c>
      <c r="K301" s="4" t="s">
        <v>28</v>
      </c>
      <c r="L301" s="4"/>
      <c r="M301" s="4" t="s">
        <v>31</v>
      </c>
      <c r="N301" s="4" t="str">
        <f>iferror(IF(vlookup(A301,'Available Pokemon'!A:D,4,FALSE)=D301,"Y","N"),"N")</f>
        <v>N</v>
      </c>
      <c r="O301" s="4" t="str">
        <f t="shared" ref="O301:O389" si="3">iferror(IF(or(M301="Y",N301="Y",B301="Event", B301="Evolution"),"Y","N"),"N")</f>
        <v>Y</v>
      </c>
      <c r="P301" s="4"/>
      <c r="Q301" s="4"/>
      <c r="R301" s="4"/>
      <c r="S301" s="4"/>
      <c r="T301" s="4"/>
      <c r="U301" s="4"/>
    </row>
    <row r="302">
      <c r="A302" s="2" t="s">
        <v>462</v>
      </c>
      <c r="B302" s="2" t="s">
        <v>244</v>
      </c>
      <c r="C302" s="3" t="s">
        <v>199</v>
      </c>
      <c r="D302" s="3" t="str">
        <f>VLOOKUP(C302,Locations!$G$2:$H$250,2,false)</f>
        <v>00009 Obsidia Ward</v>
      </c>
      <c r="E302" s="2" t="s">
        <v>24</v>
      </c>
      <c r="F302" s="4" t="s">
        <v>454</v>
      </c>
      <c r="G302" s="3" t="s">
        <v>463</v>
      </c>
      <c r="H302" s="11"/>
      <c r="I302" s="4" t="s">
        <v>28</v>
      </c>
      <c r="J302" s="4" t="s">
        <v>28</v>
      </c>
      <c r="K302" s="4" t="s">
        <v>28</v>
      </c>
      <c r="L302" s="4"/>
      <c r="M302" s="4" t="s">
        <v>31</v>
      </c>
      <c r="N302" s="4" t="str">
        <f>iferror(IF(vlookup(A302,'Available Pokemon'!A:D,4,FALSE)=D302,"Y","N"),"N")</f>
        <v>N</v>
      </c>
      <c r="O302" s="4" t="str">
        <f t="shared" si="3"/>
        <v>Y</v>
      </c>
      <c r="P302" s="4" t="s">
        <v>172</v>
      </c>
      <c r="Q302" s="4"/>
      <c r="R302" s="4"/>
      <c r="S302" s="4"/>
      <c r="T302" s="4" t="s">
        <v>464</v>
      </c>
      <c r="U302" s="4" t="s">
        <v>31</v>
      </c>
    </row>
    <row r="303">
      <c r="A303" s="3" t="s">
        <v>188</v>
      </c>
      <c r="B303" s="2" t="s">
        <v>22</v>
      </c>
      <c r="C303" s="3" t="s">
        <v>264</v>
      </c>
      <c r="D303" s="3" t="str">
        <f>VLOOKUP(C303,Locations!$G$2:$H$250,2,false)</f>
        <v>00014 Onyx Ward</v>
      </c>
      <c r="E303" s="2" t="s">
        <v>24</v>
      </c>
      <c r="F303" s="4" t="s">
        <v>454</v>
      </c>
      <c r="G303" s="5" t="s">
        <v>465</v>
      </c>
      <c r="H303" s="2" t="s">
        <v>69</v>
      </c>
      <c r="I303" s="4" t="s">
        <v>28</v>
      </c>
      <c r="J303" s="4" t="s">
        <v>28</v>
      </c>
      <c r="K303" s="4" t="s">
        <v>28</v>
      </c>
      <c r="L303" s="4" t="s">
        <v>70</v>
      </c>
      <c r="M303" s="4" t="str">
        <f>IF(vlookup(A303,'Available Pokemon'!A:C,3,FALSE)=D303,"Y","N")</f>
        <v>N</v>
      </c>
      <c r="N303" s="4" t="str">
        <f>iferror(IF(vlookup(A303,'Available Pokemon'!A:D,4,FALSE)=D303,"Y","N"),"N")</f>
        <v>N</v>
      </c>
      <c r="O303" s="4" t="str">
        <f t="shared" si="3"/>
        <v>Y</v>
      </c>
      <c r="P303" s="4" t="s">
        <v>71</v>
      </c>
      <c r="Q303" s="4"/>
      <c r="R303" s="4" t="s">
        <v>28</v>
      </c>
      <c r="S303" s="4" t="s">
        <v>31</v>
      </c>
      <c r="T303" s="4">
        <v>2.0</v>
      </c>
      <c r="U303" s="4"/>
    </row>
    <row r="304">
      <c r="A304" s="3" t="s">
        <v>466</v>
      </c>
      <c r="B304" s="2" t="s">
        <v>22</v>
      </c>
      <c r="C304" s="3" t="s">
        <v>356</v>
      </c>
      <c r="D304" s="3" t="str">
        <f>VLOOKUP(C304,Locations!$G$2:$H$250,2,false)</f>
        <v>00018 Rhodochrine Jungle</v>
      </c>
      <c r="E304" s="2" t="s">
        <v>24</v>
      </c>
      <c r="F304" s="4" t="s">
        <v>454</v>
      </c>
      <c r="G304" s="5" t="s">
        <v>467</v>
      </c>
      <c r="H304" s="2" t="s">
        <v>69</v>
      </c>
      <c r="I304" s="4" t="s">
        <v>28</v>
      </c>
      <c r="J304" s="4" t="s">
        <v>28</v>
      </c>
      <c r="K304" s="4" t="s">
        <v>28</v>
      </c>
      <c r="L304" s="4" t="s">
        <v>70</v>
      </c>
      <c r="M304" s="4" t="str">
        <f>IF(vlookup(A304,'Available Pokemon'!A:C,3,FALSE)=D304,"Y","N")</f>
        <v>Y</v>
      </c>
      <c r="N304" s="4" t="str">
        <f>iferror(IF(vlookup(A304,'Available Pokemon'!A:D,4,FALSE)=D304,"Y","N"),"N")</f>
        <v>N</v>
      </c>
      <c r="O304" s="4" t="str">
        <f t="shared" si="3"/>
        <v>Y</v>
      </c>
      <c r="P304" s="4" t="s">
        <v>128</v>
      </c>
      <c r="Q304" s="4" t="s">
        <v>111</v>
      </c>
      <c r="R304" s="4" t="s">
        <v>28</v>
      </c>
      <c r="S304" s="4" t="s">
        <v>31</v>
      </c>
      <c r="T304" s="4">
        <v>1.0</v>
      </c>
      <c r="U304" s="4"/>
    </row>
    <row r="305">
      <c r="A305" s="3" t="s">
        <v>468</v>
      </c>
      <c r="B305" s="2" t="s">
        <v>22</v>
      </c>
      <c r="C305" s="3" t="s">
        <v>356</v>
      </c>
      <c r="D305" s="3" t="str">
        <f>VLOOKUP(C305,Locations!$G$2:$H$250,2,false)</f>
        <v>00018 Rhodochrine Jungle</v>
      </c>
      <c r="E305" s="2" t="s">
        <v>24</v>
      </c>
      <c r="F305" s="4" t="s">
        <v>454</v>
      </c>
      <c r="G305" s="5" t="s">
        <v>467</v>
      </c>
      <c r="H305" s="2" t="s">
        <v>69</v>
      </c>
      <c r="I305" s="4" t="s">
        <v>28</v>
      </c>
      <c r="J305" s="4" t="s">
        <v>28</v>
      </c>
      <c r="K305" s="4" t="s">
        <v>28</v>
      </c>
      <c r="L305" s="4"/>
      <c r="M305" s="4" t="str">
        <f>IF(vlookup(A305,'Available Pokemon'!A:C,3,FALSE)=D305,"Y","N")</f>
        <v>Y</v>
      </c>
      <c r="N305" s="4" t="str">
        <f>iferror(IF(vlookup(A305,'Available Pokemon'!A:D,4,FALSE)=D305,"Y","N"),"N")</f>
        <v>N</v>
      </c>
      <c r="O305" s="4" t="str">
        <f t="shared" si="3"/>
        <v>Y</v>
      </c>
      <c r="P305" s="4" t="s">
        <v>111</v>
      </c>
      <c r="Q305" s="4"/>
      <c r="R305" s="4" t="s">
        <v>28</v>
      </c>
      <c r="S305" s="4" t="s">
        <v>31</v>
      </c>
      <c r="T305" s="4">
        <v>1.0</v>
      </c>
      <c r="U305" s="4"/>
    </row>
    <row r="306">
      <c r="A306" s="3" t="s">
        <v>469</v>
      </c>
      <c r="B306" s="2" t="s">
        <v>22</v>
      </c>
      <c r="C306" s="3" t="s">
        <v>356</v>
      </c>
      <c r="D306" s="3" t="str">
        <f>VLOOKUP(C306,Locations!$G$2:$H$250,2,false)</f>
        <v>00018 Rhodochrine Jungle</v>
      </c>
      <c r="E306" s="2" t="s">
        <v>24</v>
      </c>
      <c r="F306" s="4" t="s">
        <v>454</v>
      </c>
      <c r="G306" s="5" t="s">
        <v>467</v>
      </c>
      <c r="H306" s="2" t="s">
        <v>69</v>
      </c>
      <c r="I306" s="4" t="s">
        <v>28</v>
      </c>
      <c r="J306" s="4" t="s">
        <v>28</v>
      </c>
      <c r="K306" s="4" t="s">
        <v>28</v>
      </c>
      <c r="L306" s="4" t="s">
        <v>70</v>
      </c>
      <c r="M306" s="4" t="str">
        <f>IF(vlookup(A306,'Available Pokemon'!A:C,3,FALSE)=D306,"Y","N")</f>
        <v>Y</v>
      </c>
      <c r="N306" s="4" t="str">
        <f>iferror(IF(vlookup(A306,'Available Pokemon'!A:D,4,FALSE)=D306,"Y","N"),"N")</f>
        <v>N</v>
      </c>
      <c r="O306" s="4" t="str">
        <f t="shared" si="3"/>
        <v>Y</v>
      </c>
      <c r="P306" s="4" t="s">
        <v>128</v>
      </c>
      <c r="Q306" s="4" t="s">
        <v>177</v>
      </c>
      <c r="R306" s="4" t="s">
        <v>28</v>
      </c>
      <c r="S306" s="4" t="s">
        <v>31</v>
      </c>
      <c r="T306" s="4">
        <v>1.0</v>
      </c>
      <c r="U306" s="4"/>
    </row>
    <row r="307">
      <c r="A307" s="3" t="s">
        <v>470</v>
      </c>
      <c r="B307" s="2" t="s">
        <v>22</v>
      </c>
      <c r="C307" s="3" t="s">
        <v>356</v>
      </c>
      <c r="D307" s="3" t="str">
        <f>VLOOKUP(C307,Locations!$G$2:$H$250,2,false)</f>
        <v>00018 Rhodochrine Jungle</v>
      </c>
      <c r="E307" s="2" t="s">
        <v>24</v>
      </c>
      <c r="F307" s="4" t="s">
        <v>454</v>
      </c>
      <c r="G307" s="5" t="s">
        <v>471</v>
      </c>
      <c r="H307" s="2" t="s">
        <v>69</v>
      </c>
      <c r="I307" s="4" t="s">
        <v>28</v>
      </c>
      <c r="J307" s="4" t="s">
        <v>28</v>
      </c>
      <c r="K307" s="4" t="s">
        <v>28</v>
      </c>
      <c r="L307" s="4"/>
      <c r="M307" s="4" t="str">
        <f>IF(vlookup(A307,'Available Pokemon'!A:C,3,FALSE)=D307,"Y","N")</f>
        <v>Y</v>
      </c>
      <c r="N307" s="4" t="str">
        <f>iferror(IF(vlookup(A307,'Available Pokemon'!A:D,4,FALSE)=D307,"Y","N"),"N")</f>
        <v>N</v>
      </c>
      <c r="O307" s="4" t="str">
        <f t="shared" si="3"/>
        <v>Y</v>
      </c>
      <c r="P307" s="4" t="s">
        <v>111</v>
      </c>
      <c r="Q307" s="4" t="s">
        <v>56</v>
      </c>
      <c r="R307" s="4" t="s">
        <v>28</v>
      </c>
      <c r="S307" s="4" t="s">
        <v>31</v>
      </c>
      <c r="T307" s="4">
        <v>1.0</v>
      </c>
      <c r="U307" s="4"/>
    </row>
    <row r="308">
      <c r="A308" s="3" t="s">
        <v>472</v>
      </c>
      <c r="B308" s="2" t="s">
        <v>22</v>
      </c>
      <c r="C308" s="3" t="s">
        <v>356</v>
      </c>
      <c r="D308" s="3" t="str">
        <f>VLOOKUP(C308,Locations!$G$2:$H$250,2,false)</f>
        <v>00018 Rhodochrine Jungle</v>
      </c>
      <c r="E308" s="2" t="s">
        <v>24</v>
      </c>
      <c r="F308" s="4" t="s">
        <v>454</v>
      </c>
      <c r="G308" s="5" t="s">
        <v>473</v>
      </c>
      <c r="H308" s="2" t="s">
        <v>69</v>
      </c>
      <c r="I308" s="4" t="s">
        <v>28</v>
      </c>
      <c r="J308" s="4" t="s">
        <v>28</v>
      </c>
      <c r="K308" s="4" t="s">
        <v>28</v>
      </c>
      <c r="L308" s="4"/>
      <c r="M308" s="4" t="str">
        <f>IF(vlookup(A308,'Available Pokemon'!A:C,3,FALSE)=D308,"Y","N")</f>
        <v>Y</v>
      </c>
      <c r="N308" s="4" t="str">
        <f>iferror(IF(vlookup(A308,'Available Pokemon'!A:D,4,FALSE)=D308,"Y","N"),"N")</f>
        <v>N</v>
      </c>
      <c r="O308" s="4" t="str">
        <f t="shared" si="3"/>
        <v>Y</v>
      </c>
      <c r="P308" s="4" t="s">
        <v>29</v>
      </c>
      <c r="Q308" s="4" t="s">
        <v>147</v>
      </c>
      <c r="R308" s="4" t="s">
        <v>28</v>
      </c>
      <c r="S308" s="4" t="s">
        <v>28</v>
      </c>
      <c r="T308" s="4">
        <v>1.0</v>
      </c>
      <c r="U308" s="4"/>
    </row>
    <row r="309">
      <c r="A309" s="3" t="s">
        <v>474</v>
      </c>
      <c r="B309" s="2" t="s">
        <v>22</v>
      </c>
      <c r="C309" s="3" t="s">
        <v>415</v>
      </c>
      <c r="D309" s="3" t="str">
        <f>VLOOKUP(C309,Locations!$G$2:$H$250,2,false)</f>
        <v>00022 North Obsidia Alleyway</v>
      </c>
      <c r="E309" s="2" t="s">
        <v>24</v>
      </c>
      <c r="F309" s="4" t="s">
        <v>454</v>
      </c>
      <c r="G309" s="5" t="s">
        <v>475</v>
      </c>
      <c r="H309" s="2" t="s">
        <v>27</v>
      </c>
      <c r="I309" s="4" t="s">
        <v>28</v>
      </c>
      <c r="J309" s="4" t="s">
        <v>28</v>
      </c>
      <c r="K309" s="4" t="s">
        <v>28</v>
      </c>
      <c r="L309" s="4"/>
      <c r="M309" s="4" t="str">
        <f>IF(vlookup(A309,'Available Pokemon'!A:C,3,FALSE)=D309,"Y","N")</f>
        <v>Y</v>
      </c>
      <c r="N309" s="4" t="str">
        <f>iferror(IF(vlookup(A309,'Available Pokemon'!A:D,4,FALSE)=D309,"Y","N"),"N")</f>
        <v>N</v>
      </c>
      <c r="O309" s="4" t="str">
        <f t="shared" si="3"/>
        <v>Y</v>
      </c>
      <c r="P309" s="4" t="s">
        <v>147</v>
      </c>
      <c r="Q309" s="4" t="s">
        <v>33</v>
      </c>
      <c r="R309" s="4" t="s">
        <v>28</v>
      </c>
      <c r="S309" s="4" t="s">
        <v>31</v>
      </c>
      <c r="T309" s="4">
        <v>1.0</v>
      </c>
      <c r="U309" s="4"/>
    </row>
    <row r="310">
      <c r="A310" s="2" t="s">
        <v>476</v>
      </c>
      <c r="B310" s="2" t="s">
        <v>244</v>
      </c>
      <c r="C310" s="2" t="s">
        <v>418</v>
      </c>
      <c r="D310" s="3" t="str">
        <f>VLOOKUP(C310,Locations!$G$2:$H$250,2,false)</f>
        <v>00023 Lapis Ward</v>
      </c>
      <c r="E310" s="2" t="s">
        <v>24</v>
      </c>
      <c r="F310" s="23" t="s">
        <v>454</v>
      </c>
      <c r="G310" s="3" t="s">
        <v>477</v>
      </c>
      <c r="H310" s="11"/>
      <c r="I310" s="4" t="s">
        <v>28</v>
      </c>
      <c r="J310" s="4" t="s">
        <v>28</v>
      </c>
      <c r="K310" s="4" t="s">
        <v>28</v>
      </c>
      <c r="L310" s="4"/>
      <c r="M310" s="4" t="s">
        <v>31</v>
      </c>
      <c r="N310" s="4" t="str">
        <f>iferror(IF(vlookup(A310,'Available Pokemon'!A:D,4,FALSE)=D310,"Y","N"),"N")</f>
        <v>N</v>
      </c>
      <c r="O310" s="4" t="str">
        <f t="shared" si="3"/>
        <v>Y</v>
      </c>
      <c r="P310" s="4" t="s">
        <v>172</v>
      </c>
      <c r="Q310" s="4"/>
      <c r="R310" s="4" t="s">
        <v>28</v>
      </c>
      <c r="S310" s="4" t="s">
        <v>28</v>
      </c>
      <c r="T310" s="4">
        <v>0.0</v>
      </c>
      <c r="U310" s="4" t="s">
        <v>31</v>
      </c>
    </row>
    <row r="311">
      <c r="A311" s="24" t="s">
        <v>478</v>
      </c>
      <c r="B311" s="2" t="s">
        <v>244</v>
      </c>
      <c r="C311" s="2" t="s">
        <v>418</v>
      </c>
      <c r="D311" s="3" t="str">
        <f>VLOOKUP(C311,Locations!$G$2:$H$250,2,false)</f>
        <v>00023 Lapis Ward</v>
      </c>
      <c r="E311" s="2" t="s">
        <v>24</v>
      </c>
      <c r="F311" s="4" t="s">
        <v>479</v>
      </c>
      <c r="G311" s="21" t="s">
        <v>480</v>
      </c>
      <c r="H311" s="2"/>
      <c r="I311" s="4" t="s">
        <v>28</v>
      </c>
      <c r="J311" s="4" t="s">
        <v>28</v>
      </c>
      <c r="K311" s="4" t="s">
        <v>28</v>
      </c>
      <c r="L311" s="4" t="s">
        <v>70</v>
      </c>
      <c r="M311" s="4" t="str">
        <f>IF(vlookup(A311,'Available Pokemon'!A:C,3,FALSE)=D311,"Y","N")</f>
        <v>Y</v>
      </c>
      <c r="N311" s="4" t="str">
        <f>iferror(IF(vlookup(A311,'Available Pokemon'!A:D,4,FALSE)=D311,"Y","N"),"N")</f>
        <v>N</v>
      </c>
      <c r="O311" s="4" t="str">
        <f t="shared" si="3"/>
        <v>Y</v>
      </c>
      <c r="P311" s="4" t="s">
        <v>71</v>
      </c>
      <c r="Q311" s="4"/>
      <c r="R311" s="4"/>
      <c r="S311" s="4"/>
      <c r="T311" s="4">
        <v>1.0</v>
      </c>
      <c r="U311" s="4"/>
    </row>
    <row r="312">
      <c r="A312" s="3" t="s">
        <v>481</v>
      </c>
      <c r="B312" s="2" t="s">
        <v>22</v>
      </c>
      <c r="C312" s="3" t="s">
        <v>431</v>
      </c>
      <c r="D312" s="3" t="str">
        <f>VLOOKUP(C312,Locations!$G$2:$H$250,2,false)</f>
        <v>00024 Lapis Ward Alleyway</v>
      </c>
      <c r="E312" s="2" t="s">
        <v>24</v>
      </c>
      <c r="F312" s="4" t="s">
        <v>454</v>
      </c>
      <c r="G312" s="5" t="s">
        <v>421</v>
      </c>
      <c r="H312" s="2" t="s">
        <v>69</v>
      </c>
      <c r="I312" s="4" t="s">
        <v>28</v>
      </c>
      <c r="J312" s="4" t="s">
        <v>28</v>
      </c>
      <c r="K312" s="4" t="s">
        <v>28</v>
      </c>
      <c r="L312" s="4"/>
      <c r="M312" s="4" t="str">
        <f>IF(vlookup(A312,'Available Pokemon'!A:C,3,FALSE)=D312,"Y","N")</f>
        <v>Y</v>
      </c>
      <c r="N312" s="4" t="str">
        <f>iferror(IF(vlookup(A312,'Available Pokemon'!A:D,4,FALSE)=D312,"Y","N"),"N")</f>
        <v>N</v>
      </c>
      <c r="O312" s="4" t="str">
        <f t="shared" si="3"/>
        <v>Y</v>
      </c>
      <c r="P312" s="4" t="s">
        <v>147</v>
      </c>
      <c r="Q312" s="4" t="s">
        <v>44</v>
      </c>
      <c r="R312" s="4" t="s">
        <v>28</v>
      </c>
      <c r="S312" s="4" t="s">
        <v>31</v>
      </c>
      <c r="T312" s="4">
        <v>1.0</v>
      </c>
      <c r="U312" s="4"/>
    </row>
    <row r="313">
      <c r="A313" s="3" t="s">
        <v>482</v>
      </c>
      <c r="B313" s="2" t="s">
        <v>22</v>
      </c>
      <c r="C313" s="3" t="s">
        <v>435</v>
      </c>
      <c r="D313" s="3" t="str">
        <f>VLOOKUP(C313,Locations!$G$2:$H$250,2,false)</f>
        <v>00025 Grand Stairway</v>
      </c>
      <c r="E313" s="2" t="s">
        <v>24</v>
      </c>
      <c r="F313" s="4" t="s">
        <v>454</v>
      </c>
      <c r="G313" s="5" t="s">
        <v>448</v>
      </c>
      <c r="H313" s="2" t="s">
        <v>27</v>
      </c>
      <c r="I313" s="4" t="s">
        <v>28</v>
      </c>
      <c r="J313" s="4" t="s">
        <v>28</v>
      </c>
      <c r="K313" s="4" t="s">
        <v>28</v>
      </c>
      <c r="L313" s="4" t="s">
        <v>70</v>
      </c>
      <c r="M313" s="4" t="str">
        <f>IF(vlookup(A313,'Available Pokemon'!A:C,3,FALSE)=D313,"Y","N")</f>
        <v>Y</v>
      </c>
      <c r="N313" s="4" t="str">
        <f>iferror(IF(vlookup(A313,'Available Pokemon'!A:D,4,FALSE)=D313,"Y","N"),"N")</f>
        <v>N</v>
      </c>
      <c r="O313" s="4" t="str">
        <f t="shared" si="3"/>
        <v>Y</v>
      </c>
      <c r="P313" s="4" t="s">
        <v>121</v>
      </c>
      <c r="Q313" s="4" t="s">
        <v>111</v>
      </c>
      <c r="R313" s="4" t="s">
        <v>28</v>
      </c>
      <c r="S313" s="4" t="s">
        <v>31</v>
      </c>
      <c r="T313" s="4" t="s">
        <v>82</v>
      </c>
      <c r="U313" s="4" t="s">
        <v>31</v>
      </c>
    </row>
    <row r="314">
      <c r="A314" s="11" t="s">
        <v>483</v>
      </c>
      <c r="B314" s="2" t="s">
        <v>244</v>
      </c>
      <c r="C314" s="25" t="s">
        <v>435</v>
      </c>
      <c r="D314" s="3" t="str">
        <f>VLOOKUP(C314,Locations!$G$2:$H$250,2,false)</f>
        <v>00025 Grand Stairway</v>
      </c>
      <c r="E314" s="2" t="s">
        <v>24</v>
      </c>
      <c r="F314" s="4" t="s">
        <v>454</v>
      </c>
      <c r="G314" s="5" t="s">
        <v>484</v>
      </c>
      <c r="H314" s="2"/>
      <c r="I314" s="4" t="s">
        <v>28</v>
      </c>
      <c r="J314" s="4" t="s">
        <v>28</v>
      </c>
      <c r="K314" s="4" t="s">
        <v>28</v>
      </c>
      <c r="L314" s="4"/>
      <c r="M314" s="4" t="s">
        <v>31</v>
      </c>
      <c r="N314" s="4" t="str">
        <f>iferror(IF(vlookup(A314,'Available Pokemon'!A:D,4,FALSE)=D314,"Y","N"),"N")</f>
        <v>N</v>
      </c>
      <c r="O314" s="4" t="str">
        <f t="shared" si="3"/>
        <v>Y</v>
      </c>
      <c r="P314" s="4" t="s">
        <v>71</v>
      </c>
      <c r="Q314" s="4"/>
      <c r="R314" s="4" t="s">
        <v>28</v>
      </c>
      <c r="S314" s="4" t="s">
        <v>28</v>
      </c>
      <c r="T314" s="4">
        <v>1.0</v>
      </c>
      <c r="U314" s="4"/>
    </row>
    <row r="315">
      <c r="A315" s="2" t="s">
        <v>485</v>
      </c>
      <c r="B315" s="2" t="s">
        <v>244</v>
      </c>
      <c r="C315" s="3" t="s">
        <v>435</v>
      </c>
      <c r="D315" s="3" t="str">
        <f>VLOOKUP(C315,Locations!$G$2:$H$250,2,false)</f>
        <v>00025 Grand Stairway</v>
      </c>
      <c r="E315" s="2" t="s">
        <v>24</v>
      </c>
      <c r="F315" s="4" t="s">
        <v>454</v>
      </c>
      <c r="G315" s="14" t="s">
        <v>486</v>
      </c>
      <c r="H315" s="2"/>
      <c r="I315" s="4" t="s">
        <v>28</v>
      </c>
      <c r="J315" s="4" t="s">
        <v>28</v>
      </c>
      <c r="K315" s="4" t="s">
        <v>28</v>
      </c>
      <c r="L315" s="4"/>
      <c r="M315" s="4" t="s">
        <v>31</v>
      </c>
      <c r="N315" s="4" t="str">
        <f>iferror(IF(vlookup(A315,'Available Pokemon'!A:D,4,FALSE)=D315,"Y","N"),"N")</f>
        <v>N</v>
      </c>
      <c r="O315" s="4" t="str">
        <f t="shared" si="3"/>
        <v>Y</v>
      </c>
      <c r="P315" s="4"/>
      <c r="Q315" s="4"/>
      <c r="R315" s="4"/>
      <c r="S315" s="4"/>
      <c r="T315" s="4"/>
      <c r="U315" s="4"/>
    </row>
    <row r="316" hidden="1">
      <c r="A316" s="11" t="s">
        <v>378</v>
      </c>
      <c r="B316" s="11" t="s">
        <v>165</v>
      </c>
      <c r="C316" s="12" t="s">
        <v>487</v>
      </c>
      <c r="D316" s="3" t="str">
        <f>VLOOKUP(C316,Locations!$G$2:$H$250,2,false)</f>
        <v>00026 Beryl Cave</v>
      </c>
      <c r="E316" s="11" t="s">
        <v>24</v>
      </c>
      <c r="F316" s="4" t="s">
        <v>454</v>
      </c>
      <c r="G316" s="3" t="s">
        <v>488</v>
      </c>
      <c r="H316" s="11"/>
      <c r="I316" s="4"/>
      <c r="J316" s="4"/>
      <c r="K316" s="4"/>
      <c r="L316" s="4"/>
      <c r="M316" s="4" t="str">
        <f>IF(vlookup(A316,'Available Pokemon'!A:C,3,FALSE)=D316,"Y","N")</f>
        <v>N</v>
      </c>
      <c r="N316" s="4" t="str">
        <f>iferror(IF(vlookup(A316,'Available Pokemon'!A:D,4,FALSE)=D316,"Y","N"),"N")</f>
        <v>N</v>
      </c>
      <c r="O316" s="4" t="str">
        <f t="shared" si="3"/>
        <v>N</v>
      </c>
      <c r="P316" s="4" t="s">
        <v>71</v>
      </c>
      <c r="Q316" s="4"/>
      <c r="R316" s="4" t="s">
        <v>379</v>
      </c>
      <c r="S316" s="4" t="s">
        <v>31</v>
      </c>
      <c r="T316" s="4">
        <v>1.0</v>
      </c>
      <c r="U316" s="4"/>
    </row>
    <row r="317">
      <c r="A317" s="11" t="s">
        <v>489</v>
      </c>
      <c r="B317" s="11" t="s">
        <v>165</v>
      </c>
      <c r="C317" s="12" t="s">
        <v>487</v>
      </c>
      <c r="D317" s="3" t="str">
        <f>VLOOKUP(C317,Locations!$G$2:$H$250,2,false)</f>
        <v>00026 Beryl Cave</v>
      </c>
      <c r="E317" s="11" t="s">
        <v>24</v>
      </c>
      <c r="F317" s="4" t="s">
        <v>454</v>
      </c>
      <c r="G317" s="5" t="s">
        <v>488</v>
      </c>
      <c r="H317" s="2" t="s">
        <v>69</v>
      </c>
      <c r="I317" s="4"/>
      <c r="J317" s="4"/>
      <c r="K317" s="4"/>
      <c r="L317" s="4"/>
      <c r="M317" s="4" t="str">
        <f>IF(vlookup(A317,'Available Pokemon'!A:C,3,FALSE)=D317,"Y","N")</f>
        <v>Y</v>
      </c>
      <c r="N317" s="4" t="str">
        <f>iferror(IF(vlookup(A317,'Available Pokemon'!A:D,4,FALSE)=D317,"Y","N"),"N")</f>
        <v>N</v>
      </c>
      <c r="O317" s="4" t="str">
        <f t="shared" si="3"/>
        <v>Y</v>
      </c>
      <c r="P317" s="4" t="s">
        <v>71</v>
      </c>
      <c r="Q317" s="4" t="s">
        <v>128</v>
      </c>
      <c r="R317" s="4" t="s">
        <v>28</v>
      </c>
      <c r="S317" s="4" t="s">
        <v>28</v>
      </c>
      <c r="T317" s="4">
        <v>0.0</v>
      </c>
      <c r="U317" s="4" t="s">
        <v>31</v>
      </c>
    </row>
    <row r="318" hidden="1">
      <c r="A318" s="11" t="s">
        <v>381</v>
      </c>
      <c r="B318" s="11" t="s">
        <v>165</v>
      </c>
      <c r="C318" s="12" t="s">
        <v>487</v>
      </c>
      <c r="D318" s="3" t="str">
        <f>VLOOKUP(C318,Locations!$G$2:$H$250,2,false)</f>
        <v>00026 Beryl Cave</v>
      </c>
      <c r="E318" s="11" t="s">
        <v>24</v>
      </c>
      <c r="F318" s="4" t="s">
        <v>454</v>
      </c>
      <c r="G318" s="3" t="s">
        <v>488</v>
      </c>
      <c r="H318" s="11"/>
      <c r="I318" s="4" t="s">
        <v>353</v>
      </c>
      <c r="J318" s="4" t="s">
        <v>354</v>
      </c>
      <c r="K318" s="4"/>
      <c r="L318" s="4"/>
      <c r="M318" s="4" t="str">
        <f>IF(vlookup(A318,'Available Pokemon'!A:C,3,FALSE)=D318,"Y","N")</f>
        <v>N</v>
      </c>
      <c r="N318" s="4" t="str">
        <f>iferror(IF(vlookup(A318,'Available Pokemon'!A:D,4,FALSE)=D318,"Y","N"),"N")</f>
        <v>N</v>
      </c>
      <c r="O318" s="4" t="str">
        <f t="shared" si="3"/>
        <v>N</v>
      </c>
      <c r="P318" s="4" t="s">
        <v>29</v>
      </c>
      <c r="Q318" s="4" t="s">
        <v>172</v>
      </c>
      <c r="R318" s="4" t="s">
        <v>28</v>
      </c>
      <c r="S318" s="4" t="s">
        <v>31</v>
      </c>
      <c r="T318" s="4">
        <v>1.0</v>
      </c>
      <c r="U318" s="4"/>
    </row>
    <row r="319" hidden="1">
      <c r="A319" s="11" t="s">
        <v>184</v>
      </c>
      <c r="B319" s="11" t="s">
        <v>165</v>
      </c>
      <c r="C319" s="12" t="s">
        <v>487</v>
      </c>
      <c r="D319" s="3" t="str">
        <f>VLOOKUP(C319,Locations!$G$2:$H$250,2,false)</f>
        <v>00026 Beryl Cave</v>
      </c>
      <c r="E319" s="11" t="s">
        <v>24</v>
      </c>
      <c r="F319" s="4" t="s">
        <v>454</v>
      </c>
      <c r="G319" s="3" t="s">
        <v>488</v>
      </c>
      <c r="H319" s="11"/>
      <c r="I319" s="4"/>
      <c r="J319" s="4"/>
      <c r="K319" s="4"/>
      <c r="L319" s="4"/>
      <c r="M319" s="4" t="str">
        <f>IF(vlookup(A319,'Available Pokemon'!A:C,3,FALSE)=D319,"Y","N")</f>
        <v>N</v>
      </c>
      <c r="N319" s="4" t="str">
        <f>iferror(IF(vlookup(A319,'Available Pokemon'!A:D,4,FALSE)=D319,"Y","N"),"N")</f>
        <v>N</v>
      </c>
      <c r="O319" s="4" t="str">
        <f t="shared" si="3"/>
        <v>N</v>
      </c>
      <c r="P319" s="4" t="s">
        <v>56</v>
      </c>
      <c r="Q319" s="4" t="s">
        <v>186</v>
      </c>
      <c r="R319" s="4" t="s">
        <v>28</v>
      </c>
      <c r="S319" s="4" t="s">
        <v>31</v>
      </c>
      <c r="T319" s="4">
        <v>1.0</v>
      </c>
      <c r="U319" s="4"/>
    </row>
    <row r="320" hidden="1">
      <c r="A320" s="11" t="s">
        <v>339</v>
      </c>
      <c r="B320" s="11" t="s">
        <v>165</v>
      </c>
      <c r="C320" s="12" t="s">
        <v>487</v>
      </c>
      <c r="D320" s="3" t="str">
        <f>VLOOKUP(C320,Locations!$G$2:$H$250,2,false)</f>
        <v>00026 Beryl Cave</v>
      </c>
      <c r="E320" s="11" t="s">
        <v>24</v>
      </c>
      <c r="F320" s="4" t="s">
        <v>454</v>
      </c>
      <c r="G320" s="3" t="s">
        <v>488</v>
      </c>
      <c r="H320" s="11"/>
      <c r="I320" s="4"/>
      <c r="J320" s="4"/>
      <c r="K320" s="4"/>
      <c r="L320" s="4"/>
      <c r="M320" s="4" t="str">
        <f>IF(vlookup(A320,'Available Pokemon'!A:C,3,FALSE)=D320,"Y","N")</f>
        <v>N</v>
      </c>
      <c r="N320" s="4" t="str">
        <f>iferror(IF(vlookup(A320,'Available Pokemon'!A:D,4,FALSE)=D320,"Y","N"),"N")</f>
        <v>N</v>
      </c>
      <c r="O320" s="4" t="str">
        <f t="shared" si="3"/>
        <v>N</v>
      </c>
      <c r="P320" s="4" t="s">
        <v>90</v>
      </c>
      <c r="Q320" s="4"/>
      <c r="R320" s="4" t="s">
        <v>141</v>
      </c>
      <c r="S320" s="4" t="s">
        <v>31</v>
      </c>
      <c r="T320" s="4">
        <v>2.0</v>
      </c>
      <c r="U320" s="4"/>
    </row>
    <row r="321">
      <c r="A321" s="11" t="s">
        <v>490</v>
      </c>
      <c r="B321" s="11" t="s">
        <v>165</v>
      </c>
      <c r="C321" s="12" t="s">
        <v>487</v>
      </c>
      <c r="D321" s="3" t="str">
        <f>VLOOKUP(C321,Locations!$G$2:$H$250,2,false)</f>
        <v>00026 Beryl Cave</v>
      </c>
      <c r="E321" s="11" t="s">
        <v>24</v>
      </c>
      <c r="F321" s="4" t="s">
        <v>454</v>
      </c>
      <c r="G321" s="5" t="s">
        <v>488</v>
      </c>
      <c r="H321" s="2" t="s">
        <v>69</v>
      </c>
      <c r="I321" s="4" t="s">
        <v>353</v>
      </c>
      <c r="J321" s="4" t="s">
        <v>354</v>
      </c>
      <c r="K321" s="4"/>
      <c r="L321" s="4"/>
      <c r="M321" s="4" t="str">
        <f>IF(vlookup(A321,'Available Pokemon'!A:C,3,FALSE)=D321,"Y","N")</f>
        <v>Y</v>
      </c>
      <c r="N321" s="4" t="str">
        <f>iferror(IF(vlookup(A321,'Available Pokemon'!A:D,4,FALSE)=D321,"Y","N"),"N")</f>
        <v>N</v>
      </c>
      <c r="O321" s="4" t="str">
        <f t="shared" si="3"/>
        <v>Y</v>
      </c>
      <c r="P321" s="4" t="s">
        <v>29</v>
      </c>
      <c r="Q321" s="4" t="s">
        <v>172</v>
      </c>
      <c r="R321" s="4" t="s">
        <v>28</v>
      </c>
      <c r="S321" s="4" t="s">
        <v>28</v>
      </c>
      <c r="T321" s="4">
        <v>0.0</v>
      </c>
      <c r="U321" s="4" t="s">
        <v>31</v>
      </c>
    </row>
    <row r="322">
      <c r="A322" s="11" t="s">
        <v>491</v>
      </c>
      <c r="B322" s="11" t="s">
        <v>165</v>
      </c>
      <c r="C322" s="12" t="s">
        <v>487</v>
      </c>
      <c r="D322" s="3" t="str">
        <f>VLOOKUP(C322,Locations!$G$2:$H$250,2,false)</f>
        <v>00026 Beryl Cave</v>
      </c>
      <c r="E322" s="11" t="s">
        <v>24</v>
      </c>
      <c r="F322" s="4" t="s">
        <v>454</v>
      </c>
      <c r="G322" s="5" t="s">
        <v>488</v>
      </c>
      <c r="H322" s="2" t="s">
        <v>69</v>
      </c>
      <c r="I322" s="4"/>
      <c r="J322" s="4"/>
      <c r="K322" s="4"/>
      <c r="L322" s="4"/>
      <c r="M322" s="4" t="str">
        <f>IF(vlookup(A322,'Available Pokemon'!A:C,3,FALSE)=D322,"Y","N")</f>
        <v>Y</v>
      </c>
      <c r="N322" s="4" t="str">
        <f>iferror(IF(vlookup(A322,'Available Pokemon'!A:D,4,FALSE)=D322,"Y","N"),"N")</f>
        <v>N</v>
      </c>
      <c r="O322" s="4" t="str">
        <f t="shared" si="3"/>
        <v>Y</v>
      </c>
      <c r="P322" s="4" t="s">
        <v>90</v>
      </c>
      <c r="Q322" s="4"/>
      <c r="R322" s="4" t="s">
        <v>28</v>
      </c>
      <c r="S322" s="4" t="s">
        <v>28</v>
      </c>
      <c r="T322" s="4">
        <v>1.0</v>
      </c>
      <c r="U322" s="4"/>
    </row>
    <row r="323">
      <c r="A323" s="11" t="s">
        <v>492</v>
      </c>
      <c r="B323" s="11" t="s">
        <v>165</v>
      </c>
      <c r="C323" s="12" t="s">
        <v>487</v>
      </c>
      <c r="D323" s="3" t="str">
        <f>VLOOKUP(C323,Locations!$G$2:$H$250,2,false)</f>
        <v>00026 Beryl Cave</v>
      </c>
      <c r="E323" s="11" t="s">
        <v>24</v>
      </c>
      <c r="F323" s="4" t="s">
        <v>454</v>
      </c>
      <c r="G323" s="5" t="s">
        <v>488</v>
      </c>
      <c r="H323" s="2" t="s">
        <v>69</v>
      </c>
      <c r="I323" s="4"/>
      <c r="J323" s="4"/>
      <c r="K323" s="4"/>
      <c r="L323" s="4"/>
      <c r="M323" s="4" t="str">
        <f>IF(vlookup(A323,'Available Pokemon'!A:C,3,FALSE)=D323,"Y","N")</f>
        <v>Y</v>
      </c>
      <c r="N323" s="4" t="str">
        <f>iferror(IF(vlookup(A323,'Available Pokemon'!A:D,4,FALSE)=D323,"Y","N"),"N")</f>
        <v>N</v>
      </c>
      <c r="O323" s="4" t="str">
        <f t="shared" si="3"/>
        <v>Y</v>
      </c>
      <c r="P323" s="4" t="s">
        <v>90</v>
      </c>
      <c r="Q323" s="4" t="s">
        <v>56</v>
      </c>
      <c r="R323" s="4" t="s">
        <v>28</v>
      </c>
      <c r="S323" s="4" t="s">
        <v>28</v>
      </c>
      <c r="T323" s="4">
        <v>0.0</v>
      </c>
      <c r="U323" s="4" t="s">
        <v>31</v>
      </c>
    </row>
    <row r="324">
      <c r="A324" s="3" t="s">
        <v>460</v>
      </c>
      <c r="B324" s="2" t="s">
        <v>244</v>
      </c>
      <c r="C324" s="3" t="s">
        <v>487</v>
      </c>
      <c r="D324" s="3" t="str">
        <f>VLOOKUP(C324,Locations!$G$2:$H$250,2,false)</f>
        <v>00026 Beryl Cave</v>
      </c>
      <c r="E324" s="11" t="s">
        <v>24</v>
      </c>
      <c r="F324" s="4" t="s">
        <v>454</v>
      </c>
      <c r="G324" s="5" t="s">
        <v>493</v>
      </c>
      <c r="H324" s="2"/>
      <c r="I324" s="4" t="s">
        <v>28</v>
      </c>
      <c r="J324" s="4" t="s">
        <v>28</v>
      </c>
      <c r="K324" s="4" t="s">
        <v>28</v>
      </c>
      <c r="L324" s="4"/>
      <c r="M324" s="4" t="s">
        <v>31</v>
      </c>
      <c r="N324" s="4" t="str">
        <f>iferror(IF(vlookup(A324,'Available Pokemon'!A:D,4,FALSE)=D324,"Y","N"),"N")</f>
        <v>N</v>
      </c>
      <c r="O324" s="4" t="str">
        <f t="shared" si="3"/>
        <v>Y</v>
      </c>
      <c r="P324" s="4"/>
      <c r="Q324" s="4"/>
      <c r="R324" s="4"/>
      <c r="S324" s="4"/>
      <c r="T324" s="4"/>
      <c r="U324" s="4"/>
    </row>
    <row r="325">
      <c r="A325" s="3" t="s">
        <v>494</v>
      </c>
      <c r="B325" s="2" t="s">
        <v>22</v>
      </c>
      <c r="C325" s="3" t="s">
        <v>487</v>
      </c>
      <c r="D325" s="3" t="str">
        <f>VLOOKUP(C325,Locations!$G$2:$H$250,2,false)</f>
        <v>00026 Beryl Cave</v>
      </c>
      <c r="E325" s="2" t="s">
        <v>24</v>
      </c>
      <c r="F325" s="4" t="s">
        <v>454</v>
      </c>
      <c r="G325" s="5" t="s">
        <v>495</v>
      </c>
      <c r="H325" s="2" t="s">
        <v>69</v>
      </c>
      <c r="I325" s="4" t="s">
        <v>28</v>
      </c>
      <c r="J325" s="4" t="s">
        <v>28</v>
      </c>
      <c r="K325" s="4" t="s">
        <v>28</v>
      </c>
      <c r="L325" s="4"/>
      <c r="M325" s="4" t="str">
        <f>IF(vlookup(A325,'Available Pokemon'!A:C,3,FALSE)=D325,"Y","N")</f>
        <v>Y</v>
      </c>
      <c r="N325" s="4" t="str">
        <f>iferror(IF(vlookup(A325,'Available Pokemon'!A:D,4,FALSE)=D325,"Y","N"),"N")</f>
        <v>N</v>
      </c>
      <c r="O325" s="4" t="str">
        <f t="shared" si="3"/>
        <v>Y</v>
      </c>
      <c r="P325" s="4" t="s">
        <v>30</v>
      </c>
      <c r="Q325" s="4"/>
      <c r="R325" s="4" t="s">
        <v>28</v>
      </c>
      <c r="S325" s="4" t="s">
        <v>28</v>
      </c>
      <c r="T325" s="4">
        <v>1.0</v>
      </c>
      <c r="U325" s="4"/>
    </row>
    <row r="326">
      <c r="A326" s="11" t="s">
        <v>496</v>
      </c>
      <c r="B326" s="2" t="s">
        <v>244</v>
      </c>
      <c r="C326" s="2" t="s">
        <v>403</v>
      </c>
      <c r="D326" s="3" t="str">
        <f>VLOOKUP(C326,Locations!$G$2:$H$250,2,false)</f>
        <v>00027 Yureyu Power Plant</v>
      </c>
      <c r="E326" s="2" t="s">
        <v>24</v>
      </c>
      <c r="F326" s="4" t="s">
        <v>454</v>
      </c>
      <c r="G326" s="5" t="s">
        <v>497</v>
      </c>
      <c r="H326" s="2" t="s">
        <v>414</v>
      </c>
      <c r="I326" s="4" t="s">
        <v>28</v>
      </c>
      <c r="J326" s="4" t="s">
        <v>28</v>
      </c>
      <c r="K326" s="4" t="s">
        <v>28</v>
      </c>
      <c r="L326" s="4"/>
      <c r="M326" s="4" t="str">
        <f>IF(vlookup(A326,'Available Pokemon'!A:C,3,FALSE)=D326,"Y","N")</f>
        <v>Y</v>
      </c>
      <c r="N326" s="4" t="str">
        <f>iferror(IF(vlookup(A326,'Available Pokemon'!A:D,4,FALSE)=D326,"Y","N"),"N")</f>
        <v>N</v>
      </c>
      <c r="O326" s="4" t="str">
        <f t="shared" si="3"/>
        <v>Y</v>
      </c>
      <c r="P326" s="4" t="s">
        <v>90</v>
      </c>
      <c r="Q326" s="4" t="s">
        <v>81</v>
      </c>
      <c r="R326" s="4" t="s">
        <v>28</v>
      </c>
      <c r="S326" s="4" t="s">
        <v>28</v>
      </c>
      <c r="T326" s="4">
        <v>0.0</v>
      </c>
      <c r="U326" s="4" t="s">
        <v>31</v>
      </c>
    </row>
    <row r="327">
      <c r="A327" s="2" t="s">
        <v>498</v>
      </c>
      <c r="B327" s="2" t="s">
        <v>244</v>
      </c>
      <c r="C327" s="2" t="s">
        <v>403</v>
      </c>
      <c r="D327" s="3" t="str">
        <f>VLOOKUP(C327,Locations!$G$2:$H$250,2,false)</f>
        <v>00027 Yureyu Power Plant</v>
      </c>
      <c r="E327" s="2" t="s">
        <v>24</v>
      </c>
      <c r="F327" s="4" t="s">
        <v>454</v>
      </c>
      <c r="G327" s="5" t="s">
        <v>499</v>
      </c>
      <c r="H327" s="26" t="str">
        <f>iferror(IF(vlookup(#REF!,#REF!,4,FALSE)=B327,"Y","N"),"N")</f>
        <v>N</v>
      </c>
      <c r="I327" s="4" t="s">
        <v>28</v>
      </c>
      <c r="J327" s="4" t="s">
        <v>28</v>
      </c>
      <c r="K327" s="4" t="s">
        <v>28</v>
      </c>
      <c r="L327" s="4"/>
      <c r="M327" s="4" t="str">
        <f>IF(vlookup(A327,'Available Pokemon'!A:C,3,FALSE)=D327,"Y","N")</f>
        <v>Y</v>
      </c>
      <c r="N327" s="4" t="str">
        <f>iferror(IF(vlookup(A327,'Available Pokemon'!A:D,4,FALSE)=D327,"Y","N"),"N")</f>
        <v>N</v>
      </c>
      <c r="O327" s="4" t="str">
        <f t="shared" si="3"/>
        <v>Y</v>
      </c>
      <c r="P327" s="4" t="s">
        <v>121</v>
      </c>
      <c r="Q327" s="4" t="s">
        <v>131</v>
      </c>
      <c r="R327" s="4" t="s">
        <v>28</v>
      </c>
      <c r="S327" s="4" t="s">
        <v>28</v>
      </c>
      <c r="T327" s="4">
        <v>0.0</v>
      </c>
      <c r="U327" s="4" t="s">
        <v>31</v>
      </c>
    </row>
    <row r="328">
      <c r="A328" s="11" t="s">
        <v>500</v>
      </c>
      <c r="B328" s="11" t="s">
        <v>165</v>
      </c>
      <c r="C328" s="12" t="s">
        <v>403</v>
      </c>
      <c r="D328" s="3" t="str">
        <f>VLOOKUP(C328,Locations!$G$2:$H$250,2,false)</f>
        <v>00027 Yureyu Power Plant</v>
      </c>
      <c r="E328" s="11" t="s">
        <v>24</v>
      </c>
      <c r="F328" s="4" t="s">
        <v>454</v>
      </c>
      <c r="G328" s="5"/>
      <c r="H328" s="2" t="s">
        <v>69</v>
      </c>
      <c r="I328" s="4" t="s">
        <v>385</v>
      </c>
      <c r="J328" s="4"/>
      <c r="K328" s="4"/>
      <c r="L328" s="4"/>
      <c r="M328" s="4" t="str">
        <f>IF(vlookup(A328,'Available Pokemon'!A:C,3,FALSE)=D328,"Y","N")</f>
        <v>Y</v>
      </c>
      <c r="N328" s="4" t="str">
        <f>iferror(IF(vlookup(A328,'Available Pokemon'!A:D,4,FALSE)=D328,"Y","N"),"N")</f>
        <v>N</v>
      </c>
      <c r="O328" s="4" t="str">
        <f t="shared" si="3"/>
        <v>Y</v>
      </c>
      <c r="P328" s="4" t="s">
        <v>177</v>
      </c>
      <c r="Q328" s="4"/>
      <c r="R328" s="4" t="s">
        <v>28</v>
      </c>
      <c r="S328" s="4" t="s">
        <v>31</v>
      </c>
      <c r="T328" s="4">
        <v>2.0</v>
      </c>
      <c r="U328" s="4"/>
    </row>
    <row r="329">
      <c r="A329" s="11" t="s">
        <v>455</v>
      </c>
      <c r="B329" s="11" t="s">
        <v>165</v>
      </c>
      <c r="C329" s="12" t="s">
        <v>403</v>
      </c>
      <c r="D329" s="3" t="str">
        <f>VLOOKUP(C329,Locations!$G$2:$H$250,2,false)</f>
        <v>00027 Yureyu Power Plant</v>
      </c>
      <c r="E329" s="11" t="s">
        <v>24</v>
      </c>
      <c r="F329" s="4" t="s">
        <v>454</v>
      </c>
      <c r="G329" s="5"/>
      <c r="H329" s="2" t="s">
        <v>69</v>
      </c>
      <c r="I329" s="4"/>
      <c r="J329" s="4"/>
      <c r="K329" s="4"/>
      <c r="L329" s="4" t="s">
        <v>70</v>
      </c>
      <c r="M329" s="4" t="str">
        <f>IF(vlookup(A329,'Available Pokemon'!A:C,3,FALSE)=D329,"Y","N")</f>
        <v>N</v>
      </c>
      <c r="N329" s="4" t="str">
        <f>iferror(IF(vlookup(A329,'Available Pokemon'!A:D,4,FALSE)=D329,"Y","N"),"N")</f>
        <v>Y</v>
      </c>
      <c r="O329" s="4" t="str">
        <f t="shared" si="3"/>
        <v>Y</v>
      </c>
      <c r="P329" s="4" t="s">
        <v>131</v>
      </c>
      <c r="Q329" s="4"/>
      <c r="R329" s="4" t="s">
        <v>28</v>
      </c>
      <c r="S329" s="4" t="s">
        <v>28</v>
      </c>
      <c r="T329" s="4">
        <v>1.0</v>
      </c>
      <c r="U329" s="4"/>
    </row>
    <row r="330">
      <c r="A330" s="11" t="s">
        <v>197</v>
      </c>
      <c r="B330" s="11" t="s">
        <v>165</v>
      </c>
      <c r="C330" s="12" t="s">
        <v>403</v>
      </c>
      <c r="D330" s="3" t="str">
        <f>VLOOKUP(C330,Locations!$G$2:$H$250,2,false)</f>
        <v>00027 Yureyu Power Plant</v>
      </c>
      <c r="E330" s="11" t="s">
        <v>24</v>
      </c>
      <c r="F330" s="4" t="s">
        <v>454</v>
      </c>
      <c r="G330" s="5"/>
      <c r="H330" s="2" t="s">
        <v>27</v>
      </c>
      <c r="I330" s="4"/>
      <c r="J330" s="4"/>
      <c r="K330" s="4"/>
      <c r="L330" s="4" t="s">
        <v>70</v>
      </c>
      <c r="M330" s="4" t="str">
        <f>IF(vlookup(A330,'Available Pokemon'!A:C,3,FALSE)=D330,"Y","N")</f>
        <v>N</v>
      </c>
      <c r="N330" s="4" t="str">
        <f>iferror(IF(vlookup(A330,'Available Pokemon'!A:D,4,FALSE)=D330,"Y","N"),"N")</f>
        <v>Y</v>
      </c>
      <c r="O330" s="4" t="str">
        <f t="shared" si="3"/>
        <v>Y</v>
      </c>
      <c r="P330" s="4" t="s">
        <v>131</v>
      </c>
      <c r="Q330" s="4"/>
      <c r="R330" s="4" t="s">
        <v>28</v>
      </c>
      <c r="S330" s="4" t="s">
        <v>31</v>
      </c>
      <c r="T330" s="4">
        <v>2.0</v>
      </c>
      <c r="U330" s="4"/>
    </row>
    <row r="331">
      <c r="A331" s="11" t="s">
        <v>501</v>
      </c>
      <c r="B331" s="11" t="s">
        <v>165</v>
      </c>
      <c r="C331" s="12" t="s">
        <v>403</v>
      </c>
      <c r="D331" s="3" t="str">
        <f>VLOOKUP(C331,Locations!$G$2:$H$250,2,false)</f>
        <v>00027 Yureyu Power Plant</v>
      </c>
      <c r="E331" s="11" t="s">
        <v>24</v>
      </c>
      <c r="F331" s="4" t="s">
        <v>454</v>
      </c>
      <c r="G331" s="5"/>
      <c r="H331" s="2" t="s">
        <v>69</v>
      </c>
      <c r="I331" s="4"/>
      <c r="J331" s="4"/>
      <c r="K331" s="4"/>
      <c r="L331" s="4"/>
      <c r="M331" s="4" t="str">
        <f>IF(vlookup(A331,'Available Pokemon'!A:C,3,FALSE)=D331,"Y","N")</f>
        <v>Y</v>
      </c>
      <c r="N331" s="4" t="str">
        <f>iferror(IF(vlookup(A331,'Available Pokemon'!A:D,4,FALSE)=D331,"Y","N"),"N")</f>
        <v>N</v>
      </c>
      <c r="O331" s="4" t="str">
        <f t="shared" si="3"/>
        <v>Y</v>
      </c>
      <c r="P331" s="4" t="s">
        <v>81</v>
      </c>
      <c r="Q331" s="4" t="s">
        <v>131</v>
      </c>
      <c r="R331" s="4" t="s">
        <v>28</v>
      </c>
      <c r="S331" s="4" t="s">
        <v>31</v>
      </c>
      <c r="T331" s="4" t="s">
        <v>82</v>
      </c>
      <c r="U331" s="4" t="s">
        <v>31</v>
      </c>
    </row>
    <row r="332">
      <c r="A332" s="11" t="s">
        <v>502</v>
      </c>
      <c r="B332" s="11" t="s">
        <v>165</v>
      </c>
      <c r="C332" s="12" t="s">
        <v>403</v>
      </c>
      <c r="D332" s="3" t="str">
        <f>VLOOKUP(C332,Locations!$G$2:$H$250,2,false)</f>
        <v>00027 Yureyu Power Plant</v>
      </c>
      <c r="E332" s="11" t="s">
        <v>24</v>
      </c>
      <c r="F332" s="4" t="s">
        <v>454</v>
      </c>
      <c r="G332" s="5"/>
      <c r="H332" s="2" t="s">
        <v>69</v>
      </c>
      <c r="I332" s="4"/>
      <c r="J332" s="4"/>
      <c r="K332" s="4"/>
      <c r="L332" s="4" t="s">
        <v>70</v>
      </c>
      <c r="M332" s="4" t="str">
        <f>IF(vlookup(A332,'Available Pokemon'!A:C,3,FALSE)=D332,"Y","N")</f>
        <v>Y</v>
      </c>
      <c r="N332" s="4" t="str">
        <f>iferror(IF(vlookup(A332,'Available Pokemon'!A:D,4,FALSE)=D332,"Y","N"),"N")</f>
        <v>N</v>
      </c>
      <c r="O332" s="4" t="str">
        <f t="shared" si="3"/>
        <v>Y</v>
      </c>
      <c r="P332" s="4" t="s">
        <v>81</v>
      </c>
      <c r="Q332" s="4"/>
      <c r="R332" s="4" t="s">
        <v>28</v>
      </c>
      <c r="S332" s="4" t="s">
        <v>31</v>
      </c>
      <c r="T332" s="4">
        <v>1.0</v>
      </c>
      <c r="U332" s="4"/>
    </row>
    <row r="333">
      <c r="A333" s="11" t="s">
        <v>503</v>
      </c>
      <c r="B333" s="11" t="s">
        <v>165</v>
      </c>
      <c r="C333" s="12" t="s">
        <v>403</v>
      </c>
      <c r="D333" s="3" t="str">
        <f>VLOOKUP(C333,Locations!$G$2:$H$250,2,false)</f>
        <v>00027 Yureyu Power Plant</v>
      </c>
      <c r="E333" s="11" t="s">
        <v>24</v>
      </c>
      <c r="F333" s="4" t="s">
        <v>454</v>
      </c>
      <c r="G333" s="5"/>
      <c r="H333" s="2" t="s">
        <v>69</v>
      </c>
      <c r="I333" s="4" t="s">
        <v>385</v>
      </c>
      <c r="J333" s="4"/>
      <c r="K333" s="4"/>
      <c r="L333" s="4"/>
      <c r="M333" s="4" t="str">
        <f>IF(vlookup(A333,'Available Pokemon'!A:C,3,FALSE)=D333,"Y","N")</f>
        <v>Y</v>
      </c>
      <c r="N333" s="4" t="str">
        <f>iferror(IF(vlookup(A333,'Available Pokemon'!A:D,4,FALSE)=D333,"Y","N"),"N")</f>
        <v>N</v>
      </c>
      <c r="O333" s="4" t="str">
        <f t="shared" si="3"/>
        <v>Y</v>
      </c>
      <c r="P333" s="4" t="s">
        <v>177</v>
      </c>
      <c r="Q333" s="4"/>
      <c r="R333" s="4" t="s">
        <v>28</v>
      </c>
      <c r="S333" s="4" t="s">
        <v>31</v>
      </c>
      <c r="T333" s="4">
        <v>1.0</v>
      </c>
      <c r="U333" s="4"/>
    </row>
    <row r="334">
      <c r="A334" s="2" t="s">
        <v>504</v>
      </c>
      <c r="B334" s="11" t="s">
        <v>165</v>
      </c>
      <c r="C334" s="12" t="s">
        <v>505</v>
      </c>
      <c r="D334" s="3" t="str">
        <f>VLOOKUP(C334,Locations!$G$2:$H$250,2,false)</f>
        <v>00028 Citrine Mountain</v>
      </c>
      <c r="E334" s="11" t="s">
        <v>24</v>
      </c>
      <c r="F334" s="4" t="s">
        <v>454</v>
      </c>
      <c r="G334" s="5" t="s">
        <v>506</v>
      </c>
      <c r="H334" s="2" t="s">
        <v>69</v>
      </c>
      <c r="I334" s="4"/>
      <c r="J334" s="4"/>
      <c r="K334" s="4"/>
      <c r="L334" s="4"/>
      <c r="M334" s="4" t="str">
        <f>IF(vlookup(A334,'Available Pokemon'!A:C,3,FALSE)=D334,"Y","N")</f>
        <v>Y</v>
      </c>
      <c r="N334" s="4" t="str">
        <f>iferror(IF(vlookup(A334,'Available Pokemon'!A:D,4,FALSE)=D334,"Y","N"),"N")</f>
        <v>N</v>
      </c>
      <c r="O334" s="4" t="str">
        <f t="shared" si="3"/>
        <v>Y</v>
      </c>
      <c r="P334" s="4" t="s">
        <v>75</v>
      </c>
      <c r="Q334" s="4" t="s">
        <v>131</v>
      </c>
      <c r="R334" s="4" t="s">
        <v>28</v>
      </c>
      <c r="S334" s="4" t="s">
        <v>31</v>
      </c>
      <c r="T334" s="4">
        <v>1.0</v>
      </c>
      <c r="U334" s="4"/>
    </row>
    <row r="335">
      <c r="A335" s="2" t="s">
        <v>507</v>
      </c>
      <c r="B335" s="11" t="s">
        <v>165</v>
      </c>
      <c r="C335" s="12" t="s">
        <v>505</v>
      </c>
      <c r="D335" s="3" t="str">
        <f>VLOOKUP(C335,Locations!$G$2:$H$250,2,false)</f>
        <v>00028 Citrine Mountain</v>
      </c>
      <c r="E335" s="11" t="s">
        <v>24</v>
      </c>
      <c r="F335" s="4" t="s">
        <v>454</v>
      </c>
      <c r="G335" s="5" t="s">
        <v>506</v>
      </c>
      <c r="H335" s="2" t="s">
        <v>69</v>
      </c>
      <c r="I335" s="4"/>
      <c r="J335" s="4"/>
      <c r="K335" s="4"/>
      <c r="L335" s="4"/>
      <c r="M335" s="4" t="str">
        <f>IF(vlookup(A335,'Available Pokemon'!A:C,3,FALSE)=D335,"Y","N")</f>
        <v>Y</v>
      </c>
      <c r="N335" s="4" t="str">
        <f>iferror(IF(vlookup(A335,'Available Pokemon'!A:D,4,FALSE)=D335,"Y","N"),"N")</f>
        <v>N</v>
      </c>
      <c r="O335" s="4" t="str">
        <f t="shared" si="3"/>
        <v>Y</v>
      </c>
      <c r="P335" s="4" t="s">
        <v>75</v>
      </c>
      <c r="Q335" s="4" t="s">
        <v>131</v>
      </c>
      <c r="R335" s="4" t="s">
        <v>28</v>
      </c>
      <c r="S335" s="4" t="s">
        <v>28</v>
      </c>
      <c r="T335" s="4">
        <v>0.0</v>
      </c>
      <c r="U335" s="4" t="s">
        <v>31</v>
      </c>
    </row>
    <row r="336">
      <c r="A336" s="11" t="s">
        <v>508</v>
      </c>
      <c r="B336" s="11" t="s">
        <v>165</v>
      </c>
      <c r="C336" s="12" t="s">
        <v>505</v>
      </c>
      <c r="D336" s="3" t="str">
        <f>VLOOKUP(C336,Locations!$G$2:$H$250,2,false)</f>
        <v>00028 Citrine Mountain</v>
      </c>
      <c r="E336" s="11" t="s">
        <v>24</v>
      </c>
      <c r="F336" s="4" t="s">
        <v>454</v>
      </c>
      <c r="G336" s="5" t="s">
        <v>506</v>
      </c>
      <c r="H336" s="2" t="s">
        <v>69</v>
      </c>
      <c r="I336" s="4"/>
      <c r="J336" s="4"/>
      <c r="K336" s="4"/>
      <c r="L336" s="4"/>
      <c r="M336" s="4" t="str">
        <f>IF(vlookup(A336,'Available Pokemon'!A:C,3,FALSE)=D336,"Y","N")</f>
        <v>Y</v>
      </c>
      <c r="N336" s="4" t="str">
        <f>iferror(IF(vlookup(A336,'Available Pokemon'!A:D,4,FALSE)=D336,"Y","N"),"N")</f>
        <v>N</v>
      </c>
      <c r="O336" s="4" t="str">
        <f t="shared" si="3"/>
        <v>Y</v>
      </c>
      <c r="P336" s="4" t="s">
        <v>75</v>
      </c>
      <c r="Q336" s="4"/>
      <c r="R336" s="4" t="s">
        <v>28</v>
      </c>
      <c r="S336" s="4" t="s">
        <v>28</v>
      </c>
      <c r="T336" s="4">
        <v>0.0</v>
      </c>
      <c r="U336" s="4" t="s">
        <v>31</v>
      </c>
    </row>
    <row r="337">
      <c r="A337" s="2" t="s">
        <v>509</v>
      </c>
      <c r="B337" s="11" t="s">
        <v>165</v>
      </c>
      <c r="C337" s="12" t="s">
        <v>505</v>
      </c>
      <c r="D337" s="3" t="str">
        <f>VLOOKUP(C337,Locations!$G$2:$H$250,2,false)</f>
        <v>00028 Citrine Mountain</v>
      </c>
      <c r="E337" s="11" t="s">
        <v>24</v>
      </c>
      <c r="F337" s="4" t="s">
        <v>454</v>
      </c>
      <c r="G337" s="5" t="s">
        <v>506</v>
      </c>
      <c r="H337" s="2" t="s">
        <v>69</v>
      </c>
      <c r="I337" s="4"/>
      <c r="J337" s="4"/>
      <c r="K337" s="4"/>
      <c r="L337" s="4"/>
      <c r="M337" s="4" t="str">
        <f>IF(vlookup(A337,'Available Pokemon'!A:C,3,FALSE)=D337,"Y","N")</f>
        <v>Y</v>
      </c>
      <c r="N337" s="4" t="str">
        <f>iferror(IF(vlookup(A337,'Available Pokemon'!A:D,4,FALSE)=D337,"Y","N"),"N")</f>
        <v>N</v>
      </c>
      <c r="O337" s="4" t="str">
        <f t="shared" si="3"/>
        <v>Y</v>
      </c>
      <c r="P337" s="4" t="s">
        <v>75</v>
      </c>
      <c r="Q337" s="4"/>
      <c r="R337" s="4" t="s">
        <v>28</v>
      </c>
      <c r="S337" s="4" t="s">
        <v>31</v>
      </c>
      <c r="T337" s="4" t="s">
        <v>76</v>
      </c>
      <c r="U337" s="4"/>
    </row>
    <row r="338">
      <c r="A338" s="11" t="s">
        <v>510</v>
      </c>
      <c r="B338" s="11" t="s">
        <v>165</v>
      </c>
      <c r="C338" s="12" t="s">
        <v>505</v>
      </c>
      <c r="D338" s="3" t="str">
        <f>VLOOKUP(C338,Locations!$G$2:$H$250,2,false)</f>
        <v>00028 Citrine Mountain</v>
      </c>
      <c r="E338" s="11" t="s">
        <v>24</v>
      </c>
      <c r="F338" s="4" t="s">
        <v>454</v>
      </c>
      <c r="G338" s="5" t="s">
        <v>506</v>
      </c>
      <c r="H338" s="2" t="s">
        <v>69</v>
      </c>
      <c r="I338" s="4"/>
      <c r="J338" s="4"/>
      <c r="K338" s="4"/>
      <c r="L338" s="4"/>
      <c r="M338" s="4" t="str">
        <f>IF(vlookup(A338,'Available Pokemon'!A:C,3,FALSE)=D338,"Y","N")</f>
        <v>Y</v>
      </c>
      <c r="N338" s="4" t="str">
        <f>iferror(IF(vlookup(A338,'Available Pokemon'!A:D,4,FALSE)=D338,"Y","N"),"N")</f>
        <v>N</v>
      </c>
      <c r="O338" s="4" t="str">
        <f t="shared" si="3"/>
        <v>Y</v>
      </c>
      <c r="P338" s="4" t="s">
        <v>75</v>
      </c>
      <c r="Q338" s="4"/>
      <c r="R338" s="4" t="s">
        <v>28</v>
      </c>
      <c r="S338" s="4" t="s">
        <v>31</v>
      </c>
      <c r="T338" s="4">
        <v>1.0</v>
      </c>
      <c r="U338" s="4"/>
    </row>
    <row r="339">
      <c r="A339" s="11" t="s">
        <v>511</v>
      </c>
      <c r="B339" s="11" t="s">
        <v>165</v>
      </c>
      <c r="C339" s="12" t="s">
        <v>505</v>
      </c>
      <c r="D339" s="3" t="str">
        <f>VLOOKUP(C339,Locations!$G$2:$H$250,2,false)</f>
        <v>00028 Citrine Mountain</v>
      </c>
      <c r="E339" s="11" t="s">
        <v>24</v>
      </c>
      <c r="F339" s="4" t="s">
        <v>454</v>
      </c>
      <c r="G339" s="5" t="s">
        <v>506</v>
      </c>
      <c r="H339" s="2" t="s">
        <v>69</v>
      </c>
      <c r="I339" s="4"/>
      <c r="J339" s="4"/>
      <c r="K339" s="4"/>
      <c r="L339" s="4"/>
      <c r="M339" s="4" t="str">
        <f>IF(vlookup(A339,'Available Pokemon'!A:C,3,FALSE)=D339,"Y","N")</f>
        <v>Y</v>
      </c>
      <c r="N339" s="4" t="str">
        <f>iferror(IF(vlookup(A339,'Available Pokemon'!A:D,4,FALSE)=D339,"Y","N"),"N")</f>
        <v>N</v>
      </c>
      <c r="O339" s="4" t="str">
        <f t="shared" si="3"/>
        <v>Y</v>
      </c>
      <c r="P339" s="4" t="s">
        <v>128</v>
      </c>
      <c r="Q339" s="4"/>
      <c r="R339" s="4" t="s">
        <v>28</v>
      </c>
      <c r="S339" s="4" t="s">
        <v>28</v>
      </c>
      <c r="T339" s="4">
        <v>0.0</v>
      </c>
      <c r="U339" s="4" t="s">
        <v>31</v>
      </c>
    </row>
    <row r="340">
      <c r="A340" s="11" t="s">
        <v>402</v>
      </c>
      <c r="B340" s="11" t="s">
        <v>165</v>
      </c>
      <c r="C340" s="12" t="s">
        <v>505</v>
      </c>
      <c r="D340" s="3" t="str">
        <f>VLOOKUP(C340,Locations!$G$2:$H$250,2,false)</f>
        <v>00028 Citrine Mountain</v>
      </c>
      <c r="E340" s="11" t="s">
        <v>24</v>
      </c>
      <c r="F340" s="4" t="s">
        <v>454</v>
      </c>
      <c r="G340" s="5" t="s">
        <v>506</v>
      </c>
      <c r="H340" s="2" t="s">
        <v>27</v>
      </c>
      <c r="I340" s="4"/>
      <c r="J340" s="4"/>
      <c r="K340" s="4"/>
      <c r="L340" s="4"/>
      <c r="M340" s="4" t="str">
        <f>IF(vlookup(A340,'Available Pokemon'!A:C,3,FALSE)=D340,"Y","N")</f>
        <v>N</v>
      </c>
      <c r="N340" s="4" t="str">
        <f>iferror(IF(vlookup(A340,'Available Pokemon'!A:D,4,FALSE)=D340,"Y","N"),"N")</f>
        <v>Y</v>
      </c>
      <c r="O340" s="4" t="str">
        <f t="shared" si="3"/>
        <v>Y</v>
      </c>
      <c r="P340" s="4" t="s">
        <v>128</v>
      </c>
      <c r="Q340" s="4"/>
      <c r="R340" s="4" t="s">
        <v>28</v>
      </c>
      <c r="S340" s="4" t="s">
        <v>31</v>
      </c>
      <c r="T340" s="4">
        <v>1.0</v>
      </c>
      <c r="U340" s="4"/>
    </row>
    <row r="341" hidden="1">
      <c r="A341" s="11" t="s">
        <v>187</v>
      </c>
      <c r="B341" s="11" t="s">
        <v>165</v>
      </c>
      <c r="C341" s="12" t="s">
        <v>505</v>
      </c>
      <c r="D341" s="3" t="str">
        <f>VLOOKUP(C341,Locations!$G$2:$H$250,2,false)</f>
        <v>00028 Citrine Mountain</v>
      </c>
      <c r="E341" s="11" t="s">
        <v>24</v>
      </c>
      <c r="F341" s="4" t="s">
        <v>454</v>
      </c>
      <c r="G341" s="3" t="s">
        <v>506</v>
      </c>
      <c r="H341" s="11"/>
      <c r="I341" s="4"/>
      <c r="J341" s="4"/>
      <c r="K341" s="4"/>
      <c r="L341" s="4"/>
      <c r="M341" s="4" t="str">
        <f>IF(vlookup(A341,'Available Pokemon'!A:C,3,FALSE)=D341,"Y","N")</f>
        <v>N</v>
      </c>
      <c r="N341" s="4" t="str">
        <f>iferror(IF(vlookup(A341,'Available Pokemon'!A:D,4,FALSE)=D341,"Y","N"),"N")</f>
        <v>N</v>
      </c>
      <c r="O341" s="4" t="str">
        <f t="shared" si="3"/>
        <v>N</v>
      </c>
      <c r="P341" s="4" t="s">
        <v>111</v>
      </c>
      <c r="Q341" s="4" t="s">
        <v>56</v>
      </c>
      <c r="R341" s="4" t="s">
        <v>28</v>
      </c>
      <c r="S341" s="4" t="s">
        <v>31</v>
      </c>
      <c r="T341" s="4">
        <v>1.0</v>
      </c>
      <c r="U341" s="4"/>
    </row>
    <row r="342">
      <c r="A342" s="3" t="s">
        <v>512</v>
      </c>
      <c r="B342" s="2" t="s">
        <v>22</v>
      </c>
      <c r="C342" s="3" t="s">
        <v>505</v>
      </c>
      <c r="D342" s="3" t="str">
        <f>VLOOKUP(C342,Locations!$G$2:$H$250,2,false)</f>
        <v>00028 Citrine Mountain</v>
      </c>
      <c r="E342" s="2" t="s">
        <v>24</v>
      </c>
      <c r="F342" s="4" t="s">
        <v>454</v>
      </c>
      <c r="G342" s="5" t="s">
        <v>513</v>
      </c>
      <c r="H342" s="2" t="s">
        <v>69</v>
      </c>
      <c r="I342" s="4" t="s">
        <v>28</v>
      </c>
      <c r="J342" s="4" t="s">
        <v>28</v>
      </c>
      <c r="K342" s="4" t="s">
        <v>28</v>
      </c>
      <c r="L342" s="4"/>
      <c r="M342" s="4" t="str">
        <f>IF(vlookup(A342,'Available Pokemon'!A:C,3,FALSE)=D342,"Y","N")</f>
        <v>Y</v>
      </c>
      <c r="N342" s="4" t="str">
        <f>iferror(IF(vlookup(A342,'Available Pokemon'!A:D,4,FALSE)=D342,"Y","N"),"N")</f>
        <v>N</v>
      </c>
      <c r="O342" s="4" t="str">
        <f t="shared" si="3"/>
        <v>Y</v>
      </c>
      <c r="P342" s="4" t="s">
        <v>75</v>
      </c>
      <c r="Q342" s="4" t="s">
        <v>111</v>
      </c>
      <c r="R342" s="4" t="s">
        <v>28</v>
      </c>
      <c r="S342" s="4" t="s">
        <v>31</v>
      </c>
      <c r="T342" s="4">
        <v>1.0</v>
      </c>
      <c r="U342" s="4"/>
    </row>
    <row r="343">
      <c r="A343" s="3" t="s">
        <v>514</v>
      </c>
      <c r="B343" s="2" t="s">
        <v>22</v>
      </c>
      <c r="C343" s="3" t="s">
        <v>505</v>
      </c>
      <c r="D343" s="3" t="str">
        <f>VLOOKUP(C343,Locations!$G$2:$H$250,2,false)</f>
        <v>00028 Citrine Mountain</v>
      </c>
      <c r="E343" s="2" t="s">
        <v>24</v>
      </c>
      <c r="F343" s="4" t="s">
        <v>454</v>
      </c>
      <c r="G343" s="5" t="s">
        <v>515</v>
      </c>
      <c r="H343" s="2" t="s">
        <v>69</v>
      </c>
      <c r="I343" s="4" t="s">
        <v>28</v>
      </c>
      <c r="J343" s="4" t="s">
        <v>28</v>
      </c>
      <c r="K343" s="4" t="s">
        <v>28</v>
      </c>
      <c r="L343" s="4"/>
      <c r="M343" s="4" t="str">
        <f>IF(vlookup(A343,'Available Pokemon'!A:C,3,FALSE)=D343,"Y","N")</f>
        <v>Y</v>
      </c>
      <c r="N343" s="4" t="str">
        <f>iferror(IF(vlookup(A343,'Available Pokemon'!A:D,4,FALSE)=D343,"Y","N"),"N")</f>
        <v>N</v>
      </c>
      <c r="O343" s="4" t="str">
        <f t="shared" si="3"/>
        <v>Y</v>
      </c>
      <c r="P343" s="4" t="s">
        <v>121</v>
      </c>
      <c r="Q343" s="4" t="s">
        <v>75</v>
      </c>
      <c r="R343" s="4" t="s">
        <v>28</v>
      </c>
      <c r="S343" s="4" t="s">
        <v>31</v>
      </c>
      <c r="T343" s="4">
        <v>1.0</v>
      </c>
      <c r="U343" s="4"/>
    </row>
    <row r="344">
      <c r="A344" s="3" t="s">
        <v>516</v>
      </c>
      <c r="B344" s="2" t="s">
        <v>22</v>
      </c>
      <c r="C344" s="3" t="s">
        <v>505</v>
      </c>
      <c r="D344" s="3" t="str">
        <f>VLOOKUP(C344,Locations!$G$2:$H$250,2,false)</f>
        <v>00028 Citrine Mountain</v>
      </c>
      <c r="E344" s="2" t="s">
        <v>24</v>
      </c>
      <c r="F344" s="4" t="s">
        <v>454</v>
      </c>
      <c r="G344" s="5" t="s">
        <v>517</v>
      </c>
      <c r="H344" s="2" t="s">
        <v>69</v>
      </c>
      <c r="I344" s="4" t="s">
        <v>28</v>
      </c>
      <c r="J344" s="4" t="s">
        <v>28</v>
      </c>
      <c r="K344" s="4" t="s">
        <v>28</v>
      </c>
      <c r="L344" s="4"/>
      <c r="M344" s="4" t="str">
        <f>IF(vlookup(A344,'Available Pokemon'!A:C,3,FALSE)=D344,"Y","N")</f>
        <v>Y</v>
      </c>
      <c r="N344" s="4" t="str">
        <f>iferror(IF(vlookup(A344,'Available Pokemon'!A:D,4,FALSE)=D344,"Y","N"),"N")</f>
        <v>N</v>
      </c>
      <c r="O344" s="4" t="str">
        <f t="shared" si="3"/>
        <v>Y</v>
      </c>
      <c r="P344" s="4" t="s">
        <v>30</v>
      </c>
      <c r="Q344" s="4" t="s">
        <v>226</v>
      </c>
      <c r="R344" s="4" t="s">
        <v>28</v>
      </c>
      <c r="S344" s="4" t="s">
        <v>31</v>
      </c>
      <c r="T344" s="4">
        <v>1.0</v>
      </c>
      <c r="U344" s="4"/>
    </row>
    <row r="345">
      <c r="A345" s="3" t="s">
        <v>518</v>
      </c>
      <c r="B345" s="2" t="s">
        <v>22</v>
      </c>
      <c r="C345" s="3" t="s">
        <v>519</v>
      </c>
      <c r="D345" s="3" t="str">
        <f>VLOOKUP(C345,Locations!$G$2:$H$250,2,false)</f>
        <v>00067 Slums Playground</v>
      </c>
      <c r="E345" s="2" t="s">
        <v>24</v>
      </c>
      <c r="F345" s="4" t="s">
        <v>454</v>
      </c>
      <c r="G345" s="14" t="s">
        <v>520</v>
      </c>
      <c r="H345" s="2" t="s">
        <v>69</v>
      </c>
      <c r="I345" s="4" t="s">
        <v>28</v>
      </c>
      <c r="J345" s="4" t="s">
        <v>28</v>
      </c>
      <c r="K345" s="4" t="s">
        <v>28</v>
      </c>
      <c r="L345" s="4"/>
      <c r="M345" s="4" t="str">
        <f>IF(vlookup(A345,'Available Pokemon'!A:C,3,FALSE)=D345,"Y","N")</f>
        <v>Y</v>
      </c>
      <c r="N345" s="4" t="str">
        <f>iferror(IF(vlookup(A345,'Available Pokemon'!A:D,4,FALSE)=D345,"Y","N"),"N")</f>
        <v>N</v>
      </c>
      <c r="O345" s="4" t="str">
        <f t="shared" si="3"/>
        <v>Y</v>
      </c>
      <c r="P345" s="4" t="s">
        <v>147</v>
      </c>
      <c r="Q345" s="4" t="s">
        <v>226</v>
      </c>
      <c r="R345" s="4" t="s">
        <v>28</v>
      </c>
      <c r="S345" s="4" t="s">
        <v>31</v>
      </c>
      <c r="T345" s="4">
        <v>1.0</v>
      </c>
      <c r="U345" s="4"/>
    </row>
    <row r="346" hidden="1">
      <c r="A346" s="11" t="s">
        <v>307</v>
      </c>
      <c r="B346" s="11" t="s">
        <v>165</v>
      </c>
      <c r="C346" s="12" t="s">
        <v>519</v>
      </c>
      <c r="D346" s="3" t="str">
        <f>VLOOKUP(C346,Locations!$G$2:$H$250,2,false)</f>
        <v>00067 Slums Playground</v>
      </c>
      <c r="E346" s="11" t="s">
        <v>24</v>
      </c>
      <c r="F346" s="4" t="s">
        <v>454</v>
      </c>
      <c r="G346" s="3"/>
      <c r="H346" s="11"/>
      <c r="I346" s="4" t="s">
        <v>521</v>
      </c>
      <c r="J346" s="4"/>
      <c r="K346" s="4"/>
      <c r="L346" s="4"/>
      <c r="M346" s="4" t="str">
        <f>IF(vlookup(A346,'Available Pokemon'!A:C,3,FALSE)=D346,"Y","N")</f>
        <v>N</v>
      </c>
      <c r="N346" s="4" t="str">
        <f>iferror(IF(vlookup(A346,'Available Pokemon'!A:D,4,FALSE)=D346,"Y","N"),"N")</f>
        <v>N</v>
      </c>
      <c r="O346" s="4" t="str">
        <f t="shared" si="3"/>
        <v>N</v>
      </c>
      <c r="P346" s="4" t="s">
        <v>226</v>
      </c>
      <c r="Q346" s="4"/>
      <c r="R346" s="4" t="s">
        <v>28</v>
      </c>
      <c r="S346" s="4" t="s">
        <v>31</v>
      </c>
      <c r="T346" s="4">
        <v>1.0</v>
      </c>
      <c r="U346" s="4"/>
    </row>
    <row r="347" hidden="1">
      <c r="A347" s="11" t="s">
        <v>224</v>
      </c>
      <c r="B347" s="11" t="s">
        <v>165</v>
      </c>
      <c r="C347" s="12" t="s">
        <v>519</v>
      </c>
      <c r="D347" s="3" t="str">
        <f>VLOOKUP(C347,Locations!$G$2:$H$250,2,false)</f>
        <v>00067 Slums Playground</v>
      </c>
      <c r="E347" s="11" t="s">
        <v>24</v>
      </c>
      <c r="F347" s="4" t="s">
        <v>454</v>
      </c>
      <c r="G347" s="3"/>
      <c r="H347" s="11"/>
      <c r="I347" s="4"/>
      <c r="J347" s="4"/>
      <c r="K347" s="4"/>
      <c r="L347" s="4"/>
      <c r="M347" s="4" t="str">
        <f>IF(vlookup(A347,'Available Pokemon'!A:C,3,FALSE)=D347,"Y","N")</f>
        <v>N</v>
      </c>
      <c r="N347" s="4" t="str">
        <f>iferror(IF(vlookup(A347,'Available Pokemon'!A:D,4,FALSE)=D347,"Y","N"),"N")</f>
        <v>N</v>
      </c>
      <c r="O347" s="4" t="str">
        <f t="shared" si="3"/>
        <v>N</v>
      </c>
      <c r="P347" s="4" t="s">
        <v>226</v>
      </c>
      <c r="Q347" s="4"/>
      <c r="R347" s="4" t="s">
        <v>28</v>
      </c>
      <c r="S347" s="4" t="s">
        <v>31</v>
      </c>
      <c r="T347" s="4">
        <v>1.0</v>
      </c>
      <c r="U347" s="4"/>
    </row>
    <row r="348" hidden="1">
      <c r="A348" s="11" t="s">
        <v>227</v>
      </c>
      <c r="B348" s="11" t="s">
        <v>165</v>
      </c>
      <c r="C348" s="12" t="s">
        <v>519</v>
      </c>
      <c r="D348" s="3" t="str">
        <f>VLOOKUP(C348,Locations!$G$2:$H$250,2,false)</f>
        <v>00067 Slums Playground</v>
      </c>
      <c r="E348" s="11" t="s">
        <v>24</v>
      </c>
      <c r="F348" s="4" t="s">
        <v>454</v>
      </c>
      <c r="G348" s="3"/>
      <c r="H348" s="11"/>
      <c r="I348" s="4" t="s">
        <v>228</v>
      </c>
      <c r="J348" s="4"/>
      <c r="K348" s="4"/>
      <c r="L348" s="4"/>
      <c r="M348" s="4" t="str">
        <f>IF(vlookup(A348,'Available Pokemon'!A:C,3,FALSE)=D348,"Y","N")</f>
        <v>N</v>
      </c>
      <c r="N348" s="4" t="str">
        <f>iferror(IF(vlookup(A348,'Available Pokemon'!A:D,4,FALSE)=D348,"Y","N"),"N")</f>
        <v>N</v>
      </c>
      <c r="O348" s="4" t="str">
        <f t="shared" si="3"/>
        <v>N</v>
      </c>
      <c r="P348" s="4" t="s">
        <v>226</v>
      </c>
      <c r="Q348" s="4"/>
      <c r="R348" s="4" t="s">
        <v>229</v>
      </c>
      <c r="S348" s="4" t="s">
        <v>31</v>
      </c>
      <c r="T348" s="4">
        <v>1.0</v>
      </c>
      <c r="U348" s="4"/>
    </row>
    <row r="349" hidden="1">
      <c r="A349" s="11" t="s">
        <v>230</v>
      </c>
      <c r="B349" s="11" t="s">
        <v>165</v>
      </c>
      <c r="C349" s="12" t="s">
        <v>519</v>
      </c>
      <c r="D349" s="3" t="str">
        <f>VLOOKUP(C349,Locations!$G$2:$H$250,2,false)</f>
        <v>00067 Slums Playground</v>
      </c>
      <c r="E349" s="11" t="s">
        <v>24</v>
      </c>
      <c r="F349" s="4" t="s">
        <v>454</v>
      </c>
      <c r="G349" s="3"/>
      <c r="H349" s="11"/>
      <c r="I349" s="4"/>
      <c r="J349" s="4"/>
      <c r="K349" s="4"/>
      <c r="L349" s="4"/>
      <c r="M349" s="4" t="str">
        <f>IF(vlookup(A349,'Available Pokemon'!A:C,3,FALSE)=D349,"Y","N")</f>
        <v>N</v>
      </c>
      <c r="N349" s="4" t="str">
        <f>iferror(IF(vlookup(A349,'Available Pokemon'!A:D,4,FALSE)=D349,"Y","N"),"N")</f>
        <v>N</v>
      </c>
      <c r="O349" s="4" t="str">
        <f t="shared" si="3"/>
        <v>N</v>
      </c>
      <c r="P349" s="4" t="s">
        <v>71</v>
      </c>
      <c r="Q349" s="4" t="s">
        <v>56</v>
      </c>
      <c r="R349" s="4" t="s">
        <v>28</v>
      </c>
      <c r="S349" s="4" t="s">
        <v>31</v>
      </c>
      <c r="T349" s="4">
        <v>2.0</v>
      </c>
      <c r="U349" s="4"/>
    </row>
    <row r="350">
      <c r="A350" s="11" t="s">
        <v>522</v>
      </c>
      <c r="B350" s="11" t="s">
        <v>165</v>
      </c>
      <c r="C350" s="12" t="s">
        <v>519</v>
      </c>
      <c r="D350" s="3" t="str">
        <f>VLOOKUP(C350,Locations!$G$2:$H$250,2,false)</f>
        <v>00067 Slums Playground</v>
      </c>
      <c r="E350" s="11" t="s">
        <v>24</v>
      </c>
      <c r="F350" s="4" t="s">
        <v>454</v>
      </c>
      <c r="G350" s="3"/>
      <c r="H350" s="2" t="s">
        <v>69</v>
      </c>
      <c r="I350" s="4"/>
      <c r="J350" s="4"/>
      <c r="K350" s="4"/>
      <c r="L350" s="4"/>
      <c r="M350" s="4" t="str">
        <f>IF(vlookup(A350,'Available Pokemon'!A:C,3,FALSE)=D350,"Y","N")</f>
        <v>Y</v>
      </c>
      <c r="N350" s="4" t="str">
        <f>iferror(IF(vlookup(A350,'Available Pokemon'!A:D,4,FALSE)=D350,"Y","N"),"N")</f>
        <v>N</v>
      </c>
      <c r="O350" s="4" t="str">
        <f t="shared" si="3"/>
        <v>Y</v>
      </c>
      <c r="P350" s="4" t="s">
        <v>226</v>
      </c>
      <c r="Q350" s="4"/>
      <c r="R350" s="4" t="s">
        <v>28</v>
      </c>
      <c r="S350" s="4" t="s">
        <v>28</v>
      </c>
      <c r="T350" s="4">
        <v>0.0</v>
      </c>
      <c r="U350" s="4" t="s">
        <v>31</v>
      </c>
    </row>
    <row r="351" hidden="1">
      <c r="A351" s="11" t="s">
        <v>150</v>
      </c>
      <c r="B351" s="11" t="s">
        <v>165</v>
      </c>
      <c r="C351" s="12" t="s">
        <v>519</v>
      </c>
      <c r="D351" s="3" t="str">
        <f>VLOOKUP(C351,Locations!$G$2:$H$250,2,false)</f>
        <v>00067 Slums Playground</v>
      </c>
      <c r="E351" s="11" t="s">
        <v>24</v>
      </c>
      <c r="F351" s="4" t="s">
        <v>454</v>
      </c>
      <c r="G351" s="3"/>
      <c r="H351" s="11"/>
      <c r="I351" s="4" t="s">
        <v>151</v>
      </c>
      <c r="J351" s="4" t="s">
        <v>152</v>
      </c>
      <c r="K351" s="4"/>
      <c r="L351" s="4"/>
      <c r="M351" s="4" t="str">
        <f>IF(vlookup(A351,'Available Pokemon'!A:C,3,FALSE)=D351,"Y","N")</f>
        <v>N</v>
      </c>
      <c r="N351" s="4" t="str">
        <f>iferror(IF(vlookup(A351,'Available Pokemon'!A:D,4,FALSE)=D351,"Y","N"),"N")</f>
        <v>N</v>
      </c>
      <c r="O351" s="4" t="str">
        <f t="shared" si="3"/>
        <v>N</v>
      </c>
      <c r="P351" s="4" t="s">
        <v>30</v>
      </c>
      <c r="Q351" s="4"/>
      <c r="R351" s="4" t="s">
        <v>28</v>
      </c>
      <c r="S351" s="4" t="s">
        <v>31</v>
      </c>
      <c r="T351" s="4">
        <v>1.0</v>
      </c>
      <c r="U351" s="4"/>
    </row>
    <row r="352">
      <c r="A352" s="11" t="s">
        <v>523</v>
      </c>
      <c r="B352" s="11" t="s">
        <v>165</v>
      </c>
      <c r="C352" s="12" t="s">
        <v>519</v>
      </c>
      <c r="D352" s="3" t="str">
        <f>VLOOKUP(C352,Locations!$G$2:$H$250,2,false)</f>
        <v>00067 Slums Playground</v>
      </c>
      <c r="E352" s="11" t="s">
        <v>24</v>
      </c>
      <c r="F352" s="4" t="s">
        <v>454</v>
      </c>
      <c r="G352" s="5"/>
      <c r="H352" s="2" t="s">
        <v>69</v>
      </c>
      <c r="I352" s="4"/>
      <c r="J352" s="4"/>
      <c r="K352" s="4"/>
      <c r="L352" s="4"/>
      <c r="M352" s="4" t="str">
        <f>IF(vlookup(A352,'Available Pokemon'!A:C,3,FALSE)=D352,"Y","N")</f>
        <v>Y</v>
      </c>
      <c r="N352" s="4" t="str">
        <f>iferror(IF(vlookup(A352,'Available Pokemon'!A:D,4,FALSE)=D352,"Y","N"),"N")</f>
        <v>N</v>
      </c>
      <c r="O352" s="4" t="str">
        <f t="shared" si="3"/>
        <v>Y</v>
      </c>
      <c r="P352" s="4" t="s">
        <v>71</v>
      </c>
      <c r="Q352" s="4"/>
      <c r="R352" s="4" t="s">
        <v>28</v>
      </c>
      <c r="S352" s="4" t="s">
        <v>28</v>
      </c>
      <c r="T352" s="4">
        <v>0.0</v>
      </c>
      <c r="U352" s="4" t="s">
        <v>31</v>
      </c>
    </row>
    <row r="353">
      <c r="A353" s="3" t="s">
        <v>524</v>
      </c>
      <c r="B353" s="2" t="s">
        <v>22</v>
      </c>
      <c r="C353" s="3" t="s">
        <v>109</v>
      </c>
      <c r="D353" s="3" t="str">
        <f>VLOOKUP(C353,Locations!$G$2:$H$250,2,false)</f>
        <v>00004 Lower Peridot Ward</v>
      </c>
      <c r="E353" s="2" t="s">
        <v>24</v>
      </c>
      <c r="F353" s="4" t="s">
        <v>525</v>
      </c>
      <c r="G353" s="14" t="s">
        <v>526</v>
      </c>
      <c r="H353" s="2" t="s">
        <v>69</v>
      </c>
      <c r="I353" s="4" t="s">
        <v>28</v>
      </c>
      <c r="J353" s="4" t="s">
        <v>28</v>
      </c>
      <c r="K353" s="4" t="s">
        <v>28</v>
      </c>
      <c r="L353" s="4" t="s">
        <v>70</v>
      </c>
      <c r="M353" s="4" t="str">
        <f>IF(vlookup(A353,'Available Pokemon'!A:C,3,FALSE)=D353,"Y","N")</f>
        <v>Y</v>
      </c>
      <c r="N353" s="4" t="str">
        <f>iferror(IF(vlookup(A353,'Available Pokemon'!A:D,4,FALSE)=D353,"Y","N"),"N")</f>
        <v>N</v>
      </c>
      <c r="O353" s="4" t="str">
        <f t="shared" si="3"/>
        <v>Y</v>
      </c>
      <c r="P353" s="4" t="s">
        <v>71</v>
      </c>
      <c r="Q353" s="4"/>
      <c r="R353" s="4" t="s">
        <v>28</v>
      </c>
      <c r="S353" s="4" t="s">
        <v>31</v>
      </c>
      <c r="T353" s="4" t="s">
        <v>82</v>
      </c>
      <c r="U353" s="4" t="s">
        <v>31</v>
      </c>
    </row>
    <row r="354">
      <c r="A354" s="3" t="s">
        <v>460</v>
      </c>
      <c r="B354" s="2" t="s">
        <v>244</v>
      </c>
      <c r="C354" s="3" t="s">
        <v>222</v>
      </c>
      <c r="D354" s="3" t="str">
        <f>VLOOKUP(C354,Locations!$G$2:$H$250,2,false)</f>
        <v>00010 Obsidia Slums</v>
      </c>
      <c r="E354" s="11" t="s">
        <v>24</v>
      </c>
      <c r="F354" s="4" t="s">
        <v>525</v>
      </c>
      <c r="G354" s="5" t="s">
        <v>527</v>
      </c>
      <c r="H354" s="2"/>
      <c r="I354" s="4" t="s">
        <v>28</v>
      </c>
      <c r="J354" s="4" t="s">
        <v>28</v>
      </c>
      <c r="K354" s="4" t="s">
        <v>28</v>
      </c>
      <c r="L354" s="4"/>
      <c r="M354" s="4" t="s">
        <v>31</v>
      </c>
      <c r="N354" s="4" t="str">
        <f>iferror(IF(vlookup(A354,'Available Pokemon'!A:D,4,FALSE)=D354,"Y","N"),"N")</f>
        <v>N</v>
      </c>
      <c r="O354" s="4" t="str">
        <f t="shared" si="3"/>
        <v>Y</v>
      </c>
      <c r="P354" s="4"/>
      <c r="Q354" s="4"/>
      <c r="R354" s="4"/>
      <c r="S354" s="4"/>
      <c r="T354" s="4"/>
      <c r="U354" s="4"/>
    </row>
    <row r="355">
      <c r="A355" s="3" t="s">
        <v>528</v>
      </c>
      <c r="B355" s="2" t="s">
        <v>22</v>
      </c>
      <c r="C355" s="3" t="s">
        <v>431</v>
      </c>
      <c r="D355" s="3" t="str">
        <f>VLOOKUP(C355,Locations!$G$2:$H$250,2,false)</f>
        <v>00024 Lapis Ward Alleyway</v>
      </c>
      <c r="E355" s="2" t="s">
        <v>101</v>
      </c>
      <c r="F355" s="4" t="s">
        <v>525</v>
      </c>
      <c r="G355" s="5" t="s">
        <v>210</v>
      </c>
      <c r="H355" s="2" t="s">
        <v>69</v>
      </c>
      <c r="I355" s="4" t="s">
        <v>28</v>
      </c>
      <c r="J355" s="4" t="s">
        <v>28</v>
      </c>
      <c r="K355" s="4" t="s">
        <v>28</v>
      </c>
      <c r="L355" s="4"/>
      <c r="M355" s="4" t="str">
        <f>IF(vlookup(A355,'Available Pokemon'!A:C,3,FALSE)=D355,"Y","N")</f>
        <v>Y</v>
      </c>
      <c r="N355" s="4" t="str">
        <f>iferror(IF(vlookup(A355,'Available Pokemon'!A:D,4,FALSE)=D355,"Y","N"),"N")</f>
        <v>N</v>
      </c>
      <c r="O355" s="4" t="str">
        <f t="shared" si="3"/>
        <v>Y</v>
      </c>
      <c r="P355" s="4" t="s">
        <v>147</v>
      </c>
      <c r="Q355" s="4" t="s">
        <v>56</v>
      </c>
      <c r="R355" s="4" t="s">
        <v>28</v>
      </c>
      <c r="S355" s="4" t="s">
        <v>31</v>
      </c>
      <c r="T355" s="4">
        <v>1.0</v>
      </c>
      <c r="U355" s="4"/>
    </row>
    <row r="356">
      <c r="A356" s="3" t="s">
        <v>529</v>
      </c>
      <c r="B356" s="2" t="s">
        <v>22</v>
      </c>
      <c r="C356" s="3" t="s">
        <v>530</v>
      </c>
      <c r="D356" s="3" t="str">
        <f>VLOOKUP(C356,Locations!$G$2:$H$250,2,false)</f>
        <v>00029 Apophyll Academy</v>
      </c>
      <c r="E356" s="2" t="s">
        <v>24</v>
      </c>
      <c r="F356" s="4" t="s">
        <v>525</v>
      </c>
      <c r="G356" s="14" t="s">
        <v>531</v>
      </c>
      <c r="H356" s="2" t="s">
        <v>69</v>
      </c>
      <c r="I356" s="4" t="s">
        <v>28</v>
      </c>
      <c r="J356" s="4" t="s">
        <v>28</v>
      </c>
      <c r="K356" s="4" t="s">
        <v>28</v>
      </c>
      <c r="L356" s="4"/>
      <c r="M356" s="4" t="str">
        <f>IF(vlookup(A356,'Available Pokemon'!A:C,3,FALSE)=D356,"Y","N")</f>
        <v>Y</v>
      </c>
      <c r="N356" s="4" t="str">
        <f>iferror(IF(vlookup(A356,'Available Pokemon'!A:D,4,FALSE)=D356,"Y","N"),"N")</f>
        <v>N</v>
      </c>
      <c r="O356" s="4" t="str">
        <f t="shared" si="3"/>
        <v>Y</v>
      </c>
      <c r="P356" s="4" t="s">
        <v>226</v>
      </c>
      <c r="Q356" s="4" t="s">
        <v>111</v>
      </c>
      <c r="R356" s="4" t="s">
        <v>28</v>
      </c>
      <c r="S356" s="4" t="s">
        <v>31</v>
      </c>
      <c r="T356" s="4">
        <v>1.0</v>
      </c>
      <c r="U356" s="4"/>
    </row>
    <row r="357">
      <c r="A357" s="11" t="s">
        <v>532</v>
      </c>
      <c r="B357" s="2" t="s">
        <v>533</v>
      </c>
      <c r="C357" s="12" t="s">
        <v>534</v>
      </c>
      <c r="D357" s="3" t="str">
        <f>VLOOKUP(C357,Locations!$G$2:$H$250,2,false)</f>
        <v>00030 Apophyll Beach</v>
      </c>
      <c r="E357" s="11" t="s">
        <v>24</v>
      </c>
      <c r="F357" s="4" t="s">
        <v>525</v>
      </c>
      <c r="G357" s="5" t="s">
        <v>535</v>
      </c>
      <c r="H357" s="2" t="s">
        <v>69</v>
      </c>
      <c r="I357" s="4"/>
      <c r="J357" s="4"/>
      <c r="K357" s="4"/>
      <c r="L357" s="4"/>
      <c r="M357" s="4" t="str">
        <f>IF(vlookup(A357,'Available Pokemon'!A:C,3,FALSE)=D357,"Y","N")</f>
        <v>Y</v>
      </c>
      <c r="N357" s="4" t="str">
        <f>iferror(IF(vlookup(A357,'Available Pokemon'!A:D,4,FALSE)=D357,"Y","N"),"N")</f>
        <v>N</v>
      </c>
      <c r="O357" s="4" t="str">
        <f t="shared" si="3"/>
        <v>Y</v>
      </c>
      <c r="P357" s="4" t="s">
        <v>44</v>
      </c>
      <c r="Q357" s="4"/>
      <c r="R357" s="4" t="s">
        <v>45</v>
      </c>
      <c r="S357" s="4" t="s">
        <v>31</v>
      </c>
      <c r="T357" s="4">
        <v>1.0</v>
      </c>
      <c r="U357" s="4"/>
    </row>
    <row r="358">
      <c r="A358" s="11" t="s">
        <v>536</v>
      </c>
      <c r="B358" s="2" t="s">
        <v>533</v>
      </c>
      <c r="C358" s="12" t="s">
        <v>534</v>
      </c>
      <c r="D358" s="3" t="str">
        <f>VLOOKUP(C358,Locations!$G$2:$H$250,2,false)</f>
        <v>00030 Apophyll Beach</v>
      </c>
      <c r="E358" s="11" t="s">
        <v>24</v>
      </c>
      <c r="F358" s="4" t="s">
        <v>525</v>
      </c>
      <c r="G358" s="5" t="s">
        <v>535</v>
      </c>
      <c r="H358" s="2" t="s">
        <v>69</v>
      </c>
      <c r="I358" s="4"/>
      <c r="J358" s="4"/>
      <c r="K358" s="4"/>
      <c r="L358" s="4"/>
      <c r="M358" s="4" t="str">
        <f>IF(vlookup(A358,'Available Pokemon'!A:C,3,FALSE)=D358,"Y","N")</f>
        <v>Y</v>
      </c>
      <c r="N358" s="4" t="str">
        <f>iferror(IF(vlookup(A358,'Available Pokemon'!A:D,4,FALSE)=D358,"Y","N"),"N")</f>
        <v>N</v>
      </c>
      <c r="O358" s="4" t="str">
        <f t="shared" si="3"/>
        <v>Y</v>
      </c>
      <c r="P358" s="4" t="s">
        <v>44</v>
      </c>
      <c r="Q358" s="4"/>
      <c r="R358" s="4" t="s">
        <v>28</v>
      </c>
      <c r="S358" s="4" t="s">
        <v>31</v>
      </c>
      <c r="T358" s="4">
        <v>1.0</v>
      </c>
      <c r="U358" s="4"/>
    </row>
    <row r="359">
      <c r="A359" s="3" t="s">
        <v>537</v>
      </c>
      <c r="B359" s="2" t="s">
        <v>22</v>
      </c>
      <c r="C359" s="3" t="s">
        <v>534</v>
      </c>
      <c r="D359" s="3" t="str">
        <f>VLOOKUP(C359,Locations!$G$2:$H$250,2,false)</f>
        <v>00030 Apophyll Beach</v>
      </c>
      <c r="E359" s="2" t="s">
        <v>24</v>
      </c>
      <c r="F359" s="4" t="s">
        <v>525</v>
      </c>
      <c r="G359" s="5" t="s">
        <v>193</v>
      </c>
      <c r="H359" s="2" t="s">
        <v>69</v>
      </c>
      <c r="I359" s="4" t="s">
        <v>28</v>
      </c>
      <c r="J359" s="4" t="s">
        <v>28</v>
      </c>
      <c r="K359" s="4" t="s">
        <v>28</v>
      </c>
      <c r="L359" s="4"/>
      <c r="M359" s="4" t="str">
        <f>IF(vlookup(A359,'Available Pokemon'!A:C,3,FALSE)=D359,"Y","N")</f>
        <v>Y</v>
      </c>
      <c r="N359" s="4" t="str">
        <f>iferror(IF(vlookup(A359,'Available Pokemon'!A:D,4,FALSE)=D359,"Y","N"),"N")</f>
        <v>N</v>
      </c>
      <c r="O359" s="4" t="str">
        <f t="shared" si="3"/>
        <v>Y</v>
      </c>
      <c r="P359" s="4" t="s">
        <v>44</v>
      </c>
      <c r="Q359" s="4" t="s">
        <v>121</v>
      </c>
      <c r="R359" s="4" t="s">
        <v>28</v>
      </c>
      <c r="S359" s="4" t="s">
        <v>31</v>
      </c>
      <c r="T359" s="4" t="s">
        <v>82</v>
      </c>
      <c r="U359" s="4" t="s">
        <v>31</v>
      </c>
    </row>
    <row r="360">
      <c r="A360" s="11" t="s">
        <v>538</v>
      </c>
      <c r="B360" s="2" t="s">
        <v>533</v>
      </c>
      <c r="C360" s="12" t="s">
        <v>534</v>
      </c>
      <c r="D360" s="3" t="str">
        <f>VLOOKUP(C360,Locations!$G$2:$H$250,2,false)</f>
        <v>00030 Apophyll Beach</v>
      </c>
      <c r="E360" s="11" t="s">
        <v>24</v>
      </c>
      <c r="F360" s="4" t="s">
        <v>525</v>
      </c>
      <c r="G360" s="5" t="s">
        <v>539</v>
      </c>
      <c r="H360" s="2" t="s">
        <v>69</v>
      </c>
      <c r="I360" s="4" t="s">
        <v>540</v>
      </c>
      <c r="J360" s="4" t="s">
        <v>540</v>
      </c>
      <c r="K360" s="4" t="s">
        <v>540</v>
      </c>
      <c r="L360" s="4"/>
      <c r="M360" s="4" t="str">
        <f>IF(vlookup(A360,'Available Pokemon'!A:C,3,FALSE)=D360,"Y","N")</f>
        <v>Y</v>
      </c>
      <c r="N360" s="4" t="str">
        <f>iferror(IF(vlookup(A360,'Available Pokemon'!A:D,4,FALSE)=D360,"Y","N"),"N")</f>
        <v>N</v>
      </c>
      <c r="O360" s="4" t="str">
        <f t="shared" si="3"/>
        <v>Y</v>
      </c>
      <c r="P360" s="4" t="s">
        <v>90</v>
      </c>
      <c r="Q360" s="4" t="s">
        <v>121</v>
      </c>
      <c r="R360" s="4" t="s">
        <v>28</v>
      </c>
      <c r="S360" s="4" t="s">
        <v>31</v>
      </c>
      <c r="T360" s="4" t="s">
        <v>82</v>
      </c>
      <c r="U360" s="4" t="s">
        <v>31</v>
      </c>
    </row>
    <row r="361">
      <c r="A361" s="11" t="s">
        <v>541</v>
      </c>
      <c r="B361" s="11" t="s">
        <v>165</v>
      </c>
      <c r="C361" s="12" t="s">
        <v>534</v>
      </c>
      <c r="D361" s="3" t="str">
        <f>VLOOKUP(C361,Locations!$G$2:$H$250,2,false)</f>
        <v>00030 Apophyll Beach</v>
      </c>
      <c r="E361" s="11" t="s">
        <v>24</v>
      </c>
      <c r="F361" s="4" t="s">
        <v>525</v>
      </c>
      <c r="G361" s="5"/>
      <c r="H361" s="2" t="s">
        <v>69</v>
      </c>
      <c r="I361" s="4" t="s">
        <v>385</v>
      </c>
      <c r="J361" s="4"/>
      <c r="K361" s="4"/>
      <c r="L361" s="4"/>
      <c r="M361" s="4" t="str">
        <f>IF(vlookup(A361,'Available Pokemon'!A:C,3,FALSE)=D361,"Y","N")</f>
        <v>Y</v>
      </c>
      <c r="N361" s="4" t="str">
        <f>iferror(IF(vlookup(A361,'Available Pokemon'!A:D,4,FALSE)=D361,"Y","N"),"N")</f>
        <v>N</v>
      </c>
      <c r="O361" s="4" t="str">
        <f t="shared" si="3"/>
        <v>Y</v>
      </c>
      <c r="P361" s="4" t="s">
        <v>177</v>
      </c>
      <c r="Q361" s="4" t="s">
        <v>128</v>
      </c>
      <c r="R361" s="4" t="s">
        <v>28</v>
      </c>
      <c r="S361" s="4" t="s">
        <v>28</v>
      </c>
      <c r="T361" s="4">
        <v>0.0</v>
      </c>
      <c r="U361" s="4" t="s">
        <v>31</v>
      </c>
    </row>
    <row r="362">
      <c r="A362" s="11" t="s">
        <v>542</v>
      </c>
      <c r="B362" s="11" t="s">
        <v>165</v>
      </c>
      <c r="C362" s="12" t="s">
        <v>534</v>
      </c>
      <c r="D362" s="3" t="str">
        <f>VLOOKUP(C362,Locations!$G$2:$H$250,2,false)</f>
        <v>00030 Apophyll Beach</v>
      </c>
      <c r="E362" s="11" t="s">
        <v>24</v>
      </c>
      <c r="F362" s="4" t="s">
        <v>525</v>
      </c>
      <c r="G362" s="5"/>
      <c r="H362" s="2" t="s">
        <v>69</v>
      </c>
      <c r="I362" s="4" t="s">
        <v>385</v>
      </c>
      <c r="J362" s="4"/>
      <c r="K362" s="4"/>
      <c r="L362" s="4"/>
      <c r="M362" s="4" t="str">
        <f>IF(vlookup(A362,'Available Pokemon'!A:C,3,FALSE)=D362,"Y","N")</f>
        <v>Y</v>
      </c>
      <c r="N362" s="4" t="str">
        <f>iferror(IF(vlookup(A362,'Available Pokemon'!A:D,4,FALSE)=D362,"Y","N"),"N")</f>
        <v>N</v>
      </c>
      <c r="O362" s="4" t="str">
        <f t="shared" si="3"/>
        <v>Y</v>
      </c>
      <c r="P362" s="4" t="s">
        <v>177</v>
      </c>
      <c r="Q362" s="4" t="s">
        <v>128</v>
      </c>
      <c r="R362" s="4" t="s">
        <v>28</v>
      </c>
      <c r="S362" s="4" t="s">
        <v>31</v>
      </c>
      <c r="T362" s="4">
        <v>1.0</v>
      </c>
      <c r="U362" s="4"/>
    </row>
    <row r="363">
      <c r="A363" s="3" t="s">
        <v>543</v>
      </c>
      <c r="B363" s="2" t="s">
        <v>22</v>
      </c>
      <c r="C363" s="3" t="s">
        <v>534</v>
      </c>
      <c r="D363" s="3" t="str">
        <f>VLOOKUP(C363,Locations!$G$2:$H$250,2,false)</f>
        <v>00030 Apophyll Beach</v>
      </c>
      <c r="E363" s="2" t="s">
        <v>24</v>
      </c>
      <c r="F363" s="4" t="s">
        <v>525</v>
      </c>
      <c r="G363" s="27"/>
      <c r="H363" s="2" t="s">
        <v>69</v>
      </c>
      <c r="I363" s="4" t="s">
        <v>28</v>
      </c>
      <c r="J363" s="4" t="s">
        <v>28</v>
      </c>
      <c r="K363" s="4" t="s">
        <v>28</v>
      </c>
      <c r="L363" s="4"/>
      <c r="M363" s="4" t="str">
        <f>IF(vlookup(A363,'Available Pokemon'!A:C,3,FALSE)=D363,"Y","N")</f>
        <v>Y</v>
      </c>
      <c r="N363" s="4" t="str">
        <f>iferror(IF(vlookup(A363,'Available Pokemon'!A:D,4,FALSE)=D363,"Y","N"),"N")</f>
        <v>N</v>
      </c>
      <c r="O363" s="4" t="str">
        <f t="shared" si="3"/>
        <v>Y</v>
      </c>
      <c r="P363" s="4" t="s">
        <v>44</v>
      </c>
      <c r="Q363" s="4"/>
      <c r="R363" s="4" t="s">
        <v>28</v>
      </c>
      <c r="S363" s="4" t="s">
        <v>31</v>
      </c>
      <c r="T363" s="4" t="s">
        <v>82</v>
      </c>
      <c r="U363" s="4" t="s">
        <v>31</v>
      </c>
    </row>
    <row r="364" hidden="1">
      <c r="A364" s="11" t="s">
        <v>161</v>
      </c>
      <c r="B364" s="2" t="s">
        <v>158</v>
      </c>
      <c r="C364" s="12" t="s">
        <v>534</v>
      </c>
      <c r="D364" s="3" t="str">
        <f>VLOOKUP(C364,Locations!$G$2:$H$250,2,false)</f>
        <v>00030 Apophyll Beach</v>
      </c>
      <c r="E364" s="11" t="s">
        <v>24</v>
      </c>
      <c r="F364" s="4" t="s">
        <v>525</v>
      </c>
      <c r="G364" s="3"/>
      <c r="H364" s="2"/>
      <c r="I364" s="4" t="s">
        <v>152</v>
      </c>
      <c r="J364" s="4"/>
      <c r="K364" s="4"/>
      <c r="L364" s="4"/>
      <c r="M364" s="4" t="str">
        <f>IF(vlookup(A364,'Available Pokemon'!A:C,3,FALSE)=D364,"Y","N")</f>
        <v>N</v>
      </c>
      <c r="N364" s="4" t="str">
        <f>iferror(IF(vlookup(A364,'Available Pokemon'!A:D,4,FALSE)=D364,"Y","N"),"N")</f>
        <v>N</v>
      </c>
      <c r="O364" s="4" t="str">
        <f t="shared" si="3"/>
        <v>N</v>
      </c>
      <c r="P364" s="4" t="s">
        <v>30</v>
      </c>
      <c r="Q364" s="4"/>
      <c r="R364" s="4" t="s">
        <v>28</v>
      </c>
      <c r="S364" s="4" t="s">
        <v>31</v>
      </c>
      <c r="T364" s="4">
        <v>1.0</v>
      </c>
      <c r="U364" s="4"/>
    </row>
    <row r="365">
      <c r="A365" s="11" t="s">
        <v>544</v>
      </c>
      <c r="B365" s="2" t="s">
        <v>533</v>
      </c>
      <c r="C365" s="12" t="s">
        <v>534</v>
      </c>
      <c r="D365" s="3" t="str">
        <f>VLOOKUP(C365,Locations!$G$2:$H$250,2,false)</f>
        <v>00030 Apophyll Beach</v>
      </c>
      <c r="E365" s="11" t="s">
        <v>24</v>
      </c>
      <c r="F365" s="4" t="s">
        <v>525</v>
      </c>
      <c r="G365" s="5"/>
      <c r="H365" s="2" t="s">
        <v>69</v>
      </c>
      <c r="I365" s="4"/>
      <c r="J365" s="4"/>
      <c r="K365" s="4"/>
      <c r="L365" s="4"/>
      <c r="M365" s="4" t="str">
        <f>IF(vlookup(A365,'Available Pokemon'!A:C,3,FALSE)=D365,"Y","N")</f>
        <v>Y</v>
      </c>
      <c r="N365" s="4" t="str">
        <f>iferror(IF(vlookup(A365,'Available Pokemon'!A:D,4,FALSE)=D365,"Y","N"),"N")</f>
        <v>N</v>
      </c>
      <c r="O365" s="4" t="str">
        <f t="shared" si="3"/>
        <v>Y</v>
      </c>
      <c r="P365" s="4" t="s">
        <v>121</v>
      </c>
      <c r="Q365" s="4" t="s">
        <v>44</v>
      </c>
      <c r="R365" s="4" t="s">
        <v>28</v>
      </c>
      <c r="S365" s="4" t="s">
        <v>31</v>
      </c>
      <c r="T365" s="4">
        <v>1.0</v>
      </c>
      <c r="U365" s="4"/>
    </row>
    <row r="366" hidden="1">
      <c r="A366" s="11" t="s">
        <v>442</v>
      </c>
      <c r="B366" s="2" t="s">
        <v>533</v>
      </c>
      <c r="C366" s="12" t="s">
        <v>534</v>
      </c>
      <c r="D366" s="3" t="str">
        <f>VLOOKUP(C366,Locations!$G$2:$H$250,2,false)</f>
        <v>00030 Apophyll Beach</v>
      </c>
      <c r="E366" s="11" t="s">
        <v>24</v>
      </c>
      <c r="F366" s="4" t="s">
        <v>525</v>
      </c>
      <c r="G366" s="3"/>
      <c r="H366" s="2"/>
      <c r="I366" s="4" t="s">
        <v>443</v>
      </c>
      <c r="J366" s="4"/>
      <c r="K366" s="4"/>
      <c r="L366" s="4"/>
      <c r="M366" s="4" t="str">
        <f>IF(vlookup(A366,'Available Pokemon'!A:C,3,FALSE)=D366,"Y","N")</f>
        <v>N</v>
      </c>
      <c r="N366" s="4" t="str">
        <f>iferror(IF(vlookup(A366,'Available Pokemon'!A:D,4,FALSE)=D366,"Y","N"),"N")</f>
        <v>N</v>
      </c>
      <c r="O366" s="4" t="str">
        <f t="shared" si="3"/>
        <v>N</v>
      </c>
      <c r="P366" s="4" t="s">
        <v>121</v>
      </c>
      <c r="Q366" s="4" t="s">
        <v>128</v>
      </c>
      <c r="R366" s="4" t="s">
        <v>28</v>
      </c>
      <c r="S366" s="4" t="s">
        <v>31</v>
      </c>
      <c r="T366" s="4">
        <v>2.0</v>
      </c>
      <c r="U366" s="4"/>
    </row>
    <row r="367">
      <c r="A367" s="11" t="s">
        <v>237</v>
      </c>
      <c r="B367" s="11" t="s">
        <v>165</v>
      </c>
      <c r="C367" s="12" t="s">
        <v>545</v>
      </c>
      <c r="D367" s="3" t="str">
        <f>VLOOKUP(C367,Locations!$G$2:$H$250,2,false)</f>
        <v>00031 Apophyll Cave</v>
      </c>
      <c r="E367" s="11" t="s">
        <v>24</v>
      </c>
      <c r="F367" s="4" t="s">
        <v>525</v>
      </c>
      <c r="G367" s="5" t="s">
        <v>546</v>
      </c>
      <c r="H367" s="2" t="s">
        <v>69</v>
      </c>
      <c r="I367" s="4" t="s">
        <v>239</v>
      </c>
      <c r="J367" s="4"/>
      <c r="K367" s="4"/>
      <c r="L367" s="4"/>
      <c r="M367" s="4" t="str">
        <f>IF(vlookup(A367,'Available Pokemon'!A:C,3,FALSE)=D367,"Y","N")</f>
        <v>N</v>
      </c>
      <c r="N367" s="4" t="str">
        <f>iferror(IF(vlookup(A367,'Available Pokemon'!A:D,4,FALSE)=D367,"Y","N"),"N")</f>
        <v>Y</v>
      </c>
      <c r="O367" s="4" t="str">
        <f t="shared" si="3"/>
        <v>Y</v>
      </c>
      <c r="P367" s="4" t="s">
        <v>226</v>
      </c>
      <c r="Q367" s="4"/>
      <c r="R367" s="4" t="s">
        <v>240</v>
      </c>
      <c r="S367" s="4" t="s">
        <v>31</v>
      </c>
      <c r="T367" s="4">
        <v>1.0</v>
      </c>
      <c r="U367" s="4"/>
    </row>
    <row r="368" hidden="1">
      <c r="A368" s="11" t="s">
        <v>444</v>
      </c>
      <c r="B368" s="11" t="s">
        <v>165</v>
      </c>
      <c r="C368" s="12" t="s">
        <v>545</v>
      </c>
      <c r="D368" s="3" t="str">
        <f>VLOOKUP(C368,Locations!$G$2:$H$250,2,false)</f>
        <v>00031 Apophyll Cave</v>
      </c>
      <c r="E368" s="11" t="s">
        <v>24</v>
      </c>
      <c r="F368" s="4" t="s">
        <v>525</v>
      </c>
      <c r="G368" s="3" t="s">
        <v>546</v>
      </c>
      <c r="H368" s="11"/>
      <c r="I368" s="4" t="s">
        <v>443</v>
      </c>
      <c r="J368" s="4"/>
      <c r="K368" s="4"/>
      <c r="L368" s="4"/>
      <c r="M368" s="4" t="str">
        <f>IF(vlookup(A368,'Available Pokemon'!A:C,3,FALSE)=D368,"Y","N")</f>
        <v>N</v>
      </c>
      <c r="N368" s="4" t="str">
        <f>iferror(IF(vlookup(A368,'Available Pokemon'!A:D,4,FALSE)=D368,"Y","N"),"N")</f>
        <v>N</v>
      </c>
      <c r="O368" s="4" t="str">
        <f t="shared" si="3"/>
        <v>N</v>
      </c>
      <c r="P368" s="4" t="s">
        <v>121</v>
      </c>
      <c r="Q368" s="4" t="s">
        <v>128</v>
      </c>
      <c r="R368" s="4" t="s">
        <v>28</v>
      </c>
      <c r="S368" s="4" t="s">
        <v>28</v>
      </c>
      <c r="T368" s="4">
        <v>1.0</v>
      </c>
      <c r="U368" s="4"/>
    </row>
    <row r="369" hidden="1">
      <c r="A369" s="11" t="s">
        <v>184</v>
      </c>
      <c r="B369" s="11" t="s">
        <v>165</v>
      </c>
      <c r="C369" s="12" t="s">
        <v>545</v>
      </c>
      <c r="D369" s="3" t="str">
        <f>VLOOKUP(C369,Locations!$G$2:$H$250,2,false)</f>
        <v>00031 Apophyll Cave</v>
      </c>
      <c r="E369" s="11" t="s">
        <v>24</v>
      </c>
      <c r="F369" s="4" t="s">
        <v>525</v>
      </c>
      <c r="G369" s="3" t="s">
        <v>546</v>
      </c>
      <c r="H369" s="11"/>
      <c r="I369" s="4"/>
      <c r="J369" s="4"/>
      <c r="K369" s="4"/>
      <c r="L369" s="4"/>
      <c r="M369" s="4" t="str">
        <f>IF(vlookup(A369,'Available Pokemon'!A:C,3,FALSE)=D369,"Y","N")</f>
        <v>N</v>
      </c>
      <c r="N369" s="4" t="str">
        <f>iferror(IF(vlookup(A369,'Available Pokemon'!A:D,4,FALSE)=D369,"Y","N"),"N")</f>
        <v>N</v>
      </c>
      <c r="O369" s="4" t="str">
        <f t="shared" si="3"/>
        <v>N</v>
      </c>
      <c r="P369" s="4" t="s">
        <v>56</v>
      </c>
      <c r="Q369" s="4" t="s">
        <v>186</v>
      </c>
      <c r="R369" s="4" t="s">
        <v>28</v>
      </c>
      <c r="S369" s="4" t="s">
        <v>31</v>
      </c>
      <c r="T369" s="4">
        <v>1.0</v>
      </c>
      <c r="U369" s="4"/>
    </row>
    <row r="370">
      <c r="A370" s="11" t="s">
        <v>191</v>
      </c>
      <c r="B370" s="11" t="s">
        <v>165</v>
      </c>
      <c r="C370" s="12" t="s">
        <v>545</v>
      </c>
      <c r="D370" s="3" t="str">
        <f>VLOOKUP(C370,Locations!$G$2:$H$250,2,false)</f>
        <v>00031 Apophyll Cave</v>
      </c>
      <c r="E370" s="11" t="s">
        <v>24</v>
      </c>
      <c r="F370" s="4" t="s">
        <v>525</v>
      </c>
      <c r="G370" s="5" t="s">
        <v>546</v>
      </c>
      <c r="H370" s="2" t="s">
        <v>69</v>
      </c>
      <c r="I370" s="4"/>
      <c r="J370" s="4"/>
      <c r="K370" s="4"/>
      <c r="L370" s="4"/>
      <c r="M370" s="4" t="str">
        <f>IF(vlookup(A370,'Available Pokemon'!A:C,3,FALSE)=D370,"Y","N")</f>
        <v>N</v>
      </c>
      <c r="N370" s="4" t="str">
        <f>iferror(IF(vlookup(A370,'Available Pokemon'!A:D,4,FALSE)=D370,"Y","N"),"N")</f>
        <v>Y</v>
      </c>
      <c r="O370" s="4" t="str">
        <f t="shared" si="3"/>
        <v>Y</v>
      </c>
      <c r="P370" s="4" t="s">
        <v>33</v>
      </c>
      <c r="Q370" s="4" t="s">
        <v>128</v>
      </c>
      <c r="R370" s="4" t="s">
        <v>28</v>
      </c>
      <c r="S370" s="4" t="s">
        <v>31</v>
      </c>
      <c r="T370" s="4">
        <v>1.0</v>
      </c>
      <c r="U370" s="4"/>
    </row>
    <row r="371">
      <c r="A371" s="11" t="s">
        <v>547</v>
      </c>
      <c r="B371" s="11" t="s">
        <v>165</v>
      </c>
      <c r="C371" s="12" t="s">
        <v>545</v>
      </c>
      <c r="D371" s="3" t="str">
        <f>VLOOKUP(C371,Locations!$G$2:$H$250,2,false)</f>
        <v>00031 Apophyll Cave</v>
      </c>
      <c r="E371" s="11" t="s">
        <v>24</v>
      </c>
      <c r="F371" s="4" t="s">
        <v>525</v>
      </c>
      <c r="G371" s="5" t="s">
        <v>546</v>
      </c>
      <c r="H371" s="2" t="s">
        <v>69</v>
      </c>
      <c r="I371" s="4" t="s">
        <v>440</v>
      </c>
      <c r="J371" s="4"/>
      <c r="K371" s="4"/>
      <c r="L371" s="4"/>
      <c r="M371" s="4" t="str">
        <f>IF(vlookup(A371,'Available Pokemon'!A:C,3,FALSE)=D371,"Y","N")</f>
        <v>Y</v>
      </c>
      <c r="N371" s="4" t="str">
        <f>iferror(IF(vlookup(A371,'Available Pokemon'!A:D,4,FALSE)=D371,"Y","N"),"N")</f>
        <v>N</v>
      </c>
      <c r="O371" s="4" t="str">
        <f t="shared" si="3"/>
        <v>Y</v>
      </c>
      <c r="P371" s="4" t="s">
        <v>128</v>
      </c>
      <c r="Q371" s="4" t="s">
        <v>81</v>
      </c>
      <c r="R371" s="4" t="s">
        <v>28</v>
      </c>
      <c r="S371" s="4" t="s">
        <v>31</v>
      </c>
      <c r="T371" s="4" t="s">
        <v>82</v>
      </c>
      <c r="U371" s="4" t="s">
        <v>31</v>
      </c>
    </row>
    <row r="372" hidden="1">
      <c r="A372" s="11" t="s">
        <v>442</v>
      </c>
      <c r="B372" s="2" t="s">
        <v>533</v>
      </c>
      <c r="C372" s="12" t="s">
        <v>545</v>
      </c>
      <c r="D372" s="3" t="str">
        <f>VLOOKUP(C372,Locations!$G$2:$H$250,2,false)</f>
        <v>00031 Apophyll Cave</v>
      </c>
      <c r="E372" s="11" t="s">
        <v>24</v>
      </c>
      <c r="F372" s="4" t="s">
        <v>525</v>
      </c>
      <c r="G372" s="3" t="s">
        <v>546</v>
      </c>
      <c r="H372" s="2"/>
      <c r="I372" s="4" t="s">
        <v>443</v>
      </c>
      <c r="J372" s="4"/>
      <c r="K372" s="4"/>
      <c r="L372" s="4"/>
      <c r="M372" s="4" t="str">
        <f>IF(vlookup(A372,'Available Pokemon'!A:C,3,FALSE)=D372,"Y","N")</f>
        <v>N</v>
      </c>
      <c r="N372" s="4" t="str">
        <f>iferror(IF(vlookup(A372,'Available Pokemon'!A:D,4,FALSE)=D372,"Y","N"),"N")</f>
        <v>N</v>
      </c>
      <c r="O372" s="4" t="str">
        <f t="shared" si="3"/>
        <v>N</v>
      </c>
      <c r="P372" s="4" t="s">
        <v>121</v>
      </c>
      <c r="Q372" s="4" t="s">
        <v>128</v>
      </c>
      <c r="R372" s="4" t="s">
        <v>28</v>
      </c>
      <c r="S372" s="4" t="s">
        <v>31</v>
      </c>
      <c r="T372" s="4">
        <v>2.0</v>
      </c>
      <c r="U372" s="4"/>
    </row>
    <row r="373">
      <c r="A373" s="11" t="s">
        <v>260</v>
      </c>
      <c r="B373" s="2" t="s">
        <v>533</v>
      </c>
      <c r="C373" s="12" t="s">
        <v>545</v>
      </c>
      <c r="D373" s="3" t="str">
        <f>VLOOKUP(C373,Locations!$G$2:$H$250,2,false)</f>
        <v>00031 Apophyll Cave</v>
      </c>
      <c r="E373" s="11" t="s">
        <v>24</v>
      </c>
      <c r="F373" s="4" t="s">
        <v>525</v>
      </c>
      <c r="G373" s="5" t="s">
        <v>546</v>
      </c>
      <c r="H373" s="2" t="s">
        <v>69</v>
      </c>
      <c r="I373" s="4" t="s">
        <v>548</v>
      </c>
      <c r="J373" s="4"/>
      <c r="K373" s="4"/>
      <c r="L373" s="4"/>
      <c r="M373" s="4" t="str">
        <f>IF(vlookup(A373,'Available Pokemon'!A:C,3,FALSE)=D373,"Y","N")</f>
        <v>N</v>
      </c>
      <c r="N373" s="4" t="str">
        <f>iferror(IF(vlookup(A373,'Available Pokemon'!A:D,4,FALSE)=D373,"Y","N"),"N")</f>
        <v>Y</v>
      </c>
      <c r="O373" s="4" t="str">
        <f t="shared" si="3"/>
        <v>Y</v>
      </c>
      <c r="P373" s="4" t="s">
        <v>121</v>
      </c>
      <c r="Q373" s="4"/>
      <c r="R373" s="4" t="s">
        <v>262</v>
      </c>
      <c r="S373" s="4" t="s">
        <v>31</v>
      </c>
      <c r="T373" s="4">
        <v>1.0</v>
      </c>
      <c r="U373" s="4"/>
    </row>
    <row r="374">
      <c r="A374" s="11" t="s">
        <v>549</v>
      </c>
      <c r="B374" s="11" t="s">
        <v>165</v>
      </c>
      <c r="C374" s="12" t="s">
        <v>545</v>
      </c>
      <c r="D374" s="3" t="str">
        <f>VLOOKUP(C374,Locations!$G$2:$H$250,2,false)</f>
        <v>00031 Apophyll Cave</v>
      </c>
      <c r="E374" s="11" t="s">
        <v>24</v>
      </c>
      <c r="F374" s="4" t="s">
        <v>525</v>
      </c>
      <c r="G374" s="5" t="s">
        <v>232</v>
      </c>
      <c r="H374" s="2" t="s">
        <v>69</v>
      </c>
      <c r="I374" s="4" t="s">
        <v>550</v>
      </c>
      <c r="J374" s="4"/>
      <c r="K374" s="4"/>
      <c r="L374" s="4"/>
      <c r="M374" s="4" t="str">
        <f>IF(vlookup(A374,'Available Pokemon'!A:C,3,FALSE)=D374,"Y","N")</f>
        <v>Y</v>
      </c>
      <c r="N374" s="4" t="str">
        <f>iferror(IF(vlookup(A374,'Available Pokemon'!A:D,4,FALSE)=D374,"Y","N"),"N")</f>
        <v>N</v>
      </c>
      <c r="O374" s="4" t="str">
        <f t="shared" si="3"/>
        <v>Y</v>
      </c>
      <c r="P374" s="4" t="s">
        <v>90</v>
      </c>
      <c r="Q374" s="4" t="s">
        <v>121</v>
      </c>
      <c r="R374" s="4" t="s">
        <v>28</v>
      </c>
      <c r="S374" s="4" t="s">
        <v>28</v>
      </c>
      <c r="T374" s="4">
        <v>0.0</v>
      </c>
      <c r="U374" s="4" t="s">
        <v>31</v>
      </c>
    </row>
    <row r="375">
      <c r="A375" s="11" t="s">
        <v>119</v>
      </c>
      <c r="B375" s="11" t="s">
        <v>165</v>
      </c>
      <c r="C375" s="12" t="s">
        <v>545</v>
      </c>
      <c r="D375" s="3" t="str">
        <f>VLOOKUP(C375,Locations!$G$2:$H$250,2,false)</f>
        <v>00031 Apophyll Cave</v>
      </c>
      <c r="E375" s="11" t="s">
        <v>24</v>
      </c>
      <c r="F375" s="4" t="s">
        <v>525</v>
      </c>
      <c r="G375" s="5" t="s">
        <v>232</v>
      </c>
      <c r="H375" s="2" t="s">
        <v>69</v>
      </c>
      <c r="I375" s="4" t="s">
        <v>550</v>
      </c>
      <c r="J375" s="4"/>
      <c r="K375" s="4"/>
      <c r="L375" s="4"/>
      <c r="M375" s="4" t="str">
        <f>IF(vlookup(A375,'Available Pokemon'!A:C,3,FALSE)=D375,"Y","N")</f>
        <v>N</v>
      </c>
      <c r="N375" s="4" t="str">
        <f>iferror(IF(vlookup(A375,'Available Pokemon'!A:D,4,FALSE)=D375,"Y","N"),"N")</f>
        <v>Y</v>
      </c>
      <c r="O375" s="4" t="str">
        <f t="shared" si="3"/>
        <v>Y</v>
      </c>
      <c r="P375" s="4" t="s">
        <v>90</v>
      </c>
      <c r="Q375" s="4" t="s">
        <v>121</v>
      </c>
      <c r="R375" s="4"/>
      <c r="S375" s="4"/>
      <c r="T375" s="4">
        <v>1.0</v>
      </c>
      <c r="U375" s="4"/>
    </row>
    <row r="376">
      <c r="A376" s="3" t="s">
        <v>551</v>
      </c>
      <c r="B376" s="2" t="s">
        <v>22</v>
      </c>
      <c r="C376" s="3" t="s">
        <v>545</v>
      </c>
      <c r="D376" s="3" t="str">
        <f>VLOOKUP(C376,Locations!$G$2:$H$250,2,false)</f>
        <v>00031 Apophyll Cave</v>
      </c>
      <c r="E376" s="2" t="s">
        <v>24</v>
      </c>
      <c r="F376" s="4" t="s">
        <v>525</v>
      </c>
      <c r="G376" s="5" t="s">
        <v>552</v>
      </c>
      <c r="H376" s="2" t="s">
        <v>69</v>
      </c>
      <c r="I376" s="4" t="s">
        <v>28</v>
      </c>
      <c r="J376" s="4" t="s">
        <v>28</v>
      </c>
      <c r="K376" s="4" t="s">
        <v>28</v>
      </c>
      <c r="L376" s="4"/>
      <c r="M376" s="4" t="str">
        <f>IF(vlookup(A376,'Available Pokemon'!A:C,3,FALSE)=D376,"Y","N")</f>
        <v>Y</v>
      </c>
      <c r="N376" s="4" t="str">
        <f>iferror(IF(vlookup(A376,'Available Pokemon'!A:D,4,FALSE)=D376,"Y","N"),"N")</f>
        <v>N</v>
      </c>
      <c r="O376" s="4" t="str">
        <f t="shared" si="3"/>
        <v>Y</v>
      </c>
      <c r="P376" s="4" t="s">
        <v>121</v>
      </c>
      <c r="Q376" s="4" t="s">
        <v>131</v>
      </c>
      <c r="R376" s="4" t="s">
        <v>28</v>
      </c>
      <c r="S376" s="4" t="s">
        <v>31</v>
      </c>
      <c r="T376" s="4">
        <v>1.0</v>
      </c>
      <c r="U376" s="4"/>
    </row>
    <row r="377">
      <c r="A377" s="2" t="s">
        <v>553</v>
      </c>
      <c r="B377" s="11" t="s">
        <v>165</v>
      </c>
      <c r="C377" s="12" t="s">
        <v>554</v>
      </c>
      <c r="D377" s="3" t="str">
        <f>VLOOKUP(C377,Locations!$G$2:$H$250,2,false)</f>
        <v>00032 Pyrous Mountain</v>
      </c>
      <c r="E377" s="11" t="s">
        <v>24</v>
      </c>
      <c r="F377" s="4" t="s">
        <v>525</v>
      </c>
      <c r="G377" s="5" t="s">
        <v>555</v>
      </c>
      <c r="H377" s="2" t="s">
        <v>69</v>
      </c>
      <c r="I377" s="4"/>
      <c r="J377" s="4"/>
      <c r="K377" s="4"/>
      <c r="L377" s="4"/>
      <c r="M377" s="4" t="str">
        <f>IF(vlookup(A377,'Available Pokemon'!A:C,3,FALSE)=D377,"Y","N")</f>
        <v>Y</v>
      </c>
      <c r="N377" s="4" t="str">
        <f>iferror(IF(vlookup(A377,'Available Pokemon'!A:D,4,FALSE)=D377,"Y","N"),"N")</f>
        <v>N</v>
      </c>
      <c r="O377" s="4" t="str">
        <f t="shared" si="3"/>
        <v>Y</v>
      </c>
      <c r="P377" s="4" t="s">
        <v>128</v>
      </c>
      <c r="Q377" s="4" t="s">
        <v>131</v>
      </c>
      <c r="R377" s="4" t="s">
        <v>28</v>
      </c>
      <c r="S377" s="4" t="s">
        <v>31</v>
      </c>
      <c r="T377" s="4">
        <v>1.0</v>
      </c>
      <c r="U377" s="4"/>
    </row>
    <row r="378">
      <c r="A378" s="2" t="s">
        <v>556</v>
      </c>
      <c r="B378" s="11" t="s">
        <v>165</v>
      </c>
      <c r="C378" s="12" t="s">
        <v>554</v>
      </c>
      <c r="D378" s="3" t="str">
        <f>VLOOKUP(C378,Locations!$G$2:$H$250,2,false)</f>
        <v>00032 Pyrous Mountain</v>
      </c>
      <c r="E378" s="11" t="s">
        <v>24</v>
      </c>
      <c r="F378" s="4" t="s">
        <v>525</v>
      </c>
      <c r="G378" s="5" t="s">
        <v>555</v>
      </c>
      <c r="H378" s="2" t="s">
        <v>69</v>
      </c>
      <c r="I378" s="4"/>
      <c r="J378" s="4"/>
      <c r="K378" s="4"/>
      <c r="L378" s="4"/>
      <c r="M378" s="4" t="str">
        <f>IF(vlookup(A378,'Available Pokemon'!A:C,3,FALSE)=D378,"Y","N")</f>
        <v>Y</v>
      </c>
      <c r="N378" s="4" t="str">
        <f>iferror(IF(vlookup(A378,'Available Pokemon'!A:D,4,FALSE)=D378,"Y","N"),"N")</f>
        <v>N</v>
      </c>
      <c r="O378" s="4" t="str">
        <f t="shared" si="3"/>
        <v>Y</v>
      </c>
      <c r="P378" s="4" t="s">
        <v>128</v>
      </c>
      <c r="Q378" s="4" t="s">
        <v>131</v>
      </c>
      <c r="R378" s="4" t="s">
        <v>28</v>
      </c>
      <c r="S378" s="4" t="s">
        <v>28</v>
      </c>
      <c r="T378" s="4">
        <v>0.0</v>
      </c>
      <c r="U378" s="4" t="s">
        <v>31</v>
      </c>
    </row>
    <row r="379" hidden="1">
      <c r="A379" s="11" t="s">
        <v>444</v>
      </c>
      <c r="B379" s="11" t="s">
        <v>165</v>
      </c>
      <c r="C379" s="12" t="s">
        <v>554</v>
      </c>
      <c r="D379" s="3" t="str">
        <f>VLOOKUP(C379,Locations!$G$2:$H$250,2,false)</f>
        <v>00032 Pyrous Mountain</v>
      </c>
      <c r="E379" s="11" t="s">
        <v>24</v>
      </c>
      <c r="F379" s="4" t="s">
        <v>525</v>
      </c>
      <c r="G379" s="3" t="s">
        <v>555</v>
      </c>
      <c r="H379" s="11"/>
      <c r="I379" s="4" t="s">
        <v>443</v>
      </c>
      <c r="J379" s="4"/>
      <c r="K379" s="4"/>
      <c r="L379" s="4"/>
      <c r="M379" s="4" t="str">
        <f>IF(vlookup(A379,'Available Pokemon'!A:C,3,FALSE)=D379,"Y","N")</f>
        <v>N</v>
      </c>
      <c r="N379" s="4" t="str">
        <f>iferror(IF(vlookup(A379,'Available Pokemon'!A:D,4,FALSE)=D379,"Y","N"),"N")</f>
        <v>N</v>
      </c>
      <c r="O379" s="4" t="str">
        <f t="shared" si="3"/>
        <v>N</v>
      </c>
      <c r="P379" s="4" t="s">
        <v>121</v>
      </c>
      <c r="Q379" s="4" t="s">
        <v>128</v>
      </c>
      <c r="R379" s="4" t="s">
        <v>28</v>
      </c>
      <c r="S379" s="4" t="s">
        <v>28</v>
      </c>
      <c r="T379" s="4">
        <v>1.0</v>
      </c>
      <c r="U379" s="4"/>
    </row>
    <row r="380">
      <c r="A380" s="11" t="s">
        <v>557</v>
      </c>
      <c r="B380" s="11" t="s">
        <v>165</v>
      </c>
      <c r="C380" s="12" t="s">
        <v>554</v>
      </c>
      <c r="D380" s="3" t="str">
        <f>VLOOKUP(C380,Locations!$G$2:$H$250,2,false)</f>
        <v>00032 Pyrous Mountain</v>
      </c>
      <c r="E380" s="11" t="s">
        <v>24</v>
      </c>
      <c r="F380" s="4" t="s">
        <v>525</v>
      </c>
      <c r="G380" s="5" t="s">
        <v>555</v>
      </c>
      <c r="H380" s="2" t="s">
        <v>69</v>
      </c>
      <c r="I380" s="4"/>
      <c r="J380" s="4"/>
      <c r="K380" s="4"/>
      <c r="L380" s="4"/>
      <c r="M380" s="4" t="str">
        <f>IF(vlookup(A380,'Available Pokemon'!A:C,3,FALSE)=D380,"Y","N")</f>
        <v>Y</v>
      </c>
      <c r="N380" s="4" t="str">
        <f>iferror(IF(vlookup(A380,'Available Pokemon'!A:D,4,FALSE)=D380,"Y","N"),"N")</f>
        <v>N</v>
      </c>
      <c r="O380" s="4" t="str">
        <f t="shared" si="3"/>
        <v>Y</v>
      </c>
      <c r="P380" s="4" t="s">
        <v>33</v>
      </c>
      <c r="Q380" s="4" t="s">
        <v>121</v>
      </c>
      <c r="R380" s="4" t="s">
        <v>28</v>
      </c>
      <c r="S380" s="4" t="s">
        <v>28</v>
      </c>
      <c r="T380" s="4">
        <v>0.0</v>
      </c>
      <c r="U380" s="4" t="s">
        <v>31</v>
      </c>
    </row>
    <row r="381" hidden="1">
      <c r="A381" s="11" t="s">
        <v>184</v>
      </c>
      <c r="B381" s="11" t="s">
        <v>165</v>
      </c>
      <c r="C381" s="12" t="s">
        <v>554</v>
      </c>
      <c r="D381" s="3" t="str">
        <f>VLOOKUP(C381,Locations!$G$2:$H$250,2,false)</f>
        <v>00032 Pyrous Mountain</v>
      </c>
      <c r="E381" s="11" t="s">
        <v>24</v>
      </c>
      <c r="F381" s="4" t="s">
        <v>525</v>
      </c>
      <c r="G381" s="3" t="s">
        <v>555</v>
      </c>
      <c r="H381" s="11"/>
      <c r="I381" s="4"/>
      <c r="J381" s="4"/>
      <c r="K381" s="4"/>
      <c r="L381" s="4"/>
      <c r="M381" s="4" t="str">
        <f>IF(vlookup(A381,'Available Pokemon'!A:C,3,FALSE)=D381,"Y","N")</f>
        <v>N</v>
      </c>
      <c r="N381" s="4" t="str">
        <f>iferror(IF(vlookup(A381,'Available Pokemon'!A:D,4,FALSE)=D381,"Y","N"),"N")</f>
        <v>N</v>
      </c>
      <c r="O381" s="4" t="str">
        <f t="shared" si="3"/>
        <v>N</v>
      </c>
      <c r="P381" s="4" t="s">
        <v>56</v>
      </c>
      <c r="Q381" s="4" t="s">
        <v>186</v>
      </c>
      <c r="R381" s="4" t="s">
        <v>28</v>
      </c>
      <c r="S381" s="4" t="s">
        <v>31</v>
      </c>
      <c r="T381" s="4">
        <v>1.0</v>
      </c>
      <c r="U381" s="4"/>
    </row>
    <row r="382">
      <c r="A382" s="11" t="s">
        <v>558</v>
      </c>
      <c r="B382" s="11" t="s">
        <v>165</v>
      </c>
      <c r="C382" s="12" t="s">
        <v>554</v>
      </c>
      <c r="D382" s="3" t="str">
        <f>VLOOKUP(C382,Locations!$G$2:$H$250,2,false)</f>
        <v>00032 Pyrous Mountain</v>
      </c>
      <c r="E382" s="11" t="s">
        <v>24</v>
      </c>
      <c r="F382" s="4" t="s">
        <v>525</v>
      </c>
      <c r="G382" s="5" t="s">
        <v>555</v>
      </c>
      <c r="H382" s="2" t="s">
        <v>69</v>
      </c>
      <c r="I382" s="4" t="s">
        <v>521</v>
      </c>
      <c r="J382" s="4"/>
      <c r="K382" s="4"/>
      <c r="L382" s="4"/>
      <c r="M382" s="4" t="str">
        <f>IF(vlookup(A382,'Available Pokemon'!A:C,3,FALSE)=D382,"Y","N")</f>
        <v>Y</v>
      </c>
      <c r="N382" s="4" t="str">
        <f>iferror(IF(vlookup(A382,'Available Pokemon'!A:D,4,FALSE)=D382,"Y","N"),"N")</f>
        <v>N</v>
      </c>
      <c r="O382" s="4" t="str">
        <f t="shared" si="3"/>
        <v>Y</v>
      </c>
      <c r="P382" s="4" t="s">
        <v>226</v>
      </c>
      <c r="Q382" s="4"/>
      <c r="R382" s="4" t="s">
        <v>28</v>
      </c>
      <c r="S382" s="4" t="s">
        <v>31</v>
      </c>
      <c r="T382" s="4" t="s">
        <v>82</v>
      </c>
      <c r="U382" s="4" t="s">
        <v>31</v>
      </c>
    </row>
    <row r="383">
      <c r="A383" s="11" t="s">
        <v>559</v>
      </c>
      <c r="B383" s="11" t="s">
        <v>165</v>
      </c>
      <c r="C383" s="12" t="s">
        <v>554</v>
      </c>
      <c r="D383" s="3" t="str">
        <f>VLOOKUP(C383,Locations!$G$2:$H$250,2,false)</f>
        <v>00032 Pyrous Mountain</v>
      </c>
      <c r="E383" s="11" t="s">
        <v>24</v>
      </c>
      <c r="F383" s="4" t="s">
        <v>525</v>
      </c>
      <c r="G383" s="5" t="s">
        <v>555</v>
      </c>
      <c r="H383" s="2" t="s">
        <v>69</v>
      </c>
      <c r="I383" s="4" t="s">
        <v>521</v>
      </c>
      <c r="J383" s="4"/>
      <c r="K383" s="4"/>
      <c r="L383" s="4"/>
      <c r="M383" s="4" t="str">
        <f>IF(vlookup(A383,'Available Pokemon'!A:C,3,FALSE)=D383,"Y","N")</f>
        <v>Y</v>
      </c>
      <c r="N383" s="4" t="str">
        <f>iferror(IF(vlookup(A383,'Available Pokemon'!A:D,4,FALSE)=D383,"Y","N"),"N")</f>
        <v>N</v>
      </c>
      <c r="O383" s="4" t="str">
        <f t="shared" si="3"/>
        <v>Y</v>
      </c>
      <c r="P383" s="4" t="s">
        <v>226</v>
      </c>
      <c r="Q383" s="4"/>
      <c r="R383" s="4" t="s">
        <v>28</v>
      </c>
      <c r="S383" s="4" t="s">
        <v>31</v>
      </c>
      <c r="T383" s="4" t="s">
        <v>82</v>
      </c>
      <c r="U383" s="4" t="s">
        <v>31</v>
      </c>
    </row>
    <row r="384" hidden="1">
      <c r="A384" s="11" t="s">
        <v>191</v>
      </c>
      <c r="B384" s="11" t="s">
        <v>165</v>
      </c>
      <c r="C384" s="12" t="s">
        <v>554</v>
      </c>
      <c r="D384" s="3" t="str">
        <f>VLOOKUP(C384,Locations!$G$2:$H$250,2,false)</f>
        <v>00032 Pyrous Mountain</v>
      </c>
      <c r="E384" s="11" t="s">
        <v>24</v>
      </c>
      <c r="F384" s="4" t="s">
        <v>525</v>
      </c>
      <c r="G384" s="3" t="s">
        <v>560</v>
      </c>
      <c r="H384" s="11"/>
      <c r="I384" s="4"/>
      <c r="J384" s="4"/>
      <c r="K384" s="4"/>
      <c r="L384" s="4"/>
      <c r="M384" s="4" t="str">
        <f>IF(vlookup(A384,'Available Pokemon'!A:C,3,FALSE)=D384,"Y","N")</f>
        <v>N</v>
      </c>
      <c r="N384" s="4" t="str">
        <f>iferror(IF(vlookup(A384,'Available Pokemon'!A:D,4,FALSE)=D384,"Y","N"),"N")</f>
        <v>N</v>
      </c>
      <c r="O384" s="4" t="str">
        <f t="shared" si="3"/>
        <v>N</v>
      </c>
      <c r="P384" s="4" t="s">
        <v>33</v>
      </c>
      <c r="Q384" s="4" t="s">
        <v>128</v>
      </c>
      <c r="R384" s="4" t="s">
        <v>28</v>
      </c>
      <c r="S384" s="4" t="s">
        <v>31</v>
      </c>
      <c r="T384" s="4">
        <v>1.0</v>
      </c>
      <c r="U384" s="4"/>
    </row>
    <row r="385" hidden="1">
      <c r="A385" s="11" t="s">
        <v>282</v>
      </c>
      <c r="B385" s="11" t="s">
        <v>165</v>
      </c>
      <c r="C385" s="12" t="s">
        <v>554</v>
      </c>
      <c r="D385" s="3" t="str">
        <f>VLOOKUP(C385,Locations!$G$2:$H$250,2,false)</f>
        <v>00032 Pyrous Mountain</v>
      </c>
      <c r="E385" s="11" t="s">
        <v>24</v>
      </c>
      <c r="F385" s="4" t="s">
        <v>525</v>
      </c>
      <c r="G385" s="3" t="s">
        <v>560</v>
      </c>
      <c r="H385" s="11"/>
      <c r="I385" s="4"/>
      <c r="J385" s="4"/>
      <c r="K385" s="4"/>
      <c r="L385" s="4"/>
      <c r="M385" s="4" t="str">
        <f>IF(vlookup(A385,'Available Pokemon'!A:C,3,FALSE)=D385,"Y","N")</f>
        <v>N</v>
      </c>
      <c r="N385" s="4" t="str">
        <f>iferror(IF(vlookup(A385,'Available Pokemon'!A:D,4,FALSE)=D385,"Y","N"),"N")</f>
        <v>N</v>
      </c>
      <c r="O385" s="4" t="str">
        <f t="shared" si="3"/>
        <v>N</v>
      </c>
      <c r="P385" s="4" t="s">
        <v>33</v>
      </c>
      <c r="Q385" s="4"/>
      <c r="R385" s="4" t="s">
        <v>285</v>
      </c>
      <c r="S385" s="4" t="s">
        <v>31</v>
      </c>
      <c r="T385" s="4">
        <v>1.0</v>
      </c>
      <c r="U385" s="4"/>
    </row>
    <row r="386">
      <c r="A386" s="3" t="s">
        <v>561</v>
      </c>
      <c r="B386" s="2" t="s">
        <v>22</v>
      </c>
      <c r="C386" s="3" t="s">
        <v>554</v>
      </c>
      <c r="D386" s="3" t="str">
        <f>VLOOKUP(C386,Locations!$G$2:$H$250,2,false)</f>
        <v>00032 Pyrous Mountain</v>
      </c>
      <c r="E386" s="2" t="s">
        <v>24</v>
      </c>
      <c r="F386" s="4" t="s">
        <v>525</v>
      </c>
      <c r="G386" s="5" t="s">
        <v>562</v>
      </c>
      <c r="H386" s="2" t="s">
        <v>69</v>
      </c>
      <c r="I386" s="4" t="s">
        <v>28</v>
      </c>
      <c r="J386" s="4" t="s">
        <v>28</v>
      </c>
      <c r="K386" s="4" t="s">
        <v>28</v>
      </c>
      <c r="L386" s="4"/>
      <c r="M386" s="4" t="str">
        <f>IF(vlookup(A386,'Available Pokemon'!A:C,3,FALSE)=D386,"Y","N")</f>
        <v>Y</v>
      </c>
      <c r="N386" s="4" t="str">
        <f>iferror(IF(vlookup(A386,'Available Pokemon'!A:D,4,FALSE)=D386,"Y","N"),"N")</f>
        <v>N</v>
      </c>
      <c r="O386" s="4" t="str">
        <f t="shared" si="3"/>
        <v>Y</v>
      </c>
      <c r="P386" s="4" t="s">
        <v>33</v>
      </c>
      <c r="Q386" s="4"/>
      <c r="R386" s="4" t="s">
        <v>28</v>
      </c>
      <c r="S386" s="4" t="s">
        <v>31</v>
      </c>
      <c r="T386" s="4" t="s">
        <v>82</v>
      </c>
      <c r="U386" s="4" t="s">
        <v>31</v>
      </c>
    </row>
    <row r="387">
      <c r="A387" s="3" t="s">
        <v>563</v>
      </c>
      <c r="B387" s="2" t="s">
        <v>22</v>
      </c>
      <c r="C387" s="3" t="s">
        <v>554</v>
      </c>
      <c r="D387" s="3" t="str">
        <f>VLOOKUP(C387,Locations!$G$2:$H$250,2,false)</f>
        <v>00032 Pyrous Mountain</v>
      </c>
      <c r="E387" s="2" t="s">
        <v>24</v>
      </c>
      <c r="F387" s="4" t="s">
        <v>525</v>
      </c>
      <c r="G387" s="5" t="s">
        <v>564</v>
      </c>
      <c r="H387" s="2" t="s">
        <v>27</v>
      </c>
      <c r="I387" s="4" t="s">
        <v>28</v>
      </c>
      <c r="J387" s="4" t="s">
        <v>28</v>
      </c>
      <c r="K387" s="4" t="s">
        <v>28</v>
      </c>
      <c r="L387" s="4"/>
      <c r="M387" s="4" t="str">
        <f>IF(vlookup(A387,'Available Pokemon'!A:C,3,FALSE)=D387,"Y","N")</f>
        <v>Y</v>
      </c>
      <c r="N387" s="4" t="str">
        <f>iferror(IF(vlookup(A387,'Available Pokemon'!A:D,4,FALSE)=D387,"Y","N"),"N")</f>
        <v>N</v>
      </c>
      <c r="O387" s="4" t="str">
        <f t="shared" si="3"/>
        <v>Y</v>
      </c>
      <c r="P387" s="4" t="s">
        <v>33</v>
      </c>
      <c r="Q387" s="4" t="s">
        <v>186</v>
      </c>
      <c r="R387" s="4" t="s">
        <v>28</v>
      </c>
      <c r="S387" s="4" t="s">
        <v>31</v>
      </c>
      <c r="T387" s="4" t="s">
        <v>82</v>
      </c>
      <c r="U387" s="4" t="s">
        <v>31</v>
      </c>
    </row>
    <row r="388">
      <c r="A388" s="3" t="s">
        <v>557</v>
      </c>
      <c r="B388" s="2" t="s">
        <v>22</v>
      </c>
      <c r="C388" s="3" t="s">
        <v>554</v>
      </c>
      <c r="D388" s="3" t="str">
        <f>VLOOKUP(C388,Locations!$G$2:$H$250,2,false)</f>
        <v>00032 Pyrous Mountain</v>
      </c>
      <c r="E388" s="2" t="s">
        <v>24</v>
      </c>
      <c r="F388" s="4" t="s">
        <v>525</v>
      </c>
      <c r="G388" s="5" t="s">
        <v>533</v>
      </c>
      <c r="H388" s="2" t="s">
        <v>69</v>
      </c>
      <c r="I388" s="4" t="s">
        <v>28</v>
      </c>
      <c r="J388" s="4" t="s">
        <v>28</v>
      </c>
      <c r="K388" s="4" t="s">
        <v>28</v>
      </c>
      <c r="L388" s="4"/>
      <c r="M388" s="4" t="str">
        <f>IF(vlookup(A388,'Available Pokemon'!A:C,3,FALSE)=D388,"Y","N")</f>
        <v>Y</v>
      </c>
      <c r="N388" s="4" t="str">
        <f>iferror(IF(vlookup(A388,'Available Pokemon'!A:D,4,FALSE)=D388,"Y","N"),"N")</f>
        <v>N</v>
      </c>
      <c r="O388" s="4" t="str">
        <f t="shared" si="3"/>
        <v>Y</v>
      </c>
      <c r="P388" s="4" t="s">
        <v>33</v>
      </c>
      <c r="Q388" s="4" t="s">
        <v>121</v>
      </c>
      <c r="R388" s="4" t="s">
        <v>28</v>
      </c>
      <c r="S388" s="4" t="s">
        <v>28</v>
      </c>
      <c r="T388" s="4">
        <v>0.0</v>
      </c>
      <c r="U388" s="4" t="s">
        <v>31</v>
      </c>
    </row>
    <row r="389" hidden="1">
      <c r="A389" s="11" t="s">
        <v>442</v>
      </c>
      <c r="B389" s="2" t="s">
        <v>533</v>
      </c>
      <c r="C389" s="12" t="s">
        <v>554</v>
      </c>
      <c r="D389" s="3" t="str">
        <f>VLOOKUP(C389,Locations!$G$2:$H$250,2,false)</f>
        <v>00032 Pyrous Mountain</v>
      </c>
      <c r="E389" s="11" t="s">
        <v>24</v>
      </c>
      <c r="F389" s="4" t="s">
        <v>525</v>
      </c>
      <c r="G389" s="3"/>
      <c r="H389" s="2"/>
      <c r="I389" s="4" t="s">
        <v>443</v>
      </c>
      <c r="J389" s="4"/>
      <c r="K389" s="4"/>
      <c r="L389" s="4"/>
      <c r="M389" s="4" t="str">
        <f>IF(vlookup(A389,'Available Pokemon'!A:C,3,FALSE)=D389,"Y","N")</f>
        <v>N</v>
      </c>
      <c r="N389" s="4" t="str">
        <f>iferror(IF(vlookup(A389,'Available Pokemon'!A:D,4,FALSE)=D389,"Y","N"),"N")</f>
        <v>N</v>
      </c>
      <c r="O389" s="4" t="str">
        <f t="shared" si="3"/>
        <v>N</v>
      </c>
      <c r="P389" s="4" t="s">
        <v>121</v>
      </c>
      <c r="Q389" s="4" t="s">
        <v>128</v>
      </c>
      <c r="R389" s="4" t="s">
        <v>28</v>
      </c>
      <c r="S389" s="4" t="s">
        <v>31</v>
      </c>
      <c r="T389" s="4">
        <v>2.0</v>
      </c>
      <c r="U389" s="4"/>
    </row>
    <row r="390" hidden="1">
      <c r="A390" s="11" t="s">
        <v>538</v>
      </c>
      <c r="B390" s="2" t="s">
        <v>533</v>
      </c>
      <c r="C390" s="12" t="s">
        <v>554</v>
      </c>
      <c r="D390" s="3" t="str">
        <f>VLOOKUP(C390,Locations!$G$2:$H$250,2,false)</f>
        <v>00032 Pyrous Mountain</v>
      </c>
      <c r="E390" s="11" t="s">
        <v>24</v>
      </c>
      <c r="F390" s="4" t="s">
        <v>525</v>
      </c>
      <c r="G390" s="5"/>
      <c r="H390" s="2" t="s">
        <v>69</v>
      </c>
      <c r="I390" s="4" t="s">
        <v>540</v>
      </c>
      <c r="J390" s="4" t="s">
        <v>540</v>
      </c>
      <c r="K390" s="4" t="s">
        <v>540</v>
      </c>
      <c r="L390" s="4"/>
      <c r="M390" s="4" t="str">
        <f>IF(vlookup(A390,'Available Pokemon'!A:C,3,FALSE)=D390,"Y","N")</f>
        <v>N</v>
      </c>
      <c r="N390" s="4" t="str">
        <f>iferror(IF(vlookup(A390,'Available Pokemon'!A:D,4,FALSE)=D390,"Y","N"),"N")</f>
        <v>Y</v>
      </c>
      <c r="O390" s="4" t="s">
        <v>565</v>
      </c>
      <c r="P390" s="4" t="s">
        <v>90</v>
      </c>
      <c r="Q390" s="4" t="s">
        <v>121</v>
      </c>
      <c r="R390" s="4" t="s">
        <v>28</v>
      </c>
      <c r="S390" s="4" t="s">
        <v>31</v>
      </c>
      <c r="T390" s="4" t="s">
        <v>82</v>
      </c>
      <c r="U390" s="4" t="s">
        <v>31</v>
      </c>
    </row>
    <row r="391">
      <c r="A391" s="3" t="s">
        <v>566</v>
      </c>
      <c r="B391" s="2" t="s">
        <v>22</v>
      </c>
      <c r="C391" s="3" t="s">
        <v>567</v>
      </c>
      <c r="D391" s="3" t="str">
        <f>VLOOKUP(C391,Locations!$G$2:$H$250,2,false)</f>
        <v>00033 Azurine Island</v>
      </c>
      <c r="E391" s="2" t="s">
        <v>24</v>
      </c>
      <c r="F391" s="4" t="s">
        <v>568</v>
      </c>
      <c r="G391" s="5" t="s">
        <v>569</v>
      </c>
      <c r="H391" s="2" t="s">
        <v>69</v>
      </c>
      <c r="I391" s="4" t="s">
        <v>28</v>
      </c>
      <c r="J391" s="4" t="s">
        <v>28</v>
      </c>
      <c r="K391" s="4" t="s">
        <v>28</v>
      </c>
      <c r="L391" s="4"/>
      <c r="M391" s="4" t="str">
        <f>IF(vlookup(A391,'Available Pokemon'!A:C,3,FALSE)=D391,"Y","N")</f>
        <v>Y</v>
      </c>
      <c r="N391" s="4" t="str">
        <f>iferror(IF(vlookup(A391,'Available Pokemon'!A:D,4,FALSE)=D391,"Y","N"),"N")</f>
        <v>N</v>
      </c>
      <c r="O391" s="4" t="str">
        <f t="shared" ref="O391:O797" si="4">iferror(IF(or(M391="Y",N391="Y",B391="Event", B391="Evolution"),"Y","N"),"N")</f>
        <v>Y</v>
      </c>
      <c r="P391" s="4" t="s">
        <v>29</v>
      </c>
      <c r="Q391" s="4" t="s">
        <v>30</v>
      </c>
      <c r="R391" s="4" t="s">
        <v>28</v>
      </c>
      <c r="S391" s="4" t="s">
        <v>31</v>
      </c>
      <c r="T391" s="4">
        <v>1.0</v>
      </c>
      <c r="U391" s="4"/>
    </row>
    <row r="392" hidden="1">
      <c r="A392" s="11" t="s">
        <v>136</v>
      </c>
      <c r="B392" s="2" t="s">
        <v>88</v>
      </c>
      <c r="C392" s="12" t="s">
        <v>567</v>
      </c>
      <c r="D392" s="3" t="str">
        <f>VLOOKUP(C392,Locations!$G$2:$H$250,2,false)</f>
        <v>00033 Azurine Island</v>
      </c>
      <c r="E392" s="11" t="s">
        <v>24</v>
      </c>
      <c r="F392" s="4" t="s">
        <v>568</v>
      </c>
      <c r="G392" s="3"/>
      <c r="H392" s="2"/>
      <c r="I392" s="4"/>
      <c r="J392" s="4"/>
      <c r="K392" s="4"/>
      <c r="L392" s="4"/>
      <c r="M392" s="4" t="str">
        <f>IF(vlookup(A392,'Available Pokemon'!A:C,3,FALSE)=D392,"Y","N")</f>
        <v>N</v>
      </c>
      <c r="N392" s="4" t="str">
        <f>iferror(IF(vlookup(A392,'Available Pokemon'!A:D,4,FALSE)=D392,"Y","N"),"N")</f>
        <v>N</v>
      </c>
      <c r="O392" s="4" t="str">
        <f t="shared" si="4"/>
        <v>N</v>
      </c>
      <c r="P392" s="4" t="s">
        <v>90</v>
      </c>
      <c r="Q392" s="4"/>
      <c r="R392" s="4" t="s">
        <v>137</v>
      </c>
      <c r="S392" s="4" t="s">
        <v>31</v>
      </c>
      <c r="T392" s="4">
        <v>1.0</v>
      </c>
      <c r="U392" s="4"/>
    </row>
    <row r="393">
      <c r="A393" s="11" t="s">
        <v>570</v>
      </c>
      <c r="B393" s="2" t="s">
        <v>88</v>
      </c>
      <c r="C393" s="12" t="s">
        <v>567</v>
      </c>
      <c r="D393" s="3" t="str">
        <f>VLOOKUP(C393,Locations!$G$2:$H$250,2,false)</f>
        <v>00033 Azurine Island</v>
      </c>
      <c r="E393" s="11" t="s">
        <v>24</v>
      </c>
      <c r="F393" s="4" t="s">
        <v>568</v>
      </c>
      <c r="G393" s="5"/>
      <c r="H393" s="2" t="s">
        <v>69</v>
      </c>
      <c r="I393" s="4" t="s">
        <v>571</v>
      </c>
      <c r="J393" s="4"/>
      <c r="K393" s="4"/>
      <c r="L393" s="4"/>
      <c r="M393" s="4" t="str">
        <f>IF(vlookup(A393,'Available Pokemon'!A:C,3,FALSE)=D393,"Y","N")</f>
        <v>Y</v>
      </c>
      <c r="N393" s="4" t="str">
        <f>iferror(IF(vlookup(A393,'Available Pokemon'!A:D,4,FALSE)=D393,"Y","N"),"N")</f>
        <v>N</v>
      </c>
      <c r="O393" s="4" t="str">
        <f t="shared" si="4"/>
        <v>Y</v>
      </c>
      <c r="P393" s="4" t="s">
        <v>29</v>
      </c>
      <c r="Q393" s="4" t="s">
        <v>111</v>
      </c>
      <c r="R393" s="4" t="s">
        <v>64</v>
      </c>
      <c r="S393" s="4" t="s">
        <v>31</v>
      </c>
      <c r="T393" s="4">
        <v>1.0</v>
      </c>
      <c r="U393" s="4"/>
    </row>
    <row r="394" hidden="1">
      <c r="A394" s="11" t="s">
        <v>91</v>
      </c>
      <c r="B394" s="2" t="s">
        <v>88</v>
      </c>
      <c r="C394" s="12" t="s">
        <v>567</v>
      </c>
      <c r="D394" s="3" t="str">
        <f>VLOOKUP(C394,Locations!$G$2:$H$250,2,false)</f>
        <v>00033 Azurine Island</v>
      </c>
      <c r="E394" s="11" t="s">
        <v>24</v>
      </c>
      <c r="F394" s="4" t="s">
        <v>568</v>
      </c>
      <c r="G394" s="3"/>
      <c r="H394" s="2"/>
      <c r="I394" s="4"/>
      <c r="J394" s="4"/>
      <c r="K394" s="4"/>
      <c r="L394" s="4"/>
      <c r="M394" s="4" t="str">
        <f>IF(vlookup(A394,'Available Pokemon'!A:C,3,FALSE)=D394,"Y","N")</f>
        <v>N</v>
      </c>
      <c r="N394" s="4" t="str">
        <f>iferror(IF(vlookup(A394,'Available Pokemon'!A:D,4,FALSE)=D394,"Y","N"),"N")</f>
        <v>N</v>
      </c>
      <c r="O394" s="4" t="str">
        <f t="shared" si="4"/>
        <v>N</v>
      </c>
      <c r="P394" s="4" t="s">
        <v>90</v>
      </c>
      <c r="Q394" s="4"/>
      <c r="R394" s="4" t="s">
        <v>92</v>
      </c>
      <c r="S394" s="4" t="s">
        <v>31</v>
      </c>
      <c r="T394" s="4">
        <v>1.0</v>
      </c>
      <c r="U394" s="4"/>
    </row>
    <row r="395">
      <c r="A395" s="11" t="s">
        <v>572</v>
      </c>
      <c r="B395" s="2" t="s">
        <v>96</v>
      </c>
      <c r="C395" s="12" t="s">
        <v>567</v>
      </c>
      <c r="D395" s="3" t="str">
        <f>VLOOKUP(C395,Locations!$G$2:$H$250,2,false)</f>
        <v>00033 Azurine Island</v>
      </c>
      <c r="E395" s="11" t="s">
        <v>24</v>
      </c>
      <c r="F395" s="4" t="s">
        <v>568</v>
      </c>
      <c r="G395" s="5"/>
      <c r="H395" s="2" t="s">
        <v>69</v>
      </c>
      <c r="I395" s="4" t="s">
        <v>353</v>
      </c>
      <c r="J395" s="4" t="s">
        <v>354</v>
      </c>
      <c r="K395" s="4"/>
      <c r="L395" s="4"/>
      <c r="M395" s="4" t="str">
        <f>IF(vlookup(A395,'Available Pokemon'!A:C,3,FALSE)=D395,"Y","N")</f>
        <v>Y</v>
      </c>
      <c r="N395" s="4" t="str">
        <f>iferror(IF(vlookup(A395,'Available Pokemon'!A:D,4,FALSE)=D395,"Y","N"),"N")</f>
        <v>N</v>
      </c>
      <c r="O395" s="4" t="str">
        <f t="shared" si="4"/>
        <v>Y</v>
      </c>
      <c r="P395" s="4" t="s">
        <v>29</v>
      </c>
      <c r="Q395" s="4" t="s">
        <v>30</v>
      </c>
      <c r="R395" s="4" t="s">
        <v>28</v>
      </c>
      <c r="S395" s="4" t="s">
        <v>28</v>
      </c>
      <c r="T395" s="4">
        <v>0.0</v>
      </c>
      <c r="U395" s="4" t="s">
        <v>31</v>
      </c>
    </row>
    <row r="396" hidden="1">
      <c r="A396" s="11" t="s">
        <v>365</v>
      </c>
      <c r="B396" s="2" t="s">
        <v>96</v>
      </c>
      <c r="C396" s="12" t="s">
        <v>567</v>
      </c>
      <c r="D396" s="3" t="str">
        <f>VLOOKUP(C396,Locations!$G$2:$H$250,2,false)</f>
        <v>00033 Azurine Island</v>
      </c>
      <c r="E396" s="11" t="s">
        <v>101</v>
      </c>
      <c r="F396" s="4" t="s">
        <v>568</v>
      </c>
      <c r="G396" s="3"/>
      <c r="H396" s="2"/>
      <c r="I396" s="4"/>
      <c r="J396" s="4"/>
      <c r="K396" s="4"/>
      <c r="L396" s="4"/>
      <c r="M396" s="4" t="str">
        <f>IF(vlookup(A396,'Available Pokemon'!A:C,3,FALSE)=D396,"Y","N")</f>
        <v>N</v>
      </c>
      <c r="N396" s="4" t="str">
        <f>iferror(IF(vlookup(A396,'Available Pokemon'!A:D,4,FALSE)=D396,"Y","N"),"N")</f>
        <v>N</v>
      </c>
      <c r="O396" s="4" t="str">
        <f t="shared" si="4"/>
        <v>N</v>
      </c>
      <c r="P396" s="4" t="s">
        <v>90</v>
      </c>
      <c r="Q396" s="4" t="s">
        <v>30</v>
      </c>
      <c r="R396" s="4" t="s">
        <v>28</v>
      </c>
      <c r="S396" s="4" t="s">
        <v>28</v>
      </c>
      <c r="T396" s="4">
        <v>0.0</v>
      </c>
      <c r="U396" s="4" t="s">
        <v>31</v>
      </c>
    </row>
    <row r="397">
      <c r="A397" s="11" t="s">
        <v>566</v>
      </c>
      <c r="B397" s="2" t="s">
        <v>96</v>
      </c>
      <c r="C397" s="12" t="s">
        <v>567</v>
      </c>
      <c r="D397" s="3" t="str">
        <f>VLOOKUP(C397,Locations!$G$2:$H$250,2,false)</f>
        <v>00033 Azurine Island</v>
      </c>
      <c r="E397" s="11" t="s">
        <v>24</v>
      </c>
      <c r="F397" s="4" t="s">
        <v>568</v>
      </c>
      <c r="G397" s="5"/>
      <c r="H397" s="2" t="s">
        <v>27</v>
      </c>
      <c r="I397" s="4" t="s">
        <v>353</v>
      </c>
      <c r="J397" s="4" t="s">
        <v>354</v>
      </c>
      <c r="K397" s="4"/>
      <c r="L397" s="4"/>
      <c r="M397" s="4" t="str">
        <f>IF(vlookup(A397,'Available Pokemon'!A:C,3,FALSE)=D397,"Y","N")</f>
        <v>Y</v>
      </c>
      <c r="N397" s="4" t="str">
        <f>iferror(IF(vlookup(A397,'Available Pokemon'!A:D,4,FALSE)=D397,"Y","N"),"N")</f>
        <v>N</v>
      </c>
      <c r="O397" s="4" t="str">
        <f t="shared" si="4"/>
        <v>Y</v>
      </c>
      <c r="P397" s="4" t="s">
        <v>29</v>
      </c>
      <c r="Q397" s="4" t="s">
        <v>30</v>
      </c>
      <c r="R397" s="4" t="s">
        <v>28</v>
      </c>
      <c r="S397" s="4" t="s">
        <v>31</v>
      </c>
      <c r="T397" s="4">
        <v>1.0</v>
      </c>
      <c r="U397" s="4"/>
    </row>
    <row r="398" hidden="1">
      <c r="A398" s="11" t="s">
        <v>370</v>
      </c>
      <c r="B398" s="2" t="s">
        <v>96</v>
      </c>
      <c r="C398" s="12" t="s">
        <v>567</v>
      </c>
      <c r="D398" s="3" t="str">
        <f>VLOOKUP(C398,Locations!$G$2:$H$250,2,false)</f>
        <v>00033 Azurine Island</v>
      </c>
      <c r="E398" s="11" t="s">
        <v>24</v>
      </c>
      <c r="F398" s="4" t="s">
        <v>568</v>
      </c>
      <c r="G398" s="3"/>
      <c r="H398" s="2"/>
      <c r="I398" s="4" t="s">
        <v>217</v>
      </c>
      <c r="J398" s="4"/>
      <c r="K398" s="4"/>
      <c r="L398" s="4"/>
      <c r="M398" s="4" t="str">
        <f>IF(vlookup(A398,'Available Pokemon'!A:C,3,FALSE)=D398,"Y","N")</f>
        <v>N</v>
      </c>
      <c r="N398" s="4" t="str">
        <f>iferror(IF(vlookup(A398,'Available Pokemon'!A:D,4,FALSE)=D398,"Y","N"),"N")</f>
        <v>N</v>
      </c>
      <c r="O398" s="4" t="str">
        <f t="shared" si="4"/>
        <v>N</v>
      </c>
      <c r="P398" s="4" t="s">
        <v>29</v>
      </c>
      <c r="Q398" s="4" t="s">
        <v>30</v>
      </c>
      <c r="R398" s="4" t="s">
        <v>28</v>
      </c>
      <c r="S398" s="4" t="s">
        <v>28</v>
      </c>
      <c r="T398" s="4">
        <v>1.0</v>
      </c>
      <c r="U398" s="4"/>
    </row>
    <row r="399">
      <c r="A399" s="11" t="s">
        <v>573</v>
      </c>
      <c r="B399" s="2" t="s">
        <v>96</v>
      </c>
      <c r="C399" s="12" t="s">
        <v>567</v>
      </c>
      <c r="D399" s="3" t="str">
        <f>VLOOKUP(C399,Locations!$G$2:$H$250,2,false)</f>
        <v>00033 Azurine Island</v>
      </c>
      <c r="E399" s="11" t="s">
        <v>101</v>
      </c>
      <c r="F399" s="4" t="s">
        <v>568</v>
      </c>
      <c r="G399" s="5"/>
      <c r="H399" s="2" t="s">
        <v>69</v>
      </c>
      <c r="I399" s="4"/>
      <c r="J399" s="4"/>
      <c r="K399" s="4"/>
      <c r="L399" s="4"/>
      <c r="M399" s="4" t="str">
        <f>IF(vlookup(A399,'Available Pokemon'!A:C,3,FALSE)=D399,"Y","N")</f>
        <v>Y</v>
      </c>
      <c r="N399" s="4" t="str">
        <f>iferror(IF(vlookup(A399,'Available Pokemon'!A:D,4,FALSE)=D399,"Y","N"),"N")</f>
        <v>N</v>
      </c>
      <c r="O399" s="4" t="str">
        <f t="shared" si="4"/>
        <v>Y</v>
      </c>
      <c r="P399" s="4" t="s">
        <v>30</v>
      </c>
      <c r="Q399" s="4" t="s">
        <v>56</v>
      </c>
      <c r="R399" s="4" t="s">
        <v>28</v>
      </c>
      <c r="S399" s="4" t="s">
        <v>28</v>
      </c>
      <c r="T399" s="4">
        <v>1.0</v>
      </c>
      <c r="U399" s="4"/>
    </row>
    <row r="400">
      <c r="A400" s="11" t="s">
        <v>574</v>
      </c>
      <c r="B400" s="2" t="s">
        <v>96</v>
      </c>
      <c r="C400" s="12" t="s">
        <v>567</v>
      </c>
      <c r="D400" s="3" t="str">
        <f>VLOOKUP(C400,Locations!$G$2:$H$250,2,false)</f>
        <v>00033 Azurine Island</v>
      </c>
      <c r="E400" s="11" t="s">
        <v>24</v>
      </c>
      <c r="F400" s="4" t="s">
        <v>568</v>
      </c>
      <c r="G400" s="5"/>
      <c r="H400" s="2" t="s">
        <v>69</v>
      </c>
      <c r="I400" s="4"/>
      <c r="J400" s="4"/>
      <c r="K400" s="4"/>
      <c r="L400" s="4"/>
      <c r="M400" s="4" t="str">
        <f>IF(vlookup(A400,'Available Pokemon'!A:C,3,FALSE)=D400,"Y","N")</f>
        <v>Y</v>
      </c>
      <c r="N400" s="4" t="str">
        <f>iferror(IF(vlookup(A400,'Available Pokemon'!A:D,4,FALSE)=D400,"Y","N"),"N")</f>
        <v>N</v>
      </c>
      <c r="O400" s="4" t="str">
        <f t="shared" si="4"/>
        <v>Y</v>
      </c>
      <c r="P400" s="4" t="s">
        <v>44</v>
      </c>
      <c r="Q400" s="4" t="s">
        <v>128</v>
      </c>
      <c r="R400" s="4" t="s">
        <v>28</v>
      </c>
      <c r="S400" s="4" t="s">
        <v>28</v>
      </c>
      <c r="T400" s="4">
        <v>1.0</v>
      </c>
      <c r="U400" s="4"/>
    </row>
    <row r="401" hidden="1">
      <c r="A401" s="11" t="s">
        <v>352</v>
      </c>
      <c r="B401" s="2" t="s">
        <v>96</v>
      </c>
      <c r="C401" s="12" t="s">
        <v>567</v>
      </c>
      <c r="D401" s="3" t="str">
        <f>VLOOKUP(C401,Locations!$G$2:$H$250,2,false)</f>
        <v>00033 Azurine Island</v>
      </c>
      <c r="E401" s="11" t="s">
        <v>101</v>
      </c>
      <c r="F401" s="4" t="s">
        <v>568</v>
      </c>
      <c r="G401" s="3"/>
      <c r="H401" s="2"/>
      <c r="I401" s="4" t="s">
        <v>353</v>
      </c>
      <c r="J401" s="4" t="s">
        <v>354</v>
      </c>
      <c r="K401" s="4"/>
      <c r="L401" s="4"/>
      <c r="M401" s="4" t="str">
        <f>IF(vlookup(A401,'Available Pokemon'!A:C,3,FALSE)=D401,"Y","N")</f>
        <v>N</v>
      </c>
      <c r="N401" s="4" t="str">
        <f>iferror(IF(vlookup(A401,'Available Pokemon'!A:D,4,FALSE)=D401,"Y","N"),"N")</f>
        <v>N</v>
      </c>
      <c r="O401" s="4" t="str">
        <f t="shared" si="4"/>
        <v>N</v>
      </c>
      <c r="P401" s="4" t="s">
        <v>90</v>
      </c>
      <c r="Q401" s="4" t="s">
        <v>29</v>
      </c>
      <c r="R401" s="4" t="s">
        <v>28</v>
      </c>
      <c r="S401" s="4" t="s">
        <v>31</v>
      </c>
      <c r="T401" s="4">
        <v>1.0</v>
      </c>
      <c r="U401" s="4"/>
    </row>
    <row r="402">
      <c r="A402" s="11" t="s">
        <v>575</v>
      </c>
      <c r="B402" s="2" t="s">
        <v>96</v>
      </c>
      <c r="C402" s="12" t="s">
        <v>567</v>
      </c>
      <c r="D402" s="3" t="str">
        <f>VLOOKUP(C402,Locations!$G$2:$H$250,2,false)</f>
        <v>00033 Azurine Island</v>
      </c>
      <c r="E402" s="11" t="s">
        <v>101</v>
      </c>
      <c r="F402" s="4" t="s">
        <v>568</v>
      </c>
      <c r="G402" s="5"/>
      <c r="H402" s="2" t="s">
        <v>69</v>
      </c>
      <c r="I402" s="4" t="s">
        <v>353</v>
      </c>
      <c r="J402" s="4" t="s">
        <v>354</v>
      </c>
      <c r="K402" s="4"/>
      <c r="L402" s="4"/>
      <c r="M402" s="4" t="str">
        <f>IF(vlookup(A402,'Available Pokemon'!A:C,3,FALSE)=D402,"Y","N")</f>
        <v>Y</v>
      </c>
      <c r="N402" s="4" t="str">
        <f>iferror(IF(vlookup(A402,'Available Pokemon'!A:D,4,FALSE)=D402,"Y","N"),"N")</f>
        <v>N</v>
      </c>
      <c r="O402" s="4" t="str">
        <f t="shared" si="4"/>
        <v>Y</v>
      </c>
      <c r="P402" s="4" t="s">
        <v>90</v>
      </c>
      <c r="Q402" s="4" t="s">
        <v>29</v>
      </c>
      <c r="R402" s="4" t="s">
        <v>28</v>
      </c>
      <c r="S402" s="4" t="s">
        <v>28</v>
      </c>
      <c r="T402" s="4">
        <v>0.0</v>
      </c>
      <c r="U402" s="4" t="s">
        <v>31</v>
      </c>
    </row>
    <row r="403">
      <c r="A403" s="11" t="s">
        <v>576</v>
      </c>
      <c r="B403" s="2" t="s">
        <v>96</v>
      </c>
      <c r="C403" s="12" t="s">
        <v>567</v>
      </c>
      <c r="D403" s="3" t="str">
        <f>VLOOKUP(C403,Locations!$G$2:$H$250,2,false)</f>
        <v>00033 Azurine Island</v>
      </c>
      <c r="E403" s="11" t="s">
        <v>24</v>
      </c>
      <c r="F403" s="4" t="s">
        <v>568</v>
      </c>
      <c r="G403" s="5"/>
      <c r="H403" s="2" t="s">
        <v>69</v>
      </c>
      <c r="I403" s="4"/>
      <c r="J403" s="4"/>
      <c r="K403" s="4"/>
      <c r="L403" s="4"/>
      <c r="M403" s="4" t="str">
        <f>IF(vlookup(A403,'Available Pokemon'!A:C,3,FALSE)=D403,"Y","N")</f>
        <v>Y</v>
      </c>
      <c r="N403" s="4" t="str">
        <f>iferror(IF(vlookup(A403,'Available Pokemon'!A:D,4,FALSE)=D403,"Y","N"),"N")</f>
        <v>N</v>
      </c>
      <c r="O403" s="4" t="str">
        <f t="shared" si="4"/>
        <v>Y</v>
      </c>
      <c r="P403" s="4" t="s">
        <v>44</v>
      </c>
      <c r="Q403" s="4" t="s">
        <v>128</v>
      </c>
      <c r="R403" s="4" t="s">
        <v>28</v>
      </c>
      <c r="S403" s="4" t="s">
        <v>28</v>
      </c>
      <c r="T403" s="4">
        <v>0.0</v>
      </c>
      <c r="U403" s="4" t="s">
        <v>31</v>
      </c>
    </row>
    <row r="404">
      <c r="A404" s="11" t="s">
        <v>577</v>
      </c>
      <c r="B404" s="2" t="s">
        <v>96</v>
      </c>
      <c r="C404" s="12" t="s">
        <v>567</v>
      </c>
      <c r="D404" s="3" t="str">
        <f>VLOOKUP(C404,Locations!$G$2:$H$250,2,false)</f>
        <v>00033 Azurine Island</v>
      </c>
      <c r="E404" s="11" t="s">
        <v>97</v>
      </c>
      <c r="F404" s="4" t="s">
        <v>568</v>
      </c>
      <c r="G404" s="5"/>
      <c r="H404" s="2" t="s">
        <v>69</v>
      </c>
      <c r="I404" s="4"/>
      <c r="J404" s="4"/>
      <c r="K404" s="4"/>
      <c r="L404" s="4"/>
      <c r="M404" s="4" t="str">
        <f>IF(vlookup(A404,'Available Pokemon'!A:C,3,FALSE)=D404,"Y","N")</f>
        <v>Y</v>
      </c>
      <c r="N404" s="4" t="str">
        <f>iferror(IF(vlookup(A404,'Available Pokemon'!A:D,4,FALSE)=D404,"Y","N"),"N")</f>
        <v>N</v>
      </c>
      <c r="O404" s="4" t="str">
        <f t="shared" si="4"/>
        <v>Y</v>
      </c>
      <c r="P404" s="4" t="s">
        <v>44</v>
      </c>
      <c r="Q404" s="4"/>
      <c r="R404" s="4" t="s">
        <v>49</v>
      </c>
      <c r="S404" s="4" t="s">
        <v>31</v>
      </c>
      <c r="T404" s="4">
        <v>1.0</v>
      </c>
      <c r="U404" s="4"/>
    </row>
    <row r="405">
      <c r="A405" s="11" t="s">
        <v>578</v>
      </c>
      <c r="B405" s="2" t="s">
        <v>96</v>
      </c>
      <c r="C405" s="12" t="s">
        <v>567</v>
      </c>
      <c r="D405" s="3" t="str">
        <f>VLOOKUP(C405,Locations!$G$2:$H$250,2,false)</f>
        <v>00033 Azurine Island</v>
      </c>
      <c r="E405" s="11" t="s">
        <v>114</v>
      </c>
      <c r="F405" s="4" t="s">
        <v>568</v>
      </c>
      <c r="G405" s="5"/>
      <c r="H405" s="2" t="s">
        <v>69</v>
      </c>
      <c r="I405" s="4"/>
      <c r="J405" s="4"/>
      <c r="K405" s="4"/>
      <c r="L405" s="4"/>
      <c r="M405" s="4" t="str">
        <f>IF(vlookup(A405,'Available Pokemon'!A:C,3,FALSE)=D405,"Y","N")</f>
        <v>Y</v>
      </c>
      <c r="N405" s="4" t="str">
        <f>iferror(IF(vlookup(A405,'Available Pokemon'!A:D,4,FALSE)=D405,"Y","N"),"N")</f>
        <v>N</v>
      </c>
      <c r="O405" s="4" t="str">
        <f t="shared" si="4"/>
        <v>Y</v>
      </c>
      <c r="P405" s="4" t="s">
        <v>90</v>
      </c>
      <c r="Q405" s="4"/>
      <c r="R405" s="4" t="s">
        <v>28</v>
      </c>
      <c r="S405" s="4" t="s">
        <v>31</v>
      </c>
      <c r="T405" s="4">
        <v>1.0</v>
      </c>
      <c r="U405" s="4"/>
    </row>
    <row r="406" hidden="1">
      <c r="A406" s="11" t="s">
        <v>458</v>
      </c>
      <c r="B406" s="2" t="s">
        <v>96</v>
      </c>
      <c r="C406" s="12" t="s">
        <v>567</v>
      </c>
      <c r="D406" s="3" t="str">
        <f>VLOOKUP(C406,Locations!$G$2:$H$250,2,false)</f>
        <v>00033 Azurine Island</v>
      </c>
      <c r="E406" s="11" t="s">
        <v>101</v>
      </c>
      <c r="F406" s="4" t="s">
        <v>568</v>
      </c>
      <c r="G406" s="5"/>
      <c r="H406" s="2" t="s">
        <v>69</v>
      </c>
      <c r="I406" s="4" t="s">
        <v>336</v>
      </c>
      <c r="J406" s="4"/>
      <c r="K406" s="4"/>
      <c r="L406" s="4"/>
      <c r="M406" s="4" t="str">
        <f>IF(vlookup(A406,'Available Pokemon'!A:C,3,FALSE)=D406,"Y","N")</f>
        <v>N</v>
      </c>
      <c r="N406" s="4" t="str">
        <f>iferror(IF(vlookup(A406,'Available Pokemon'!A:D,4,FALSE)=D406,"Y","N"),"N")</f>
        <v>N</v>
      </c>
      <c r="O406" s="4" t="str">
        <f t="shared" si="4"/>
        <v>N</v>
      </c>
      <c r="P406" s="4" t="s">
        <v>30</v>
      </c>
      <c r="Q406" s="4" t="s">
        <v>90</v>
      </c>
      <c r="R406" s="4" t="s">
        <v>459</v>
      </c>
      <c r="S406" s="4" t="s">
        <v>31</v>
      </c>
      <c r="T406" s="4">
        <v>1.0</v>
      </c>
      <c r="U406" s="4"/>
    </row>
    <row r="407">
      <c r="A407" s="11" t="s">
        <v>579</v>
      </c>
      <c r="B407" s="2" t="s">
        <v>96</v>
      </c>
      <c r="C407" s="12" t="s">
        <v>567</v>
      </c>
      <c r="D407" s="3" t="str">
        <f>VLOOKUP(C407,Locations!$G$2:$H$250,2,false)</f>
        <v>00033 Azurine Island</v>
      </c>
      <c r="E407" s="11" t="s">
        <v>97</v>
      </c>
      <c r="F407" s="4" t="s">
        <v>568</v>
      </c>
      <c r="G407" s="5"/>
      <c r="H407" s="2" t="s">
        <v>69</v>
      </c>
      <c r="I407" s="4"/>
      <c r="J407" s="4"/>
      <c r="K407" s="4"/>
      <c r="L407" s="4"/>
      <c r="M407" s="4" t="str">
        <f>IF(vlookup(A407,'Available Pokemon'!A:C,3,FALSE)=D407,"Y","N")</f>
        <v>Y</v>
      </c>
      <c r="N407" s="4" t="str">
        <f>iferror(IF(vlookup(A407,'Available Pokemon'!A:D,4,FALSE)=D407,"Y","N"),"N")</f>
        <v>N</v>
      </c>
      <c r="O407" s="4" t="str">
        <f t="shared" si="4"/>
        <v>Y</v>
      </c>
      <c r="P407" s="4" t="s">
        <v>44</v>
      </c>
      <c r="Q407" s="4" t="s">
        <v>128</v>
      </c>
      <c r="R407" s="4"/>
      <c r="S407" s="4"/>
      <c r="T407" s="4">
        <v>1.0</v>
      </c>
      <c r="U407" s="4"/>
    </row>
    <row r="408">
      <c r="A408" s="11" t="s">
        <v>580</v>
      </c>
      <c r="B408" s="2" t="s">
        <v>96</v>
      </c>
      <c r="C408" s="12" t="s">
        <v>567</v>
      </c>
      <c r="D408" s="3" t="str">
        <f>VLOOKUP(C408,Locations!$G$2:$H$250,2,false)</f>
        <v>00033 Azurine Island</v>
      </c>
      <c r="E408" s="11" t="s">
        <v>145</v>
      </c>
      <c r="F408" s="4" t="s">
        <v>568</v>
      </c>
      <c r="G408" s="5"/>
      <c r="H408" s="2" t="s">
        <v>69</v>
      </c>
      <c r="I408" s="4" t="s">
        <v>581</v>
      </c>
      <c r="J408" s="4"/>
      <c r="K408" s="4"/>
      <c r="L408" s="4"/>
      <c r="M408" s="4" t="str">
        <f>IF(vlookup(A408,'Available Pokemon'!A:C,3,FALSE)=D408,"Y","N")</f>
        <v>Y</v>
      </c>
      <c r="N408" s="4" t="str">
        <f>iferror(IF(vlookup(A408,'Available Pokemon'!A:D,4,FALSE)=D408,"Y","N"),"N")</f>
        <v>N</v>
      </c>
      <c r="O408" s="4" t="str">
        <f t="shared" si="4"/>
        <v>Y</v>
      </c>
      <c r="P408" s="4" t="s">
        <v>90</v>
      </c>
      <c r="Q408" s="4" t="s">
        <v>56</v>
      </c>
      <c r="R408" s="4" t="s">
        <v>28</v>
      </c>
      <c r="S408" s="4" t="s">
        <v>31</v>
      </c>
      <c r="T408" s="4">
        <v>1.0</v>
      </c>
      <c r="U408" s="4"/>
    </row>
    <row r="409">
      <c r="A409" s="11" t="s">
        <v>582</v>
      </c>
      <c r="B409" s="2" t="s">
        <v>96</v>
      </c>
      <c r="C409" s="12" t="s">
        <v>567</v>
      </c>
      <c r="D409" s="3" t="str">
        <f>VLOOKUP(C409,Locations!$G$2:$H$250,2,false)</f>
        <v>00033 Azurine Island</v>
      </c>
      <c r="E409" s="11" t="s">
        <v>101</v>
      </c>
      <c r="F409" s="4" t="s">
        <v>568</v>
      </c>
      <c r="G409" s="5"/>
      <c r="H409" s="2" t="s">
        <v>69</v>
      </c>
      <c r="I409" s="4"/>
      <c r="J409" s="4"/>
      <c r="K409" s="4"/>
      <c r="L409" s="4"/>
      <c r="M409" s="4" t="str">
        <f>IF(vlookup(A409,'Available Pokemon'!A:C,3,FALSE)=D409,"Y","N")</f>
        <v>Y</v>
      </c>
      <c r="N409" s="4" t="str">
        <f>iferror(IF(vlookup(A409,'Available Pokemon'!A:D,4,FALSE)=D409,"Y","N"),"N")</f>
        <v>N</v>
      </c>
      <c r="O409" s="4" t="str">
        <f t="shared" si="4"/>
        <v>Y</v>
      </c>
      <c r="P409" s="4" t="s">
        <v>30</v>
      </c>
      <c r="Q409" s="4" t="s">
        <v>56</v>
      </c>
      <c r="R409" s="4" t="s">
        <v>28</v>
      </c>
      <c r="S409" s="4" t="s">
        <v>31</v>
      </c>
      <c r="T409" s="4">
        <v>2.0</v>
      </c>
      <c r="U409" s="4"/>
    </row>
    <row r="410" hidden="1">
      <c r="A410" s="11" t="s">
        <v>161</v>
      </c>
      <c r="B410" s="2" t="s">
        <v>158</v>
      </c>
      <c r="C410" s="12" t="s">
        <v>567</v>
      </c>
      <c r="D410" s="3" t="str">
        <f>VLOOKUP(C410,Locations!$G$2:$H$250,2,false)</f>
        <v>00033 Azurine Island</v>
      </c>
      <c r="E410" s="11" t="s">
        <v>24</v>
      </c>
      <c r="F410" s="4" t="s">
        <v>568</v>
      </c>
      <c r="G410" s="3"/>
      <c r="H410" s="2"/>
      <c r="I410" s="4" t="s">
        <v>152</v>
      </c>
      <c r="J410" s="4"/>
      <c r="K410" s="4"/>
      <c r="L410" s="4"/>
      <c r="M410" s="4" t="str">
        <f>IF(vlookup(A410,'Available Pokemon'!A:C,3,FALSE)=D410,"Y","N")</f>
        <v>N</v>
      </c>
      <c r="N410" s="4" t="str">
        <f>iferror(IF(vlookup(A410,'Available Pokemon'!A:D,4,FALSE)=D410,"Y","N"),"N")</f>
        <v>N</v>
      </c>
      <c r="O410" s="4" t="str">
        <f t="shared" si="4"/>
        <v>N</v>
      </c>
      <c r="P410" s="4" t="s">
        <v>30</v>
      </c>
      <c r="Q410" s="4"/>
      <c r="R410" s="4" t="s">
        <v>28</v>
      </c>
      <c r="S410" s="4" t="s">
        <v>31</v>
      </c>
      <c r="T410" s="4">
        <v>1.0</v>
      </c>
      <c r="U410" s="4"/>
    </row>
    <row r="411">
      <c r="A411" s="11" t="s">
        <v>583</v>
      </c>
      <c r="B411" s="2" t="s">
        <v>88</v>
      </c>
      <c r="C411" s="12" t="s">
        <v>584</v>
      </c>
      <c r="D411" s="3" t="str">
        <f>VLOOKUP(C411,Locations!$G$2:$H$250,2,false)</f>
        <v>00035 Byxbysion Wasteland</v>
      </c>
      <c r="E411" s="11" t="s">
        <v>24</v>
      </c>
      <c r="F411" s="4" t="s">
        <v>568</v>
      </c>
      <c r="G411" s="5"/>
      <c r="H411" s="2" t="s">
        <v>69</v>
      </c>
      <c r="I411" s="4"/>
      <c r="J411" s="4"/>
      <c r="K411" s="4"/>
      <c r="L411" s="4"/>
      <c r="M411" s="4" t="str">
        <f>IF(vlookup(A411,'Available Pokemon'!A:C,3,FALSE)=D411,"Y","N")</f>
        <v>Y</v>
      </c>
      <c r="N411" s="4" t="str">
        <f>iferror(IF(vlookup(A411,'Available Pokemon'!A:D,4,FALSE)=D411,"Y","N"),"N")</f>
        <v>N</v>
      </c>
      <c r="O411" s="4" t="str">
        <f t="shared" si="4"/>
        <v>Y</v>
      </c>
      <c r="P411" s="4" t="s">
        <v>147</v>
      </c>
      <c r="Q411" s="4" t="s">
        <v>111</v>
      </c>
      <c r="R411" s="4" t="s">
        <v>28</v>
      </c>
      <c r="S411" s="4" t="s">
        <v>31</v>
      </c>
      <c r="T411" s="4">
        <v>1.0</v>
      </c>
      <c r="U411" s="4"/>
    </row>
    <row r="412">
      <c r="A412" s="11" t="s">
        <v>91</v>
      </c>
      <c r="B412" s="2" t="s">
        <v>88</v>
      </c>
      <c r="C412" s="12" t="s">
        <v>584</v>
      </c>
      <c r="D412" s="3" t="str">
        <f>VLOOKUP(C412,Locations!$G$2:$H$250,2,false)</f>
        <v>00035 Byxbysion Wasteland</v>
      </c>
      <c r="E412" s="11" t="s">
        <v>24</v>
      </c>
      <c r="F412" s="4" t="s">
        <v>568</v>
      </c>
      <c r="G412" s="5"/>
      <c r="H412" s="2" t="s">
        <v>27</v>
      </c>
      <c r="I412" s="4"/>
      <c r="J412" s="4"/>
      <c r="K412" s="4"/>
      <c r="L412" s="4"/>
      <c r="M412" s="4" t="str">
        <f>IF(vlookup(A412,'Available Pokemon'!A:C,3,FALSE)=D412,"Y","N")</f>
        <v>N</v>
      </c>
      <c r="N412" s="4" t="str">
        <f>iferror(IF(vlookup(A412,'Available Pokemon'!A:D,4,FALSE)=D412,"Y","N"),"N")</f>
        <v>Y</v>
      </c>
      <c r="O412" s="4" t="str">
        <f t="shared" si="4"/>
        <v>Y</v>
      </c>
      <c r="P412" s="4" t="s">
        <v>90</v>
      </c>
      <c r="Q412" s="4"/>
      <c r="R412" s="4" t="s">
        <v>92</v>
      </c>
      <c r="S412" s="4" t="s">
        <v>31</v>
      </c>
      <c r="T412" s="4">
        <v>1.0</v>
      </c>
      <c r="U412" s="4"/>
    </row>
    <row r="413" hidden="1">
      <c r="A413" s="11" t="s">
        <v>449</v>
      </c>
      <c r="B413" s="2" t="s">
        <v>88</v>
      </c>
      <c r="C413" s="12" t="s">
        <v>584</v>
      </c>
      <c r="D413" s="3" t="str">
        <f>VLOOKUP(C413,Locations!$G$2:$H$250,2,false)</f>
        <v>00035 Byxbysion Wasteland</v>
      </c>
      <c r="E413" s="11" t="s">
        <v>24</v>
      </c>
      <c r="F413" s="4" t="s">
        <v>568</v>
      </c>
      <c r="G413" s="3"/>
      <c r="H413" s="2"/>
      <c r="I413" s="4"/>
      <c r="J413" s="4"/>
      <c r="K413" s="4"/>
      <c r="L413" s="4" t="s">
        <v>70</v>
      </c>
      <c r="M413" s="4" t="str">
        <f>IF(vlookup(A413,'Available Pokemon'!A:C,3,FALSE)=D413,"Y","N")</f>
        <v>N</v>
      </c>
      <c r="N413" s="4" t="str">
        <f>iferror(IF(vlookup(A413,'Available Pokemon'!A:D,4,FALSE)=D413,"Y","N"),"N")</f>
        <v>N</v>
      </c>
      <c r="O413" s="4" t="str">
        <f t="shared" si="4"/>
        <v>N</v>
      </c>
      <c r="P413" s="4" t="s">
        <v>111</v>
      </c>
      <c r="Q413" s="4"/>
      <c r="R413" s="4" t="s">
        <v>28</v>
      </c>
      <c r="S413" s="4" t="s">
        <v>31</v>
      </c>
      <c r="T413" s="4" t="s">
        <v>82</v>
      </c>
      <c r="U413" s="4" t="s">
        <v>31</v>
      </c>
    </row>
    <row r="414">
      <c r="A414" s="11" t="s">
        <v>396</v>
      </c>
      <c r="B414" s="2" t="s">
        <v>96</v>
      </c>
      <c r="C414" s="12" t="s">
        <v>584</v>
      </c>
      <c r="D414" s="3" t="str">
        <f>VLOOKUP(C414,Locations!$G$2:$H$250,2,false)</f>
        <v>00035 Byxbysion Wasteland</v>
      </c>
      <c r="E414" s="11" t="s">
        <v>97</v>
      </c>
      <c r="F414" s="4" t="s">
        <v>568</v>
      </c>
      <c r="G414" s="5"/>
      <c r="H414" s="2" t="s">
        <v>27</v>
      </c>
      <c r="I414" s="4"/>
      <c r="J414" s="4"/>
      <c r="K414" s="4"/>
      <c r="L414" s="4"/>
      <c r="M414" s="4" t="str">
        <f>IF(vlookup(A414,'Available Pokemon'!A:C,3,FALSE)=D414,"Y","N")</f>
        <v>N</v>
      </c>
      <c r="N414" s="4" t="str">
        <f>iferror(IF(vlookup(A414,'Available Pokemon'!A:D,4,FALSE)=D414,"Y","N"),"N")</f>
        <v>Y</v>
      </c>
      <c r="O414" s="4" t="str">
        <f t="shared" si="4"/>
        <v>Y</v>
      </c>
      <c r="P414" s="4" t="s">
        <v>30</v>
      </c>
      <c r="Q414" s="4"/>
      <c r="R414" s="4" t="s">
        <v>28</v>
      </c>
      <c r="S414" s="4" t="s">
        <v>28</v>
      </c>
      <c r="T414" s="4">
        <v>0.0</v>
      </c>
      <c r="U414" s="4" t="s">
        <v>31</v>
      </c>
    </row>
    <row r="415">
      <c r="A415" s="11" t="s">
        <v>585</v>
      </c>
      <c r="B415" s="2" t="s">
        <v>96</v>
      </c>
      <c r="C415" s="12" t="s">
        <v>584</v>
      </c>
      <c r="D415" s="3" t="str">
        <f>VLOOKUP(C415,Locations!$G$2:$H$250,2,false)</f>
        <v>00035 Byxbysion Wasteland</v>
      </c>
      <c r="E415" s="11" t="s">
        <v>101</v>
      </c>
      <c r="F415" s="4" t="s">
        <v>568</v>
      </c>
      <c r="G415" s="5"/>
      <c r="H415" s="2" t="s">
        <v>69</v>
      </c>
      <c r="I415" s="4" t="s">
        <v>586</v>
      </c>
      <c r="J415" s="4"/>
      <c r="K415" s="4"/>
      <c r="L415" s="4"/>
      <c r="M415" s="4" t="str">
        <f>IF(vlookup(A415,'Available Pokemon'!A:C,3,FALSE)=D415,"Y","N")</f>
        <v>Y</v>
      </c>
      <c r="N415" s="4" t="str">
        <f>iferror(IF(vlookup(A415,'Available Pokemon'!A:D,4,FALSE)=D415,"Y","N"),"N")</f>
        <v>N</v>
      </c>
      <c r="O415" s="4" t="str">
        <f t="shared" si="4"/>
        <v>Y</v>
      </c>
      <c r="P415" s="4" t="s">
        <v>128</v>
      </c>
      <c r="Q415" s="4"/>
      <c r="R415" s="4" t="s">
        <v>587</v>
      </c>
      <c r="S415" s="4" t="s">
        <v>31</v>
      </c>
      <c r="T415" s="4">
        <v>1.0</v>
      </c>
      <c r="U415" s="4"/>
    </row>
    <row r="416">
      <c r="A416" s="11" t="s">
        <v>453</v>
      </c>
      <c r="B416" s="2" t="s">
        <v>96</v>
      </c>
      <c r="C416" s="12" t="s">
        <v>584</v>
      </c>
      <c r="D416" s="3" t="str">
        <f>VLOOKUP(C416,Locations!$G$2:$H$250,2,false)</f>
        <v>00035 Byxbysion Wasteland</v>
      </c>
      <c r="E416" s="11" t="s">
        <v>101</v>
      </c>
      <c r="F416" s="4" t="s">
        <v>568</v>
      </c>
      <c r="G416" s="5"/>
      <c r="H416" s="2" t="s">
        <v>69</v>
      </c>
      <c r="I416" s="4" t="s">
        <v>336</v>
      </c>
      <c r="J416" s="4"/>
      <c r="K416" s="4"/>
      <c r="L416" s="4"/>
      <c r="M416" s="4" t="str">
        <f>IF(vlookup(A416,'Available Pokemon'!A:C,3,FALSE)=D416,"Y","N")</f>
        <v>N</v>
      </c>
      <c r="N416" s="4" t="str">
        <f>iferror(IF(vlookup(A416,'Available Pokemon'!A:D,4,FALSE)=D416,"Y","N"),"N")</f>
        <v>Y</v>
      </c>
      <c r="O416" s="4" t="str">
        <f t="shared" si="4"/>
        <v>Y</v>
      </c>
      <c r="P416" s="4" t="s">
        <v>30</v>
      </c>
      <c r="Q416" s="4" t="s">
        <v>147</v>
      </c>
      <c r="R416" s="4" t="s">
        <v>28</v>
      </c>
      <c r="S416" s="4" t="s">
        <v>28</v>
      </c>
      <c r="T416" s="4">
        <v>0.0</v>
      </c>
      <c r="U416" s="4" t="s">
        <v>31</v>
      </c>
    </row>
    <row r="417">
      <c r="A417" s="11" t="s">
        <v>99</v>
      </c>
      <c r="B417" s="2" t="s">
        <v>96</v>
      </c>
      <c r="C417" s="12" t="s">
        <v>584</v>
      </c>
      <c r="D417" s="3" t="str">
        <f>VLOOKUP(C417,Locations!$G$2:$H$250,2,false)</f>
        <v>00035 Byxbysion Wasteland</v>
      </c>
      <c r="E417" s="11" t="s">
        <v>97</v>
      </c>
      <c r="F417" s="4" t="s">
        <v>568</v>
      </c>
      <c r="G417" s="5"/>
      <c r="H417" s="2" t="s">
        <v>27</v>
      </c>
      <c r="I417" s="4"/>
      <c r="J417" s="4"/>
      <c r="K417" s="4"/>
      <c r="L417" s="4"/>
      <c r="M417" s="4" t="str">
        <f>IF(vlookup(A417,'Available Pokemon'!A:C,3,FALSE)=D417,"Y","N")</f>
        <v>N</v>
      </c>
      <c r="N417" s="4" t="str">
        <f>iferror(IF(vlookup(A417,'Available Pokemon'!A:D,4,FALSE)=D417,"Y","N"),"N")</f>
        <v>Y</v>
      </c>
      <c r="O417" s="4" t="str">
        <f t="shared" si="4"/>
        <v>Y</v>
      </c>
      <c r="P417" s="4" t="s">
        <v>30</v>
      </c>
      <c r="Q417" s="4"/>
      <c r="R417" s="4" t="s">
        <v>28</v>
      </c>
      <c r="S417" s="4" t="s">
        <v>31</v>
      </c>
      <c r="T417" s="4">
        <v>1.0</v>
      </c>
      <c r="U417" s="4"/>
    </row>
    <row r="418">
      <c r="A418" s="11" t="s">
        <v>254</v>
      </c>
      <c r="B418" s="2" t="s">
        <v>96</v>
      </c>
      <c r="C418" s="12" t="s">
        <v>584</v>
      </c>
      <c r="D418" s="3" t="str">
        <f>VLOOKUP(C418,Locations!$G$2:$H$250,2,false)</f>
        <v>00035 Byxbysion Wasteland</v>
      </c>
      <c r="E418" s="11" t="s">
        <v>213</v>
      </c>
      <c r="F418" s="4" t="s">
        <v>568</v>
      </c>
      <c r="G418" s="5"/>
      <c r="H418" s="2" t="s">
        <v>27</v>
      </c>
      <c r="I418" s="4" t="s">
        <v>255</v>
      </c>
      <c r="J418" s="4"/>
      <c r="K418" s="4"/>
      <c r="L418" s="4"/>
      <c r="M418" s="4" t="str">
        <f>IF(vlookup(A418,'Available Pokemon'!A:C,3,FALSE)=D418,"Y","N")</f>
        <v>N</v>
      </c>
      <c r="N418" s="4" t="str">
        <f>iferror(IF(vlookup(A418,'Available Pokemon'!A:D,4,FALSE)=D418,"Y","N"),"N")</f>
        <v>Y</v>
      </c>
      <c r="O418" s="4" t="str">
        <f t="shared" si="4"/>
        <v>Y</v>
      </c>
      <c r="P418" s="4" t="s">
        <v>30</v>
      </c>
      <c r="Q418" s="4"/>
      <c r="R418" s="4" t="s">
        <v>28</v>
      </c>
      <c r="S418" s="4" t="s">
        <v>31</v>
      </c>
      <c r="T418" s="4">
        <v>1.0</v>
      </c>
      <c r="U418" s="4"/>
    </row>
    <row r="419">
      <c r="A419" s="11" t="s">
        <v>588</v>
      </c>
      <c r="B419" s="2" t="s">
        <v>96</v>
      </c>
      <c r="C419" s="12" t="s">
        <v>584</v>
      </c>
      <c r="D419" s="3" t="str">
        <f>VLOOKUP(C419,Locations!$G$2:$H$250,2,false)</f>
        <v>00035 Byxbysion Wasteland</v>
      </c>
      <c r="E419" s="11" t="s">
        <v>213</v>
      </c>
      <c r="F419" s="4" t="s">
        <v>568</v>
      </c>
      <c r="G419" s="5"/>
      <c r="H419" s="2" t="s">
        <v>69</v>
      </c>
      <c r="I419" s="4" t="s">
        <v>152</v>
      </c>
      <c r="J419" s="4"/>
      <c r="K419" s="4"/>
      <c r="L419" s="4"/>
      <c r="M419" s="4" t="str">
        <f>IF(vlookup(A419,'Available Pokemon'!A:C,3,FALSE)=D419,"Y","N")</f>
        <v>Y</v>
      </c>
      <c r="N419" s="4" t="str">
        <f>iferror(IF(vlookup(A419,'Available Pokemon'!A:D,4,FALSE)=D419,"Y","N"),"N")</f>
        <v>N</v>
      </c>
      <c r="O419" s="4" t="str">
        <f t="shared" si="4"/>
        <v>Y</v>
      </c>
      <c r="P419" s="4" t="s">
        <v>30</v>
      </c>
      <c r="Q419" s="4"/>
      <c r="R419" s="4" t="s">
        <v>28</v>
      </c>
      <c r="S419" s="4" t="s">
        <v>28</v>
      </c>
      <c r="T419" s="4">
        <v>0.0</v>
      </c>
      <c r="U419" s="4" t="s">
        <v>31</v>
      </c>
    </row>
    <row r="420">
      <c r="A420" s="11" t="s">
        <v>180</v>
      </c>
      <c r="B420" s="2" t="s">
        <v>96</v>
      </c>
      <c r="C420" s="12" t="s">
        <v>584</v>
      </c>
      <c r="D420" s="3" t="str">
        <f>VLOOKUP(C420,Locations!$G$2:$H$250,2,false)</f>
        <v>00035 Byxbysion Wasteland</v>
      </c>
      <c r="E420" s="11" t="s">
        <v>145</v>
      </c>
      <c r="F420" s="4" t="s">
        <v>568</v>
      </c>
      <c r="G420" s="5"/>
      <c r="H420" s="2" t="s">
        <v>27</v>
      </c>
      <c r="I420" s="4"/>
      <c r="J420" s="4"/>
      <c r="K420" s="4"/>
      <c r="L420" s="4"/>
      <c r="M420" s="4" t="str">
        <f>IF(vlookup(A420,'Available Pokemon'!A:C,3,FALSE)=D420,"Y","N")</f>
        <v>N</v>
      </c>
      <c r="N420" s="4" t="str">
        <f>iferror(IF(vlookup(A420,'Available Pokemon'!A:D,4,FALSE)=D420,"Y","N"),"N")</f>
        <v>Y</v>
      </c>
      <c r="O420" s="4" t="str">
        <f t="shared" si="4"/>
        <v>Y</v>
      </c>
      <c r="P420" s="4" t="s">
        <v>111</v>
      </c>
      <c r="Q420" s="4"/>
      <c r="R420" s="4" t="s">
        <v>28</v>
      </c>
      <c r="S420" s="4" t="s">
        <v>31</v>
      </c>
      <c r="T420" s="4">
        <v>1.0</v>
      </c>
      <c r="U420" s="4"/>
    </row>
    <row r="421">
      <c r="A421" s="11" t="s">
        <v>458</v>
      </c>
      <c r="B421" s="2" t="s">
        <v>96</v>
      </c>
      <c r="C421" s="12" t="s">
        <v>584</v>
      </c>
      <c r="D421" s="3" t="str">
        <f>VLOOKUP(C421,Locations!$G$2:$H$250,2,false)</f>
        <v>00035 Byxbysion Wasteland</v>
      </c>
      <c r="E421" s="11" t="s">
        <v>589</v>
      </c>
      <c r="F421" s="4" t="s">
        <v>568</v>
      </c>
      <c r="G421" s="5"/>
      <c r="H421" s="2" t="s">
        <v>27</v>
      </c>
      <c r="I421" s="4" t="s">
        <v>336</v>
      </c>
      <c r="J421" s="4"/>
      <c r="K421" s="4"/>
      <c r="L421" s="4"/>
      <c r="M421" s="4" t="str">
        <f>IF(vlookup(A421,'Available Pokemon'!A:C,3,FALSE)=D421,"Y","N")</f>
        <v>N</v>
      </c>
      <c r="N421" s="4" t="str">
        <f>iferror(IF(vlookup(A421,'Available Pokemon'!A:D,4,FALSE)=D421,"Y","N"),"N")</f>
        <v>Y</v>
      </c>
      <c r="O421" s="4" t="str">
        <f t="shared" si="4"/>
        <v>Y</v>
      </c>
      <c r="P421" s="4" t="s">
        <v>30</v>
      </c>
      <c r="Q421" s="4" t="s">
        <v>90</v>
      </c>
      <c r="R421" s="4" t="s">
        <v>459</v>
      </c>
      <c r="S421" s="4" t="s">
        <v>31</v>
      </c>
      <c r="T421" s="4">
        <v>1.0</v>
      </c>
      <c r="U421" s="4"/>
    </row>
    <row r="422">
      <c r="A422" s="11" t="s">
        <v>150</v>
      </c>
      <c r="B422" s="2" t="s">
        <v>96</v>
      </c>
      <c r="C422" s="12" t="s">
        <v>584</v>
      </c>
      <c r="D422" s="3" t="str">
        <f>VLOOKUP(C422,Locations!$G$2:$H$250,2,false)</f>
        <v>00035 Byxbysion Wasteland</v>
      </c>
      <c r="E422" s="11" t="s">
        <v>97</v>
      </c>
      <c r="F422" s="4" t="s">
        <v>568</v>
      </c>
      <c r="G422" s="5"/>
      <c r="H422" s="2" t="s">
        <v>27</v>
      </c>
      <c r="I422" s="4" t="s">
        <v>151</v>
      </c>
      <c r="J422" s="4" t="s">
        <v>152</v>
      </c>
      <c r="K422" s="4"/>
      <c r="L422" s="4"/>
      <c r="M422" s="4" t="str">
        <f>IF(vlookup(A422,'Available Pokemon'!A:C,3,FALSE)=D422,"Y","N")</f>
        <v>N</v>
      </c>
      <c r="N422" s="4" t="str">
        <f>iferror(IF(vlookup(A422,'Available Pokemon'!A:D,4,FALSE)=D422,"Y","N"),"N")</f>
        <v>Y</v>
      </c>
      <c r="O422" s="4" t="str">
        <f t="shared" si="4"/>
        <v>Y</v>
      </c>
      <c r="P422" s="4" t="s">
        <v>30</v>
      </c>
      <c r="Q422" s="4"/>
      <c r="R422" s="4" t="s">
        <v>28</v>
      </c>
      <c r="S422" s="4" t="s">
        <v>31</v>
      </c>
      <c r="T422" s="4">
        <v>1.0</v>
      </c>
      <c r="U422" s="4"/>
    </row>
    <row r="423">
      <c r="A423" s="11" t="s">
        <v>590</v>
      </c>
      <c r="B423" s="2" t="s">
        <v>96</v>
      </c>
      <c r="C423" s="12" t="s">
        <v>584</v>
      </c>
      <c r="D423" s="3" t="str">
        <f>VLOOKUP(C423,Locations!$G$2:$H$250,2,false)</f>
        <v>00035 Byxbysion Wasteland</v>
      </c>
      <c r="E423" s="11" t="s">
        <v>24</v>
      </c>
      <c r="F423" s="4" t="s">
        <v>568</v>
      </c>
      <c r="G423" s="5"/>
      <c r="H423" s="2" t="s">
        <v>69</v>
      </c>
      <c r="I423" s="4"/>
      <c r="J423" s="4"/>
      <c r="K423" s="4"/>
      <c r="L423" s="4"/>
      <c r="M423" s="4" t="str">
        <f>IF(vlookup(A423,'Available Pokemon'!A:C,3,FALSE)=D423,"Y","N")</f>
        <v>Y</v>
      </c>
      <c r="N423" s="4" t="str">
        <f>iferror(IF(vlookup(A423,'Available Pokemon'!A:D,4,FALSE)=D423,"Y","N"),"N")</f>
        <v>N</v>
      </c>
      <c r="O423" s="4" t="str">
        <f t="shared" si="4"/>
        <v>Y</v>
      </c>
      <c r="P423" s="4" t="s">
        <v>90</v>
      </c>
      <c r="Q423" s="4" t="s">
        <v>30</v>
      </c>
      <c r="R423" s="4" t="s">
        <v>28</v>
      </c>
      <c r="S423" s="4" t="s">
        <v>31</v>
      </c>
      <c r="T423" s="4">
        <v>2.0</v>
      </c>
      <c r="U423" s="4"/>
    </row>
    <row r="424">
      <c r="A424" s="11" t="s">
        <v>591</v>
      </c>
      <c r="B424" s="2" t="s">
        <v>96</v>
      </c>
      <c r="C424" s="12" t="s">
        <v>584</v>
      </c>
      <c r="D424" s="3" t="str">
        <f>VLOOKUP(C424,Locations!$G$2:$H$250,2,false)</f>
        <v>00035 Byxbysion Wasteland</v>
      </c>
      <c r="E424" s="11" t="s">
        <v>213</v>
      </c>
      <c r="F424" s="4" t="s">
        <v>568</v>
      </c>
      <c r="G424" s="5"/>
      <c r="H424" s="2" t="s">
        <v>69</v>
      </c>
      <c r="I424" s="4" t="s">
        <v>255</v>
      </c>
      <c r="J424" s="4"/>
      <c r="K424" s="4"/>
      <c r="L424" s="4"/>
      <c r="M424" s="4" t="str">
        <f>IF(vlookup(A424,'Available Pokemon'!A:C,3,FALSE)=D424,"Y","N")</f>
        <v>Y</v>
      </c>
      <c r="N424" s="4" t="str">
        <f>iferror(IF(vlookup(A424,'Available Pokemon'!A:D,4,FALSE)=D424,"Y","N"),"N")</f>
        <v>N</v>
      </c>
      <c r="O424" s="4" t="str">
        <f t="shared" si="4"/>
        <v>Y</v>
      </c>
      <c r="P424" s="4" t="s">
        <v>30</v>
      </c>
      <c r="Q424" s="4"/>
      <c r="R424" s="4" t="s">
        <v>28</v>
      </c>
      <c r="S424" s="4" t="s">
        <v>28</v>
      </c>
      <c r="T424" s="4">
        <v>0.0</v>
      </c>
      <c r="U424" s="4" t="s">
        <v>31</v>
      </c>
    </row>
    <row r="425">
      <c r="A425" s="11" t="s">
        <v>592</v>
      </c>
      <c r="B425" s="2" t="s">
        <v>96</v>
      </c>
      <c r="C425" s="12" t="s">
        <v>584</v>
      </c>
      <c r="D425" s="3" t="str">
        <f>VLOOKUP(C425,Locations!$G$2:$H$250,2,false)</f>
        <v>00035 Byxbysion Wasteland</v>
      </c>
      <c r="E425" s="11" t="s">
        <v>101</v>
      </c>
      <c r="F425" s="4" t="s">
        <v>568</v>
      </c>
      <c r="G425" s="5"/>
      <c r="H425" s="2" t="s">
        <v>69</v>
      </c>
      <c r="I425" s="4"/>
      <c r="J425" s="4"/>
      <c r="K425" s="4"/>
      <c r="L425" s="4"/>
      <c r="M425" s="4" t="str">
        <f>IF(vlookup(A425,'Available Pokemon'!A:C,3,FALSE)=D425,"Y","N")</f>
        <v>Y</v>
      </c>
      <c r="N425" s="4" t="str">
        <f>iferror(IF(vlookup(A425,'Available Pokemon'!A:D,4,FALSE)=D425,"Y","N"),"N")</f>
        <v>N</v>
      </c>
      <c r="O425" s="4" t="str">
        <f t="shared" si="4"/>
        <v>Y</v>
      </c>
      <c r="P425" s="4" t="s">
        <v>90</v>
      </c>
      <c r="Q425" s="4" t="s">
        <v>30</v>
      </c>
      <c r="R425" s="4"/>
      <c r="S425" s="4"/>
      <c r="T425" s="4">
        <v>1.0</v>
      </c>
      <c r="U425" s="4"/>
    </row>
    <row r="426" hidden="1">
      <c r="A426" s="11" t="s">
        <v>442</v>
      </c>
      <c r="B426" s="2" t="s">
        <v>533</v>
      </c>
      <c r="C426" s="12" t="s">
        <v>584</v>
      </c>
      <c r="D426" s="3" t="str">
        <f>VLOOKUP(C426,Locations!$G$2:$H$250,2,false)</f>
        <v>00035 Byxbysion Wasteland</v>
      </c>
      <c r="E426" s="11" t="s">
        <v>24</v>
      </c>
      <c r="F426" s="4" t="s">
        <v>568</v>
      </c>
      <c r="G426" s="3"/>
      <c r="H426" s="2"/>
      <c r="I426" s="4" t="s">
        <v>443</v>
      </c>
      <c r="J426" s="4"/>
      <c r="K426" s="4"/>
      <c r="L426" s="4"/>
      <c r="M426" s="4" t="str">
        <f>IF(vlookup(A426,'Available Pokemon'!A:C,3,FALSE)=D426,"Y","N")</f>
        <v>N</v>
      </c>
      <c r="N426" s="4" t="str">
        <f>iferror(IF(vlookup(A426,'Available Pokemon'!A:D,4,FALSE)=D426,"Y","N"),"N")</f>
        <v>N</v>
      </c>
      <c r="O426" s="4" t="str">
        <f t="shared" si="4"/>
        <v>N</v>
      </c>
      <c r="P426" s="4" t="s">
        <v>121</v>
      </c>
      <c r="Q426" s="4" t="s">
        <v>128</v>
      </c>
      <c r="R426" s="4" t="s">
        <v>28</v>
      </c>
      <c r="S426" s="4" t="s">
        <v>31</v>
      </c>
      <c r="T426" s="4">
        <v>2.0</v>
      </c>
      <c r="U426" s="4"/>
    </row>
    <row r="427" hidden="1">
      <c r="A427" s="11" t="s">
        <v>444</v>
      </c>
      <c r="B427" s="2" t="s">
        <v>533</v>
      </c>
      <c r="C427" s="12" t="s">
        <v>584</v>
      </c>
      <c r="D427" s="3" t="str">
        <f>VLOOKUP(C427,Locations!$G$2:$H$250,2,false)</f>
        <v>00035 Byxbysion Wasteland</v>
      </c>
      <c r="E427" s="11" t="s">
        <v>24</v>
      </c>
      <c r="F427" s="4" t="s">
        <v>568</v>
      </c>
      <c r="G427" s="3"/>
      <c r="H427" s="2"/>
      <c r="I427" s="4" t="s">
        <v>443</v>
      </c>
      <c r="J427" s="4"/>
      <c r="K427" s="4"/>
      <c r="L427" s="4"/>
      <c r="M427" s="4" t="str">
        <f>IF(vlookup(A427,'Available Pokemon'!A:C,3,FALSE)=D427,"Y","N")</f>
        <v>N</v>
      </c>
      <c r="N427" s="4" t="str">
        <f>iferror(IF(vlookup(A427,'Available Pokemon'!A:D,4,FALSE)=D427,"Y","N"),"N")</f>
        <v>N</v>
      </c>
      <c r="O427" s="4" t="str">
        <f t="shared" si="4"/>
        <v>N</v>
      </c>
      <c r="P427" s="4" t="s">
        <v>121</v>
      </c>
      <c r="Q427" s="4" t="s">
        <v>128</v>
      </c>
      <c r="R427" s="4" t="s">
        <v>28</v>
      </c>
      <c r="S427" s="4" t="s">
        <v>28</v>
      </c>
      <c r="T427" s="4">
        <v>1.0</v>
      </c>
      <c r="U427" s="4"/>
    </row>
    <row r="428">
      <c r="A428" s="11" t="s">
        <v>345</v>
      </c>
      <c r="B428" s="2" t="s">
        <v>533</v>
      </c>
      <c r="C428" s="12" t="s">
        <v>584</v>
      </c>
      <c r="D428" s="3" t="str">
        <f>VLOOKUP(C428,Locations!$G$2:$H$250,2,false)</f>
        <v>00035 Byxbysion Wasteland</v>
      </c>
      <c r="E428" s="11" t="s">
        <v>24</v>
      </c>
      <c r="F428" s="4" t="s">
        <v>568</v>
      </c>
      <c r="G428" s="5"/>
      <c r="H428" s="2" t="s">
        <v>69</v>
      </c>
      <c r="I428" s="4" t="s">
        <v>440</v>
      </c>
      <c r="J428" s="4"/>
      <c r="K428" s="4"/>
      <c r="L428" s="4"/>
      <c r="M428" s="4" t="str">
        <f>IF(vlookup(A428,'Available Pokemon'!A:C,3,FALSE)=D428,"Y","N")</f>
        <v>N</v>
      </c>
      <c r="N428" s="4" t="str">
        <f>iferror(IF(vlookup(A428,'Available Pokemon'!A:D,4,FALSE)=D428,"Y","N"),"N")</f>
        <v>Y</v>
      </c>
      <c r="O428" s="4" t="str">
        <f t="shared" si="4"/>
        <v>Y</v>
      </c>
      <c r="P428" s="4" t="s">
        <v>90</v>
      </c>
      <c r="Q428" s="4" t="s">
        <v>128</v>
      </c>
      <c r="R428" s="4" t="s">
        <v>346</v>
      </c>
      <c r="S428" s="4" t="s">
        <v>31</v>
      </c>
      <c r="T428" s="4">
        <v>1.0</v>
      </c>
      <c r="U428" s="4"/>
    </row>
    <row r="429" hidden="1">
      <c r="A429" s="11" t="s">
        <v>442</v>
      </c>
      <c r="B429" s="11" t="s">
        <v>165</v>
      </c>
      <c r="C429" s="12" t="s">
        <v>593</v>
      </c>
      <c r="D429" s="3" t="str">
        <f>VLOOKUP(C429,Locations!$G$2:$H$250,2,false)</f>
        <v>00036 Byxbysion Tunnels</v>
      </c>
      <c r="E429" s="11" t="s">
        <v>24</v>
      </c>
      <c r="F429" s="4" t="s">
        <v>568</v>
      </c>
      <c r="G429" s="3"/>
      <c r="H429" s="11"/>
      <c r="I429" s="4" t="s">
        <v>443</v>
      </c>
      <c r="J429" s="4"/>
      <c r="K429" s="4"/>
      <c r="L429" s="4"/>
      <c r="M429" s="4" t="str">
        <f>IF(vlookup(A429,'Available Pokemon'!A:C,3,FALSE)=D429,"Y","N")</f>
        <v>N</v>
      </c>
      <c r="N429" s="4" t="str">
        <f>iferror(IF(vlookup(A429,'Available Pokemon'!A:D,4,FALSE)=D429,"Y","N"),"N")</f>
        <v>N</v>
      </c>
      <c r="O429" s="4" t="str">
        <f t="shared" si="4"/>
        <v>N</v>
      </c>
      <c r="P429" s="4" t="s">
        <v>121</v>
      </c>
      <c r="Q429" s="4" t="s">
        <v>128</v>
      </c>
      <c r="R429" s="4" t="s">
        <v>28</v>
      </c>
      <c r="S429" s="4" t="s">
        <v>31</v>
      </c>
      <c r="T429" s="4">
        <v>2.0</v>
      </c>
      <c r="U429" s="4"/>
    </row>
    <row r="430">
      <c r="A430" s="11" t="s">
        <v>573</v>
      </c>
      <c r="B430" s="11" t="s">
        <v>165</v>
      </c>
      <c r="C430" s="12" t="s">
        <v>593</v>
      </c>
      <c r="D430" s="3" t="str">
        <f>VLOOKUP(C430,Locations!$G$2:$H$250,2,false)</f>
        <v>00036 Byxbysion Tunnels</v>
      </c>
      <c r="E430" s="11" t="s">
        <v>24</v>
      </c>
      <c r="F430" s="4" t="s">
        <v>568</v>
      </c>
      <c r="G430" s="5"/>
      <c r="H430" s="2" t="s">
        <v>69</v>
      </c>
      <c r="I430" s="4"/>
      <c r="J430" s="4"/>
      <c r="K430" s="4"/>
      <c r="L430" s="4"/>
      <c r="M430" s="4" t="str">
        <f>IF(vlookup(A430,'Available Pokemon'!A:C,3,FALSE)=D430,"Y","N")</f>
        <v>N</v>
      </c>
      <c r="N430" s="4" t="str">
        <f>iferror(IF(vlookup(A430,'Available Pokemon'!A:D,4,FALSE)=D430,"Y","N"),"N")</f>
        <v>Y</v>
      </c>
      <c r="O430" s="4" t="str">
        <f t="shared" si="4"/>
        <v>Y</v>
      </c>
      <c r="P430" s="4" t="s">
        <v>30</v>
      </c>
      <c r="Q430" s="4" t="s">
        <v>56</v>
      </c>
      <c r="R430" s="4" t="s">
        <v>28</v>
      </c>
      <c r="S430" s="4" t="s">
        <v>28</v>
      </c>
      <c r="T430" s="4">
        <v>1.0</v>
      </c>
      <c r="U430" s="4"/>
    </row>
    <row r="431" hidden="1">
      <c r="A431" s="11" t="s">
        <v>254</v>
      </c>
      <c r="B431" s="11" t="s">
        <v>165</v>
      </c>
      <c r="C431" s="12" t="s">
        <v>593</v>
      </c>
      <c r="D431" s="3" t="str">
        <f>VLOOKUP(C431,Locations!$G$2:$H$250,2,false)</f>
        <v>00036 Byxbysion Tunnels</v>
      </c>
      <c r="E431" s="11" t="s">
        <v>24</v>
      </c>
      <c r="F431" s="4" t="s">
        <v>568</v>
      </c>
      <c r="G431" s="3"/>
      <c r="H431" s="11"/>
      <c r="I431" s="4" t="s">
        <v>255</v>
      </c>
      <c r="J431" s="4"/>
      <c r="K431" s="4"/>
      <c r="L431" s="4"/>
      <c r="M431" s="4" t="str">
        <f>IF(vlookup(A431,'Available Pokemon'!A:C,3,FALSE)=D431,"Y","N")</f>
        <v>N</v>
      </c>
      <c r="N431" s="4" t="str">
        <f>iferror(IF(vlookup(A431,'Available Pokemon'!A:D,4,FALSE)=D431,"Y","N"),"N")</f>
        <v>N</v>
      </c>
      <c r="O431" s="4" t="str">
        <f t="shared" si="4"/>
        <v>N</v>
      </c>
      <c r="P431" s="4" t="s">
        <v>30</v>
      </c>
      <c r="Q431" s="4"/>
      <c r="R431" s="4" t="s">
        <v>28</v>
      </c>
      <c r="S431" s="4" t="s">
        <v>31</v>
      </c>
      <c r="T431" s="4">
        <v>1.0</v>
      </c>
      <c r="U431" s="4"/>
    </row>
    <row r="432">
      <c r="A432" s="11" t="s">
        <v>456</v>
      </c>
      <c r="B432" s="11" t="s">
        <v>165</v>
      </c>
      <c r="C432" s="12" t="s">
        <v>593</v>
      </c>
      <c r="D432" s="3" t="str">
        <f>VLOOKUP(C432,Locations!$G$2:$H$250,2,false)</f>
        <v>00036 Byxbysion Tunnels</v>
      </c>
      <c r="E432" s="11" t="s">
        <v>24</v>
      </c>
      <c r="F432" s="4" t="s">
        <v>568</v>
      </c>
      <c r="G432" s="5"/>
      <c r="H432" s="2" t="s">
        <v>69</v>
      </c>
      <c r="I432" s="4" t="s">
        <v>457</v>
      </c>
      <c r="J432" s="4"/>
      <c r="K432" s="4"/>
      <c r="L432" s="4"/>
      <c r="M432" s="4" t="str">
        <f>IF(vlookup(A432,'Available Pokemon'!A:C,3,FALSE)=D432,"Y","N")</f>
        <v>N</v>
      </c>
      <c r="N432" s="4" t="str">
        <f>iferror(IF(vlookup(A432,'Available Pokemon'!A:D,4,FALSE)=D432,"Y","N"),"N")</f>
        <v>Y</v>
      </c>
      <c r="O432" s="4" t="str">
        <f t="shared" si="4"/>
        <v>Y</v>
      </c>
      <c r="P432" s="4" t="s">
        <v>131</v>
      </c>
      <c r="Q432" s="4" t="s">
        <v>172</v>
      </c>
      <c r="R432" s="4" t="s">
        <v>28</v>
      </c>
      <c r="S432" s="4" t="s">
        <v>31</v>
      </c>
      <c r="T432" s="4" t="s">
        <v>82</v>
      </c>
      <c r="U432" s="4" t="s">
        <v>31</v>
      </c>
    </row>
    <row r="433">
      <c r="A433" s="2" t="s">
        <v>594</v>
      </c>
      <c r="B433" s="11" t="s">
        <v>165</v>
      </c>
      <c r="C433" s="12" t="s">
        <v>593</v>
      </c>
      <c r="D433" s="3" t="str">
        <f>VLOOKUP(C433,Locations!$G$2:$H$250,2,false)</f>
        <v>00036 Byxbysion Tunnels</v>
      </c>
      <c r="E433" s="11" t="s">
        <v>24</v>
      </c>
      <c r="F433" s="4" t="s">
        <v>568</v>
      </c>
      <c r="G433" s="5"/>
      <c r="H433" s="2" t="s">
        <v>69</v>
      </c>
      <c r="I433" s="4"/>
      <c r="J433" s="4"/>
      <c r="K433" s="4"/>
      <c r="L433" s="4"/>
      <c r="M433" s="4" t="str">
        <f>IF(vlookup(A433,'Available Pokemon'!A:C,3,FALSE)=D433,"Y","N")</f>
        <v>Y</v>
      </c>
      <c r="N433" s="4" t="str">
        <f>iferror(IF(vlookup(A433,'Available Pokemon'!A:D,4,FALSE)=D433,"Y","N"),"N")</f>
        <v>N</v>
      </c>
      <c r="O433" s="4" t="str">
        <f t="shared" si="4"/>
        <v>Y</v>
      </c>
      <c r="P433" s="4" t="s">
        <v>30</v>
      </c>
      <c r="Q433" s="4"/>
      <c r="R433" s="4" t="s">
        <v>290</v>
      </c>
      <c r="S433" s="4" t="s">
        <v>31</v>
      </c>
      <c r="T433" s="4">
        <v>2.0</v>
      </c>
      <c r="U433" s="4"/>
    </row>
    <row r="434" hidden="1">
      <c r="A434" s="2" t="s">
        <v>288</v>
      </c>
      <c r="B434" s="11" t="s">
        <v>165</v>
      </c>
      <c r="C434" s="12" t="s">
        <v>593</v>
      </c>
      <c r="D434" s="3" t="str">
        <f>VLOOKUP(C434,Locations!$G$2:$H$250,2,false)</f>
        <v>00036 Byxbysion Tunnels</v>
      </c>
      <c r="E434" s="11" t="s">
        <v>24</v>
      </c>
      <c r="F434" s="4" t="s">
        <v>568</v>
      </c>
      <c r="G434" s="3"/>
      <c r="H434" s="11"/>
      <c r="I434" s="4"/>
      <c r="J434" s="4"/>
      <c r="K434" s="4"/>
      <c r="L434" s="4"/>
      <c r="M434" s="4" t="str">
        <f>IF(vlookup(A434,'Available Pokemon'!A:C,3,FALSE)=D434,"Y","N")</f>
        <v>N</v>
      </c>
      <c r="N434" s="4" t="str">
        <f>iferror(IF(vlookup(A434,'Available Pokemon'!A:D,4,FALSE)=D434,"Y","N"),"N")</f>
        <v>N</v>
      </c>
      <c r="O434" s="4" t="str">
        <f t="shared" si="4"/>
        <v>N</v>
      </c>
      <c r="P434" s="4" t="s">
        <v>30</v>
      </c>
      <c r="Q434" s="4"/>
      <c r="R434" s="4" t="s">
        <v>290</v>
      </c>
      <c r="S434" s="4" t="s">
        <v>31</v>
      </c>
      <c r="T434" s="4">
        <v>2.0</v>
      </c>
      <c r="U434" s="4"/>
    </row>
    <row r="435" hidden="1">
      <c r="A435" s="11" t="s">
        <v>494</v>
      </c>
      <c r="B435" s="11" t="s">
        <v>165</v>
      </c>
      <c r="C435" s="12" t="s">
        <v>593</v>
      </c>
      <c r="D435" s="3" t="str">
        <f>VLOOKUP(C435,Locations!$G$2:$H$250,2,false)</f>
        <v>00036 Byxbysion Tunnels</v>
      </c>
      <c r="E435" s="11" t="s">
        <v>24</v>
      </c>
      <c r="F435" s="4" t="s">
        <v>568</v>
      </c>
      <c r="G435" s="3"/>
      <c r="H435" s="11"/>
      <c r="I435" s="4"/>
      <c r="J435" s="4"/>
      <c r="K435" s="4"/>
      <c r="L435" s="4"/>
      <c r="M435" s="4" t="str">
        <f>IF(vlookup(A435,'Available Pokemon'!A:C,3,FALSE)=D435,"Y","N")</f>
        <v>N</v>
      </c>
      <c r="N435" s="4" t="str">
        <f>iferror(IF(vlookup(A435,'Available Pokemon'!A:D,4,FALSE)=D435,"Y","N"),"N")</f>
        <v>N</v>
      </c>
      <c r="O435" s="4" t="str">
        <f t="shared" si="4"/>
        <v>N</v>
      </c>
      <c r="P435" s="4" t="s">
        <v>30</v>
      </c>
      <c r="Q435" s="4"/>
      <c r="R435" s="4" t="s">
        <v>28</v>
      </c>
      <c r="S435" s="4" t="s">
        <v>28</v>
      </c>
      <c r="T435" s="4">
        <v>1.0</v>
      </c>
      <c r="U435" s="4"/>
    </row>
    <row r="436">
      <c r="A436" s="11" t="s">
        <v>595</v>
      </c>
      <c r="B436" s="11" t="s">
        <v>165</v>
      </c>
      <c r="C436" s="12" t="s">
        <v>593</v>
      </c>
      <c r="D436" s="3" t="str">
        <f>VLOOKUP(C436,Locations!$G$2:$H$250,2,false)</f>
        <v>00036 Byxbysion Tunnels</v>
      </c>
      <c r="E436" s="11" t="s">
        <v>24</v>
      </c>
      <c r="F436" s="4" t="s">
        <v>568</v>
      </c>
      <c r="G436" s="5"/>
      <c r="H436" s="2" t="s">
        <v>27</v>
      </c>
      <c r="I436" s="4"/>
      <c r="J436" s="4"/>
      <c r="K436" s="4"/>
      <c r="L436" s="4"/>
      <c r="M436" s="4" t="str">
        <f>IF(vlookup(A436,'Available Pokemon'!A:C,3,FALSE)=D436,"Y","N")</f>
        <v>Y</v>
      </c>
      <c r="N436" s="4" t="str">
        <f>iferror(IF(vlookup(A436,'Available Pokemon'!A:D,4,FALSE)=D436,"Y","N"),"N")</f>
        <v>N</v>
      </c>
      <c r="O436" s="4" t="str">
        <f t="shared" si="4"/>
        <v>Y</v>
      </c>
      <c r="P436" s="4" t="s">
        <v>30</v>
      </c>
      <c r="Q436" s="4"/>
      <c r="R436" s="4" t="s">
        <v>128</v>
      </c>
      <c r="S436" s="4"/>
      <c r="T436" s="4">
        <v>1.0</v>
      </c>
      <c r="U436" s="4"/>
    </row>
    <row r="437">
      <c r="A437" s="11" t="s">
        <v>194</v>
      </c>
      <c r="B437" s="11" t="s">
        <v>165</v>
      </c>
      <c r="C437" s="12" t="s">
        <v>593</v>
      </c>
      <c r="D437" s="3" t="str">
        <f>VLOOKUP(C437,Locations!$G$2:$H$250,2,false)</f>
        <v>00036 Byxbysion Tunnels</v>
      </c>
      <c r="E437" s="11" t="s">
        <v>24</v>
      </c>
      <c r="F437" s="4" t="s">
        <v>568</v>
      </c>
      <c r="G437" s="5"/>
      <c r="H437" s="2" t="s">
        <v>27</v>
      </c>
      <c r="I437" s="4"/>
      <c r="J437" s="4"/>
      <c r="K437" s="4"/>
      <c r="L437" s="4"/>
      <c r="M437" s="4" t="str">
        <f>IF(vlookup(A437,'Available Pokemon'!A:C,3,FALSE)=D437,"Y","N")</f>
        <v>N</v>
      </c>
      <c r="N437" s="4" t="str">
        <f>iferror(IF(vlookup(A437,'Available Pokemon'!A:D,4,FALSE)=D437,"Y","N"),"N")</f>
        <v>Y</v>
      </c>
      <c r="O437" s="4" t="str">
        <f t="shared" si="4"/>
        <v>Y</v>
      </c>
      <c r="P437" s="4" t="s">
        <v>121</v>
      </c>
      <c r="Q437" s="4" t="s">
        <v>128</v>
      </c>
      <c r="R437" s="4" t="s">
        <v>196</v>
      </c>
      <c r="S437" s="4" t="s">
        <v>31</v>
      </c>
      <c r="T437" s="4">
        <v>1.0</v>
      </c>
      <c r="U437" s="4"/>
    </row>
    <row r="438">
      <c r="A438" s="3" t="s">
        <v>596</v>
      </c>
      <c r="B438" s="2" t="s">
        <v>165</v>
      </c>
      <c r="C438" s="3" t="s">
        <v>593</v>
      </c>
      <c r="D438" s="3" t="str">
        <f>VLOOKUP(C438,Locations!$G$2:$H$250,2,false)</f>
        <v>00036 Byxbysion Tunnels</v>
      </c>
      <c r="E438" s="11" t="s">
        <v>24</v>
      </c>
      <c r="F438" s="4" t="s">
        <v>568</v>
      </c>
      <c r="G438" s="5"/>
      <c r="H438" s="2" t="s">
        <v>69</v>
      </c>
      <c r="I438" s="4"/>
      <c r="J438" s="4"/>
      <c r="K438" s="4"/>
      <c r="L438" s="4"/>
      <c r="M438" s="4" t="str">
        <f>IF(vlookup(A438,'Available Pokemon'!A:C,3,FALSE)=D438,"Y","N")</f>
        <v>Y</v>
      </c>
      <c r="N438" s="4" t="str">
        <f>iferror(IF(vlookup(A438,'Available Pokemon'!A:D,4,FALSE)=D438,"Y","N"),"N")</f>
        <v>N</v>
      </c>
      <c r="O438" s="4" t="str">
        <f t="shared" si="4"/>
        <v>Y</v>
      </c>
      <c r="P438" s="4" t="s">
        <v>111</v>
      </c>
      <c r="Q438" s="4"/>
      <c r="R438" s="4"/>
      <c r="S438" s="4" t="s">
        <v>31</v>
      </c>
      <c r="T438" s="4" t="s">
        <v>190</v>
      </c>
      <c r="U438" s="4"/>
    </row>
    <row r="439" hidden="1">
      <c r="A439" s="11" t="s">
        <v>150</v>
      </c>
      <c r="B439" s="11" t="s">
        <v>165</v>
      </c>
      <c r="C439" s="12" t="s">
        <v>593</v>
      </c>
      <c r="D439" s="3" t="str">
        <f>VLOOKUP(C439,Locations!$G$2:$H$250,2,false)</f>
        <v>00036 Byxbysion Tunnels</v>
      </c>
      <c r="E439" s="11" t="s">
        <v>24</v>
      </c>
      <c r="F439" s="4" t="s">
        <v>568</v>
      </c>
      <c r="G439" s="3"/>
      <c r="H439" s="11"/>
      <c r="I439" s="4" t="s">
        <v>151</v>
      </c>
      <c r="J439" s="4" t="s">
        <v>152</v>
      </c>
      <c r="K439" s="4"/>
      <c r="L439" s="4"/>
      <c r="M439" s="4" t="str">
        <f>IF(vlookup(A439,'Available Pokemon'!A:C,3,FALSE)=D439,"Y","N")</f>
        <v>N</v>
      </c>
      <c r="N439" s="4" t="str">
        <f>iferror(IF(vlookup(A439,'Available Pokemon'!A:D,4,FALSE)=D439,"Y","N"),"N")</f>
        <v>N</v>
      </c>
      <c r="O439" s="4" t="str">
        <f t="shared" si="4"/>
        <v>N</v>
      </c>
      <c r="P439" s="4" t="s">
        <v>30</v>
      </c>
      <c r="Q439" s="4"/>
      <c r="R439" s="4" t="s">
        <v>28</v>
      </c>
      <c r="S439" s="4" t="s">
        <v>31</v>
      </c>
      <c r="T439" s="4">
        <v>1.0</v>
      </c>
      <c r="U439" s="4"/>
    </row>
    <row r="440">
      <c r="A440" s="11" t="s">
        <v>582</v>
      </c>
      <c r="B440" s="11" t="s">
        <v>165</v>
      </c>
      <c r="C440" s="12" t="s">
        <v>593</v>
      </c>
      <c r="D440" s="3" t="str">
        <f>VLOOKUP(C440,Locations!$G$2:$H$250,2,false)</f>
        <v>00036 Byxbysion Tunnels</v>
      </c>
      <c r="E440" s="11" t="s">
        <v>24</v>
      </c>
      <c r="F440" s="4" t="s">
        <v>568</v>
      </c>
      <c r="G440" s="5"/>
      <c r="H440" s="2" t="s">
        <v>27</v>
      </c>
      <c r="I440" s="4"/>
      <c r="J440" s="4"/>
      <c r="K440" s="4"/>
      <c r="L440" s="4"/>
      <c r="M440" s="4" t="str">
        <f>IF(vlookup(A440,'Available Pokemon'!A:C,3,FALSE)=D440,"Y","N")</f>
        <v>N</v>
      </c>
      <c r="N440" s="4" t="str">
        <f>iferror(IF(vlookup(A440,'Available Pokemon'!A:D,4,FALSE)=D440,"Y","N"),"N")</f>
        <v>Y</v>
      </c>
      <c r="O440" s="4" t="str">
        <f t="shared" si="4"/>
        <v>Y</v>
      </c>
      <c r="P440" s="4" t="s">
        <v>30</v>
      </c>
      <c r="Q440" s="4" t="s">
        <v>56</v>
      </c>
      <c r="R440" s="4" t="s">
        <v>28</v>
      </c>
      <c r="S440" s="4" t="s">
        <v>31</v>
      </c>
      <c r="T440" s="4">
        <v>2.0</v>
      </c>
      <c r="U440" s="4"/>
    </row>
    <row r="441">
      <c r="A441" s="3" t="s">
        <v>597</v>
      </c>
      <c r="B441" s="2" t="s">
        <v>22</v>
      </c>
      <c r="C441" s="3" t="s">
        <v>598</v>
      </c>
      <c r="D441" s="3" t="str">
        <f>VLOOKUP(C441,Locations!$G$2:$H$250,2,false)</f>
        <v>00038 Byxbysion Grotto</v>
      </c>
      <c r="E441" s="2" t="s">
        <v>24</v>
      </c>
      <c r="F441" s="4" t="s">
        <v>568</v>
      </c>
      <c r="G441" s="5" t="s">
        <v>599</v>
      </c>
      <c r="H441" s="2" t="s">
        <v>69</v>
      </c>
      <c r="I441" s="4" t="s">
        <v>28</v>
      </c>
      <c r="J441" s="4" t="s">
        <v>28</v>
      </c>
      <c r="K441" s="4" t="s">
        <v>28</v>
      </c>
      <c r="L441" s="4"/>
      <c r="M441" s="4" t="str">
        <f>IF(vlookup(A441,'Available Pokemon'!A:C,3,FALSE)=D441,"Y","N")</f>
        <v>Y</v>
      </c>
      <c r="N441" s="4" t="str">
        <f>iferror(IF(vlookup(A441,'Available Pokemon'!A:D,4,FALSE)=D441,"Y","N"),"N")</f>
        <v>N</v>
      </c>
      <c r="O441" s="4" t="str">
        <f t="shared" si="4"/>
        <v>Y</v>
      </c>
      <c r="P441" s="4" t="s">
        <v>177</v>
      </c>
      <c r="Q441" s="4" t="s">
        <v>147</v>
      </c>
      <c r="R441" s="4" t="s">
        <v>28</v>
      </c>
      <c r="S441" s="4" t="s">
        <v>31</v>
      </c>
      <c r="T441" s="4" t="s">
        <v>82</v>
      </c>
      <c r="U441" s="4" t="s">
        <v>31</v>
      </c>
    </row>
    <row r="442">
      <c r="A442" s="11" t="s">
        <v>157</v>
      </c>
      <c r="B442" s="2" t="s">
        <v>600</v>
      </c>
      <c r="C442" s="2" t="s">
        <v>109</v>
      </c>
      <c r="D442" s="3" t="str">
        <f>VLOOKUP(C442,Locations!$G$2:$H$250,2,false)</f>
        <v>00004 Lower Peridot Ward</v>
      </c>
      <c r="E442" s="11" t="s">
        <v>24</v>
      </c>
      <c r="F442" s="4" t="s">
        <v>601</v>
      </c>
      <c r="G442" s="5"/>
      <c r="H442" s="2" t="s">
        <v>27</v>
      </c>
      <c r="I442" s="4"/>
      <c r="J442" s="4"/>
      <c r="K442" s="4"/>
      <c r="L442" s="4"/>
      <c r="M442" s="4" t="str">
        <f>IF(vlookup(A442,'Available Pokemon'!A:C,3,FALSE)=D442,"Y","N")</f>
        <v>Y</v>
      </c>
      <c r="N442" s="4" t="str">
        <f>iferror(IF(vlookup(A442,'Available Pokemon'!A:D,4,FALSE)=D442,"Y","N"),"N")</f>
        <v>N</v>
      </c>
      <c r="O442" s="4" t="str">
        <f t="shared" si="4"/>
        <v>Y</v>
      </c>
      <c r="P442" s="4" t="s">
        <v>44</v>
      </c>
      <c r="Q442" s="4"/>
      <c r="R442" s="4" t="s">
        <v>28</v>
      </c>
      <c r="S442" s="4" t="s">
        <v>31</v>
      </c>
      <c r="T442" s="4">
        <v>1.0</v>
      </c>
      <c r="U442" s="4"/>
    </row>
    <row r="443">
      <c r="A443" s="11" t="s">
        <v>159</v>
      </c>
      <c r="B443" s="2" t="s">
        <v>600</v>
      </c>
      <c r="C443" s="2" t="s">
        <v>109</v>
      </c>
      <c r="D443" s="3" t="str">
        <f>VLOOKUP(C443,Locations!$G$2:$H$250,2,false)</f>
        <v>00004 Lower Peridot Ward</v>
      </c>
      <c r="E443" s="11" t="s">
        <v>24</v>
      </c>
      <c r="F443" s="4" t="s">
        <v>601</v>
      </c>
      <c r="G443" s="5"/>
      <c r="H443" s="2" t="s">
        <v>27</v>
      </c>
      <c r="I443" s="4" t="s">
        <v>160</v>
      </c>
      <c r="J443" s="4"/>
      <c r="K443" s="4"/>
      <c r="L443" s="4"/>
      <c r="M443" s="4" t="str">
        <f>IF(vlookup(A443,'Available Pokemon'!A:C,3,FALSE)=D443,"Y","N")</f>
        <v>Y</v>
      </c>
      <c r="N443" s="4" t="str">
        <f>iferror(IF(vlookup(A443,'Available Pokemon'!A:D,4,FALSE)=D443,"Y","N"),"N")</f>
        <v>N</v>
      </c>
      <c r="O443" s="4" t="str">
        <f t="shared" si="4"/>
        <v>Y</v>
      </c>
      <c r="P443" s="4" t="s">
        <v>44</v>
      </c>
      <c r="Q443" s="4"/>
      <c r="R443" s="4" t="s">
        <v>28</v>
      </c>
      <c r="S443" s="4" t="s">
        <v>31</v>
      </c>
      <c r="T443" s="4">
        <v>1.0</v>
      </c>
      <c r="U443" s="4"/>
    </row>
    <row r="444" hidden="1">
      <c r="A444" s="11" t="s">
        <v>588</v>
      </c>
      <c r="B444" s="2" t="s">
        <v>600</v>
      </c>
      <c r="C444" s="2" t="s">
        <v>109</v>
      </c>
      <c r="D444" s="3" t="str">
        <f>VLOOKUP(C444,Locations!$G$2:$H$250,2,false)</f>
        <v>00004 Lower Peridot Ward</v>
      </c>
      <c r="E444" s="11" t="s">
        <v>24</v>
      </c>
      <c r="F444" s="4" t="s">
        <v>601</v>
      </c>
      <c r="G444" s="3"/>
      <c r="H444" s="2"/>
      <c r="I444" s="4" t="s">
        <v>152</v>
      </c>
      <c r="J444" s="4"/>
      <c r="K444" s="4"/>
      <c r="L444" s="4"/>
      <c r="M444" s="4" t="str">
        <f>IF(vlookup(A444,'Available Pokemon'!A:C,3,FALSE)=D444,"Y","N")</f>
        <v>N</v>
      </c>
      <c r="N444" s="4" t="str">
        <f>iferror(IF(vlookup(A444,'Available Pokemon'!A:D,4,FALSE)=D444,"Y","N"),"N")</f>
        <v>N</v>
      </c>
      <c r="O444" s="4" t="str">
        <f t="shared" si="4"/>
        <v>N</v>
      </c>
      <c r="P444" s="4" t="s">
        <v>30</v>
      </c>
      <c r="Q444" s="4"/>
      <c r="R444" s="4" t="s">
        <v>28</v>
      </c>
      <c r="S444" s="4" t="s">
        <v>28</v>
      </c>
      <c r="T444" s="4">
        <v>0.0</v>
      </c>
      <c r="U444" s="4" t="s">
        <v>31</v>
      </c>
    </row>
    <row r="445">
      <c r="A445" s="11" t="s">
        <v>602</v>
      </c>
      <c r="B445" s="2" t="s">
        <v>600</v>
      </c>
      <c r="C445" s="2" t="s">
        <v>109</v>
      </c>
      <c r="D445" s="3" t="str">
        <f>VLOOKUP(C445,Locations!$G$2:$H$250,2,false)</f>
        <v>00004 Lower Peridot Ward</v>
      </c>
      <c r="E445" s="11" t="s">
        <v>24</v>
      </c>
      <c r="F445" s="4" t="s">
        <v>601</v>
      </c>
      <c r="G445" s="5"/>
      <c r="H445" s="2" t="s">
        <v>69</v>
      </c>
      <c r="I445" s="4" t="s">
        <v>160</v>
      </c>
      <c r="J445" s="4"/>
      <c r="K445" s="4"/>
      <c r="L445" s="4"/>
      <c r="M445" s="4" t="str">
        <f>IF(vlookup(A445,'Available Pokemon'!A:C,3,FALSE)=D445,"Y","N")</f>
        <v>Y</v>
      </c>
      <c r="N445" s="4" t="str">
        <f>iferror(IF(vlookup(A445,'Available Pokemon'!A:D,4,FALSE)=D445,"Y","N"),"N")</f>
        <v>N</v>
      </c>
      <c r="O445" s="4" t="str">
        <f t="shared" si="4"/>
        <v>Y</v>
      </c>
      <c r="P445" s="4" t="s">
        <v>44</v>
      </c>
      <c r="Q445" s="4"/>
      <c r="R445" s="4" t="s">
        <v>28</v>
      </c>
      <c r="S445" s="4" t="s">
        <v>28</v>
      </c>
      <c r="T445" s="4">
        <v>0.0</v>
      </c>
      <c r="U445" s="4" t="s">
        <v>31</v>
      </c>
    </row>
    <row r="446" hidden="1">
      <c r="A446" s="11" t="s">
        <v>406</v>
      </c>
      <c r="B446" s="2" t="s">
        <v>600</v>
      </c>
      <c r="C446" s="2" t="s">
        <v>109</v>
      </c>
      <c r="D446" s="3" t="str">
        <f>VLOOKUP(C446,Locations!$G$2:$H$250,2,false)</f>
        <v>00004 Lower Peridot Ward</v>
      </c>
      <c r="E446" s="11" t="s">
        <v>24</v>
      </c>
      <c r="F446" s="4" t="s">
        <v>601</v>
      </c>
      <c r="G446" s="3"/>
      <c r="H446" s="2"/>
      <c r="I446" s="4"/>
      <c r="J446" s="4"/>
      <c r="K446" s="4"/>
      <c r="L446" s="4"/>
      <c r="M446" s="4" t="str">
        <f>IF(vlookup(A446,'Available Pokemon'!A:C,3,FALSE)=D446,"Y","N")</f>
        <v>N</v>
      </c>
      <c r="N446" s="4" t="str">
        <f>iferror(IF(vlookup(A446,'Available Pokemon'!A:D,4,FALSE)=D446,"Y","N"),"N")</f>
        <v>N</v>
      </c>
      <c r="O446" s="4" t="str">
        <f t="shared" si="4"/>
        <v>N</v>
      </c>
      <c r="P446" s="4" t="s">
        <v>30</v>
      </c>
      <c r="Q446" s="4" t="s">
        <v>44</v>
      </c>
      <c r="R446" s="4" t="s">
        <v>409</v>
      </c>
      <c r="S446" s="4" t="s">
        <v>31</v>
      </c>
      <c r="T446" s="4">
        <v>1.0</v>
      </c>
      <c r="U446" s="4"/>
    </row>
    <row r="447">
      <c r="A447" s="11" t="s">
        <v>603</v>
      </c>
      <c r="B447" s="2" t="s">
        <v>600</v>
      </c>
      <c r="C447" s="2" t="s">
        <v>109</v>
      </c>
      <c r="D447" s="3" t="str">
        <f>VLOOKUP(C447,Locations!$G$2:$H$250,2,false)</f>
        <v>00004 Lower Peridot Ward</v>
      </c>
      <c r="E447" s="11" t="s">
        <v>24</v>
      </c>
      <c r="F447" s="4" t="s">
        <v>601</v>
      </c>
      <c r="G447" s="5" t="s">
        <v>604</v>
      </c>
      <c r="H447" s="2" t="s">
        <v>69</v>
      </c>
      <c r="I447" s="4" t="s">
        <v>336</v>
      </c>
      <c r="J447" s="4"/>
      <c r="K447" s="4"/>
      <c r="L447" s="4"/>
      <c r="M447" s="4" t="str">
        <f>IF(vlookup(A447,'Available Pokemon'!A:C,3,FALSE)=D447,"Y","N")</f>
        <v>Y</v>
      </c>
      <c r="N447" s="4" t="str">
        <f>iferror(IF(vlookup(A447,'Available Pokemon'!A:D,4,FALSE)=D447,"Y","N"),"N")</f>
        <v>N</v>
      </c>
      <c r="O447" s="4" t="str">
        <f t="shared" si="4"/>
        <v>Y</v>
      </c>
      <c r="P447" s="4" t="s">
        <v>44</v>
      </c>
      <c r="Q447" s="4" t="s">
        <v>30</v>
      </c>
      <c r="R447" s="4" t="s">
        <v>28</v>
      </c>
      <c r="S447" s="4" t="s">
        <v>31</v>
      </c>
      <c r="T447" s="4">
        <v>1.0</v>
      </c>
      <c r="U447" s="4"/>
    </row>
    <row r="448" hidden="1">
      <c r="A448" s="11" t="s">
        <v>588</v>
      </c>
      <c r="B448" s="2" t="s">
        <v>600</v>
      </c>
      <c r="C448" s="2" t="s">
        <v>167</v>
      </c>
      <c r="D448" s="3" t="str">
        <f>VLOOKUP(C448,Locations!$G$2:$H$250,2,false)</f>
        <v>00006 Peridot Ward</v>
      </c>
      <c r="E448" s="11" t="s">
        <v>24</v>
      </c>
      <c r="F448" s="4" t="s">
        <v>601</v>
      </c>
      <c r="G448" s="3"/>
      <c r="H448" s="2"/>
      <c r="I448" s="4" t="s">
        <v>152</v>
      </c>
      <c r="J448" s="4"/>
      <c r="K448" s="4"/>
      <c r="L448" s="4"/>
      <c r="M448" s="4" t="str">
        <f>IF(vlookup(A448,'Available Pokemon'!A:C,3,FALSE)=D448,"Y","N")</f>
        <v>N</v>
      </c>
      <c r="N448" s="4" t="str">
        <f>iferror(IF(vlookup(A448,'Available Pokemon'!A:D,4,FALSE)=D448,"Y","N"),"N")</f>
        <v>N</v>
      </c>
      <c r="O448" s="4" t="str">
        <f t="shared" si="4"/>
        <v>N</v>
      </c>
      <c r="P448" s="4" t="s">
        <v>30</v>
      </c>
      <c r="Q448" s="4"/>
      <c r="R448" s="4" t="s">
        <v>28</v>
      </c>
      <c r="S448" s="4" t="s">
        <v>28</v>
      </c>
      <c r="T448" s="4">
        <v>0.0</v>
      </c>
      <c r="U448" s="4" t="s">
        <v>31</v>
      </c>
    </row>
    <row r="449" hidden="1">
      <c r="A449" s="11" t="s">
        <v>406</v>
      </c>
      <c r="B449" s="2" t="s">
        <v>600</v>
      </c>
      <c r="C449" s="2" t="s">
        <v>167</v>
      </c>
      <c r="D449" s="3" t="str">
        <f>VLOOKUP(C449,Locations!$G$2:$H$250,2,false)</f>
        <v>00006 Peridot Ward</v>
      </c>
      <c r="E449" s="11" t="s">
        <v>24</v>
      </c>
      <c r="F449" s="4" t="s">
        <v>601</v>
      </c>
      <c r="G449" s="3"/>
      <c r="H449" s="2"/>
      <c r="I449" s="4"/>
      <c r="J449" s="4"/>
      <c r="K449" s="4"/>
      <c r="L449" s="4"/>
      <c r="M449" s="4" t="str">
        <f>IF(vlookup(A449,'Available Pokemon'!A:C,3,FALSE)=D449,"Y","N")</f>
        <v>N</v>
      </c>
      <c r="N449" s="4" t="str">
        <f>iferror(IF(vlookup(A449,'Available Pokemon'!A:D,4,FALSE)=D449,"Y","N"),"N")</f>
        <v>N</v>
      </c>
      <c r="O449" s="4" t="str">
        <f t="shared" si="4"/>
        <v>N</v>
      </c>
      <c r="P449" s="4" t="s">
        <v>30</v>
      </c>
      <c r="Q449" s="4" t="s">
        <v>44</v>
      </c>
      <c r="R449" s="4" t="s">
        <v>409</v>
      </c>
      <c r="S449" s="4" t="s">
        <v>31</v>
      </c>
      <c r="T449" s="4">
        <v>1.0</v>
      </c>
      <c r="U449" s="4"/>
    </row>
    <row r="450" hidden="1">
      <c r="A450" s="11" t="s">
        <v>603</v>
      </c>
      <c r="B450" s="2" t="s">
        <v>600</v>
      </c>
      <c r="C450" s="2" t="s">
        <v>167</v>
      </c>
      <c r="D450" s="3" t="str">
        <f>VLOOKUP(C450,Locations!$G$2:$H$250,2,false)</f>
        <v>00006 Peridot Ward</v>
      </c>
      <c r="E450" s="11" t="s">
        <v>24</v>
      </c>
      <c r="F450" s="4" t="s">
        <v>601</v>
      </c>
      <c r="G450" s="3"/>
      <c r="H450" s="2"/>
      <c r="I450" s="4" t="s">
        <v>336</v>
      </c>
      <c r="J450" s="4"/>
      <c r="K450" s="4"/>
      <c r="L450" s="4"/>
      <c r="M450" s="4" t="str">
        <f>IF(vlookup(A450,'Available Pokemon'!A:C,3,FALSE)=D450,"Y","N")</f>
        <v>N</v>
      </c>
      <c r="N450" s="4" t="str">
        <f>iferror(IF(vlookup(A450,'Available Pokemon'!A:D,4,FALSE)=D450,"Y","N"),"N")</f>
        <v>N</v>
      </c>
      <c r="O450" s="4" t="str">
        <f t="shared" si="4"/>
        <v>N</v>
      </c>
      <c r="P450" s="4" t="s">
        <v>44</v>
      </c>
      <c r="Q450" s="4" t="s">
        <v>30</v>
      </c>
      <c r="R450" s="4" t="s">
        <v>28</v>
      </c>
      <c r="S450" s="4" t="s">
        <v>31</v>
      </c>
      <c r="T450" s="4">
        <v>1.0</v>
      </c>
      <c r="U450" s="4"/>
    </row>
    <row r="451">
      <c r="A451" s="3" t="s">
        <v>460</v>
      </c>
      <c r="B451" s="2" t="s">
        <v>244</v>
      </c>
      <c r="C451" s="3" t="s">
        <v>199</v>
      </c>
      <c r="D451" s="3" t="str">
        <f>VLOOKUP(C451,Locations!$G$2:$H$250,2,false)</f>
        <v>00009 Obsidia Ward</v>
      </c>
      <c r="E451" s="11" t="s">
        <v>24</v>
      </c>
      <c r="F451" s="4" t="s">
        <v>601</v>
      </c>
      <c r="G451" s="14" t="s">
        <v>605</v>
      </c>
      <c r="H451" s="2"/>
      <c r="I451" s="4" t="s">
        <v>28</v>
      </c>
      <c r="J451" s="4" t="s">
        <v>28</v>
      </c>
      <c r="K451" s="4" t="s">
        <v>28</v>
      </c>
      <c r="L451" s="4"/>
      <c r="M451" s="4" t="s">
        <v>31</v>
      </c>
      <c r="N451" s="4" t="str">
        <f>iferror(IF(vlookup(A451,'Available Pokemon'!A:D,4,FALSE)=D451,"Y","N"),"N")</f>
        <v>N</v>
      </c>
      <c r="O451" s="4" t="str">
        <f t="shared" si="4"/>
        <v>Y</v>
      </c>
      <c r="P451" s="4"/>
      <c r="Q451" s="4"/>
      <c r="R451" s="4"/>
      <c r="S451" s="4"/>
      <c r="T451" s="4"/>
      <c r="U451" s="4"/>
    </row>
    <row r="452" hidden="1">
      <c r="A452" s="11" t="s">
        <v>588</v>
      </c>
      <c r="B452" s="2" t="s">
        <v>600</v>
      </c>
      <c r="C452" s="2" t="s">
        <v>257</v>
      </c>
      <c r="D452" s="3" t="str">
        <f>VLOOKUP(C452,Locations!$G$2:$H$250,2,false)</f>
        <v>00013 Coral Ward</v>
      </c>
      <c r="E452" s="11" t="s">
        <v>24</v>
      </c>
      <c r="F452" s="4" t="s">
        <v>601</v>
      </c>
      <c r="G452" s="3"/>
      <c r="H452" s="2"/>
      <c r="I452" s="4" t="s">
        <v>152</v>
      </c>
      <c r="J452" s="4"/>
      <c r="K452" s="4"/>
      <c r="L452" s="4"/>
      <c r="M452" s="4" t="str">
        <f>IF(vlookup(A452,'Available Pokemon'!A:C,3,FALSE)=D452,"Y","N")</f>
        <v>N</v>
      </c>
      <c r="N452" s="4" t="str">
        <f>iferror(IF(vlookup(A452,'Available Pokemon'!A:D,4,FALSE)=D452,"Y","N"),"N")</f>
        <v>N</v>
      </c>
      <c r="O452" s="4" t="str">
        <f t="shared" si="4"/>
        <v>N</v>
      </c>
      <c r="P452" s="4" t="s">
        <v>30</v>
      </c>
      <c r="Q452" s="4"/>
      <c r="R452" s="4" t="s">
        <v>28</v>
      </c>
      <c r="S452" s="4" t="s">
        <v>28</v>
      </c>
      <c r="T452" s="4">
        <v>0.0</v>
      </c>
      <c r="U452" s="4" t="s">
        <v>31</v>
      </c>
    </row>
    <row r="453" hidden="1">
      <c r="A453" s="11" t="s">
        <v>406</v>
      </c>
      <c r="B453" s="2" t="s">
        <v>600</v>
      </c>
      <c r="C453" s="2" t="s">
        <v>257</v>
      </c>
      <c r="D453" s="3" t="str">
        <f>VLOOKUP(C453,Locations!$G$2:$H$250,2,false)</f>
        <v>00013 Coral Ward</v>
      </c>
      <c r="E453" s="11" t="s">
        <v>24</v>
      </c>
      <c r="F453" s="4" t="s">
        <v>601</v>
      </c>
      <c r="G453" s="3"/>
      <c r="H453" s="2"/>
      <c r="I453" s="4"/>
      <c r="J453" s="4"/>
      <c r="K453" s="4"/>
      <c r="L453" s="4"/>
      <c r="M453" s="4" t="str">
        <f>IF(vlookup(A453,'Available Pokemon'!A:C,3,FALSE)=D453,"Y","N")</f>
        <v>N</v>
      </c>
      <c r="N453" s="4" t="str">
        <f>iferror(IF(vlookup(A453,'Available Pokemon'!A:D,4,FALSE)=D453,"Y","N"),"N")</f>
        <v>N</v>
      </c>
      <c r="O453" s="4" t="str">
        <f t="shared" si="4"/>
        <v>N</v>
      </c>
      <c r="P453" s="4" t="s">
        <v>30</v>
      </c>
      <c r="Q453" s="4" t="s">
        <v>44</v>
      </c>
      <c r="R453" s="4" t="s">
        <v>409</v>
      </c>
      <c r="S453" s="4" t="s">
        <v>31</v>
      </c>
      <c r="T453" s="4">
        <v>1.0</v>
      </c>
      <c r="U453" s="4"/>
    </row>
    <row r="454" hidden="1">
      <c r="A454" s="11" t="s">
        <v>603</v>
      </c>
      <c r="B454" s="2" t="s">
        <v>600</v>
      </c>
      <c r="C454" s="2" t="s">
        <v>257</v>
      </c>
      <c r="D454" s="3" t="str">
        <f>VLOOKUP(C454,Locations!$G$2:$H$250,2,false)</f>
        <v>00013 Coral Ward</v>
      </c>
      <c r="E454" s="11" t="s">
        <v>24</v>
      </c>
      <c r="F454" s="4" t="s">
        <v>601</v>
      </c>
      <c r="G454" s="3"/>
      <c r="H454" s="2"/>
      <c r="I454" s="4" t="s">
        <v>336</v>
      </c>
      <c r="J454" s="4"/>
      <c r="K454" s="4"/>
      <c r="L454" s="4"/>
      <c r="M454" s="4" t="str">
        <f>IF(vlookup(A454,'Available Pokemon'!A:C,3,FALSE)=D454,"Y","N")</f>
        <v>N</v>
      </c>
      <c r="N454" s="4" t="str">
        <f>iferror(IF(vlookup(A454,'Available Pokemon'!A:D,4,FALSE)=D454,"Y","N"),"N")</f>
        <v>N</v>
      </c>
      <c r="O454" s="4" t="str">
        <f t="shared" si="4"/>
        <v>N</v>
      </c>
      <c r="P454" s="4" t="s">
        <v>44</v>
      </c>
      <c r="Q454" s="4" t="s">
        <v>30</v>
      </c>
      <c r="R454" s="4" t="s">
        <v>28</v>
      </c>
      <c r="S454" s="4" t="s">
        <v>31</v>
      </c>
      <c r="T454" s="4">
        <v>1.0</v>
      </c>
      <c r="U454" s="4"/>
    </row>
    <row r="455">
      <c r="A455" s="11" t="s">
        <v>606</v>
      </c>
      <c r="B455" s="2" t="s">
        <v>244</v>
      </c>
      <c r="C455" s="2" t="s">
        <v>356</v>
      </c>
      <c r="D455" s="3" t="str">
        <f>VLOOKUP(C455,Locations!$G$2:$H$250,2,false)</f>
        <v>00018 Rhodochrine Jungle</v>
      </c>
      <c r="E455" s="2" t="s">
        <v>24</v>
      </c>
      <c r="F455" s="4" t="s">
        <v>601</v>
      </c>
      <c r="G455" s="5" t="s">
        <v>607</v>
      </c>
      <c r="H455" s="11"/>
      <c r="I455" s="4" t="s">
        <v>28</v>
      </c>
      <c r="J455" s="4" t="s">
        <v>28</v>
      </c>
      <c r="K455" s="4" t="s">
        <v>28</v>
      </c>
      <c r="L455" s="4"/>
      <c r="M455" s="4" t="str">
        <f>IF(vlookup(A455,'Available Pokemon'!A:C,3,FALSE)=D455,"Y","N")</f>
        <v>Y</v>
      </c>
      <c r="N455" s="4" t="str">
        <f>iferror(IF(vlookup(A455,'Available Pokemon'!A:D,4,FALSE)=D455,"Y","N"),"N")</f>
        <v>N</v>
      </c>
      <c r="O455" s="4" t="str">
        <f t="shared" si="4"/>
        <v>Y</v>
      </c>
      <c r="P455" s="4" t="s">
        <v>75</v>
      </c>
      <c r="Q455" s="4" t="s">
        <v>128</v>
      </c>
      <c r="R455" s="4"/>
      <c r="S455" s="4"/>
      <c r="T455" s="4">
        <v>0.0</v>
      </c>
      <c r="U455" s="4" t="s">
        <v>31</v>
      </c>
    </row>
    <row r="456">
      <c r="A456" s="11" t="s">
        <v>383</v>
      </c>
      <c r="B456" s="2" t="s">
        <v>600</v>
      </c>
      <c r="C456" s="2" t="s">
        <v>374</v>
      </c>
      <c r="D456" s="3" t="str">
        <f>VLOOKUP(C456,Locations!$G$2:$H$250,2,false)</f>
        <v>00019 The Underroot</v>
      </c>
      <c r="E456" s="11" t="s">
        <v>24</v>
      </c>
      <c r="F456" s="4" t="s">
        <v>601</v>
      </c>
      <c r="G456" s="5"/>
      <c r="H456" s="2" t="s">
        <v>27</v>
      </c>
      <c r="I456" s="4"/>
      <c r="J456" s="4"/>
      <c r="K456" s="4"/>
      <c r="L456" s="4"/>
      <c r="M456" s="4" t="str">
        <f>IF(vlookup(A456,'Available Pokemon'!A:C,3,FALSE)=D456,"Y","N")</f>
        <v>Y</v>
      </c>
      <c r="N456" s="4" t="str">
        <f>iferror(IF(vlookup(A456,'Available Pokemon'!A:D,4,FALSE)=D456,"Y","N"),"N")</f>
        <v>N</v>
      </c>
      <c r="O456" s="4" t="str">
        <f t="shared" si="4"/>
        <v>Y</v>
      </c>
      <c r="P456" s="4" t="s">
        <v>44</v>
      </c>
      <c r="Q456" s="4"/>
      <c r="R456" s="4" t="s">
        <v>111</v>
      </c>
      <c r="S456" s="4"/>
      <c r="T456" s="4">
        <v>1.0</v>
      </c>
      <c r="U456" s="4"/>
    </row>
    <row r="457">
      <c r="A457" s="11" t="s">
        <v>406</v>
      </c>
      <c r="B457" s="2" t="s">
        <v>600</v>
      </c>
      <c r="C457" s="2" t="s">
        <v>374</v>
      </c>
      <c r="D457" s="3" t="str">
        <f>VLOOKUP(C457,Locations!$G$2:$H$250,2,false)</f>
        <v>00019 The Underroot</v>
      </c>
      <c r="E457" s="11" t="s">
        <v>24</v>
      </c>
      <c r="F457" s="4" t="s">
        <v>601</v>
      </c>
      <c r="G457" s="5"/>
      <c r="H457" s="2" t="s">
        <v>27</v>
      </c>
      <c r="I457" s="4"/>
      <c r="J457" s="4"/>
      <c r="K457" s="4"/>
      <c r="L457" s="4"/>
      <c r="M457" s="4" t="str">
        <f>IF(vlookup(A457,'Available Pokemon'!A:C,3,FALSE)=D457,"Y","N")</f>
        <v>Y</v>
      </c>
      <c r="N457" s="4" t="str">
        <f>iferror(IF(vlookup(A457,'Available Pokemon'!A:D,4,FALSE)=D457,"Y","N"),"N")</f>
        <v>N</v>
      </c>
      <c r="O457" s="4" t="str">
        <f t="shared" si="4"/>
        <v>Y</v>
      </c>
      <c r="P457" s="4" t="s">
        <v>30</v>
      </c>
      <c r="Q457" s="4" t="s">
        <v>44</v>
      </c>
      <c r="R457" s="4" t="s">
        <v>409</v>
      </c>
      <c r="S457" s="4" t="s">
        <v>31</v>
      </c>
      <c r="T457" s="4">
        <v>1.0</v>
      </c>
      <c r="U457" s="4"/>
    </row>
    <row r="458">
      <c r="A458" s="11" t="s">
        <v>608</v>
      </c>
      <c r="B458" s="2" t="s">
        <v>600</v>
      </c>
      <c r="C458" s="2" t="s">
        <v>374</v>
      </c>
      <c r="D458" s="3" t="str">
        <f>VLOOKUP(C458,Locations!$G$2:$H$250,2,false)</f>
        <v>00019 The Underroot</v>
      </c>
      <c r="E458" s="11" t="s">
        <v>24</v>
      </c>
      <c r="F458" s="4" t="s">
        <v>601</v>
      </c>
      <c r="G458" s="5"/>
      <c r="H458" s="2" t="s">
        <v>69</v>
      </c>
      <c r="I458" s="4"/>
      <c r="J458" s="4"/>
      <c r="K458" s="4"/>
      <c r="L458" s="4"/>
      <c r="M458" s="4" t="str">
        <f>IF(vlookup(A458,'Available Pokemon'!A:C,3,FALSE)=D458,"Y","N")</f>
        <v>Y</v>
      </c>
      <c r="N458" s="4" t="str">
        <f>iferror(IF(vlookup(A458,'Available Pokemon'!A:D,4,FALSE)=D458,"Y","N"),"N")</f>
        <v>N</v>
      </c>
      <c r="O458" s="4" t="str">
        <f t="shared" si="4"/>
        <v>Y</v>
      </c>
      <c r="P458" s="4" t="s">
        <v>44</v>
      </c>
      <c r="Q458" s="4" t="s">
        <v>128</v>
      </c>
      <c r="R458" s="4" t="s">
        <v>28</v>
      </c>
      <c r="S458" s="4" t="s">
        <v>28</v>
      </c>
      <c r="T458" s="4">
        <v>0.0</v>
      </c>
      <c r="U458" s="4" t="s">
        <v>31</v>
      </c>
    </row>
    <row r="459">
      <c r="A459" s="3" t="s">
        <v>474</v>
      </c>
      <c r="B459" s="2" t="s">
        <v>22</v>
      </c>
      <c r="C459" s="3" t="s">
        <v>415</v>
      </c>
      <c r="D459" s="3" t="str">
        <f>VLOOKUP(C459,Locations!$G$2:$H$250,2,false)</f>
        <v>00022 North Obsidia Alleyway</v>
      </c>
      <c r="E459" s="2" t="s">
        <v>24</v>
      </c>
      <c r="F459" s="4" t="s">
        <v>601</v>
      </c>
      <c r="G459" s="5" t="s">
        <v>609</v>
      </c>
      <c r="H459" s="2" t="s">
        <v>414</v>
      </c>
      <c r="I459" s="4" t="s">
        <v>28</v>
      </c>
      <c r="J459" s="4" t="s">
        <v>28</v>
      </c>
      <c r="K459" s="4" t="s">
        <v>28</v>
      </c>
      <c r="L459" s="4"/>
      <c r="M459" s="4" t="str">
        <f>IF(vlookup(A459,'Available Pokemon'!A:C,3,FALSE)=D459,"Y","N")</f>
        <v>Y</v>
      </c>
      <c r="N459" s="4" t="str">
        <f>iferror(IF(vlookup(A459,'Available Pokemon'!A:D,4,FALSE)=D459,"Y","N"),"N")</f>
        <v>N</v>
      </c>
      <c r="O459" s="4" t="str">
        <f t="shared" si="4"/>
        <v>Y</v>
      </c>
      <c r="P459" s="4" t="s">
        <v>147</v>
      </c>
      <c r="Q459" s="4" t="s">
        <v>33</v>
      </c>
      <c r="R459" s="4" t="s">
        <v>28</v>
      </c>
      <c r="S459" s="4" t="s">
        <v>31</v>
      </c>
      <c r="T459" s="4">
        <v>1.0</v>
      </c>
      <c r="U459" s="4"/>
    </row>
    <row r="460">
      <c r="A460" s="3" t="s">
        <v>610</v>
      </c>
      <c r="B460" s="2" t="s">
        <v>22</v>
      </c>
      <c r="C460" s="3" t="s">
        <v>530</v>
      </c>
      <c r="D460" s="3" t="str">
        <f>VLOOKUP(C460,Locations!$G$2:$H$250,2,false)</f>
        <v>00029 Apophyll Academy</v>
      </c>
      <c r="E460" s="2" t="s">
        <v>24</v>
      </c>
      <c r="F460" s="4" t="s">
        <v>601</v>
      </c>
      <c r="G460" s="5" t="s">
        <v>611</v>
      </c>
      <c r="H460" s="2" t="s">
        <v>69</v>
      </c>
      <c r="I460" s="4" t="s">
        <v>28</v>
      </c>
      <c r="J460" s="4" t="s">
        <v>28</v>
      </c>
      <c r="K460" s="4" t="s">
        <v>28</v>
      </c>
      <c r="L460" s="4"/>
      <c r="M460" s="4" t="str">
        <f>IF(vlookup(A460,'Available Pokemon'!A:C,3,FALSE)=D460,"Y","N")</f>
        <v>Y</v>
      </c>
      <c r="N460" s="4" t="str">
        <f>iferror(IF(vlookup(A460,'Available Pokemon'!A:D,4,FALSE)=D460,"Y","N"),"N")</f>
        <v>N</v>
      </c>
      <c r="O460" s="4" t="str">
        <f t="shared" si="4"/>
        <v>Y</v>
      </c>
      <c r="P460" s="4" t="s">
        <v>33</v>
      </c>
      <c r="Q460" s="4"/>
      <c r="R460" s="4" t="s">
        <v>111</v>
      </c>
      <c r="S460" s="4" t="s">
        <v>31</v>
      </c>
      <c r="T460" s="4">
        <v>1.0</v>
      </c>
      <c r="U460" s="4"/>
    </row>
    <row r="461" hidden="1">
      <c r="A461" s="11" t="s">
        <v>588</v>
      </c>
      <c r="B461" s="2" t="s">
        <v>600</v>
      </c>
      <c r="C461" s="2" t="s">
        <v>534</v>
      </c>
      <c r="D461" s="3" t="str">
        <f>VLOOKUP(C461,Locations!$G$2:$H$250,2,false)</f>
        <v>00030 Apophyll Beach</v>
      </c>
      <c r="E461" s="11" t="s">
        <v>24</v>
      </c>
      <c r="F461" s="4" t="s">
        <v>601</v>
      </c>
      <c r="G461" s="3"/>
      <c r="H461" s="2"/>
      <c r="I461" s="4" t="s">
        <v>152</v>
      </c>
      <c r="J461" s="4"/>
      <c r="K461" s="4"/>
      <c r="L461" s="4"/>
      <c r="M461" s="4" t="str">
        <f>IF(vlookup(A461,'Available Pokemon'!A:C,3,FALSE)=D461,"Y","N")</f>
        <v>N</v>
      </c>
      <c r="N461" s="4" t="str">
        <f>iferror(IF(vlookup(A461,'Available Pokemon'!A:D,4,FALSE)=D461,"Y","N"),"N")</f>
        <v>N</v>
      </c>
      <c r="O461" s="4" t="str">
        <f t="shared" si="4"/>
        <v>N</v>
      </c>
      <c r="P461" s="4" t="s">
        <v>30</v>
      </c>
      <c r="Q461" s="4"/>
      <c r="R461" s="4" t="s">
        <v>28</v>
      </c>
      <c r="S461" s="4" t="s">
        <v>28</v>
      </c>
      <c r="T461" s="4">
        <v>0.0</v>
      </c>
      <c r="U461" s="4" t="s">
        <v>31</v>
      </c>
    </row>
    <row r="462" hidden="1">
      <c r="A462" s="11" t="s">
        <v>406</v>
      </c>
      <c r="B462" s="2" t="s">
        <v>600</v>
      </c>
      <c r="C462" s="2" t="s">
        <v>534</v>
      </c>
      <c r="D462" s="3" t="str">
        <f>VLOOKUP(C462,Locations!$G$2:$H$250,2,false)</f>
        <v>00030 Apophyll Beach</v>
      </c>
      <c r="E462" s="11" t="s">
        <v>24</v>
      </c>
      <c r="F462" s="4" t="s">
        <v>601</v>
      </c>
      <c r="G462" s="3"/>
      <c r="H462" s="2"/>
      <c r="I462" s="4"/>
      <c r="J462" s="4"/>
      <c r="K462" s="4"/>
      <c r="L462" s="4"/>
      <c r="M462" s="4" t="str">
        <f>IF(vlookup(A462,'Available Pokemon'!A:C,3,FALSE)=D462,"Y","N")</f>
        <v>N</v>
      </c>
      <c r="N462" s="4" t="str">
        <f>iferror(IF(vlookup(A462,'Available Pokemon'!A:D,4,FALSE)=D462,"Y","N"),"N")</f>
        <v>N</v>
      </c>
      <c r="O462" s="4" t="str">
        <f t="shared" si="4"/>
        <v>N</v>
      </c>
      <c r="P462" s="4" t="s">
        <v>30</v>
      </c>
      <c r="Q462" s="4" t="s">
        <v>44</v>
      </c>
      <c r="R462" s="4" t="s">
        <v>409</v>
      </c>
      <c r="S462" s="4" t="s">
        <v>31</v>
      </c>
      <c r="T462" s="4">
        <v>1.0</v>
      </c>
      <c r="U462" s="4"/>
    </row>
    <row r="463" hidden="1">
      <c r="A463" s="11" t="s">
        <v>603</v>
      </c>
      <c r="B463" s="2" t="s">
        <v>600</v>
      </c>
      <c r="C463" s="2" t="s">
        <v>534</v>
      </c>
      <c r="D463" s="3" t="str">
        <f>VLOOKUP(C463,Locations!$G$2:$H$250,2,false)</f>
        <v>00030 Apophyll Beach</v>
      </c>
      <c r="E463" s="11" t="s">
        <v>24</v>
      </c>
      <c r="F463" s="4" t="s">
        <v>601</v>
      </c>
      <c r="G463" s="3"/>
      <c r="H463" s="2"/>
      <c r="I463" s="4" t="s">
        <v>336</v>
      </c>
      <c r="J463" s="4"/>
      <c r="K463" s="4"/>
      <c r="L463" s="4"/>
      <c r="M463" s="4" t="str">
        <f>IF(vlookup(A463,'Available Pokemon'!A:C,3,FALSE)=D463,"Y","N")</f>
        <v>N</v>
      </c>
      <c r="N463" s="4" t="str">
        <f>iferror(IF(vlookup(A463,'Available Pokemon'!A:D,4,FALSE)=D463,"Y","N"),"N")</f>
        <v>N</v>
      </c>
      <c r="O463" s="4" t="str">
        <f t="shared" si="4"/>
        <v>N</v>
      </c>
      <c r="P463" s="4" t="s">
        <v>44</v>
      </c>
      <c r="Q463" s="4" t="s">
        <v>30</v>
      </c>
      <c r="R463" s="4" t="s">
        <v>28</v>
      </c>
      <c r="S463" s="4" t="s">
        <v>31</v>
      </c>
      <c r="T463" s="4">
        <v>1.0</v>
      </c>
      <c r="U463" s="4"/>
    </row>
    <row r="464">
      <c r="A464" s="3" t="s">
        <v>60</v>
      </c>
      <c r="B464" s="2" t="s">
        <v>22</v>
      </c>
      <c r="C464" s="3" t="s">
        <v>554</v>
      </c>
      <c r="D464" s="3" t="str">
        <f>VLOOKUP(C464,Locations!$G$2:$H$250,2,false)</f>
        <v>00032 Pyrous Mountain</v>
      </c>
      <c r="E464" s="2" t="s">
        <v>24</v>
      </c>
      <c r="F464" s="4" t="s">
        <v>601</v>
      </c>
      <c r="G464" s="5" t="s">
        <v>612</v>
      </c>
      <c r="H464" s="2" t="s">
        <v>69</v>
      </c>
      <c r="I464" s="4" t="s">
        <v>28</v>
      </c>
      <c r="J464" s="4" t="s">
        <v>28</v>
      </c>
      <c r="K464" s="4" t="s">
        <v>28</v>
      </c>
      <c r="L464" s="4"/>
      <c r="M464" s="4" t="str">
        <f>IF(vlookup(A464,'Available Pokemon'!A:C,3,FALSE)=D464,"Y","N")</f>
        <v>N</v>
      </c>
      <c r="N464" s="4" t="str">
        <f>iferror(IF(vlookup(A464,'Available Pokemon'!A:D,4,FALSE)=D464,"Y","N"),"N")</f>
        <v>Y</v>
      </c>
      <c r="O464" s="4" t="str">
        <f t="shared" si="4"/>
        <v>Y</v>
      </c>
      <c r="P464" s="4" t="s">
        <v>33</v>
      </c>
      <c r="Q464" s="4"/>
      <c r="R464" s="4" t="s">
        <v>39</v>
      </c>
      <c r="S464" s="4" t="s">
        <v>31</v>
      </c>
      <c r="T464" s="4">
        <v>2.0</v>
      </c>
      <c r="U464" s="4"/>
    </row>
    <row r="465">
      <c r="A465" s="3" t="s">
        <v>37</v>
      </c>
      <c r="B465" s="2" t="s">
        <v>22</v>
      </c>
      <c r="C465" s="3" t="s">
        <v>567</v>
      </c>
      <c r="D465" s="3" t="str">
        <f>VLOOKUP(C465,Locations!$G$2:$H$250,2,false)</f>
        <v>00033 Azurine Island</v>
      </c>
      <c r="E465" s="2" t="s">
        <v>24</v>
      </c>
      <c r="F465" s="4" t="s">
        <v>601</v>
      </c>
      <c r="G465" s="5" t="s">
        <v>613</v>
      </c>
      <c r="H465" s="2" t="s">
        <v>69</v>
      </c>
      <c r="I465" s="4" t="s">
        <v>28</v>
      </c>
      <c r="J465" s="4" t="s">
        <v>28</v>
      </c>
      <c r="K465" s="4" t="s">
        <v>28</v>
      </c>
      <c r="L465" s="4"/>
      <c r="M465" s="4" t="str">
        <f>IF(vlookup(A465,'Available Pokemon'!A:C,3,FALSE)=D465,"Y","N")</f>
        <v>N</v>
      </c>
      <c r="N465" s="4" t="str">
        <f>iferror(IF(vlookup(A465,'Available Pokemon'!A:D,4,FALSE)=D465,"Y","N"),"N")</f>
        <v>N</v>
      </c>
      <c r="O465" s="4" t="str">
        <f t="shared" si="4"/>
        <v>Y</v>
      </c>
      <c r="P465" s="4" t="s">
        <v>29</v>
      </c>
      <c r="Q465" s="4"/>
      <c r="R465" s="4" t="s">
        <v>28</v>
      </c>
      <c r="S465" s="4" t="s">
        <v>31</v>
      </c>
      <c r="T465" s="4">
        <v>2.0</v>
      </c>
      <c r="U465" s="4"/>
    </row>
    <row r="466" hidden="1">
      <c r="A466" s="11" t="s">
        <v>588</v>
      </c>
      <c r="B466" s="2" t="s">
        <v>600</v>
      </c>
      <c r="C466" s="2" t="s">
        <v>567</v>
      </c>
      <c r="D466" s="3" t="str">
        <f>VLOOKUP(C466,Locations!$G$2:$H$250,2,false)</f>
        <v>00033 Azurine Island</v>
      </c>
      <c r="E466" s="11" t="s">
        <v>24</v>
      </c>
      <c r="F466" s="4" t="s">
        <v>601</v>
      </c>
      <c r="G466" s="3"/>
      <c r="H466" s="2"/>
      <c r="I466" s="4" t="s">
        <v>152</v>
      </c>
      <c r="J466" s="4"/>
      <c r="K466" s="4"/>
      <c r="L466" s="4"/>
      <c r="M466" s="4" t="str">
        <f>IF(vlookup(A466,'Available Pokemon'!A:C,3,FALSE)=D466,"Y","N")</f>
        <v>N</v>
      </c>
      <c r="N466" s="4" t="str">
        <f>iferror(IF(vlookup(A466,'Available Pokemon'!A:D,4,FALSE)=D466,"Y","N"),"N")</f>
        <v>N</v>
      </c>
      <c r="O466" s="4" t="str">
        <f t="shared" si="4"/>
        <v>N</v>
      </c>
      <c r="P466" s="4" t="s">
        <v>30</v>
      </c>
      <c r="Q466" s="4"/>
      <c r="R466" s="4" t="s">
        <v>28</v>
      </c>
      <c r="S466" s="4" t="s">
        <v>28</v>
      </c>
      <c r="T466" s="4">
        <v>0.0</v>
      </c>
      <c r="U466" s="4" t="s">
        <v>31</v>
      </c>
    </row>
    <row r="467" hidden="1">
      <c r="A467" s="11" t="s">
        <v>406</v>
      </c>
      <c r="B467" s="2" t="s">
        <v>600</v>
      </c>
      <c r="C467" s="2" t="s">
        <v>567</v>
      </c>
      <c r="D467" s="3" t="str">
        <f>VLOOKUP(C467,Locations!$G$2:$H$250,2,false)</f>
        <v>00033 Azurine Island</v>
      </c>
      <c r="E467" s="11" t="s">
        <v>24</v>
      </c>
      <c r="F467" s="4" t="s">
        <v>601</v>
      </c>
      <c r="G467" s="3"/>
      <c r="H467" s="2"/>
      <c r="I467" s="4"/>
      <c r="J467" s="4"/>
      <c r="K467" s="4"/>
      <c r="L467" s="4"/>
      <c r="M467" s="4" t="str">
        <f>IF(vlookup(A467,'Available Pokemon'!A:C,3,FALSE)=D467,"Y","N")</f>
        <v>N</v>
      </c>
      <c r="N467" s="4" t="str">
        <f>iferror(IF(vlookup(A467,'Available Pokemon'!A:D,4,FALSE)=D467,"Y","N"),"N")</f>
        <v>N</v>
      </c>
      <c r="O467" s="4" t="str">
        <f t="shared" si="4"/>
        <v>N</v>
      </c>
      <c r="P467" s="4" t="s">
        <v>30</v>
      </c>
      <c r="Q467" s="4" t="s">
        <v>44</v>
      </c>
      <c r="R467" s="4" t="s">
        <v>409</v>
      </c>
      <c r="S467" s="4" t="s">
        <v>31</v>
      </c>
      <c r="T467" s="4">
        <v>1.0</v>
      </c>
      <c r="U467" s="4"/>
    </row>
    <row r="468" hidden="1">
      <c r="A468" s="11" t="s">
        <v>603</v>
      </c>
      <c r="B468" s="2" t="s">
        <v>600</v>
      </c>
      <c r="C468" s="2" t="s">
        <v>567</v>
      </c>
      <c r="D468" s="3" t="str">
        <f>VLOOKUP(C468,Locations!$G$2:$H$250,2,false)</f>
        <v>00033 Azurine Island</v>
      </c>
      <c r="E468" s="11" t="s">
        <v>24</v>
      </c>
      <c r="F468" s="4" t="s">
        <v>601</v>
      </c>
      <c r="G468" s="3"/>
      <c r="H468" s="2"/>
      <c r="I468" s="4" t="s">
        <v>336</v>
      </c>
      <c r="J468" s="4"/>
      <c r="K468" s="4"/>
      <c r="L468" s="4"/>
      <c r="M468" s="4" t="str">
        <f>IF(vlookup(A468,'Available Pokemon'!A:C,3,FALSE)=D468,"Y","N")</f>
        <v>N</v>
      </c>
      <c r="N468" s="4" t="str">
        <f>iferror(IF(vlookup(A468,'Available Pokemon'!A:D,4,FALSE)=D468,"Y","N"),"N")</f>
        <v>N</v>
      </c>
      <c r="O468" s="4" t="str">
        <f t="shared" si="4"/>
        <v>N</v>
      </c>
      <c r="P468" s="4" t="s">
        <v>44</v>
      </c>
      <c r="Q468" s="4" t="s">
        <v>30</v>
      </c>
      <c r="R468" s="4" t="s">
        <v>28</v>
      </c>
      <c r="S468" s="4" t="s">
        <v>31</v>
      </c>
      <c r="T468" s="4">
        <v>1.0</v>
      </c>
      <c r="U468" s="4"/>
    </row>
    <row r="469">
      <c r="A469" s="3" t="s">
        <v>614</v>
      </c>
      <c r="B469" s="2" t="s">
        <v>22</v>
      </c>
      <c r="C469" s="3" t="s">
        <v>584</v>
      </c>
      <c r="D469" s="3" t="str">
        <f>VLOOKUP(C469,Locations!$G$2:$H$250,2,false)</f>
        <v>00035 Byxbysion Wasteland</v>
      </c>
      <c r="E469" s="2" t="s">
        <v>24</v>
      </c>
      <c r="F469" s="4" t="s">
        <v>601</v>
      </c>
      <c r="G469" s="5" t="s">
        <v>615</v>
      </c>
      <c r="H469" s="2" t="s">
        <v>69</v>
      </c>
      <c r="I469" s="4" t="s">
        <v>28</v>
      </c>
      <c r="J469" s="4" t="s">
        <v>28</v>
      </c>
      <c r="K469" s="4" t="s">
        <v>28</v>
      </c>
      <c r="L469" s="4"/>
      <c r="M469" s="4" t="str">
        <f>IF(vlookup(A469,'Available Pokemon'!A:C,3,FALSE)=D469,"Y","N")</f>
        <v>Y</v>
      </c>
      <c r="N469" s="4" t="str">
        <f>iferror(IF(vlookup(A469,'Available Pokemon'!A:D,4,FALSE)=D469,"Y","N"),"N")</f>
        <v>N</v>
      </c>
      <c r="O469" s="4" t="str">
        <f t="shared" si="4"/>
        <v>Y</v>
      </c>
      <c r="P469" s="4" t="s">
        <v>177</v>
      </c>
      <c r="Q469" s="4"/>
      <c r="R469" s="4" t="s">
        <v>28</v>
      </c>
      <c r="S469" s="4" t="s">
        <v>31</v>
      </c>
      <c r="T469" s="4">
        <v>1.0</v>
      </c>
      <c r="U469" s="4"/>
    </row>
    <row r="470">
      <c r="A470" s="3" t="s">
        <v>59</v>
      </c>
      <c r="B470" s="2" t="s">
        <v>22</v>
      </c>
      <c r="C470" s="3" t="s">
        <v>584</v>
      </c>
      <c r="D470" s="3" t="str">
        <f>VLOOKUP(C470,Locations!$G$2:$H$250,2,false)</f>
        <v>00035 Byxbysion Wasteland</v>
      </c>
      <c r="E470" s="2" t="s">
        <v>24</v>
      </c>
      <c r="F470" s="4" t="s">
        <v>601</v>
      </c>
      <c r="G470" s="14" t="s">
        <v>616</v>
      </c>
      <c r="H470" s="2" t="s">
        <v>69</v>
      </c>
      <c r="I470" s="4" t="s">
        <v>28</v>
      </c>
      <c r="J470" s="4" t="s">
        <v>28</v>
      </c>
      <c r="K470" s="4" t="s">
        <v>28</v>
      </c>
      <c r="L470" s="4"/>
      <c r="M470" s="4" t="str">
        <f>IF(vlookup(A470,'Available Pokemon'!A:C,3,FALSE)=D470,"Y","N")</f>
        <v>N</v>
      </c>
      <c r="N470" s="4" t="str">
        <f>iferror(IF(vlookup(A470,'Available Pokemon'!A:D,4,FALSE)=D470,"Y","N"),"N")</f>
        <v>Y</v>
      </c>
      <c r="O470" s="4" t="str">
        <f t="shared" si="4"/>
        <v>Y</v>
      </c>
      <c r="P470" s="4" t="s">
        <v>44</v>
      </c>
      <c r="Q470" s="4"/>
      <c r="R470" s="4" t="s">
        <v>28</v>
      </c>
      <c r="S470" s="4" t="s">
        <v>31</v>
      </c>
      <c r="T470" s="4">
        <v>2.0</v>
      </c>
      <c r="U470" s="4"/>
    </row>
    <row r="471" hidden="1">
      <c r="A471" s="11" t="s">
        <v>442</v>
      </c>
      <c r="B471" s="11" t="s">
        <v>165</v>
      </c>
      <c r="C471" s="12" t="s">
        <v>617</v>
      </c>
      <c r="D471" s="3" t="str">
        <f>VLOOKUP(C471,Locations!$G$2:$H$250,2,false)</f>
        <v>00037 Hidden Tunnel</v>
      </c>
      <c r="E471" s="11" t="s">
        <v>24</v>
      </c>
      <c r="F471" s="4" t="s">
        <v>601</v>
      </c>
      <c r="G471" s="3"/>
      <c r="H471" s="11"/>
      <c r="I471" s="4" t="s">
        <v>443</v>
      </c>
      <c r="J471" s="4"/>
      <c r="K471" s="4"/>
      <c r="L471" s="4"/>
      <c r="M471" s="4" t="str">
        <f>IF(vlookup(A471,'Available Pokemon'!A:C,3,FALSE)=D471,"Y","N")</f>
        <v>N</v>
      </c>
      <c r="N471" s="4" t="str">
        <f>iferror(IF(vlookup(A471,'Available Pokemon'!A:D,4,FALSE)=D471,"Y","N"),"N")</f>
        <v>N</v>
      </c>
      <c r="O471" s="4" t="str">
        <f t="shared" si="4"/>
        <v>N</v>
      </c>
      <c r="P471" s="4" t="s">
        <v>121</v>
      </c>
      <c r="Q471" s="4" t="s">
        <v>128</v>
      </c>
      <c r="R471" s="4" t="s">
        <v>28</v>
      </c>
      <c r="S471" s="4" t="s">
        <v>31</v>
      </c>
      <c r="T471" s="4">
        <v>2.0</v>
      </c>
      <c r="U471" s="4"/>
    </row>
    <row r="472" hidden="1">
      <c r="A472" s="11" t="s">
        <v>573</v>
      </c>
      <c r="B472" s="11" t="s">
        <v>165</v>
      </c>
      <c r="C472" s="12" t="s">
        <v>617</v>
      </c>
      <c r="D472" s="3" t="str">
        <f>VLOOKUP(C472,Locations!$G$2:$H$250,2,false)</f>
        <v>00037 Hidden Tunnel</v>
      </c>
      <c r="E472" s="11" t="s">
        <v>24</v>
      </c>
      <c r="F472" s="4" t="s">
        <v>601</v>
      </c>
      <c r="G472" s="3"/>
      <c r="H472" s="11"/>
      <c r="I472" s="4"/>
      <c r="J472" s="4"/>
      <c r="K472" s="4"/>
      <c r="L472" s="4"/>
      <c r="M472" s="4" t="str">
        <f>IF(vlookup(A472,'Available Pokemon'!A:C,3,FALSE)=D472,"Y","N")</f>
        <v>N</v>
      </c>
      <c r="N472" s="4" t="str">
        <f>iferror(IF(vlookup(A472,'Available Pokemon'!A:D,4,FALSE)=D472,"Y","N"),"N")</f>
        <v>N</v>
      </c>
      <c r="O472" s="4" t="str">
        <f t="shared" si="4"/>
        <v>N</v>
      </c>
      <c r="P472" s="4" t="s">
        <v>30</v>
      </c>
      <c r="Q472" s="4" t="s">
        <v>56</v>
      </c>
      <c r="R472" s="4" t="s">
        <v>28</v>
      </c>
      <c r="S472" s="4" t="s">
        <v>28</v>
      </c>
      <c r="T472" s="4">
        <v>1.0</v>
      </c>
      <c r="U472" s="4"/>
    </row>
    <row r="473" hidden="1">
      <c r="A473" s="11" t="s">
        <v>254</v>
      </c>
      <c r="B473" s="11" t="s">
        <v>165</v>
      </c>
      <c r="C473" s="12" t="s">
        <v>617</v>
      </c>
      <c r="D473" s="3" t="str">
        <f>VLOOKUP(C473,Locations!$G$2:$H$250,2,false)</f>
        <v>00037 Hidden Tunnel</v>
      </c>
      <c r="E473" s="11" t="s">
        <v>24</v>
      </c>
      <c r="F473" s="4" t="s">
        <v>601</v>
      </c>
      <c r="G473" s="3"/>
      <c r="H473" s="11"/>
      <c r="I473" s="4" t="s">
        <v>255</v>
      </c>
      <c r="J473" s="4"/>
      <c r="K473" s="4"/>
      <c r="L473" s="4"/>
      <c r="M473" s="4" t="str">
        <f>IF(vlookup(A473,'Available Pokemon'!A:C,3,FALSE)=D473,"Y","N")</f>
        <v>N</v>
      </c>
      <c r="N473" s="4" t="str">
        <f>iferror(IF(vlookup(A473,'Available Pokemon'!A:D,4,FALSE)=D473,"Y","N"),"N")</f>
        <v>N</v>
      </c>
      <c r="O473" s="4" t="str">
        <f t="shared" si="4"/>
        <v>N</v>
      </c>
      <c r="P473" s="4" t="s">
        <v>30</v>
      </c>
      <c r="Q473" s="4"/>
      <c r="R473" s="4" t="s">
        <v>28</v>
      </c>
      <c r="S473" s="4" t="s">
        <v>31</v>
      </c>
      <c r="T473" s="4">
        <v>1.0</v>
      </c>
      <c r="U473" s="4"/>
    </row>
    <row r="474" hidden="1">
      <c r="A474" s="11" t="s">
        <v>456</v>
      </c>
      <c r="B474" s="11" t="s">
        <v>165</v>
      </c>
      <c r="C474" s="12" t="s">
        <v>617</v>
      </c>
      <c r="D474" s="3" t="str">
        <f>VLOOKUP(C474,Locations!$G$2:$H$250,2,false)</f>
        <v>00037 Hidden Tunnel</v>
      </c>
      <c r="E474" s="11" t="s">
        <v>24</v>
      </c>
      <c r="F474" s="4" t="s">
        <v>601</v>
      </c>
      <c r="G474" s="3"/>
      <c r="H474" s="11"/>
      <c r="I474" s="4" t="s">
        <v>457</v>
      </c>
      <c r="J474" s="4"/>
      <c r="K474" s="4"/>
      <c r="L474" s="4"/>
      <c r="M474" s="4" t="str">
        <f>IF(vlookup(A474,'Available Pokemon'!A:C,3,FALSE)=D474,"Y","N")</f>
        <v>N</v>
      </c>
      <c r="N474" s="4" t="str">
        <f>iferror(IF(vlookup(A474,'Available Pokemon'!A:D,4,FALSE)=D474,"Y","N"),"N")</f>
        <v>N</v>
      </c>
      <c r="O474" s="4" t="str">
        <f t="shared" si="4"/>
        <v>N</v>
      </c>
      <c r="P474" s="4" t="s">
        <v>131</v>
      </c>
      <c r="Q474" s="4" t="s">
        <v>172</v>
      </c>
      <c r="R474" s="4" t="s">
        <v>28</v>
      </c>
      <c r="S474" s="4" t="s">
        <v>31</v>
      </c>
      <c r="T474" s="4" t="s">
        <v>82</v>
      </c>
      <c r="U474" s="4" t="s">
        <v>31</v>
      </c>
    </row>
    <row r="475" hidden="1">
      <c r="A475" s="11" t="s">
        <v>194</v>
      </c>
      <c r="B475" s="11" t="s">
        <v>165</v>
      </c>
      <c r="C475" s="12" t="s">
        <v>617</v>
      </c>
      <c r="D475" s="3" t="str">
        <f>VLOOKUP(C475,Locations!$G$2:$H$250,2,false)</f>
        <v>00037 Hidden Tunnel</v>
      </c>
      <c r="E475" s="11" t="s">
        <v>24</v>
      </c>
      <c r="F475" s="4" t="s">
        <v>601</v>
      </c>
      <c r="G475" s="3"/>
      <c r="H475" s="11"/>
      <c r="I475" s="4"/>
      <c r="J475" s="4"/>
      <c r="K475" s="4"/>
      <c r="L475" s="4"/>
      <c r="M475" s="4" t="str">
        <f>IF(vlookup(A475,'Available Pokemon'!A:C,3,FALSE)=D475,"Y","N")</f>
        <v>N</v>
      </c>
      <c r="N475" s="4" t="str">
        <f>iferror(IF(vlookup(A475,'Available Pokemon'!A:D,4,FALSE)=D475,"Y","N"),"N")</f>
        <v>N</v>
      </c>
      <c r="O475" s="4" t="str">
        <f t="shared" si="4"/>
        <v>N</v>
      </c>
      <c r="P475" s="4" t="s">
        <v>121</v>
      </c>
      <c r="Q475" s="4" t="s">
        <v>128</v>
      </c>
      <c r="R475" s="4" t="s">
        <v>196</v>
      </c>
      <c r="S475" s="4" t="s">
        <v>31</v>
      </c>
      <c r="T475" s="4">
        <v>1.0</v>
      </c>
      <c r="U475" s="4"/>
    </row>
    <row r="476" hidden="1">
      <c r="A476" s="11" t="s">
        <v>150</v>
      </c>
      <c r="B476" s="11" t="s">
        <v>165</v>
      </c>
      <c r="C476" s="12" t="s">
        <v>617</v>
      </c>
      <c r="D476" s="3" t="str">
        <f>VLOOKUP(C476,Locations!$G$2:$H$250,2,false)</f>
        <v>00037 Hidden Tunnel</v>
      </c>
      <c r="E476" s="11" t="s">
        <v>24</v>
      </c>
      <c r="F476" s="4" t="s">
        <v>601</v>
      </c>
      <c r="G476" s="3"/>
      <c r="H476" s="11"/>
      <c r="I476" s="4" t="s">
        <v>151</v>
      </c>
      <c r="J476" s="4" t="s">
        <v>152</v>
      </c>
      <c r="K476" s="4"/>
      <c r="L476" s="4"/>
      <c r="M476" s="4" t="str">
        <f>IF(vlookup(A476,'Available Pokemon'!A:C,3,FALSE)=D476,"Y","N")</f>
        <v>N</v>
      </c>
      <c r="N476" s="4" t="str">
        <f>iferror(IF(vlookup(A476,'Available Pokemon'!A:D,4,FALSE)=D476,"Y","N"),"N")</f>
        <v>N</v>
      </c>
      <c r="O476" s="4" t="str">
        <f t="shared" si="4"/>
        <v>N</v>
      </c>
      <c r="P476" s="4" t="s">
        <v>30</v>
      </c>
      <c r="Q476" s="4"/>
      <c r="R476" s="4" t="s">
        <v>28</v>
      </c>
      <c r="S476" s="4" t="s">
        <v>31</v>
      </c>
      <c r="T476" s="4">
        <v>1.0</v>
      </c>
      <c r="U476" s="4"/>
    </row>
    <row r="477" hidden="1">
      <c r="A477" s="11" t="s">
        <v>582</v>
      </c>
      <c r="B477" s="11" t="s">
        <v>165</v>
      </c>
      <c r="C477" s="12" t="s">
        <v>617</v>
      </c>
      <c r="D477" s="3" t="str">
        <f>VLOOKUP(C477,Locations!$G$2:$H$250,2,false)</f>
        <v>00037 Hidden Tunnel</v>
      </c>
      <c r="E477" s="11" t="s">
        <v>24</v>
      </c>
      <c r="F477" s="4" t="s">
        <v>601</v>
      </c>
      <c r="G477" s="3"/>
      <c r="H477" s="11"/>
      <c r="I477" s="4"/>
      <c r="J477" s="4"/>
      <c r="K477" s="4"/>
      <c r="L477" s="4"/>
      <c r="M477" s="4" t="str">
        <f>IF(vlookup(A477,'Available Pokemon'!A:C,3,FALSE)=D477,"Y","N")</f>
        <v>N</v>
      </c>
      <c r="N477" s="4" t="str">
        <f>iferror(IF(vlookup(A477,'Available Pokemon'!A:D,4,FALSE)=D477,"Y","N"),"N")</f>
        <v>N</v>
      </c>
      <c r="O477" s="4" t="str">
        <f t="shared" si="4"/>
        <v>N</v>
      </c>
      <c r="P477" s="4" t="s">
        <v>30</v>
      </c>
      <c r="Q477" s="4" t="s">
        <v>56</v>
      </c>
      <c r="R477" s="4" t="s">
        <v>28</v>
      </c>
      <c r="S477" s="4" t="s">
        <v>31</v>
      </c>
      <c r="T477" s="4">
        <v>2.0</v>
      </c>
      <c r="U477" s="4"/>
    </row>
    <row r="478" hidden="1">
      <c r="A478" s="11" t="s">
        <v>442</v>
      </c>
      <c r="B478" s="11" t="s">
        <v>165</v>
      </c>
      <c r="C478" s="12" t="s">
        <v>598</v>
      </c>
      <c r="D478" s="3" t="str">
        <f>VLOOKUP(C478,Locations!$G$2:$H$250,2,false)</f>
        <v>00038 Byxbysion Grotto</v>
      </c>
      <c r="E478" s="11" t="s">
        <v>24</v>
      </c>
      <c r="F478" s="4" t="s">
        <v>601</v>
      </c>
      <c r="G478" s="3"/>
      <c r="H478" s="11"/>
      <c r="I478" s="4" t="s">
        <v>443</v>
      </c>
      <c r="J478" s="4"/>
      <c r="K478" s="4"/>
      <c r="L478" s="4"/>
      <c r="M478" s="4" t="str">
        <f>IF(vlookup(A478,'Available Pokemon'!A:C,3,FALSE)=D478,"Y","N")</f>
        <v>N</v>
      </c>
      <c r="N478" s="4" t="str">
        <f>iferror(IF(vlookup(A478,'Available Pokemon'!A:D,4,FALSE)=D478,"Y","N"),"N")</f>
        <v>N</v>
      </c>
      <c r="O478" s="4" t="str">
        <f t="shared" si="4"/>
        <v>N</v>
      </c>
      <c r="P478" s="4" t="s">
        <v>121</v>
      </c>
      <c r="Q478" s="4" t="s">
        <v>128</v>
      </c>
      <c r="R478" s="4" t="s">
        <v>28</v>
      </c>
      <c r="S478" s="4" t="s">
        <v>31</v>
      </c>
      <c r="T478" s="4">
        <v>2.0</v>
      </c>
      <c r="U478" s="4"/>
    </row>
    <row r="479" hidden="1">
      <c r="A479" s="11" t="s">
        <v>573</v>
      </c>
      <c r="B479" s="11" t="s">
        <v>165</v>
      </c>
      <c r="C479" s="12" t="s">
        <v>598</v>
      </c>
      <c r="D479" s="3" t="str">
        <f>VLOOKUP(C479,Locations!$G$2:$H$250,2,false)</f>
        <v>00038 Byxbysion Grotto</v>
      </c>
      <c r="E479" s="11" t="s">
        <v>24</v>
      </c>
      <c r="F479" s="4" t="s">
        <v>601</v>
      </c>
      <c r="G479" s="3"/>
      <c r="H479" s="11"/>
      <c r="I479" s="4"/>
      <c r="J479" s="4"/>
      <c r="K479" s="4"/>
      <c r="L479" s="4"/>
      <c r="M479" s="4" t="str">
        <f>IF(vlookup(A479,'Available Pokemon'!A:C,3,FALSE)=D479,"Y","N")</f>
        <v>N</v>
      </c>
      <c r="N479" s="4" t="str">
        <f>iferror(IF(vlookup(A479,'Available Pokemon'!A:D,4,FALSE)=D479,"Y","N"),"N")</f>
        <v>N</v>
      </c>
      <c r="O479" s="4" t="str">
        <f t="shared" si="4"/>
        <v>N</v>
      </c>
      <c r="P479" s="4" t="s">
        <v>30</v>
      </c>
      <c r="Q479" s="4" t="s">
        <v>56</v>
      </c>
      <c r="R479" s="4" t="s">
        <v>28</v>
      </c>
      <c r="S479" s="4" t="s">
        <v>28</v>
      </c>
      <c r="T479" s="4">
        <v>1.0</v>
      </c>
      <c r="U479" s="4"/>
    </row>
    <row r="480" hidden="1">
      <c r="A480" s="11" t="s">
        <v>254</v>
      </c>
      <c r="B480" s="11" t="s">
        <v>165</v>
      </c>
      <c r="C480" s="12" t="s">
        <v>598</v>
      </c>
      <c r="D480" s="3" t="str">
        <f>VLOOKUP(C480,Locations!$G$2:$H$250,2,false)</f>
        <v>00038 Byxbysion Grotto</v>
      </c>
      <c r="E480" s="11" t="s">
        <v>24</v>
      </c>
      <c r="F480" s="4" t="s">
        <v>601</v>
      </c>
      <c r="G480" s="3"/>
      <c r="H480" s="11"/>
      <c r="I480" s="4" t="s">
        <v>255</v>
      </c>
      <c r="J480" s="4"/>
      <c r="K480" s="4"/>
      <c r="L480" s="4"/>
      <c r="M480" s="4" t="str">
        <f>IF(vlookup(A480,'Available Pokemon'!A:C,3,FALSE)=D480,"Y","N")</f>
        <v>N</v>
      </c>
      <c r="N480" s="4" t="str">
        <f>iferror(IF(vlookup(A480,'Available Pokemon'!A:D,4,FALSE)=D480,"Y","N"),"N")</f>
        <v>N</v>
      </c>
      <c r="O480" s="4" t="str">
        <f t="shared" si="4"/>
        <v>N</v>
      </c>
      <c r="P480" s="4" t="s">
        <v>30</v>
      </c>
      <c r="Q480" s="4"/>
      <c r="R480" s="4" t="s">
        <v>28</v>
      </c>
      <c r="S480" s="4" t="s">
        <v>31</v>
      </c>
      <c r="T480" s="4">
        <v>1.0</v>
      </c>
      <c r="U480" s="4"/>
    </row>
    <row r="481" hidden="1">
      <c r="A481" s="11" t="s">
        <v>456</v>
      </c>
      <c r="B481" s="11" t="s">
        <v>165</v>
      </c>
      <c r="C481" s="12" t="s">
        <v>598</v>
      </c>
      <c r="D481" s="3" t="str">
        <f>VLOOKUP(C481,Locations!$G$2:$H$250,2,false)</f>
        <v>00038 Byxbysion Grotto</v>
      </c>
      <c r="E481" s="11" t="s">
        <v>24</v>
      </c>
      <c r="F481" s="4" t="s">
        <v>601</v>
      </c>
      <c r="G481" s="3"/>
      <c r="H481" s="11"/>
      <c r="I481" s="4" t="s">
        <v>457</v>
      </c>
      <c r="J481" s="4"/>
      <c r="K481" s="4"/>
      <c r="L481" s="4"/>
      <c r="M481" s="4" t="str">
        <f>IF(vlookup(A481,'Available Pokemon'!A:C,3,FALSE)=D481,"Y","N")</f>
        <v>N</v>
      </c>
      <c r="N481" s="4" t="str">
        <f>iferror(IF(vlookup(A481,'Available Pokemon'!A:D,4,FALSE)=D481,"Y","N"),"N")</f>
        <v>N</v>
      </c>
      <c r="O481" s="4" t="str">
        <f t="shared" si="4"/>
        <v>N</v>
      </c>
      <c r="P481" s="4" t="s">
        <v>131</v>
      </c>
      <c r="Q481" s="4" t="s">
        <v>172</v>
      </c>
      <c r="R481" s="4" t="s">
        <v>28</v>
      </c>
      <c r="S481" s="4" t="s">
        <v>31</v>
      </c>
      <c r="T481" s="4" t="s">
        <v>82</v>
      </c>
      <c r="U481" s="4" t="s">
        <v>31</v>
      </c>
    </row>
    <row r="482" hidden="1">
      <c r="A482" s="11" t="s">
        <v>194</v>
      </c>
      <c r="B482" s="11" t="s">
        <v>165</v>
      </c>
      <c r="C482" s="12" t="s">
        <v>598</v>
      </c>
      <c r="D482" s="3" t="str">
        <f>VLOOKUP(C482,Locations!$G$2:$H$250,2,false)</f>
        <v>00038 Byxbysion Grotto</v>
      </c>
      <c r="E482" s="11" t="s">
        <v>24</v>
      </c>
      <c r="F482" s="4" t="s">
        <v>601</v>
      </c>
      <c r="G482" s="3"/>
      <c r="H482" s="11"/>
      <c r="I482" s="4"/>
      <c r="J482" s="4"/>
      <c r="K482" s="4"/>
      <c r="L482" s="4"/>
      <c r="M482" s="4" t="str">
        <f>IF(vlookup(A482,'Available Pokemon'!A:C,3,FALSE)=D482,"Y","N")</f>
        <v>N</v>
      </c>
      <c r="N482" s="4" t="str">
        <f>iferror(IF(vlookup(A482,'Available Pokemon'!A:D,4,FALSE)=D482,"Y","N"),"N")</f>
        <v>N</v>
      </c>
      <c r="O482" s="4" t="str">
        <f t="shared" si="4"/>
        <v>N</v>
      </c>
      <c r="P482" s="4" t="s">
        <v>121</v>
      </c>
      <c r="Q482" s="4" t="s">
        <v>128</v>
      </c>
      <c r="R482" s="4" t="s">
        <v>196</v>
      </c>
      <c r="S482" s="4" t="s">
        <v>31</v>
      </c>
      <c r="T482" s="4">
        <v>1.0</v>
      </c>
      <c r="U482" s="4"/>
    </row>
    <row r="483" hidden="1">
      <c r="A483" s="11" t="s">
        <v>150</v>
      </c>
      <c r="B483" s="11" t="s">
        <v>165</v>
      </c>
      <c r="C483" s="12" t="s">
        <v>598</v>
      </c>
      <c r="D483" s="3" t="str">
        <f>VLOOKUP(C483,Locations!$G$2:$H$250,2,false)</f>
        <v>00038 Byxbysion Grotto</v>
      </c>
      <c r="E483" s="11" t="s">
        <v>24</v>
      </c>
      <c r="F483" s="4" t="s">
        <v>601</v>
      </c>
      <c r="G483" s="3"/>
      <c r="H483" s="11"/>
      <c r="I483" s="4" t="s">
        <v>151</v>
      </c>
      <c r="J483" s="4" t="s">
        <v>152</v>
      </c>
      <c r="K483" s="4"/>
      <c r="L483" s="4"/>
      <c r="M483" s="4" t="str">
        <f>IF(vlookup(A483,'Available Pokemon'!A:C,3,FALSE)=D483,"Y","N")</f>
        <v>N</v>
      </c>
      <c r="N483" s="4" t="str">
        <f>iferror(IF(vlookup(A483,'Available Pokemon'!A:D,4,FALSE)=D483,"Y","N"),"N")</f>
        <v>N</v>
      </c>
      <c r="O483" s="4" t="str">
        <f t="shared" si="4"/>
        <v>N</v>
      </c>
      <c r="P483" s="4" t="s">
        <v>30</v>
      </c>
      <c r="Q483" s="4"/>
      <c r="R483" s="4" t="s">
        <v>28</v>
      </c>
      <c r="S483" s="4" t="s">
        <v>31</v>
      </c>
      <c r="T483" s="4">
        <v>1.0</v>
      </c>
      <c r="U483" s="4"/>
    </row>
    <row r="484" hidden="1">
      <c r="A484" s="11" t="s">
        <v>582</v>
      </c>
      <c r="B484" s="11" t="s">
        <v>165</v>
      </c>
      <c r="C484" s="12" t="s">
        <v>598</v>
      </c>
      <c r="D484" s="3" t="str">
        <f>VLOOKUP(C484,Locations!$G$2:$H$250,2,false)</f>
        <v>00038 Byxbysion Grotto</v>
      </c>
      <c r="E484" s="11" t="s">
        <v>24</v>
      </c>
      <c r="F484" s="4" t="s">
        <v>601</v>
      </c>
      <c r="G484" s="3"/>
      <c r="H484" s="11"/>
      <c r="I484" s="4"/>
      <c r="J484" s="4"/>
      <c r="K484" s="4"/>
      <c r="L484" s="4"/>
      <c r="M484" s="4" t="str">
        <f>IF(vlookup(A484,'Available Pokemon'!A:C,3,FALSE)=D484,"Y","N")</f>
        <v>N</v>
      </c>
      <c r="N484" s="4" t="str">
        <f>iferror(IF(vlookup(A484,'Available Pokemon'!A:D,4,FALSE)=D484,"Y","N"),"N")</f>
        <v>N</v>
      </c>
      <c r="O484" s="4" t="str">
        <f t="shared" si="4"/>
        <v>N</v>
      </c>
      <c r="P484" s="4" t="s">
        <v>30</v>
      </c>
      <c r="Q484" s="4" t="s">
        <v>56</v>
      </c>
      <c r="R484" s="4" t="s">
        <v>28</v>
      </c>
      <c r="S484" s="4" t="s">
        <v>31</v>
      </c>
      <c r="T484" s="4">
        <v>2.0</v>
      </c>
      <c r="U484" s="4"/>
    </row>
    <row r="485">
      <c r="A485" s="3" t="s">
        <v>618</v>
      </c>
      <c r="B485" s="2" t="s">
        <v>22</v>
      </c>
      <c r="C485" s="3" t="s">
        <v>619</v>
      </c>
      <c r="D485" s="3" t="str">
        <f>VLOOKUP(C485,Locations!$G$2:$H$250,2,false)</f>
        <v>00043 Chrysolia Forest</v>
      </c>
      <c r="E485" s="2" t="s">
        <v>24</v>
      </c>
      <c r="F485" s="4" t="s">
        <v>601</v>
      </c>
      <c r="G485" s="5" t="s">
        <v>620</v>
      </c>
      <c r="H485" s="2" t="s">
        <v>27</v>
      </c>
      <c r="I485" s="4" t="s">
        <v>28</v>
      </c>
      <c r="J485" s="4" t="s">
        <v>28</v>
      </c>
      <c r="K485" s="4" t="s">
        <v>28</v>
      </c>
      <c r="L485" s="4"/>
      <c r="M485" s="4" t="str">
        <f>IF(vlookup(A485,'Available Pokemon'!A:C,3,FALSE)=D485,"Y","N")</f>
        <v>Y</v>
      </c>
      <c r="N485" s="4" t="str">
        <f>iferror(IF(vlookup(A485,'Available Pokemon'!A:D,4,FALSE)=D485,"Y","N"),"N")</f>
        <v>N</v>
      </c>
      <c r="O485" s="4" t="str">
        <f t="shared" si="4"/>
        <v>Y</v>
      </c>
      <c r="P485" s="4" t="s">
        <v>29</v>
      </c>
      <c r="Q485" s="4"/>
      <c r="R485" s="4" t="s">
        <v>28</v>
      </c>
      <c r="S485" s="4" t="s">
        <v>31</v>
      </c>
      <c r="T485" s="4" t="s">
        <v>76</v>
      </c>
      <c r="U485" s="4"/>
    </row>
    <row r="486">
      <c r="A486" s="3" t="s">
        <v>621</v>
      </c>
      <c r="B486" s="2" t="s">
        <v>22</v>
      </c>
      <c r="C486" s="3" t="s">
        <v>619</v>
      </c>
      <c r="D486" s="3" t="str">
        <f>VLOOKUP(C486,Locations!$G$2:$H$250,2,false)</f>
        <v>00043 Chrysolia Forest</v>
      </c>
      <c r="E486" s="2" t="s">
        <v>24</v>
      </c>
      <c r="F486" s="4" t="s">
        <v>601</v>
      </c>
      <c r="G486" s="5" t="s">
        <v>622</v>
      </c>
      <c r="H486" s="2" t="s">
        <v>69</v>
      </c>
      <c r="I486" s="4" t="s">
        <v>28</v>
      </c>
      <c r="J486" s="4" t="s">
        <v>28</v>
      </c>
      <c r="K486" s="4" t="s">
        <v>28</v>
      </c>
      <c r="L486" s="4"/>
      <c r="M486" s="4" t="str">
        <f>IF(vlookup(A486,'Available Pokemon'!A:C,3,FALSE)=D486,"Y","N")</f>
        <v>Y</v>
      </c>
      <c r="N486" s="4" t="str">
        <f>iferror(IF(vlookup(A486,'Available Pokemon'!A:D,4,FALSE)=D486,"Y","N"),"N")</f>
        <v>N</v>
      </c>
      <c r="O486" s="4" t="str">
        <f t="shared" si="4"/>
        <v>Y</v>
      </c>
      <c r="P486" s="4" t="s">
        <v>29</v>
      </c>
      <c r="Q486" s="4"/>
      <c r="R486" s="4" t="s">
        <v>623</v>
      </c>
      <c r="S486" s="4" t="s">
        <v>31</v>
      </c>
      <c r="T486" s="4">
        <v>1.0</v>
      </c>
      <c r="U486" s="4"/>
    </row>
    <row r="487">
      <c r="A487" s="3" t="s">
        <v>269</v>
      </c>
      <c r="B487" s="2" t="s">
        <v>22</v>
      </c>
      <c r="C487" s="3" t="s">
        <v>619</v>
      </c>
      <c r="D487" s="3" t="str">
        <f>VLOOKUP(C487,Locations!$G$2:$H$250,2,false)</f>
        <v>00043 Chrysolia Forest</v>
      </c>
      <c r="E487" s="2" t="s">
        <v>24</v>
      </c>
      <c r="F487" s="4" t="s">
        <v>601</v>
      </c>
      <c r="G487" s="3" t="s">
        <v>624</v>
      </c>
      <c r="H487" s="2" t="s">
        <v>69</v>
      </c>
      <c r="I487" s="4" t="s">
        <v>28</v>
      </c>
      <c r="J487" s="4" t="s">
        <v>28</v>
      </c>
      <c r="K487" s="4" t="s">
        <v>28</v>
      </c>
      <c r="L487" s="4"/>
      <c r="M487" s="4" t="str">
        <f>IF(vlookup(A487,'Available Pokemon'!A:C,3,FALSE)=D487,"Y","N")</f>
        <v>N</v>
      </c>
      <c r="N487" s="4" t="str">
        <f>iferror(IF(vlookup(A487,'Available Pokemon'!A:D,4,FALSE)=D487,"Y","N"),"N")</f>
        <v>Y</v>
      </c>
      <c r="O487" s="4" t="str">
        <f t="shared" si="4"/>
        <v>Y</v>
      </c>
      <c r="P487" s="4" t="s">
        <v>44</v>
      </c>
      <c r="Q487" s="4"/>
      <c r="R487" s="4" t="s">
        <v>28</v>
      </c>
      <c r="S487" s="4" t="s">
        <v>31</v>
      </c>
      <c r="T487" s="4">
        <v>1.0</v>
      </c>
      <c r="U487" s="4"/>
    </row>
    <row r="488">
      <c r="A488" s="11" t="s">
        <v>348</v>
      </c>
      <c r="B488" s="2" t="s">
        <v>96</v>
      </c>
      <c r="C488" s="12" t="s">
        <v>619</v>
      </c>
      <c r="D488" s="3" t="str">
        <f>VLOOKUP(C488,Locations!$G$2:$H$250,2,false)</f>
        <v>00043 Chrysolia Forest</v>
      </c>
      <c r="E488" s="11" t="s">
        <v>97</v>
      </c>
      <c r="F488" s="4" t="s">
        <v>601</v>
      </c>
      <c r="G488" s="5" t="s">
        <v>625</v>
      </c>
      <c r="H488" s="2" t="s">
        <v>27</v>
      </c>
      <c r="I488" s="4"/>
      <c r="J488" s="4"/>
      <c r="K488" s="4"/>
      <c r="L488" s="4"/>
      <c r="M488" s="4" t="str">
        <f>IF(vlookup(A488,'Available Pokemon'!A:C,3,FALSE)=D488,"Y","N")</f>
        <v>N</v>
      </c>
      <c r="N488" s="4" t="str">
        <f>iferror(IF(vlookup(A488,'Available Pokemon'!A:D,4,FALSE)=D488,"Y","N"),"N")</f>
        <v>Y</v>
      </c>
      <c r="O488" s="4" t="str">
        <f t="shared" si="4"/>
        <v>Y</v>
      </c>
      <c r="P488" s="4" t="s">
        <v>71</v>
      </c>
      <c r="Q488" s="4" t="s">
        <v>29</v>
      </c>
      <c r="R488" s="4" t="s">
        <v>28</v>
      </c>
      <c r="S488" s="4" t="s">
        <v>31</v>
      </c>
      <c r="T488" s="4">
        <v>1.0</v>
      </c>
      <c r="U488" s="4"/>
    </row>
    <row r="489">
      <c r="A489" s="3" t="s">
        <v>626</v>
      </c>
      <c r="B489" s="2" t="s">
        <v>22</v>
      </c>
      <c r="C489" s="3" t="s">
        <v>619</v>
      </c>
      <c r="D489" s="3" t="str">
        <f>VLOOKUP(C489,Locations!$G$2:$H$250,2,false)</f>
        <v>00043 Chrysolia Forest</v>
      </c>
      <c r="E489" s="2" t="s">
        <v>24</v>
      </c>
      <c r="F489" s="4" t="s">
        <v>601</v>
      </c>
      <c r="G489" s="5" t="s">
        <v>627</v>
      </c>
      <c r="H489" s="2" t="s">
        <v>69</v>
      </c>
      <c r="I489" s="4" t="s">
        <v>28</v>
      </c>
      <c r="J489" s="4" t="s">
        <v>28</v>
      </c>
      <c r="K489" s="4" t="s">
        <v>28</v>
      </c>
      <c r="L489" s="4"/>
      <c r="M489" s="4" t="str">
        <f>IF(vlookup(A489,'Available Pokemon'!A:C,3,FALSE)=D489,"Y","N")</f>
        <v>Y</v>
      </c>
      <c r="N489" s="4" t="str">
        <f>iferror(IF(vlookup(A489,'Available Pokemon'!A:D,4,FALSE)=D489,"Y","N"),"N")</f>
        <v>N</v>
      </c>
      <c r="O489" s="4" t="str">
        <f t="shared" si="4"/>
        <v>Y</v>
      </c>
      <c r="P489" s="4" t="s">
        <v>44</v>
      </c>
      <c r="Q489" s="4" t="s">
        <v>111</v>
      </c>
      <c r="R489" s="4" t="s">
        <v>28</v>
      </c>
      <c r="S489" s="4" t="s">
        <v>31</v>
      </c>
      <c r="T489" s="4" t="s">
        <v>82</v>
      </c>
      <c r="U489" s="4" t="s">
        <v>31</v>
      </c>
    </row>
    <row r="490">
      <c r="A490" s="11" t="s">
        <v>628</v>
      </c>
      <c r="B490" s="2" t="s">
        <v>88</v>
      </c>
      <c r="C490" s="12" t="s">
        <v>619</v>
      </c>
      <c r="D490" s="3" t="str">
        <f>VLOOKUP(C490,Locations!$G$2:$H$250,2,false)</f>
        <v>00043 Chrysolia Forest</v>
      </c>
      <c r="E490" s="11" t="s">
        <v>24</v>
      </c>
      <c r="F490" s="4" t="s">
        <v>601</v>
      </c>
      <c r="G490" s="5"/>
      <c r="H490" s="2" t="s">
        <v>69</v>
      </c>
      <c r="I490" s="4" t="s">
        <v>629</v>
      </c>
      <c r="J490" s="4"/>
      <c r="K490" s="4"/>
      <c r="L490" s="4"/>
      <c r="M490" s="4" t="str">
        <f>IF(vlookup(A490,'Available Pokemon'!A:C,3,FALSE)=D490,"Y","N")</f>
        <v>Y</v>
      </c>
      <c r="N490" s="4" t="str">
        <f>iferror(IF(vlookup(A490,'Available Pokemon'!A:D,4,FALSE)=D490,"Y","N"),"N")</f>
        <v>N</v>
      </c>
      <c r="O490" s="4" t="str">
        <f t="shared" si="4"/>
        <v>Y</v>
      </c>
      <c r="P490" s="4" t="s">
        <v>71</v>
      </c>
      <c r="Q490" s="4" t="s">
        <v>56</v>
      </c>
      <c r="R490" s="4" t="s">
        <v>28</v>
      </c>
      <c r="S490" s="4" t="s">
        <v>31</v>
      </c>
      <c r="T490" s="4" t="s">
        <v>82</v>
      </c>
      <c r="U490" s="4" t="s">
        <v>31</v>
      </c>
    </row>
    <row r="491" hidden="1">
      <c r="A491" s="11" t="s">
        <v>91</v>
      </c>
      <c r="B491" s="2" t="s">
        <v>88</v>
      </c>
      <c r="C491" s="12" t="s">
        <v>619</v>
      </c>
      <c r="D491" s="3" t="str">
        <f>VLOOKUP(C491,Locations!$G$2:$H$250,2,false)</f>
        <v>00043 Chrysolia Forest</v>
      </c>
      <c r="E491" s="11" t="s">
        <v>24</v>
      </c>
      <c r="F491" s="4" t="s">
        <v>601</v>
      </c>
      <c r="G491" s="3"/>
      <c r="H491" s="2"/>
      <c r="I491" s="4"/>
      <c r="J491" s="4"/>
      <c r="K491" s="4"/>
      <c r="L491" s="4"/>
      <c r="M491" s="4" t="str">
        <f>IF(vlookup(A491,'Available Pokemon'!A:C,3,FALSE)=D491,"Y","N")</f>
        <v>N</v>
      </c>
      <c r="N491" s="4" t="str">
        <f>iferror(IF(vlookup(A491,'Available Pokemon'!A:D,4,FALSE)=D491,"Y","N"),"N")</f>
        <v>N</v>
      </c>
      <c r="O491" s="4" t="str">
        <f t="shared" si="4"/>
        <v>N</v>
      </c>
      <c r="P491" s="4" t="s">
        <v>90</v>
      </c>
      <c r="Q491" s="4"/>
      <c r="R491" s="4" t="s">
        <v>92</v>
      </c>
      <c r="S491" s="4" t="s">
        <v>31</v>
      </c>
      <c r="T491" s="4">
        <v>1.0</v>
      </c>
      <c r="U491" s="4"/>
    </row>
    <row r="492" hidden="1">
      <c r="A492" s="11" t="s">
        <v>361</v>
      </c>
      <c r="B492" s="2" t="s">
        <v>88</v>
      </c>
      <c r="C492" s="12" t="s">
        <v>619</v>
      </c>
      <c r="D492" s="3" t="str">
        <f>VLOOKUP(C492,Locations!$G$2:$H$250,2,false)</f>
        <v>00043 Chrysolia Forest</v>
      </c>
      <c r="E492" s="11" t="s">
        <v>24</v>
      </c>
      <c r="F492" s="4" t="s">
        <v>601</v>
      </c>
      <c r="G492" s="3"/>
      <c r="H492" s="2"/>
      <c r="I492" s="4"/>
      <c r="J492" s="4"/>
      <c r="K492" s="4"/>
      <c r="L492" s="4"/>
      <c r="M492" s="4" t="str">
        <f>IF(vlookup(A492,'Available Pokemon'!A:C,3,FALSE)=D492,"Y","N")</f>
        <v>N</v>
      </c>
      <c r="N492" s="4" t="str">
        <f>iferror(IF(vlookup(A492,'Available Pokemon'!A:D,4,FALSE)=D492,"Y","N"),"N")</f>
        <v>N</v>
      </c>
      <c r="O492" s="4" t="str">
        <f t="shared" si="4"/>
        <v>N</v>
      </c>
      <c r="P492" s="4" t="s">
        <v>71</v>
      </c>
      <c r="Q492" s="4" t="s">
        <v>56</v>
      </c>
      <c r="R492" s="4" t="s">
        <v>28</v>
      </c>
      <c r="S492" s="4" t="s">
        <v>31</v>
      </c>
      <c r="T492" s="4">
        <v>1.0</v>
      </c>
      <c r="U492" s="4"/>
    </row>
    <row r="493">
      <c r="A493" s="11" t="s">
        <v>630</v>
      </c>
      <c r="B493" s="2" t="s">
        <v>96</v>
      </c>
      <c r="C493" s="2" t="s">
        <v>619</v>
      </c>
      <c r="D493" s="3" t="str">
        <f>VLOOKUP(C493,Locations!$G$2:$H$250,2,false)</f>
        <v>00043 Chrysolia Forest</v>
      </c>
      <c r="E493" s="11" t="s">
        <v>24</v>
      </c>
      <c r="F493" s="4" t="s">
        <v>601</v>
      </c>
      <c r="G493" s="5"/>
      <c r="H493" s="2" t="s">
        <v>414</v>
      </c>
      <c r="I493" s="4"/>
      <c r="J493" s="4"/>
      <c r="K493" s="4"/>
      <c r="L493" s="4"/>
      <c r="M493" s="4" t="str">
        <f>IF(vlookup(A493,'Available Pokemon'!A:C,3,FALSE)=D493,"Y","N")</f>
        <v>Y</v>
      </c>
      <c r="N493" s="4" t="str">
        <f>iferror(IF(vlookup(A493,'Available Pokemon'!A:D,4,FALSE)=D493,"Y","N"),"N")</f>
        <v>N</v>
      </c>
      <c r="O493" s="4" t="str">
        <f t="shared" si="4"/>
        <v>Y</v>
      </c>
      <c r="P493" s="4" t="s">
        <v>186</v>
      </c>
      <c r="Q493" s="4" t="s">
        <v>56</v>
      </c>
      <c r="R493" s="4" t="s">
        <v>28</v>
      </c>
      <c r="S493" s="4" t="s">
        <v>28</v>
      </c>
      <c r="T493" s="4">
        <v>0.0</v>
      </c>
      <c r="U493" s="4" t="s">
        <v>31</v>
      </c>
    </row>
    <row r="494">
      <c r="A494" s="11" t="s">
        <v>631</v>
      </c>
      <c r="B494" s="2" t="s">
        <v>96</v>
      </c>
      <c r="C494" s="12" t="s">
        <v>619</v>
      </c>
      <c r="D494" s="3" t="str">
        <f>VLOOKUP(C494,Locations!$G$2:$H$250,2,false)</f>
        <v>00043 Chrysolia Forest</v>
      </c>
      <c r="E494" s="11" t="s">
        <v>24</v>
      </c>
      <c r="F494" s="4" t="s">
        <v>601</v>
      </c>
      <c r="G494" s="5"/>
      <c r="H494" s="2" t="s">
        <v>69</v>
      </c>
      <c r="I494" s="4" t="s">
        <v>632</v>
      </c>
      <c r="J494" s="4" t="s">
        <v>633</v>
      </c>
      <c r="K494" s="4"/>
      <c r="L494" s="4"/>
      <c r="M494" s="4" t="str">
        <f>IF(vlookup(A494,'Available Pokemon'!A:C,3,FALSE)=D494,"Y","N")</f>
        <v>Y</v>
      </c>
      <c r="N494" s="4" t="str">
        <f>iferror(IF(vlookup(A494,'Available Pokemon'!A:D,4,FALSE)=D494,"Y","N"),"N")</f>
        <v>N</v>
      </c>
      <c r="O494" s="4" t="str">
        <f t="shared" si="4"/>
        <v>Y</v>
      </c>
      <c r="P494" s="4" t="s">
        <v>71</v>
      </c>
      <c r="Q494" s="4"/>
      <c r="R494" s="4" t="s">
        <v>634</v>
      </c>
      <c r="S494" s="4" t="s">
        <v>31</v>
      </c>
      <c r="T494" s="4" t="s">
        <v>82</v>
      </c>
      <c r="U494" s="4" t="s">
        <v>31</v>
      </c>
    </row>
    <row r="495">
      <c r="A495" s="11" t="s">
        <v>635</v>
      </c>
      <c r="B495" s="2" t="s">
        <v>96</v>
      </c>
      <c r="C495" s="12" t="s">
        <v>619</v>
      </c>
      <c r="D495" s="3" t="str">
        <f>VLOOKUP(C495,Locations!$G$2:$H$250,2,false)</f>
        <v>00043 Chrysolia Forest</v>
      </c>
      <c r="E495" s="11" t="s">
        <v>24</v>
      </c>
      <c r="F495" s="4" t="s">
        <v>601</v>
      </c>
      <c r="G495" s="5"/>
      <c r="H495" s="2" t="s">
        <v>69</v>
      </c>
      <c r="I495" s="4" t="s">
        <v>636</v>
      </c>
      <c r="J495" s="4"/>
      <c r="K495" s="4"/>
      <c r="L495" s="4"/>
      <c r="M495" s="4" t="str">
        <f>IF(vlookup(A495,'Available Pokemon'!A:C,3,FALSE)=D495,"Y","N")</f>
        <v>Y</v>
      </c>
      <c r="N495" s="4" t="str">
        <f>iferror(IF(vlookup(A495,'Available Pokemon'!A:D,4,FALSE)=D495,"Y","N"),"N")</f>
        <v>N</v>
      </c>
      <c r="O495" s="4" t="str">
        <f t="shared" si="4"/>
        <v>Y</v>
      </c>
      <c r="P495" s="4" t="s">
        <v>172</v>
      </c>
      <c r="Q495" s="4"/>
      <c r="R495" s="4" t="s">
        <v>28</v>
      </c>
      <c r="S495" s="4" t="s">
        <v>31</v>
      </c>
      <c r="T495" s="4" t="s">
        <v>82</v>
      </c>
      <c r="U495" s="4" t="s">
        <v>31</v>
      </c>
    </row>
    <row r="496" hidden="1">
      <c r="A496" s="11" t="s">
        <v>359</v>
      </c>
      <c r="B496" s="2" t="s">
        <v>96</v>
      </c>
      <c r="C496" s="12" t="s">
        <v>619</v>
      </c>
      <c r="D496" s="3" t="str">
        <f>VLOOKUP(C496,Locations!$G$2:$H$250,2,false)</f>
        <v>00043 Chrysolia Forest</v>
      </c>
      <c r="E496" s="11" t="s">
        <v>24</v>
      </c>
      <c r="F496" s="4" t="s">
        <v>601</v>
      </c>
      <c r="G496" s="3"/>
      <c r="H496" s="2" t="s">
        <v>27</v>
      </c>
      <c r="I496" s="4"/>
      <c r="J496" s="4"/>
      <c r="K496" s="4"/>
      <c r="L496" s="4"/>
      <c r="M496" s="4" t="str">
        <f>IF(vlookup(A496,'Available Pokemon'!A:C,3,FALSE)=D496,"Y","N")</f>
        <v>N</v>
      </c>
      <c r="N496" s="4" t="str">
        <f>iferror(IF(vlookup(A496,'Available Pokemon'!A:D,4,FALSE)=D496,"Y","N"),"N")</f>
        <v>N</v>
      </c>
      <c r="O496" s="4" t="str">
        <f t="shared" si="4"/>
        <v>N</v>
      </c>
      <c r="P496" s="4" t="s">
        <v>71</v>
      </c>
      <c r="Q496" s="4"/>
      <c r="R496" s="4" t="s">
        <v>28</v>
      </c>
      <c r="S496" s="4" t="s">
        <v>31</v>
      </c>
      <c r="T496" s="4" t="s">
        <v>82</v>
      </c>
      <c r="U496" s="4" t="s">
        <v>31</v>
      </c>
    </row>
    <row r="497">
      <c r="A497" s="11" t="s">
        <v>637</v>
      </c>
      <c r="B497" s="2" t="s">
        <v>96</v>
      </c>
      <c r="C497" s="12" t="s">
        <v>619</v>
      </c>
      <c r="D497" s="3" t="str">
        <f>VLOOKUP(C497,Locations!$G$2:$H$250,2,false)</f>
        <v>00043 Chrysolia Forest</v>
      </c>
      <c r="E497" s="11" t="s">
        <v>101</v>
      </c>
      <c r="F497" s="4" t="s">
        <v>601</v>
      </c>
      <c r="G497" s="5"/>
      <c r="H497" s="2" t="s">
        <v>69</v>
      </c>
      <c r="I497" s="4" t="s">
        <v>155</v>
      </c>
      <c r="J497" s="4"/>
      <c r="K497" s="4"/>
      <c r="L497" s="4"/>
      <c r="M497" s="4" t="str">
        <f>IF(vlookup(A497,'Available Pokemon'!A:C,3,FALSE)=D497,"Y","N")</f>
        <v>Y</v>
      </c>
      <c r="N497" s="4" t="str">
        <f>iferror(IF(vlookup(A497,'Available Pokemon'!A:D,4,FALSE)=D497,"Y","N"),"N")</f>
        <v>N</v>
      </c>
      <c r="O497" s="4" t="str">
        <f t="shared" si="4"/>
        <v>Y</v>
      </c>
      <c r="P497" s="4" t="s">
        <v>90</v>
      </c>
      <c r="Q497" s="4"/>
      <c r="R497" s="4" t="s">
        <v>28</v>
      </c>
      <c r="S497" s="4" t="s">
        <v>31</v>
      </c>
      <c r="T497" s="4" t="s">
        <v>82</v>
      </c>
      <c r="U497" s="4" t="s">
        <v>31</v>
      </c>
    </row>
    <row r="498" hidden="1">
      <c r="A498" s="11" t="s">
        <v>371</v>
      </c>
      <c r="B498" s="2" t="s">
        <v>96</v>
      </c>
      <c r="C498" s="12" t="s">
        <v>619</v>
      </c>
      <c r="D498" s="3" t="str">
        <f>VLOOKUP(C498,Locations!$G$2:$H$250,2,false)</f>
        <v>00043 Chrysolia Forest</v>
      </c>
      <c r="E498" s="11" t="s">
        <v>145</v>
      </c>
      <c r="F498" s="4" t="s">
        <v>601</v>
      </c>
      <c r="G498" s="3"/>
      <c r="H498" s="2"/>
      <c r="I498" s="4"/>
      <c r="J498" s="4"/>
      <c r="K498" s="4"/>
      <c r="L498" s="4"/>
      <c r="M498" s="4" t="str">
        <f>IF(vlookup(A498,'Available Pokemon'!A:C,3,FALSE)=D498,"Y","N")</f>
        <v>N</v>
      </c>
      <c r="N498" s="4" t="str">
        <f>iferror(IF(vlookup(A498,'Available Pokemon'!A:D,4,FALSE)=D498,"Y","N"),"N")</f>
        <v>N</v>
      </c>
      <c r="O498" s="4" t="str">
        <f t="shared" si="4"/>
        <v>N</v>
      </c>
      <c r="P498" s="4" t="s">
        <v>90</v>
      </c>
      <c r="Q498" s="4" t="s">
        <v>56</v>
      </c>
      <c r="R498" s="4" t="s">
        <v>28</v>
      </c>
      <c r="S498" s="4" t="s">
        <v>28</v>
      </c>
      <c r="T498" s="4">
        <v>0.0</v>
      </c>
      <c r="U498" s="4" t="s">
        <v>31</v>
      </c>
    </row>
    <row r="499">
      <c r="A499" s="11" t="s">
        <v>112</v>
      </c>
      <c r="B499" s="2" t="s">
        <v>96</v>
      </c>
      <c r="C499" s="12" t="s">
        <v>619</v>
      </c>
      <c r="D499" s="3" t="str">
        <f>VLOOKUP(C499,Locations!$G$2:$H$250,2,false)</f>
        <v>00043 Chrysolia Forest</v>
      </c>
      <c r="E499" s="11" t="s">
        <v>97</v>
      </c>
      <c r="F499" s="4" t="s">
        <v>601</v>
      </c>
      <c r="G499" s="5"/>
      <c r="H499" s="2" t="s">
        <v>27</v>
      </c>
      <c r="I499" s="4"/>
      <c r="J499" s="4"/>
      <c r="K499" s="4"/>
      <c r="L499" s="4"/>
      <c r="M499" s="4" t="str">
        <f>IF(vlookup(A499,'Available Pokemon'!A:C,3,FALSE)=D499,"Y","N")</f>
        <v>N</v>
      </c>
      <c r="N499" s="4" t="str">
        <f>iferror(IF(vlookup(A499,'Available Pokemon'!A:D,4,FALSE)=D499,"Y","N"),"N")</f>
        <v>Y</v>
      </c>
      <c r="O499" s="4" t="str">
        <f t="shared" si="4"/>
        <v>Y</v>
      </c>
      <c r="P499" s="4" t="s">
        <v>71</v>
      </c>
      <c r="Q499" s="4"/>
      <c r="R499" s="4" t="s">
        <v>28</v>
      </c>
      <c r="S499" s="4" t="s">
        <v>31</v>
      </c>
      <c r="T499" s="4">
        <v>1.0</v>
      </c>
      <c r="U499" s="4"/>
    </row>
    <row r="500" hidden="1">
      <c r="A500" s="11" t="s">
        <v>352</v>
      </c>
      <c r="B500" s="2" t="s">
        <v>96</v>
      </c>
      <c r="C500" s="12" t="s">
        <v>619</v>
      </c>
      <c r="D500" s="3" t="str">
        <f>VLOOKUP(C500,Locations!$G$2:$H$250,2,false)</f>
        <v>00043 Chrysolia Forest</v>
      </c>
      <c r="E500" s="11" t="s">
        <v>101</v>
      </c>
      <c r="F500" s="4" t="s">
        <v>601</v>
      </c>
      <c r="G500" s="3"/>
      <c r="H500" s="2"/>
      <c r="I500" s="4" t="s">
        <v>353</v>
      </c>
      <c r="J500" s="4" t="s">
        <v>354</v>
      </c>
      <c r="K500" s="4"/>
      <c r="L500" s="4"/>
      <c r="M500" s="4" t="str">
        <f>IF(vlookup(A500,'Available Pokemon'!A:C,3,FALSE)=D500,"Y","N")</f>
        <v>N</v>
      </c>
      <c r="N500" s="4" t="str">
        <f>iferror(IF(vlookup(A500,'Available Pokemon'!A:D,4,FALSE)=D500,"Y","N"),"N")</f>
        <v>N</v>
      </c>
      <c r="O500" s="4" t="str">
        <f t="shared" si="4"/>
        <v>N</v>
      </c>
      <c r="P500" s="4" t="s">
        <v>90</v>
      </c>
      <c r="Q500" s="4" t="s">
        <v>29</v>
      </c>
      <c r="R500" s="4" t="s">
        <v>28</v>
      </c>
      <c r="S500" s="4" t="s">
        <v>31</v>
      </c>
      <c r="T500" s="4">
        <v>1.0</v>
      </c>
      <c r="U500" s="4"/>
    </row>
    <row r="501">
      <c r="A501" s="11" t="s">
        <v>638</v>
      </c>
      <c r="B501" s="2" t="s">
        <v>96</v>
      </c>
      <c r="C501" s="12" t="s">
        <v>619</v>
      </c>
      <c r="D501" s="3" t="str">
        <f>VLOOKUP(C501,Locations!$G$2:$H$250,2,false)</f>
        <v>00043 Chrysolia Forest</v>
      </c>
      <c r="E501" s="11" t="s">
        <v>24</v>
      </c>
      <c r="F501" s="4" t="s">
        <v>601</v>
      </c>
      <c r="G501" s="5"/>
      <c r="H501" s="2" t="s">
        <v>69</v>
      </c>
      <c r="I501" s="4" t="s">
        <v>632</v>
      </c>
      <c r="J501" s="4"/>
      <c r="K501" s="4"/>
      <c r="L501" s="4"/>
      <c r="M501" s="4" t="str">
        <f>IF(vlookup(A501,'Available Pokemon'!A:C,3,FALSE)=D501,"Y","N")</f>
        <v>Y</v>
      </c>
      <c r="N501" s="4" t="str">
        <f>iferror(IF(vlookup(A501,'Available Pokemon'!A:D,4,FALSE)=D501,"Y","N"),"N")</f>
        <v>N</v>
      </c>
      <c r="O501" s="4" t="str">
        <f t="shared" si="4"/>
        <v>Y</v>
      </c>
      <c r="P501" s="4" t="s">
        <v>71</v>
      </c>
      <c r="Q501" s="4" t="s">
        <v>56</v>
      </c>
      <c r="R501" s="4" t="s">
        <v>28</v>
      </c>
      <c r="S501" s="4" t="s">
        <v>31</v>
      </c>
      <c r="T501" s="4">
        <v>2.0</v>
      </c>
      <c r="U501" s="4"/>
    </row>
    <row r="502" hidden="1">
      <c r="A502" s="11" t="s">
        <v>386</v>
      </c>
      <c r="B502" s="2" t="s">
        <v>96</v>
      </c>
      <c r="C502" s="12" t="s">
        <v>619</v>
      </c>
      <c r="D502" s="3" t="str">
        <f>VLOOKUP(C502,Locations!$G$2:$H$250,2,false)</f>
        <v>00043 Chrysolia Forest</v>
      </c>
      <c r="E502" s="11" t="s">
        <v>24</v>
      </c>
      <c r="F502" s="4" t="s">
        <v>601</v>
      </c>
      <c r="G502" s="3"/>
      <c r="H502" s="2"/>
      <c r="I502" s="4"/>
      <c r="J502" s="4"/>
      <c r="K502" s="4"/>
      <c r="L502" s="4"/>
      <c r="M502" s="4" t="str">
        <f>IF(vlookup(A502,'Available Pokemon'!A:C,3,FALSE)=D502,"Y","N")</f>
        <v>N</v>
      </c>
      <c r="N502" s="4" t="str">
        <f>iferror(IF(vlookup(A502,'Available Pokemon'!A:D,4,FALSE)=D502,"Y","N"),"N")</f>
        <v>N</v>
      </c>
      <c r="O502" s="4" t="str">
        <f t="shared" si="4"/>
        <v>N</v>
      </c>
      <c r="P502" s="4" t="s">
        <v>71</v>
      </c>
      <c r="Q502" s="4"/>
      <c r="R502" s="4" t="s">
        <v>28</v>
      </c>
      <c r="S502" s="4" t="s">
        <v>31</v>
      </c>
      <c r="T502" s="4" t="s">
        <v>82</v>
      </c>
      <c r="U502" s="4" t="s">
        <v>31</v>
      </c>
    </row>
    <row r="503" hidden="1">
      <c r="A503" s="11" t="s">
        <v>501</v>
      </c>
      <c r="B503" s="2" t="s">
        <v>96</v>
      </c>
      <c r="C503" s="12" t="s">
        <v>619</v>
      </c>
      <c r="D503" s="3" t="str">
        <f>VLOOKUP(C503,Locations!$G$2:$H$250,2,false)</f>
        <v>00043 Chrysolia Forest</v>
      </c>
      <c r="E503" s="11" t="s">
        <v>24</v>
      </c>
      <c r="F503" s="4" t="s">
        <v>601</v>
      </c>
      <c r="G503" s="3"/>
      <c r="H503" s="2"/>
      <c r="I503" s="4"/>
      <c r="J503" s="4"/>
      <c r="K503" s="4"/>
      <c r="L503" s="4"/>
      <c r="M503" s="4" t="str">
        <f>IF(vlookup(A503,'Available Pokemon'!A:C,3,FALSE)=D503,"Y","N")</f>
        <v>N</v>
      </c>
      <c r="N503" s="4" t="str">
        <f>iferror(IF(vlookup(A503,'Available Pokemon'!A:D,4,FALSE)=D503,"Y","N"),"N")</f>
        <v>N</v>
      </c>
      <c r="O503" s="4" t="str">
        <f t="shared" si="4"/>
        <v>N</v>
      </c>
      <c r="P503" s="4" t="s">
        <v>81</v>
      </c>
      <c r="Q503" s="4" t="s">
        <v>131</v>
      </c>
      <c r="R503" s="4" t="s">
        <v>28</v>
      </c>
      <c r="S503" s="4" t="s">
        <v>31</v>
      </c>
      <c r="T503" s="4" t="s">
        <v>82</v>
      </c>
      <c r="U503" s="4" t="s">
        <v>31</v>
      </c>
    </row>
    <row r="504">
      <c r="A504" s="11" t="s">
        <v>639</v>
      </c>
      <c r="B504" s="2" t="s">
        <v>96</v>
      </c>
      <c r="C504" s="12" t="s">
        <v>619</v>
      </c>
      <c r="D504" s="3" t="str">
        <f>VLOOKUP(C504,Locations!$G$2:$H$250,2,false)</f>
        <v>00043 Chrysolia Forest</v>
      </c>
      <c r="E504" s="11" t="s">
        <v>97</v>
      </c>
      <c r="F504" s="4" t="s">
        <v>601</v>
      </c>
      <c r="G504" s="5"/>
      <c r="H504" s="2" t="s">
        <v>69</v>
      </c>
      <c r="I504" s="4" t="s">
        <v>640</v>
      </c>
      <c r="J504" s="4"/>
      <c r="K504" s="4"/>
      <c r="L504" s="4"/>
      <c r="M504" s="4" t="str">
        <f>IF(vlookup(A504,'Available Pokemon'!A:C,3,FALSE)=D504,"Y","N")</f>
        <v>Y</v>
      </c>
      <c r="N504" s="4" t="str">
        <f>iferror(IF(vlookup(A504,'Available Pokemon'!A:D,4,FALSE)=D504,"Y","N"),"N")</f>
        <v>N</v>
      </c>
      <c r="O504" s="4" t="str">
        <f t="shared" si="4"/>
        <v>Y</v>
      </c>
      <c r="P504" s="4" t="s">
        <v>71</v>
      </c>
      <c r="Q504" s="4" t="s">
        <v>56</v>
      </c>
      <c r="R504" s="4" t="s">
        <v>28</v>
      </c>
      <c r="S504" s="4" t="s">
        <v>28</v>
      </c>
      <c r="T504" s="4">
        <v>0.0</v>
      </c>
      <c r="U504" s="4" t="s">
        <v>31</v>
      </c>
    </row>
    <row r="505">
      <c r="A505" s="11" t="s">
        <v>641</v>
      </c>
      <c r="B505" s="2" t="s">
        <v>96</v>
      </c>
      <c r="C505" s="12" t="s">
        <v>619</v>
      </c>
      <c r="D505" s="3" t="str">
        <f>VLOOKUP(C505,Locations!$G$2:$H$250,2,false)</f>
        <v>00043 Chrysolia Forest</v>
      </c>
      <c r="E505" s="11" t="s">
        <v>213</v>
      </c>
      <c r="F505" s="4" t="s">
        <v>601</v>
      </c>
      <c r="G505" s="5"/>
      <c r="H505" s="2" t="s">
        <v>69</v>
      </c>
      <c r="I505" s="4" t="s">
        <v>633</v>
      </c>
      <c r="J505" s="4"/>
      <c r="K505" s="4"/>
      <c r="L505" s="4"/>
      <c r="M505" s="4" t="str">
        <f>IF(vlookup(A505,'Available Pokemon'!A:C,3,FALSE)=D505,"Y","N")</f>
        <v>Y</v>
      </c>
      <c r="N505" s="4" t="str">
        <f>iferror(IF(vlookup(A505,'Available Pokemon'!A:D,4,FALSE)=D505,"Y","N"),"N")</f>
        <v>N</v>
      </c>
      <c r="O505" s="4" t="str">
        <f t="shared" si="4"/>
        <v>Y</v>
      </c>
      <c r="P505" s="4" t="s">
        <v>71</v>
      </c>
      <c r="Q505" s="4" t="s">
        <v>56</v>
      </c>
      <c r="R505" s="4" t="s">
        <v>28</v>
      </c>
      <c r="S505" s="4" t="s">
        <v>28</v>
      </c>
      <c r="T505" s="4">
        <v>1.0</v>
      </c>
      <c r="U505" s="4"/>
    </row>
    <row r="506">
      <c r="A506" s="11" t="s">
        <v>642</v>
      </c>
      <c r="B506" s="2" t="s">
        <v>96</v>
      </c>
      <c r="C506" s="12" t="s">
        <v>619</v>
      </c>
      <c r="D506" s="3" t="str">
        <f>VLOOKUP(C506,Locations!$G$2:$H$250,2,false)</f>
        <v>00043 Chrysolia Forest</v>
      </c>
      <c r="E506" s="11" t="s">
        <v>101</v>
      </c>
      <c r="F506" s="4" t="s">
        <v>601</v>
      </c>
      <c r="G506" s="5"/>
      <c r="H506" s="2" t="s">
        <v>69</v>
      </c>
      <c r="I506" s="4" t="s">
        <v>155</v>
      </c>
      <c r="J506" s="4"/>
      <c r="K506" s="4"/>
      <c r="L506" s="4"/>
      <c r="M506" s="4" t="str">
        <f>IF(vlookup(A506,'Available Pokemon'!A:C,3,FALSE)=D506,"Y","N")</f>
        <v>Y</v>
      </c>
      <c r="N506" s="4" t="str">
        <f>iferror(IF(vlookup(A506,'Available Pokemon'!A:D,4,FALSE)=D506,"Y","N"),"N")</f>
        <v>N</v>
      </c>
      <c r="O506" s="4" t="str">
        <f t="shared" si="4"/>
        <v>Y</v>
      </c>
      <c r="P506" s="4" t="s">
        <v>90</v>
      </c>
      <c r="Q506" s="4"/>
      <c r="R506" s="4" t="s">
        <v>28</v>
      </c>
      <c r="S506" s="4" t="s">
        <v>31</v>
      </c>
      <c r="T506" s="4" t="s">
        <v>82</v>
      </c>
      <c r="U506" s="4" t="s">
        <v>31</v>
      </c>
    </row>
    <row r="507" hidden="1">
      <c r="A507" s="11" t="s">
        <v>184</v>
      </c>
      <c r="B507" s="11" t="s">
        <v>165</v>
      </c>
      <c r="C507" s="12" t="s">
        <v>643</v>
      </c>
      <c r="D507" s="3" t="str">
        <f>VLOOKUP(C507,Locations!$G$2:$H$250,2,false)</f>
        <v>00044 Chrysolia Spring</v>
      </c>
      <c r="E507" s="11" t="s">
        <v>24</v>
      </c>
      <c r="F507" s="4" t="s">
        <v>601</v>
      </c>
      <c r="G507" s="3" t="s">
        <v>223</v>
      </c>
      <c r="H507" s="11"/>
      <c r="I507" s="4"/>
      <c r="J507" s="4"/>
      <c r="K507" s="4"/>
      <c r="L507" s="4"/>
      <c r="M507" s="4" t="str">
        <f>IF(vlookup(A507,'Available Pokemon'!A:C,3,FALSE)=D507,"Y","N")</f>
        <v>N</v>
      </c>
      <c r="N507" s="4" t="str">
        <f>iferror(IF(vlookup(A507,'Available Pokemon'!A:D,4,FALSE)=D507,"Y","N"),"N")</f>
        <v>N</v>
      </c>
      <c r="O507" s="4" t="str">
        <f t="shared" si="4"/>
        <v>N</v>
      </c>
      <c r="P507" s="4" t="s">
        <v>56</v>
      </c>
      <c r="Q507" s="4" t="s">
        <v>186</v>
      </c>
      <c r="R507" s="4" t="s">
        <v>28</v>
      </c>
      <c r="S507" s="4" t="s">
        <v>31</v>
      </c>
      <c r="T507" s="4">
        <v>1.0</v>
      </c>
      <c r="U507" s="4"/>
    </row>
    <row r="508">
      <c r="A508" s="11" t="s">
        <v>644</v>
      </c>
      <c r="B508" s="11" t="s">
        <v>165</v>
      </c>
      <c r="C508" s="12" t="s">
        <v>643</v>
      </c>
      <c r="D508" s="3" t="str">
        <f>VLOOKUP(C508,Locations!$G$2:$H$250,2,false)</f>
        <v>00044 Chrysolia Spring</v>
      </c>
      <c r="E508" s="11" t="s">
        <v>24</v>
      </c>
      <c r="F508" s="4" t="s">
        <v>601</v>
      </c>
      <c r="G508" s="5" t="s">
        <v>645</v>
      </c>
      <c r="H508" s="2" t="s">
        <v>69</v>
      </c>
      <c r="I508" s="4"/>
      <c r="J508" s="4"/>
      <c r="K508" s="4"/>
      <c r="L508" s="4"/>
      <c r="M508" s="4" t="str">
        <f>IF(vlookup(A508,'Available Pokemon'!A:C,3,FALSE)=D508,"Y","N")</f>
        <v>Y</v>
      </c>
      <c r="N508" s="4" t="str">
        <f>iferror(IF(vlookup(A508,'Available Pokemon'!A:D,4,FALSE)=D508,"Y","N"),"N")</f>
        <v>N</v>
      </c>
      <c r="O508" s="4" t="str">
        <f t="shared" si="4"/>
        <v>Y</v>
      </c>
      <c r="P508" s="4" t="s">
        <v>33</v>
      </c>
      <c r="Q508" s="4" t="s">
        <v>128</v>
      </c>
      <c r="R508" s="4"/>
      <c r="S508" s="4"/>
      <c r="T508" s="4">
        <v>0.0</v>
      </c>
      <c r="U508" s="4" t="s">
        <v>31</v>
      </c>
    </row>
    <row r="509">
      <c r="A509" s="11" t="s">
        <v>646</v>
      </c>
      <c r="B509" s="11" t="s">
        <v>165</v>
      </c>
      <c r="C509" s="12" t="s">
        <v>643</v>
      </c>
      <c r="D509" s="3" t="str">
        <f>VLOOKUP(C509,Locations!$G$2:$H$250,2,false)</f>
        <v>00044 Chrysolia Spring</v>
      </c>
      <c r="E509" s="11" t="s">
        <v>24</v>
      </c>
      <c r="F509" s="4" t="s">
        <v>601</v>
      </c>
      <c r="G509" s="5" t="s">
        <v>645</v>
      </c>
      <c r="H509" s="2" t="s">
        <v>69</v>
      </c>
      <c r="I509" s="4"/>
      <c r="J509" s="4"/>
      <c r="K509" s="4"/>
      <c r="L509" s="4"/>
      <c r="M509" s="4" t="str">
        <f>IF(vlookup(A509,'Available Pokemon'!A:C,3,FALSE)=D509,"Y","N")</f>
        <v>Y</v>
      </c>
      <c r="N509" s="4" t="str">
        <f>iferror(IF(vlookup(A509,'Available Pokemon'!A:D,4,FALSE)=D509,"Y","N"),"N")</f>
        <v>N</v>
      </c>
      <c r="O509" s="4" t="str">
        <f t="shared" si="4"/>
        <v>Y</v>
      </c>
      <c r="P509" s="4" t="s">
        <v>44</v>
      </c>
      <c r="Q509" s="4" t="s">
        <v>128</v>
      </c>
      <c r="R509" s="4" t="s">
        <v>28</v>
      </c>
      <c r="S509" s="4" t="s">
        <v>28</v>
      </c>
      <c r="T509" s="4">
        <v>0.0</v>
      </c>
      <c r="U509" s="4" t="s">
        <v>31</v>
      </c>
    </row>
    <row r="510" hidden="1">
      <c r="A510" s="11" t="s">
        <v>380</v>
      </c>
      <c r="B510" s="11" t="s">
        <v>165</v>
      </c>
      <c r="C510" s="12" t="s">
        <v>643</v>
      </c>
      <c r="D510" s="3" t="str">
        <f>VLOOKUP(C510,Locations!$G$2:$H$250,2,false)</f>
        <v>00044 Chrysolia Spring</v>
      </c>
      <c r="E510" s="11" t="s">
        <v>24</v>
      </c>
      <c r="F510" s="4" t="s">
        <v>601</v>
      </c>
      <c r="G510" s="3" t="s">
        <v>645</v>
      </c>
      <c r="H510" s="11"/>
      <c r="I510" s="4"/>
      <c r="J510" s="4"/>
      <c r="K510" s="4"/>
      <c r="L510" s="4"/>
      <c r="M510" s="4" t="str">
        <f>IF(vlookup(A510,'Available Pokemon'!A:C,3,FALSE)=D510,"Y","N")</f>
        <v>N</v>
      </c>
      <c r="N510" s="4" t="str">
        <f>iferror(IF(vlookup(A510,'Available Pokemon'!A:D,4,FALSE)=D510,"Y","N"),"N")</f>
        <v>N</v>
      </c>
      <c r="O510" s="4" t="str">
        <f t="shared" si="4"/>
        <v>N</v>
      </c>
      <c r="P510" s="4" t="s">
        <v>71</v>
      </c>
      <c r="Q510" s="4"/>
      <c r="R510" s="4" t="s">
        <v>28</v>
      </c>
      <c r="S510" s="4" t="s">
        <v>31</v>
      </c>
      <c r="T510" s="4" t="s">
        <v>82</v>
      </c>
      <c r="U510" s="4" t="s">
        <v>31</v>
      </c>
    </row>
    <row r="511" hidden="1">
      <c r="A511" s="11" t="s">
        <v>191</v>
      </c>
      <c r="B511" s="11" t="s">
        <v>165</v>
      </c>
      <c r="C511" s="12" t="s">
        <v>643</v>
      </c>
      <c r="D511" s="3" t="str">
        <f>VLOOKUP(C511,Locations!$G$2:$H$250,2,false)</f>
        <v>00044 Chrysolia Spring</v>
      </c>
      <c r="E511" s="11" t="s">
        <v>24</v>
      </c>
      <c r="F511" s="4" t="s">
        <v>601</v>
      </c>
      <c r="G511" s="3" t="s">
        <v>645</v>
      </c>
      <c r="H511" s="11"/>
      <c r="I511" s="4"/>
      <c r="J511" s="4"/>
      <c r="K511" s="4"/>
      <c r="L511" s="4"/>
      <c r="M511" s="4" t="str">
        <f>IF(vlookup(A511,'Available Pokemon'!A:C,3,FALSE)=D511,"Y","N")</f>
        <v>N</v>
      </c>
      <c r="N511" s="4" t="str">
        <f>iferror(IF(vlookup(A511,'Available Pokemon'!A:D,4,FALSE)=D511,"Y","N"),"N")</f>
        <v>N</v>
      </c>
      <c r="O511" s="4" t="str">
        <f t="shared" si="4"/>
        <v>N</v>
      </c>
      <c r="P511" s="4" t="s">
        <v>33</v>
      </c>
      <c r="Q511" s="4" t="s">
        <v>128</v>
      </c>
      <c r="R511" s="4" t="s">
        <v>28</v>
      </c>
      <c r="S511" s="4" t="s">
        <v>31</v>
      </c>
      <c r="T511" s="4">
        <v>1.0</v>
      </c>
      <c r="U511" s="4"/>
    </row>
    <row r="512" hidden="1">
      <c r="A512" s="11" t="s">
        <v>194</v>
      </c>
      <c r="B512" s="11" t="s">
        <v>165</v>
      </c>
      <c r="C512" s="12" t="s">
        <v>643</v>
      </c>
      <c r="D512" s="3" t="str">
        <f>VLOOKUP(C512,Locations!$G$2:$H$250,2,false)</f>
        <v>00044 Chrysolia Spring</v>
      </c>
      <c r="E512" s="11" t="s">
        <v>24</v>
      </c>
      <c r="F512" s="4" t="s">
        <v>601</v>
      </c>
      <c r="G512" s="3" t="s">
        <v>645</v>
      </c>
      <c r="H512" s="11"/>
      <c r="I512" s="4"/>
      <c r="J512" s="4"/>
      <c r="K512" s="4"/>
      <c r="L512" s="4"/>
      <c r="M512" s="4" t="str">
        <f>IF(vlookup(A512,'Available Pokemon'!A:C,3,FALSE)=D512,"Y","N")</f>
        <v>N</v>
      </c>
      <c r="N512" s="4" t="str">
        <f>iferror(IF(vlookup(A512,'Available Pokemon'!A:D,4,FALSE)=D512,"Y","N"),"N")</f>
        <v>N</v>
      </c>
      <c r="O512" s="4" t="str">
        <f t="shared" si="4"/>
        <v>N</v>
      </c>
      <c r="P512" s="4" t="s">
        <v>121</v>
      </c>
      <c r="Q512" s="4" t="s">
        <v>128</v>
      </c>
      <c r="R512" s="4" t="s">
        <v>196</v>
      </c>
      <c r="S512" s="4" t="s">
        <v>31</v>
      </c>
      <c r="T512" s="4">
        <v>1.0</v>
      </c>
      <c r="U512" s="4"/>
    </row>
    <row r="513">
      <c r="A513" s="11" t="s">
        <v>84</v>
      </c>
      <c r="B513" s="11" t="s">
        <v>165</v>
      </c>
      <c r="C513" s="12" t="s">
        <v>643</v>
      </c>
      <c r="D513" s="3" t="str">
        <f>VLOOKUP(C513,Locations!$G$2:$H$250,2,false)</f>
        <v>00044 Chrysolia Spring</v>
      </c>
      <c r="E513" s="11" t="s">
        <v>24</v>
      </c>
      <c r="F513" s="4" t="s">
        <v>601</v>
      </c>
      <c r="G513" s="5" t="s">
        <v>645</v>
      </c>
      <c r="H513" s="2" t="s">
        <v>69</v>
      </c>
      <c r="I513" s="4"/>
      <c r="J513" s="4"/>
      <c r="K513" s="4"/>
      <c r="L513" s="4"/>
      <c r="M513" s="4" t="str">
        <f>IF(vlookup(A513,'Available Pokemon'!A:C,3,FALSE)=D513,"Y","N")</f>
        <v>N</v>
      </c>
      <c r="N513" s="4" t="str">
        <f>iferror(IF(vlookup(A513,'Available Pokemon'!A:D,4,FALSE)=D513,"Y","N"),"N")</f>
        <v>Y</v>
      </c>
      <c r="O513" s="4" t="str">
        <f t="shared" si="4"/>
        <v>Y</v>
      </c>
      <c r="P513" s="4" t="s">
        <v>44</v>
      </c>
      <c r="Q513" s="4"/>
      <c r="R513" s="4" t="s">
        <v>28</v>
      </c>
      <c r="S513" s="4" t="s">
        <v>31</v>
      </c>
      <c r="T513" s="4">
        <v>1.0</v>
      </c>
      <c r="U513" s="4"/>
    </row>
    <row r="514">
      <c r="A514" s="11" t="s">
        <v>86</v>
      </c>
      <c r="B514" s="11" t="s">
        <v>165</v>
      </c>
      <c r="C514" s="12" t="s">
        <v>643</v>
      </c>
      <c r="D514" s="3" t="str">
        <f>VLOOKUP(C514,Locations!$G$2:$H$250,2,false)</f>
        <v>00044 Chrysolia Spring</v>
      </c>
      <c r="E514" s="11" t="s">
        <v>24</v>
      </c>
      <c r="F514" s="4" t="s">
        <v>601</v>
      </c>
      <c r="G514" s="5" t="s">
        <v>645</v>
      </c>
      <c r="H514" s="2" t="s">
        <v>27</v>
      </c>
      <c r="I514" s="4"/>
      <c r="J514" s="4"/>
      <c r="K514" s="4"/>
      <c r="L514" s="4"/>
      <c r="M514" s="4" t="str">
        <f>IF(vlookup(A514,'Available Pokemon'!A:C,3,FALSE)=D514,"Y","N")</f>
        <v>N</v>
      </c>
      <c r="N514" s="4" t="str">
        <f>iferror(IF(vlookup(A514,'Available Pokemon'!A:D,4,FALSE)=D514,"Y","N"),"N")</f>
        <v>Y</v>
      </c>
      <c r="O514" s="4" t="str">
        <f t="shared" si="4"/>
        <v>Y</v>
      </c>
      <c r="P514" s="4" t="s">
        <v>33</v>
      </c>
      <c r="Q514" s="4"/>
      <c r="R514" s="4" t="s">
        <v>28</v>
      </c>
      <c r="S514" s="4" t="s">
        <v>31</v>
      </c>
      <c r="T514" s="4">
        <v>1.0</v>
      </c>
      <c r="U514" s="4"/>
    </row>
    <row r="515">
      <c r="A515" s="11" t="s">
        <v>647</v>
      </c>
      <c r="B515" s="11" t="s">
        <v>165</v>
      </c>
      <c r="C515" s="12" t="s">
        <v>643</v>
      </c>
      <c r="D515" s="3" t="str">
        <f>VLOOKUP(C515,Locations!$G$2:$H$250,2,false)</f>
        <v>00044 Chrysolia Spring</v>
      </c>
      <c r="E515" s="11" t="s">
        <v>24</v>
      </c>
      <c r="F515" s="4" t="s">
        <v>601</v>
      </c>
      <c r="G515" s="5" t="s">
        <v>645</v>
      </c>
      <c r="H515" s="2" t="s">
        <v>69</v>
      </c>
      <c r="I515" s="4"/>
      <c r="J515" s="4"/>
      <c r="K515" s="4"/>
      <c r="L515" s="4"/>
      <c r="M515" s="4" t="str">
        <f>IF(vlookup(A515,'Available Pokemon'!A:C,3,FALSE)=D515,"Y","N")</f>
        <v>Y</v>
      </c>
      <c r="N515" s="4" t="str">
        <f>iferror(IF(vlookup(A515,'Available Pokemon'!A:D,4,FALSE)=D515,"Y","N"),"N")</f>
        <v>N</v>
      </c>
      <c r="O515" s="4" t="str">
        <f t="shared" si="4"/>
        <v>Y</v>
      </c>
      <c r="P515" s="4" t="s">
        <v>44</v>
      </c>
      <c r="Q515" s="4"/>
      <c r="R515" s="4" t="s">
        <v>28</v>
      </c>
      <c r="S515" s="4" t="s">
        <v>28</v>
      </c>
      <c r="T515" s="4">
        <v>0.0</v>
      </c>
      <c r="U515" s="4" t="s">
        <v>31</v>
      </c>
    </row>
    <row r="516">
      <c r="A516" s="11" t="s">
        <v>648</v>
      </c>
      <c r="B516" s="11" t="s">
        <v>165</v>
      </c>
      <c r="C516" s="12" t="s">
        <v>643</v>
      </c>
      <c r="D516" s="3" t="str">
        <f>VLOOKUP(C516,Locations!$G$2:$H$250,2,false)</f>
        <v>00044 Chrysolia Spring</v>
      </c>
      <c r="E516" s="11" t="s">
        <v>24</v>
      </c>
      <c r="F516" s="4" t="s">
        <v>601</v>
      </c>
      <c r="G516" s="5" t="s">
        <v>645</v>
      </c>
      <c r="H516" s="2" t="s">
        <v>69</v>
      </c>
      <c r="I516" s="4"/>
      <c r="J516" s="4"/>
      <c r="K516" s="4"/>
      <c r="L516" s="4"/>
      <c r="M516" s="4" t="str">
        <f>IF(vlookup(A516,'Available Pokemon'!A:C,3,FALSE)=D516,"Y","N")</f>
        <v>Y</v>
      </c>
      <c r="N516" s="4" t="str">
        <f>iferror(IF(vlookup(A516,'Available Pokemon'!A:D,4,FALSE)=D516,"Y","N"),"N")</f>
        <v>N</v>
      </c>
      <c r="O516" s="4" t="str">
        <f t="shared" si="4"/>
        <v>Y</v>
      </c>
      <c r="P516" s="4" t="s">
        <v>33</v>
      </c>
      <c r="Q516" s="4"/>
      <c r="R516" s="4"/>
      <c r="S516" s="4"/>
      <c r="T516" s="4">
        <v>0.0</v>
      </c>
      <c r="U516" s="4" t="s">
        <v>31</v>
      </c>
    </row>
    <row r="517" hidden="1">
      <c r="A517" s="11" t="s">
        <v>387</v>
      </c>
      <c r="B517" s="2" t="s">
        <v>600</v>
      </c>
      <c r="C517" s="12" t="s">
        <v>643</v>
      </c>
      <c r="D517" s="3" t="str">
        <f>VLOOKUP(C517,Locations!$G$2:$H$250,2,false)</f>
        <v>00044 Chrysolia Spring</v>
      </c>
      <c r="E517" s="11" t="s">
        <v>24</v>
      </c>
      <c r="F517" s="4" t="s">
        <v>601</v>
      </c>
      <c r="G517" s="3" t="s">
        <v>645</v>
      </c>
      <c r="H517" s="2"/>
      <c r="I517" s="4"/>
      <c r="J517" s="4"/>
      <c r="K517" s="4"/>
      <c r="L517" s="4"/>
      <c r="M517" s="4" t="str">
        <f>IF(vlookup(A517,'Available Pokemon'!A:C,3,FALSE)=D517,"Y","N")</f>
        <v>N</v>
      </c>
      <c r="N517" s="4" t="str">
        <f>iferror(IF(vlookup(A517,'Available Pokemon'!A:D,4,FALSE)=D517,"Y","N"),"N")</f>
        <v>N</v>
      </c>
      <c r="O517" s="4" t="str">
        <f t="shared" si="4"/>
        <v>N</v>
      </c>
      <c r="P517" s="4" t="s">
        <v>44</v>
      </c>
      <c r="Q517" s="4" t="s">
        <v>128</v>
      </c>
      <c r="R517" s="4" t="s">
        <v>28</v>
      </c>
      <c r="S517" s="4" t="s">
        <v>31</v>
      </c>
      <c r="T517" s="4">
        <v>1.0</v>
      </c>
      <c r="U517" s="4"/>
    </row>
    <row r="518">
      <c r="A518" s="11" t="s">
        <v>266</v>
      </c>
      <c r="B518" s="2" t="s">
        <v>600</v>
      </c>
      <c r="C518" s="12" t="s">
        <v>643</v>
      </c>
      <c r="D518" s="3" t="str">
        <f>VLOOKUP(C518,Locations!$G$2:$H$250,2,false)</f>
        <v>00044 Chrysolia Spring</v>
      </c>
      <c r="E518" s="11" t="s">
        <v>24</v>
      </c>
      <c r="F518" s="4" t="s">
        <v>601</v>
      </c>
      <c r="G518" s="3" t="s">
        <v>645</v>
      </c>
      <c r="H518" s="2" t="s">
        <v>69</v>
      </c>
      <c r="I518" s="4"/>
      <c r="J518" s="4"/>
      <c r="K518" s="4"/>
      <c r="L518" s="4"/>
      <c r="M518" s="4" t="str">
        <f>IF(vlookup(A518,'Available Pokemon'!A:C,3,FALSE)=D518,"Y","N")</f>
        <v>N</v>
      </c>
      <c r="N518" s="4" t="str">
        <f>iferror(IF(vlookup(A518,'Available Pokemon'!A:D,4,FALSE)=D518,"Y","N"),"N")</f>
        <v>Y</v>
      </c>
      <c r="O518" s="4" t="str">
        <f t="shared" si="4"/>
        <v>Y</v>
      </c>
      <c r="P518" s="4" t="s">
        <v>44</v>
      </c>
      <c r="Q518" s="4"/>
      <c r="R518" s="4" t="s">
        <v>28</v>
      </c>
      <c r="S518" s="4" t="s">
        <v>31</v>
      </c>
      <c r="T518" s="4">
        <v>1.0</v>
      </c>
      <c r="U518" s="4"/>
    </row>
    <row r="519">
      <c r="A519" s="11" t="s">
        <v>577</v>
      </c>
      <c r="B519" s="2" t="s">
        <v>600</v>
      </c>
      <c r="C519" s="12" t="s">
        <v>643</v>
      </c>
      <c r="D519" s="3" t="str">
        <f>VLOOKUP(C519,Locations!$G$2:$H$250,2,false)</f>
        <v>00044 Chrysolia Spring</v>
      </c>
      <c r="E519" s="11" t="s">
        <v>24</v>
      </c>
      <c r="F519" s="4" t="s">
        <v>601</v>
      </c>
      <c r="G519" s="5" t="s">
        <v>645</v>
      </c>
      <c r="H519" s="2" t="s">
        <v>27</v>
      </c>
      <c r="I519" s="4"/>
      <c r="J519" s="4"/>
      <c r="K519" s="4"/>
      <c r="L519" s="4"/>
      <c r="M519" s="4" t="str">
        <f>IF(vlookup(A519,'Available Pokemon'!A:C,3,FALSE)=D519,"Y","N")</f>
        <v>N</v>
      </c>
      <c r="N519" s="4" t="str">
        <f>iferror(IF(vlookup(A519,'Available Pokemon'!A:D,4,FALSE)=D519,"Y","N"),"N")</f>
        <v>Y</v>
      </c>
      <c r="O519" s="4" t="str">
        <f t="shared" si="4"/>
        <v>Y</v>
      </c>
      <c r="P519" s="4" t="s">
        <v>44</v>
      </c>
      <c r="Q519" s="4"/>
      <c r="R519" s="4" t="s">
        <v>49</v>
      </c>
      <c r="S519" s="4" t="s">
        <v>31</v>
      </c>
      <c r="T519" s="4">
        <v>1.0</v>
      </c>
      <c r="U519" s="4"/>
    </row>
    <row r="520" hidden="1">
      <c r="A520" s="11" t="s">
        <v>387</v>
      </c>
      <c r="B520" s="2" t="s">
        <v>158</v>
      </c>
      <c r="C520" s="12" t="s">
        <v>643</v>
      </c>
      <c r="D520" s="3" t="str">
        <f>VLOOKUP(C520,Locations!$G$2:$H$250,2,false)</f>
        <v>00044 Chrysolia Spring</v>
      </c>
      <c r="E520" s="11" t="s">
        <v>24</v>
      </c>
      <c r="F520" s="4" t="s">
        <v>601</v>
      </c>
      <c r="G520" s="3" t="s">
        <v>645</v>
      </c>
      <c r="H520" s="2"/>
      <c r="I520" s="4"/>
      <c r="J520" s="4"/>
      <c r="K520" s="4"/>
      <c r="L520" s="4"/>
      <c r="M520" s="4" t="str">
        <f>IF(vlookup(A520,'Available Pokemon'!A:C,3,FALSE)=D520,"Y","N")</f>
        <v>N</v>
      </c>
      <c r="N520" s="4" t="str">
        <f>iferror(IF(vlookup(A520,'Available Pokemon'!A:D,4,FALSE)=D520,"Y","N"),"N")</f>
        <v>N</v>
      </c>
      <c r="O520" s="4" t="str">
        <f t="shared" si="4"/>
        <v>N</v>
      </c>
      <c r="P520" s="4" t="s">
        <v>44</v>
      </c>
      <c r="Q520" s="4" t="s">
        <v>128</v>
      </c>
      <c r="R520" s="4" t="s">
        <v>28</v>
      </c>
      <c r="S520" s="4" t="s">
        <v>31</v>
      </c>
      <c r="T520" s="4">
        <v>1.0</v>
      </c>
      <c r="U520" s="4"/>
    </row>
    <row r="521">
      <c r="A521" s="11" t="s">
        <v>577</v>
      </c>
      <c r="B521" s="2" t="s">
        <v>158</v>
      </c>
      <c r="C521" s="12" t="s">
        <v>643</v>
      </c>
      <c r="D521" s="3" t="str">
        <f>VLOOKUP(C521,Locations!$G$2:$H$250,2,false)</f>
        <v>00044 Chrysolia Spring</v>
      </c>
      <c r="E521" s="11" t="s">
        <v>24</v>
      </c>
      <c r="F521" s="4" t="s">
        <v>601</v>
      </c>
      <c r="G521" s="5" t="s">
        <v>645</v>
      </c>
      <c r="H521" s="2" t="s">
        <v>27</v>
      </c>
      <c r="I521" s="4"/>
      <c r="J521" s="4"/>
      <c r="K521" s="4"/>
      <c r="L521" s="4"/>
      <c r="M521" s="4" t="str">
        <f>IF(vlookup(A521,'Available Pokemon'!A:C,3,FALSE)=D521,"Y","N")</f>
        <v>N</v>
      </c>
      <c r="N521" s="4" t="str">
        <f>iferror(IF(vlookup(A521,'Available Pokemon'!A:D,4,FALSE)=D521,"Y","N"),"N")</f>
        <v>Y</v>
      </c>
      <c r="O521" s="4" t="str">
        <f t="shared" si="4"/>
        <v>Y</v>
      </c>
      <c r="P521" s="4" t="s">
        <v>44</v>
      </c>
      <c r="Q521" s="4"/>
      <c r="R521" s="4" t="s">
        <v>49</v>
      </c>
      <c r="S521" s="4" t="s">
        <v>31</v>
      </c>
      <c r="T521" s="4">
        <v>1.0</v>
      </c>
      <c r="U521" s="4"/>
    </row>
    <row r="522">
      <c r="A522" s="3" t="s">
        <v>460</v>
      </c>
      <c r="B522" s="2" t="s">
        <v>244</v>
      </c>
      <c r="C522" s="3" t="s">
        <v>643</v>
      </c>
      <c r="D522" s="3" t="str">
        <f>VLOOKUP(C522,Locations!$G$2:$H$250,2,false)</f>
        <v>00044 Chrysolia Spring</v>
      </c>
      <c r="E522" s="11" t="s">
        <v>24</v>
      </c>
      <c r="F522" s="4" t="s">
        <v>601</v>
      </c>
      <c r="G522" s="5" t="s">
        <v>649</v>
      </c>
      <c r="H522" s="2"/>
      <c r="I522" s="4" t="s">
        <v>28</v>
      </c>
      <c r="J522" s="4" t="s">
        <v>28</v>
      </c>
      <c r="K522" s="4" t="s">
        <v>28</v>
      </c>
      <c r="L522" s="4"/>
      <c r="M522" s="4" t="s">
        <v>31</v>
      </c>
      <c r="N522" s="4" t="str">
        <f>iferror(IF(vlookup(A522,'Available Pokemon'!A:D,4,FALSE)=D522,"Y","N"),"N")</f>
        <v>N</v>
      </c>
      <c r="O522" s="4" t="str">
        <f t="shared" si="4"/>
        <v>Y</v>
      </c>
      <c r="P522" s="4"/>
      <c r="Q522" s="4"/>
      <c r="R522" s="4"/>
      <c r="S522" s="4"/>
      <c r="T522" s="4"/>
      <c r="U522" s="4"/>
    </row>
    <row r="523">
      <c r="A523" s="3" t="s">
        <v>198</v>
      </c>
      <c r="B523" s="2" t="s">
        <v>22</v>
      </c>
      <c r="C523" s="3" t="s">
        <v>650</v>
      </c>
      <c r="D523" s="3" t="str">
        <f>VLOOKUP(C523,Locations!$G$2:$H$250,2,false)</f>
        <v>00045 Spinel Town</v>
      </c>
      <c r="E523" s="2" t="s">
        <v>24</v>
      </c>
      <c r="F523" s="4" t="s">
        <v>601</v>
      </c>
      <c r="G523" s="5" t="s">
        <v>651</v>
      </c>
      <c r="H523" s="2" t="s">
        <v>27</v>
      </c>
      <c r="I523" s="4" t="s">
        <v>28</v>
      </c>
      <c r="J523" s="4" t="s">
        <v>28</v>
      </c>
      <c r="K523" s="4" t="s">
        <v>28</v>
      </c>
      <c r="L523" s="4"/>
      <c r="M523" s="4" t="str">
        <f>IF(vlookup(A523,'Available Pokemon'!A:C,3,FALSE)=D523,"Y","N")</f>
        <v>N</v>
      </c>
      <c r="N523" s="4" t="str">
        <f>iferror(IF(vlookup(A523,'Available Pokemon'!A:D,4,FALSE)=D523,"Y","N"),"N")</f>
        <v>Y</v>
      </c>
      <c r="O523" s="4" t="str">
        <f t="shared" si="4"/>
        <v>Y</v>
      </c>
      <c r="P523" s="4" t="s">
        <v>75</v>
      </c>
      <c r="Q523" s="4"/>
      <c r="R523" s="4" t="s">
        <v>28</v>
      </c>
      <c r="S523" s="4" t="s">
        <v>31</v>
      </c>
      <c r="T523" s="4">
        <v>2.0</v>
      </c>
      <c r="U523" s="4"/>
    </row>
    <row r="524">
      <c r="A524" s="3" t="s">
        <v>551</v>
      </c>
      <c r="B524" s="2" t="s">
        <v>22</v>
      </c>
      <c r="C524" s="3" t="s">
        <v>650</v>
      </c>
      <c r="D524" s="3" t="str">
        <f>VLOOKUP(C524,Locations!$G$2:$H$250,2,false)</f>
        <v>00045 Spinel Town</v>
      </c>
      <c r="E524" s="2" t="s">
        <v>24</v>
      </c>
      <c r="F524" s="4" t="s">
        <v>601</v>
      </c>
      <c r="G524" s="3" t="s">
        <v>652</v>
      </c>
      <c r="H524" s="2" t="s">
        <v>27</v>
      </c>
      <c r="I524" s="4" t="s">
        <v>28</v>
      </c>
      <c r="J524" s="4" t="s">
        <v>28</v>
      </c>
      <c r="K524" s="4" t="s">
        <v>28</v>
      </c>
      <c r="L524" s="4"/>
      <c r="M524" s="4" t="str">
        <f>IF(vlookup(A524,'Available Pokemon'!A:C,3,FALSE)=D524,"Y","N")</f>
        <v>N</v>
      </c>
      <c r="N524" s="4" t="str">
        <f>iferror(IF(vlookup(A524,'Available Pokemon'!A:D,4,FALSE)=D524,"Y","N"),"N")</f>
        <v>N</v>
      </c>
      <c r="O524" s="4" t="str">
        <f t="shared" si="4"/>
        <v>Y</v>
      </c>
      <c r="P524" s="4" t="s">
        <v>121</v>
      </c>
      <c r="Q524" s="4" t="s">
        <v>131</v>
      </c>
      <c r="R524" s="4" t="s">
        <v>28</v>
      </c>
      <c r="S524" s="4" t="s">
        <v>31</v>
      </c>
      <c r="T524" s="4">
        <v>1.0</v>
      </c>
      <c r="U524" s="4"/>
    </row>
    <row r="525">
      <c r="A525" s="3" t="s">
        <v>653</v>
      </c>
      <c r="B525" s="2" t="s">
        <v>22</v>
      </c>
      <c r="C525" s="3" t="s">
        <v>650</v>
      </c>
      <c r="D525" s="3" t="str">
        <f>VLOOKUP(C525,Locations!$G$2:$H$250,2,false)</f>
        <v>00045 Spinel Town</v>
      </c>
      <c r="E525" s="11" t="s">
        <v>24</v>
      </c>
      <c r="F525" s="4" t="s">
        <v>601</v>
      </c>
      <c r="G525" s="28" t="s">
        <v>654</v>
      </c>
      <c r="H525" s="2" t="s">
        <v>414</v>
      </c>
      <c r="I525" s="4" t="s">
        <v>28</v>
      </c>
      <c r="J525" s="4" t="s">
        <v>28</v>
      </c>
      <c r="K525" s="4" t="s">
        <v>28</v>
      </c>
      <c r="L525" s="4"/>
      <c r="M525" s="4" t="str">
        <f>IF(vlookup(A525,'Available Pokemon'!A:C,3,FALSE)=D525,"Y","N")</f>
        <v>Y</v>
      </c>
      <c r="N525" s="4" t="str">
        <f>iferror(IF(vlookup(A525,'Available Pokemon'!A:D,4,FALSE)=D525,"Y","N"),"N")</f>
        <v>N</v>
      </c>
      <c r="O525" s="4" t="str">
        <f t="shared" si="4"/>
        <v>Y</v>
      </c>
      <c r="P525" s="4" t="s">
        <v>44</v>
      </c>
      <c r="Q525" s="4" t="s">
        <v>121</v>
      </c>
      <c r="R525" s="4" t="s">
        <v>28</v>
      </c>
      <c r="S525" s="4" t="s">
        <v>31</v>
      </c>
      <c r="T525" s="4">
        <v>1.0</v>
      </c>
      <c r="U525" s="4"/>
    </row>
    <row r="526">
      <c r="A526" s="2" t="s">
        <v>280</v>
      </c>
      <c r="B526" s="2" t="s">
        <v>244</v>
      </c>
      <c r="C526" s="20" t="s">
        <v>650</v>
      </c>
      <c r="D526" s="3" t="str">
        <f>VLOOKUP(C526,Locations!$G$2:$H$250,2,false)</f>
        <v>00045 Spinel Town</v>
      </c>
      <c r="E526" s="2" t="s">
        <v>24</v>
      </c>
      <c r="F526" s="4" t="s">
        <v>601</v>
      </c>
      <c r="G526" s="5" t="s">
        <v>655</v>
      </c>
      <c r="H526" s="2"/>
      <c r="I526" s="4" t="s">
        <v>28</v>
      </c>
      <c r="J526" s="4" t="s">
        <v>28</v>
      </c>
      <c r="K526" s="4" t="s">
        <v>28</v>
      </c>
      <c r="L526" s="4"/>
      <c r="M526" s="4" t="str">
        <f>IF(vlookup(A526,'Available Pokemon'!A:C,3,FALSE)=D526,"Y","N")</f>
        <v>N</v>
      </c>
      <c r="N526" s="4" t="str">
        <f>iferror(IF(vlookup(A526,'Available Pokemon'!A:D,4,FALSE)=D526,"Y","N"),"N")</f>
        <v>Y</v>
      </c>
      <c r="O526" s="4" t="str">
        <f t="shared" si="4"/>
        <v>Y</v>
      </c>
      <c r="P526" s="4" t="s">
        <v>44</v>
      </c>
      <c r="Q526" s="4" t="s">
        <v>56</v>
      </c>
      <c r="R526" s="4" t="s">
        <v>28</v>
      </c>
      <c r="S526" s="4" t="s">
        <v>28</v>
      </c>
      <c r="T526" s="4">
        <v>0.0</v>
      </c>
      <c r="U526" s="4" t="s">
        <v>31</v>
      </c>
    </row>
    <row r="527">
      <c r="A527" s="3" t="s">
        <v>656</v>
      </c>
      <c r="B527" s="2" t="s">
        <v>22</v>
      </c>
      <c r="C527" s="3" t="s">
        <v>650</v>
      </c>
      <c r="D527" s="3" t="str">
        <f>VLOOKUP(C527,Locations!$G$2:$H$250,2,false)</f>
        <v>00045 Spinel Town</v>
      </c>
      <c r="E527" s="11" t="s">
        <v>24</v>
      </c>
      <c r="F527" s="4" t="s">
        <v>601</v>
      </c>
      <c r="G527" s="3" t="s">
        <v>657</v>
      </c>
      <c r="H527" s="2" t="s">
        <v>69</v>
      </c>
      <c r="I527" s="4" t="s">
        <v>28</v>
      </c>
      <c r="J527" s="4" t="s">
        <v>28</v>
      </c>
      <c r="K527" s="4" t="s">
        <v>28</v>
      </c>
      <c r="L527" s="4"/>
      <c r="M527" s="4" t="str">
        <f>IF(vlookup(A527,'Available Pokemon'!A:C,3,FALSE)=D527,"Y","N")</f>
        <v>Y</v>
      </c>
      <c r="N527" s="4" t="str">
        <f>iferror(IF(vlookup(A527,'Available Pokemon'!A:D,4,FALSE)=D527,"Y","N"),"N")</f>
        <v>N</v>
      </c>
      <c r="O527" s="4" t="str">
        <f t="shared" si="4"/>
        <v>Y</v>
      </c>
      <c r="P527" s="4" t="s">
        <v>121</v>
      </c>
      <c r="Q527" s="4" t="s">
        <v>90</v>
      </c>
      <c r="R527" s="4" t="s">
        <v>28</v>
      </c>
      <c r="S527" s="4" t="s">
        <v>31</v>
      </c>
      <c r="T527" s="4">
        <v>1.0</v>
      </c>
      <c r="U527" s="4"/>
    </row>
    <row r="528">
      <c r="A528" s="3" t="s">
        <v>658</v>
      </c>
      <c r="B528" s="2" t="s">
        <v>22</v>
      </c>
      <c r="C528" s="3" t="s">
        <v>650</v>
      </c>
      <c r="D528" s="3" t="str">
        <f>VLOOKUP(C528,Locations!$G$2:$H$250,2,false)</f>
        <v>00045 Spinel Town</v>
      </c>
      <c r="E528" s="11" t="s">
        <v>24</v>
      </c>
      <c r="F528" s="4" t="s">
        <v>601</v>
      </c>
      <c r="G528" s="3" t="s">
        <v>659</v>
      </c>
      <c r="H528" s="2" t="s">
        <v>69</v>
      </c>
      <c r="I528" s="4" t="s">
        <v>28</v>
      </c>
      <c r="J528" s="4" t="s">
        <v>28</v>
      </c>
      <c r="K528" s="4" t="s">
        <v>28</v>
      </c>
      <c r="L528" s="4"/>
      <c r="M528" s="4" t="str">
        <f>IF(vlookup(A528,'Available Pokemon'!A:C,3,FALSE)=D528,"Y","N")</f>
        <v>Y</v>
      </c>
      <c r="N528" s="4" t="str">
        <f>iferror(IF(vlookup(A528,'Available Pokemon'!A:D,4,FALSE)=D528,"Y","N"),"N")</f>
        <v>N</v>
      </c>
      <c r="O528" s="4" t="str">
        <f t="shared" si="4"/>
        <v>Y</v>
      </c>
      <c r="P528" s="4" t="s">
        <v>121</v>
      </c>
      <c r="Q528" s="4" t="s">
        <v>44</v>
      </c>
      <c r="R528" s="4" t="s">
        <v>28</v>
      </c>
      <c r="S528" s="4" t="s">
        <v>31</v>
      </c>
      <c r="T528" s="4">
        <v>1.0</v>
      </c>
      <c r="U528" s="4"/>
    </row>
    <row r="529">
      <c r="A529" s="3" t="s">
        <v>660</v>
      </c>
      <c r="B529" s="2" t="s">
        <v>22</v>
      </c>
      <c r="C529" s="3" t="s">
        <v>650</v>
      </c>
      <c r="D529" s="3" t="str">
        <f>VLOOKUP(C529,Locations!$G$2:$H$250,2,false)</f>
        <v>00045 Spinel Town</v>
      </c>
      <c r="E529" s="11" t="s">
        <v>24</v>
      </c>
      <c r="F529" s="4" t="s">
        <v>601</v>
      </c>
      <c r="G529" s="3" t="s">
        <v>661</v>
      </c>
      <c r="H529" s="2" t="s">
        <v>69</v>
      </c>
      <c r="I529" s="4" t="s">
        <v>28</v>
      </c>
      <c r="J529" s="4" t="s">
        <v>28</v>
      </c>
      <c r="K529" s="4" t="s">
        <v>28</v>
      </c>
      <c r="L529" s="4"/>
      <c r="M529" s="4" t="str">
        <f>IF(vlookup(A529,'Available Pokemon'!A:C,3,FALSE)=D529,"Y","N")</f>
        <v>Y</v>
      </c>
      <c r="N529" s="4" t="str">
        <f>iferror(IF(vlookup(A529,'Available Pokemon'!A:D,4,FALSE)=D529,"Y","N"),"N")</f>
        <v>N</v>
      </c>
      <c r="O529" s="4" t="str">
        <f t="shared" si="4"/>
        <v>Y</v>
      </c>
      <c r="P529" s="4" t="s">
        <v>121</v>
      </c>
      <c r="Q529" s="4" t="s">
        <v>44</v>
      </c>
      <c r="R529" s="4" t="s">
        <v>28</v>
      </c>
      <c r="S529" s="4" t="s">
        <v>31</v>
      </c>
      <c r="T529" s="4">
        <v>1.0</v>
      </c>
      <c r="U529" s="4"/>
    </row>
    <row r="530">
      <c r="A530" s="3" t="s">
        <v>662</v>
      </c>
      <c r="B530" s="2" t="s">
        <v>22</v>
      </c>
      <c r="C530" s="3" t="s">
        <v>650</v>
      </c>
      <c r="D530" s="3" t="str">
        <f>VLOOKUP(C530,Locations!$G$2:$H$250,2,false)</f>
        <v>00045 Spinel Town</v>
      </c>
      <c r="E530" s="11" t="s">
        <v>24</v>
      </c>
      <c r="F530" s="4" t="s">
        <v>601</v>
      </c>
      <c r="G530" s="3" t="s">
        <v>663</v>
      </c>
      <c r="H530" s="2" t="s">
        <v>69</v>
      </c>
      <c r="I530" s="4" t="s">
        <v>28</v>
      </c>
      <c r="J530" s="4" t="s">
        <v>28</v>
      </c>
      <c r="K530" s="4" t="s">
        <v>28</v>
      </c>
      <c r="L530" s="4"/>
      <c r="M530" s="4" t="str">
        <f>IF(vlookup(A530,'Available Pokemon'!A:C,3,FALSE)=D530,"Y","N")</f>
        <v>Y</v>
      </c>
      <c r="N530" s="4" t="str">
        <f>iferror(IF(vlookup(A530,'Available Pokemon'!A:D,4,FALSE)=D530,"Y","N"),"N")</f>
        <v>N</v>
      </c>
      <c r="O530" s="4" t="str">
        <f t="shared" si="4"/>
        <v>Y</v>
      </c>
      <c r="P530" s="4" t="s">
        <v>121</v>
      </c>
      <c r="Q530" s="4" t="s">
        <v>29</v>
      </c>
      <c r="R530" s="4" t="s">
        <v>28</v>
      </c>
      <c r="S530" s="4" t="s">
        <v>31</v>
      </c>
      <c r="T530" s="4">
        <v>1.0</v>
      </c>
      <c r="U530" s="4"/>
    </row>
    <row r="531">
      <c r="A531" s="3" t="s">
        <v>664</v>
      </c>
      <c r="B531" s="2" t="s">
        <v>22</v>
      </c>
      <c r="C531" s="3" t="s">
        <v>650</v>
      </c>
      <c r="D531" s="3" t="str">
        <f>VLOOKUP(C531,Locations!$G$2:$H$250,2,false)</f>
        <v>00045 Spinel Town</v>
      </c>
      <c r="E531" s="11" t="s">
        <v>24</v>
      </c>
      <c r="F531" s="4" t="s">
        <v>601</v>
      </c>
      <c r="G531" s="3" t="s">
        <v>665</v>
      </c>
      <c r="H531" s="2" t="s">
        <v>69</v>
      </c>
      <c r="I531" s="4" t="s">
        <v>28</v>
      </c>
      <c r="J531" s="4" t="s">
        <v>28</v>
      </c>
      <c r="K531" s="4" t="s">
        <v>28</v>
      </c>
      <c r="L531" s="4"/>
      <c r="M531" s="4" t="str">
        <f>IF(vlookup(A531,'Available Pokemon'!A:C,3,FALSE)=D531,"Y","N")</f>
        <v>Y</v>
      </c>
      <c r="N531" s="4" t="str">
        <f>iferror(IF(vlookup(A531,'Available Pokemon'!A:D,4,FALSE)=D531,"Y","N"),"N")</f>
        <v>N</v>
      </c>
      <c r="O531" s="4" t="str">
        <f t="shared" si="4"/>
        <v>Y</v>
      </c>
      <c r="P531" s="4" t="s">
        <v>121</v>
      </c>
      <c r="Q531" s="4"/>
      <c r="R531" s="4" t="s">
        <v>28</v>
      </c>
      <c r="S531" s="4" t="s">
        <v>31</v>
      </c>
      <c r="T531" s="4">
        <v>1.0</v>
      </c>
      <c r="U531" s="4"/>
    </row>
    <row r="532">
      <c r="A532" s="3" t="s">
        <v>666</v>
      </c>
      <c r="B532" s="2" t="s">
        <v>22</v>
      </c>
      <c r="C532" s="3" t="s">
        <v>650</v>
      </c>
      <c r="D532" s="3" t="str">
        <f>VLOOKUP(C532,Locations!$G$2:$H$250,2,false)</f>
        <v>00045 Spinel Town</v>
      </c>
      <c r="E532" s="11" t="s">
        <v>24</v>
      </c>
      <c r="F532" s="4" t="s">
        <v>601</v>
      </c>
      <c r="G532" s="2" t="s">
        <v>667</v>
      </c>
      <c r="H532" s="2" t="s">
        <v>149</v>
      </c>
      <c r="I532" s="4" t="s">
        <v>28</v>
      </c>
      <c r="J532" s="4" t="s">
        <v>28</v>
      </c>
      <c r="K532" s="4" t="s">
        <v>28</v>
      </c>
      <c r="L532" s="4"/>
      <c r="M532" s="4" t="str">
        <f>IF(vlookup(A532,'Available Pokemon'!A:C,3,FALSE)=D532,"Y","N")</f>
        <v>Y</v>
      </c>
      <c r="N532" s="4" t="str">
        <f>iferror(IF(vlookup(A532,'Available Pokemon'!A:D,4,FALSE)=D532,"Y","N"),"N")</f>
        <v>N</v>
      </c>
      <c r="O532" s="4" t="str">
        <f t="shared" si="4"/>
        <v>Y</v>
      </c>
      <c r="P532" s="4" t="s">
        <v>121</v>
      </c>
      <c r="Q532" s="4" t="s">
        <v>56</v>
      </c>
      <c r="R532" s="4" t="s">
        <v>28</v>
      </c>
      <c r="S532" s="4" t="s">
        <v>31</v>
      </c>
      <c r="T532" s="4">
        <v>1.0</v>
      </c>
      <c r="U532" s="4"/>
    </row>
    <row r="533">
      <c r="A533" s="3" t="s">
        <v>578</v>
      </c>
      <c r="B533" s="2" t="s">
        <v>22</v>
      </c>
      <c r="C533" s="3" t="s">
        <v>650</v>
      </c>
      <c r="D533" s="3" t="str">
        <f>VLOOKUP(C533,Locations!$G$2:$H$250,2,false)</f>
        <v>00045 Spinel Town</v>
      </c>
      <c r="E533" s="2" t="s">
        <v>24</v>
      </c>
      <c r="F533" s="4" t="s">
        <v>601</v>
      </c>
      <c r="G533" s="5" t="s">
        <v>668</v>
      </c>
      <c r="H533" s="2" t="s">
        <v>69</v>
      </c>
      <c r="I533" s="4" t="s">
        <v>28</v>
      </c>
      <c r="J533" s="4" t="s">
        <v>28</v>
      </c>
      <c r="K533" s="4" t="s">
        <v>28</v>
      </c>
      <c r="L533" s="4"/>
      <c r="M533" s="4" t="str">
        <f>IF(vlookup(A533,'Available Pokemon'!A:C,3,FALSE)=D533,"Y","N")</f>
        <v>N</v>
      </c>
      <c r="N533" s="4" t="str">
        <f>iferror(IF(vlookup(A533,'Available Pokemon'!A:D,4,FALSE)=D533,"Y","N"),"N")</f>
        <v>Y</v>
      </c>
      <c r="O533" s="4" t="str">
        <f t="shared" si="4"/>
        <v>Y</v>
      </c>
      <c r="P533" s="4" t="s">
        <v>90</v>
      </c>
      <c r="Q533" s="4"/>
      <c r="R533" s="4" t="s">
        <v>28</v>
      </c>
      <c r="S533" s="4" t="s">
        <v>31</v>
      </c>
      <c r="T533" s="4">
        <v>1.0</v>
      </c>
      <c r="U533" s="4"/>
    </row>
    <row r="534">
      <c r="A534" s="2" t="s">
        <v>669</v>
      </c>
      <c r="B534" s="2" t="s">
        <v>244</v>
      </c>
      <c r="C534" s="2" t="s">
        <v>650</v>
      </c>
      <c r="D534" s="3" t="str">
        <f>VLOOKUP(C534,Locations!$G$2:$H$250,2,false)</f>
        <v>00045 Spinel Town</v>
      </c>
      <c r="E534" s="2" t="s">
        <v>24</v>
      </c>
      <c r="F534" s="4" t="s">
        <v>601</v>
      </c>
      <c r="G534" s="5" t="s">
        <v>668</v>
      </c>
      <c r="H534" s="2"/>
      <c r="I534" s="4" t="s">
        <v>28</v>
      </c>
      <c r="J534" s="4" t="s">
        <v>28</v>
      </c>
      <c r="K534" s="4" t="s">
        <v>28</v>
      </c>
      <c r="L534" s="4"/>
      <c r="M534" s="4" t="str">
        <f>IF(vlookup(A534,'Available Pokemon'!A:C,3,FALSE)=D534,"Y","N")</f>
        <v>Y</v>
      </c>
      <c r="N534" s="4" t="str">
        <f>iferror(IF(vlookup(A534,'Available Pokemon'!A:D,4,FALSE)=D534,"Y","N"),"N")</f>
        <v>N</v>
      </c>
      <c r="O534" s="4" t="str">
        <f t="shared" si="4"/>
        <v>Y</v>
      </c>
      <c r="P534" s="4" t="s">
        <v>90</v>
      </c>
      <c r="Q534" s="4"/>
      <c r="R534" s="4" t="s">
        <v>28</v>
      </c>
      <c r="S534" s="4" t="s">
        <v>28</v>
      </c>
      <c r="T534" s="4">
        <v>0.0</v>
      </c>
      <c r="U534" s="4" t="s">
        <v>31</v>
      </c>
    </row>
    <row r="535">
      <c r="A535" s="3" t="s">
        <v>670</v>
      </c>
      <c r="B535" s="2" t="s">
        <v>22</v>
      </c>
      <c r="C535" s="3" t="s">
        <v>650</v>
      </c>
      <c r="D535" s="3" t="str">
        <f>VLOOKUP(C535,Locations!$G$2:$H$250,2,false)</f>
        <v>00045 Spinel Town</v>
      </c>
      <c r="E535" s="2" t="s">
        <v>24</v>
      </c>
      <c r="F535" s="4" t="s">
        <v>601</v>
      </c>
      <c r="G535" s="5" t="s">
        <v>671</v>
      </c>
      <c r="H535" s="2" t="s">
        <v>69</v>
      </c>
      <c r="I535" s="4" t="s">
        <v>28</v>
      </c>
      <c r="J535" s="4" t="s">
        <v>28</v>
      </c>
      <c r="K535" s="4" t="s">
        <v>28</v>
      </c>
      <c r="L535" s="4"/>
      <c r="M535" s="4" t="str">
        <f>IF(vlookup(A535,'Available Pokemon'!A:C,3,FALSE)=D535,"Y","N")</f>
        <v>Y</v>
      </c>
      <c r="N535" s="4" t="str">
        <f>iferror(IF(vlookup(A535,'Available Pokemon'!A:D,4,FALSE)=D535,"Y","N"),"N")</f>
        <v>N</v>
      </c>
      <c r="O535" s="4" t="str">
        <f t="shared" si="4"/>
        <v>Y</v>
      </c>
      <c r="P535" s="4" t="s">
        <v>90</v>
      </c>
      <c r="Q535" s="4"/>
      <c r="R535" s="4" t="s">
        <v>92</v>
      </c>
      <c r="S535" s="4" t="s">
        <v>31</v>
      </c>
      <c r="T535" s="4">
        <v>1.0</v>
      </c>
      <c r="U535" s="4"/>
    </row>
    <row r="536">
      <c r="A536" s="2" t="s">
        <v>672</v>
      </c>
      <c r="B536" s="2" t="s">
        <v>244</v>
      </c>
      <c r="C536" s="2" t="s">
        <v>650</v>
      </c>
      <c r="D536" s="3" t="str">
        <f>VLOOKUP(C536,Locations!$G$2:$H$250,2,false)</f>
        <v>00045 Spinel Town</v>
      </c>
      <c r="E536" s="2" t="s">
        <v>24</v>
      </c>
      <c r="F536" s="4" t="s">
        <v>601</v>
      </c>
      <c r="G536" s="5" t="s">
        <v>671</v>
      </c>
      <c r="H536" s="2"/>
      <c r="I536" s="4" t="s">
        <v>28</v>
      </c>
      <c r="J536" s="4" t="s">
        <v>28</v>
      </c>
      <c r="K536" s="4" t="s">
        <v>28</v>
      </c>
      <c r="L536" s="4"/>
      <c r="M536" s="4" t="str">
        <f>IF(vlookup(A536,'Available Pokemon'!A:C,3,FALSE)=D536,"Y","N")</f>
        <v>Y</v>
      </c>
      <c r="N536" s="4" t="str">
        <f>iferror(IF(vlookup(A536,'Available Pokemon'!A:D,4,FALSE)=D536,"Y","N"),"N")</f>
        <v>N</v>
      </c>
      <c r="O536" s="4" t="str">
        <f t="shared" si="4"/>
        <v>Y</v>
      </c>
      <c r="P536" s="4" t="s">
        <v>90</v>
      </c>
      <c r="Q536" s="4" t="s">
        <v>131</v>
      </c>
      <c r="R536" s="4" t="s">
        <v>28</v>
      </c>
      <c r="S536" s="4" t="s">
        <v>28</v>
      </c>
      <c r="T536" s="4">
        <v>0.0</v>
      </c>
      <c r="U536" s="4" t="s">
        <v>31</v>
      </c>
    </row>
    <row r="537">
      <c r="A537" s="2" t="s">
        <v>295</v>
      </c>
      <c r="B537" s="2" t="s">
        <v>244</v>
      </c>
      <c r="C537" s="2" t="s">
        <v>673</v>
      </c>
      <c r="D537" s="3" t="str">
        <f>VLOOKUP(C537,Locations!$G$2:$H$250,2,false)</f>
        <v>00052 Lapis Alleyway</v>
      </c>
      <c r="E537" s="2" t="s">
        <v>24</v>
      </c>
      <c r="F537" s="4" t="s">
        <v>601</v>
      </c>
      <c r="G537" s="21" t="s">
        <v>674</v>
      </c>
      <c r="H537" s="2"/>
      <c r="I537" s="4" t="s">
        <v>28</v>
      </c>
      <c r="J537" s="4" t="s">
        <v>28</v>
      </c>
      <c r="K537" s="4" t="s">
        <v>28</v>
      </c>
      <c r="L537" s="4"/>
      <c r="M537" s="4" t="s">
        <v>31</v>
      </c>
      <c r="N537" s="4" t="str">
        <f>iferror(IF(vlookup(A537,'Available Pokemon'!A:D,4,FALSE)=D537,"Y","N"),"N")</f>
        <v>Y</v>
      </c>
      <c r="O537" s="4" t="str">
        <f t="shared" si="4"/>
        <v>Y</v>
      </c>
      <c r="P537" s="4" t="s">
        <v>44</v>
      </c>
      <c r="Q537" s="4"/>
      <c r="R537" s="4" t="s">
        <v>28</v>
      </c>
      <c r="S537" s="4" t="s">
        <v>28</v>
      </c>
      <c r="T537" s="4">
        <v>0.0</v>
      </c>
      <c r="U537" s="4" t="s">
        <v>31</v>
      </c>
    </row>
    <row r="538" hidden="1">
      <c r="A538" s="11" t="s">
        <v>387</v>
      </c>
      <c r="B538" s="2" t="s">
        <v>600</v>
      </c>
      <c r="C538" s="2" t="s">
        <v>673</v>
      </c>
      <c r="D538" s="3" t="str">
        <f>VLOOKUP(C538,Locations!$G$2:$H$250,2,false)</f>
        <v>00052 Lapis Alleyway</v>
      </c>
      <c r="E538" s="11" t="s">
        <v>24</v>
      </c>
      <c r="F538" s="4" t="s">
        <v>601</v>
      </c>
      <c r="G538" s="3"/>
      <c r="H538" s="2"/>
      <c r="I538" s="4"/>
      <c r="J538" s="4"/>
      <c r="K538" s="4"/>
      <c r="L538" s="4"/>
      <c r="M538" s="4" t="str">
        <f>IF(vlookup(A538,'Available Pokemon'!A:C,3,FALSE)=D538,"Y","N")</f>
        <v>N</v>
      </c>
      <c r="N538" s="4" t="str">
        <f>iferror(IF(vlookup(A538,'Available Pokemon'!A:D,4,FALSE)=D538,"Y","N"),"N")</f>
        <v>N</v>
      </c>
      <c r="O538" s="4" t="str">
        <f t="shared" si="4"/>
        <v>N</v>
      </c>
      <c r="P538" s="4" t="s">
        <v>44</v>
      </c>
      <c r="Q538" s="4" t="s">
        <v>128</v>
      </c>
      <c r="R538" s="4" t="s">
        <v>28</v>
      </c>
      <c r="S538" s="4" t="s">
        <v>31</v>
      </c>
      <c r="T538" s="4">
        <v>1.0</v>
      </c>
      <c r="U538" s="4"/>
    </row>
    <row r="539">
      <c r="A539" s="11" t="s">
        <v>481</v>
      </c>
      <c r="B539" s="2" t="s">
        <v>600</v>
      </c>
      <c r="C539" s="2" t="s">
        <v>673</v>
      </c>
      <c r="D539" s="3" t="str">
        <f>VLOOKUP(C539,Locations!$G$2:$H$250,2,false)</f>
        <v>00052 Lapis Alleyway</v>
      </c>
      <c r="E539" s="11" t="s">
        <v>24</v>
      </c>
      <c r="F539" s="4" t="s">
        <v>601</v>
      </c>
      <c r="G539" s="5"/>
      <c r="H539" s="2" t="s">
        <v>27</v>
      </c>
      <c r="I539" s="4" t="s">
        <v>675</v>
      </c>
      <c r="J539" s="4"/>
      <c r="K539" s="4"/>
      <c r="L539" s="4"/>
      <c r="M539" s="4" t="str">
        <f>IF(vlookup(A539,'Available Pokemon'!A:C,3,FALSE)=D539,"Y","N")</f>
        <v>N</v>
      </c>
      <c r="N539" s="4" t="str">
        <f>iferror(IF(vlookup(A539,'Available Pokemon'!A:D,4,FALSE)=D539,"Y","N"),"N")</f>
        <v>Y</v>
      </c>
      <c r="O539" s="4" t="str">
        <f t="shared" si="4"/>
        <v>Y</v>
      </c>
      <c r="P539" s="4" t="s">
        <v>147</v>
      </c>
      <c r="Q539" s="4" t="s">
        <v>44</v>
      </c>
      <c r="R539" s="4" t="s">
        <v>28</v>
      </c>
      <c r="S539" s="4" t="s">
        <v>31</v>
      </c>
      <c r="T539" s="4">
        <v>1.0</v>
      </c>
      <c r="U539" s="4"/>
    </row>
    <row r="540">
      <c r="A540" s="2" t="s">
        <v>676</v>
      </c>
      <c r="B540" s="2" t="s">
        <v>244</v>
      </c>
      <c r="C540" s="3" t="s">
        <v>677</v>
      </c>
      <c r="D540" s="3" t="str">
        <f>VLOOKUP(C540,Locations!$G$2:$H$250,2,false)</f>
        <v>00054 Tanzan Cove</v>
      </c>
      <c r="E540" s="2" t="s">
        <v>24</v>
      </c>
      <c r="F540" s="4" t="s">
        <v>601</v>
      </c>
      <c r="G540" s="21" t="s">
        <v>678</v>
      </c>
      <c r="H540" s="11"/>
      <c r="I540" s="4" t="s">
        <v>28</v>
      </c>
      <c r="J540" s="4" t="s">
        <v>28</v>
      </c>
      <c r="K540" s="4" t="s">
        <v>28</v>
      </c>
      <c r="L540" s="4"/>
      <c r="M540" s="4" t="s">
        <v>31</v>
      </c>
      <c r="N540" s="4" t="str">
        <f>iferror(IF(vlookup(A540,'Available Pokemon'!A:D,4,FALSE)=D540,"Y","N"),"N")</f>
        <v>N</v>
      </c>
      <c r="O540" s="4" t="str">
        <f t="shared" si="4"/>
        <v>Y</v>
      </c>
      <c r="P540" s="4" t="s">
        <v>44</v>
      </c>
      <c r="Q540" s="4"/>
      <c r="R540" s="4"/>
      <c r="S540" s="4"/>
      <c r="T540" s="4" t="s">
        <v>464</v>
      </c>
      <c r="U540" s="4" t="s">
        <v>31</v>
      </c>
    </row>
    <row r="541">
      <c r="A541" s="11" t="s">
        <v>679</v>
      </c>
      <c r="B541" s="2" t="s">
        <v>600</v>
      </c>
      <c r="C541" s="2" t="s">
        <v>677</v>
      </c>
      <c r="D541" s="3" t="str">
        <f>VLOOKUP(C541,Locations!$G$2:$H$250,2,false)</f>
        <v>00054 Tanzan Cove</v>
      </c>
      <c r="E541" s="11" t="s">
        <v>24</v>
      </c>
      <c r="F541" s="4" t="s">
        <v>601</v>
      </c>
      <c r="G541" s="3"/>
      <c r="H541" s="2" t="s">
        <v>69</v>
      </c>
      <c r="I541" s="4" t="s">
        <v>675</v>
      </c>
      <c r="J541" s="4"/>
      <c r="K541" s="4"/>
      <c r="L541" s="4"/>
      <c r="M541" s="4" t="str">
        <f>IF(vlookup(A541,'Available Pokemon'!A:C,3,FALSE)=D541,"Y","N")</f>
        <v>Y</v>
      </c>
      <c r="N541" s="4" t="str">
        <f>iferror(IF(vlookup(A541,'Available Pokemon'!A:D,4,FALSE)=D541,"Y","N"),"N")</f>
        <v>N</v>
      </c>
      <c r="O541" s="4" t="str">
        <f t="shared" si="4"/>
        <v>Y</v>
      </c>
      <c r="P541" s="4" t="s">
        <v>44</v>
      </c>
      <c r="Q541" s="4"/>
      <c r="R541" s="4" t="s">
        <v>28</v>
      </c>
      <c r="S541" s="4" t="s">
        <v>31</v>
      </c>
      <c r="T541" s="4" t="s">
        <v>82</v>
      </c>
      <c r="U541" s="4" t="s">
        <v>31</v>
      </c>
    </row>
    <row r="542">
      <c r="A542" s="11" t="s">
        <v>680</v>
      </c>
      <c r="B542" s="2" t="s">
        <v>600</v>
      </c>
      <c r="C542" s="2" t="s">
        <v>677</v>
      </c>
      <c r="D542" s="3" t="str">
        <f>VLOOKUP(C542,Locations!$G$2:$H$250,2,false)</f>
        <v>00054 Tanzan Cove</v>
      </c>
      <c r="E542" s="11" t="s">
        <v>24</v>
      </c>
      <c r="F542" s="4" t="s">
        <v>601</v>
      </c>
      <c r="G542" s="5"/>
      <c r="H542" s="2" t="s">
        <v>69</v>
      </c>
      <c r="I542" s="4" t="s">
        <v>681</v>
      </c>
      <c r="J542" s="4"/>
      <c r="K542" s="4"/>
      <c r="L542" s="4"/>
      <c r="M542" s="4" t="str">
        <f>IF(vlookup(A542,'Available Pokemon'!A:C,3,FALSE)=D542,"Y","N")</f>
        <v>Y</v>
      </c>
      <c r="N542" s="4" t="str">
        <f>iferror(IF(vlookup(A542,'Available Pokemon'!A:D,4,FALSE)=D542,"Y","N"),"N")</f>
        <v>N</v>
      </c>
      <c r="O542" s="4" t="str">
        <f t="shared" si="4"/>
        <v>Y</v>
      </c>
      <c r="P542" s="4" t="s">
        <v>44</v>
      </c>
      <c r="Q542" s="4"/>
      <c r="R542" s="4" t="s">
        <v>28</v>
      </c>
      <c r="S542" s="4" t="s">
        <v>31</v>
      </c>
      <c r="T542" s="4" t="s">
        <v>82</v>
      </c>
      <c r="U542" s="4" t="s">
        <v>31</v>
      </c>
    </row>
    <row r="543" hidden="1">
      <c r="A543" s="11" t="s">
        <v>286</v>
      </c>
      <c r="B543" s="2" t="s">
        <v>600</v>
      </c>
      <c r="C543" s="2" t="s">
        <v>677</v>
      </c>
      <c r="D543" s="3" t="str">
        <f>VLOOKUP(C543,Locations!$G$2:$H$250,2,false)</f>
        <v>00054 Tanzan Cove</v>
      </c>
      <c r="E543" s="11" t="s">
        <v>24</v>
      </c>
      <c r="F543" s="4" t="s">
        <v>601</v>
      </c>
      <c r="G543" s="3"/>
      <c r="H543" s="2"/>
      <c r="I543" s="4"/>
      <c r="J543" s="4"/>
      <c r="K543" s="4"/>
      <c r="L543" s="4"/>
      <c r="M543" s="4" t="str">
        <f>IF(vlookup(A543,'Available Pokemon'!A:C,3,FALSE)=D543,"Y","N")</f>
        <v>N</v>
      </c>
      <c r="N543" s="4" t="str">
        <f>iferror(IF(vlookup(A543,'Available Pokemon'!A:D,4,FALSE)=D543,"Y","N"),"N")</f>
        <v>N</v>
      </c>
      <c r="O543" s="4" t="str">
        <f t="shared" si="4"/>
        <v>N</v>
      </c>
      <c r="P543" s="4" t="s">
        <v>44</v>
      </c>
      <c r="Q543" s="4" t="s">
        <v>56</v>
      </c>
      <c r="R543" s="4" t="s">
        <v>28</v>
      </c>
      <c r="S543" s="4" t="s">
        <v>31</v>
      </c>
      <c r="T543" s="4">
        <v>1.0</v>
      </c>
      <c r="U543" s="4"/>
    </row>
    <row r="544" hidden="1">
      <c r="A544" s="11" t="s">
        <v>365</v>
      </c>
      <c r="B544" s="2" t="s">
        <v>96</v>
      </c>
      <c r="C544" s="12" t="s">
        <v>677</v>
      </c>
      <c r="D544" s="3" t="str">
        <f>VLOOKUP(C544,Locations!$G$2:$H$250,2,false)</f>
        <v>00054 Tanzan Cove</v>
      </c>
      <c r="E544" s="11" t="s">
        <v>101</v>
      </c>
      <c r="F544" s="4" t="s">
        <v>601</v>
      </c>
      <c r="G544" s="3"/>
      <c r="H544" s="2"/>
      <c r="I544" s="4"/>
      <c r="J544" s="4"/>
      <c r="K544" s="4"/>
      <c r="L544" s="4"/>
      <c r="M544" s="4" t="str">
        <f>IF(vlookup(A544,'Available Pokemon'!A:C,3,FALSE)=D544,"Y","N")</f>
        <v>N</v>
      </c>
      <c r="N544" s="4" t="str">
        <f>iferror(IF(vlookup(A544,'Available Pokemon'!A:D,4,FALSE)=D544,"Y","N"),"N")</f>
        <v>N</v>
      </c>
      <c r="O544" s="4" t="str">
        <f t="shared" si="4"/>
        <v>N</v>
      </c>
      <c r="P544" s="4" t="s">
        <v>90</v>
      </c>
      <c r="Q544" s="4" t="s">
        <v>30</v>
      </c>
      <c r="R544" s="4" t="s">
        <v>28</v>
      </c>
      <c r="S544" s="4" t="s">
        <v>28</v>
      </c>
      <c r="T544" s="4">
        <v>0.0</v>
      </c>
      <c r="U544" s="4" t="s">
        <v>31</v>
      </c>
    </row>
    <row r="545" hidden="1">
      <c r="A545" s="11" t="s">
        <v>631</v>
      </c>
      <c r="B545" s="2" t="s">
        <v>96</v>
      </c>
      <c r="C545" s="12" t="s">
        <v>677</v>
      </c>
      <c r="D545" s="3" t="str">
        <f>VLOOKUP(C545,Locations!$G$2:$H$250,2,false)</f>
        <v>00054 Tanzan Cove</v>
      </c>
      <c r="E545" s="11" t="s">
        <v>24</v>
      </c>
      <c r="F545" s="4" t="s">
        <v>601</v>
      </c>
      <c r="G545" s="3"/>
      <c r="H545" s="2"/>
      <c r="I545" s="4" t="s">
        <v>632</v>
      </c>
      <c r="J545" s="4" t="s">
        <v>633</v>
      </c>
      <c r="K545" s="4"/>
      <c r="L545" s="4"/>
      <c r="M545" s="4" t="str">
        <f>IF(vlookup(A545,'Available Pokemon'!A:C,3,FALSE)=D545,"Y","N")</f>
        <v>N</v>
      </c>
      <c r="N545" s="4" t="str">
        <f>iferror(IF(vlookup(A545,'Available Pokemon'!A:D,4,FALSE)=D545,"Y","N"),"N")</f>
        <v>N</v>
      </c>
      <c r="O545" s="4" t="str">
        <f t="shared" si="4"/>
        <v>N</v>
      </c>
      <c r="P545" s="4" t="s">
        <v>71</v>
      </c>
      <c r="Q545" s="4"/>
      <c r="R545" s="4" t="s">
        <v>634</v>
      </c>
      <c r="S545" s="4" t="s">
        <v>31</v>
      </c>
      <c r="T545" s="4" t="s">
        <v>82</v>
      </c>
      <c r="U545" s="4" t="s">
        <v>31</v>
      </c>
    </row>
    <row r="546" hidden="1">
      <c r="A546" s="11" t="s">
        <v>635</v>
      </c>
      <c r="B546" s="2" t="s">
        <v>96</v>
      </c>
      <c r="C546" s="12" t="s">
        <v>677</v>
      </c>
      <c r="D546" s="3" t="str">
        <f>VLOOKUP(C546,Locations!$G$2:$H$250,2,false)</f>
        <v>00054 Tanzan Cove</v>
      </c>
      <c r="E546" s="11" t="s">
        <v>213</v>
      </c>
      <c r="F546" s="4" t="s">
        <v>601</v>
      </c>
      <c r="G546" s="3"/>
      <c r="H546" s="2"/>
      <c r="I546" s="4" t="s">
        <v>636</v>
      </c>
      <c r="J546" s="4"/>
      <c r="K546" s="4"/>
      <c r="L546" s="4"/>
      <c r="M546" s="4" t="str">
        <f>IF(vlookup(A546,'Available Pokemon'!A:C,3,FALSE)=D546,"Y","N")</f>
        <v>N</v>
      </c>
      <c r="N546" s="4" t="str">
        <f>iferror(IF(vlookup(A546,'Available Pokemon'!A:D,4,FALSE)=D546,"Y","N"),"N")</f>
        <v>N</v>
      </c>
      <c r="O546" s="4" t="str">
        <f t="shared" si="4"/>
        <v>N</v>
      </c>
      <c r="P546" s="4" t="s">
        <v>172</v>
      </c>
      <c r="Q546" s="4"/>
      <c r="R546" s="4" t="s">
        <v>28</v>
      </c>
      <c r="S546" s="4" t="s">
        <v>31</v>
      </c>
      <c r="T546" s="4" t="s">
        <v>82</v>
      </c>
      <c r="U546" s="4" t="s">
        <v>31</v>
      </c>
    </row>
    <row r="547">
      <c r="A547" s="11" t="s">
        <v>682</v>
      </c>
      <c r="B547" s="2" t="s">
        <v>96</v>
      </c>
      <c r="C547" s="12" t="s">
        <v>677</v>
      </c>
      <c r="D547" s="3" t="str">
        <f>VLOOKUP(C547,Locations!$G$2:$H$250,2,false)</f>
        <v>00054 Tanzan Cove</v>
      </c>
      <c r="E547" s="11" t="s">
        <v>24</v>
      </c>
      <c r="F547" s="4" t="s">
        <v>601</v>
      </c>
      <c r="G547" s="5"/>
      <c r="H547" s="2" t="s">
        <v>69</v>
      </c>
      <c r="I547" s="4" t="s">
        <v>89</v>
      </c>
      <c r="J547" s="4"/>
      <c r="K547" s="4"/>
      <c r="L547" s="4"/>
      <c r="M547" s="4" t="str">
        <f>IF(vlookup(A547,'Available Pokemon'!A:C,3,FALSE)=D547,"Y","N")</f>
        <v>Y</v>
      </c>
      <c r="N547" s="4" t="str">
        <f>iferror(IF(vlookup(A547,'Available Pokemon'!A:D,4,FALSE)=D547,"Y","N"),"N")</f>
        <v>N</v>
      </c>
      <c r="O547" s="4" t="str">
        <f t="shared" si="4"/>
        <v>Y</v>
      </c>
      <c r="P547" s="4" t="s">
        <v>90</v>
      </c>
      <c r="Q547" s="4" t="s">
        <v>172</v>
      </c>
      <c r="R547" s="4" t="s">
        <v>28</v>
      </c>
      <c r="S547" s="4" t="s">
        <v>31</v>
      </c>
      <c r="T547" s="4">
        <v>1.0</v>
      </c>
      <c r="U547" s="4"/>
    </row>
    <row r="548" hidden="1">
      <c r="A548" s="11" t="s">
        <v>366</v>
      </c>
      <c r="B548" s="2" t="s">
        <v>96</v>
      </c>
      <c r="C548" s="12" t="s">
        <v>677</v>
      </c>
      <c r="D548" s="3" t="str">
        <f>VLOOKUP(C548,Locations!$G$2:$H$250,2,false)</f>
        <v>00054 Tanzan Cove</v>
      </c>
      <c r="E548" s="11" t="s">
        <v>213</v>
      </c>
      <c r="F548" s="4" t="s">
        <v>601</v>
      </c>
      <c r="G548" s="3"/>
      <c r="H548" s="2"/>
      <c r="I548" s="4"/>
      <c r="J548" s="4"/>
      <c r="K548" s="4"/>
      <c r="L548" s="4"/>
      <c r="M548" s="4" t="str">
        <f>IF(vlookup(A548,'Available Pokemon'!A:C,3,FALSE)=D548,"Y","N")</f>
        <v>N</v>
      </c>
      <c r="N548" s="4" t="str">
        <f>iferror(IF(vlookup(A548,'Available Pokemon'!A:D,4,FALSE)=D548,"Y","N"),"N")</f>
        <v>N</v>
      </c>
      <c r="O548" s="4" t="str">
        <f t="shared" si="4"/>
        <v>N</v>
      </c>
      <c r="P548" s="4" t="s">
        <v>81</v>
      </c>
      <c r="Q548" s="4" t="s">
        <v>172</v>
      </c>
      <c r="R548" s="4" t="s">
        <v>28</v>
      </c>
      <c r="S548" s="4" t="s">
        <v>31</v>
      </c>
      <c r="T548" s="4" t="s">
        <v>82</v>
      </c>
      <c r="U548" s="4" t="s">
        <v>31</v>
      </c>
    </row>
    <row r="549">
      <c r="A549" s="11" t="s">
        <v>236</v>
      </c>
      <c r="B549" s="2" t="s">
        <v>96</v>
      </c>
      <c r="C549" s="12" t="s">
        <v>677</v>
      </c>
      <c r="D549" s="3" t="str">
        <f>VLOOKUP(C549,Locations!$G$2:$H$250,2,false)</f>
        <v>00054 Tanzan Cove</v>
      </c>
      <c r="E549" s="11" t="s">
        <v>97</v>
      </c>
      <c r="F549" s="4" t="s">
        <v>601</v>
      </c>
      <c r="G549" s="5"/>
      <c r="H549" s="2" t="s">
        <v>69</v>
      </c>
      <c r="I549" s="4"/>
      <c r="J549" s="4"/>
      <c r="K549" s="4"/>
      <c r="L549" s="4"/>
      <c r="M549" s="4" t="str">
        <f>IF(vlookup(A549,'Available Pokemon'!A:C,3,FALSE)=D549,"Y","N")</f>
        <v>N</v>
      </c>
      <c r="N549" s="4" t="str">
        <f>iferror(IF(vlookup(A549,'Available Pokemon'!A:D,4,FALSE)=D549,"Y","N"),"N")</f>
        <v>Y</v>
      </c>
      <c r="O549" s="4" t="str">
        <f t="shared" si="4"/>
        <v>Y</v>
      </c>
      <c r="P549" s="4" t="s">
        <v>44</v>
      </c>
      <c r="Q549" s="4" t="s">
        <v>56</v>
      </c>
      <c r="R549" s="4" t="s">
        <v>28</v>
      </c>
      <c r="S549" s="4" t="s">
        <v>31</v>
      </c>
      <c r="T549" s="4">
        <v>1.0</v>
      </c>
      <c r="U549" s="4"/>
    </row>
    <row r="550" hidden="1">
      <c r="A550" s="11" t="s">
        <v>371</v>
      </c>
      <c r="B550" s="2" t="s">
        <v>96</v>
      </c>
      <c r="C550" s="12" t="s">
        <v>677</v>
      </c>
      <c r="D550" s="3" t="str">
        <f>VLOOKUP(C550,Locations!$G$2:$H$250,2,false)</f>
        <v>00054 Tanzan Cove</v>
      </c>
      <c r="E550" s="11" t="s">
        <v>145</v>
      </c>
      <c r="F550" s="4" t="s">
        <v>601</v>
      </c>
      <c r="G550" s="3"/>
      <c r="H550" s="2"/>
      <c r="I550" s="4"/>
      <c r="J550" s="4"/>
      <c r="K550" s="4"/>
      <c r="L550" s="4"/>
      <c r="M550" s="4" t="str">
        <f>IF(vlookup(A550,'Available Pokemon'!A:C,3,FALSE)=D550,"Y","N")</f>
        <v>N</v>
      </c>
      <c r="N550" s="4" t="str">
        <f>iferror(IF(vlookup(A550,'Available Pokemon'!A:D,4,FALSE)=D550,"Y","N"),"N")</f>
        <v>N</v>
      </c>
      <c r="O550" s="4" t="str">
        <f t="shared" si="4"/>
        <v>N</v>
      </c>
      <c r="P550" s="4" t="s">
        <v>90</v>
      </c>
      <c r="Q550" s="4" t="s">
        <v>56</v>
      </c>
      <c r="R550" s="4" t="s">
        <v>28</v>
      </c>
      <c r="S550" s="4" t="s">
        <v>28</v>
      </c>
      <c r="T550" s="4">
        <v>0.0</v>
      </c>
      <c r="U550" s="4" t="s">
        <v>31</v>
      </c>
    </row>
    <row r="551">
      <c r="A551" s="11" t="s">
        <v>683</v>
      </c>
      <c r="B551" s="2" t="s">
        <v>96</v>
      </c>
      <c r="C551" s="12" t="s">
        <v>677</v>
      </c>
      <c r="D551" s="3" t="str">
        <f>VLOOKUP(C551,Locations!$G$2:$H$250,2,false)</f>
        <v>00054 Tanzan Cove</v>
      </c>
      <c r="E551" s="11" t="s">
        <v>24</v>
      </c>
      <c r="F551" s="4" t="s">
        <v>601</v>
      </c>
      <c r="G551" s="5"/>
      <c r="H551" s="2" t="s">
        <v>69</v>
      </c>
      <c r="I551" s="4" t="s">
        <v>89</v>
      </c>
      <c r="J551" s="4"/>
      <c r="K551" s="4"/>
      <c r="L551" s="4"/>
      <c r="M551" s="4" t="str">
        <f>IF(vlookup(A551,'Available Pokemon'!A:C,3,FALSE)=D551,"Y","N")</f>
        <v>Y</v>
      </c>
      <c r="N551" s="4" t="str">
        <f>iferror(IF(vlookup(A551,'Available Pokemon'!A:D,4,FALSE)=D551,"Y","N"),"N")</f>
        <v>N</v>
      </c>
      <c r="O551" s="4" t="str">
        <f t="shared" si="4"/>
        <v>Y</v>
      </c>
      <c r="P551" s="4" t="s">
        <v>33</v>
      </c>
      <c r="Q551" s="4" t="s">
        <v>56</v>
      </c>
      <c r="R551" s="4" t="s">
        <v>684</v>
      </c>
      <c r="S551" s="4" t="s">
        <v>31</v>
      </c>
      <c r="T551" s="4" t="s">
        <v>82</v>
      </c>
      <c r="U551" s="4" t="s">
        <v>31</v>
      </c>
    </row>
    <row r="552" hidden="1">
      <c r="A552" s="11" t="s">
        <v>352</v>
      </c>
      <c r="B552" s="2" t="s">
        <v>96</v>
      </c>
      <c r="C552" s="12" t="s">
        <v>677</v>
      </c>
      <c r="D552" s="3" t="str">
        <f>VLOOKUP(C552,Locations!$G$2:$H$250,2,false)</f>
        <v>00054 Tanzan Cove</v>
      </c>
      <c r="E552" s="11" t="s">
        <v>101</v>
      </c>
      <c r="F552" s="4" t="s">
        <v>601</v>
      </c>
      <c r="G552" s="3"/>
      <c r="H552" s="2"/>
      <c r="I552" s="4" t="s">
        <v>353</v>
      </c>
      <c r="J552" s="4" t="s">
        <v>354</v>
      </c>
      <c r="K552" s="4"/>
      <c r="L552" s="4"/>
      <c r="M552" s="4" t="str">
        <f>IF(vlookup(A552,'Available Pokemon'!A:C,3,FALSE)=D552,"Y","N")</f>
        <v>N</v>
      </c>
      <c r="N552" s="4" t="str">
        <f>iferror(IF(vlookup(A552,'Available Pokemon'!A:D,4,FALSE)=D552,"Y","N"),"N")</f>
        <v>N</v>
      </c>
      <c r="O552" s="4" t="str">
        <f t="shared" si="4"/>
        <v>N</v>
      </c>
      <c r="P552" s="4" t="s">
        <v>90</v>
      </c>
      <c r="Q552" s="4" t="s">
        <v>29</v>
      </c>
      <c r="R552" s="4" t="s">
        <v>28</v>
      </c>
      <c r="S552" s="4" t="s">
        <v>31</v>
      </c>
      <c r="T552" s="4">
        <v>1.0</v>
      </c>
      <c r="U552" s="4"/>
    </row>
    <row r="553">
      <c r="A553" s="11" t="s">
        <v>575</v>
      </c>
      <c r="B553" s="2" t="s">
        <v>96</v>
      </c>
      <c r="C553" s="12" t="s">
        <v>677</v>
      </c>
      <c r="D553" s="3" t="str">
        <f>VLOOKUP(C553,Locations!$G$2:$H$250,2,false)</f>
        <v>00054 Tanzan Cove</v>
      </c>
      <c r="E553" s="11" t="s">
        <v>101</v>
      </c>
      <c r="F553" s="4" t="s">
        <v>601</v>
      </c>
      <c r="G553" s="5"/>
      <c r="H553" s="2" t="s">
        <v>27</v>
      </c>
      <c r="I553" s="4" t="s">
        <v>353</v>
      </c>
      <c r="J553" s="4" t="s">
        <v>354</v>
      </c>
      <c r="K553" s="4"/>
      <c r="L553" s="4"/>
      <c r="M553" s="4" t="str">
        <f>IF(vlookup(A553,'Available Pokemon'!A:C,3,FALSE)=D553,"Y","N")</f>
        <v>N</v>
      </c>
      <c r="N553" s="4" t="str">
        <f>iferror(IF(vlookup(A553,'Available Pokemon'!A:D,4,FALSE)=D553,"Y","N"),"N")</f>
        <v>Y</v>
      </c>
      <c r="O553" s="4" t="str">
        <f t="shared" si="4"/>
        <v>Y</v>
      </c>
      <c r="P553" s="4" t="s">
        <v>90</v>
      </c>
      <c r="Q553" s="4" t="s">
        <v>29</v>
      </c>
      <c r="R553" s="4" t="s">
        <v>28</v>
      </c>
      <c r="S553" s="4" t="s">
        <v>28</v>
      </c>
      <c r="T553" s="4">
        <v>0.0</v>
      </c>
      <c r="U553" s="4" t="s">
        <v>31</v>
      </c>
    </row>
    <row r="554">
      <c r="A554" s="11" t="s">
        <v>685</v>
      </c>
      <c r="B554" s="2" t="s">
        <v>96</v>
      </c>
      <c r="C554" s="12" t="s">
        <v>677</v>
      </c>
      <c r="D554" s="3" t="str">
        <f>VLOOKUP(C554,Locations!$G$2:$H$250,2,false)</f>
        <v>00054 Tanzan Cove</v>
      </c>
      <c r="E554" s="11" t="s">
        <v>145</v>
      </c>
      <c r="F554" s="4" t="s">
        <v>601</v>
      </c>
      <c r="G554" s="5"/>
      <c r="H554" s="2" t="s">
        <v>69</v>
      </c>
      <c r="I554" s="4"/>
      <c r="J554" s="4"/>
      <c r="K554" s="4"/>
      <c r="L554" s="4"/>
      <c r="M554" s="4" t="str">
        <f>IF(vlookup(A554,'Available Pokemon'!A:C,3,FALSE)=D554,"Y","N")</f>
        <v>Y</v>
      </c>
      <c r="N554" s="4" t="str">
        <f>iferror(IF(vlookup(A554,'Available Pokemon'!A:D,4,FALSE)=D554,"Y","N"),"N")</f>
        <v>N</v>
      </c>
      <c r="O554" s="4" t="str">
        <f t="shared" si="4"/>
        <v>Y</v>
      </c>
      <c r="P554" s="4" t="s">
        <v>44</v>
      </c>
      <c r="Q554" s="4"/>
      <c r="R554" s="4" t="s">
        <v>686</v>
      </c>
      <c r="S554" s="4" t="s">
        <v>31</v>
      </c>
      <c r="T554" s="4">
        <v>2.0</v>
      </c>
      <c r="U554" s="4"/>
    </row>
    <row r="555">
      <c r="A555" s="11" t="s">
        <v>687</v>
      </c>
      <c r="B555" s="2" t="s">
        <v>96</v>
      </c>
      <c r="C555" s="12" t="s">
        <v>677</v>
      </c>
      <c r="D555" s="3" t="str">
        <f>VLOOKUP(C555,Locations!$G$2:$H$250,2,false)</f>
        <v>00054 Tanzan Cove</v>
      </c>
      <c r="E555" s="11" t="s">
        <v>145</v>
      </c>
      <c r="F555" s="4" t="s">
        <v>601</v>
      </c>
      <c r="G555" s="5"/>
      <c r="H555" s="2" t="s">
        <v>69</v>
      </c>
      <c r="I555" s="4" t="s">
        <v>688</v>
      </c>
      <c r="J555" s="4"/>
      <c r="K555" s="4"/>
      <c r="L555" s="4"/>
      <c r="M555" s="4" t="str">
        <f>IF(vlookup(A555,'Available Pokemon'!A:C,3,FALSE)=D555,"Y","N")</f>
        <v>Y</v>
      </c>
      <c r="N555" s="4" t="str">
        <f>iferror(IF(vlookup(A555,'Available Pokemon'!A:D,4,FALSE)=D555,"Y","N"),"N")</f>
        <v>N</v>
      </c>
      <c r="O555" s="4" t="str">
        <f t="shared" si="4"/>
        <v>Y</v>
      </c>
      <c r="P555" s="4" t="s">
        <v>44</v>
      </c>
      <c r="Q555" s="4"/>
      <c r="R555" s="4" t="s">
        <v>28</v>
      </c>
      <c r="S555" s="4" t="s">
        <v>28</v>
      </c>
      <c r="T555" s="4">
        <v>1.0</v>
      </c>
      <c r="U555" s="4"/>
    </row>
    <row r="556">
      <c r="A556" s="11" t="s">
        <v>689</v>
      </c>
      <c r="B556" s="2" t="s">
        <v>96</v>
      </c>
      <c r="C556" s="12" t="s">
        <v>677</v>
      </c>
      <c r="D556" s="3" t="str">
        <f>VLOOKUP(C556,Locations!$G$2:$H$250,2,false)</f>
        <v>00054 Tanzan Cove</v>
      </c>
      <c r="E556" s="11" t="s">
        <v>24</v>
      </c>
      <c r="F556" s="4" t="s">
        <v>601</v>
      </c>
      <c r="G556" s="5"/>
      <c r="H556" s="2" t="s">
        <v>69</v>
      </c>
      <c r="I556" s="4" t="s">
        <v>89</v>
      </c>
      <c r="J556" s="4"/>
      <c r="K556" s="4"/>
      <c r="L556" s="4"/>
      <c r="M556" s="4" t="str">
        <f>IF(vlookup(A556,'Available Pokemon'!A:C,3,FALSE)=D556,"Y","N")</f>
        <v>Y</v>
      </c>
      <c r="N556" s="4" t="str">
        <f>iferror(IF(vlookup(A556,'Available Pokemon'!A:D,4,FALSE)=D556,"Y","N"),"N")</f>
        <v>N</v>
      </c>
      <c r="O556" s="4" t="str">
        <f t="shared" si="4"/>
        <v>Y</v>
      </c>
      <c r="P556" s="4" t="s">
        <v>90</v>
      </c>
      <c r="Q556" s="4" t="s">
        <v>172</v>
      </c>
      <c r="R556" s="4" t="s">
        <v>28</v>
      </c>
      <c r="S556" s="4" t="s">
        <v>28</v>
      </c>
      <c r="T556" s="4">
        <v>0.0</v>
      </c>
      <c r="U556" s="4" t="s">
        <v>31</v>
      </c>
    </row>
    <row r="557">
      <c r="A557" s="11" t="s">
        <v>690</v>
      </c>
      <c r="B557" s="2" t="s">
        <v>96</v>
      </c>
      <c r="C557" s="12" t="s">
        <v>677</v>
      </c>
      <c r="D557" s="3" t="str">
        <f>VLOOKUP(C557,Locations!$G$2:$H$250,2,false)</f>
        <v>00054 Tanzan Cove</v>
      </c>
      <c r="E557" s="11" t="s">
        <v>114</v>
      </c>
      <c r="F557" s="4" t="s">
        <v>601</v>
      </c>
      <c r="G557" s="5"/>
      <c r="H557" s="2" t="s">
        <v>69</v>
      </c>
      <c r="I557" s="4"/>
      <c r="J557" s="4"/>
      <c r="K557" s="4"/>
      <c r="L557" s="4"/>
      <c r="M557" s="4" t="str">
        <f>IF(vlookup(A557,'Available Pokemon'!A:C,3,FALSE)=D557,"Y","N")</f>
        <v>Y</v>
      </c>
      <c r="N557" s="4" t="str">
        <f>iferror(IF(vlookup(A557,'Available Pokemon'!A:D,4,FALSE)=D557,"Y","N"),"N")</f>
        <v>N</v>
      </c>
      <c r="O557" s="4" t="str">
        <f t="shared" si="4"/>
        <v>Y</v>
      </c>
      <c r="P557" s="4" t="s">
        <v>44</v>
      </c>
      <c r="Q557" s="4" t="s">
        <v>56</v>
      </c>
      <c r="R557" s="4" t="s">
        <v>28</v>
      </c>
      <c r="S557" s="4" t="s">
        <v>28</v>
      </c>
      <c r="T557" s="4">
        <v>0.0</v>
      </c>
      <c r="U557" s="4" t="s">
        <v>31</v>
      </c>
    </row>
    <row r="558" hidden="1">
      <c r="A558" s="11" t="s">
        <v>501</v>
      </c>
      <c r="B558" s="2" t="s">
        <v>96</v>
      </c>
      <c r="C558" s="12" t="s">
        <v>677</v>
      </c>
      <c r="D558" s="3" t="str">
        <f>VLOOKUP(C558,Locations!$G$2:$H$250,2,false)</f>
        <v>00054 Tanzan Cove</v>
      </c>
      <c r="E558" s="11" t="s">
        <v>213</v>
      </c>
      <c r="F558" s="4" t="s">
        <v>601</v>
      </c>
      <c r="G558" s="3"/>
      <c r="H558" s="2"/>
      <c r="I558" s="4"/>
      <c r="J558" s="4"/>
      <c r="K558" s="4"/>
      <c r="L558" s="4"/>
      <c r="M558" s="4" t="str">
        <f>IF(vlookup(A558,'Available Pokemon'!A:C,3,FALSE)=D558,"Y","N")</f>
        <v>N</v>
      </c>
      <c r="N558" s="4" t="str">
        <f>iferror(IF(vlookup(A558,'Available Pokemon'!A:D,4,FALSE)=D558,"Y","N"),"N")</f>
        <v>N</v>
      </c>
      <c r="O558" s="4" t="str">
        <f t="shared" si="4"/>
        <v>N</v>
      </c>
      <c r="P558" s="4" t="s">
        <v>81</v>
      </c>
      <c r="Q558" s="4" t="s">
        <v>131</v>
      </c>
      <c r="R558" s="4" t="s">
        <v>28</v>
      </c>
      <c r="S558" s="4" t="s">
        <v>31</v>
      </c>
      <c r="T558" s="4" t="s">
        <v>82</v>
      </c>
      <c r="U558" s="4" t="s">
        <v>31</v>
      </c>
    </row>
    <row r="559" hidden="1">
      <c r="A559" s="11" t="s">
        <v>159</v>
      </c>
      <c r="B559" s="2" t="s">
        <v>158</v>
      </c>
      <c r="C559" s="12" t="s">
        <v>677</v>
      </c>
      <c r="D559" s="3" t="str">
        <f>VLOOKUP(C559,Locations!$G$2:$H$250,2,false)</f>
        <v>00054 Tanzan Cove</v>
      </c>
      <c r="E559" s="11" t="s">
        <v>24</v>
      </c>
      <c r="F559" s="4" t="s">
        <v>601</v>
      </c>
      <c r="G559" s="3"/>
      <c r="H559" s="2"/>
      <c r="I559" s="4" t="s">
        <v>160</v>
      </c>
      <c r="J559" s="4"/>
      <c r="K559" s="4"/>
      <c r="L559" s="4"/>
      <c r="M559" s="4" t="str">
        <f>IF(vlookup(A559,'Available Pokemon'!A:C,3,FALSE)=D559,"Y","N")</f>
        <v>N</v>
      </c>
      <c r="N559" s="4" t="str">
        <f>iferror(IF(vlookup(A559,'Available Pokemon'!A:D,4,FALSE)=D559,"Y","N"),"N")</f>
        <v>N</v>
      </c>
      <c r="O559" s="4" t="str">
        <f t="shared" si="4"/>
        <v>N</v>
      </c>
      <c r="P559" s="4" t="s">
        <v>44</v>
      </c>
      <c r="Q559" s="4"/>
      <c r="R559" s="4" t="s">
        <v>28</v>
      </c>
      <c r="S559" s="4" t="s">
        <v>31</v>
      </c>
      <c r="T559" s="4">
        <v>1.0</v>
      </c>
      <c r="U559" s="4"/>
    </row>
    <row r="560">
      <c r="A560" s="11" t="s">
        <v>602</v>
      </c>
      <c r="B560" s="2" t="s">
        <v>158</v>
      </c>
      <c r="C560" s="12" t="s">
        <v>677</v>
      </c>
      <c r="D560" s="3" t="str">
        <f>VLOOKUP(C560,Locations!$G$2:$H$250,2,false)</f>
        <v>00054 Tanzan Cove</v>
      </c>
      <c r="E560" s="11" t="s">
        <v>24</v>
      </c>
      <c r="F560" s="4" t="s">
        <v>601</v>
      </c>
      <c r="G560" s="3"/>
      <c r="H560" s="2" t="s">
        <v>27</v>
      </c>
      <c r="I560" s="4" t="s">
        <v>160</v>
      </c>
      <c r="J560" s="4"/>
      <c r="K560" s="4"/>
      <c r="L560" s="4"/>
      <c r="M560" s="4" t="str">
        <f>IF(vlookup(A560,'Available Pokemon'!A:C,3,FALSE)=D560,"Y","N")</f>
        <v>N</v>
      </c>
      <c r="N560" s="4" t="str">
        <f>iferror(IF(vlookup(A560,'Available Pokemon'!A:D,4,FALSE)=D560,"Y","N"),"N")</f>
        <v>Y</v>
      </c>
      <c r="O560" s="4" t="str">
        <f t="shared" si="4"/>
        <v>Y</v>
      </c>
      <c r="P560" s="4" t="s">
        <v>44</v>
      </c>
      <c r="Q560" s="4"/>
      <c r="R560" s="4" t="s">
        <v>28</v>
      </c>
      <c r="S560" s="4" t="s">
        <v>28</v>
      </c>
      <c r="T560" s="4">
        <v>0.0</v>
      </c>
      <c r="U560" s="4" t="s">
        <v>31</v>
      </c>
    </row>
    <row r="561">
      <c r="A561" s="3" t="s">
        <v>67</v>
      </c>
      <c r="B561" s="2" t="s">
        <v>22</v>
      </c>
      <c r="C561" s="3" t="s">
        <v>691</v>
      </c>
      <c r="D561" s="3" t="str">
        <f>VLOOKUP(C561,Locations!$G$2:$H$250,2,false)</f>
        <v>00055 Lost Railcave</v>
      </c>
      <c r="E561" s="2" t="s">
        <v>24</v>
      </c>
      <c r="F561" s="4" t="s">
        <v>601</v>
      </c>
      <c r="G561" s="14" t="s">
        <v>692</v>
      </c>
      <c r="H561" s="2" t="s">
        <v>69</v>
      </c>
      <c r="I561" s="4" t="s">
        <v>28</v>
      </c>
      <c r="J561" s="4" t="s">
        <v>28</v>
      </c>
      <c r="K561" s="4" t="s">
        <v>28</v>
      </c>
      <c r="L561" s="4" t="s">
        <v>70</v>
      </c>
      <c r="M561" s="4" t="str">
        <f>IF(vlookup(A561,'Available Pokemon'!A:C,3,FALSE)=D561,"Y","N")</f>
        <v>N</v>
      </c>
      <c r="N561" s="4" t="str">
        <f>iferror(IF(vlookup(A561,'Available Pokemon'!A:D,4,FALSE)=D561,"Y","N"),"N")</f>
        <v>Y</v>
      </c>
      <c r="O561" s="4" t="str">
        <f t="shared" si="4"/>
        <v>Y</v>
      </c>
      <c r="P561" s="4" t="s">
        <v>71</v>
      </c>
      <c r="Q561" s="4"/>
      <c r="R561" s="4" t="s">
        <v>72</v>
      </c>
      <c r="S561" s="4" t="s">
        <v>31</v>
      </c>
      <c r="T561" s="4">
        <v>1.0</v>
      </c>
      <c r="U561" s="4"/>
    </row>
    <row r="562">
      <c r="A562" s="2" t="s">
        <v>693</v>
      </c>
      <c r="B562" s="11" t="s">
        <v>165</v>
      </c>
      <c r="C562" s="12" t="s">
        <v>691</v>
      </c>
      <c r="D562" s="3" t="str">
        <f>VLOOKUP(C562,Locations!$G$2:$H$250,2,false)</f>
        <v>00055 Lost Railcave</v>
      </c>
      <c r="E562" s="11" t="s">
        <v>24</v>
      </c>
      <c r="F562" s="4" t="s">
        <v>601</v>
      </c>
      <c r="G562" s="5"/>
      <c r="H562" s="2" t="s">
        <v>69</v>
      </c>
      <c r="I562" s="4"/>
      <c r="J562" s="4"/>
      <c r="K562" s="4"/>
      <c r="L562" s="4"/>
      <c r="M562" s="4" t="str">
        <f>IF(vlookup(A562,'Available Pokemon'!A:C,3,FALSE)=D562,"Y","N")</f>
        <v>Y</v>
      </c>
      <c r="N562" s="4" t="str">
        <f>iferror(IF(vlookup(A562,'Available Pokemon'!A:D,4,FALSE)=D562,"Y","N"),"N")</f>
        <v>N</v>
      </c>
      <c r="O562" s="4" t="str">
        <f t="shared" si="4"/>
        <v>Y</v>
      </c>
      <c r="P562" s="4" t="s">
        <v>121</v>
      </c>
      <c r="Q562" s="4" t="s">
        <v>81</v>
      </c>
      <c r="R562" s="4"/>
      <c r="S562" s="4"/>
      <c r="T562" s="4">
        <v>1.0</v>
      </c>
      <c r="U562" s="4"/>
    </row>
    <row r="563" hidden="1">
      <c r="A563" s="11" t="s">
        <v>380</v>
      </c>
      <c r="B563" s="11" t="s">
        <v>165</v>
      </c>
      <c r="C563" s="12" t="s">
        <v>691</v>
      </c>
      <c r="D563" s="3" t="str">
        <f>VLOOKUP(C563,Locations!$G$2:$H$250,2,false)</f>
        <v>00055 Lost Railcave</v>
      </c>
      <c r="E563" s="11" t="s">
        <v>24</v>
      </c>
      <c r="F563" s="4" t="s">
        <v>601</v>
      </c>
      <c r="G563" s="3"/>
      <c r="H563" s="11"/>
      <c r="I563" s="4"/>
      <c r="J563" s="4"/>
      <c r="K563" s="4"/>
      <c r="L563" s="4"/>
      <c r="M563" s="4" t="str">
        <f>IF(vlookup(A563,'Available Pokemon'!A:C,3,FALSE)=D563,"Y","N")</f>
        <v>N</v>
      </c>
      <c r="N563" s="4" t="str">
        <f>iferror(IF(vlookup(A563,'Available Pokemon'!A:D,4,FALSE)=D563,"Y","N"),"N")</f>
        <v>N</v>
      </c>
      <c r="O563" s="4" t="str">
        <f t="shared" si="4"/>
        <v>N</v>
      </c>
      <c r="P563" s="4" t="s">
        <v>71</v>
      </c>
      <c r="Q563" s="4"/>
      <c r="R563" s="4" t="s">
        <v>28</v>
      </c>
      <c r="S563" s="4" t="s">
        <v>31</v>
      </c>
      <c r="T563" s="4" t="s">
        <v>82</v>
      </c>
      <c r="U563" s="4" t="s">
        <v>31</v>
      </c>
    </row>
    <row r="564" hidden="1">
      <c r="A564" s="11" t="s">
        <v>184</v>
      </c>
      <c r="B564" s="11" t="s">
        <v>165</v>
      </c>
      <c r="C564" s="12" t="s">
        <v>691</v>
      </c>
      <c r="D564" s="3" t="str">
        <f>VLOOKUP(C564,Locations!$G$2:$H$250,2,false)</f>
        <v>00055 Lost Railcave</v>
      </c>
      <c r="E564" s="11" t="s">
        <v>24</v>
      </c>
      <c r="F564" s="4" t="s">
        <v>601</v>
      </c>
      <c r="G564" s="3"/>
      <c r="H564" s="11"/>
      <c r="I564" s="4"/>
      <c r="J564" s="4"/>
      <c r="K564" s="4"/>
      <c r="L564" s="4"/>
      <c r="M564" s="4" t="str">
        <f>IF(vlookup(A564,'Available Pokemon'!A:C,3,FALSE)=D564,"Y","N")</f>
        <v>N</v>
      </c>
      <c r="N564" s="4" t="str">
        <f>iferror(IF(vlookup(A564,'Available Pokemon'!A:D,4,FALSE)=D564,"Y","N"),"N")</f>
        <v>N</v>
      </c>
      <c r="O564" s="4" t="str">
        <f t="shared" si="4"/>
        <v>N</v>
      </c>
      <c r="P564" s="4" t="s">
        <v>56</v>
      </c>
      <c r="Q564" s="4" t="s">
        <v>186</v>
      </c>
      <c r="R564" s="4" t="s">
        <v>28</v>
      </c>
      <c r="S564" s="4" t="s">
        <v>31</v>
      </c>
      <c r="T564" s="4">
        <v>1.0</v>
      </c>
      <c r="U564" s="4"/>
    </row>
    <row r="565" hidden="1">
      <c r="A565" s="11" t="s">
        <v>194</v>
      </c>
      <c r="B565" s="11" t="s">
        <v>165</v>
      </c>
      <c r="C565" s="12" t="s">
        <v>691</v>
      </c>
      <c r="D565" s="3" t="str">
        <f>VLOOKUP(C565,Locations!$G$2:$H$250,2,false)</f>
        <v>00055 Lost Railcave</v>
      </c>
      <c r="E565" s="11" t="s">
        <v>24</v>
      </c>
      <c r="F565" s="4" t="s">
        <v>601</v>
      </c>
      <c r="G565" s="3"/>
      <c r="H565" s="11"/>
      <c r="I565" s="4"/>
      <c r="J565" s="4"/>
      <c r="K565" s="4"/>
      <c r="L565" s="4"/>
      <c r="M565" s="4" t="str">
        <f>IF(vlookup(A565,'Available Pokemon'!A:C,3,FALSE)=D565,"Y","N")</f>
        <v>N</v>
      </c>
      <c r="N565" s="4" t="str">
        <f>iferror(IF(vlookup(A565,'Available Pokemon'!A:D,4,FALSE)=D565,"Y","N"),"N")</f>
        <v>N</v>
      </c>
      <c r="O565" s="4" t="str">
        <f t="shared" si="4"/>
        <v>N</v>
      </c>
      <c r="P565" s="4" t="s">
        <v>121</v>
      </c>
      <c r="Q565" s="4" t="s">
        <v>128</v>
      </c>
      <c r="R565" s="4" t="s">
        <v>196</v>
      </c>
      <c r="S565" s="4" t="s">
        <v>31</v>
      </c>
      <c r="T565" s="4">
        <v>1.0</v>
      </c>
      <c r="U565" s="4"/>
    </row>
    <row r="566" hidden="1">
      <c r="A566" s="2" t="s">
        <v>445</v>
      </c>
      <c r="B566" s="11" t="s">
        <v>165</v>
      </c>
      <c r="C566" s="12" t="s">
        <v>691</v>
      </c>
      <c r="D566" s="3" t="str">
        <f>VLOOKUP(C566,Locations!$G$2:$H$250,2,false)</f>
        <v>00055 Lost Railcave</v>
      </c>
      <c r="E566" s="11" t="s">
        <v>24</v>
      </c>
      <c r="F566" s="4" t="s">
        <v>601</v>
      </c>
      <c r="G566" s="3"/>
      <c r="H566" s="11"/>
      <c r="I566" s="4" t="s">
        <v>446</v>
      </c>
      <c r="J566" s="4"/>
      <c r="K566" s="4"/>
      <c r="L566" s="4"/>
      <c r="M566" s="4" t="str">
        <f>IF(vlookup(A566,'Available Pokemon'!A:C,3,FALSE)=D566,"Y","N")</f>
        <v>N</v>
      </c>
      <c r="N566" s="4" t="str">
        <f>iferror(IF(vlookup(A566,'Available Pokemon'!A:D,4,FALSE)=D566,"Y","N"),"N")</f>
        <v>N</v>
      </c>
      <c r="O566" s="4" t="str">
        <f t="shared" si="4"/>
        <v>N</v>
      </c>
      <c r="P566" s="4" t="s">
        <v>128</v>
      </c>
      <c r="Q566" s="4"/>
      <c r="R566" s="4" t="s">
        <v>28</v>
      </c>
      <c r="S566" s="4" t="s">
        <v>31</v>
      </c>
      <c r="T566" s="4">
        <v>1.0</v>
      </c>
      <c r="U566" s="4"/>
    </row>
    <row r="567">
      <c r="A567" s="11" t="s">
        <v>694</v>
      </c>
      <c r="B567" s="11" t="s">
        <v>165</v>
      </c>
      <c r="C567" s="12" t="s">
        <v>691</v>
      </c>
      <c r="D567" s="3" t="str">
        <f>VLOOKUP(C567,Locations!$G$2:$H$250,2,false)</f>
        <v>00055 Lost Railcave</v>
      </c>
      <c r="E567" s="11" t="s">
        <v>24</v>
      </c>
      <c r="F567" s="4" t="s">
        <v>601</v>
      </c>
      <c r="G567" s="5"/>
      <c r="H567" s="2" t="s">
        <v>69</v>
      </c>
      <c r="I567" s="4"/>
      <c r="J567" s="4"/>
      <c r="K567" s="4"/>
      <c r="L567" s="4"/>
      <c r="M567" s="4" t="str">
        <f>IF(vlookup(A567,'Available Pokemon'!A:C,3,FALSE)=D567,"Y","N")</f>
        <v>Y</v>
      </c>
      <c r="N567" s="4" t="str">
        <f>iferror(IF(vlookup(A567,'Available Pokemon'!A:D,4,FALSE)=D567,"Y","N"),"N")</f>
        <v>N</v>
      </c>
      <c r="O567" s="4" t="str">
        <f t="shared" si="4"/>
        <v>Y</v>
      </c>
      <c r="P567" s="4" t="s">
        <v>71</v>
      </c>
      <c r="Q567" s="4"/>
      <c r="R567" s="4" t="s">
        <v>28</v>
      </c>
      <c r="S567" s="4" t="s">
        <v>31</v>
      </c>
      <c r="T567" s="4" t="s">
        <v>82</v>
      </c>
      <c r="U567" s="4" t="s">
        <v>31</v>
      </c>
    </row>
    <row r="568">
      <c r="A568" s="11" t="s">
        <v>126</v>
      </c>
      <c r="B568" s="11" t="s">
        <v>165</v>
      </c>
      <c r="C568" s="12" t="s">
        <v>691</v>
      </c>
      <c r="D568" s="3" t="str">
        <f>VLOOKUP(C568,Locations!$G$2:$H$250,2,false)</f>
        <v>00055 Lost Railcave</v>
      </c>
      <c r="E568" s="11" t="s">
        <v>24</v>
      </c>
      <c r="F568" s="4" t="s">
        <v>601</v>
      </c>
      <c r="G568" s="3"/>
      <c r="H568" s="11"/>
      <c r="I568" s="4"/>
      <c r="J568" s="4"/>
      <c r="K568" s="4"/>
      <c r="L568" s="4"/>
      <c r="M568" s="4" t="str">
        <f>IF(vlookup(A568,'Available Pokemon'!A:C,3,FALSE)=D568,"Y","N")</f>
        <v>N</v>
      </c>
      <c r="N568" s="4" t="str">
        <f>iferror(IF(vlookup(A568,'Available Pokemon'!A:D,4,FALSE)=D568,"Y","N"),"N")</f>
        <v>Y</v>
      </c>
      <c r="O568" s="4" t="str">
        <f t="shared" si="4"/>
        <v>Y</v>
      </c>
      <c r="P568" s="4" t="s">
        <v>75</v>
      </c>
      <c r="Q568" s="4" t="s">
        <v>128</v>
      </c>
      <c r="R568" s="4" t="s">
        <v>28</v>
      </c>
      <c r="S568" s="4" t="s">
        <v>31</v>
      </c>
      <c r="T568" s="4">
        <v>2.0</v>
      </c>
      <c r="U568" s="4"/>
    </row>
    <row r="569">
      <c r="A569" s="3" t="s">
        <v>482</v>
      </c>
      <c r="B569" s="2" t="s">
        <v>22</v>
      </c>
      <c r="C569" s="3" t="s">
        <v>695</v>
      </c>
      <c r="D569" s="3" t="str">
        <f>VLOOKUP(C569,Locations!$G$2:$H$250,2,false)</f>
        <v>00056 Tanzan Mountain</v>
      </c>
      <c r="E569" s="2" t="s">
        <v>24</v>
      </c>
      <c r="F569" s="4" t="s">
        <v>601</v>
      </c>
      <c r="G569" s="3" t="s">
        <v>696</v>
      </c>
      <c r="H569" s="2" t="s">
        <v>69</v>
      </c>
      <c r="I569" s="4" t="s">
        <v>28</v>
      </c>
      <c r="J569" s="4" t="s">
        <v>28</v>
      </c>
      <c r="K569" s="4" t="s">
        <v>28</v>
      </c>
      <c r="L569" s="4" t="s">
        <v>70</v>
      </c>
      <c r="M569" s="4" t="str">
        <f>IF(vlookup(A569,'Available Pokemon'!A:C,3,FALSE)=D569,"Y","N")</f>
        <v>N</v>
      </c>
      <c r="N569" s="4" t="str">
        <f>iferror(IF(vlookup(A569,'Available Pokemon'!A:D,4,FALSE)=D569,"Y","N"),"N")</f>
        <v>N</v>
      </c>
      <c r="O569" s="4" t="str">
        <f t="shared" si="4"/>
        <v>Y</v>
      </c>
      <c r="P569" s="4" t="s">
        <v>121</v>
      </c>
      <c r="Q569" s="4" t="s">
        <v>111</v>
      </c>
      <c r="R569" s="4" t="s">
        <v>28</v>
      </c>
      <c r="S569" s="4" t="s">
        <v>31</v>
      </c>
      <c r="T569" s="4" t="s">
        <v>82</v>
      </c>
      <c r="U569" s="4" t="s">
        <v>31</v>
      </c>
    </row>
    <row r="570">
      <c r="A570" s="3" t="s">
        <v>447</v>
      </c>
      <c r="B570" s="2" t="s">
        <v>22</v>
      </c>
      <c r="C570" s="3" t="s">
        <v>695</v>
      </c>
      <c r="D570" s="3" t="str">
        <f>VLOOKUP(C570,Locations!$G$2:$H$250,2,false)</f>
        <v>00056 Tanzan Mountain</v>
      </c>
      <c r="E570" s="2" t="s">
        <v>24</v>
      </c>
      <c r="F570" s="4" t="s">
        <v>601</v>
      </c>
      <c r="G570" s="3" t="s">
        <v>696</v>
      </c>
      <c r="H570" s="2" t="s">
        <v>27</v>
      </c>
      <c r="I570" s="4" t="s">
        <v>28</v>
      </c>
      <c r="J570" s="4" t="s">
        <v>28</v>
      </c>
      <c r="K570" s="4" t="s">
        <v>28</v>
      </c>
      <c r="L570" s="4" t="s">
        <v>70</v>
      </c>
      <c r="M570" s="4" t="str">
        <f>IF(vlookup(A570,'Available Pokemon'!A:C,3,FALSE)=D570,"Y","N")</f>
        <v>N</v>
      </c>
      <c r="N570" s="4" t="str">
        <f>iferror(IF(vlookup(A570,'Available Pokemon'!A:D,4,FALSE)=D570,"Y","N"),"N")</f>
        <v>N</v>
      </c>
      <c r="O570" s="4" t="str">
        <f t="shared" si="4"/>
        <v>Y</v>
      </c>
      <c r="P570" s="4" t="s">
        <v>121</v>
      </c>
      <c r="Q570" s="4" t="s">
        <v>111</v>
      </c>
      <c r="R570" s="4" t="s">
        <v>28</v>
      </c>
      <c r="S570" s="4" t="s">
        <v>31</v>
      </c>
      <c r="T570" s="4" t="s">
        <v>82</v>
      </c>
      <c r="U570" s="4" t="s">
        <v>31</v>
      </c>
    </row>
    <row r="571">
      <c r="A571" s="2" t="s">
        <v>697</v>
      </c>
      <c r="B571" s="11" t="s">
        <v>165</v>
      </c>
      <c r="C571" s="12" t="s">
        <v>695</v>
      </c>
      <c r="D571" s="3" t="str">
        <f>VLOOKUP(C571,Locations!$G$2:$H$250,2,false)</f>
        <v>00056 Tanzan Mountain</v>
      </c>
      <c r="E571" s="11" t="s">
        <v>24</v>
      </c>
      <c r="F571" s="4" t="s">
        <v>601</v>
      </c>
      <c r="G571" s="5"/>
      <c r="H571" s="2" t="s">
        <v>69</v>
      </c>
      <c r="I571" s="4"/>
      <c r="J571" s="4"/>
      <c r="K571" s="4"/>
      <c r="L571" s="4"/>
      <c r="M571" s="4" t="str">
        <f>IF(vlookup(A571,'Available Pokemon'!A:C,3,FALSE)=D571,"Y","N")</f>
        <v>Y</v>
      </c>
      <c r="N571" s="4" t="str">
        <f>iferror(IF(vlookup(A571,'Available Pokemon'!A:D,4,FALSE)=D571,"Y","N"),"N")</f>
        <v>N</v>
      </c>
      <c r="O571" s="4" t="str">
        <f t="shared" si="4"/>
        <v>Y</v>
      </c>
      <c r="P571" s="4" t="s">
        <v>121</v>
      </c>
      <c r="Q571" s="4" t="s">
        <v>81</v>
      </c>
      <c r="R571" s="4" t="s">
        <v>28</v>
      </c>
      <c r="S571" s="4" t="s">
        <v>31</v>
      </c>
      <c r="T571" s="4">
        <v>2.0</v>
      </c>
      <c r="U571" s="4"/>
    </row>
    <row r="572" hidden="1">
      <c r="A572" s="2" t="s">
        <v>693</v>
      </c>
      <c r="B572" s="11" t="s">
        <v>165</v>
      </c>
      <c r="C572" s="12" t="s">
        <v>695</v>
      </c>
      <c r="D572" s="3" t="str">
        <f>VLOOKUP(C572,Locations!$G$2:$H$250,2,false)</f>
        <v>00056 Tanzan Mountain</v>
      </c>
      <c r="E572" s="11" t="s">
        <v>24</v>
      </c>
      <c r="F572" s="4" t="s">
        <v>601</v>
      </c>
      <c r="G572" s="3"/>
      <c r="H572" s="11"/>
      <c r="I572" s="4"/>
      <c r="J572" s="4"/>
      <c r="K572" s="4"/>
      <c r="L572" s="4"/>
      <c r="M572" s="4" t="str">
        <f>IF(vlookup(A572,'Available Pokemon'!A:C,3,FALSE)=D572,"Y","N")</f>
        <v>N</v>
      </c>
      <c r="N572" s="4" t="str">
        <f>iferror(IF(vlookup(A572,'Available Pokemon'!A:D,4,FALSE)=D572,"Y","N"),"N")</f>
        <v>N</v>
      </c>
      <c r="O572" s="4" t="str">
        <f t="shared" si="4"/>
        <v>N</v>
      </c>
      <c r="P572" s="4" t="s">
        <v>121</v>
      </c>
      <c r="Q572" s="4" t="s">
        <v>81</v>
      </c>
      <c r="R572" s="4"/>
      <c r="S572" s="4"/>
      <c r="T572" s="4">
        <v>1.0</v>
      </c>
      <c r="U572" s="4"/>
    </row>
    <row r="573" hidden="1">
      <c r="A573" s="11" t="s">
        <v>396</v>
      </c>
      <c r="B573" s="11" t="s">
        <v>165</v>
      </c>
      <c r="C573" s="12" t="s">
        <v>695</v>
      </c>
      <c r="D573" s="3" t="str">
        <f>VLOOKUP(C573,Locations!$G$2:$H$250,2,false)</f>
        <v>00056 Tanzan Mountain</v>
      </c>
      <c r="E573" s="11" t="s">
        <v>24</v>
      </c>
      <c r="F573" s="4" t="s">
        <v>601</v>
      </c>
      <c r="G573" s="3"/>
      <c r="H573" s="11"/>
      <c r="I573" s="4"/>
      <c r="J573" s="4"/>
      <c r="K573" s="4"/>
      <c r="L573" s="4"/>
      <c r="M573" s="4" t="str">
        <f>IF(vlookup(A573,'Available Pokemon'!A:C,3,FALSE)=D573,"Y","N")</f>
        <v>N</v>
      </c>
      <c r="N573" s="4" t="str">
        <f>iferror(IF(vlookup(A573,'Available Pokemon'!A:D,4,FALSE)=D573,"Y","N"),"N")</f>
        <v>N</v>
      </c>
      <c r="O573" s="4" t="str">
        <f t="shared" si="4"/>
        <v>N</v>
      </c>
      <c r="P573" s="4" t="s">
        <v>30</v>
      </c>
      <c r="Q573" s="4"/>
      <c r="R573" s="4" t="s">
        <v>28</v>
      </c>
      <c r="S573" s="4" t="s">
        <v>28</v>
      </c>
      <c r="T573" s="4">
        <v>0.0</v>
      </c>
      <c r="U573" s="4" t="s">
        <v>31</v>
      </c>
    </row>
    <row r="574" hidden="1">
      <c r="A574" s="11" t="s">
        <v>380</v>
      </c>
      <c r="B574" s="11" t="s">
        <v>165</v>
      </c>
      <c r="C574" s="12" t="s">
        <v>695</v>
      </c>
      <c r="D574" s="3" t="str">
        <f>VLOOKUP(C574,Locations!$G$2:$H$250,2,false)</f>
        <v>00056 Tanzan Mountain</v>
      </c>
      <c r="E574" s="11" t="s">
        <v>24</v>
      </c>
      <c r="F574" s="4" t="s">
        <v>601</v>
      </c>
      <c r="G574" s="3"/>
      <c r="H574" s="11"/>
      <c r="I574" s="4"/>
      <c r="J574" s="4"/>
      <c r="K574" s="4"/>
      <c r="L574" s="4"/>
      <c r="M574" s="4" t="str">
        <f>IF(vlookup(A574,'Available Pokemon'!A:C,3,FALSE)=D574,"Y","N")</f>
        <v>N</v>
      </c>
      <c r="N574" s="4" t="str">
        <f>iferror(IF(vlookup(A574,'Available Pokemon'!A:D,4,FALSE)=D574,"Y","N"),"N")</f>
        <v>N</v>
      </c>
      <c r="O574" s="4" t="str">
        <f t="shared" si="4"/>
        <v>N</v>
      </c>
      <c r="P574" s="4" t="s">
        <v>71</v>
      </c>
      <c r="Q574" s="4"/>
      <c r="R574" s="4" t="s">
        <v>28</v>
      </c>
      <c r="S574" s="4" t="s">
        <v>31</v>
      </c>
      <c r="T574" s="4" t="s">
        <v>82</v>
      </c>
      <c r="U574" s="4" t="s">
        <v>31</v>
      </c>
    </row>
    <row r="575" hidden="1">
      <c r="A575" s="11" t="s">
        <v>184</v>
      </c>
      <c r="B575" s="11" t="s">
        <v>165</v>
      </c>
      <c r="C575" s="12" t="s">
        <v>695</v>
      </c>
      <c r="D575" s="3" t="str">
        <f>VLOOKUP(C575,Locations!$G$2:$H$250,2,false)</f>
        <v>00056 Tanzan Mountain</v>
      </c>
      <c r="E575" s="11" t="s">
        <v>24</v>
      </c>
      <c r="F575" s="4" t="s">
        <v>601</v>
      </c>
      <c r="G575" s="3"/>
      <c r="H575" s="11"/>
      <c r="I575" s="4"/>
      <c r="J575" s="4"/>
      <c r="K575" s="4"/>
      <c r="L575" s="4"/>
      <c r="M575" s="4" t="str">
        <f>IF(vlookup(A575,'Available Pokemon'!A:C,3,FALSE)=D575,"Y","N")</f>
        <v>N</v>
      </c>
      <c r="N575" s="4" t="str">
        <f>iferror(IF(vlookup(A575,'Available Pokemon'!A:D,4,FALSE)=D575,"Y","N"),"N")</f>
        <v>N</v>
      </c>
      <c r="O575" s="4" t="str">
        <f t="shared" si="4"/>
        <v>N</v>
      </c>
      <c r="P575" s="4" t="s">
        <v>56</v>
      </c>
      <c r="Q575" s="4" t="s">
        <v>186</v>
      </c>
      <c r="R575" s="4" t="s">
        <v>28</v>
      </c>
      <c r="S575" s="4" t="s">
        <v>31</v>
      </c>
      <c r="T575" s="4">
        <v>1.0</v>
      </c>
      <c r="U575" s="4"/>
    </row>
    <row r="576" hidden="1">
      <c r="A576" s="11" t="s">
        <v>194</v>
      </c>
      <c r="B576" s="11" t="s">
        <v>165</v>
      </c>
      <c r="C576" s="12" t="s">
        <v>695</v>
      </c>
      <c r="D576" s="3" t="str">
        <f>VLOOKUP(C576,Locations!$G$2:$H$250,2,false)</f>
        <v>00056 Tanzan Mountain</v>
      </c>
      <c r="E576" s="11" t="s">
        <v>24</v>
      </c>
      <c r="F576" s="4" t="s">
        <v>601</v>
      </c>
      <c r="G576" s="3"/>
      <c r="H576" s="11"/>
      <c r="I576" s="4"/>
      <c r="J576" s="4"/>
      <c r="K576" s="4"/>
      <c r="L576" s="4"/>
      <c r="M576" s="4" t="str">
        <f>IF(vlookup(A576,'Available Pokemon'!A:C,3,FALSE)=D576,"Y","N")</f>
        <v>N</v>
      </c>
      <c r="N576" s="4" t="str">
        <f>iferror(IF(vlookup(A576,'Available Pokemon'!A:D,4,FALSE)=D576,"Y","N"),"N")</f>
        <v>N</v>
      </c>
      <c r="O576" s="4" t="str">
        <f t="shared" si="4"/>
        <v>N</v>
      </c>
      <c r="P576" s="4" t="s">
        <v>121</v>
      </c>
      <c r="Q576" s="4" t="s">
        <v>128</v>
      </c>
      <c r="R576" s="4" t="s">
        <v>196</v>
      </c>
      <c r="S576" s="4" t="s">
        <v>31</v>
      </c>
      <c r="T576" s="4">
        <v>1.0</v>
      </c>
      <c r="U576" s="4"/>
    </row>
    <row r="577">
      <c r="A577" s="11" t="s">
        <v>698</v>
      </c>
      <c r="B577" s="11" t="s">
        <v>165</v>
      </c>
      <c r="C577" s="12" t="s">
        <v>695</v>
      </c>
      <c r="D577" s="3" t="str">
        <f>VLOOKUP(C577,Locations!$G$2:$H$250,2,false)</f>
        <v>00056 Tanzan Mountain</v>
      </c>
      <c r="E577" s="11" t="s">
        <v>24</v>
      </c>
      <c r="F577" s="4" t="s">
        <v>601</v>
      </c>
      <c r="G577" s="5"/>
      <c r="H577" s="2" t="s">
        <v>69</v>
      </c>
      <c r="I577" s="4" t="s">
        <v>699</v>
      </c>
      <c r="J577" s="4"/>
      <c r="K577" s="4"/>
      <c r="L577" s="4"/>
      <c r="M577" s="4" t="str">
        <f>IF(vlookup(A577,'Available Pokemon'!A:C,3,FALSE)=D577,"Y","N")</f>
        <v>Y</v>
      </c>
      <c r="N577" s="4" t="str">
        <f>iferror(IF(vlookup(A577,'Available Pokemon'!A:D,4,FALSE)=D577,"Y","N"),"N")</f>
        <v>N</v>
      </c>
      <c r="O577" s="4" t="str">
        <f t="shared" si="4"/>
        <v>Y</v>
      </c>
      <c r="P577" s="4" t="s">
        <v>128</v>
      </c>
      <c r="Q577" s="4" t="s">
        <v>147</v>
      </c>
      <c r="R577" s="4" t="s">
        <v>28</v>
      </c>
      <c r="S577" s="4" t="s">
        <v>31</v>
      </c>
      <c r="T577" s="4">
        <v>2.0</v>
      </c>
      <c r="U577" s="4"/>
    </row>
    <row r="578" hidden="1">
      <c r="A578" s="2" t="s">
        <v>445</v>
      </c>
      <c r="B578" s="11" t="s">
        <v>165</v>
      </c>
      <c r="C578" s="12" t="s">
        <v>695</v>
      </c>
      <c r="D578" s="3" t="str">
        <f>VLOOKUP(C578,Locations!$G$2:$H$250,2,false)</f>
        <v>00056 Tanzan Mountain</v>
      </c>
      <c r="E578" s="11" t="s">
        <v>24</v>
      </c>
      <c r="F578" s="4" t="s">
        <v>601</v>
      </c>
      <c r="G578" s="3"/>
      <c r="H578" s="11"/>
      <c r="I578" s="4" t="s">
        <v>446</v>
      </c>
      <c r="J578" s="4"/>
      <c r="K578" s="4"/>
      <c r="L578" s="4"/>
      <c r="M578" s="4" t="str">
        <f>IF(vlookup(A578,'Available Pokemon'!A:C,3,FALSE)=D578,"Y","N")</f>
        <v>N</v>
      </c>
      <c r="N578" s="4" t="str">
        <f>iferror(IF(vlookup(A578,'Available Pokemon'!A:D,4,FALSE)=D578,"Y","N"),"N")</f>
        <v>N</v>
      </c>
      <c r="O578" s="4" t="str">
        <f t="shared" si="4"/>
        <v>N</v>
      </c>
      <c r="P578" s="4" t="s">
        <v>128</v>
      </c>
      <c r="Q578" s="4"/>
      <c r="R578" s="4" t="s">
        <v>28</v>
      </c>
      <c r="S578" s="4" t="s">
        <v>31</v>
      </c>
      <c r="T578" s="4">
        <v>1.0</v>
      </c>
      <c r="U578" s="4"/>
    </row>
    <row r="579" hidden="1">
      <c r="A579" s="2" t="s">
        <v>697</v>
      </c>
      <c r="B579" s="11" t="s">
        <v>165</v>
      </c>
      <c r="C579" s="12" t="s">
        <v>700</v>
      </c>
      <c r="D579" s="3" t="str">
        <f>VLOOKUP(C579,Locations!$G$2:$H$250,2,false)</f>
        <v>00058 Tanzan Depths</v>
      </c>
      <c r="E579" s="11" t="s">
        <v>24</v>
      </c>
      <c r="F579" s="4" t="s">
        <v>479</v>
      </c>
      <c r="G579" s="3"/>
      <c r="H579" s="11"/>
      <c r="I579" s="4"/>
      <c r="J579" s="4"/>
      <c r="K579" s="4"/>
      <c r="L579" s="4"/>
      <c r="M579" s="4" t="str">
        <f>IF(vlookup(A579,'Available Pokemon'!A:C,3,FALSE)=D579,"Y","N")</f>
        <v>N</v>
      </c>
      <c r="N579" s="4" t="str">
        <f>iferror(IF(vlookup(A579,'Available Pokemon'!A:D,4,FALSE)=D579,"Y","N"),"N")</f>
        <v>N</v>
      </c>
      <c r="O579" s="4" t="str">
        <f t="shared" si="4"/>
        <v>N</v>
      </c>
      <c r="P579" s="4" t="s">
        <v>121</v>
      </c>
      <c r="Q579" s="4" t="s">
        <v>81</v>
      </c>
      <c r="R579" s="4" t="s">
        <v>28</v>
      </c>
      <c r="S579" s="4" t="s">
        <v>31</v>
      </c>
      <c r="T579" s="4">
        <v>2.0</v>
      </c>
      <c r="U579" s="4"/>
    </row>
    <row r="580" hidden="1">
      <c r="A580" s="2" t="s">
        <v>693</v>
      </c>
      <c r="B580" s="11" t="s">
        <v>165</v>
      </c>
      <c r="C580" s="12" t="s">
        <v>700</v>
      </c>
      <c r="D580" s="3" t="str">
        <f>VLOOKUP(C580,Locations!$G$2:$H$250,2,false)</f>
        <v>00058 Tanzan Depths</v>
      </c>
      <c r="E580" s="11" t="s">
        <v>24</v>
      </c>
      <c r="F580" s="4" t="s">
        <v>479</v>
      </c>
      <c r="G580" s="3"/>
      <c r="H580" s="11"/>
      <c r="I580" s="4"/>
      <c r="J580" s="4"/>
      <c r="K580" s="4"/>
      <c r="L580" s="4"/>
      <c r="M580" s="4" t="str">
        <f>IF(vlookup(A580,'Available Pokemon'!A:C,3,FALSE)=D580,"Y","N")</f>
        <v>N</v>
      </c>
      <c r="N580" s="4" t="str">
        <f>iferror(IF(vlookup(A580,'Available Pokemon'!A:D,4,FALSE)=D580,"Y","N"),"N")</f>
        <v>N</v>
      </c>
      <c r="O580" s="4" t="str">
        <f t="shared" si="4"/>
        <v>N</v>
      </c>
      <c r="P580" s="4" t="s">
        <v>121</v>
      </c>
      <c r="Q580" s="4" t="s">
        <v>81</v>
      </c>
      <c r="R580" s="4"/>
      <c r="S580" s="4"/>
      <c r="T580" s="4">
        <v>1.0</v>
      </c>
      <c r="U580" s="4"/>
    </row>
    <row r="581" hidden="1">
      <c r="A581" s="11" t="s">
        <v>396</v>
      </c>
      <c r="B581" s="11" t="s">
        <v>165</v>
      </c>
      <c r="C581" s="12" t="s">
        <v>700</v>
      </c>
      <c r="D581" s="3" t="str">
        <f>VLOOKUP(C581,Locations!$G$2:$H$250,2,false)</f>
        <v>00058 Tanzan Depths</v>
      </c>
      <c r="E581" s="11" t="s">
        <v>24</v>
      </c>
      <c r="F581" s="4" t="s">
        <v>479</v>
      </c>
      <c r="G581" s="3"/>
      <c r="H581" s="11"/>
      <c r="I581" s="4"/>
      <c r="J581" s="4"/>
      <c r="K581" s="4"/>
      <c r="L581" s="4"/>
      <c r="M581" s="4" t="str">
        <f>IF(vlookup(A581,'Available Pokemon'!A:C,3,FALSE)=D581,"Y","N")</f>
        <v>N</v>
      </c>
      <c r="N581" s="4" t="str">
        <f>iferror(IF(vlookup(A581,'Available Pokemon'!A:D,4,FALSE)=D581,"Y","N"),"N")</f>
        <v>N</v>
      </c>
      <c r="O581" s="4" t="str">
        <f t="shared" si="4"/>
        <v>N</v>
      </c>
      <c r="P581" s="4" t="s">
        <v>30</v>
      </c>
      <c r="Q581" s="4"/>
      <c r="R581" s="4" t="s">
        <v>28</v>
      </c>
      <c r="S581" s="4" t="s">
        <v>28</v>
      </c>
      <c r="T581" s="4">
        <v>0.0</v>
      </c>
      <c r="U581" s="4" t="s">
        <v>31</v>
      </c>
    </row>
    <row r="582" hidden="1">
      <c r="A582" s="2" t="s">
        <v>439</v>
      </c>
      <c r="B582" s="11" t="s">
        <v>165</v>
      </c>
      <c r="C582" s="12" t="s">
        <v>700</v>
      </c>
      <c r="D582" s="3" t="str">
        <f>VLOOKUP(C582,Locations!$G$2:$H$250,2,false)</f>
        <v>00058 Tanzan Depths</v>
      </c>
      <c r="E582" s="11" t="s">
        <v>24</v>
      </c>
      <c r="F582" s="4" t="s">
        <v>479</v>
      </c>
      <c r="G582" s="3"/>
      <c r="H582" s="11"/>
      <c r="I582" s="4" t="s">
        <v>440</v>
      </c>
      <c r="J582" s="4"/>
      <c r="K582" s="4"/>
      <c r="L582" s="4"/>
      <c r="M582" s="4" t="str">
        <f>IF(vlookup(A582,'Available Pokemon'!A:C,3,FALSE)=D582,"Y","N")</f>
        <v>N</v>
      </c>
      <c r="N582" s="4" t="str">
        <f>iferror(IF(vlookup(A582,'Available Pokemon'!A:D,4,FALSE)=D582,"Y","N"),"N")</f>
        <v>N</v>
      </c>
      <c r="O582" s="4" t="str">
        <f t="shared" si="4"/>
        <v>N</v>
      </c>
      <c r="P582" s="4" t="s">
        <v>128</v>
      </c>
      <c r="Q582" s="4"/>
      <c r="R582" s="4" t="s">
        <v>28</v>
      </c>
      <c r="S582" s="4" t="s">
        <v>31</v>
      </c>
      <c r="T582" s="4">
        <v>1.0</v>
      </c>
      <c r="U582" s="4"/>
    </row>
    <row r="583">
      <c r="A583" s="2" t="s">
        <v>701</v>
      </c>
      <c r="B583" s="11" t="s">
        <v>165</v>
      </c>
      <c r="C583" s="12" t="s">
        <v>700</v>
      </c>
      <c r="D583" s="3" t="str">
        <f>VLOOKUP(C583,Locations!$G$2:$H$250,2,false)</f>
        <v>00058 Tanzan Depths</v>
      </c>
      <c r="E583" s="11" t="s">
        <v>24</v>
      </c>
      <c r="F583" s="4" t="s">
        <v>479</v>
      </c>
      <c r="G583" s="3"/>
      <c r="H583" s="2" t="s">
        <v>414</v>
      </c>
      <c r="I583" s="4" t="s">
        <v>440</v>
      </c>
      <c r="J583" s="4"/>
      <c r="K583" s="4"/>
      <c r="L583" s="4"/>
      <c r="M583" s="4" t="str">
        <f>IF(vlookup(A583,'Available Pokemon'!A:C,3,FALSE)=D583,"Y","N")</f>
        <v>Y</v>
      </c>
      <c r="N583" s="4" t="str">
        <f>iferror(IF(vlookup(A583,'Available Pokemon'!A:D,4,FALSE)=D583,"Y","N"),"N")</f>
        <v>N</v>
      </c>
      <c r="O583" s="4" t="str">
        <f t="shared" si="4"/>
        <v>Y</v>
      </c>
      <c r="P583" s="4" t="s">
        <v>128</v>
      </c>
      <c r="Q583" s="4"/>
      <c r="R583" s="4"/>
      <c r="S583" s="4"/>
      <c r="T583" s="4">
        <v>0.0</v>
      </c>
      <c r="U583" s="4" t="s">
        <v>31</v>
      </c>
    </row>
    <row r="584">
      <c r="A584" s="11" t="s">
        <v>702</v>
      </c>
      <c r="B584" s="11" t="s">
        <v>165</v>
      </c>
      <c r="C584" s="12" t="s">
        <v>700</v>
      </c>
      <c r="D584" s="3" t="str">
        <f>VLOOKUP(C584,Locations!$G$2:$H$250,2,false)</f>
        <v>00058 Tanzan Depths</v>
      </c>
      <c r="E584" s="11" t="s">
        <v>24</v>
      </c>
      <c r="F584" s="4" t="s">
        <v>479</v>
      </c>
      <c r="G584" s="3"/>
      <c r="H584" s="2" t="s">
        <v>414</v>
      </c>
      <c r="I584" s="4"/>
      <c r="J584" s="4"/>
      <c r="K584" s="4"/>
      <c r="L584" s="4"/>
      <c r="M584" s="4" t="str">
        <f>IF(vlookup(A584,'Available Pokemon'!A:C,3,FALSE)=D584,"Y","N")</f>
        <v>Y</v>
      </c>
      <c r="N584" s="4" t="str">
        <f>iferror(IF(vlookup(A584,'Available Pokemon'!A:D,4,FALSE)=D584,"Y","N"),"N")</f>
        <v>N</v>
      </c>
      <c r="O584" s="4" t="str">
        <f t="shared" si="4"/>
        <v>Y</v>
      </c>
      <c r="P584" s="4" t="s">
        <v>90</v>
      </c>
      <c r="Q584" s="4" t="s">
        <v>131</v>
      </c>
      <c r="R584" s="4" t="s">
        <v>28</v>
      </c>
      <c r="S584" s="4" t="s">
        <v>31</v>
      </c>
      <c r="T584" s="4" t="s">
        <v>82</v>
      </c>
      <c r="U584" s="4" t="s">
        <v>31</v>
      </c>
    </row>
    <row r="585">
      <c r="A585" s="11" t="s">
        <v>703</v>
      </c>
      <c r="B585" s="11" t="s">
        <v>165</v>
      </c>
      <c r="C585" s="12" t="s">
        <v>700</v>
      </c>
      <c r="D585" s="3" t="str">
        <f>VLOOKUP(C585,Locations!$G$2:$H$250,2,false)</f>
        <v>00058 Tanzan Depths</v>
      </c>
      <c r="E585" s="11" t="s">
        <v>24</v>
      </c>
      <c r="F585" s="4" t="s">
        <v>479</v>
      </c>
      <c r="G585" s="5"/>
      <c r="H585" s="2" t="s">
        <v>69</v>
      </c>
      <c r="I585" s="4"/>
      <c r="J585" s="4"/>
      <c r="K585" s="4"/>
      <c r="L585" s="4"/>
      <c r="M585" s="4" t="str">
        <f>IF(vlookup(A585,'Available Pokemon'!A:C,3,FALSE)=D585,"Y","N")</f>
        <v>Y</v>
      </c>
      <c r="N585" s="4" t="str">
        <f>iferror(IF(vlookup(A585,'Available Pokemon'!A:D,4,FALSE)=D585,"Y","N"),"N")</f>
        <v>N</v>
      </c>
      <c r="O585" s="4" t="str">
        <f t="shared" si="4"/>
        <v>Y</v>
      </c>
      <c r="P585" s="4" t="s">
        <v>128</v>
      </c>
      <c r="Q585" s="4"/>
      <c r="R585" s="4" t="s">
        <v>28</v>
      </c>
      <c r="S585" s="4" t="s">
        <v>31</v>
      </c>
      <c r="T585" s="4">
        <v>1.0</v>
      </c>
      <c r="U585" s="4"/>
    </row>
    <row r="586" hidden="1">
      <c r="A586" s="11" t="s">
        <v>194</v>
      </c>
      <c r="B586" s="11" t="s">
        <v>165</v>
      </c>
      <c r="C586" s="12" t="s">
        <v>700</v>
      </c>
      <c r="D586" s="3" t="str">
        <f>VLOOKUP(C586,Locations!$G$2:$H$250,2,false)</f>
        <v>00058 Tanzan Depths</v>
      </c>
      <c r="E586" s="11" t="s">
        <v>24</v>
      </c>
      <c r="F586" s="4" t="s">
        <v>479</v>
      </c>
      <c r="G586" s="3"/>
      <c r="H586" s="2" t="s">
        <v>149</v>
      </c>
      <c r="I586" s="4"/>
      <c r="J586" s="4"/>
      <c r="K586" s="4"/>
      <c r="L586" s="4"/>
      <c r="M586" s="4" t="str">
        <f>IF(vlookup(A586,'Available Pokemon'!A:C,3,FALSE)=D586,"Y","N")</f>
        <v>N</v>
      </c>
      <c r="N586" s="4" t="str">
        <f>iferror(IF(vlookup(A586,'Available Pokemon'!A:D,4,FALSE)=D586,"Y","N"),"N")</f>
        <v>N</v>
      </c>
      <c r="O586" s="4" t="str">
        <f t="shared" si="4"/>
        <v>N</v>
      </c>
      <c r="P586" s="4" t="s">
        <v>121</v>
      </c>
      <c r="Q586" s="4" t="s">
        <v>128</v>
      </c>
      <c r="R586" s="4" t="s">
        <v>196</v>
      </c>
      <c r="S586" s="4" t="s">
        <v>31</v>
      </c>
      <c r="T586" s="4">
        <v>1.0</v>
      </c>
      <c r="U586" s="4"/>
    </row>
    <row r="587">
      <c r="A587" s="2" t="s">
        <v>704</v>
      </c>
      <c r="B587" s="11" t="s">
        <v>165</v>
      </c>
      <c r="C587" s="12" t="s">
        <v>700</v>
      </c>
      <c r="D587" s="3" t="str">
        <f>VLOOKUP(C587,Locations!$G$2:$H$250,2,false)</f>
        <v>00058 Tanzan Depths</v>
      </c>
      <c r="E587" s="11" t="s">
        <v>24</v>
      </c>
      <c r="F587" s="4" t="s">
        <v>479</v>
      </c>
      <c r="G587" s="3"/>
      <c r="H587" s="2" t="s">
        <v>414</v>
      </c>
      <c r="I587" s="4" t="s">
        <v>446</v>
      </c>
      <c r="J587" s="4"/>
      <c r="K587" s="4"/>
      <c r="L587" s="4"/>
      <c r="M587" s="4" t="str">
        <f>IF(vlookup(A587,'Available Pokemon'!A:C,3,FALSE)=D587,"Y","N")</f>
        <v>Y</v>
      </c>
      <c r="N587" s="4" t="str">
        <f>iferror(IF(vlookup(A587,'Available Pokemon'!A:D,4,FALSE)=D587,"Y","N"),"N")</f>
        <v>N</v>
      </c>
      <c r="O587" s="4" t="str">
        <f t="shared" si="4"/>
        <v>Y</v>
      </c>
      <c r="P587" s="4" t="s">
        <v>128</v>
      </c>
      <c r="Q587" s="4"/>
      <c r="R587" s="4" t="s">
        <v>28</v>
      </c>
      <c r="S587" s="4" t="s">
        <v>28</v>
      </c>
      <c r="T587" s="4">
        <v>0.0</v>
      </c>
      <c r="U587" s="4" t="s">
        <v>31</v>
      </c>
    </row>
    <row r="588">
      <c r="A588" s="2" t="s">
        <v>705</v>
      </c>
      <c r="B588" s="2" t="s">
        <v>244</v>
      </c>
      <c r="C588" s="3" t="s">
        <v>700</v>
      </c>
      <c r="D588" s="3" t="str">
        <f>VLOOKUP(C588,Locations!$G$2:$H$250,2,false)</f>
        <v>00058 Tanzan Depths</v>
      </c>
      <c r="E588" s="2" t="s">
        <v>24</v>
      </c>
      <c r="F588" s="4" t="s">
        <v>706</v>
      </c>
      <c r="G588" s="21" t="s">
        <v>707</v>
      </c>
      <c r="H588" s="11"/>
      <c r="I588" s="4" t="s">
        <v>28</v>
      </c>
      <c r="J588" s="4" t="s">
        <v>28</v>
      </c>
      <c r="K588" s="4" t="s">
        <v>28</v>
      </c>
      <c r="L588" s="4"/>
      <c r="M588" s="4" t="s">
        <v>31</v>
      </c>
      <c r="N588" s="4" t="str">
        <f>iferror(IF(vlookup(A588,'Available Pokemon'!A:D,4,FALSE)=D588,"Y","N"),"N")</f>
        <v>N</v>
      </c>
      <c r="O588" s="4" t="str">
        <f t="shared" si="4"/>
        <v>Y</v>
      </c>
      <c r="P588" s="4" t="s">
        <v>131</v>
      </c>
      <c r="Q588" s="4" t="s">
        <v>128</v>
      </c>
      <c r="R588" s="4"/>
      <c r="S588" s="4"/>
      <c r="T588" s="4" t="s">
        <v>464</v>
      </c>
      <c r="U588" s="4" t="s">
        <v>31</v>
      </c>
    </row>
    <row r="589">
      <c r="A589" s="3" t="s">
        <v>460</v>
      </c>
      <c r="B589" s="2" t="s">
        <v>244</v>
      </c>
      <c r="C589" s="3" t="s">
        <v>708</v>
      </c>
      <c r="D589" s="3" t="str">
        <f>VLOOKUP(C589,Locations!$G$2:$H$250,2,false)</f>
        <v>00060 South Aventurine Woods</v>
      </c>
      <c r="E589" s="11" t="s">
        <v>24</v>
      </c>
      <c r="F589" s="4" t="s">
        <v>706</v>
      </c>
      <c r="G589" s="5" t="s">
        <v>709</v>
      </c>
      <c r="H589" s="2"/>
      <c r="I589" s="4" t="s">
        <v>28</v>
      </c>
      <c r="J589" s="4" t="s">
        <v>28</v>
      </c>
      <c r="K589" s="4" t="s">
        <v>28</v>
      </c>
      <c r="L589" s="4"/>
      <c r="M589" s="4" t="s">
        <v>31</v>
      </c>
      <c r="N589" s="4" t="str">
        <f>iferror(IF(vlookup(A589,'Available Pokemon'!A:D,4,FALSE)=D589,"Y","N"),"N")</f>
        <v>N</v>
      </c>
      <c r="O589" s="4" t="str">
        <f t="shared" si="4"/>
        <v>Y</v>
      </c>
      <c r="P589" s="4"/>
      <c r="Q589" s="4"/>
      <c r="R589" s="4"/>
      <c r="S589" s="4"/>
      <c r="T589" s="4"/>
      <c r="U589" s="4"/>
    </row>
    <row r="590">
      <c r="A590" s="3" t="s">
        <v>710</v>
      </c>
      <c r="B590" s="2" t="s">
        <v>22</v>
      </c>
      <c r="C590" s="12" t="s">
        <v>708</v>
      </c>
      <c r="D590" s="3" t="str">
        <f>VLOOKUP(C590,Locations!$G$2:$H$250,2,false)</f>
        <v>00060 South Aventurine Woods</v>
      </c>
      <c r="E590" s="2" t="s">
        <v>24</v>
      </c>
      <c r="F590" s="4" t="s">
        <v>706</v>
      </c>
      <c r="G590" s="5" t="s">
        <v>711</v>
      </c>
      <c r="H590" s="2" t="s">
        <v>149</v>
      </c>
      <c r="I590" s="4" t="s">
        <v>28</v>
      </c>
      <c r="J590" s="4" t="s">
        <v>28</v>
      </c>
      <c r="K590" s="4" t="s">
        <v>28</v>
      </c>
      <c r="L590" s="4"/>
      <c r="M590" s="4" t="str">
        <f>IF(vlookup(A590,'Available Pokemon'!A:C,3,FALSE)=D590,"Y","N")</f>
        <v>Y</v>
      </c>
      <c r="N590" s="4" t="str">
        <f>iferror(IF(vlookup(A590,'Available Pokemon'!A:D,4,FALSE)=D590,"Y","N"),"N")</f>
        <v>N</v>
      </c>
      <c r="O590" s="4" t="str">
        <f t="shared" si="4"/>
        <v>Y</v>
      </c>
      <c r="P590" s="4" t="s">
        <v>90</v>
      </c>
      <c r="Q590" s="4"/>
      <c r="R590" s="4" t="s">
        <v>141</v>
      </c>
      <c r="S590" s="4" t="s">
        <v>31</v>
      </c>
      <c r="T590" s="4" t="s">
        <v>82</v>
      </c>
      <c r="U590" s="4" t="s">
        <v>31</v>
      </c>
    </row>
    <row r="591">
      <c r="A591" s="3" t="s">
        <v>712</v>
      </c>
      <c r="B591" s="2" t="s">
        <v>22</v>
      </c>
      <c r="C591" s="12" t="s">
        <v>708</v>
      </c>
      <c r="D591" s="3" t="str">
        <f>VLOOKUP(C591,Locations!$G$2:$H$250,2,false)</f>
        <v>00060 South Aventurine Woods</v>
      </c>
      <c r="E591" s="2" t="s">
        <v>24</v>
      </c>
      <c r="F591" s="4" t="s">
        <v>706</v>
      </c>
      <c r="G591" s="5" t="s">
        <v>713</v>
      </c>
      <c r="H591" s="2" t="s">
        <v>414</v>
      </c>
      <c r="I591" s="4" t="s">
        <v>28</v>
      </c>
      <c r="J591" s="4" t="s">
        <v>28</v>
      </c>
      <c r="K591" s="4" t="s">
        <v>28</v>
      </c>
      <c r="L591" s="4"/>
      <c r="M591" s="4" t="str">
        <f>IF(vlookup(A591,'Available Pokemon'!A:C,3,FALSE)=D591,"Y","N")</f>
        <v>Y</v>
      </c>
      <c r="N591" s="4" t="str">
        <f>iferror(IF(vlookup(A591,'Available Pokemon'!A:D,4,FALSE)=D591,"Y","N"),"N")</f>
        <v>N</v>
      </c>
      <c r="O591" s="4" t="str">
        <f t="shared" si="4"/>
        <v>Y</v>
      </c>
      <c r="P591" s="4" t="s">
        <v>90</v>
      </c>
      <c r="Q591" s="4" t="s">
        <v>226</v>
      </c>
      <c r="R591" s="4" t="s">
        <v>28</v>
      </c>
      <c r="S591" s="4" t="s">
        <v>31</v>
      </c>
      <c r="T591" s="4" t="s">
        <v>82</v>
      </c>
      <c r="U591" s="4" t="s">
        <v>31</v>
      </c>
    </row>
    <row r="592">
      <c r="A592" s="3" t="s">
        <v>714</v>
      </c>
      <c r="B592" s="2" t="s">
        <v>22</v>
      </c>
      <c r="C592" s="12" t="s">
        <v>708</v>
      </c>
      <c r="D592" s="3" t="str">
        <f>VLOOKUP(C592,Locations!$G$2:$H$250,2,false)</f>
        <v>00060 South Aventurine Woods</v>
      </c>
      <c r="E592" s="2" t="s">
        <v>24</v>
      </c>
      <c r="F592" s="4" t="s">
        <v>706</v>
      </c>
      <c r="G592" s="5" t="s">
        <v>715</v>
      </c>
      <c r="H592" s="2" t="s">
        <v>414</v>
      </c>
      <c r="I592" s="4" t="s">
        <v>28</v>
      </c>
      <c r="J592" s="4" t="s">
        <v>28</v>
      </c>
      <c r="K592" s="4" t="s">
        <v>28</v>
      </c>
      <c r="L592" s="4"/>
      <c r="M592" s="4" t="str">
        <f>IF(vlookup(A592,'Available Pokemon'!A:C,3,FALSE)=D592,"Y","N")</f>
        <v>Y</v>
      </c>
      <c r="N592" s="4" t="str">
        <f>iferror(IF(vlookup(A592,'Available Pokemon'!A:D,4,FALSE)=D592,"Y","N"),"N")</f>
        <v>N</v>
      </c>
      <c r="O592" s="4" t="str">
        <f t="shared" si="4"/>
        <v>Y</v>
      </c>
      <c r="P592" s="4" t="s">
        <v>172</v>
      </c>
      <c r="Q592" s="4"/>
      <c r="R592" s="4" t="s">
        <v>28</v>
      </c>
      <c r="S592" s="4" t="s">
        <v>31</v>
      </c>
      <c r="T592" s="4">
        <v>2.0</v>
      </c>
      <c r="U592" s="4"/>
    </row>
    <row r="593">
      <c r="A593" s="11" t="s">
        <v>87</v>
      </c>
      <c r="B593" s="2" t="s">
        <v>88</v>
      </c>
      <c r="C593" s="12" t="s">
        <v>708</v>
      </c>
      <c r="D593" s="3" t="str">
        <f>VLOOKUP(C593,Locations!$G$2:$H$250,2,false)</f>
        <v>00060 South Aventurine Woods</v>
      </c>
      <c r="E593" s="11" t="s">
        <v>24</v>
      </c>
      <c r="F593" s="4" t="s">
        <v>706</v>
      </c>
      <c r="G593" s="5"/>
      <c r="H593" s="2" t="s">
        <v>149</v>
      </c>
      <c r="I593" s="4" t="s">
        <v>89</v>
      </c>
      <c r="J593" s="4"/>
      <c r="K593" s="4"/>
      <c r="L593" s="4"/>
      <c r="M593" s="4" t="str">
        <f>IF(vlookup(A593,'Available Pokemon'!A:C,3,FALSE)=D593,"Y","N")</f>
        <v>N</v>
      </c>
      <c r="N593" s="4" t="str">
        <f>iferror(IF(vlookup(A593,'Available Pokemon'!A:D,4,FALSE)=D593,"Y","N"),"N")</f>
        <v>Y</v>
      </c>
      <c r="O593" s="4" t="str">
        <f t="shared" si="4"/>
        <v>Y</v>
      </c>
      <c r="P593" s="4" t="s">
        <v>90</v>
      </c>
      <c r="Q593" s="4" t="s">
        <v>56</v>
      </c>
      <c r="R593" s="4" t="s">
        <v>28</v>
      </c>
      <c r="S593" s="4" t="s">
        <v>31</v>
      </c>
      <c r="T593" s="4">
        <v>1.0</v>
      </c>
      <c r="U593" s="4"/>
    </row>
    <row r="594">
      <c r="A594" s="11" t="s">
        <v>716</v>
      </c>
      <c r="B594" s="2" t="s">
        <v>88</v>
      </c>
      <c r="C594" s="12" t="s">
        <v>708</v>
      </c>
      <c r="D594" s="3" t="str">
        <f>VLOOKUP(C594,Locations!$G$2:$H$250,2,false)</f>
        <v>00060 South Aventurine Woods</v>
      </c>
      <c r="E594" s="11" t="s">
        <v>24</v>
      </c>
      <c r="F594" s="4" t="s">
        <v>706</v>
      </c>
      <c r="G594" s="5"/>
      <c r="H594" s="2" t="s">
        <v>414</v>
      </c>
      <c r="I594" s="4"/>
      <c r="J594" s="4"/>
      <c r="K594" s="4"/>
      <c r="L594" s="4"/>
      <c r="M594" s="4" t="str">
        <f>IF(vlookup(A594,'Available Pokemon'!A:C,3,FALSE)=D594,"Y","N")</f>
        <v>Y</v>
      </c>
      <c r="N594" s="4" t="str">
        <f>iferror(IF(vlookup(A594,'Available Pokemon'!A:D,4,FALSE)=D594,"Y","N"),"N")</f>
        <v>N</v>
      </c>
      <c r="O594" s="4" t="str">
        <f t="shared" si="4"/>
        <v>Y</v>
      </c>
      <c r="P594" s="4" t="s">
        <v>71</v>
      </c>
      <c r="Q594" s="4"/>
      <c r="R594" s="4" t="s">
        <v>28</v>
      </c>
      <c r="S594" s="4" t="s">
        <v>31</v>
      </c>
      <c r="T594" s="4" t="s">
        <v>82</v>
      </c>
      <c r="U594" s="4" t="s">
        <v>31</v>
      </c>
    </row>
    <row r="595">
      <c r="A595" s="11" t="s">
        <v>717</v>
      </c>
      <c r="B595" s="2" t="s">
        <v>88</v>
      </c>
      <c r="C595" s="12" t="s">
        <v>708</v>
      </c>
      <c r="D595" s="3" t="str">
        <f>VLOOKUP(C595,Locations!$G$2:$H$250,2,false)</f>
        <v>00060 South Aventurine Woods</v>
      </c>
      <c r="E595" s="11" t="s">
        <v>24</v>
      </c>
      <c r="F595" s="4" t="s">
        <v>706</v>
      </c>
      <c r="G595" s="5"/>
      <c r="H595" s="2" t="s">
        <v>414</v>
      </c>
      <c r="I595" s="4" t="s">
        <v>718</v>
      </c>
      <c r="J595" s="4"/>
      <c r="K595" s="4"/>
      <c r="L595" s="4"/>
      <c r="M595" s="4" t="str">
        <f>IF(vlookup(A595,'Available Pokemon'!A:C,3,FALSE)=D595,"Y","N")</f>
        <v>Y</v>
      </c>
      <c r="N595" s="4" t="str">
        <f>iferror(IF(vlookup(A595,'Available Pokemon'!A:D,4,FALSE)=D595,"Y","N"),"N")</f>
        <v>N</v>
      </c>
      <c r="O595" s="4" t="str">
        <f t="shared" si="4"/>
        <v>Y</v>
      </c>
      <c r="P595" s="4" t="s">
        <v>90</v>
      </c>
      <c r="Q595" s="4" t="s">
        <v>56</v>
      </c>
      <c r="R595" s="4" t="s">
        <v>28</v>
      </c>
      <c r="S595" s="4" t="s">
        <v>28</v>
      </c>
      <c r="T595" s="4">
        <v>0.0</v>
      </c>
      <c r="U595" s="4" t="s">
        <v>31</v>
      </c>
    </row>
    <row r="596" hidden="1">
      <c r="A596" s="11" t="s">
        <v>91</v>
      </c>
      <c r="B596" s="2" t="s">
        <v>88</v>
      </c>
      <c r="C596" s="12" t="s">
        <v>708</v>
      </c>
      <c r="D596" s="3" t="str">
        <f>VLOOKUP(C596,Locations!$G$2:$H$250,2,false)</f>
        <v>00060 South Aventurine Woods</v>
      </c>
      <c r="E596" s="11" t="s">
        <v>24</v>
      </c>
      <c r="F596" s="4" t="s">
        <v>706</v>
      </c>
      <c r="G596" s="3"/>
      <c r="H596" s="2"/>
      <c r="I596" s="4"/>
      <c r="J596" s="4"/>
      <c r="K596" s="4"/>
      <c r="L596" s="4"/>
      <c r="M596" s="4" t="str">
        <f>IF(vlookup(A596,'Available Pokemon'!A:C,3,FALSE)=D596,"Y","N")</f>
        <v>N</v>
      </c>
      <c r="N596" s="4" t="str">
        <f>iferror(IF(vlookup(A596,'Available Pokemon'!A:D,4,FALSE)=D596,"Y","N"),"N")</f>
        <v>N</v>
      </c>
      <c r="O596" s="4" t="str">
        <f t="shared" si="4"/>
        <v>N</v>
      </c>
      <c r="P596" s="4" t="s">
        <v>90</v>
      </c>
      <c r="Q596" s="4"/>
      <c r="R596" s="4" t="s">
        <v>92</v>
      </c>
      <c r="S596" s="4" t="s">
        <v>31</v>
      </c>
      <c r="T596" s="4">
        <v>1.0</v>
      </c>
      <c r="U596" s="4"/>
    </row>
    <row r="597">
      <c r="A597" s="11" t="s">
        <v>138</v>
      </c>
      <c r="B597" s="2" t="s">
        <v>88</v>
      </c>
      <c r="C597" s="12" t="s">
        <v>708</v>
      </c>
      <c r="D597" s="3" t="str">
        <f>VLOOKUP(C597,Locations!$G$2:$H$250,2,false)</f>
        <v>00060 South Aventurine Woods</v>
      </c>
      <c r="E597" s="11" t="s">
        <v>24</v>
      </c>
      <c r="F597" s="4" t="s">
        <v>706</v>
      </c>
      <c r="G597" s="5"/>
      <c r="H597" s="2" t="s">
        <v>149</v>
      </c>
      <c r="I597" s="4"/>
      <c r="J597" s="4"/>
      <c r="K597" s="4"/>
      <c r="L597" s="4"/>
      <c r="M597" s="4" t="str">
        <f>IF(vlookup(A597,'Available Pokemon'!A:C,3,FALSE)=D597,"Y","N")</f>
        <v>N</v>
      </c>
      <c r="N597" s="4" t="str">
        <f>iferror(IF(vlookup(A597,'Available Pokemon'!A:D,4,FALSE)=D597,"Y","N"),"N")</f>
        <v>Y</v>
      </c>
      <c r="O597" s="4" t="str">
        <f t="shared" si="4"/>
        <v>Y</v>
      </c>
      <c r="P597" s="4" t="s">
        <v>71</v>
      </c>
      <c r="Q597" s="4" t="s">
        <v>56</v>
      </c>
      <c r="R597" s="4" t="s">
        <v>139</v>
      </c>
      <c r="S597" s="4" t="s">
        <v>31</v>
      </c>
      <c r="T597" s="4">
        <v>1.0</v>
      </c>
      <c r="U597" s="4"/>
    </row>
    <row r="598" hidden="1">
      <c r="A598" s="11" t="s">
        <v>361</v>
      </c>
      <c r="B598" s="2" t="s">
        <v>88</v>
      </c>
      <c r="C598" s="12" t="s">
        <v>708</v>
      </c>
      <c r="D598" s="3" t="str">
        <f>VLOOKUP(C598,Locations!$G$2:$H$250,2,false)</f>
        <v>00060 South Aventurine Woods</v>
      </c>
      <c r="E598" s="11" t="s">
        <v>24</v>
      </c>
      <c r="F598" s="4" t="s">
        <v>706</v>
      </c>
      <c r="G598" s="3"/>
      <c r="H598" s="2"/>
      <c r="I598" s="4"/>
      <c r="J598" s="4"/>
      <c r="K598" s="4"/>
      <c r="L598" s="4"/>
      <c r="M598" s="4" t="str">
        <f>IF(vlookup(A598,'Available Pokemon'!A:C,3,FALSE)=D598,"Y","N")</f>
        <v>N</v>
      </c>
      <c r="N598" s="4" t="str">
        <f>iferror(IF(vlookup(A598,'Available Pokemon'!A:D,4,FALSE)=D598,"Y","N"),"N")</f>
        <v>N</v>
      </c>
      <c r="O598" s="4" t="str">
        <f t="shared" si="4"/>
        <v>N</v>
      </c>
      <c r="P598" s="4" t="s">
        <v>71</v>
      </c>
      <c r="Q598" s="4" t="s">
        <v>56</v>
      </c>
      <c r="R598" s="4" t="s">
        <v>28</v>
      </c>
      <c r="S598" s="4" t="s">
        <v>31</v>
      </c>
      <c r="T598" s="4">
        <v>1.0</v>
      </c>
      <c r="U598" s="4"/>
    </row>
    <row r="599">
      <c r="A599" s="11" t="s">
        <v>719</v>
      </c>
      <c r="B599" s="2" t="s">
        <v>88</v>
      </c>
      <c r="C599" s="12" t="s">
        <v>708</v>
      </c>
      <c r="D599" s="3" t="str">
        <f>VLOOKUP(C599,Locations!$G$2:$H$250,2,false)</f>
        <v>00060 South Aventurine Woods</v>
      </c>
      <c r="E599" s="11" t="s">
        <v>24</v>
      </c>
      <c r="F599" s="4" t="s">
        <v>706</v>
      </c>
      <c r="G599" s="5"/>
      <c r="H599" s="2" t="s">
        <v>414</v>
      </c>
      <c r="I599" s="4" t="s">
        <v>718</v>
      </c>
      <c r="J599" s="4"/>
      <c r="K599" s="4"/>
      <c r="L599" s="4"/>
      <c r="M599" s="4" t="str">
        <f>IF(vlookup(A599,'Available Pokemon'!A:C,3,FALSE)=D599,"Y","N")</f>
        <v>Y</v>
      </c>
      <c r="N599" s="4" t="str">
        <f>iferror(IF(vlookup(A599,'Available Pokemon'!A:D,4,FALSE)=D599,"Y","N"),"N")</f>
        <v>N</v>
      </c>
      <c r="O599" s="4" t="str">
        <f t="shared" si="4"/>
        <v>Y</v>
      </c>
      <c r="P599" s="4" t="s">
        <v>90</v>
      </c>
      <c r="Q599" s="4" t="s">
        <v>29</v>
      </c>
      <c r="R599" s="4" t="s">
        <v>196</v>
      </c>
      <c r="S599" s="4" t="s">
        <v>28</v>
      </c>
      <c r="T599" s="4">
        <v>0.0</v>
      </c>
      <c r="U599" s="4" t="s">
        <v>31</v>
      </c>
    </row>
    <row r="600" hidden="1">
      <c r="A600" s="11" t="s">
        <v>365</v>
      </c>
      <c r="B600" s="2" t="s">
        <v>96</v>
      </c>
      <c r="C600" s="12" t="s">
        <v>708</v>
      </c>
      <c r="D600" s="3" t="str">
        <f>VLOOKUP(C600,Locations!$G$2:$H$250,2,false)</f>
        <v>00060 South Aventurine Woods</v>
      </c>
      <c r="E600" s="11" t="s">
        <v>101</v>
      </c>
      <c r="F600" s="4" t="s">
        <v>706</v>
      </c>
      <c r="G600" s="3"/>
      <c r="H600" s="2"/>
      <c r="I600" s="4"/>
      <c r="J600" s="4"/>
      <c r="K600" s="4"/>
      <c r="L600" s="4"/>
      <c r="M600" s="4" t="str">
        <f>IF(vlookup(A600,'Available Pokemon'!A:C,3,FALSE)=D600,"Y","N")</f>
        <v>N</v>
      </c>
      <c r="N600" s="4" t="str">
        <f>iferror(IF(vlookup(A600,'Available Pokemon'!A:D,4,FALSE)=D600,"Y","N"),"N")</f>
        <v>N</v>
      </c>
      <c r="O600" s="4" t="str">
        <f t="shared" si="4"/>
        <v>N</v>
      </c>
      <c r="P600" s="4" t="s">
        <v>90</v>
      </c>
      <c r="Q600" s="4" t="s">
        <v>30</v>
      </c>
      <c r="R600" s="4" t="s">
        <v>28</v>
      </c>
      <c r="S600" s="4" t="s">
        <v>28</v>
      </c>
      <c r="T600" s="4">
        <v>0.0</v>
      </c>
      <c r="U600" s="4" t="s">
        <v>31</v>
      </c>
    </row>
    <row r="601">
      <c r="A601" s="11" t="s">
        <v>720</v>
      </c>
      <c r="B601" s="2" t="s">
        <v>96</v>
      </c>
      <c r="C601" s="12" t="s">
        <v>708</v>
      </c>
      <c r="D601" s="3" t="str">
        <f>VLOOKUP(C601,Locations!$G$2:$H$250,2,false)</f>
        <v>00060 South Aventurine Woods</v>
      </c>
      <c r="E601" s="11" t="s">
        <v>24</v>
      </c>
      <c r="F601" s="4" t="s">
        <v>706</v>
      </c>
      <c r="G601" s="5"/>
      <c r="H601" s="2" t="s">
        <v>149</v>
      </c>
      <c r="I601" s="4"/>
      <c r="J601" s="4"/>
      <c r="K601" s="4"/>
      <c r="L601" s="4"/>
      <c r="M601" s="4" t="str">
        <f>IF(vlookup(A601,'Available Pokemon'!A:C,3,FALSE)=D601,"Y","N")</f>
        <v>Y</v>
      </c>
      <c r="N601" s="4" t="str">
        <f>iferror(IF(vlookup(A601,'Available Pokemon'!A:D,4,FALSE)=D601,"Y","N"),"N")</f>
        <v>N</v>
      </c>
      <c r="O601" s="4" t="str">
        <f t="shared" si="4"/>
        <v>Y</v>
      </c>
      <c r="P601" s="4" t="s">
        <v>71</v>
      </c>
      <c r="Q601" s="4" t="s">
        <v>226</v>
      </c>
      <c r="R601" s="4" t="s">
        <v>28</v>
      </c>
      <c r="S601" s="4" t="s">
        <v>28</v>
      </c>
      <c r="T601" s="4">
        <v>0.0</v>
      </c>
      <c r="U601" s="4" t="s">
        <v>31</v>
      </c>
    </row>
    <row r="602">
      <c r="A602" s="11" t="s">
        <v>214</v>
      </c>
      <c r="B602" s="2" t="s">
        <v>96</v>
      </c>
      <c r="C602" s="12" t="s">
        <v>708</v>
      </c>
      <c r="D602" s="3" t="str">
        <f>VLOOKUP(C602,Locations!$G$2:$H$250,2,false)</f>
        <v>00060 South Aventurine Woods</v>
      </c>
      <c r="E602" s="11" t="s">
        <v>97</v>
      </c>
      <c r="F602" s="4" t="s">
        <v>706</v>
      </c>
      <c r="G602" s="5"/>
      <c r="H602" s="2" t="s">
        <v>149</v>
      </c>
      <c r="I602" s="4"/>
      <c r="J602" s="4"/>
      <c r="K602" s="4"/>
      <c r="L602" s="4"/>
      <c r="M602" s="4" t="str">
        <f>IF(vlookup(A602,'Available Pokemon'!A:C,3,FALSE)=D602,"Y","N")</f>
        <v>N</v>
      </c>
      <c r="N602" s="4" t="str">
        <f>iferror(IF(vlookup(A602,'Available Pokemon'!A:D,4,FALSE)=D602,"Y","N"),"N")</f>
        <v>Y</v>
      </c>
      <c r="O602" s="4" t="str">
        <f t="shared" si="4"/>
        <v>Y</v>
      </c>
      <c r="P602" s="4" t="s">
        <v>71</v>
      </c>
      <c r="Q602" s="4"/>
      <c r="R602" s="4" t="s">
        <v>215</v>
      </c>
      <c r="S602" s="4" t="s">
        <v>31</v>
      </c>
      <c r="T602" s="4">
        <v>1.0</v>
      </c>
      <c r="U602" s="4"/>
    </row>
    <row r="603">
      <c r="A603" s="11" t="s">
        <v>721</v>
      </c>
      <c r="B603" s="2" t="s">
        <v>96</v>
      </c>
      <c r="C603" s="12" t="s">
        <v>708</v>
      </c>
      <c r="D603" s="3" t="str">
        <f>VLOOKUP(C603,Locations!$G$2:$H$250,2,false)</f>
        <v>00060 South Aventurine Woods</v>
      </c>
      <c r="E603" s="11" t="s">
        <v>101</v>
      </c>
      <c r="F603" s="4" t="s">
        <v>706</v>
      </c>
      <c r="G603" s="5"/>
      <c r="H603" s="2" t="s">
        <v>149</v>
      </c>
      <c r="I603" s="4" t="s">
        <v>629</v>
      </c>
      <c r="J603" s="4"/>
      <c r="K603" s="4"/>
      <c r="L603" s="4"/>
      <c r="M603" s="4" t="str">
        <f>IF(vlookup(A603,'Available Pokemon'!A:C,3,FALSE)=D603,"Y","N")</f>
        <v>Y</v>
      </c>
      <c r="N603" s="4" t="str">
        <f>iferror(IF(vlookup(A603,'Available Pokemon'!A:D,4,FALSE)=D603,"Y","N"),"N")</f>
        <v>N</v>
      </c>
      <c r="O603" s="4" t="str">
        <f t="shared" si="4"/>
        <v>Y</v>
      </c>
      <c r="P603" s="4" t="s">
        <v>90</v>
      </c>
      <c r="Q603" s="4"/>
      <c r="R603" s="4" t="s">
        <v>28</v>
      </c>
      <c r="S603" s="4" t="s">
        <v>28</v>
      </c>
      <c r="T603" s="4">
        <v>0.0</v>
      </c>
      <c r="U603" s="4" t="s">
        <v>31</v>
      </c>
    </row>
    <row r="604" hidden="1">
      <c r="A604" s="11" t="s">
        <v>371</v>
      </c>
      <c r="B604" s="2" t="s">
        <v>96</v>
      </c>
      <c r="C604" s="12" t="s">
        <v>708</v>
      </c>
      <c r="D604" s="3" t="str">
        <f>VLOOKUP(C604,Locations!$G$2:$H$250,2,false)</f>
        <v>00060 South Aventurine Woods</v>
      </c>
      <c r="E604" s="11" t="s">
        <v>145</v>
      </c>
      <c r="F604" s="4" t="s">
        <v>706</v>
      </c>
      <c r="G604" s="3"/>
      <c r="H604" s="2"/>
      <c r="I604" s="4"/>
      <c r="J604" s="4"/>
      <c r="K604" s="4"/>
      <c r="L604" s="4"/>
      <c r="M604" s="4" t="str">
        <f>IF(vlookup(A604,'Available Pokemon'!A:C,3,FALSE)=D604,"Y","N")</f>
        <v>N</v>
      </c>
      <c r="N604" s="4" t="str">
        <f>iferror(IF(vlookup(A604,'Available Pokemon'!A:D,4,FALSE)=D604,"Y","N"),"N")</f>
        <v>N</v>
      </c>
      <c r="O604" s="4" t="str">
        <f t="shared" si="4"/>
        <v>N</v>
      </c>
      <c r="P604" s="4" t="s">
        <v>90</v>
      </c>
      <c r="Q604" s="4" t="s">
        <v>56</v>
      </c>
      <c r="R604" s="4" t="s">
        <v>28</v>
      </c>
      <c r="S604" s="4" t="s">
        <v>28</v>
      </c>
      <c r="T604" s="4">
        <v>0.0</v>
      </c>
      <c r="U604" s="4" t="s">
        <v>31</v>
      </c>
    </row>
    <row r="605" hidden="1">
      <c r="A605" s="11" t="s">
        <v>144</v>
      </c>
      <c r="B605" s="2" t="s">
        <v>96</v>
      </c>
      <c r="C605" s="12" t="s">
        <v>708</v>
      </c>
      <c r="D605" s="3" t="str">
        <f>VLOOKUP(C605,Locations!$G$2:$H$250,2,false)</f>
        <v>00060 South Aventurine Woods</v>
      </c>
      <c r="E605" s="11" t="s">
        <v>145</v>
      </c>
      <c r="F605" s="4" t="s">
        <v>706</v>
      </c>
      <c r="G605" s="3"/>
      <c r="H605" s="2"/>
      <c r="I605" s="4"/>
      <c r="J605" s="4"/>
      <c r="K605" s="4"/>
      <c r="L605" s="4"/>
      <c r="M605" s="4" t="str">
        <f>IF(vlookup(A605,'Available Pokemon'!A:C,3,FALSE)=D605,"Y","N")</f>
        <v>N</v>
      </c>
      <c r="N605" s="4" t="str">
        <f>iferror(IF(vlookup(A605,'Available Pokemon'!A:D,4,FALSE)=D605,"Y","N"),"N")</f>
        <v>N</v>
      </c>
      <c r="O605" s="4" t="str">
        <f t="shared" si="4"/>
        <v>N</v>
      </c>
      <c r="P605" s="4" t="s">
        <v>90</v>
      </c>
      <c r="Q605" s="4" t="s">
        <v>56</v>
      </c>
      <c r="R605" s="4" t="s">
        <v>28</v>
      </c>
      <c r="S605" s="4" t="s">
        <v>31</v>
      </c>
      <c r="T605" s="4">
        <v>1.0</v>
      </c>
      <c r="U605" s="4"/>
    </row>
    <row r="606">
      <c r="A606" s="11" t="s">
        <v>722</v>
      </c>
      <c r="B606" s="2" t="s">
        <v>96</v>
      </c>
      <c r="C606" s="12" t="s">
        <v>708</v>
      </c>
      <c r="D606" s="3" t="str">
        <f>VLOOKUP(C606,Locations!$G$2:$H$250,2,false)</f>
        <v>00060 South Aventurine Woods</v>
      </c>
      <c r="E606" s="11" t="s">
        <v>114</v>
      </c>
      <c r="F606" s="4" t="s">
        <v>706</v>
      </c>
      <c r="G606" s="5"/>
      <c r="H606" s="2" t="s">
        <v>414</v>
      </c>
      <c r="I606" s="4"/>
      <c r="J606" s="4"/>
      <c r="K606" s="4"/>
      <c r="L606" s="4"/>
      <c r="M606" s="4" t="str">
        <f>IF(vlookup(A606,'Available Pokemon'!A:C,3,FALSE)=D606,"Y","N")</f>
        <v>Y</v>
      </c>
      <c r="N606" s="4" t="str">
        <f>iferror(IF(vlookup(A606,'Available Pokemon'!A:D,4,FALSE)=D606,"Y","N"),"N")</f>
        <v>N</v>
      </c>
      <c r="O606" s="4" t="str">
        <f t="shared" si="4"/>
        <v>Y</v>
      </c>
      <c r="P606" s="4" t="s">
        <v>71</v>
      </c>
      <c r="Q606" s="4"/>
      <c r="R606" s="4" t="s">
        <v>28</v>
      </c>
      <c r="S606" s="4" t="s">
        <v>28</v>
      </c>
      <c r="T606" s="4">
        <v>1.0</v>
      </c>
      <c r="U606" s="4"/>
    </row>
    <row r="607" hidden="1">
      <c r="A607" s="11" t="s">
        <v>78</v>
      </c>
      <c r="B607" s="2" t="s">
        <v>96</v>
      </c>
      <c r="C607" s="12" t="s">
        <v>708</v>
      </c>
      <c r="D607" s="3" t="str">
        <f>VLOOKUP(C607,Locations!$G$2:$H$250,2,false)</f>
        <v>00060 South Aventurine Woods</v>
      </c>
      <c r="E607" s="11" t="s">
        <v>97</v>
      </c>
      <c r="F607" s="4" t="s">
        <v>706</v>
      </c>
      <c r="G607" s="3"/>
      <c r="H607" s="2"/>
      <c r="I607" s="4"/>
      <c r="J607" s="4"/>
      <c r="K607" s="4"/>
      <c r="L607" s="4"/>
      <c r="M607" s="4" t="str">
        <f>IF(vlookup(A607,'Available Pokemon'!A:C,3,FALSE)=D607,"Y","N")</f>
        <v>N</v>
      </c>
      <c r="N607" s="4" t="str">
        <f>iferror(IF(vlookup(A607,'Available Pokemon'!A:D,4,FALSE)=D607,"Y","N"),"N")</f>
        <v>N</v>
      </c>
      <c r="O607" s="4" t="str">
        <f t="shared" si="4"/>
        <v>N</v>
      </c>
      <c r="P607" s="4" t="s">
        <v>81</v>
      </c>
      <c r="Q607" s="4"/>
      <c r="R607" s="4" t="s">
        <v>28</v>
      </c>
      <c r="S607" s="4" t="s">
        <v>31</v>
      </c>
      <c r="T607" s="4" t="s">
        <v>82</v>
      </c>
      <c r="U607" s="4" t="s">
        <v>31</v>
      </c>
    </row>
    <row r="608" hidden="1">
      <c r="A608" s="11" t="s">
        <v>84</v>
      </c>
      <c r="B608" s="2" t="s">
        <v>96</v>
      </c>
      <c r="C608" s="12" t="s">
        <v>708</v>
      </c>
      <c r="D608" s="3" t="str">
        <f>VLOOKUP(C608,Locations!$G$2:$H$250,2,false)</f>
        <v>00060 South Aventurine Woods</v>
      </c>
      <c r="E608" s="11" t="s">
        <v>24</v>
      </c>
      <c r="F608" s="4" t="s">
        <v>706</v>
      </c>
      <c r="G608" s="3"/>
      <c r="H608" s="2"/>
      <c r="I608" s="4"/>
      <c r="J608" s="4"/>
      <c r="K608" s="4"/>
      <c r="L608" s="4"/>
      <c r="M608" s="4" t="str">
        <f>IF(vlookup(A608,'Available Pokemon'!A:C,3,FALSE)=D608,"Y","N")</f>
        <v>N</v>
      </c>
      <c r="N608" s="4" t="str">
        <f>iferror(IF(vlookup(A608,'Available Pokemon'!A:D,4,FALSE)=D608,"Y","N"),"N")</f>
        <v>N</v>
      </c>
      <c r="O608" s="4" t="str">
        <f t="shared" si="4"/>
        <v>N</v>
      </c>
      <c r="P608" s="4" t="s">
        <v>44</v>
      </c>
      <c r="Q608" s="4"/>
      <c r="R608" s="4" t="s">
        <v>28</v>
      </c>
      <c r="S608" s="4" t="s">
        <v>31</v>
      </c>
      <c r="T608" s="4">
        <v>1.0</v>
      </c>
      <c r="U608" s="4"/>
    </row>
    <row r="609" hidden="1">
      <c r="A609" s="11" t="s">
        <v>351</v>
      </c>
      <c r="B609" s="2" t="s">
        <v>96</v>
      </c>
      <c r="C609" s="12" t="s">
        <v>708</v>
      </c>
      <c r="D609" s="3" t="str">
        <f>VLOOKUP(C609,Locations!$G$2:$H$250,2,false)</f>
        <v>00060 South Aventurine Woods</v>
      </c>
      <c r="E609" s="11" t="s">
        <v>24</v>
      </c>
      <c r="F609" s="4" t="s">
        <v>706</v>
      </c>
      <c r="G609" s="3"/>
      <c r="H609" s="2"/>
      <c r="I609" s="4"/>
      <c r="J609" s="4"/>
      <c r="K609" s="4"/>
      <c r="L609" s="4"/>
      <c r="M609" s="4" t="str">
        <f>IF(vlookup(A609,'Available Pokemon'!A:C,3,FALSE)=D609,"Y","N")</f>
        <v>N</v>
      </c>
      <c r="N609" s="4" t="str">
        <f>iferror(IF(vlookup(A609,'Available Pokemon'!A:D,4,FALSE)=D609,"Y","N"),"N")</f>
        <v>N</v>
      </c>
      <c r="O609" s="4" t="str">
        <f t="shared" si="4"/>
        <v>N</v>
      </c>
      <c r="P609" s="4" t="s">
        <v>29</v>
      </c>
      <c r="Q609" s="4"/>
      <c r="R609" s="4" t="s">
        <v>28</v>
      </c>
      <c r="S609" s="4" t="s">
        <v>31</v>
      </c>
      <c r="T609" s="4">
        <v>1.0</v>
      </c>
      <c r="U609" s="4"/>
    </row>
    <row r="610" hidden="1">
      <c r="A610" s="11" t="s">
        <v>86</v>
      </c>
      <c r="B610" s="2" t="s">
        <v>96</v>
      </c>
      <c r="C610" s="12" t="s">
        <v>708</v>
      </c>
      <c r="D610" s="3" t="str">
        <f>VLOOKUP(C610,Locations!$G$2:$H$250,2,false)</f>
        <v>00060 South Aventurine Woods</v>
      </c>
      <c r="E610" s="11" t="s">
        <v>24</v>
      </c>
      <c r="F610" s="4" t="s">
        <v>706</v>
      </c>
      <c r="G610" s="3"/>
      <c r="H610" s="2"/>
      <c r="I610" s="4"/>
      <c r="J610" s="4"/>
      <c r="K610" s="4"/>
      <c r="L610" s="4"/>
      <c r="M610" s="4" t="str">
        <f>IF(vlookup(A610,'Available Pokemon'!A:C,3,FALSE)=D610,"Y","N")</f>
        <v>N</v>
      </c>
      <c r="N610" s="4" t="str">
        <f>iferror(IF(vlookup(A610,'Available Pokemon'!A:D,4,FALSE)=D610,"Y","N"),"N")</f>
        <v>N</v>
      </c>
      <c r="O610" s="4" t="str">
        <f t="shared" si="4"/>
        <v>N</v>
      </c>
      <c r="P610" s="4" t="s">
        <v>33</v>
      </c>
      <c r="Q610" s="4"/>
      <c r="R610" s="4" t="s">
        <v>28</v>
      </c>
      <c r="S610" s="4" t="s">
        <v>31</v>
      </c>
      <c r="T610" s="4">
        <v>1.0</v>
      </c>
      <c r="U610" s="4"/>
    </row>
    <row r="611" hidden="1">
      <c r="A611" s="11" t="s">
        <v>352</v>
      </c>
      <c r="B611" s="2" t="s">
        <v>96</v>
      </c>
      <c r="C611" s="12" t="s">
        <v>708</v>
      </c>
      <c r="D611" s="3" t="str">
        <f>VLOOKUP(C611,Locations!$G$2:$H$250,2,false)</f>
        <v>00060 South Aventurine Woods</v>
      </c>
      <c r="E611" s="11" t="s">
        <v>101</v>
      </c>
      <c r="F611" s="4" t="s">
        <v>706</v>
      </c>
      <c r="G611" s="3"/>
      <c r="H611" s="2"/>
      <c r="I611" s="4" t="s">
        <v>353</v>
      </c>
      <c r="J611" s="4" t="s">
        <v>354</v>
      </c>
      <c r="K611" s="4"/>
      <c r="L611" s="4"/>
      <c r="M611" s="4" t="str">
        <f>IF(vlookup(A611,'Available Pokemon'!A:C,3,FALSE)=D611,"Y","N")</f>
        <v>N</v>
      </c>
      <c r="N611" s="4" t="str">
        <f>iferror(IF(vlookup(A611,'Available Pokemon'!A:D,4,FALSE)=D611,"Y","N"),"N")</f>
        <v>N</v>
      </c>
      <c r="O611" s="4" t="str">
        <f t="shared" si="4"/>
        <v>N</v>
      </c>
      <c r="P611" s="4" t="s">
        <v>90</v>
      </c>
      <c r="Q611" s="4" t="s">
        <v>29</v>
      </c>
      <c r="R611" s="4" t="s">
        <v>28</v>
      </c>
      <c r="S611" s="4" t="s">
        <v>31</v>
      </c>
      <c r="T611" s="4">
        <v>1.0</v>
      </c>
      <c r="U611" s="4"/>
    </row>
    <row r="612">
      <c r="A612" s="11" t="s">
        <v>723</v>
      </c>
      <c r="B612" s="2" t="s">
        <v>96</v>
      </c>
      <c r="C612" s="12" t="s">
        <v>708</v>
      </c>
      <c r="D612" s="3" t="str">
        <f>VLOOKUP(C612,Locations!$G$2:$H$250,2,false)</f>
        <v>00060 South Aventurine Woods</v>
      </c>
      <c r="E612" s="11" t="s">
        <v>24</v>
      </c>
      <c r="F612" s="4" t="s">
        <v>706</v>
      </c>
      <c r="G612" s="5"/>
      <c r="H612" s="2" t="s">
        <v>414</v>
      </c>
      <c r="I612" s="4"/>
      <c r="J612" s="4"/>
      <c r="K612" s="4"/>
      <c r="L612" s="4"/>
      <c r="M612" s="4" t="str">
        <f>IF(vlookup(A612,'Available Pokemon'!A:C,3,FALSE)=D612,"Y","N")</f>
        <v>Y</v>
      </c>
      <c r="N612" s="4" t="str">
        <f>iferror(IF(vlookup(A612,'Available Pokemon'!A:D,4,FALSE)=D612,"Y","N"),"N")</f>
        <v>N</v>
      </c>
      <c r="O612" s="4" t="str">
        <f t="shared" si="4"/>
        <v>Y</v>
      </c>
      <c r="P612" s="4" t="s">
        <v>226</v>
      </c>
      <c r="Q612" s="4"/>
      <c r="R612" s="4" t="s">
        <v>28</v>
      </c>
      <c r="S612" s="4" t="s">
        <v>31</v>
      </c>
      <c r="T612" s="4" t="s">
        <v>82</v>
      </c>
      <c r="U612" s="4" t="s">
        <v>31</v>
      </c>
    </row>
    <row r="613">
      <c r="A613" s="11" t="s">
        <v>522</v>
      </c>
      <c r="B613" s="2" t="s">
        <v>96</v>
      </c>
      <c r="C613" s="12" t="s">
        <v>708</v>
      </c>
      <c r="D613" s="3" t="str">
        <f>VLOOKUP(C613,Locations!$G$2:$H$250,2,false)</f>
        <v>00060 South Aventurine Woods</v>
      </c>
      <c r="E613" s="11" t="s">
        <v>24</v>
      </c>
      <c r="F613" s="4" t="s">
        <v>706</v>
      </c>
      <c r="G613" s="5"/>
      <c r="H613" s="2" t="s">
        <v>149</v>
      </c>
      <c r="I613" s="4"/>
      <c r="J613" s="4"/>
      <c r="K613" s="4"/>
      <c r="L613" s="4"/>
      <c r="M613" s="4" t="str">
        <f>IF(vlookup(A613,'Available Pokemon'!A:C,3,FALSE)=D613,"Y","N")</f>
        <v>N</v>
      </c>
      <c r="N613" s="4" t="str">
        <f>iferror(IF(vlookup(A613,'Available Pokemon'!A:D,4,FALSE)=D613,"Y","N"),"N")</f>
        <v>Y</v>
      </c>
      <c r="O613" s="4" t="str">
        <f t="shared" si="4"/>
        <v>Y</v>
      </c>
      <c r="P613" s="4" t="s">
        <v>226</v>
      </c>
      <c r="Q613" s="4"/>
      <c r="R613" s="4" t="s">
        <v>28</v>
      </c>
      <c r="S613" s="4" t="s">
        <v>28</v>
      </c>
      <c r="T613" s="4">
        <v>0.0</v>
      </c>
      <c r="U613" s="4" t="s">
        <v>31</v>
      </c>
    </row>
    <row r="614" hidden="1">
      <c r="A614" s="11" t="s">
        <v>107</v>
      </c>
      <c r="B614" s="2" t="s">
        <v>96</v>
      </c>
      <c r="C614" s="12" t="s">
        <v>708</v>
      </c>
      <c r="D614" s="3" t="str">
        <f>VLOOKUP(C614,Locations!$G$2:$H$250,2,false)</f>
        <v>00060 South Aventurine Woods</v>
      </c>
      <c r="E614" s="11" t="s">
        <v>101</v>
      </c>
      <c r="F614" s="4" t="s">
        <v>706</v>
      </c>
      <c r="G614" s="3"/>
      <c r="H614" s="2"/>
      <c r="I614" s="4"/>
      <c r="J614" s="4"/>
      <c r="K614" s="4"/>
      <c r="L614" s="4"/>
      <c r="M614" s="4" t="str">
        <f>IF(vlookup(A614,'Available Pokemon'!A:C,3,FALSE)=D614,"Y","N")</f>
        <v>N</v>
      </c>
      <c r="N614" s="4" t="str">
        <f>iferror(IF(vlookup(A614,'Available Pokemon'!A:D,4,FALSE)=D614,"Y","N"),"N")</f>
        <v>N</v>
      </c>
      <c r="O614" s="4" t="str">
        <f t="shared" si="4"/>
        <v>N</v>
      </c>
      <c r="P614" s="4" t="s">
        <v>90</v>
      </c>
      <c r="Q614" s="4" t="s">
        <v>30</v>
      </c>
      <c r="R614" s="4" t="s">
        <v>28</v>
      </c>
      <c r="S614" s="4" t="s">
        <v>31</v>
      </c>
      <c r="T614" s="4">
        <v>1.0</v>
      </c>
      <c r="U614" s="4"/>
    </row>
    <row r="615">
      <c r="A615" s="11" t="s">
        <v>724</v>
      </c>
      <c r="B615" s="2" t="s">
        <v>96</v>
      </c>
      <c r="C615" s="12" t="s">
        <v>708</v>
      </c>
      <c r="D615" s="3" t="str">
        <f>VLOOKUP(C615,Locations!$G$2:$H$250,2,false)</f>
        <v>00060 South Aventurine Woods</v>
      </c>
      <c r="E615" s="11" t="s">
        <v>114</v>
      </c>
      <c r="F615" s="4" t="s">
        <v>706</v>
      </c>
      <c r="G615" s="5"/>
      <c r="H615" s="2" t="s">
        <v>414</v>
      </c>
      <c r="I615" s="4"/>
      <c r="J615" s="4"/>
      <c r="K615" s="4"/>
      <c r="L615" s="4"/>
      <c r="M615" s="4" t="str">
        <f>IF(vlookup(A615,'Available Pokemon'!A:C,3,FALSE)=D615,"Y","N")</f>
        <v>Y</v>
      </c>
      <c r="N615" s="4" t="str">
        <f>iferror(IF(vlookup(A615,'Available Pokemon'!A:D,4,FALSE)=D615,"Y","N"),"N")</f>
        <v>N</v>
      </c>
      <c r="O615" s="4" t="str">
        <f t="shared" si="4"/>
        <v>Y</v>
      </c>
      <c r="P615" s="4" t="s">
        <v>121</v>
      </c>
      <c r="Q615" s="4"/>
      <c r="R615" s="4" t="s">
        <v>28</v>
      </c>
      <c r="S615" s="4" t="s">
        <v>28</v>
      </c>
      <c r="T615" s="4">
        <v>0.0</v>
      </c>
      <c r="U615" s="4" t="s">
        <v>31</v>
      </c>
    </row>
    <row r="616" hidden="1">
      <c r="A616" s="11" t="s">
        <v>348</v>
      </c>
      <c r="B616" s="2" t="s">
        <v>96</v>
      </c>
      <c r="C616" s="12" t="s">
        <v>725</v>
      </c>
      <c r="D616" s="3" t="str">
        <f>VLOOKUP(C616,Locations!$G$2:$H$250,2,false)</f>
        <v>00061 Route 1</v>
      </c>
      <c r="E616" s="11" t="s">
        <v>97</v>
      </c>
      <c r="F616" s="4" t="s">
        <v>706</v>
      </c>
      <c r="G616" s="5" t="s">
        <v>625</v>
      </c>
      <c r="H616" s="2"/>
      <c r="I616" s="4"/>
      <c r="J616" s="4"/>
      <c r="K616" s="4"/>
      <c r="L616" s="4"/>
      <c r="M616" s="4" t="str">
        <f>IF(vlookup(A616,'Available Pokemon'!A:C,3,FALSE)=D616,"Y","N")</f>
        <v>N</v>
      </c>
      <c r="N616" s="4" t="str">
        <f>iferror(IF(vlookup(A616,'Available Pokemon'!A:D,4,FALSE)=D616,"Y","N"),"N")</f>
        <v>N</v>
      </c>
      <c r="O616" s="4" t="str">
        <f t="shared" si="4"/>
        <v>N</v>
      </c>
      <c r="P616" s="4" t="s">
        <v>71</v>
      </c>
      <c r="Q616" s="4" t="s">
        <v>29</v>
      </c>
      <c r="R616" s="4" t="s">
        <v>28</v>
      </c>
      <c r="S616" s="4" t="s">
        <v>31</v>
      </c>
      <c r="T616" s="4">
        <v>1.0</v>
      </c>
      <c r="U616" s="4"/>
    </row>
    <row r="617">
      <c r="A617" s="3" t="s">
        <v>726</v>
      </c>
      <c r="B617" s="2" t="s">
        <v>22</v>
      </c>
      <c r="C617" s="3" t="s">
        <v>725</v>
      </c>
      <c r="D617" s="3" t="str">
        <f>VLOOKUP(C617,Locations!$G$2:$H$250,2,false)</f>
        <v>00061 Route 1</v>
      </c>
      <c r="E617" s="2" t="s">
        <v>24</v>
      </c>
      <c r="F617" s="4" t="s">
        <v>706</v>
      </c>
      <c r="G617" s="5" t="s">
        <v>727</v>
      </c>
      <c r="H617" s="2" t="s">
        <v>414</v>
      </c>
      <c r="I617" s="4" t="s">
        <v>28</v>
      </c>
      <c r="J617" s="4" t="s">
        <v>28</v>
      </c>
      <c r="K617" s="4" t="s">
        <v>28</v>
      </c>
      <c r="L617" s="4"/>
      <c r="M617" s="4" t="str">
        <f>IF(vlookup(A617,'Available Pokemon'!A:C,3,FALSE)=D617,"Y","N")</f>
        <v>Y</v>
      </c>
      <c r="N617" s="4" t="str">
        <f>iferror(IF(vlookup(A617,'Available Pokemon'!A:D,4,FALSE)=D617,"Y","N"),"N")</f>
        <v>N</v>
      </c>
      <c r="O617" s="4" t="str">
        <f t="shared" si="4"/>
        <v>Y</v>
      </c>
      <c r="P617" s="4" t="s">
        <v>226</v>
      </c>
      <c r="Q617" s="4"/>
      <c r="R617" s="4" t="s">
        <v>28</v>
      </c>
      <c r="S617" s="4" t="s">
        <v>31</v>
      </c>
      <c r="T617" s="4">
        <v>1.0</v>
      </c>
      <c r="U617" s="4"/>
    </row>
    <row r="618">
      <c r="A618" s="3" t="s">
        <v>728</v>
      </c>
      <c r="B618" s="2" t="s">
        <v>22</v>
      </c>
      <c r="C618" s="3" t="s">
        <v>725</v>
      </c>
      <c r="D618" s="3" t="str">
        <f>VLOOKUP(C618,Locations!$G$2:$H$250,2,false)</f>
        <v>00061 Route 1</v>
      </c>
      <c r="E618" s="2" t="s">
        <v>24</v>
      </c>
      <c r="F618" s="4" t="s">
        <v>706</v>
      </c>
      <c r="G618" s="27"/>
      <c r="H618" s="2" t="s">
        <v>414</v>
      </c>
      <c r="I618" s="4" t="s">
        <v>28</v>
      </c>
      <c r="J618" s="4" t="s">
        <v>28</v>
      </c>
      <c r="K618" s="4" t="s">
        <v>28</v>
      </c>
      <c r="L618" s="4"/>
      <c r="M618" s="4" t="str">
        <f>IF(vlookup(A618,'Available Pokemon'!A:C,3,FALSE)=D618,"Y","N")</f>
        <v>Y</v>
      </c>
      <c r="N618" s="4" t="str">
        <f>iferror(IF(vlookup(A618,'Available Pokemon'!A:D,4,FALSE)=D618,"Y","N"),"N")</f>
        <v>N</v>
      </c>
      <c r="O618" s="4" t="str">
        <f t="shared" si="4"/>
        <v>Y</v>
      </c>
      <c r="P618" s="4" t="s">
        <v>71</v>
      </c>
      <c r="Q618" s="4"/>
      <c r="R618" s="4" t="s">
        <v>28</v>
      </c>
      <c r="S618" s="4" t="s">
        <v>31</v>
      </c>
      <c r="T618" s="4" t="s">
        <v>82</v>
      </c>
      <c r="U618" s="4" t="s">
        <v>31</v>
      </c>
    </row>
    <row r="619">
      <c r="A619" s="3" t="s">
        <v>729</v>
      </c>
      <c r="B619" s="2" t="s">
        <v>22</v>
      </c>
      <c r="C619" s="3" t="s">
        <v>725</v>
      </c>
      <c r="D619" s="3" t="str">
        <f>VLOOKUP(C619,Locations!$G$2:$H$250,2,false)</f>
        <v>00061 Route 1</v>
      </c>
      <c r="E619" s="2" t="s">
        <v>24</v>
      </c>
      <c r="F619" s="4" t="s">
        <v>706</v>
      </c>
      <c r="G619" s="27"/>
      <c r="H619" s="2" t="s">
        <v>414</v>
      </c>
      <c r="I619" s="4" t="s">
        <v>28</v>
      </c>
      <c r="J619" s="4" t="s">
        <v>28</v>
      </c>
      <c r="K619" s="4" t="s">
        <v>28</v>
      </c>
      <c r="L619" s="4"/>
      <c r="M619" s="4" t="str">
        <f>IF(vlookup(A619,'Available Pokemon'!A:C,3,FALSE)=D619,"Y","N")</f>
        <v>Y</v>
      </c>
      <c r="N619" s="4" t="str">
        <f>iferror(IF(vlookup(A619,'Available Pokemon'!A:D,4,FALSE)=D619,"Y","N"),"N")</f>
        <v>N</v>
      </c>
      <c r="O619" s="4" t="str">
        <f t="shared" si="4"/>
        <v>Y</v>
      </c>
      <c r="P619" s="4" t="s">
        <v>71</v>
      </c>
      <c r="Q619" s="4"/>
      <c r="R619" s="4" t="s">
        <v>28</v>
      </c>
      <c r="S619" s="4" t="s">
        <v>31</v>
      </c>
      <c r="T619" s="4" t="s">
        <v>82</v>
      </c>
      <c r="U619" s="4" t="s">
        <v>31</v>
      </c>
    </row>
    <row r="620" hidden="1">
      <c r="A620" s="11" t="s">
        <v>396</v>
      </c>
      <c r="B620" s="2" t="s">
        <v>96</v>
      </c>
      <c r="C620" s="12" t="s">
        <v>725</v>
      </c>
      <c r="D620" s="3" t="str">
        <f>VLOOKUP(C620,Locations!$G$2:$H$250,2,false)</f>
        <v>00061 Route 1</v>
      </c>
      <c r="E620" s="11" t="s">
        <v>101</v>
      </c>
      <c r="F620" s="4" t="s">
        <v>706</v>
      </c>
      <c r="G620" s="3"/>
      <c r="H620" s="2"/>
      <c r="I620" s="4"/>
      <c r="J620" s="4"/>
      <c r="K620" s="4"/>
      <c r="L620" s="4"/>
      <c r="M620" s="4" t="str">
        <f>IF(vlookup(A620,'Available Pokemon'!A:C,3,FALSE)=D620,"Y","N")</f>
        <v>N</v>
      </c>
      <c r="N620" s="4" t="str">
        <f>iferror(IF(vlookup(A620,'Available Pokemon'!A:D,4,FALSE)=D620,"Y","N"),"N")</f>
        <v>N</v>
      </c>
      <c r="O620" s="4" t="str">
        <f t="shared" si="4"/>
        <v>N</v>
      </c>
      <c r="P620" s="4" t="s">
        <v>30</v>
      </c>
      <c r="Q620" s="4"/>
      <c r="R620" s="4" t="s">
        <v>28</v>
      </c>
      <c r="S620" s="4" t="s">
        <v>28</v>
      </c>
      <c r="T620" s="4">
        <v>0.0</v>
      </c>
      <c r="U620" s="4" t="s">
        <v>31</v>
      </c>
    </row>
    <row r="621" hidden="1">
      <c r="A621" s="11" t="s">
        <v>631</v>
      </c>
      <c r="B621" s="2" t="s">
        <v>96</v>
      </c>
      <c r="C621" s="12" t="s">
        <v>725</v>
      </c>
      <c r="D621" s="3" t="str">
        <f>VLOOKUP(C621,Locations!$G$2:$H$250,2,false)</f>
        <v>00061 Route 1</v>
      </c>
      <c r="E621" s="11" t="s">
        <v>24</v>
      </c>
      <c r="F621" s="4" t="s">
        <v>706</v>
      </c>
      <c r="G621" s="3"/>
      <c r="H621" s="2"/>
      <c r="I621" s="4" t="s">
        <v>632</v>
      </c>
      <c r="J621" s="4" t="s">
        <v>633</v>
      </c>
      <c r="K621" s="4"/>
      <c r="L621" s="4"/>
      <c r="M621" s="4" t="str">
        <f>IF(vlookup(A621,'Available Pokemon'!A:C,3,FALSE)=D621,"Y","N")</f>
        <v>N</v>
      </c>
      <c r="N621" s="4" t="str">
        <f>iferror(IF(vlookup(A621,'Available Pokemon'!A:D,4,FALSE)=D621,"Y","N"),"N")</f>
        <v>N</v>
      </c>
      <c r="O621" s="4" t="str">
        <f t="shared" si="4"/>
        <v>N</v>
      </c>
      <c r="P621" s="4" t="s">
        <v>71</v>
      </c>
      <c r="Q621" s="4"/>
      <c r="R621" s="4" t="s">
        <v>634</v>
      </c>
      <c r="S621" s="4" t="s">
        <v>31</v>
      </c>
      <c r="T621" s="4" t="s">
        <v>82</v>
      </c>
      <c r="U621" s="4" t="s">
        <v>31</v>
      </c>
    </row>
    <row r="622">
      <c r="A622" s="11" t="s">
        <v>728</v>
      </c>
      <c r="B622" s="2" t="s">
        <v>96</v>
      </c>
      <c r="C622" s="12" t="s">
        <v>725</v>
      </c>
      <c r="D622" s="3" t="str">
        <f>VLOOKUP(C622,Locations!$G$2:$H$250,2,false)</f>
        <v>00061 Route 1</v>
      </c>
      <c r="E622" s="11" t="s">
        <v>24</v>
      </c>
      <c r="F622" s="4" t="s">
        <v>706</v>
      </c>
      <c r="G622" s="5"/>
      <c r="H622" s="2" t="s">
        <v>149</v>
      </c>
      <c r="I622" s="4"/>
      <c r="J622" s="4"/>
      <c r="K622" s="4"/>
      <c r="L622" s="4"/>
      <c r="M622" s="4" t="str">
        <f>IF(vlookup(A622,'Available Pokemon'!A:C,3,FALSE)=D622,"Y","N")</f>
        <v>Y</v>
      </c>
      <c r="N622" s="4" t="str">
        <f>iferror(IF(vlookup(A622,'Available Pokemon'!A:D,4,FALSE)=D622,"Y","N"),"N")</f>
        <v>N</v>
      </c>
      <c r="O622" s="4" t="str">
        <f t="shared" si="4"/>
        <v>Y</v>
      </c>
      <c r="P622" s="4" t="s">
        <v>71</v>
      </c>
      <c r="Q622" s="4"/>
      <c r="R622" s="4" t="s">
        <v>28</v>
      </c>
      <c r="S622" s="4" t="s">
        <v>31</v>
      </c>
      <c r="T622" s="4" t="s">
        <v>82</v>
      </c>
      <c r="U622" s="4" t="s">
        <v>31</v>
      </c>
    </row>
    <row r="623">
      <c r="A623" s="11" t="s">
        <v>730</v>
      </c>
      <c r="B623" s="2" t="s">
        <v>96</v>
      </c>
      <c r="C623" s="12" t="s">
        <v>725</v>
      </c>
      <c r="D623" s="3" t="str">
        <f>VLOOKUP(C623,Locations!$G$2:$H$250,2,false)</f>
        <v>00061 Route 1</v>
      </c>
      <c r="E623" s="11" t="s">
        <v>145</v>
      </c>
      <c r="F623" s="4" t="s">
        <v>706</v>
      </c>
      <c r="G623" s="5"/>
      <c r="H623" s="2" t="s">
        <v>414</v>
      </c>
      <c r="I623" s="4" t="s">
        <v>143</v>
      </c>
      <c r="J623" s="4"/>
      <c r="K623" s="4"/>
      <c r="L623" s="4"/>
      <c r="M623" s="4" t="str">
        <f>IF(vlookup(A623,'Available Pokemon'!A:C,3,FALSE)=D623,"Y","N")</f>
        <v>Y</v>
      </c>
      <c r="N623" s="4" t="str">
        <f>iferror(IF(vlookup(A623,'Available Pokemon'!A:D,4,FALSE)=D623,"Y","N"),"N")</f>
        <v>N</v>
      </c>
      <c r="O623" s="4" t="str">
        <f t="shared" si="4"/>
        <v>Y</v>
      </c>
      <c r="P623" s="4" t="s">
        <v>29</v>
      </c>
      <c r="Q623" s="4"/>
      <c r="R623" s="4" t="s">
        <v>28</v>
      </c>
      <c r="S623" s="4" t="s">
        <v>28</v>
      </c>
      <c r="T623" s="4">
        <v>0.0</v>
      </c>
      <c r="U623" s="4" t="s">
        <v>31</v>
      </c>
    </row>
    <row r="624">
      <c r="A624" s="11" t="s">
        <v>142</v>
      </c>
      <c r="B624" s="2" t="s">
        <v>96</v>
      </c>
      <c r="C624" s="12" t="s">
        <v>725</v>
      </c>
      <c r="D624" s="3" t="str">
        <f>VLOOKUP(C624,Locations!$G$2:$H$250,2,false)</f>
        <v>00061 Route 1</v>
      </c>
      <c r="E624" s="11" t="s">
        <v>145</v>
      </c>
      <c r="F624" s="4" t="s">
        <v>706</v>
      </c>
      <c r="G624" s="5"/>
      <c r="H624" s="2" t="s">
        <v>149</v>
      </c>
      <c r="I624" s="4" t="s">
        <v>143</v>
      </c>
      <c r="J624" s="4"/>
      <c r="K624" s="4"/>
      <c r="L624" s="4"/>
      <c r="M624" s="4" t="str">
        <f>IF(vlookup(A624,'Available Pokemon'!A:C,3,FALSE)=D624,"Y","N")</f>
        <v>N</v>
      </c>
      <c r="N624" s="4" t="str">
        <f>iferror(IF(vlookup(A624,'Available Pokemon'!A:D,4,FALSE)=D624,"Y","N"),"N")</f>
        <v>Y</v>
      </c>
      <c r="O624" s="4" t="str">
        <f t="shared" si="4"/>
        <v>Y</v>
      </c>
      <c r="P624" s="4" t="s">
        <v>29</v>
      </c>
      <c r="Q624" s="4"/>
      <c r="R624" s="4" t="s">
        <v>28</v>
      </c>
      <c r="S624" s="4" t="s">
        <v>31</v>
      </c>
      <c r="T624" s="4">
        <v>1.0</v>
      </c>
      <c r="U624" s="4"/>
    </row>
    <row r="625">
      <c r="A625" s="11" t="s">
        <v>731</v>
      </c>
      <c r="B625" s="2" t="s">
        <v>96</v>
      </c>
      <c r="C625" s="12" t="s">
        <v>725</v>
      </c>
      <c r="D625" s="3" t="str">
        <f>VLOOKUP(C625,Locations!$G$2:$H$250,2,false)</f>
        <v>00061 Route 1</v>
      </c>
      <c r="E625" s="11" t="s">
        <v>97</v>
      </c>
      <c r="F625" s="4" t="s">
        <v>706</v>
      </c>
      <c r="G625" s="5"/>
      <c r="H625" s="2" t="s">
        <v>414</v>
      </c>
      <c r="I625" s="4"/>
      <c r="J625" s="4"/>
      <c r="K625" s="4"/>
      <c r="L625" s="4"/>
      <c r="M625" s="4" t="str">
        <f>IF(vlookup(A625,'Available Pokemon'!A:C,3,FALSE)=D625,"Y","N")</f>
        <v>Y</v>
      </c>
      <c r="N625" s="4" t="str">
        <f>iferror(IF(vlookup(A625,'Available Pokemon'!A:D,4,FALSE)=D625,"Y","N"),"N")</f>
        <v>N</v>
      </c>
      <c r="O625" s="4" t="str">
        <f t="shared" si="4"/>
        <v>Y</v>
      </c>
      <c r="P625" s="4" t="s">
        <v>29</v>
      </c>
      <c r="Q625" s="4"/>
      <c r="R625" s="4" t="s">
        <v>28</v>
      </c>
      <c r="S625" s="4" t="s">
        <v>28</v>
      </c>
      <c r="T625" s="4">
        <v>0.0</v>
      </c>
      <c r="U625" s="4" t="s">
        <v>31</v>
      </c>
    </row>
    <row r="626">
      <c r="A626" s="11" t="s">
        <v>732</v>
      </c>
      <c r="B626" s="2" t="s">
        <v>96</v>
      </c>
      <c r="C626" s="12" t="s">
        <v>725</v>
      </c>
      <c r="D626" s="3" t="str">
        <f>VLOOKUP(C626,Locations!$G$2:$H$250,2,false)</f>
        <v>00061 Route 1</v>
      </c>
      <c r="E626" s="11" t="s">
        <v>24</v>
      </c>
      <c r="F626" s="4" t="s">
        <v>706</v>
      </c>
      <c r="G626" s="5"/>
      <c r="H626" s="2" t="s">
        <v>414</v>
      </c>
      <c r="I626" s="4"/>
      <c r="J626" s="4"/>
      <c r="K626" s="4"/>
      <c r="L626" s="4"/>
      <c r="M626" s="4" t="str">
        <f>IF(vlookup(A626,'Available Pokemon'!A:C,3,FALSE)=D626,"Y","N")</f>
        <v>Y</v>
      </c>
      <c r="N626" s="4" t="str">
        <f>iferror(IF(vlookup(A626,'Available Pokemon'!A:D,4,FALSE)=D626,"Y","N"),"N")</f>
        <v>N</v>
      </c>
      <c r="O626" s="4" t="str">
        <f t="shared" si="4"/>
        <v>Y</v>
      </c>
      <c r="P626" s="4" t="s">
        <v>71</v>
      </c>
      <c r="Q626" s="4"/>
      <c r="R626" s="4" t="s">
        <v>28</v>
      </c>
      <c r="S626" s="4" t="s">
        <v>31</v>
      </c>
      <c r="T626" s="4" t="s">
        <v>82</v>
      </c>
      <c r="U626" s="4" t="s">
        <v>31</v>
      </c>
    </row>
    <row r="627" hidden="1">
      <c r="A627" s="11" t="s">
        <v>670</v>
      </c>
      <c r="B627" s="2" t="s">
        <v>96</v>
      </c>
      <c r="C627" s="12" t="s">
        <v>725</v>
      </c>
      <c r="D627" s="3" t="str">
        <f>VLOOKUP(C627,Locations!$G$2:$H$250,2,false)</f>
        <v>00061 Route 1</v>
      </c>
      <c r="E627" s="11" t="s">
        <v>101</v>
      </c>
      <c r="F627" s="4" t="s">
        <v>706</v>
      </c>
      <c r="G627" s="3"/>
      <c r="H627" s="2"/>
      <c r="I627" s="4"/>
      <c r="J627" s="4"/>
      <c r="K627" s="4"/>
      <c r="L627" s="4"/>
      <c r="M627" s="4" t="str">
        <f>IF(vlookup(A627,'Available Pokemon'!A:C,3,FALSE)=D627,"Y","N")</f>
        <v>N</v>
      </c>
      <c r="N627" s="4" t="str">
        <f>iferror(IF(vlookup(A627,'Available Pokemon'!A:D,4,FALSE)=D627,"Y","N"),"N")</f>
        <v>N</v>
      </c>
      <c r="O627" s="4" t="str">
        <f t="shared" si="4"/>
        <v>N</v>
      </c>
      <c r="P627" s="4" t="s">
        <v>90</v>
      </c>
      <c r="Q627" s="4"/>
      <c r="R627" s="4" t="s">
        <v>92</v>
      </c>
      <c r="S627" s="4" t="s">
        <v>31</v>
      </c>
      <c r="T627" s="4">
        <v>1.0</v>
      </c>
      <c r="U627" s="4"/>
    </row>
    <row r="628">
      <c r="A628" s="11" t="s">
        <v>733</v>
      </c>
      <c r="B628" s="2" t="s">
        <v>96</v>
      </c>
      <c r="C628" s="12" t="s">
        <v>725</v>
      </c>
      <c r="D628" s="3" t="str">
        <f>VLOOKUP(C628,Locations!$G$2:$H$250,2,false)</f>
        <v>00061 Route 1</v>
      </c>
      <c r="E628" s="11" t="s">
        <v>213</v>
      </c>
      <c r="F628" s="4" t="s">
        <v>706</v>
      </c>
      <c r="G628" s="5"/>
      <c r="H628" s="2" t="s">
        <v>414</v>
      </c>
      <c r="I628" s="4" t="s">
        <v>734</v>
      </c>
      <c r="J628" s="4" t="s">
        <v>735</v>
      </c>
      <c r="K628" s="4"/>
      <c r="L628" s="4"/>
      <c r="M628" s="4" t="str">
        <f>IF(vlookup(A628,'Available Pokemon'!A:C,3,FALSE)=D628,"Y","N")</f>
        <v>Y</v>
      </c>
      <c r="N628" s="4" t="str">
        <f>iferror(IF(vlookup(A628,'Available Pokemon'!A:D,4,FALSE)=D628,"Y","N"),"N")</f>
        <v>N</v>
      </c>
      <c r="O628" s="4" t="str">
        <f t="shared" si="4"/>
        <v>Y</v>
      </c>
      <c r="P628" s="4" t="s">
        <v>71</v>
      </c>
      <c r="Q628" s="4"/>
      <c r="R628" s="4" t="s">
        <v>28</v>
      </c>
      <c r="S628" s="4" t="s">
        <v>28</v>
      </c>
      <c r="T628" s="4">
        <v>0.0</v>
      </c>
      <c r="U628" s="4" t="s">
        <v>31</v>
      </c>
    </row>
    <row r="629">
      <c r="A629" s="11" t="s">
        <v>736</v>
      </c>
      <c r="B629" s="2" t="s">
        <v>96</v>
      </c>
      <c r="C629" s="12" t="s">
        <v>725</v>
      </c>
      <c r="D629" s="3" t="str">
        <f>VLOOKUP(C629,Locations!$G$2:$H$250,2,false)</f>
        <v>00061 Route 1</v>
      </c>
      <c r="E629" s="11" t="s">
        <v>97</v>
      </c>
      <c r="F629" s="4" t="s">
        <v>706</v>
      </c>
      <c r="G629" s="5"/>
      <c r="H629" s="2" t="s">
        <v>414</v>
      </c>
      <c r="I629" s="4" t="s">
        <v>737</v>
      </c>
      <c r="J629" s="4" t="s">
        <v>737</v>
      </c>
      <c r="K629" s="4" t="s">
        <v>737</v>
      </c>
      <c r="L629" s="4"/>
      <c r="M629" s="4" t="str">
        <f>IF(vlookup(A629,'Available Pokemon'!A:C,3,FALSE)=D629,"Y","N")</f>
        <v>Y</v>
      </c>
      <c r="N629" s="4" t="str">
        <f>iferror(IF(vlookup(A629,'Available Pokemon'!A:D,4,FALSE)=D629,"Y","N"),"N")</f>
        <v>N</v>
      </c>
      <c r="O629" s="4" t="str">
        <f t="shared" si="4"/>
        <v>Y</v>
      </c>
      <c r="P629" s="4" t="s">
        <v>71</v>
      </c>
      <c r="Q629" s="4"/>
      <c r="R629" s="4" t="s">
        <v>28</v>
      </c>
      <c r="S629" s="4" t="s">
        <v>31</v>
      </c>
      <c r="T629" s="4" t="s">
        <v>82</v>
      </c>
      <c r="U629" s="4" t="s">
        <v>31</v>
      </c>
    </row>
    <row r="630">
      <c r="A630" s="11" t="s">
        <v>738</v>
      </c>
      <c r="B630" s="2" t="s">
        <v>96</v>
      </c>
      <c r="C630" s="12" t="s">
        <v>725</v>
      </c>
      <c r="D630" s="3" t="str">
        <f>VLOOKUP(C630,Locations!$G$2:$H$250,2,false)</f>
        <v>00061 Route 1</v>
      </c>
      <c r="E630" s="11" t="s">
        <v>24</v>
      </c>
      <c r="F630" s="4" t="s">
        <v>706</v>
      </c>
      <c r="G630" s="5"/>
      <c r="H630" s="2" t="s">
        <v>414</v>
      </c>
      <c r="I630" s="4" t="s">
        <v>739</v>
      </c>
      <c r="J630" s="4"/>
      <c r="K630" s="4"/>
      <c r="L630" s="4"/>
      <c r="M630" s="4" t="str">
        <f>IF(vlookup(A630,'Available Pokemon'!A:C,3,FALSE)=D630,"Y","N")</f>
        <v>Y</v>
      </c>
      <c r="N630" s="4" t="str">
        <f>iferror(IF(vlookup(A630,'Available Pokemon'!A:D,4,FALSE)=D630,"Y","N"),"N")</f>
        <v>N</v>
      </c>
      <c r="O630" s="4" t="str">
        <f t="shared" si="4"/>
        <v>Y</v>
      </c>
      <c r="P630" s="4" t="s">
        <v>128</v>
      </c>
      <c r="Q630" s="4"/>
      <c r="R630" s="4" t="s">
        <v>28</v>
      </c>
      <c r="S630" s="4" t="s">
        <v>31</v>
      </c>
      <c r="T630" s="4">
        <v>1.0</v>
      </c>
      <c r="U630" s="4"/>
    </row>
    <row r="631">
      <c r="A631" s="11" t="s">
        <v>740</v>
      </c>
      <c r="B631" s="2" t="s">
        <v>96</v>
      </c>
      <c r="C631" s="12" t="s">
        <v>725</v>
      </c>
      <c r="D631" s="3" t="str">
        <f>VLOOKUP(C631,Locations!$G$2:$H$250,2,false)</f>
        <v>00061 Route 1</v>
      </c>
      <c r="E631" s="11" t="s">
        <v>24</v>
      </c>
      <c r="F631" s="4" t="s">
        <v>706</v>
      </c>
      <c r="G631" s="5"/>
      <c r="H631" s="2" t="s">
        <v>414</v>
      </c>
      <c r="I631" s="4"/>
      <c r="J631" s="4"/>
      <c r="K631" s="4"/>
      <c r="L631" s="4"/>
      <c r="M631" s="4" t="str">
        <f>IF(vlookup(A631,'Available Pokemon'!A:C,3,FALSE)=D631,"Y","N")</f>
        <v>Y</v>
      </c>
      <c r="N631" s="4" t="str">
        <f>iferror(IF(vlookup(A631,'Available Pokemon'!A:D,4,FALSE)=D631,"Y","N"),"N")</f>
        <v>N</v>
      </c>
      <c r="O631" s="4" t="str">
        <f t="shared" si="4"/>
        <v>Y</v>
      </c>
      <c r="P631" s="4" t="s">
        <v>128</v>
      </c>
      <c r="Q631" s="4"/>
      <c r="R631" s="4" t="s">
        <v>28</v>
      </c>
      <c r="S631" s="4" t="s">
        <v>28</v>
      </c>
      <c r="T631" s="4">
        <v>0.0</v>
      </c>
      <c r="U631" s="4" t="s">
        <v>31</v>
      </c>
    </row>
    <row r="632">
      <c r="A632" s="11" t="s">
        <v>420</v>
      </c>
      <c r="B632" s="2" t="s">
        <v>96</v>
      </c>
      <c r="C632" s="12" t="s">
        <v>725</v>
      </c>
      <c r="D632" s="3" t="str">
        <f>VLOOKUP(C632,Locations!$G$2:$H$250,2,false)</f>
        <v>00061 Route 1</v>
      </c>
      <c r="E632" s="11" t="s">
        <v>213</v>
      </c>
      <c r="F632" s="4" t="s">
        <v>706</v>
      </c>
      <c r="G632" s="5"/>
      <c r="H632" s="2" t="s">
        <v>149</v>
      </c>
      <c r="I632" s="4"/>
      <c r="J632" s="4"/>
      <c r="K632" s="4"/>
      <c r="L632" s="4"/>
      <c r="M632" s="4" t="str">
        <f>IF(vlookup(A632,'Available Pokemon'!A:C,3,FALSE)=D632,"Y","N")</f>
        <v>N</v>
      </c>
      <c r="N632" s="4" t="str">
        <f>iferror(IF(vlookup(A632,'Available Pokemon'!A:D,4,FALSE)=D632,"Y","N"),"N")</f>
        <v>Y</v>
      </c>
      <c r="O632" s="4" t="str">
        <f t="shared" si="4"/>
        <v>Y</v>
      </c>
      <c r="P632" s="4" t="s">
        <v>33</v>
      </c>
      <c r="Q632" s="4"/>
      <c r="R632" s="4" t="s">
        <v>28</v>
      </c>
      <c r="S632" s="4" t="s">
        <v>31</v>
      </c>
      <c r="T632" s="4">
        <v>1.0</v>
      </c>
      <c r="U632" s="4"/>
    </row>
    <row r="633">
      <c r="A633" s="11" t="s">
        <v>741</v>
      </c>
      <c r="B633" s="2" t="s">
        <v>96</v>
      </c>
      <c r="C633" s="12" t="s">
        <v>725</v>
      </c>
      <c r="D633" s="3" t="str">
        <f>VLOOKUP(C633,Locations!$G$2:$H$250,2,false)</f>
        <v>00061 Route 1</v>
      </c>
      <c r="E633" s="11" t="s">
        <v>101</v>
      </c>
      <c r="F633" s="4" t="s">
        <v>706</v>
      </c>
      <c r="G633" s="5"/>
      <c r="H633" s="2" t="s">
        <v>149</v>
      </c>
      <c r="I633" s="4"/>
      <c r="J633" s="4"/>
      <c r="K633" s="4"/>
      <c r="L633" s="4"/>
      <c r="M633" s="4" t="str">
        <f>IF(vlookup(A633,'Available Pokemon'!A:C,3,FALSE)=D633,"Y","N")</f>
        <v>Y</v>
      </c>
      <c r="N633" s="4" t="str">
        <f>iferror(IF(vlookup(A633,'Available Pokemon'!A:D,4,FALSE)=D633,"Y","N"),"N")</f>
        <v>N</v>
      </c>
      <c r="O633" s="4" t="str">
        <f t="shared" si="4"/>
        <v>Y</v>
      </c>
      <c r="P633" s="4" t="s">
        <v>33</v>
      </c>
      <c r="Q633" s="4"/>
      <c r="R633" s="4" t="s">
        <v>28</v>
      </c>
      <c r="S633" s="4" t="s">
        <v>28</v>
      </c>
      <c r="T633" s="4">
        <v>0.0</v>
      </c>
      <c r="U633" s="4" t="s">
        <v>31</v>
      </c>
    </row>
    <row r="634">
      <c r="A634" s="11" t="s">
        <v>347</v>
      </c>
      <c r="B634" s="2" t="s">
        <v>96</v>
      </c>
      <c r="C634" s="12" t="s">
        <v>725</v>
      </c>
      <c r="D634" s="3" t="str">
        <f>VLOOKUP(C634,Locations!$G$2:$H$250,2,false)</f>
        <v>00061 Route 1</v>
      </c>
      <c r="E634" s="11" t="s">
        <v>97</v>
      </c>
      <c r="F634" s="4" t="s">
        <v>706</v>
      </c>
      <c r="G634" s="5"/>
      <c r="H634" s="2" t="s">
        <v>414</v>
      </c>
      <c r="I634" s="4"/>
      <c r="J634" s="4"/>
      <c r="K634" s="4"/>
      <c r="L634" s="4"/>
      <c r="M634" s="4" t="str">
        <f>IF(vlookup(A634,'Available Pokemon'!A:C,3,FALSE)=D634,"Y","N")</f>
        <v>N</v>
      </c>
      <c r="N634" s="4" t="str">
        <f>iferror(IF(vlookup(A634,'Available Pokemon'!A:D,4,FALSE)=D634,"Y","N"),"N")</f>
        <v>Y</v>
      </c>
      <c r="O634" s="4" t="str">
        <f t="shared" si="4"/>
        <v>Y</v>
      </c>
      <c r="P634" s="4" t="s">
        <v>29</v>
      </c>
      <c r="Q634" s="4"/>
      <c r="R634" s="4" t="s">
        <v>28</v>
      </c>
      <c r="S634" s="4" t="s">
        <v>31</v>
      </c>
      <c r="T634" s="4">
        <v>1.0</v>
      </c>
      <c r="U634" s="4"/>
    </row>
    <row r="635">
      <c r="A635" s="11" t="s">
        <v>729</v>
      </c>
      <c r="B635" s="2" t="s">
        <v>96</v>
      </c>
      <c r="C635" s="12" t="s">
        <v>725</v>
      </c>
      <c r="D635" s="3" t="str">
        <f>VLOOKUP(C635,Locations!$G$2:$H$250,2,false)</f>
        <v>00061 Route 1</v>
      </c>
      <c r="E635" s="11" t="s">
        <v>24</v>
      </c>
      <c r="F635" s="4" t="s">
        <v>706</v>
      </c>
      <c r="G635" s="5"/>
      <c r="H635" s="2" t="s">
        <v>149</v>
      </c>
      <c r="I635" s="4"/>
      <c r="J635" s="4"/>
      <c r="K635" s="4"/>
      <c r="L635" s="4"/>
      <c r="M635" s="4" t="str">
        <f>IF(vlookup(A635,'Available Pokemon'!A:C,3,FALSE)=D635,"Y","N")</f>
        <v>Y</v>
      </c>
      <c r="N635" s="4" t="str">
        <f>iferror(IF(vlookup(A635,'Available Pokemon'!A:D,4,FALSE)=D635,"Y","N"),"N")</f>
        <v>N</v>
      </c>
      <c r="O635" s="4" t="str">
        <f t="shared" si="4"/>
        <v>Y</v>
      </c>
      <c r="P635" s="4" t="s">
        <v>71</v>
      </c>
      <c r="Q635" s="4"/>
      <c r="R635" s="4" t="s">
        <v>28</v>
      </c>
      <c r="S635" s="4" t="s">
        <v>31</v>
      </c>
      <c r="T635" s="4" t="s">
        <v>82</v>
      </c>
      <c r="U635" s="4" t="s">
        <v>31</v>
      </c>
    </row>
    <row r="636">
      <c r="A636" s="11" t="s">
        <v>742</v>
      </c>
      <c r="B636" s="2" t="s">
        <v>600</v>
      </c>
      <c r="C636" s="12" t="s">
        <v>743</v>
      </c>
      <c r="D636" s="3" t="str">
        <f>VLOOKUP(C636,Locations!$G$2:$H$250,2,false)</f>
        <v>00062 North Aventurine Woods</v>
      </c>
      <c r="E636" s="11" t="s">
        <v>24</v>
      </c>
      <c r="F636" s="4" t="s">
        <v>706</v>
      </c>
      <c r="G636" s="5"/>
      <c r="H636" s="2" t="s">
        <v>414</v>
      </c>
      <c r="I636" s="4" t="s">
        <v>160</v>
      </c>
      <c r="J636" s="4"/>
      <c r="K636" s="4"/>
      <c r="L636" s="4"/>
      <c r="M636" s="4" t="str">
        <f>IF(vlookup(A636,'Available Pokemon'!A:C,3,FALSE)=D636,"Y","N")</f>
        <v>Y</v>
      </c>
      <c r="N636" s="4" t="str">
        <f>iferror(IF(vlookup(A636,'Available Pokemon'!A:D,4,FALSE)=D636,"Y","N"),"N")</f>
        <v>N</v>
      </c>
      <c r="O636" s="4" t="str">
        <f t="shared" si="4"/>
        <v>Y</v>
      </c>
      <c r="P636" s="4" t="s">
        <v>44</v>
      </c>
      <c r="Q636" s="4" t="s">
        <v>90</v>
      </c>
      <c r="R636" s="4" t="s">
        <v>28</v>
      </c>
      <c r="S636" s="4" t="s">
        <v>28</v>
      </c>
      <c r="T636" s="4">
        <v>0.0</v>
      </c>
      <c r="U636" s="4" t="s">
        <v>31</v>
      </c>
    </row>
    <row r="637">
      <c r="A637" s="11" t="s">
        <v>744</v>
      </c>
      <c r="B637" s="2" t="s">
        <v>600</v>
      </c>
      <c r="C637" s="12" t="s">
        <v>743</v>
      </c>
      <c r="D637" s="3" t="str">
        <f>VLOOKUP(C637,Locations!$G$2:$H$250,2,false)</f>
        <v>00062 North Aventurine Woods</v>
      </c>
      <c r="E637" s="11" t="s">
        <v>24</v>
      </c>
      <c r="F637" s="4" t="s">
        <v>706</v>
      </c>
      <c r="G637" s="5"/>
      <c r="H637" s="2" t="s">
        <v>414</v>
      </c>
      <c r="I637" s="4" t="s">
        <v>160</v>
      </c>
      <c r="J637" s="4"/>
      <c r="K637" s="4"/>
      <c r="L637" s="4"/>
      <c r="M637" s="4" t="str">
        <f>IF(vlookup(A637,'Available Pokemon'!A:C,3,FALSE)=D637,"Y","N")</f>
        <v>Y</v>
      </c>
      <c r="N637" s="4" t="str">
        <f>iferror(IF(vlookup(A637,'Available Pokemon'!A:D,4,FALSE)=D637,"Y","N"),"N")</f>
        <v>N</v>
      </c>
      <c r="O637" s="4" t="str">
        <f t="shared" si="4"/>
        <v>Y</v>
      </c>
      <c r="P637" s="4" t="s">
        <v>44</v>
      </c>
      <c r="Q637" s="4" t="s">
        <v>90</v>
      </c>
      <c r="R637" s="4" t="s">
        <v>28</v>
      </c>
      <c r="S637" s="4" t="s">
        <v>31</v>
      </c>
      <c r="T637" s="4">
        <v>1.0</v>
      </c>
      <c r="U637" s="4"/>
    </row>
    <row r="638" hidden="1">
      <c r="A638" s="11" t="s">
        <v>87</v>
      </c>
      <c r="B638" s="2" t="s">
        <v>88</v>
      </c>
      <c r="C638" s="12" t="s">
        <v>743</v>
      </c>
      <c r="D638" s="3" t="str">
        <f>VLOOKUP(C638,Locations!$G$2:$H$250,2,false)</f>
        <v>00062 North Aventurine Woods</v>
      </c>
      <c r="E638" s="11" t="s">
        <v>24</v>
      </c>
      <c r="F638" s="4" t="s">
        <v>706</v>
      </c>
      <c r="G638" s="3"/>
      <c r="H638" s="2"/>
      <c r="I638" s="4" t="s">
        <v>89</v>
      </c>
      <c r="J638" s="4"/>
      <c r="K638" s="4"/>
      <c r="L638" s="4"/>
      <c r="M638" s="4" t="str">
        <f>IF(vlookup(A638,'Available Pokemon'!A:C,3,FALSE)=D638,"Y","N")</f>
        <v>N</v>
      </c>
      <c r="N638" s="4" t="str">
        <f>iferror(IF(vlookup(A638,'Available Pokemon'!A:D,4,FALSE)=D638,"Y","N"),"N")</f>
        <v>N</v>
      </c>
      <c r="O638" s="4" t="str">
        <f t="shared" si="4"/>
        <v>N</v>
      </c>
      <c r="P638" s="4" t="s">
        <v>90</v>
      </c>
      <c r="Q638" s="4" t="s">
        <v>56</v>
      </c>
      <c r="R638" s="4" t="s">
        <v>28</v>
      </c>
      <c r="S638" s="4" t="s">
        <v>31</v>
      </c>
      <c r="T638" s="4">
        <v>1.0</v>
      </c>
      <c r="U638" s="4"/>
    </row>
    <row r="639" hidden="1">
      <c r="A639" s="11" t="s">
        <v>716</v>
      </c>
      <c r="B639" s="2" t="s">
        <v>88</v>
      </c>
      <c r="C639" s="12" t="s">
        <v>743</v>
      </c>
      <c r="D639" s="3" t="str">
        <f>VLOOKUP(C639,Locations!$G$2:$H$250,2,false)</f>
        <v>00062 North Aventurine Woods</v>
      </c>
      <c r="E639" s="11" t="s">
        <v>24</v>
      </c>
      <c r="F639" s="4" t="s">
        <v>706</v>
      </c>
      <c r="G639" s="3"/>
      <c r="H639" s="2"/>
      <c r="I639" s="4"/>
      <c r="J639" s="4"/>
      <c r="K639" s="4"/>
      <c r="L639" s="4"/>
      <c r="M639" s="4" t="str">
        <f>IF(vlookup(A639,'Available Pokemon'!A:C,3,FALSE)=D639,"Y","N")</f>
        <v>N</v>
      </c>
      <c r="N639" s="4" t="str">
        <f>iferror(IF(vlookup(A639,'Available Pokemon'!A:D,4,FALSE)=D639,"Y","N"),"N")</f>
        <v>N</v>
      </c>
      <c r="O639" s="4" t="str">
        <f t="shared" si="4"/>
        <v>N</v>
      </c>
      <c r="P639" s="4" t="s">
        <v>71</v>
      </c>
      <c r="Q639" s="4"/>
      <c r="R639" s="4" t="s">
        <v>28</v>
      </c>
      <c r="S639" s="4" t="s">
        <v>31</v>
      </c>
      <c r="T639" s="4" t="s">
        <v>82</v>
      </c>
      <c r="U639" s="4" t="s">
        <v>31</v>
      </c>
    </row>
    <row r="640" hidden="1">
      <c r="A640" s="11" t="s">
        <v>717</v>
      </c>
      <c r="B640" s="2" t="s">
        <v>88</v>
      </c>
      <c r="C640" s="12" t="s">
        <v>743</v>
      </c>
      <c r="D640" s="3" t="str">
        <f>VLOOKUP(C640,Locations!$G$2:$H$250,2,false)</f>
        <v>00062 North Aventurine Woods</v>
      </c>
      <c r="E640" s="11" t="s">
        <v>24</v>
      </c>
      <c r="F640" s="4" t="s">
        <v>706</v>
      </c>
      <c r="G640" s="3"/>
      <c r="H640" s="2"/>
      <c r="I640" s="4" t="s">
        <v>718</v>
      </c>
      <c r="J640" s="4"/>
      <c r="K640" s="4"/>
      <c r="L640" s="4"/>
      <c r="M640" s="4" t="str">
        <f>IF(vlookup(A640,'Available Pokemon'!A:C,3,FALSE)=D640,"Y","N")</f>
        <v>N</v>
      </c>
      <c r="N640" s="4" t="str">
        <f>iferror(IF(vlookup(A640,'Available Pokemon'!A:D,4,FALSE)=D640,"Y","N"),"N")</f>
        <v>N</v>
      </c>
      <c r="O640" s="4" t="str">
        <f t="shared" si="4"/>
        <v>N</v>
      </c>
      <c r="P640" s="4" t="s">
        <v>90</v>
      </c>
      <c r="Q640" s="4" t="s">
        <v>56</v>
      </c>
      <c r="R640" s="4" t="s">
        <v>28</v>
      </c>
      <c r="S640" s="4" t="s">
        <v>28</v>
      </c>
      <c r="T640" s="4">
        <v>0.0</v>
      </c>
      <c r="U640" s="4" t="s">
        <v>31</v>
      </c>
    </row>
    <row r="641" hidden="1">
      <c r="A641" s="11" t="s">
        <v>91</v>
      </c>
      <c r="B641" s="2" t="s">
        <v>88</v>
      </c>
      <c r="C641" s="12" t="s">
        <v>743</v>
      </c>
      <c r="D641" s="3" t="str">
        <f>VLOOKUP(C641,Locations!$G$2:$H$250,2,false)</f>
        <v>00062 North Aventurine Woods</v>
      </c>
      <c r="E641" s="11" t="s">
        <v>24</v>
      </c>
      <c r="F641" s="4" t="s">
        <v>706</v>
      </c>
      <c r="G641" s="3"/>
      <c r="H641" s="2"/>
      <c r="I641" s="4"/>
      <c r="J641" s="4"/>
      <c r="K641" s="4"/>
      <c r="L641" s="4"/>
      <c r="M641" s="4" t="str">
        <f>IF(vlookup(A641,'Available Pokemon'!A:C,3,FALSE)=D641,"Y","N")</f>
        <v>N</v>
      </c>
      <c r="N641" s="4" t="str">
        <f>iferror(IF(vlookup(A641,'Available Pokemon'!A:D,4,FALSE)=D641,"Y","N"),"N")</f>
        <v>N</v>
      </c>
      <c r="O641" s="4" t="str">
        <f t="shared" si="4"/>
        <v>N</v>
      </c>
      <c r="P641" s="4" t="s">
        <v>90</v>
      </c>
      <c r="Q641" s="4"/>
      <c r="R641" s="4" t="s">
        <v>92</v>
      </c>
      <c r="S641" s="4" t="s">
        <v>31</v>
      </c>
      <c r="T641" s="4">
        <v>1.0</v>
      </c>
      <c r="U641" s="4"/>
    </row>
    <row r="642" hidden="1">
      <c r="A642" s="11" t="s">
        <v>138</v>
      </c>
      <c r="B642" s="2" t="s">
        <v>88</v>
      </c>
      <c r="C642" s="12" t="s">
        <v>743</v>
      </c>
      <c r="D642" s="3" t="str">
        <f>VLOOKUP(C642,Locations!$G$2:$H$250,2,false)</f>
        <v>00062 North Aventurine Woods</v>
      </c>
      <c r="E642" s="11" t="s">
        <v>24</v>
      </c>
      <c r="F642" s="4" t="s">
        <v>706</v>
      </c>
      <c r="G642" s="3"/>
      <c r="H642" s="2"/>
      <c r="I642" s="4"/>
      <c r="J642" s="4"/>
      <c r="K642" s="4"/>
      <c r="L642" s="4"/>
      <c r="M642" s="4" t="str">
        <f>IF(vlookup(A642,'Available Pokemon'!A:C,3,FALSE)=D642,"Y","N")</f>
        <v>N</v>
      </c>
      <c r="N642" s="4" t="str">
        <f>iferror(IF(vlookup(A642,'Available Pokemon'!A:D,4,FALSE)=D642,"Y","N"),"N")</f>
        <v>N</v>
      </c>
      <c r="O642" s="4" t="str">
        <f t="shared" si="4"/>
        <v>N</v>
      </c>
      <c r="P642" s="4" t="s">
        <v>71</v>
      </c>
      <c r="Q642" s="4" t="s">
        <v>56</v>
      </c>
      <c r="R642" s="4" t="s">
        <v>139</v>
      </c>
      <c r="S642" s="4" t="s">
        <v>31</v>
      </c>
      <c r="T642" s="4">
        <v>1.0</v>
      </c>
      <c r="U642" s="4"/>
    </row>
    <row r="643" hidden="1">
      <c r="A643" s="11" t="s">
        <v>361</v>
      </c>
      <c r="B643" s="2" t="s">
        <v>88</v>
      </c>
      <c r="C643" s="12" t="s">
        <v>743</v>
      </c>
      <c r="D643" s="3" t="str">
        <f>VLOOKUP(C643,Locations!$G$2:$H$250,2,false)</f>
        <v>00062 North Aventurine Woods</v>
      </c>
      <c r="E643" s="11" t="s">
        <v>24</v>
      </c>
      <c r="F643" s="4" t="s">
        <v>706</v>
      </c>
      <c r="G643" s="3"/>
      <c r="H643" s="2"/>
      <c r="I643" s="4"/>
      <c r="J643" s="4"/>
      <c r="K643" s="4"/>
      <c r="L643" s="4"/>
      <c r="M643" s="4" t="str">
        <f>IF(vlookup(A643,'Available Pokemon'!A:C,3,FALSE)=D643,"Y","N")</f>
        <v>N</v>
      </c>
      <c r="N643" s="4" t="str">
        <f>iferror(IF(vlookup(A643,'Available Pokemon'!A:D,4,FALSE)=D643,"Y","N"),"N")</f>
        <v>N</v>
      </c>
      <c r="O643" s="4" t="str">
        <f t="shared" si="4"/>
        <v>N</v>
      </c>
      <c r="P643" s="4" t="s">
        <v>71</v>
      </c>
      <c r="Q643" s="4" t="s">
        <v>56</v>
      </c>
      <c r="R643" s="4" t="s">
        <v>28</v>
      </c>
      <c r="S643" s="4" t="s">
        <v>31</v>
      </c>
      <c r="T643" s="4">
        <v>1.0</v>
      </c>
      <c r="U643" s="4"/>
    </row>
    <row r="644" hidden="1">
      <c r="A644" s="11" t="s">
        <v>719</v>
      </c>
      <c r="B644" s="2" t="s">
        <v>88</v>
      </c>
      <c r="C644" s="12" t="s">
        <v>743</v>
      </c>
      <c r="D644" s="3" t="str">
        <f>VLOOKUP(C644,Locations!$G$2:$H$250,2,false)</f>
        <v>00062 North Aventurine Woods</v>
      </c>
      <c r="E644" s="11" t="s">
        <v>24</v>
      </c>
      <c r="F644" s="4" t="s">
        <v>706</v>
      </c>
      <c r="G644" s="3"/>
      <c r="H644" s="2"/>
      <c r="I644" s="4" t="s">
        <v>718</v>
      </c>
      <c r="J644" s="4"/>
      <c r="K644" s="4"/>
      <c r="L644" s="4"/>
      <c r="M644" s="4" t="str">
        <f>IF(vlookup(A644,'Available Pokemon'!A:C,3,FALSE)=D644,"Y","N")</f>
        <v>N</v>
      </c>
      <c r="N644" s="4" t="str">
        <f>iferror(IF(vlookup(A644,'Available Pokemon'!A:D,4,FALSE)=D644,"Y","N"),"N")</f>
        <v>N</v>
      </c>
      <c r="O644" s="4" t="str">
        <f t="shared" si="4"/>
        <v>N</v>
      </c>
      <c r="P644" s="4" t="s">
        <v>90</v>
      </c>
      <c r="Q644" s="4" t="s">
        <v>29</v>
      </c>
      <c r="R644" s="4" t="s">
        <v>196</v>
      </c>
      <c r="S644" s="4" t="s">
        <v>28</v>
      </c>
      <c r="T644" s="4">
        <v>0.0</v>
      </c>
      <c r="U644" s="4" t="s">
        <v>31</v>
      </c>
    </row>
    <row r="645" hidden="1">
      <c r="A645" s="11" t="s">
        <v>365</v>
      </c>
      <c r="B645" s="2" t="s">
        <v>96</v>
      </c>
      <c r="C645" s="12" t="s">
        <v>743</v>
      </c>
      <c r="D645" s="3" t="str">
        <f>VLOOKUP(C645,Locations!$G$2:$H$250,2,false)</f>
        <v>00062 North Aventurine Woods</v>
      </c>
      <c r="E645" s="11" t="s">
        <v>101</v>
      </c>
      <c r="F645" s="4" t="s">
        <v>706</v>
      </c>
      <c r="G645" s="3"/>
      <c r="H645" s="2"/>
      <c r="I645" s="4"/>
      <c r="J645" s="4"/>
      <c r="K645" s="4"/>
      <c r="L645" s="4"/>
      <c r="M645" s="4" t="str">
        <f>IF(vlookup(A645,'Available Pokemon'!A:C,3,FALSE)=D645,"Y","N")</f>
        <v>N</v>
      </c>
      <c r="N645" s="4" t="str">
        <f>iferror(IF(vlookup(A645,'Available Pokemon'!A:D,4,FALSE)=D645,"Y","N"),"N")</f>
        <v>N</v>
      </c>
      <c r="O645" s="4" t="str">
        <f t="shared" si="4"/>
        <v>N</v>
      </c>
      <c r="P645" s="4" t="s">
        <v>90</v>
      </c>
      <c r="Q645" s="4" t="s">
        <v>30</v>
      </c>
      <c r="R645" s="4" t="s">
        <v>28</v>
      </c>
      <c r="S645" s="4" t="s">
        <v>28</v>
      </c>
      <c r="T645" s="4">
        <v>0.0</v>
      </c>
      <c r="U645" s="4" t="s">
        <v>31</v>
      </c>
    </row>
    <row r="646" hidden="1">
      <c r="A646" s="11" t="s">
        <v>720</v>
      </c>
      <c r="B646" s="2" t="s">
        <v>96</v>
      </c>
      <c r="C646" s="12" t="s">
        <v>743</v>
      </c>
      <c r="D646" s="3" t="str">
        <f>VLOOKUP(C646,Locations!$G$2:$H$250,2,false)</f>
        <v>00062 North Aventurine Woods</v>
      </c>
      <c r="E646" s="11" t="s">
        <v>24</v>
      </c>
      <c r="F646" s="4" t="s">
        <v>706</v>
      </c>
      <c r="G646" s="3"/>
      <c r="H646" s="2"/>
      <c r="I646" s="4"/>
      <c r="J646" s="4"/>
      <c r="K646" s="4"/>
      <c r="L646" s="4"/>
      <c r="M646" s="4" t="str">
        <f>IF(vlookup(A646,'Available Pokemon'!A:C,3,FALSE)=D646,"Y","N")</f>
        <v>N</v>
      </c>
      <c r="N646" s="4" t="str">
        <f>iferror(IF(vlookup(A646,'Available Pokemon'!A:D,4,FALSE)=D646,"Y","N"),"N")</f>
        <v>N</v>
      </c>
      <c r="O646" s="4" t="str">
        <f t="shared" si="4"/>
        <v>N</v>
      </c>
      <c r="P646" s="4" t="s">
        <v>71</v>
      </c>
      <c r="Q646" s="4" t="s">
        <v>226</v>
      </c>
      <c r="R646" s="4" t="s">
        <v>28</v>
      </c>
      <c r="S646" s="4" t="s">
        <v>28</v>
      </c>
      <c r="T646" s="4">
        <v>0.0</v>
      </c>
      <c r="U646" s="4" t="s">
        <v>31</v>
      </c>
    </row>
    <row r="647" hidden="1">
      <c r="A647" s="11" t="s">
        <v>214</v>
      </c>
      <c r="B647" s="2" t="s">
        <v>96</v>
      </c>
      <c r="C647" s="12" t="s">
        <v>743</v>
      </c>
      <c r="D647" s="3" t="str">
        <f>VLOOKUP(C647,Locations!$G$2:$H$250,2,false)</f>
        <v>00062 North Aventurine Woods</v>
      </c>
      <c r="E647" s="11" t="s">
        <v>97</v>
      </c>
      <c r="F647" s="4" t="s">
        <v>706</v>
      </c>
      <c r="G647" s="3"/>
      <c r="H647" s="2"/>
      <c r="I647" s="4"/>
      <c r="J647" s="4"/>
      <c r="K647" s="4"/>
      <c r="L647" s="4"/>
      <c r="M647" s="4" t="str">
        <f>IF(vlookup(A647,'Available Pokemon'!A:C,3,FALSE)=D647,"Y","N")</f>
        <v>N</v>
      </c>
      <c r="N647" s="4" t="str">
        <f>iferror(IF(vlookup(A647,'Available Pokemon'!A:D,4,FALSE)=D647,"Y","N"),"N")</f>
        <v>N</v>
      </c>
      <c r="O647" s="4" t="str">
        <f t="shared" si="4"/>
        <v>N</v>
      </c>
      <c r="P647" s="4" t="s">
        <v>71</v>
      </c>
      <c r="Q647" s="4"/>
      <c r="R647" s="4" t="s">
        <v>215</v>
      </c>
      <c r="S647" s="4" t="s">
        <v>31</v>
      </c>
      <c r="T647" s="4">
        <v>1.0</v>
      </c>
      <c r="U647" s="4"/>
    </row>
    <row r="648" hidden="1">
      <c r="A648" s="11" t="s">
        <v>371</v>
      </c>
      <c r="B648" s="2" t="s">
        <v>96</v>
      </c>
      <c r="C648" s="12" t="s">
        <v>743</v>
      </c>
      <c r="D648" s="3" t="str">
        <f>VLOOKUP(C648,Locations!$G$2:$H$250,2,false)</f>
        <v>00062 North Aventurine Woods</v>
      </c>
      <c r="E648" s="11" t="s">
        <v>145</v>
      </c>
      <c r="F648" s="4" t="s">
        <v>706</v>
      </c>
      <c r="G648" s="3"/>
      <c r="H648" s="2"/>
      <c r="I648" s="4"/>
      <c r="J648" s="4"/>
      <c r="K648" s="4"/>
      <c r="L648" s="4"/>
      <c r="M648" s="4" t="str">
        <f>IF(vlookup(A648,'Available Pokemon'!A:C,3,FALSE)=D648,"Y","N")</f>
        <v>N</v>
      </c>
      <c r="N648" s="4" t="str">
        <f>iferror(IF(vlookup(A648,'Available Pokemon'!A:D,4,FALSE)=D648,"Y","N"),"N")</f>
        <v>N</v>
      </c>
      <c r="O648" s="4" t="str">
        <f t="shared" si="4"/>
        <v>N</v>
      </c>
      <c r="P648" s="4" t="s">
        <v>90</v>
      </c>
      <c r="Q648" s="4" t="s">
        <v>56</v>
      </c>
      <c r="R648" s="4" t="s">
        <v>28</v>
      </c>
      <c r="S648" s="4" t="s">
        <v>28</v>
      </c>
      <c r="T648" s="4">
        <v>0.0</v>
      </c>
      <c r="U648" s="4" t="s">
        <v>31</v>
      </c>
    </row>
    <row r="649" hidden="1">
      <c r="A649" s="11" t="s">
        <v>144</v>
      </c>
      <c r="B649" s="2" t="s">
        <v>96</v>
      </c>
      <c r="C649" s="12" t="s">
        <v>743</v>
      </c>
      <c r="D649" s="3" t="str">
        <f>VLOOKUP(C649,Locations!$G$2:$H$250,2,false)</f>
        <v>00062 North Aventurine Woods</v>
      </c>
      <c r="E649" s="11" t="s">
        <v>145</v>
      </c>
      <c r="F649" s="4" t="s">
        <v>706</v>
      </c>
      <c r="G649" s="3"/>
      <c r="H649" s="2"/>
      <c r="I649" s="4"/>
      <c r="J649" s="4"/>
      <c r="K649" s="4"/>
      <c r="L649" s="4"/>
      <c r="M649" s="4" t="str">
        <f>IF(vlookup(A649,'Available Pokemon'!A:C,3,FALSE)=D649,"Y","N")</f>
        <v>N</v>
      </c>
      <c r="N649" s="4" t="str">
        <f>iferror(IF(vlookup(A649,'Available Pokemon'!A:D,4,FALSE)=D649,"Y","N"),"N")</f>
        <v>N</v>
      </c>
      <c r="O649" s="4" t="str">
        <f t="shared" si="4"/>
        <v>N</v>
      </c>
      <c r="P649" s="4" t="s">
        <v>90</v>
      </c>
      <c r="Q649" s="4" t="s">
        <v>56</v>
      </c>
      <c r="R649" s="4" t="s">
        <v>28</v>
      </c>
      <c r="S649" s="4" t="s">
        <v>31</v>
      </c>
      <c r="T649" s="4">
        <v>1.0</v>
      </c>
      <c r="U649" s="4"/>
    </row>
    <row r="650" hidden="1">
      <c r="A650" s="11" t="s">
        <v>722</v>
      </c>
      <c r="B650" s="2" t="s">
        <v>96</v>
      </c>
      <c r="C650" s="12" t="s">
        <v>743</v>
      </c>
      <c r="D650" s="3" t="str">
        <f>VLOOKUP(C650,Locations!$G$2:$H$250,2,false)</f>
        <v>00062 North Aventurine Woods</v>
      </c>
      <c r="E650" s="11" t="s">
        <v>114</v>
      </c>
      <c r="F650" s="4" t="s">
        <v>706</v>
      </c>
      <c r="G650" s="3"/>
      <c r="H650" s="2"/>
      <c r="I650" s="4"/>
      <c r="J650" s="4"/>
      <c r="K650" s="4"/>
      <c r="L650" s="4"/>
      <c r="M650" s="4" t="str">
        <f>IF(vlookup(A650,'Available Pokemon'!A:C,3,FALSE)=D650,"Y","N")</f>
        <v>N</v>
      </c>
      <c r="N650" s="4" t="str">
        <f>iferror(IF(vlookup(A650,'Available Pokemon'!A:D,4,FALSE)=D650,"Y","N"),"N")</f>
        <v>N</v>
      </c>
      <c r="O650" s="4" t="str">
        <f t="shared" si="4"/>
        <v>N</v>
      </c>
      <c r="P650" s="4" t="s">
        <v>71</v>
      </c>
      <c r="Q650" s="4"/>
      <c r="R650" s="4" t="s">
        <v>28</v>
      </c>
      <c r="S650" s="4" t="s">
        <v>28</v>
      </c>
      <c r="T650" s="4">
        <v>1.0</v>
      </c>
      <c r="U650" s="4"/>
    </row>
    <row r="651">
      <c r="A651" s="11" t="s">
        <v>745</v>
      </c>
      <c r="B651" s="2" t="s">
        <v>96</v>
      </c>
      <c r="C651" s="12" t="s">
        <v>743</v>
      </c>
      <c r="D651" s="3" t="str">
        <f>VLOOKUP(C651,Locations!$G$2:$H$250,2,false)</f>
        <v>00062 North Aventurine Woods</v>
      </c>
      <c r="E651" s="11" t="s">
        <v>24</v>
      </c>
      <c r="F651" s="4" t="s">
        <v>706</v>
      </c>
      <c r="G651" s="5"/>
      <c r="H651" s="2" t="s">
        <v>414</v>
      </c>
      <c r="I651" s="4"/>
      <c r="J651" s="4"/>
      <c r="K651" s="4"/>
      <c r="L651" s="4"/>
      <c r="M651" s="4" t="str">
        <f>IF(vlookup(A651,'Available Pokemon'!A:C,3,FALSE)=D651,"Y","N")</f>
        <v>Y</v>
      </c>
      <c r="N651" s="4" t="str">
        <f>iferror(IF(vlookup(A651,'Available Pokemon'!A:D,4,FALSE)=D651,"Y","N"),"N")</f>
        <v>N</v>
      </c>
      <c r="O651" s="4" t="str">
        <f t="shared" si="4"/>
        <v>Y</v>
      </c>
      <c r="P651" s="4" t="s">
        <v>71</v>
      </c>
      <c r="Q651" s="4" t="s">
        <v>111</v>
      </c>
      <c r="R651" s="4" t="s">
        <v>28</v>
      </c>
      <c r="S651" s="4" t="s">
        <v>31</v>
      </c>
      <c r="T651" s="4" t="s">
        <v>82</v>
      </c>
      <c r="U651" s="4" t="s">
        <v>31</v>
      </c>
    </row>
    <row r="652" hidden="1">
      <c r="A652" s="11" t="s">
        <v>78</v>
      </c>
      <c r="B652" s="2" t="s">
        <v>96</v>
      </c>
      <c r="C652" s="12" t="s">
        <v>743</v>
      </c>
      <c r="D652" s="3" t="str">
        <f>VLOOKUP(C652,Locations!$G$2:$H$250,2,false)</f>
        <v>00062 North Aventurine Woods</v>
      </c>
      <c r="E652" s="11" t="s">
        <v>97</v>
      </c>
      <c r="F652" s="4" t="s">
        <v>706</v>
      </c>
      <c r="G652" s="3"/>
      <c r="H652" s="2"/>
      <c r="I652" s="4"/>
      <c r="J652" s="4"/>
      <c r="K652" s="4"/>
      <c r="L652" s="4"/>
      <c r="M652" s="4" t="str">
        <f>IF(vlookup(A652,'Available Pokemon'!A:C,3,FALSE)=D652,"Y","N")</f>
        <v>N</v>
      </c>
      <c r="N652" s="4" t="str">
        <f>iferror(IF(vlookup(A652,'Available Pokemon'!A:D,4,FALSE)=D652,"Y","N"),"N")</f>
        <v>N</v>
      </c>
      <c r="O652" s="4" t="str">
        <f t="shared" si="4"/>
        <v>N</v>
      </c>
      <c r="P652" s="4" t="s">
        <v>81</v>
      </c>
      <c r="Q652" s="4"/>
      <c r="R652" s="4" t="s">
        <v>28</v>
      </c>
      <c r="S652" s="4" t="s">
        <v>31</v>
      </c>
      <c r="T652" s="4" t="s">
        <v>82</v>
      </c>
      <c r="U652" s="4" t="s">
        <v>31</v>
      </c>
    </row>
    <row r="653" hidden="1">
      <c r="A653" s="11" t="s">
        <v>84</v>
      </c>
      <c r="B653" s="2" t="s">
        <v>96</v>
      </c>
      <c r="C653" s="12" t="s">
        <v>743</v>
      </c>
      <c r="D653" s="3" t="str">
        <f>VLOOKUP(C653,Locations!$G$2:$H$250,2,false)</f>
        <v>00062 North Aventurine Woods</v>
      </c>
      <c r="E653" s="11" t="s">
        <v>24</v>
      </c>
      <c r="F653" s="4" t="s">
        <v>706</v>
      </c>
      <c r="G653" s="3"/>
      <c r="H653" s="2"/>
      <c r="I653" s="4"/>
      <c r="J653" s="4"/>
      <c r="K653" s="4"/>
      <c r="L653" s="4"/>
      <c r="M653" s="4" t="str">
        <f>IF(vlookup(A653,'Available Pokemon'!A:C,3,FALSE)=D653,"Y","N")</f>
        <v>N</v>
      </c>
      <c r="N653" s="4" t="str">
        <f>iferror(IF(vlookup(A653,'Available Pokemon'!A:D,4,FALSE)=D653,"Y","N"),"N")</f>
        <v>N</v>
      </c>
      <c r="O653" s="4" t="str">
        <f t="shared" si="4"/>
        <v>N</v>
      </c>
      <c r="P653" s="4" t="s">
        <v>44</v>
      </c>
      <c r="Q653" s="4"/>
      <c r="R653" s="4" t="s">
        <v>28</v>
      </c>
      <c r="S653" s="4" t="s">
        <v>31</v>
      </c>
      <c r="T653" s="4">
        <v>1.0</v>
      </c>
      <c r="U653" s="4"/>
    </row>
    <row r="654" hidden="1">
      <c r="A654" s="11" t="s">
        <v>351</v>
      </c>
      <c r="B654" s="2" t="s">
        <v>96</v>
      </c>
      <c r="C654" s="12" t="s">
        <v>743</v>
      </c>
      <c r="D654" s="3" t="str">
        <f>VLOOKUP(C654,Locations!$G$2:$H$250,2,false)</f>
        <v>00062 North Aventurine Woods</v>
      </c>
      <c r="E654" s="11" t="s">
        <v>24</v>
      </c>
      <c r="F654" s="4" t="s">
        <v>706</v>
      </c>
      <c r="G654" s="3"/>
      <c r="H654" s="2"/>
      <c r="I654" s="4"/>
      <c r="J654" s="4"/>
      <c r="K654" s="4"/>
      <c r="L654" s="4"/>
      <c r="M654" s="4" t="str">
        <f>IF(vlookup(A654,'Available Pokemon'!A:C,3,FALSE)=D654,"Y","N")</f>
        <v>N</v>
      </c>
      <c r="N654" s="4" t="str">
        <f>iferror(IF(vlookup(A654,'Available Pokemon'!A:D,4,FALSE)=D654,"Y","N"),"N")</f>
        <v>N</v>
      </c>
      <c r="O654" s="4" t="str">
        <f t="shared" si="4"/>
        <v>N</v>
      </c>
      <c r="P654" s="4" t="s">
        <v>29</v>
      </c>
      <c r="Q654" s="4"/>
      <c r="R654" s="4" t="s">
        <v>28</v>
      </c>
      <c r="S654" s="4" t="s">
        <v>31</v>
      </c>
      <c r="T654" s="4">
        <v>1.0</v>
      </c>
      <c r="U654" s="4"/>
    </row>
    <row r="655" hidden="1">
      <c r="A655" s="11" t="s">
        <v>86</v>
      </c>
      <c r="B655" s="2" t="s">
        <v>96</v>
      </c>
      <c r="C655" s="12" t="s">
        <v>743</v>
      </c>
      <c r="D655" s="3" t="str">
        <f>VLOOKUP(C655,Locations!$G$2:$H$250,2,false)</f>
        <v>00062 North Aventurine Woods</v>
      </c>
      <c r="E655" s="11" t="s">
        <v>24</v>
      </c>
      <c r="F655" s="4" t="s">
        <v>706</v>
      </c>
      <c r="G655" s="3"/>
      <c r="H655" s="2"/>
      <c r="I655" s="4"/>
      <c r="J655" s="4"/>
      <c r="K655" s="4"/>
      <c r="L655" s="4"/>
      <c r="M655" s="4" t="str">
        <f>IF(vlookup(A655,'Available Pokemon'!A:C,3,FALSE)=D655,"Y","N")</f>
        <v>N</v>
      </c>
      <c r="N655" s="4" t="str">
        <f>iferror(IF(vlookup(A655,'Available Pokemon'!A:D,4,FALSE)=D655,"Y","N"),"N")</f>
        <v>N</v>
      </c>
      <c r="O655" s="4" t="str">
        <f t="shared" si="4"/>
        <v>N</v>
      </c>
      <c r="P655" s="4" t="s">
        <v>33</v>
      </c>
      <c r="Q655" s="4"/>
      <c r="R655" s="4" t="s">
        <v>28</v>
      </c>
      <c r="S655" s="4" t="s">
        <v>31</v>
      </c>
      <c r="T655" s="4">
        <v>1.0</v>
      </c>
      <c r="U655" s="4"/>
    </row>
    <row r="656" hidden="1">
      <c r="A656" s="11" t="s">
        <v>352</v>
      </c>
      <c r="B656" s="2" t="s">
        <v>96</v>
      </c>
      <c r="C656" s="12" t="s">
        <v>743</v>
      </c>
      <c r="D656" s="3" t="str">
        <f>VLOOKUP(C656,Locations!$G$2:$H$250,2,false)</f>
        <v>00062 North Aventurine Woods</v>
      </c>
      <c r="E656" s="11" t="s">
        <v>101</v>
      </c>
      <c r="F656" s="4" t="s">
        <v>706</v>
      </c>
      <c r="G656" s="3"/>
      <c r="H656" s="2"/>
      <c r="I656" s="4" t="s">
        <v>353</v>
      </c>
      <c r="J656" s="4" t="s">
        <v>354</v>
      </c>
      <c r="K656" s="4"/>
      <c r="L656" s="4"/>
      <c r="M656" s="4" t="str">
        <f>IF(vlookup(A656,'Available Pokemon'!A:C,3,FALSE)=D656,"Y","N")</f>
        <v>N</v>
      </c>
      <c r="N656" s="4" t="str">
        <f>iferror(IF(vlookup(A656,'Available Pokemon'!A:D,4,FALSE)=D656,"Y","N"),"N")</f>
        <v>N</v>
      </c>
      <c r="O656" s="4" t="str">
        <f t="shared" si="4"/>
        <v>N</v>
      </c>
      <c r="P656" s="4" t="s">
        <v>90</v>
      </c>
      <c r="Q656" s="4" t="s">
        <v>29</v>
      </c>
      <c r="R656" s="4" t="s">
        <v>28</v>
      </c>
      <c r="S656" s="4" t="s">
        <v>31</v>
      </c>
      <c r="T656" s="4">
        <v>1.0</v>
      </c>
      <c r="U656" s="4"/>
    </row>
    <row r="657" hidden="1">
      <c r="A657" s="11" t="s">
        <v>522</v>
      </c>
      <c r="B657" s="2" t="s">
        <v>96</v>
      </c>
      <c r="C657" s="12" t="s">
        <v>743</v>
      </c>
      <c r="D657" s="3" t="str">
        <f>VLOOKUP(C657,Locations!$G$2:$H$250,2,false)</f>
        <v>00062 North Aventurine Woods</v>
      </c>
      <c r="E657" s="11" t="s">
        <v>24</v>
      </c>
      <c r="F657" s="4" t="s">
        <v>706</v>
      </c>
      <c r="G657" s="3"/>
      <c r="H657" s="2"/>
      <c r="I657" s="4"/>
      <c r="J657" s="4"/>
      <c r="K657" s="4"/>
      <c r="L657" s="4"/>
      <c r="M657" s="4" t="str">
        <f>IF(vlookup(A657,'Available Pokemon'!A:C,3,FALSE)=D657,"Y","N")</f>
        <v>N</v>
      </c>
      <c r="N657" s="4" t="str">
        <f>iferror(IF(vlookup(A657,'Available Pokemon'!A:D,4,FALSE)=D657,"Y","N"),"N")</f>
        <v>N</v>
      </c>
      <c r="O657" s="4" t="str">
        <f t="shared" si="4"/>
        <v>N</v>
      </c>
      <c r="P657" s="4" t="s">
        <v>226</v>
      </c>
      <c r="Q657" s="4"/>
      <c r="R657" s="4" t="s">
        <v>28</v>
      </c>
      <c r="S657" s="4" t="s">
        <v>28</v>
      </c>
      <c r="T657" s="4">
        <v>0.0</v>
      </c>
      <c r="U657" s="4" t="s">
        <v>31</v>
      </c>
    </row>
    <row r="658" hidden="1">
      <c r="A658" s="11" t="s">
        <v>107</v>
      </c>
      <c r="B658" s="2" t="s">
        <v>96</v>
      </c>
      <c r="C658" s="12" t="s">
        <v>743</v>
      </c>
      <c r="D658" s="3" t="str">
        <f>VLOOKUP(C658,Locations!$G$2:$H$250,2,false)</f>
        <v>00062 North Aventurine Woods</v>
      </c>
      <c r="E658" s="11" t="s">
        <v>101</v>
      </c>
      <c r="F658" s="4" t="s">
        <v>706</v>
      </c>
      <c r="G658" s="3"/>
      <c r="H658" s="2"/>
      <c r="I658" s="4"/>
      <c r="J658" s="4"/>
      <c r="K658" s="4"/>
      <c r="L658" s="4"/>
      <c r="M658" s="4" t="str">
        <f>IF(vlookup(A658,'Available Pokemon'!A:C,3,FALSE)=D658,"Y","N")</f>
        <v>N</v>
      </c>
      <c r="N658" s="4" t="str">
        <f>iferror(IF(vlookup(A658,'Available Pokemon'!A:D,4,FALSE)=D658,"Y","N"),"N")</f>
        <v>N</v>
      </c>
      <c r="O658" s="4" t="str">
        <f t="shared" si="4"/>
        <v>N</v>
      </c>
      <c r="P658" s="4" t="s">
        <v>90</v>
      </c>
      <c r="Q658" s="4" t="s">
        <v>30</v>
      </c>
      <c r="R658" s="4" t="s">
        <v>28</v>
      </c>
      <c r="S658" s="4" t="s">
        <v>31</v>
      </c>
      <c r="T658" s="4">
        <v>1.0</v>
      </c>
      <c r="U658" s="4"/>
    </row>
    <row r="659" hidden="1">
      <c r="A659" s="11" t="s">
        <v>724</v>
      </c>
      <c r="B659" s="2" t="s">
        <v>96</v>
      </c>
      <c r="C659" s="12" t="s">
        <v>743</v>
      </c>
      <c r="D659" s="3" t="str">
        <f>VLOOKUP(C659,Locations!$G$2:$H$250,2,false)</f>
        <v>00062 North Aventurine Woods</v>
      </c>
      <c r="E659" s="11" t="s">
        <v>213</v>
      </c>
      <c r="F659" s="4" t="s">
        <v>706</v>
      </c>
      <c r="G659" s="3"/>
      <c r="H659" s="2"/>
      <c r="I659" s="4"/>
      <c r="J659" s="4"/>
      <c r="K659" s="4"/>
      <c r="L659" s="4"/>
      <c r="M659" s="4" t="str">
        <f>IF(vlookup(A659,'Available Pokemon'!A:C,3,FALSE)=D659,"Y","N")</f>
        <v>N</v>
      </c>
      <c r="N659" s="4" t="str">
        <f>iferror(IF(vlookup(A659,'Available Pokemon'!A:D,4,FALSE)=D659,"Y","N"),"N")</f>
        <v>N</v>
      </c>
      <c r="O659" s="4" t="str">
        <f t="shared" si="4"/>
        <v>N</v>
      </c>
      <c r="P659" s="4" t="s">
        <v>121</v>
      </c>
      <c r="Q659" s="4"/>
      <c r="R659" s="4" t="s">
        <v>28</v>
      </c>
      <c r="S659" s="4" t="s">
        <v>28</v>
      </c>
      <c r="T659" s="4">
        <v>0.0</v>
      </c>
      <c r="U659" s="4" t="s">
        <v>31</v>
      </c>
    </row>
    <row r="660">
      <c r="A660" s="11" t="s">
        <v>744</v>
      </c>
      <c r="B660" s="2" t="s">
        <v>158</v>
      </c>
      <c r="C660" s="12" t="s">
        <v>743</v>
      </c>
      <c r="D660" s="3" t="str">
        <f>VLOOKUP(C660,Locations!$G$2:$H$250,2,false)</f>
        <v>00062 North Aventurine Woods</v>
      </c>
      <c r="E660" s="11" t="s">
        <v>24</v>
      </c>
      <c r="F660" s="4" t="s">
        <v>706</v>
      </c>
      <c r="G660" s="5"/>
      <c r="H660" s="2" t="s">
        <v>149</v>
      </c>
      <c r="I660" s="4" t="s">
        <v>160</v>
      </c>
      <c r="J660" s="4"/>
      <c r="K660" s="4"/>
      <c r="L660" s="4"/>
      <c r="M660" s="4" t="str">
        <f>IF(vlookup(A660,'Available Pokemon'!A:C,3,FALSE)=D660,"Y","N")</f>
        <v>Y</v>
      </c>
      <c r="N660" s="4" t="str">
        <f>iferror(IF(vlookup(A660,'Available Pokemon'!A:D,4,FALSE)=D660,"Y","N"),"N")</f>
        <v>N</v>
      </c>
      <c r="O660" s="4" t="str">
        <f t="shared" si="4"/>
        <v>Y</v>
      </c>
      <c r="P660" s="4" t="s">
        <v>44</v>
      </c>
      <c r="Q660" s="4" t="s">
        <v>90</v>
      </c>
      <c r="R660" s="4" t="s">
        <v>28</v>
      </c>
      <c r="S660" s="4" t="s">
        <v>31</v>
      </c>
      <c r="T660" s="4">
        <v>1.0</v>
      </c>
      <c r="U660" s="4"/>
    </row>
    <row r="661" hidden="1">
      <c r="A661" s="11" t="s">
        <v>348</v>
      </c>
      <c r="B661" s="2" t="s">
        <v>96</v>
      </c>
      <c r="C661" s="12" t="s">
        <v>746</v>
      </c>
      <c r="D661" s="3" t="str">
        <f>VLOOKUP(C661,Locations!$G$2:$H$250,2,false)</f>
        <v>00063 Vanhanen Labyrinth</v>
      </c>
      <c r="E661" s="11" t="s">
        <v>24</v>
      </c>
      <c r="F661" s="4" t="s">
        <v>706</v>
      </c>
      <c r="G661" s="5" t="s">
        <v>625</v>
      </c>
      <c r="H661" s="2"/>
      <c r="I661" s="4"/>
      <c r="J661" s="4"/>
      <c r="K661" s="4"/>
      <c r="L661" s="4"/>
      <c r="M661" s="4" t="str">
        <f>IF(vlookup(A661,'Available Pokemon'!A:C,3,FALSE)=D661,"Y","N")</f>
        <v>N</v>
      </c>
      <c r="N661" s="4" t="str">
        <f>iferror(IF(vlookup(A661,'Available Pokemon'!A:D,4,FALSE)=D661,"Y","N"),"N")</f>
        <v>N</v>
      </c>
      <c r="O661" s="4" t="str">
        <f t="shared" si="4"/>
        <v>N</v>
      </c>
      <c r="P661" s="4" t="s">
        <v>71</v>
      </c>
      <c r="Q661" s="4" t="s">
        <v>29</v>
      </c>
      <c r="R661" s="4" t="s">
        <v>28</v>
      </c>
      <c r="S661" s="4" t="s">
        <v>31</v>
      </c>
      <c r="T661" s="4">
        <v>1.0</v>
      </c>
      <c r="U661" s="4"/>
    </row>
    <row r="662" hidden="1">
      <c r="A662" s="11" t="s">
        <v>359</v>
      </c>
      <c r="B662" s="2" t="s">
        <v>96</v>
      </c>
      <c r="C662" s="12" t="s">
        <v>746</v>
      </c>
      <c r="D662" s="3" t="str">
        <f>VLOOKUP(C662,Locations!$G$2:$H$250,2,false)</f>
        <v>00063 Vanhanen Labyrinth</v>
      </c>
      <c r="E662" s="11" t="s">
        <v>24</v>
      </c>
      <c r="F662" s="4" t="s">
        <v>706</v>
      </c>
      <c r="G662" s="3"/>
      <c r="H662" s="2"/>
      <c r="I662" s="4"/>
      <c r="J662" s="4"/>
      <c r="K662" s="4"/>
      <c r="L662" s="4"/>
      <c r="M662" s="4" t="str">
        <f>IF(vlookup(A662,'Available Pokemon'!A:C,3,FALSE)=D662,"Y","N")</f>
        <v>N</v>
      </c>
      <c r="N662" s="4" t="str">
        <f>iferror(IF(vlookup(A662,'Available Pokemon'!A:D,4,FALSE)=D662,"Y","N"),"N")</f>
        <v>N</v>
      </c>
      <c r="O662" s="4" t="str">
        <f t="shared" si="4"/>
        <v>N</v>
      </c>
      <c r="P662" s="4" t="s">
        <v>71</v>
      </c>
      <c r="Q662" s="4"/>
      <c r="R662" s="4" t="s">
        <v>28</v>
      </c>
      <c r="S662" s="4" t="s">
        <v>31</v>
      </c>
      <c r="T662" s="4" t="s">
        <v>82</v>
      </c>
      <c r="U662" s="4" t="s">
        <v>31</v>
      </c>
    </row>
    <row r="663">
      <c r="A663" s="11" t="s">
        <v>342</v>
      </c>
      <c r="B663" s="2" t="s">
        <v>96</v>
      </c>
      <c r="C663" s="12" t="s">
        <v>746</v>
      </c>
      <c r="D663" s="3" t="str">
        <f>VLOOKUP(C663,Locations!$G$2:$H$250,2,false)</f>
        <v>00063 Vanhanen Labyrinth</v>
      </c>
      <c r="E663" s="11" t="s">
        <v>24</v>
      </c>
      <c r="F663" s="4" t="s">
        <v>706</v>
      </c>
      <c r="G663" s="5"/>
      <c r="H663" s="2" t="s">
        <v>414</v>
      </c>
      <c r="I663" s="4"/>
      <c r="J663" s="4"/>
      <c r="K663" s="4"/>
      <c r="L663" s="4"/>
      <c r="M663" s="4" t="str">
        <f>IF(vlookup(A663,'Available Pokemon'!A:C,3,FALSE)=D663,"Y","N")</f>
        <v>N</v>
      </c>
      <c r="N663" s="4" t="str">
        <f>iferror(IF(vlookup(A663,'Available Pokemon'!A:D,4,FALSE)=D663,"Y","N"),"N")</f>
        <v>Y</v>
      </c>
      <c r="O663" s="4" t="str">
        <f t="shared" si="4"/>
        <v>Y</v>
      </c>
      <c r="P663" s="4" t="s">
        <v>71</v>
      </c>
      <c r="Q663" s="4" t="s">
        <v>111</v>
      </c>
      <c r="R663" s="4" t="s">
        <v>28</v>
      </c>
      <c r="S663" s="4" t="s">
        <v>31</v>
      </c>
      <c r="T663" s="4" t="s">
        <v>82</v>
      </c>
      <c r="U663" s="4" t="s">
        <v>31</v>
      </c>
    </row>
    <row r="664" hidden="1">
      <c r="A664" s="11" t="s">
        <v>380</v>
      </c>
      <c r="B664" s="2" t="s">
        <v>96</v>
      </c>
      <c r="C664" s="12" t="s">
        <v>746</v>
      </c>
      <c r="D664" s="3" t="str">
        <f>VLOOKUP(C664,Locations!$G$2:$H$250,2,false)</f>
        <v>00063 Vanhanen Labyrinth</v>
      </c>
      <c r="E664" s="11" t="s">
        <v>24</v>
      </c>
      <c r="F664" s="4" t="s">
        <v>706</v>
      </c>
      <c r="G664" s="3"/>
      <c r="H664" s="2"/>
      <c r="I664" s="4"/>
      <c r="J664" s="4"/>
      <c r="K664" s="4"/>
      <c r="L664" s="4"/>
      <c r="M664" s="4" t="str">
        <f>IF(vlookup(A664,'Available Pokemon'!A:C,3,FALSE)=D664,"Y","N")</f>
        <v>N</v>
      </c>
      <c r="N664" s="4" t="str">
        <f>iferror(IF(vlookup(A664,'Available Pokemon'!A:D,4,FALSE)=D664,"Y","N"),"N")</f>
        <v>N</v>
      </c>
      <c r="O664" s="4" t="str">
        <f t="shared" si="4"/>
        <v>N</v>
      </c>
      <c r="P664" s="4" t="s">
        <v>71</v>
      </c>
      <c r="Q664" s="4"/>
      <c r="R664" s="4" t="s">
        <v>28</v>
      </c>
      <c r="S664" s="4" t="s">
        <v>31</v>
      </c>
      <c r="T664" s="4" t="s">
        <v>82</v>
      </c>
      <c r="U664" s="4" t="s">
        <v>31</v>
      </c>
    </row>
    <row r="665" hidden="1">
      <c r="A665" s="11" t="s">
        <v>420</v>
      </c>
      <c r="B665" s="2" t="s">
        <v>96</v>
      </c>
      <c r="C665" s="12" t="s">
        <v>746</v>
      </c>
      <c r="D665" s="3" t="str">
        <f>VLOOKUP(C665,Locations!$G$2:$H$250,2,false)</f>
        <v>00063 Vanhanen Labyrinth</v>
      </c>
      <c r="E665" s="11" t="s">
        <v>24</v>
      </c>
      <c r="F665" s="4" t="s">
        <v>706</v>
      </c>
      <c r="G665" s="3"/>
      <c r="H665" s="2"/>
      <c r="I665" s="4"/>
      <c r="J665" s="4"/>
      <c r="K665" s="4"/>
      <c r="L665" s="4"/>
      <c r="M665" s="4" t="str">
        <f>IF(vlookup(A665,'Available Pokemon'!A:C,3,FALSE)=D665,"Y","N")</f>
        <v>N</v>
      </c>
      <c r="N665" s="4" t="str">
        <f>iferror(IF(vlookup(A665,'Available Pokemon'!A:D,4,FALSE)=D665,"Y","N"),"N")</f>
        <v>N</v>
      </c>
      <c r="O665" s="4" t="str">
        <f t="shared" si="4"/>
        <v>N</v>
      </c>
      <c r="P665" s="4" t="s">
        <v>33</v>
      </c>
      <c r="Q665" s="4"/>
      <c r="R665" s="4" t="s">
        <v>28</v>
      </c>
      <c r="S665" s="4" t="s">
        <v>31</v>
      </c>
      <c r="T665" s="4">
        <v>1.0</v>
      </c>
      <c r="U665" s="4"/>
    </row>
    <row r="666" hidden="1">
      <c r="A666" s="11" t="s">
        <v>347</v>
      </c>
      <c r="B666" s="2" t="s">
        <v>96</v>
      </c>
      <c r="C666" s="12" t="s">
        <v>746</v>
      </c>
      <c r="D666" s="3" t="str">
        <f>VLOOKUP(C666,Locations!$G$2:$H$250,2,false)</f>
        <v>00063 Vanhanen Labyrinth</v>
      </c>
      <c r="E666" s="11" t="s">
        <v>24</v>
      </c>
      <c r="F666" s="4" t="s">
        <v>706</v>
      </c>
      <c r="G666" s="3"/>
      <c r="H666" s="2"/>
      <c r="I666" s="4"/>
      <c r="J666" s="4"/>
      <c r="K666" s="4"/>
      <c r="L666" s="4"/>
      <c r="M666" s="4" t="str">
        <f>IF(vlookup(A666,'Available Pokemon'!A:C,3,FALSE)=D666,"Y","N")</f>
        <v>N</v>
      </c>
      <c r="N666" s="4" t="str">
        <f>iferror(IF(vlookup(A666,'Available Pokemon'!A:D,4,FALSE)=D666,"Y","N"),"N")</f>
        <v>N</v>
      </c>
      <c r="O666" s="4" t="str">
        <f t="shared" si="4"/>
        <v>N</v>
      </c>
      <c r="P666" s="4" t="s">
        <v>29</v>
      </c>
      <c r="Q666" s="4"/>
      <c r="R666" s="4" t="s">
        <v>28</v>
      </c>
      <c r="S666" s="4" t="s">
        <v>31</v>
      </c>
      <c r="T666" s="4">
        <v>1.0</v>
      </c>
      <c r="U666" s="4"/>
    </row>
    <row r="667" hidden="1">
      <c r="A667" s="11" t="s">
        <v>363</v>
      </c>
      <c r="B667" s="2" t="s">
        <v>96</v>
      </c>
      <c r="C667" s="12" t="s">
        <v>746</v>
      </c>
      <c r="D667" s="3" t="str">
        <f>VLOOKUP(C667,Locations!$G$2:$H$250,2,false)</f>
        <v>00063 Vanhanen Labyrinth</v>
      </c>
      <c r="E667" s="11" t="s">
        <v>24</v>
      </c>
      <c r="F667" s="4" t="s">
        <v>706</v>
      </c>
      <c r="G667" s="3"/>
      <c r="H667" s="2"/>
      <c r="I667" s="4"/>
      <c r="J667" s="4"/>
      <c r="K667" s="4"/>
      <c r="L667" s="4"/>
      <c r="M667" s="4" t="str">
        <f>IF(vlookup(A667,'Available Pokemon'!A:C,3,FALSE)=D667,"Y","N")</f>
        <v>N</v>
      </c>
      <c r="N667" s="4" t="str">
        <f>iferror(IF(vlookup(A667,'Available Pokemon'!A:D,4,FALSE)=D667,"Y","N"),"N")</f>
        <v>N</v>
      </c>
      <c r="O667" s="4" t="str">
        <f t="shared" si="4"/>
        <v>N</v>
      </c>
      <c r="P667" s="4" t="s">
        <v>71</v>
      </c>
      <c r="Q667" s="4"/>
      <c r="R667" s="4" t="s">
        <v>28</v>
      </c>
      <c r="S667" s="4" t="s">
        <v>31</v>
      </c>
      <c r="T667" s="4" t="s">
        <v>82</v>
      </c>
      <c r="U667" s="4" t="s">
        <v>31</v>
      </c>
    </row>
    <row r="668" hidden="1">
      <c r="A668" s="11" t="s">
        <v>470</v>
      </c>
      <c r="B668" s="11" t="s">
        <v>165</v>
      </c>
      <c r="C668" s="12" t="s">
        <v>747</v>
      </c>
      <c r="D668" s="3" t="str">
        <f>VLOOKUP(C668,Locations!$G$2:$H$250,2,false)</f>
        <v>00066 Citae Astrae</v>
      </c>
      <c r="E668" s="11" t="s">
        <v>24</v>
      </c>
      <c r="F668" s="4" t="s">
        <v>706</v>
      </c>
      <c r="G668" s="3"/>
      <c r="H668" s="11"/>
      <c r="I668" s="4"/>
      <c r="J668" s="4"/>
      <c r="K668" s="4"/>
      <c r="L668" s="4"/>
      <c r="M668" s="4" t="str">
        <f>IF(vlookup(A668,'Available Pokemon'!A:C,3,FALSE)=D668,"Y","N")</f>
        <v>N</v>
      </c>
      <c r="N668" s="4" t="str">
        <f>iferror(IF(vlookup(A668,'Available Pokemon'!A:D,4,FALSE)=D668,"Y","N"),"N")</f>
        <v>N</v>
      </c>
      <c r="O668" s="4" t="str">
        <f t="shared" si="4"/>
        <v>N</v>
      </c>
      <c r="P668" s="4" t="s">
        <v>111</v>
      </c>
      <c r="Q668" s="4" t="s">
        <v>56</v>
      </c>
      <c r="R668" s="4" t="s">
        <v>28</v>
      </c>
      <c r="S668" s="4" t="s">
        <v>31</v>
      </c>
      <c r="T668" s="4">
        <v>1.0</v>
      </c>
      <c r="U668" s="4"/>
    </row>
    <row r="669">
      <c r="A669" s="11" t="s">
        <v>748</v>
      </c>
      <c r="B669" s="11" t="s">
        <v>165</v>
      </c>
      <c r="C669" s="12" t="s">
        <v>747</v>
      </c>
      <c r="D669" s="3" t="str">
        <f>VLOOKUP(C669,Locations!$G$2:$H$250,2,false)</f>
        <v>00066 Citae Astrae</v>
      </c>
      <c r="E669" s="11" t="s">
        <v>24</v>
      </c>
      <c r="F669" s="4" t="s">
        <v>706</v>
      </c>
      <c r="G669" s="5"/>
      <c r="H669" s="2" t="s">
        <v>414</v>
      </c>
      <c r="I669" s="4"/>
      <c r="J669" s="4"/>
      <c r="K669" s="4"/>
      <c r="L669" s="4"/>
      <c r="M669" s="4" t="str">
        <f>IF(vlookup(A669,'Available Pokemon'!A:C,3,FALSE)=D669,"Y","N")</f>
        <v>Y</v>
      </c>
      <c r="N669" s="4" t="str">
        <f>iferror(IF(vlookup(A669,'Available Pokemon'!A:D,4,FALSE)=D669,"Y","N"),"N")</f>
        <v>N</v>
      </c>
      <c r="O669" s="4" t="str">
        <f t="shared" si="4"/>
        <v>Y</v>
      </c>
      <c r="P669" s="4" t="s">
        <v>111</v>
      </c>
      <c r="Q669" s="4" t="s">
        <v>56</v>
      </c>
      <c r="R669" s="4" t="s">
        <v>28</v>
      </c>
      <c r="S669" s="4" t="s">
        <v>31</v>
      </c>
      <c r="T669" s="4" t="s">
        <v>82</v>
      </c>
      <c r="U669" s="4" t="s">
        <v>31</v>
      </c>
    </row>
    <row r="670" hidden="1">
      <c r="A670" s="11" t="s">
        <v>449</v>
      </c>
      <c r="B670" s="11" t="s">
        <v>165</v>
      </c>
      <c r="C670" s="12" t="s">
        <v>747</v>
      </c>
      <c r="D670" s="3" t="str">
        <f>VLOOKUP(C670,Locations!$G$2:$H$250,2,false)</f>
        <v>00066 Citae Astrae</v>
      </c>
      <c r="E670" s="11" t="s">
        <v>24</v>
      </c>
      <c r="F670" s="4" t="s">
        <v>706</v>
      </c>
      <c r="G670" s="3"/>
      <c r="H670" s="11"/>
      <c r="I670" s="4"/>
      <c r="J670" s="4"/>
      <c r="K670" s="4"/>
      <c r="L670" s="4" t="s">
        <v>70</v>
      </c>
      <c r="M670" s="4" t="str">
        <f>IF(vlookup(A670,'Available Pokemon'!A:C,3,FALSE)=D670,"Y","N")</f>
        <v>N</v>
      </c>
      <c r="N670" s="4" t="str">
        <f>iferror(IF(vlookup(A670,'Available Pokemon'!A:D,4,FALSE)=D670,"Y","N"),"N")</f>
        <v>N</v>
      </c>
      <c r="O670" s="4" t="str">
        <f t="shared" si="4"/>
        <v>N</v>
      </c>
      <c r="P670" s="4" t="s">
        <v>111</v>
      </c>
      <c r="Q670" s="4"/>
      <c r="R670" s="4" t="s">
        <v>28</v>
      </c>
      <c r="S670" s="4" t="s">
        <v>31</v>
      </c>
      <c r="T670" s="4" t="s">
        <v>82</v>
      </c>
      <c r="U670" s="4" t="s">
        <v>31</v>
      </c>
    </row>
    <row r="671">
      <c r="A671" s="11" t="s">
        <v>749</v>
      </c>
      <c r="B671" s="11" t="s">
        <v>165</v>
      </c>
      <c r="C671" s="12" t="s">
        <v>747</v>
      </c>
      <c r="D671" s="3" t="str">
        <f>VLOOKUP(C671,Locations!$G$2:$H$250,2,false)</f>
        <v>00066 Citae Astrae</v>
      </c>
      <c r="E671" s="11" t="s">
        <v>24</v>
      </c>
      <c r="F671" s="4" t="s">
        <v>706</v>
      </c>
      <c r="G671" s="5"/>
      <c r="H671" s="2" t="s">
        <v>414</v>
      </c>
      <c r="I671" s="4"/>
      <c r="J671" s="4"/>
      <c r="K671" s="4"/>
      <c r="L671" s="4"/>
      <c r="M671" s="4" t="str">
        <f>IF(vlookup(A671,'Available Pokemon'!A:C,3,FALSE)=D671,"Y","N")</f>
        <v>Y</v>
      </c>
      <c r="N671" s="4" t="str">
        <f>iferror(IF(vlookup(A671,'Available Pokemon'!A:D,4,FALSE)=D671,"Y","N"),"N")</f>
        <v>N</v>
      </c>
      <c r="O671" s="4" t="str">
        <f t="shared" si="4"/>
        <v>Y</v>
      </c>
      <c r="P671" s="4" t="s">
        <v>111</v>
      </c>
      <c r="Q671" s="4" t="s">
        <v>56</v>
      </c>
      <c r="R671" s="4" t="s">
        <v>28</v>
      </c>
      <c r="S671" s="4" t="s">
        <v>28</v>
      </c>
      <c r="T671" s="4">
        <v>0.0</v>
      </c>
      <c r="U671" s="4" t="s">
        <v>31</v>
      </c>
    </row>
    <row r="672" hidden="1">
      <c r="A672" s="11" t="s">
        <v>466</v>
      </c>
      <c r="B672" s="11" t="s">
        <v>96</v>
      </c>
      <c r="C672" s="12" t="s">
        <v>747</v>
      </c>
      <c r="D672" s="3" t="str">
        <f>VLOOKUP(C672,Locations!$G$2:$H$250,2,false)</f>
        <v>00066 Citae Astrae</v>
      </c>
      <c r="E672" s="11" t="s">
        <v>24</v>
      </c>
      <c r="F672" s="4" t="s">
        <v>706</v>
      </c>
      <c r="G672" s="3"/>
      <c r="H672" s="11"/>
      <c r="I672" s="4" t="s">
        <v>739</v>
      </c>
      <c r="J672" s="4"/>
      <c r="K672" s="4"/>
      <c r="L672" s="4" t="s">
        <v>70</v>
      </c>
      <c r="M672" s="4" t="str">
        <f>IF(vlookup(A672,'Available Pokemon'!A:C,3,FALSE)=D672,"Y","N")</f>
        <v>N</v>
      </c>
      <c r="N672" s="4" t="str">
        <f>iferror(IF(vlookup(A672,'Available Pokemon'!A:D,4,FALSE)=D672,"Y","N"),"N")</f>
        <v>N</v>
      </c>
      <c r="O672" s="4" t="str">
        <f t="shared" si="4"/>
        <v>N</v>
      </c>
      <c r="P672" s="4" t="s">
        <v>128</v>
      </c>
      <c r="Q672" s="4" t="s">
        <v>111</v>
      </c>
      <c r="R672" s="4" t="s">
        <v>28</v>
      </c>
      <c r="S672" s="4" t="s">
        <v>31</v>
      </c>
      <c r="T672" s="4">
        <v>1.0</v>
      </c>
      <c r="U672" s="4"/>
    </row>
    <row r="673">
      <c r="A673" s="11" t="s">
        <v>750</v>
      </c>
      <c r="B673" s="11" t="s">
        <v>96</v>
      </c>
      <c r="C673" s="12" t="s">
        <v>747</v>
      </c>
      <c r="D673" s="3" t="str">
        <f>VLOOKUP(C673,Locations!$G$2:$H$250,2,false)</f>
        <v>00066 Citae Astrae</v>
      </c>
      <c r="E673" s="11" t="s">
        <v>24</v>
      </c>
      <c r="F673" s="4" t="s">
        <v>706</v>
      </c>
      <c r="G673" s="5"/>
      <c r="H673" s="2" t="s">
        <v>414</v>
      </c>
      <c r="I673" s="4" t="s">
        <v>739</v>
      </c>
      <c r="J673" s="4"/>
      <c r="K673" s="4"/>
      <c r="L673" s="4" t="s">
        <v>70</v>
      </c>
      <c r="M673" s="4" t="str">
        <f>IF(vlookup(A673,'Available Pokemon'!A:C,3,FALSE)=D673,"Y","N")</f>
        <v>Y</v>
      </c>
      <c r="N673" s="4" t="str">
        <f>iferror(IF(vlookup(A673,'Available Pokemon'!A:D,4,FALSE)=D673,"Y","N"),"N")</f>
        <v>N</v>
      </c>
      <c r="O673" s="4" t="str">
        <f t="shared" si="4"/>
        <v>Y</v>
      </c>
      <c r="P673" s="4" t="s">
        <v>128</v>
      </c>
      <c r="Q673" s="4" t="s">
        <v>111</v>
      </c>
      <c r="R673" s="4" t="s">
        <v>28</v>
      </c>
      <c r="S673" s="4" t="s">
        <v>28</v>
      </c>
      <c r="T673" s="4">
        <v>0.0</v>
      </c>
      <c r="U673" s="4" t="s">
        <v>31</v>
      </c>
    </row>
    <row r="674" hidden="1">
      <c r="A674" s="11" t="s">
        <v>235</v>
      </c>
      <c r="B674" s="11" t="s">
        <v>96</v>
      </c>
      <c r="C674" s="12" t="s">
        <v>747</v>
      </c>
      <c r="D674" s="3" t="str">
        <f>VLOOKUP(C674,Locations!$G$2:$H$250,2,false)</f>
        <v>00066 Citae Astrae</v>
      </c>
      <c r="E674" s="11" t="s">
        <v>24</v>
      </c>
      <c r="F674" s="4" t="s">
        <v>706</v>
      </c>
      <c r="G674" s="5"/>
      <c r="H674" s="2" t="s">
        <v>149</v>
      </c>
      <c r="I674" s="4"/>
      <c r="J674" s="4"/>
      <c r="K674" s="4"/>
      <c r="L674" s="4"/>
      <c r="M674" s="4" t="str">
        <f>IF(vlookup(A674,'Available Pokemon'!A:C,3,FALSE)=D674,"Y","N")</f>
        <v>N</v>
      </c>
      <c r="N674" s="4" t="s">
        <v>565</v>
      </c>
      <c r="O674" s="4" t="str">
        <f t="shared" si="4"/>
        <v>N</v>
      </c>
      <c r="P674" s="4" t="s">
        <v>111</v>
      </c>
      <c r="Q674" s="4"/>
      <c r="R674" s="4" t="s">
        <v>28</v>
      </c>
      <c r="S674" s="4" t="s">
        <v>31</v>
      </c>
      <c r="T674" s="4">
        <v>1.0</v>
      </c>
      <c r="U674" s="4"/>
    </row>
    <row r="675" hidden="1">
      <c r="A675" s="11" t="s">
        <v>468</v>
      </c>
      <c r="B675" s="11" t="s">
        <v>96</v>
      </c>
      <c r="C675" s="12" t="s">
        <v>747</v>
      </c>
      <c r="D675" s="3" t="str">
        <f>VLOOKUP(C675,Locations!$G$2:$H$250,2,false)</f>
        <v>00066 Citae Astrae</v>
      </c>
      <c r="E675" s="11" t="s">
        <v>24</v>
      </c>
      <c r="F675" s="4" t="s">
        <v>706</v>
      </c>
      <c r="G675" s="3"/>
      <c r="H675" s="11"/>
      <c r="I675" s="4"/>
      <c r="J675" s="4"/>
      <c r="K675" s="4"/>
      <c r="L675" s="4"/>
      <c r="M675" s="4" t="str">
        <f>IF(vlookup(A675,'Available Pokemon'!A:C,3,FALSE)=D675,"Y","N")</f>
        <v>N</v>
      </c>
      <c r="N675" s="4" t="str">
        <f>iferror(IF(vlookup(A675,'Available Pokemon'!A:D,4,FALSE)=D675,"Y","N"),"N")</f>
        <v>N</v>
      </c>
      <c r="O675" s="4" t="str">
        <f t="shared" si="4"/>
        <v>N</v>
      </c>
      <c r="P675" s="4" t="s">
        <v>111</v>
      </c>
      <c r="Q675" s="4"/>
      <c r="R675" s="4" t="s">
        <v>28</v>
      </c>
      <c r="S675" s="4" t="s">
        <v>31</v>
      </c>
      <c r="T675" s="4">
        <v>1.0</v>
      </c>
      <c r="U675" s="4"/>
    </row>
    <row r="676">
      <c r="A676" s="11" t="s">
        <v>751</v>
      </c>
      <c r="B676" s="11" t="s">
        <v>96</v>
      </c>
      <c r="C676" s="12" t="s">
        <v>747</v>
      </c>
      <c r="D676" s="3" t="str">
        <f>VLOOKUP(C676,Locations!$G$2:$H$250,2,false)</f>
        <v>00066 Citae Astrae</v>
      </c>
      <c r="E676" s="11" t="s">
        <v>24</v>
      </c>
      <c r="F676" s="4" t="s">
        <v>706</v>
      </c>
      <c r="G676" s="5"/>
      <c r="H676" s="2" t="s">
        <v>414</v>
      </c>
      <c r="I676" s="4"/>
      <c r="J676" s="4"/>
      <c r="K676" s="4"/>
      <c r="L676" s="4"/>
      <c r="M676" s="4" t="str">
        <f>IF(vlookup(A676,'Available Pokemon'!A:C,3,FALSE)=D676,"Y","N")</f>
        <v>Y</v>
      </c>
      <c r="N676" s="4" t="str">
        <f>iferror(IF(vlookup(A676,'Available Pokemon'!A:D,4,FALSE)=D676,"Y","N"),"N")</f>
        <v>N</v>
      </c>
      <c r="O676" s="4" t="str">
        <f t="shared" si="4"/>
        <v>Y</v>
      </c>
      <c r="P676" s="4" t="s">
        <v>111</v>
      </c>
      <c r="Q676" s="4"/>
      <c r="R676" s="4" t="s">
        <v>28</v>
      </c>
      <c r="S676" s="4" t="s">
        <v>28</v>
      </c>
      <c r="T676" s="4">
        <v>0.0</v>
      </c>
      <c r="U676" s="4" t="s">
        <v>31</v>
      </c>
    </row>
    <row r="677" hidden="1">
      <c r="A677" s="11" t="s">
        <v>449</v>
      </c>
      <c r="B677" s="11" t="s">
        <v>96</v>
      </c>
      <c r="C677" s="12" t="s">
        <v>747</v>
      </c>
      <c r="D677" s="3" t="str">
        <f>VLOOKUP(C677,Locations!$G$2:$H$250,2,false)</f>
        <v>00066 Citae Astrae</v>
      </c>
      <c r="E677" s="11" t="s">
        <v>24</v>
      </c>
      <c r="F677" s="4" t="s">
        <v>706</v>
      </c>
      <c r="G677" s="3"/>
      <c r="H677" s="11"/>
      <c r="I677" s="4"/>
      <c r="J677" s="4"/>
      <c r="K677" s="4"/>
      <c r="L677" s="4" t="s">
        <v>70</v>
      </c>
      <c r="M677" s="4" t="str">
        <f>IF(vlookup(A677,'Available Pokemon'!A:C,3,FALSE)=D677,"Y","N")</f>
        <v>N</v>
      </c>
      <c r="N677" s="4" t="str">
        <f>iferror(IF(vlookup(A677,'Available Pokemon'!A:D,4,FALSE)=D677,"Y","N"),"N")</f>
        <v>N</v>
      </c>
      <c r="O677" s="4" t="str">
        <f t="shared" si="4"/>
        <v>N</v>
      </c>
      <c r="P677" s="4" t="s">
        <v>111</v>
      </c>
      <c r="Q677" s="4"/>
      <c r="R677" s="4" t="s">
        <v>28</v>
      </c>
      <c r="S677" s="4" t="s">
        <v>31</v>
      </c>
      <c r="T677" s="4" t="s">
        <v>82</v>
      </c>
      <c r="U677" s="4" t="s">
        <v>31</v>
      </c>
    </row>
    <row r="678">
      <c r="A678" s="11" t="s">
        <v>752</v>
      </c>
      <c r="B678" s="2" t="s">
        <v>600</v>
      </c>
      <c r="C678" s="12" t="s">
        <v>753</v>
      </c>
      <c r="D678" s="3" t="str">
        <f>VLOOKUP(C678,Locations!$G$2:$H$250,2,false)</f>
        <v>00068 Celestinine Mountain</v>
      </c>
      <c r="E678" s="11" t="s">
        <v>24</v>
      </c>
      <c r="F678" s="4" t="s">
        <v>706</v>
      </c>
      <c r="G678" s="5" t="s">
        <v>754</v>
      </c>
      <c r="H678" s="2" t="s">
        <v>414</v>
      </c>
      <c r="I678" s="4" t="s">
        <v>336</v>
      </c>
      <c r="J678" s="4"/>
      <c r="K678" s="4"/>
      <c r="L678" s="4"/>
      <c r="M678" s="4" t="str">
        <f>IF(vlookup(A678,'Available Pokemon'!A:C,3,FALSE)=D678,"Y","N")</f>
        <v>Y</v>
      </c>
      <c r="N678" s="4" t="str">
        <f>iferror(IF(vlookup(A678,'Available Pokemon'!A:D,4,FALSE)=D678,"Y","N"),"N")</f>
        <v>N</v>
      </c>
      <c r="O678" s="4" t="str">
        <f t="shared" si="4"/>
        <v>Y</v>
      </c>
      <c r="P678" s="4" t="s">
        <v>44</v>
      </c>
      <c r="Q678" s="4" t="s">
        <v>30</v>
      </c>
      <c r="R678" s="4" t="s">
        <v>28</v>
      </c>
      <c r="S678" s="4" t="s">
        <v>31</v>
      </c>
      <c r="T678" s="4" t="s">
        <v>82</v>
      </c>
      <c r="U678" s="4" t="s">
        <v>31</v>
      </c>
    </row>
    <row r="679" hidden="1">
      <c r="A679" s="2" t="s">
        <v>504</v>
      </c>
      <c r="B679" s="11" t="s">
        <v>165</v>
      </c>
      <c r="C679" s="12" t="s">
        <v>753</v>
      </c>
      <c r="D679" s="3" t="str">
        <f>VLOOKUP(C679,Locations!$G$2:$H$250,2,false)</f>
        <v>00068 Celestinine Mountain</v>
      </c>
      <c r="E679" s="11" t="s">
        <v>24</v>
      </c>
      <c r="F679" s="4" t="s">
        <v>706</v>
      </c>
      <c r="G679" s="3" t="s">
        <v>755</v>
      </c>
      <c r="H679" s="11"/>
      <c r="I679" s="4"/>
      <c r="J679" s="4"/>
      <c r="K679" s="4"/>
      <c r="L679" s="4"/>
      <c r="M679" s="4" t="str">
        <f>IF(vlookup(A679,'Available Pokemon'!A:C,3,FALSE)=D679,"Y","N")</f>
        <v>N</v>
      </c>
      <c r="N679" s="4" t="str">
        <f>iferror(IF(vlookup(A679,'Available Pokemon'!A:D,4,FALSE)=D679,"Y","N"),"N")</f>
        <v>N</v>
      </c>
      <c r="O679" s="4" t="str">
        <f t="shared" si="4"/>
        <v>N</v>
      </c>
      <c r="P679" s="4" t="s">
        <v>75</v>
      </c>
      <c r="Q679" s="4" t="s">
        <v>131</v>
      </c>
      <c r="R679" s="4" t="s">
        <v>28</v>
      </c>
      <c r="S679" s="4" t="s">
        <v>31</v>
      </c>
      <c r="T679" s="4">
        <v>1.0</v>
      </c>
      <c r="U679" s="4"/>
    </row>
    <row r="680" hidden="1">
      <c r="A680" s="2" t="s">
        <v>507</v>
      </c>
      <c r="B680" s="11" t="s">
        <v>165</v>
      </c>
      <c r="C680" s="12" t="s">
        <v>753</v>
      </c>
      <c r="D680" s="3" t="str">
        <f>VLOOKUP(C680,Locations!$G$2:$H$250,2,false)</f>
        <v>00068 Celestinine Mountain</v>
      </c>
      <c r="E680" s="11" t="s">
        <v>24</v>
      </c>
      <c r="F680" s="4" t="s">
        <v>706</v>
      </c>
      <c r="G680" s="3" t="s">
        <v>755</v>
      </c>
      <c r="H680" s="11"/>
      <c r="I680" s="4"/>
      <c r="J680" s="4"/>
      <c r="K680" s="4"/>
      <c r="L680" s="4"/>
      <c r="M680" s="4" t="str">
        <f>IF(vlookup(A680,'Available Pokemon'!A:C,3,FALSE)=D680,"Y","N")</f>
        <v>N</v>
      </c>
      <c r="N680" s="4" t="str">
        <f>iferror(IF(vlookup(A680,'Available Pokemon'!A:D,4,FALSE)=D680,"Y","N"),"N")</f>
        <v>N</v>
      </c>
      <c r="O680" s="4" t="str">
        <f t="shared" si="4"/>
        <v>N</v>
      </c>
      <c r="P680" s="4" t="s">
        <v>75</v>
      </c>
      <c r="Q680" s="4" t="s">
        <v>131</v>
      </c>
      <c r="R680" s="4" t="s">
        <v>28</v>
      </c>
      <c r="S680" s="4" t="s">
        <v>28</v>
      </c>
      <c r="T680" s="4">
        <v>0.0</v>
      </c>
      <c r="U680" s="4" t="s">
        <v>31</v>
      </c>
    </row>
    <row r="681" hidden="1">
      <c r="A681" s="11" t="s">
        <v>508</v>
      </c>
      <c r="B681" s="11" t="s">
        <v>165</v>
      </c>
      <c r="C681" s="12" t="s">
        <v>753</v>
      </c>
      <c r="D681" s="3" t="str">
        <f>VLOOKUP(C681,Locations!$G$2:$H$250,2,false)</f>
        <v>00068 Celestinine Mountain</v>
      </c>
      <c r="E681" s="11" t="s">
        <v>24</v>
      </c>
      <c r="F681" s="4" t="s">
        <v>706</v>
      </c>
      <c r="G681" s="3" t="s">
        <v>755</v>
      </c>
      <c r="H681" s="11"/>
      <c r="I681" s="4"/>
      <c r="J681" s="4"/>
      <c r="K681" s="4"/>
      <c r="L681" s="4"/>
      <c r="M681" s="4" t="str">
        <f>IF(vlookup(A681,'Available Pokemon'!A:C,3,FALSE)=D681,"Y","N")</f>
        <v>N</v>
      </c>
      <c r="N681" s="4" t="str">
        <f>iferror(IF(vlookup(A681,'Available Pokemon'!A:D,4,FALSE)=D681,"Y","N"),"N")</f>
        <v>N</v>
      </c>
      <c r="O681" s="4" t="str">
        <f t="shared" si="4"/>
        <v>N</v>
      </c>
      <c r="P681" s="4" t="s">
        <v>75</v>
      </c>
      <c r="Q681" s="4"/>
      <c r="R681" s="4" t="s">
        <v>28</v>
      </c>
      <c r="S681" s="4" t="s">
        <v>28</v>
      </c>
      <c r="T681" s="4">
        <v>0.0</v>
      </c>
      <c r="U681" s="4" t="s">
        <v>31</v>
      </c>
    </row>
    <row r="682">
      <c r="A682" s="11" t="s">
        <v>426</v>
      </c>
      <c r="B682" s="11" t="s">
        <v>165</v>
      </c>
      <c r="C682" s="12" t="s">
        <v>753</v>
      </c>
      <c r="D682" s="3" t="str">
        <f>VLOOKUP(C682,Locations!$G$2:$H$250,2,false)</f>
        <v>00068 Celestinine Mountain</v>
      </c>
      <c r="E682" s="11" t="s">
        <v>24</v>
      </c>
      <c r="F682" s="4" t="s">
        <v>706</v>
      </c>
      <c r="G682" s="5" t="s">
        <v>755</v>
      </c>
      <c r="H682" s="2" t="s">
        <v>414</v>
      </c>
      <c r="I682" s="4"/>
      <c r="J682" s="4"/>
      <c r="K682" s="4"/>
      <c r="L682" s="4"/>
      <c r="M682" s="4" t="str">
        <f>IF(vlookup(A682,'Available Pokemon'!A:C,3,FALSE)=D682,"Y","N")</f>
        <v>N</v>
      </c>
      <c r="N682" s="4" t="str">
        <f>iferror(IF(vlookup(A682,'Available Pokemon'!A:D,4,FALSE)=D682,"Y","N"),"N")</f>
        <v>Y</v>
      </c>
      <c r="O682" s="4" t="str">
        <f t="shared" si="4"/>
        <v>Y</v>
      </c>
      <c r="P682" s="4" t="s">
        <v>44</v>
      </c>
      <c r="Q682" s="4"/>
      <c r="R682" s="4" t="s">
        <v>28</v>
      </c>
      <c r="S682" s="4" t="s">
        <v>31</v>
      </c>
      <c r="T682" s="4">
        <v>1.0</v>
      </c>
      <c r="U682" s="4"/>
    </row>
    <row r="683" hidden="1">
      <c r="A683" s="11" t="s">
        <v>510</v>
      </c>
      <c r="B683" s="11" t="s">
        <v>165</v>
      </c>
      <c r="C683" s="12" t="s">
        <v>753</v>
      </c>
      <c r="D683" s="3" t="str">
        <f>VLOOKUP(C683,Locations!$G$2:$H$250,2,false)</f>
        <v>00068 Celestinine Mountain</v>
      </c>
      <c r="E683" s="11" t="s">
        <v>24</v>
      </c>
      <c r="F683" s="4" t="s">
        <v>706</v>
      </c>
      <c r="G683" s="3" t="s">
        <v>755</v>
      </c>
      <c r="H683" s="11"/>
      <c r="I683" s="4"/>
      <c r="J683" s="4"/>
      <c r="K683" s="4"/>
      <c r="L683" s="4"/>
      <c r="M683" s="4" t="str">
        <f>IF(vlookup(A683,'Available Pokemon'!A:C,3,FALSE)=D683,"Y","N")</f>
        <v>N</v>
      </c>
      <c r="N683" s="4" t="str">
        <f>iferror(IF(vlookup(A683,'Available Pokemon'!A:D,4,FALSE)=D683,"Y","N"),"N")</f>
        <v>N</v>
      </c>
      <c r="O683" s="4" t="str">
        <f t="shared" si="4"/>
        <v>N</v>
      </c>
      <c r="P683" s="4" t="s">
        <v>75</v>
      </c>
      <c r="Q683" s="4"/>
      <c r="R683" s="4" t="s">
        <v>28</v>
      </c>
      <c r="S683" s="4" t="s">
        <v>31</v>
      </c>
      <c r="T683" s="4">
        <v>1.0</v>
      </c>
      <c r="U683" s="4"/>
    </row>
    <row r="684">
      <c r="A684" s="11" t="s">
        <v>115</v>
      </c>
      <c r="B684" s="11" t="s">
        <v>165</v>
      </c>
      <c r="C684" s="12" t="s">
        <v>753</v>
      </c>
      <c r="D684" s="3" t="str">
        <f>VLOOKUP(C684,Locations!$G$2:$H$250,2,false)</f>
        <v>00068 Celestinine Mountain</v>
      </c>
      <c r="E684" s="11" t="s">
        <v>24</v>
      </c>
      <c r="F684" s="4" t="s">
        <v>706</v>
      </c>
      <c r="G684" s="5" t="s">
        <v>755</v>
      </c>
      <c r="H684" s="2" t="s">
        <v>149</v>
      </c>
      <c r="I684" s="4"/>
      <c r="J684" s="4"/>
      <c r="K684" s="4"/>
      <c r="L684" s="4"/>
      <c r="M684" s="4" t="str">
        <f>IF(vlookup(A684,'Available Pokemon'!A:C,3,FALSE)=D684,"Y","N")</f>
        <v>N</v>
      </c>
      <c r="N684" s="4" t="str">
        <f>iferror(IF(vlookup(A684,'Available Pokemon'!A:D,4,FALSE)=D684,"Y","N"),"N")</f>
        <v>Y</v>
      </c>
      <c r="O684" s="4" t="str">
        <f t="shared" si="4"/>
        <v>Y</v>
      </c>
      <c r="P684" s="4" t="s">
        <v>75</v>
      </c>
      <c r="Q684" s="4" t="s">
        <v>56</v>
      </c>
      <c r="R684" s="4" t="s">
        <v>28</v>
      </c>
      <c r="S684" s="4" t="s">
        <v>31</v>
      </c>
      <c r="T684" s="4" t="s">
        <v>82</v>
      </c>
      <c r="U684" s="4" t="s">
        <v>31</v>
      </c>
    </row>
    <row r="685">
      <c r="A685" s="11" t="s">
        <v>756</v>
      </c>
      <c r="B685" s="11" t="s">
        <v>165</v>
      </c>
      <c r="C685" s="12" t="s">
        <v>753</v>
      </c>
      <c r="D685" s="3" t="str">
        <f>VLOOKUP(C685,Locations!$G$2:$H$250,2,false)</f>
        <v>00068 Celestinine Mountain</v>
      </c>
      <c r="E685" s="11" t="s">
        <v>24</v>
      </c>
      <c r="F685" s="4" t="s">
        <v>706</v>
      </c>
      <c r="G685" s="5" t="s">
        <v>755</v>
      </c>
      <c r="H685" s="2" t="s">
        <v>69</v>
      </c>
      <c r="I685" s="4"/>
      <c r="J685" s="4"/>
      <c r="K685" s="4"/>
      <c r="L685" s="4"/>
      <c r="M685" s="4" t="str">
        <f>IF(vlookup(A685,'Available Pokemon'!A:C,3,FALSE)=D685,"Y","N")</f>
        <v>Y</v>
      </c>
      <c r="N685" s="4" t="str">
        <f>iferror(IF(vlookup(A685,'Available Pokemon'!A:D,4,FALSE)=D685,"Y","N"),"N")</f>
        <v>N</v>
      </c>
      <c r="O685" s="4" t="str">
        <f t="shared" si="4"/>
        <v>Y</v>
      </c>
      <c r="P685" s="4" t="s">
        <v>44</v>
      </c>
      <c r="Q685" s="4"/>
      <c r="R685" s="4" t="s">
        <v>28</v>
      </c>
      <c r="S685" s="4" t="s">
        <v>28</v>
      </c>
      <c r="T685" s="4">
        <v>0.0</v>
      </c>
      <c r="U685" s="4" t="s">
        <v>31</v>
      </c>
    </row>
    <row r="686">
      <c r="A686" s="11" t="s">
        <v>757</v>
      </c>
      <c r="B686" s="11" t="s">
        <v>165</v>
      </c>
      <c r="C686" s="12" t="s">
        <v>753</v>
      </c>
      <c r="D686" s="3" t="str">
        <f>VLOOKUP(C686,Locations!$G$2:$H$250,2,false)</f>
        <v>00068 Celestinine Mountain</v>
      </c>
      <c r="E686" s="11" t="s">
        <v>24</v>
      </c>
      <c r="F686" s="4" t="s">
        <v>706</v>
      </c>
      <c r="G686" s="5" t="s">
        <v>755</v>
      </c>
      <c r="H686" s="2" t="s">
        <v>414</v>
      </c>
      <c r="I686" s="4"/>
      <c r="J686" s="4"/>
      <c r="K686" s="4"/>
      <c r="L686" s="4"/>
      <c r="M686" s="4" t="str">
        <f>IF(vlookup(A686,'Available Pokemon'!A:C,3,FALSE)=D686,"Y","N")</f>
        <v>Y</v>
      </c>
      <c r="N686" s="4" t="str">
        <f>iferror(IF(vlookup(A686,'Available Pokemon'!A:D,4,FALSE)=D686,"Y","N"),"N")</f>
        <v>N</v>
      </c>
      <c r="O686" s="4" t="str">
        <f t="shared" si="4"/>
        <v>Y</v>
      </c>
      <c r="P686" s="4" t="s">
        <v>75</v>
      </c>
      <c r="Q686" s="4" t="s">
        <v>128</v>
      </c>
      <c r="R686" s="4" t="s">
        <v>28</v>
      </c>
      <c r="S686" s="4" t="s">
        <v>28</v>
      </c>
      <c r="T686" s="4">
        <v>1.0</v>
      </c>
      <c r="U686" s="4"/>
    </row>
    <row r="687" hidden="1">
      <c r="A687" s="11" t="s">
        <v>126</v>
      </c>
      <c r="B687" s="11" t="s">
        <v>165</v>
      </c>
      <c r="C687" s="12" t="s">
        <v>753</v>
      </c>
      <c r="D687" s="3" t="str">
        <f>VLOOKUP(C687,Locations!$G$2:$H$250,2,false)</f>
        <v>00068 Celestinine Mountain</v>
      </c>
      <c r="E687" s="11" t="s">
        <v>24</v>
      </c>
      <c r="F687" s="4" t="s">
        <v>706</v>
      </c>
      <c r="G687" s="3" t="s">
        <v>755</v>
      </c>
      <c r="H687" s="11"/>
      <c r="I687" s="4"/>
      <c r="J687" s="4"/>
      <c r="K687" s="4"/>
      <c r="L687" s="4"/>
      <c r="M687" s="4" t="str">
        <f>IF(vlookup(A687,'Available Pokemon'!A:C,3,FALSE)=D687,"Y","N")</f>
        <v>N</v>
      </c>
      <c r="N687" s="4" t="str">
        <f>iferror(IF(vlookup(A687,'Available Pokemon'!A:D,4,FALSE)=D687,"Y","N"),"N")</f>
        <v>N</v>
      </c>
      <c r="O687" s="4" t="str">
        <f t="shared" si="4"/>
        <v>N</v>
      </c>
      <c r="P687" s="4" t="s">
        <v>75</v>
      </c>
      <c r="Q687" s="4" t="s">
        <v>128</v>
      </c>
      <c r="R687" s="4" t="s">
        <v>28</v>
      </c>
      <c r="S687" s="4" t="s">
        <v>31</v>
      </c>
      <c r="T687" s="4">
        <v>2.0</v>
      </c>
      <c r="U687" s="4"/>
    </row>
    <row r="688" hidden="1">
      <c r="A688" s="11" t="s">
        <v>266</v>
      </c>
      <c r="B688" s="2" t="s">
        <v>600</v>
      </c>
      <c r="C688" s="12" t="s">
        <v>753</v>
      </c>
      <c r="D688" s="3" t="str">
        <f>VLOOKUP(C688,Locations!$G$2:$H$250,2,false)</f>
        <v>00068 Celestinine Mountain</v>
      </c>
      <c r="E688" s="11" t="s">
        <v>24</v>
      </c>
      <c r="F688" s="4" t="s">
        <v>706</v>
      </c>
      <c r="G688" s="3" t="s">
        <v>755</v>
      </c>
      <c r="H688" s="2"/>
      <c r="I688" s="4"/>
      <c r="J688" s="4"/>
      <c r="K688" s="4"/>
      <c r="L688" s="4"/>
      <c r="M688" s="4" t="str">
        <f>IF(vlookup(A688,'Available Pokemon'!A:C,3,FALSE)=D688,"Y","N")</f>
        <v>N</v>
      </c>
      <c r="N688" s="4" t="str">
        <f>iferror(IF(vlookup(A688,'Available Pokemon'!A:D,4,FALSE)=D688,"Y","N"),"N")</f>
        <v>N</v>
      </c>
      <c r="O688" s="4" t="str">
        <f t="shared" si="4"/>
        <v>N</v>
      </c>
      <c r="P688" s="4" t="s">
        <v>44</v>
      </c>
      <c r="Q688" s="4"/>
      <c r="R688" s="4" t="s">
        <v>28</v>
      </c>
      <c r="S688" s="4" t="s">
        <v>31</v>
      </c>
      <c r="T688" s="4">
        <v>1.0</v>
      </c>
      <c r="U688" s="4"/>
    </row>
    <row r="689" hidden="1">
      <c r="A689" s="11" t="s">
        <v>269</v>
      </c>
      <c r="B689" s="2" t="s">
        <v>600</v>
      </c>
      <c r="C689" s="12" t="s">
        <v>753</v>
      </c>
      <c r="D689" s="3" t="str">
        <f>VLOOKUP(C689,Locations!$G$2:$H$250,2,false)</f>
        <v>00068 Celestinine Mountain</v>
      </c>
      <c r="E689" s="11" t="s">
        <v>24</v>
      </c>
      <c r="F689" s="4" t="s">
        <v>706</v>
      </c>
      <c r="G689" s="3" t="s">
        <v>755</v>
      </c>
      <c r="H689" s="2"/>
      <c r="I689" s="4"/>
      <c r="J689" s="4"/>
      <c r="K689" s="4"/>
      <c r="L689" s="4"/>
      <c r="M689" s="4" t="str">
        <f>IF(vlookup(A689,'Available Pokemon'!A:C,3,FALSE)=D689,"Y","N")</f>
        <v>N</v>
      </c>
      <c r="N689" s="4" t="str">
        <f>iferror(IF(vlookup(A689,'Available Pokemon'!A:D,4,FALSE)=D689,"Y","N"),"N")</f>
        <v>N</v>
      </c>
      <c r="O689" s="4" t="str">
        <f t="shared" si="4"/>
        <v>N</v>
      </c>
      <c r="P689" s="4" t="s">
        <v>44</v>
      </c>
      <c r="Q689" s="4"/>
      <c r="R689" s="4" t="s">
        <v>28</v>
      </c>
      <c r="S689" s="4" t="s">
        <v>31</v>
      </c>
      <c r="T689" s="4">
        <v>1.0</v>
      </c>
      <c r="U689" s="4"/>
    </row>
    <row r="690">
      <c r="A690" s="11" t="s">
        <v>157</v>
      </c>
      <c r="B690" s="2" t="s">
        <v>158</v>
      </c>
      <c r="C690" s="12" t="s">
        <v>753</v>
      </c>
      <c r="D690" s="3" t="str">
        <f>VLOOKUP(C690,Locations!$G$2:$H$250,2,false)</f>
        <v>00068 Celestinine Mountain</v>
      </c>
      <c r="E690" s="11" t="s">
        <v>24</v>
      </c>
      <c r="F690" s="4" t="s">
        <v>706</v>
      </c>
      <c r="G690" s="5" t="s">
        <v>755</v>
      </c>
      <c r="H690" s="2" t="s">
        <v>149</v>
      </c>
      <c r="I690" s="4"/>
      <c r="J690" s="4"/>
      <c r="K690" s="4"/>
      <c r="L690" s="4"/>
      <c r="M690" s="4" t="str">
        <f>IF(vlookup(A690,'Available Pokemon'!A:C,3,FALSE)=D690,"Y","N")</f>
        <v>N</v>
      </c>
      <c r="N690" s="4" t="str">
        <f>iferror(IF(vlookup(A690,'Available Pokemon'!A:D,4,FALSE)=D690,"Y","N"),"N")</f>
        <v>Y</v>
      </c>
      <c r="O690" s="4" t="str">
        <f t="shared" si="4"/>
        <v>Y</v>
      </c>
      <c r="P690" s="4" t="s">
        <v>44</v>
      </c>
      <c r="Q690" s="4"/>
      <c r="R690" s="4" t="s">
        <v>28</v>
      </c>
      <c r="S690" s="4" t="s">
        <v>31</v>
      </c>
      <c r="T690" s="4">
        <v>1.0</v>
      </c>
      <c r="U690" s="4"/>
    </row>
    <row r="691">
      <c r="A691" s="11" t="s">
        <v>758</v>
      </c>
      <c r="B691" s="2" t="s">
        <v>158</v>
      </c>
      <c r="C691" s="12" t="s">
        <v>753</v>
      </c>
      <c r="D691" s="3" t="str">
        <f>VLOOKUP(C691,Locations!$G$2:$H$250,2,false)</f>
        <v>00068 Celestinine Mountain</v>
      </c>
      <c r="E691" s="11" t="s">
        <v>24</v>
      </c>
      <c r="F691" s="4" t="s">
        <v>706</v>
      </c>
      <c r="G691" s="3" t="s">
        <v>755</v>
      </c>
      <c r="H691" s="2" t="s">
        <v>414</v>
      </c>
      <c r="I691" s="4"/>
      <c r="J691" s="4"/>
      <c r="K691" s="4"/>
      <c r="L691" s="4"/>
      <c r="M691" s="4" t="str">
        <f>IF(vlookup(A691,'Available Pokemon'!A:C,3,FALSE)=D691,"Y","N")</f>
        <v>Y</v>
      </c>
      <c r="N691" s="4" t="str">
        <f>iferror(IF(vlookup(A691,'Available Pokemon'!A:D,4,FALSE)=D691,"Y","N"),"N")</f>
        <v>N</v>
      </c>
      <c r="O691" s="4" t="str">
        <f t="shared" si="4"/>
        <v>Y</v>
      </c>
      <c r="P691" s="4" t="s">
        <v>44</v>
      </c>
      <c r="Q691" s="4"/>
      <c r="R691" s="4" t="s">
        <v>28</v>
      </c>
      <c r="S691" s="4" t="s">
        <v>31</v>
      </c>
      <c r="T691" s="4" t="s">
        <v>82</v>
      </c>
      <c r="U691" s="4" t="s">
        <v>31</v>
      </c>
    </row>
    <row r="692">
      <c r="A692" s="2" t="s">
        <v>759</v>
      </c>
      <c r="B692" s="2" t="s">
        <v>244</v>
      </c>
      <c r="C692" s="2" t="s">
        <v>753</v>
      </c>
      <c r="D692" s="3" t="str">
        <f>VLOOKUP(C692,Locations!$G$2:$H$250,2,false)</f>
        <v>00068 Celestinine Mountain</v>
      </c>
      <c r="E692" s="2" t="s">
        <v>24</v>
      </c>
      <c r="F692" s="4" t="s">
        <v>706</v>
      </c>
      <c r="G692" s="5" t="s">
        <v>760</v>
      </c>
      <c r="H692" s="2"/>
      <c r="I692" s="4" t="s">
        <v>28</v>
      </c>
      <c r="J692" s="4" t="s">
        <v>28</v>
      </c>
      <c r="K692" s="4" t="s">
        <v>28</v>
      </c>
      <c r="L692" s="4"/>
      <c r="M692" s="4" t="str">
        <f>IF(vlookup(A692,'Available Pokemon'!A:C,3,FALSE)=D692,"Y","N")</f>
        <v>Y</v>
      </c>
      <c r="N692" s="4" t="str">
        <f>iferror(IF(vlookup(A692,'Available Pokemon'!A:D,4,FALSE)=D692,"Y","N"),"N")</f>
        <v>N</v>
      </c>
      <c r="O692" s="4" t="str">
        <f t="shared" si="4"/>
        <v>Y</v>
      </c>
      <c r="P692" s="4" t="s">
        <v>226</v>
      </c>
      <c r="Q692" s="4" t="s">
        <v>75</v>
      </c>
      <c r="R692" s="4" t="s">
        <v>28</v>
      </c>
      <c r="S692" s="4" t="s">
        <v>28</v>
      </c>
      <c r="T692" s="4">
        <v>0.0</v>
      </c>
      <c r="U692" s="4" t="s">
        <v>31</v>
      </c>
    </row>
    <row r="693">
      <c r="A693" s="3" t="s">
        <v>311</v>
      </c>
      <c r="B693" s="2" t="s">
        <v>22</v>
      </c>
      <c r="C693" s="3" t="s">
        <v>374</v>
      </c>
      <c r="D693" s="3" t="str">
        <f>VLOOKUP(C693,Locations!$G$2:$H$250,2,false)</f>
        <v>00019 The Underroot</v>
      </c>
      <c r="E693" s="11" t="s">
        <v>24</v>
      </c>
      <c r="F693" s="4" t="s">
        <v>761</v>
      </c>
      <c r="G693" s="14" t="s">
        <v>762</v>
      </c>
      <c r="H693" s="2" t="s">
        <v>69</v>
      </c>
      <c r="I693" s="4" t="s">
        <v>28</v>
      </c>
      <c r="J693" s="4" t="s">
        <v>28</v>
      </c>
      <c r="K693" s="4" t="s">
        <v>28</v>
      </c>
      <c r="L693" s="4"/>
      <c r="M693" s="4" t="str">
        <f>IF(vlookup(A693,'Available Pokemon'!A:C,3,FALSE)=D693,"Y","N")</f>
        <v>N</v>
      </c>
      <c r="N693" s="4" t="str">
        <f>iferror(IF(vlookup(A693,'Available Pokemon'!A:D,4,FALSE)=D693,"Y","N"),"N")</f>
        <v>Y</v>
      </c>
      <c r="O693" s="4" t="str">
        <f t="shared" si="4"/>
        <v>Y</v>
      </c>
      <c r="P693" s="4" t="s">
        <v>186</v>
      </c>
      <c r="Q693" s="4"/>
      <c r="R693" s="4" t="s">
        <v>28</v>
      </c>
      <c r="S693" s="4" t="s">
        <v>31</v>
      </c>
      <c r="T693" s="4">
        <v>2.0</v>
      </c>
      <c r="U693" s="4"/>
    </row>
    <row r="694">
      <c r="A694" s="11" t="s">
        <v>763</v>
      </c>
      <c r="B694" s="11" t="s">
        <v>165</v>
      </c>
      <c r="C694" s="2" t="s">
        <v>403</v>
      </c>
      <c r="D694" s="3" t="str">
        <f>VLOOKUP(C694,Locations!$G$2:$H$250,2,false)</f>
        <v>00027 Yureyu Power Plant</v>
      </c>
      <c r="E694" s="11" t="s">
        <v>24</v>
      </c>
      <c r="F694" s="4" t="s">
        <v>761</v>
      </c>
      <c r="G694" s="5" t="s">
        <v>764</v>
      </c>
      <c r="H694" s="2" t="s">
        <v>414</v>
      </c>
      <c r="I694" s="4" t="s">
        <v>385</v>
      </c>
      <c r="J694" s="4"/>
      <c r="K694" s="4"/>
      <c r="L694" s="4"/>
      <c r="M694" s="4" t="str">
        <f>IF(vlookup(A694,'Available Pokemon'!A:C,3,FALSE)=D694,"Y","N")</f>
        <v>Y</v>
      </c>
      <c r="N694" s="4" t="str">
        <f>iferror(IF(vlookup(A694,'Available Pokemon'!A:D,4,FALSE)=D694,"Y","N"),"N")</f>
        <v>N</v>
      </c>
      <c r="O694" s="4" t="str">
        <f t="shared" si="4"/>
        <v>Y</v>
      </c>
      <c r="P694" s="4" t="s">
        <v>177</v>
      </c>
      <c r="Q694" s="4"/>
      <c r="R694" s="4" t="s">
        <v>28</v>
      </c>
      <c r="S694" s="4" t="s">
        <v>28</v>
      </c>
      <c r="T694" s="4">
        <v>0.0</v>
      </c>
      <c r="U694" s="4" t="s">
        <v>31</v>
      </c>
    </row>
    <row r="695">
      <c r="A695" s="11" t="s">
        <v>765</v>
      </c>
      <c r="B695" s="11" t="s">
        <v>165</v>
      </c>
      <c r="C695" s="2" t="s">
        <v>403</v>
      </c>
      <c r="D695" s="3" t="str">
        <f>VLOOKUP(C695,Locations!$G$2:$H$250,2,false)</f>
        <v>00027 Yureyu Power Plant</v>
      </c>
      <c r="E695" s="11" t="s">
        <v>24</v>
      </c>
      <c r="F695" s="4" t="s">
        <v>761</v>
      </c>
      <c r="G695" s="5" t="s">
        <v>764</v>
      </c>
      <c r="H695" s="2" t="s">
        <v>414</v>
      </c>
      <c r="I695" s="4" t="s">
        <v>385</v>
      </c>
      <c r="J695" s="4"/>
      <c r="K695" s="4"/>
      <c r="L695" s="4"/>
      <c r="M695" s="4" t="str">
        <f>IF(vlookup(A695,'Available Pokemon'!A:C,3,FALSE)=D695,"Y","N")</f>
        <v>Y</v>
      </c>
      <c r="N695" s="4" t="str">
        <f>iferror(IF(vlookup(A695,'Available Pokemon'!A:D,4,FALSE)=D695,"Y","N"),"N")</f>
        <v>N</v>
      </c>
      <c r="O695" s="4" t="str">
        <f t="shared" si="4"/>
        <v>Y</v>
      </c>
      <c r="P695" s="4" t="s">
        <v>177</v>
      </c>
      <c r="Q695" s="4"/>
      <c r="R695" s="4" t="s">
        <v>28</v>
      </c>
      <c r="S695" s="4" t="s">
        <v>28</v>
      </c>
      <c r="T695" s="4">
        <v>1.0</v>
      </c>
      <c r="U695" s="4"/>
    </row>
    <row r="696">
      <c r="A696" s="11" t="s">
        <v>766</v>
      </c>
      <c r="B696" s="11" t="s">
        <v>165</v>
      </c>
      <c r="C696" s="2" t="s">
        <v>403</v>
      </c>
      <c r="D696" s="3" t="str">
        <f>VLOOKUP(C696,Locations!$G$2:$H$250,2,false)</f>
        <v>00027 Yureyu Power Plant</v>
      </c>
      <c r="E696" s="11" t="s">
        <v>24</v>
      </c>
      <c r="F696" s="4" t="s">
        <v>761</v>
      </c>
      <c r="G696" s="5" t="s">
        <v>764</v>
      </c>
      <c r="H696" s="2" t="s">
        <v>27</v>
      </c>
      <c r="I696" s="4"/>
      <c r="J696" s="4"/>
      <c r="K696" s="4"/>
      <c r="L696" s="4" t="s">
        <v>70</v>
      </c>
      <c r="M696" s="4" t="str">
        <f>IF(vlookup(A696,'Available Pokemon'!A:C,3,FALSE)=D696,"Y","N")</f>
        <v>Y</v>
      </c>
      <c r="N696" s="4" t="str">
        <f>iferror(IF(vlookup(A696,'Available Pokemon'!A:D,4,FALSE)=D696,"Y","N"),"N")</f>
        <v>N</v>
      </c>
      <c r="O696" s="4" t="str">
        <f t="shared" si="4"/>
        <v>Y</v>
      </c>
      <c r="P696" s="4" t="s">
        <v>81</v>
      </c>
      <c r="Q696" s="4"/>
      <c r="R696" s="4" t="s">
        <v>28</v>
      </c>
      <c r="S696" s="4" t="s">
        <v>28</v>
      </c>
      <c r="T696" s="4">
        <v>0.0</v>
      </c>
      <c r="U696" s="4" t="s">
        <v>31</v>
      </c>
    </row>
    <row r="697">
      <c r="A697" s="11" t="s">
        <v>767</v>
      </c>
      <c r="B697" s="11" t="s">
        <v>165</v>
      </c>
      <c r="C697" s="2" t="s">
        <v>403</v>
      </c>
      <c r="D697" s="3" t="str">
        <f>VLOOKUP(C697,Locations!$G$2:$H$250,2,false)</f>
        <v>00027 Yureyu Power Plant</v>
      </c>
      <c r="E697" s="11" t="s">
        <v>24</v>
      </c>
      <c r="F697" s="4" t="s">
        <v>761</v>
      </c>
      <c r="G697" s="5" t="s">
        <v>764</v>
      </c>
      <c r="H697" s="2" t="s">
        <v>414</v>
      </c>
      <c r="I697" s="4"/>
      <c r="J697" s="4"/>
      <c r="K697" s="4"/>
      <c r="L697" s="4" t="s">
        <v>70</v>
      </c>
      <c r="M697" s="4" t="str">
        <f>IF(vlookup(A697,'Available Pokemon'!A:C,3,FALSE)=D697,"Y","N")</f>
        <v>Y</v>
      </c>
      <c r="N697" s="4" t="str">
        <f>iferror(IF(vlookup(A697,'Available Pokemon'!A:D,4,FALSE)=D697,"Y","N"),"N")</f>
        <v>N</v>
      </c>
      <c r="O697" s="4" t="str">
        <f t="shared" si="4"/>
        <v>Y</v>
      </c>
      <c r="P697" s="4" t="s">
        <v>131</v>
      </c>
      <c r="Q697" s="4"/>
      <c r="R697" s="4" t="s">
        <v>28</v>
      </c>
      <c r="S697" s="4" t="s">
        <v>28</v>
      </c>
      <c r="T697" s="4">
        <v>0.0</v>
      </c>
      <c r="U697" s="4" t="s">
        <v>31</v>
      </c>
    </row>
    <row r="698">
      <c r="A698" s="3" t="s">
        <v>766</v>
      </c>
      <c r="B698" s="2" t="s">
        <v>22</v>
      </c>
      <c r="C698" s="3" t="s">
        <v>403</v>
      </c>
      <c r="D698" s="3" t="str">
        <f>VLOOKUP(C698,Locations!$G$2:$H$250,2,false)</f>
        <v>00027 Yureyu Power Plant</v>
      </c>
      <c r="E698" s="2" t="s">
        <v>24</v>
      </c>
      <c r="F698" s="4" t="s">
        <v>761</v>
      </c>
      <c r="G698" s="5" t="s">
        <v>764</v>
      </c>
      <c r="H698" s="2" t="s">
        <v>69</v>
      </c>
      <c r="I698" s="4" t="s">
        <v>28</v>
      </c>
      <c r="J698" s="4" t="s">
        <v>28</v>
      </c>
      <c r="K698" s="4" t="s">
        <v>28</v>
      </c>
      <c r="L698" s="4" t="s">
        <v>70</v>
      </c>
      <c r="M698" s="4" t="str">
        <f>IF(vlookup(A698,'Available Pokemon'!A:C,3,FALSE)=D698,"Y","N")</f>
        <v>Y</v>
      </c>
      <c r="N698" s="4" t="str">
        <f>iferror(IF(vlookup(A698,'Available Pokemon'!A:D,4,FALSE)=D698,"Y","N"),"N")</f>
        <v>N</v>
      </c>
      <c r="O698" s="4" t="str">
        <f t="shared" si="4"/>
        <v>Y</v>
      </c>
      <c r="P698" s="4" t="s">
        <v>81</v>
      </c>
      <c r="Q698" s="4"/>
      <c r="R698" s="4" t="s">
        <v>28</v>
      </c>
      <c r="S698" s="4" t="s">
        <v>28</v>
      </c>
      <c r="T698" s="4">
        <v>0.0</v>
      </c>
      <c r="U698" s="4" t="s">
        <v>31</v>
      </c>
    </row>
    <row r="699">
      <c r="A699" s="3" t="s">
        <v>768</v>
      </c>
      <c r="B699" s="2" t="s">
        <v>22</v>
      </c>
      <c r="C699" s="3" t="s">
        <v>403</v>
      </c>
      <c r="D699" s="3" t="str">
        <f>VLOOKUP(C699,Locations!$G$2:$H$250,2,false)</f>
        <v>00027 Yureyu Power Plant</v>
      </c>
      <c r="E699" s="2" t="s">
        <v>24</v>
      </c>
      <c r="F699" s="4" t="s">
        <v>761</v>
      </c>
      <c r="G699" s="5" t="s">
        <v>769</v>
      </c>
      <c r="H699" s="2" t="s">
        <v>69</v>
      </c>
      <c r="I699" s="4" t="s">
        <v>28</v>
      </c>
      <c r="J699" s="4" t="s">
        <v>28</v>
      </c>
      <c r="K699" s="4" t="s">
        <v>28</v>
      </c>
      <c r="L699" s="4" t="s">
        <v>70</v>
      </c>
      <c r="M699" s="4" t="str">
        <f>IF(vlookup(A699,'Available Pokemon'!A:C,3,FALSE)=D699,"Y","N")</f>
        <v>Y</v>
      </c>
      <c r="N699" s="4" t="str">
        <f>iferror(IF(vlookup(A699,'Available Pokemon'!A:D,4,FALSE)=D699,"Y","N"),"N")</f>
        <v>N</v>
      </c>
      <c r="O699" s="4" t="str">
        <f t="shared" si="4"/>
        <v>Y</v>
      </c>
      <c r="P699" s="4" t="s">
        <v>81</v>
      </c>
      <c r="Q699" s="4" t="s">
        <v>177</v>
      </c>
      <c r="R699" s="4" t="s">
        <v>28</v>
      </c>
      <c r="S699" s="4" t="s">
        <v>31</v>
      </c>
      <c r="T699" s="4" t="s">
        <v>82</v>
      </c>
      <c r="U699" s="4" t="s">
        <v>31</v>
      </c>
    </row>
    <row r="700">
      <c r="A700" s="3" t="s">
        <v>770</v>
      </c>
      <c r="B700" s="2" t="s">
        <v>22</v>
      </c>
      <c r="C700" s="3" t="s">
        <v>771</v>
      </c>
      <c r="D700" s="3" t="str">
        <f>VLOOKUP(C700,Locations!$G$2:$H$250,2,false)</f>
        <v>00039 Wasteland Wall</v>
      </c>
      <c r="E700" s="2" t="s">
        <v>24</v>
      </c>
      <c r="F700" s="4" t="s">
        <v>761</v>
      </c>
      <c r="G700" s="14" t="s">
        <v>772</v>
      </c>
      <c r="H700" s="2" t="s">
        <v>69</v>
      </c>
      <c r="I700" s="4" t="s">
        <v>28</v>
      </c>
      <c r="J700" s="4" t="s">
        <v>28</v>
      </c>
      <c r="K700" s="4" t="s">
        <v>28</v>
      </c>
      <c r="L700" s="4" t="s">
        <v>70</v>
      </c>
      <c r="M700" s="4" t="str">
        <f>IF(vlookup(A700,'Available Pokemon'!A:C,3,FALSE)=D700,"Y","N")</f>
        <v>Y</v>
      </c>
      <c r="N700" s="4" t="str">
        <f>iferror(IF(vlookup(A700,'Available Pokemon'!A:D,4,FALSE)=D700,"Y","N"),"N")</f>
        <v>N</v>
      </c>
      <c r="O700" s="4" t="str">
        <f t="shared" si="4"/>
        <v>Y</v>
      </c>
      <c r="P700" s="4" t="s">
        <v>177</v>
      </c>
      <c r="Q700" s="4" t="s">
        <v>29</v>
      </c>
      <c r="R700" s="4" t="s">
        <v>28</v>
      </c>
      <c r="S700" s="4"/>
      <c r="T700" s="4" t="s">
        <v>82</v>
      </c>
      <c r="U700" s="4" t="s">
        <v>31</v>
      </c>
    </row>
    <row r="701">
      <c r="A701" s="3" t="s">
        <v>514</v>
      </c>
      <c r="B701" s="2" t="s">
        <v>22</v>
      </c>
      <c r="C701" s="3" t="s">
        <v>650</v>
      </c>
      <c r="D701" s="3" t="str">
        <f>VLOOKUP(C701,Locations!$G$2:$H$250,2,false)</f>
        <v>00045 Spinel Town</v>
      </c>
      <c r="E701" s="11" t="s">
        <v>24</v>
      </c>
      <c r="F701" s="4" t="s">
        <v>761</v>
      </c>
      <c r="G701" s="21" t="s">
        <v>773</v>
      </c>
      <c r="H701" s="2" t="s">
        <v>414</v>
      </c>
      <c r="I701" s="4" t="s">
        <v>28</v>
      </c>
      <c r="J701" s="4" t="s">
        <v>28</v>
      </c>
      <c r="K701" s="4" t="s">
        <v>28</v>
      </c>
      <c r="L701" s="4"/>
      <c r="M701" s="4" t="str">
        <f>IF(vlookup(A701,'Available Pokemon'!A:C,3,FALSE)=D701,"Y","N")</f>
        <v>N</v>
      </c>
      <c r="N701" s="4" t="str">
        <f>iferror(IF(vlookup(A701,'Available Pokemon'!A:D,4,FALSE)=D701,"Y","N"),"N")</f>
        <v>N</v>
      </c>
      <c r="O701" s="4" t="str">
        <f t="shared" si="4"/>
        <v>Y</v>
      </c>
      <c r="P701" s="4" t="s">
        <v>121</v>
      </c>
      <c r="Q701" s="4" t="s">
        <v>75</v>
      </c>
      <c r="R701" s="4" t="s">
        <v>28</v>
      </c>
      <c r="S701" s="4" t="s">
        <v>31</v>
      </c>
      <c r="T701" s="4">
        <v>1.0</v>
      </c>
      <c r="U701" s="4"/>
    </row>
    <row r="702">
      <c r="A702" s="3" t="s">
        <v>774</v>
      </c>
      <c r="B702" s="2" t="s">
        <v>22</v>
      </c>
      <c r="C702" s="3" t="s">
        <v>650</v>
      </c>
      <c r="D702" s="3" t="str">
        <f>VLOOKUP(C702,Locations!$G$2:$H$250,2,false)</f>
        <v>00045 Spinel Town</v>
      </c>
      <c r="E702" s="11" t="s">
        <v>24</v>
      </c>
      <c r="F702" s="4" t="s">
        <v>761</v>
      </c>
      <c r="G702" s="3" t="s">
        <v>775</v>
      </c>
      <c r="H702" s="2" t="s">
        <v>414</v>
      </c>
      <c r="I702" s="4" t="s">
        <v>28</v>
      </c>
      <c r="J702" s="4" t="s">
        <v>28</v>
      </c>
      <c r="K702" s="4" t="s">
        <v>28</v>
      </c>
      <c r="L702" s="4"/>
      <c r="M702" s="4" t="str">
        <f>IF(vlookup(A702,'Available Pokemon'!A:C,3,FALSE)=D702,"Y","N")</f>
        <v>Y</v>
      </c>
      <c r="N702" s="4" t="str">
        <f>iferror(IF(vlookup(A702,'Available Pokemon'!A:D,4,FALSE)=D702,"Y","N"),"N")</f>
        <v>N</v>
      </c>
      <c r="O702" s="4" t="str">
        <f t="shared" si="4"/>
        <v>Y</v>
      </c>
      <c r="P702" s="4" t="s">
        <v>121</v>
      </c>
      <c r="Q702" s="4" t="s">
        <v>186</v>
      </c>
      <c r="R702" s="4" t="s">
        <v>28</v>
      </c>
      <c r="S702" s="4" t="s">
        <v>31</v>
      </c>
      <c r="T702" s="4">
        <v>1.0</v>
      </c>
      <c r="U702" s="4"/>
    </row>
    <row r="703">
      <c r="A703" s="3" t="s">
        <v>307</v>
      </c>
      <c r="B703" s="2" t="s">
        <v>22</v>
      </c>
      <c r="C703" s="3" t="s">
        <v>776</v>
      </c>
      <c r="D703" s="3" t="str">
        <f>VLOOKUP(C703,Locations!$G$2:$H$250,2,false)</f>
        <v>00064 7th Street</v>
      </c>
      <c r="E703" s="2" t="s">
        <v>24</v>
      </c>
      <c r="F703" s="4" t="s">
        <v>761</v>
      </c>
      <c r="G703" s="5" t="s">
        <v>777</v>
      </c>
      <c r="H703" s="2" t="s">
        <v>414</v>
      </c>
      <c r="I703" s="4" t="s">
        <v>28</v>
      </c>
      <c r="J703" s="4" t="s">
        <v>28</v>
      </c>
      <c r="K703" s="4" t="s">
        <v>28</v>
      </c>
      <c r="L703" s="4"/>
      <c r="M703" s="4" t="str">
        <f>IF(vlookup(A703,'Available Pokemon'!A:C,3,FALSE)=D703,"Y","N")</f>
        <v>N</v>
      </c>
      <c r="N703" s="4" t="str">
        <f>iferror(IF(vlookup(A703,'Available Pokemon'!A:D,4,FALSE)=D703,"Y","N"),"N")</f>
        <v>Y</v>
      </c>
      <c r="O703" s="4" t="str">
        <f t="shared" si="4"/>
        <v>Y</v>
      </c>
      <c r="P703" s="4" t="s">
        <v>226</v>
      </c>
      <c r="Q703" s="4"/>
      <c r="R703" s="4" t="s">
        <v>28</v>
      </c>
      <c r="S703" s="4" t="s">
        <v>31</v>
      </c>
      <c r="T703" s="4">
        <v>1.0</v>
      </c>
      <c r="U703" s="4"/>
    </row>
    <row r="704">
      <c r="A704" s="3" t="s">
        <v>198</v>
      </c>
      <c r="B704" s="2" t="s">
        <v>22</v>
      </c>
      <c r="C704" s="3" t="s">
        <v>776</v>
      </c>
      <c r="D704" s="3" t="str">
        <f>VLOOKUP(C704,Locations!$G$2:$H$250,2,false)</f>
        <v>00064 7th Street</v>
      </c>
      <c r="E704" s="2" t="s">
        <v>24</v>
      </c>
      <c r="F704" s="4" t="s">
        <v>761</v>
      </c>
      <c r="G704" s="3" t="s">
        <v>778</v>
      </c>
      <c r="H704" s="2" t="s">
        <v>414</v>
      </c>
      <c r="I704" s="4" t="s">
        <v>28</v>
      </c>
      <c r="J704" s="4" t="s">
        <v>28</v>
      </c>
      <c r="K704" s="4" t="s">
        <v>28</v>
      </c>
      <c r="L704" s="4"/>
      <c r="M704" s="4" t="str">
        <f>IF(vlookup(A704,'Available Pokemon'!A:C,3,FALSE)=D704,"Y","N")</f>
        <v>N</v>
      </c>
      <c r="N704" s="4" t="str">
        <f>iferror(IF(vlookup(A704,'Available Pokemon'!A:D,4,FALSE)=D704,"Y","N"),"N")</f>
        <v>N</v>
      </c>
      <c r="O704" s="4" t="str">
        <f t="shared" si="4"/>
        <v>Y</v>
      </c>
      <c r="P704" s="4" t="s">
        <v>75</v>
      </c>
      <c r="Q704" s="4"/>
      <c r="R704" s="4" t="s">
        <v>28</v>
      </c>
      <c r="S704" s="4" t="s">
        <v>31</v>
      </c>
      <c r="T704" s="4">
        <v>2.0</v>
      </c>
      <c r="U704" s="4"/>
    </row>
    <row r="705">
      <c r="A705" s="3" t="s">
        <v>779</v>
      </c>
      <c r="B705" s="2" t="s">
        <v>22</v>
      </c>
      <c r="C705" s="3" t="s">
        <v>776</v>
      </c>
      <c r="D705" s="3" t="str">
        <f>VLOOKUP(C705,Locations!$G$2:$H$250,2,false)</f>
        <v>00064 7th Street</v>
      </c>
      <c r="E705" s="2" t="s">
        <v>24</v>
      </c>
      <c r="F705" s="4" t="s">
        <v>761</v>
      </c>
      <c r="G705" s="5" t="s">
        <v>780</v>
      </c>
      <c r="H705" s="2" t="s">
        <v>414</v>
      </c>
      <c r="I705" s="4" t="s">
        <v>28</v>
      </c>
      <c r="J705" s="4" t="s">
        <v>28</v>
      </c>
      <c r="K705" s="4" t="s">
        <v>28</v>
      </c>
      <c r="L705" s="4"/>
      <c r="M705" s="4" t="str">
        <f>IF(vlookup(A705,'Available Pokemon'!A:C,3,FALSE)=D705,"Y","N")</f>
        <v>Y</v>
      </c>
      <c r="N705" s="4" t="str">
        <f>iferror(IF(vlookup(A705,'Available Pokemon'!A:D,4,FALSE)=D705,"Y","N"),"N")</f>
        <v>N</v>
      </c>
      <c r="O705" s="4" t="str">
        <f t="shared" si="4"/>
        <v>Y</v>
      </c>
      <c r="P705" s="4" t="s">
        <v>121</v>
      </c>
      <c r="Q705" s="4"/>
      <c r="R705" s="4" t="s">
        <v>28</v>
      </c>
      <c r="S705" s="4" t="s">
        <v>31</v>
      </c>
      <c r="T705" s="4">
        <v>2.0</v>
      </c>
      <c r="U705" s="4"/>
    </row>
    <row r="706">
      <c r="A706" s="3" t="s">
        <v>722</v>
      </c>
      <c r="B706" s="2" t="s">
        <v>22</v>
      </c>
      <c r="C706" s="3" t="s">
        <v>776</v>
      </c>
      <c r="D706" s="3" t="str">
        <f>VLOOKUP(C706,Locations!$G$2:$H$250,2,false)</f>
        <v>00064 7th Street</v>
      </c>
      <c r="E706" s="2" t="s">
        <v>24</v>
      </c>
      <c r="F706" s="4" t="s">
        <v>761</v>
      </c>
      <c r="G706" s="3" t="s">
        <v>781</v>
      </c>
      <c r="H706" s="2" t="s">
        <v>414</v>
      </c>
      <c r="I706" s="4" t="s">
        <v>28</v>
      </c>
      <c r="J706" s="4" t="s">
        <v>28</v>
      </c>
      <c r="K706" s="4" t="s">
        <v>28</v>
      </c>
      <c r="L706" s="4"/>
      <c r="M706" s="4" t="str">
        <f>IF(vlookup(A706,'Available Pokemon'!A:C,3,FALSE)=D706,"Y","N")</f>
        <v>N</v>
      </c>
      <c r="N706" s="4" t="str">
        <f>iferror(IF(vlookup(A706,'Available Pokemon'!A:D,4,FALSE)=D706,"Y","N"),"N")</f>
        <v>N</v>
      </c>
      <c r="O706" s="4" t="str">
        <f t="shared" si="4"/>
        <v>Y</v>
      </c>
      <c r="P706" s="4" t="s">
        <v>71</v>
      </c>
      <c r="Q706" s="4"/>
      <c r="R706" s="4" t="s">
        <v>28</v>
      </c>
      <c r="S706" s="4" t="s">
        <v>28</v>
      </c>
      <c r="T706" s="4">
        <v>1.0</v>
      </c>
      <c r="U706" s="4"/>
    </row>
    <row r="707">
      <c r="A707" s="3" t="s">
        <v>782</v>
      </c>
      <c r="B707" s="2" t="s">
        <v>22</v>
      </c>
      <c r="C707" s="3" t="s">
        <v>776</v>
      </c>
      <c r="D707" s="3" t="str">
        <f>VLOOKUP(C707,Locations!$G$2:$H$250,2,false)</f>
        <v>00064 7th Street</v>
      </c>
      <c r="E707" s="2" t="s">
        <v>24</v>
      </c>
      <c r="F707" s="4" t="s">
        <v>761</v>
      </c>
      <c r="G707" s="5" t="s">
        <v>783</v>
      </c>
      <c r="H707" s="2" t="s">
        <v>414</v>
      </c>
      <c r="I707" s="4" t="s">
        <v>28</v>
      </c>
      <c r="J707" s="4" t="s">
        <v>28</v>
      </c>
      <c r="K707" s="4" t="s">
        <v>28</v>
      </c>
      <c r="L707" s="4"/>
      <c r="M707" s="4" t="str">
        <f>IF(vlookup(A707,'Available Pokemon'!A:C,3,FALSE)=D707,"Y","N")</f>
        <v>Y</v>
      </c>
      <c r="N707" s="4" t="str">
        <f>iferror(IF(vlookup(A707,'Available Pokemon'!A:D,4,FALSE)=D707,"Y","N"),"N")</f>
        <v>N</v>
      </c>
      <c r="O707" s="4" t="str">
        <f t="shared" si="4"/>
        <v>Y</v>
      </c>
      <c r="P707" s="4" t="s">
        <v>71</v>
      </c>
      <c r="Q707" s="4" t="s">
        <v>172</v>
      </c>
      <c r="R707" s="4" t="s">
        <v>28</v>
      </c>
      <c r="S707" s="4" t="s">
        <v>28</v>
      </c>
      <c r="T707" s="4">
        <v>1.0</v>
      </c>
      <c r="U707" s="4"/>
    </row>
    <row r="708">
      <c r="A708" s="3" t="s">
        <v>784</v>
      </c>
      <c r="B708" s="2" t="s">
        <v>22</v>
      </c>
      <c r="C708" s="3" t="s">
        <v>776</v>
      </c>
      <c r="D708" s="3" t="str">
        <f>VLOOKUP(C708,Locations!$G$2:$H$250,2,false)</f>
        <v>00064 7th Street</v>
      </c>
      <c r="E708" s="2" t="s">
        <v>24</v>
      </c>
      <c r="F708" s="4" t="s">
        <v>761</v>
      </c>
      <c r="G708" s="5" t="s">
        <v>785</v>
      </c>
      <c r="H708" s="2" t="s">
        <v>414</v>
      </c>
      <c r="I708" s="4" t="s">
        <v>28</v>
      </c>
      <c r="J708" s="4" t="s">
        <v>28</v>
      </c>
      <c r="K708" s="4" t="s">
        <v>28</v>
      </c>
      <c r="L708" s="4"/>
      <c r="M708" s="4" t="str">
        <f>IF(vlookup(A708,'Available Pokemon'!A:C,3,FALSE)=D708,"Y","N")</f>
        <v>Y</v>
      </c>
      <c r="N708" s="4" t="str">
        <f>iferror(IF(vlookup(A708,'Available Pokemon'!A:D,4,FALSE)=D708,"Y","N"),"N")</f>
        <v>N</v>
      </c>
      <c r="O708" s="4" t="str">
        <f t="shared" si="4"/>
        <v>Y</v>
      </c>
      <c r="P708" s="4" t="s">
        <v>71</v>
      </c>
      <c r="Q708" s="4"/>
      <c r="R708" s="4" t="s">
        <v>28</v>
      </c>
      <c r="S708" s="4" t="s">
        <v>31</v>
      </c>
      <c r="T708" s="4">
        <v>1.0</v>
      </c>
      <c r="U708" s="4"/>
    </row>
    <row r="709">
      <c r="A709" s="3" t="s">
        <v>524</v>
      </c>
      <c r="B709" s="2" t="s">
        <v>22</v>
      </c>
      <c r="C709" s="3" t="s">
        <v>776</v>
      </c>
      <c r="D709" s="3" t="str">
        <f>VLOOKUP(C709,Locations!$G$2:$H$250,2,false)</f>
        <v>00064 7th Street</v>
      </c>
      <c r="E709" s="2" t="s">
        <v>24</v>
      </c>
      <c r="F709" s="4" t="s">
        <v>761</v>
      </c>
      <c r="G709" s="5" t="s">
        <v>786</v>
      </c>
      <c r="H709" s="2" t="s">
        <v>414</v>
      </c>
      <c r="I709" s="4" t="s">
        <v>28</v>
      </c>
      <c r="J709" s="4" t="s">
        <v>28</v>
      </c>
      <c r="K709" s="4" t="s">
        <v>28</v>
      </c>
      <c r="L709" s="4" t="s">
        <v>70</v>
      </c>
      <c r="M709" s="4" t="str">
        <f>IF(vlookup(A709,'Available Pokemon'!A:C,3,FALSE)=D709,"Y","N")</f>
        <v>N</v>
      </c>
      <c r="N709" s="4" t="str">
        <f>iferror(IF(vlookup(A709,'Available Pokemon'!A:D,4,FALSE)=D709,"Y","N"),"N")</f>
        <v>Y</v>
      </c>
      <c r="O709" s="4" t="str">
        <f t="shared" si="4"/>
        <v>Y</v>
      </c>
      <c r="P709" s="4" t="s">
        <v>71</v>
      </c>
      <c r="Q709" s="4"/>
      <c r="R709" s="4" t="s">
        <v>28</v>
      </c>
      <c r="S709" s="4" t="s">
        <v>31</v>
      </c>
      <c r="T709" s="4" t="s">
        <v>82</v>
      </c>
      <c r="U709" s="4" t="s">
        <v>31</v>
      </c>
    </row>
    <row r="710">
      <c r="A710" s="3" t="s">
        <v>787</v>
      </c>
      <c r="B710" s="2" t="s">
        <v>22</v>
      </c>
      <c r="C710" s="3" t="s">
        <v>776</v>
      </c>
      <c r="D710" s="3" t="str">
        <f>VLOOKUP(C710,Locations!$G$2:$H$250,2,false)</f>
        <v>00064 7th Street</v>
      </c>
      <c r="E710" s="2" t="s">
        <v>24</v>
      </c>
      <c r="F710" s="4" t="s">
        <v>761</v>
      </c>
      <c r="G710" s="5" t="s">
        <v>788</v>
      </c>
      <c r="H710" s="2" t="s">
        <v>414</v>
      </c>
      <c r="I710" s="4" t="s">
        <v>28</v>
      </c>
      <c r="J710" s="4" t="s">
        <v>28</v>
      </c>
      <c r="K710" s="4" t="s">
        <v>28</v>
      </c>
      <c r="L710" s="4"/>
      <c r="M710" s="4" t="str">
        <f>IF(vlookup(A710,'Available Pokemon'!A:C,3,FALSE)=D710,"Y","N")</f>
        <v>Y</v>
      </c>
      <c r="N710" s="4" t="str">
        <f>iferror(IF(vlookup(A710,'Available Pokemon'!A:D,4,FALSE)=D710,"Y","N"),"N")</f>
        <v>N</v>
      </c>
      <c r="O710" s="4" t="str">
        <f t="shared" si="4"/>
        <v>Y</v>
      </c>
      <c r="P710" s="4" t="s">
        <v>111</v>
      </c>
      <c r="Q710" s="4"/>
      <c r="R710" s="4" t="s">
        <v>28</v>
      </c>
      <c r="S710" s="4" t="s">
        <v>31</v>
      </c>
      <c r="T710" s="4">
        <v>2.0</v>
      </c>
      <c r="U710" s="4"/>
    </row>
    <row r="711">
      <c r="A711" s="3" t="s">
        <v>40</v>
      </c>
      <c r="B711" s="2" t="s">
        <v>22</v>
      </c>
      <c r="C711" s="3" t="s">
        <v>776</v>
      </c>
      <c r="D711" s="3" t="str">
        <f>VLOOKUP(C711,Locations!$G$2:$H$250,2,false)</f>
        <v>00064 7th Street</v>
      </c>
      <c r="E711" s="2" t="s">
        <v>24</v>
      </c>
      <c r="F711" s="4" t="s">
        <v>761</v>
      </c>
      <c r="G711" s="5" t="s">
        <v>789</v>
      </c>
      <c r="H711" s="2" t="s">
        <v>414</v>
      </c>
      <c r="I711" s="4" t="s">
        <v>28</v>
      </c>
      <c r="J711" s="4" t="s">
        <v>28</v>
      </c>
      <c r="K711" s="4" t="s">
        <v>28</v>
      </c>
      <c r="L711" s="4"/>
      <c r="M711" s="4" t="str">
        <f>IF(vlookup(A711,'Available Pokemon'!A:C,3,FALSE)=D711,"Y","N")</f>
        <v>N</v>
      </c>
      <c r="N711" s="4" t="str">
        <f>iferror(IF(vlookup(A711,'Available Pokemon'!A:D,4,FALSE)=D711,"Y","N"),"N")</f>
        <v>Y</v>
      </c>
      <c r="O711" s="4" t="str">
        <f t="shared" si="4"/>
        <v>Y</v>
      </c>
      <c r="P711" s="4" t="s">
        <v>33</v>
      </c>
      <c r="Q711" s="4"/>
      <c r="R711" s="4" t="s">
        <v>28</v>
      </c>
      <c r="S711" s="4" t="s">
        <v>31</v>
      </c>
      <c r="T711" s="4">
        <v>2.0</v>
      </c>
      <c r="U711" s="4"/>
    </row>
    <row r="712">
      <c r="A712" s="3" t="s">
        <v>790</v>
      </c>
      <c r="B712" s="2" t="s">
        <v>22</v>
      </c>
      <c r="C712" s="3" t="s">
        <v>776</v>
      </c>
      <c r="D712" s="3" t="str">
        <f>VLOOKUP(C712,Locations!$G$2:$H$250,2,false)</f>
        <v>00064 7th Street</v>
      </c>
      <c r="E712" s="2" t="s">
        <v>24</v>
      </c>
      <c r="F712" s="4" t="s">
        <v>761</v>
      </c>
      <c r="G712" s="5" t="s">
        <v>791</v>
      </c>
      <c r="H712" s="2" t="s">
        <v>414</v>
      </c>
      <c r="I712" s="4" t="s">
        <v>28</v>
      </c>
      <c r="J712" s="4" t="s">
        <v>28</v>
      </c>
      <c r="K712" s="4" t="s">
        <v>28</v>
      </c>
      <c r="L712" s="4" t="s">
        <v>70</v>
      </c>
      <c r="M712" s="4" t="s">
        <v>31</v>
      </c>
      <c r="N712" s="4" t="str">
        <f>iferror(IF(vlookup(A712,'Available Pokemon'!A:D,4,FALSE)=D712,"Y","N"),"N")</f>
        <v>N</v>
      </c>
      <c r="O712" s="4" t="str">
        <f t="shared" si="4"/>
        <v>Y</v>
      </c>
      <c r="P712" s="4" t="s">
        <v>71</v>
      </c>
      <c r="Q712" s="4"/>
      <c r="R712" s="4" t="s">
        <v>792</v>
      </c>
      <c r="S712" s="4" t="s">
        <v>31</v>
      </c>
      <c r="T712" s="4">
        <v>1.0</v>
      </c>
      <c r="U712" s="4"/>
    </row>
    <row r="713">
      <c r="A713" s="3" t="s">
        <v>51</v>
      </c>
      <c r="B713" s="2" t="s">
        <v>22</v>
      </c>
      <c r="C713" s="3" t="s">
        <v>776</v>
      </c>
      <c r="D713" s="3" t="str">
        <f>VLOOKUP(C713,Locations!$G$2:$H$250,2,false)</f>
        <v>00064 7th Street</v>
      </c>
      <c r="E713" s="2" t="s">
        <v>24</v>
      </c>
      <c r="F713" s="4" t="s">
        <v>761</v>
      </c>
      <c r="G713" s="14" t="s">
        <v>793</v>
      </c>
      <c r="H713" s="2" t="s">
        <v>414</v>
      </c>
      <c r="I713" s="4" t="s">
        <v>28</v>
      </c>
      <c r="J713" s="4" t="s">
        <v>28</v>
      </c>
      <c r="K713" s="4" t="s">
        <v>28</v>
      </c>
      <c r="L713" s="4"/>
      <c r="M713" s="4" t="str">
        <f>IF(vlookup(A713,'Available Pokemon'!A:C,3,FALSE)=D713,"Y","N")</f>
        <v>N</v>
      </c>
      <c r="N713" s="4" t="str">
        <f>iferror(IF(vlookup(A713,'Available Pokemon'!A:D,4,FALSE)=D713,"Y","N"),"N")</f>
        <v>Y</v>
      </c>
      <c r="O713" s="4" t="str">
        <f t="shared" si="4"/>
        <v>Y</v>
      </c>
      <c r="P713" s="4" t="s">
        <v>44</v>
      </c>
      <c r="Q713" s="4"/>
      <c r="R713" s="4" t="s">
        <v>52</v>
      </c>
      <c r="S713" s="4" t="s">
        <v>31</v>
      </c>
      <c r="T713" s="4">
        <v>2.0</v>
      </c>
      <c r="U713" s="4"/>
    </row>
    <row r="714">
      <c r="A714" s="2" t="s">
        <v>317</v>
      </c>
      <c r="B714" s="2" t="s">
        <v>22</v>
      </c>
      <c r="C714" s="2" t="s">
        <v>794</v>
      </c>
      <c r="D714" s="3" t="str">
        <f>VLOOKUP(C714,Locations!$G$2:$H$250,2,false)</f>
        <v>00065 Subseven Sanctum</v>
      </c>
      <c r="E714" s="2" t="s">
        <v>24</v>
      </c>
      <c r="F714" s="4" t="s">
        <v>761</v>
      </c>
      <c r="G714" s="3" t="s">
        <v>795</v>
      </c>
      <c r="H714" s="2" t="s">
        <v>414</v>
      </c>
      <c r="I714" s="4" t="s">
        <v>28</v>
      </c>
      <c r="J714" s="4" t="s">
        <v>28</v>
      </c>
      <c r="K714" s="4" t="s">
        <v>28</v>
      </c>
      <c r="L714" s="4"/>
      <c r="M714" s="4" t="s">
        <v>565</v>
      </c>
      <c r="N714" s="4" t="s">
        <v>31</v>
      </c>
      <c r="O714" s="4" t="str">
        <f t="shared" si="4"/>
        <v>Y</v>
      </c>
      <c r="P714" s="4" t="s">
        <v>177</v>
      </c>
      <c r="Q714" s="4" t="s">
        <v>33</v>
      </c>
      <c r="R714" s="4"/>
      <c r="S714" s="4" t="s">
        <v>31</v>
      </c>
      <c r="T714" s="4" t="s">
        <v>76</v>
      </c>
      <c r="U714" s="4"/>
    </row>
    <row r="715">
      <c r="A715" s="11" t="s">
        <v>796</v>
      </c>
      <c r="B715" s="11" t="s">
        <v>165</v>
      </c>
      <c r="C715" s="2" t="s">
        <v>797</v>
      </c>
      <c r="D715" s="3" t="str">
        <f>VLOOKUP(C715,Locations!$G$2:$H$250,2,false)</f>
        <v>00069 Iolia Valley</v>
      </c>
      <c r="E715" s="11" t="s">
        <v>24</v>
      </c>
      <c r="F715" s="4" t="s">
        <v>761</v>
      </c>
      <c r="G715" s="14" t="s">
        <v>798</v>
      </c>
      <c r="H715" s="2" t="s">
        <v>414</v>
      </c>
      <c r="I715" s="4" t="s">
        <v>581</v>
      </c>
      <c r="J715" s="4"/>
      <c r="K715" s="4"/>
      <c r="L715" s="4"/>
      <c r="M715" s="4" t="str">
        <f>IF(vlookup(A715,'Available Pokemon'!A:C,3,FALSE)=D715,"Y","N")</f>
        <v>Y</v>
      </c>
      <c r="N715" s="4" t="str">
        <f>iferror(IF(vlookup(A715,'Available Pokemon'!A:D,4,FALSE)=D715,"Y","N"),"N")</f>
        <v>N</v>
      </c>
      <c r="O715" s="4" t="str">
        <f t="shared" si="4"/>
        <v>Y</v>
      </c>
      <c r="P715" s="4" t="s">
        <v>147</v>
      </c>
      <c r="Q715" s="4" t="s">
        <v>177</v>
      </c>
      <c r="R715" s="4" t="s">
        <v>28</v>
      </c>
      <c r="S715" s="4" t="s">
        <v>31</v>
      </c>
      <c r="T715" s="4" t="s">
        <v>82</v>
      </c>
      <c r="U715" s="4" t="s">
        <v>31</v>
      </c>
    </row>
    <row r="716" hidden="1">
      <c r="A716" s="2" t="s">
        <v>693</v>
      </c>
      <c r="B716" s="11" t="s">
        <v>165</v>
      </c>
      <c r="C716" s="12" t="s">
        <v>797</v>
      </c>
      <c r="D716" s="3" t="str">
        <f>VLOOKUP(C716,Locations!$G$2:$H$250,2,false)</f>
        <v>00069 Iolia Valley</v>
      </c>
      <c r="E716" s="11" t="s">
        <v>24</v>
      </c>
      <c r="F716" s="4" t="s">
        <v>761</v>
      </c>
      <c r="G716" s="3"/>
      <c r="H716" s="11"/>
      <c r="I716" s="4"/>
      <c r="J716" s="4"/>
      <c r="K716" s="4"/>
      <c r="L716" s="4"/>
      <c r="M716" s="4" t="str">
        <f>IF(vlookup(A716,'Available Pokemon'!A:C,3,FALSE)=D716,"Y","N")</f>
        <v>N</v>
      </c>
      <c r="N716" s="4" t="str">
        <f>iferror(IF(vlookup(A716,'Available Pokemon'!A:D,4,FALSE)=D716,"Y","N"),"N")</f>
        <v>N</v>
      </c>
      <c r="O716" s="4" t="str">
        <f t="shared" si="4"/>
        <v>N</v>
      </c>
      <c r="P716" s="4" t="s">
        <v>121</v>
      </c>
      <c r="Q716" s="4" t="s">
        <v>81</v>
      </c>
      <c r="R716" s="4"/>
      <c r="S716" s="4"/>
      <c r="T716" s="4">
        <v>1.0</v>
      </c>
      <c r="U716" s="4"/>
    </row>
    <row r="717">
      <c r="A717" s="11" t="s">
        <v>799</v>
      </c>
      <c r="B717" s="11" t="s">
        <v>165</v>
      </c>
      <c r="C717" s="12" t="s">
        <v>797</v>
      </c>
      <c r="D717" s="3" t="str">
        <f>VLOOKUP(C717,Locations!$G$2:$H$250,2,false)</f>
        <v>00069 Iolia Valley</v>
      </c>
      <c r="E717" s="11" t="s">
        <v>24</v>
      </c>
      <c r="F717" s="4" t="s">
        <v>761</v>
      </c>
      <c r="G717" s="5"/>
      <c r="H717" s="2" t="s">
        <v>414</v>
      </c>
      <c r="I717" s="4" t="s">
        <v>800</v>
      </c>
      <c r="J717" s="4"/>
      <c r="K717" s="4"/>
      <c r="L717" s="4" t="s">
        <v>70</v>
      </c>
      <c r="M717" s="4" t="str">
        <f>IF(vlookup(A717,'Available Pokemon'!A:C,3,FALSE)=D717,"Y","N")</f>
        <v>Y</v>
      </c>
      <c r="N717" s="4" t="str">
        <f>iferror(IF(vlookup(A717,'Available Pokemon'!A:D,4,FALSE)=D717,"Y","N"),"N")</f>
        <v>N</v>
      </c>
      <c r="O717" s="4" t="str">
        <f t="shared" si="4"/>
        <v>Y</v>
      </c>
      <c r="P717" s="4" t="s">
        <v>131</v>
      </c>
      <c r="Q717" s="4" t="s">
        <v>111</v>
      </c>
      <c r="R717" s="4" t="s">
        <v>28</v>
      </c>
      <c r="S717" s="4" t="s">
        <v>28</v>
      </c>
      <c r="T717" s="4">
        <v>0.0</v>
      </c>
      <c r="U717" s="4" t="s">
        <v>31</v>
      </c>
    </row>
    <row r="718">
      <c r="A718" s="11" t="s">
        <v>233</v>
      </c>
      <c r="B718" s="11" t="s">
        <v>165</v>
      </c>
      <c r="C718" s="12" t="s">
        <v>797</v>
      </c>
      <c r="D718" s="3" t="str">
        <f>VLOOKUP(C718,Locations!$G$2:$H$250,2,false)</f>
        <v>00069 Iolia Valley</v>
      </c>
      <c r="E718" s="11" t="s">
        <v>24</v>
      </c>
      <c r="F718" s="4" t="s">
        <v>761</v>
      </c>
      <c r="G718" s="5"/>
      <c r="H718" s="2" t="s">
        <v>414</v>
      </c>
      <c r="I718" s="4" t="s">
        <v>800</v>
      </c>
      <c r="J718" s="4"/>
      <c r="K718" s="4"/>
      <c r="L718" s="4" t="s">
        <v>70</v>
      </c>
      <c r="M718" s="4" t="str">
        <f>IF(vlookup(A718,'Available Pokemon'!A:C,3,FALSE)=D718,"Y","N")</f>
        <v>N</v>
      </c>
      <c r="N718" s="4" t="str">
        <f>iferror(IF(vlookup(A718,'Available Pokemon'!A:D,4,FALSE)=D718,"Y","N"),"N")</f>
        <v>Y</v>
      </c>
      <c r="O718" s="4" t="str">
        <f t="shared" si="4"/>
        <v>Y</v>
      </c>
      <c r="P718" s="4" t="s">
        <v>131</v>
      </c>
      <c r="Q718" s="4" t="s">
        <v>111</v>
      </c>
      <c r="R718" s="4" t="s">
        <v>28</v>
      </c>
      <c r="S718" s="4" t="s">
        <v>31</v>
      </c>
      <c r="T718" s="4">
        <v>1.0</v>
      </c>
      <c r="U718" s="4"/>
    </row>
    <row r="719" hidden="1">
      <c r="A719" s="11" t="s">
        <v>355</v>
      </c>
      <c r="B719" s="11" t="s">
        <v>165</v>
      </c>
      <c r="C719" s="12" t="s">
        <v>797</v>
      </c>
      <c r="D719" s="3" t="str">
        <f>VLOOKUP(C719,Locations!$G$2:$H$250,2,false)</f>
        <v>00069 Iolia Valley</v>
      </c>
      <c r="E719" s="11" t="s">
        <v>24</v>
      </c>
      <c r="F719" s="4" t="s">
        <v>761</v>
      </c>
      <c r="G719" s="3"/>
      <c r="H719" s="2" t="s">
        <v>69</v>
      </c>
      <c r="I719" s="4"/>
      <c r="J719" s="4"/>
      <c r="K719" s="4"/>
      <c r="L719" s="4" t="s">
        <v>70</v>
      </c>
      <c r="M719" s="4" t="str">
        <f>IF(vlookup(A719,'Available Pokemon'!A:C,3,FALSE)=D719,"Y","N")</f>
        <v>N</v>
      </c>
      <c r="N719" s="4" t="str">
        <f>iferror(IF(vlookup(A719,'Available Pokemon'!A:D,4,FALSE)=D719,"Y","N"),"N")</f>
        <v>N</v>
      </c>
      <c r="O719" s="4" t="str">
        <f t="shared" si="4"/>
        <v>N</v>
      </c>
      <c r="P719" s="4" t="s">
        <v>121</v>
      </c>
      <c r="Q719" s="4" t="s">
        <v>172</v>
      </c>
      <c r="R719" s="4" t="s">
        <v>28</v>
      </c>
      <c r="S719" s="4" t="s">
        <v>31</v>
      </c>
      <c r="T719" s="4" t="s">
        <v>82</v>
      </c>
      <c r="U719" s="4" t="s">
        <v>31</v>
      </c>
    </row>
    <row r="720">
      <c r="A720" s="11" t="s">
        <v>801</v>
      </c>
      <c r="B720" s="11" t="s">
        <v>165</v>
      </c>
      <c r="C720" s="12" t="s">
        <v>797</v>
      </c>
      <c r="D720" s="3" t="str">
        <f>VLOOKUP(C720,Locations!$G$2:$H$250,2,false)</f>
        <v>00069 Iolia Valley</v>
      </c>
      <c r="E720" s="11" t="s">
        <v>24</v>
      </c>
      <c r="F720" s="4" t="s">
        <v>761</v>
      </c>
      <c r="G720" s="5"/>
      <c r="H720" s="2" t="s">
        <v>414</v>
      </c>
      <c r="I720" s="4"/>
      <c r="J720" s="4"/>
      <c r="K720" s="4"/>
      <c r="L720" s="4"/>
      <c r="M720" s="4" t="str">
        <f>IF(vlookup(A720,'Available Pokemon'!A:C,3,FALSE)=D720,"Y","N")</f>
        <v>Y</v>
      </c>
      <c r="N720" s="4" t="str">
        <f>iferror(IF(vlookup(A720,'Available Pokemon'!A:D,4,FALSE)=D720,"Y","N"),"N")</f>
        <v>N</v>
      </c>
      <c r="O720" s="4" t="str">
        <f t="shared" si="4"/>
        <v>Y</v>
      </c>
      <c r="P720" s="4" t="s">
        <v>111</v>
      </c>
      <c r="Q720" s="4" t="s">
        <v>56</v>
      </c>
      <c r="R720" s="4" t="s">
        <v>28</v>
      </c>
      <c r="S720" s="4" t="s">
        <v>28</v>
      </c>
      <c r="T720" s="4">
        <v>0.0</v>
      </c>
      <c r="U720" s="4" t="s">
        <v>31</v>
      </c>
    </row>
    <row r="721" hidden="1">
      <c r="A721" s="11" t="s">
        <v>187</v>
      </c>
      <c r="B721" s="11" t="s">
        <v>165</v>
      </c>
      <c r="C721" s="12" t="s">
        <v>797</v>
      </c>
      <c r="D721" s="3" t="str">
        <f>VLOOKUP(C721,Locations!$G$2:$H$250,2,false)</f>
        <v>00069 Iolia Valley</v>
      </c>
      <c r="E721" s="11" t="s">
        <v>24</v>
      </c>
      <c r="F721" s="4" t="s">
        <v>761</v>
      </c>
      <c r="G721" s="3"/>
      <c r="H721" s="11"/>
      <c r="I721" s="4"/>
      <c r="J721" s="4"/>
      <c r="K721" s="4"/>
      <c r="L721" s="4"/>
      <c r="M721" s="4" t="str">
        <f>IF(vlookup(A721,'Available Pokemon'!A:C,3,FALSE)=D721,"Y","N")</f>
        <v>N</v>
      </c>
      <c r="N721" s="4" t="str">
        <f>iferror(IF(vlookup(A721,'Available Pokemon'!A:D,4,FALSE)=D721,"Y","N"),"N")</f>
        <v>N</v>
      </c>
      <c r="O721" s="4" t="str">
        <f t="shared" si="4"/>
        <v>N</v>
      </c>
      <c r="P721" s="4" t="s">
        <v>111</v>
      </c>
      <c r="Q721" s="4" t="s">
        <v>56</v>
      </c>
      <c r="R721" s="4" t="s">
        <v>28</v>
      </c>
      <c r="S721" s="4" t="s">
        <v>31</v>
      </c>
      <c r="T721" s="4">
        <v>1.0</v>
      </c>
      <c r="U721" s="4"/>
    </row>
    <row r="722">
      <c r="A722" s="11" t="s">
        <v>802</v>
      </c>
      <c r="B722" s="2" t="s">
        <v>600</v>
      </c>
      <c r="C722" s="12" t="s">
        <v>797</v>
      </c>
      <c r="D722" s="3" t="str">
        <f>VLOOKUP(C722,Locations!$G$2:$H$250,2,false)</f>
        <v>00069 Iolia Valley</v>
      </c>
      <c r="E722" s="11" t="s">
        <v>24</v>
      </c>
      <c r="F722" s="4" t="s">
        <v>761</v>
      </c>
      <c r="G722" s="5"/>
      <c r="H722" s="2" t="s">
        <v>414</v>
      </c>
      <c r="I722" s="4"/>
      <c r="J722" s="4"/>
      <c r="K722" s="4"/>
      <c r="L722" s="4"/>
      <c r="M722" s="4" t="str">
        <f>IF(vlookup(A722,'Available Pokemon'!A:C,3,FALSE)=D722,"Y","N")</f>
        <v>Y</v>
      </c>
      <c r="N722" s="4" t="str">
        <f>iferror(IF(vlookup(A722,'Available Pokemon'!A:D,4,FALSE)=D722,"Y","N"),"N")</f>
        <v>N</v>
      </c>
      <c r="O722" s="4" t="str">
        <f t="shared" si="4"/>
        <v>Y</v>
      </c>
      <c r="P722" s="4" t="s">
        <v>44</v>
      </c>
      <c r="Q722" s="4"/>
      <c r="R722" s="4" t="s">
        <v>28</v>
      </c>
      <c r="S722" s="4" t="s">
        <v>31</v>
      </c>
      <c r="T722" s="4" t="s">
        <v>82</v>
      </c>
      <c r="U722" s="4" t="s">
        <v>31</v>
      </c>
    </row>
    <row r="723">
      <c r="A723" s="11" t="s">
        <v>803</v>
      </c>
      <c r="B723" s="2" t="s">
        <v>600</v>
      </c>
      <c r="C723" s="12" t="s">
        <v>797</v>
      </c>
      <c r="D723" s="3" t="str">
        <f>VLOOKUP(C723,Locations!$G$2:$H$250,2,false)</f>
        <v>00069 Iolia Valley</v>
      </c>
      <c r="E723" s="11" t="s">
        <v>24</v>
      </c>
      <c r="F723" s="4" t="s">
        <v>761</v>
      </c>
      <c r="G723" s="3"/>
      <c r="H723" s="2" t="s">
        <v>414</v>
      </c>
      <c r="I723" s="4"/>
      <c r="J723" s="4"/>
      <c r="K723" s="4"/>
      <c r="L723" s="4"/>
      <c r="M723" s="4" t="str">
        <f>IF(vlookup(A723,'Available Pokemon'!A:C,3,FALSE)=D723,"Y","N")</f>
        <v>Y</v>
      </c>
      <c r="N723" s="4" t="str">
        <f>iferror(IF(vlookup(A723,'Available Pokemon'!A:D,4,FALSE)=D723,"Y","N"),"N")</f>
        <v>N</v>
      </c>
      <c r="O723" s="4" t="str">
        <f t="shared" si="4"/>
        <v>Y</v>
      </c>
      <c r="P723" s="4" t="s">
        <v>44</v>
      </c>
      <c r="Q723" s="4"/>
      <c r="R723" s="4" t="s">
        <v>28</v>
      </c>
      <c r="S723" s="4" t="s">
        <v>28</v>
      </c>
      <c r="T723" s="4">
        <v>0.0</v>
      </c>
      <c r="U723" s="4" t="s">
        <v>31</v>
      </c>
    </row>
    <row r="724" hidden="1">
      <c r="A724" s="11" t="s">
        <v>602</v>
      </c>
      <c r="B724" s="2" t="s">
        <v>600</v>
      </c>
      <c r="C724" s="12" t="s">
        <v>797</v>
      </c>
      <c r="D724" s="3" t="str">
        <f>VLOOKUP(C724,Locations!$G$2:$H$250,2,false)</f>
        <v>00069 Iolia Valley</v>
      </c>
      <c r="E724" s="11" t="s">
        <v>24</v>
      </c>
      <c r="F724" s="4" t="s">
        <v>761</v>
      </c>
      <c r="G724" s="3"/>
      <c r="H724" s="2"/>
      <c r="I724" s="4" t="s">
        <v>160</v>
      </c>
      <c r="J724" s="4"/>
      <c r="K724" s="4"/>
      <c r="L724" s="4"/>
      <c r="M724" s="4" t="str">
        <f>IF(vlookup(A724,'Available Pokemon'!A:C,3,FALSE)=D724,"Y","N")</f>
        <v>N</v>
      </c>
      <c r="N724" s="4" t="str">
        <f>iferror(IF(vlookup(A724,'Available Pokemon'!A:D,4,FALSE)=D724,"Y","N"),"N")</f>
        <v>N</v>
      </c>
      <c r="O724" s="4" t="str">
        <f t="shared" si="4"/>
        <v>N</v>
      </c>
      <c r="P724" s="4" t="s">
        <v>44</v>
      </c>
      <c r="Q724" s="4"/>
      <c r="R724" s="4" t="s">
        <v>28</v>
      </c>
      <c r="S724" s="4" t="s">
        <v>28</v>
      </c>
      <c r="T724" s="4">
        <v>0.0</v>
      </c>
      <c r="U724" s="4" t="s">
        <v>31</v>
      </c>
    </row>
    <row r="725" hidden="1">
      <c r="A725" s="11" t="s">
        <v>365</v>
      </c>
      <c r="B725" s="2" t="s">
        <v>96</v>
      </c>
      <c r="C725" s="12" t="s">
        <v>797</v>
      </c>
      <c r="D725" s="3" t="str">
        <f>VLOOKUP(C725,Locations!$G$2:$H$250,2,false)</f>
        <v>00069 Iolia Valley</v>
      </c>
      <c r="E725" s="11" t="s">
        <v>101</v>
      </c>
      <c r="F725" s="4" t="s">
        <v>761</v>
      </c>
      <c r="G725" s="3"/>
      <c r="H725" s="2"/>
      <c r="I725" s="4"/>
      <c r="J725" s="4"/>
      <c r="K725" s="4"/>
      <c r="L725" s="4"/>
      <c r="M725" s="4" t="str">
        <f>IF(vlookup(A725,'Available Pokemon'!A:C,3,FALSE)=D725,"Y","N")</f>
        <v>N</v>
      </c>
      <c r="N725" s="4" t="str">
        <f>iferror(IF(vlookup(A725,'Available Pokemon'!A:D,4,FALSE)=D725,"Y","N"),"N")</f>
        <v>N</v>
      </c>
      <c r="O725" s="4" t="str">
        <f t="shared" si="4"/>
        <v>N</v>
      </c>
      <c r="P725" s="4" t="s">
        <v>90</v>
      </c>
      <c r="Q725" s="4" t="s">
        <v>30</v>
      </c>
      <c r="R725" s="4" t="s">
        <v>28</v>
      </c>
      <c r="S725" s="4" t="s">
        <v>28</v>
      </c>
      <c r="T725" s="4">
        <v>0.0</v>
      </c>
      <c r="U725" s="4" t="s">
        <v>31</v>
      </c>
    </row>
    <row r="726">
      <c r="A726" s="11" t="s">
        <v>804</v>
      </c>
      <c r="B726" s="2" t="s">
        <v>96</v>
      </c>
      <c r="C726" s="12" t="s">
        <v>797</v>
      </c>
      <c r="D726" s="3" t="str">
        <f>VLOOKUP(C726,Locations!$G$2:$H$250,2,false)</f>
        <v>00069 Iolia Valley</v>
      </c>
      <c r="E726" s="11" t="s">
        <v>145</v>
      </c>
      <c r="F726" s="4" t="s">
        <v>761</v>
      </c>
      <c r="G726" s="5"/>
      <c r="H726" s="2" t="s">
        <v>414</v>
      </c>
      <c r="I726" s="4" t="s">
        <v>805</v>
      </c>
      <c r="J726" s="4"/>
      <c r="K726" s="4"/>
      <c r="L726" s="4"/>
      <c r="M726" s="4" t="str">
        <f>IF(vlookup(A726,'Available Pokemon'!A:C,3,FALSE)=D726,"Y","N")</f>
        <v>Y</v>
      </c>
      <c r="N726" s="4" t="str">
        <f>iferror(IF(vlookup(A726,'Available Pokemon'!A:D,4,FALSE)=D726,"Y","N"),"N")</f>
        <v>N</v>
      </c>
      <c r="O726" s="4" t="str">
        <f t="shared" si="4"/>
        <v>Y</v>
      </c>
      <c r="P726" s="4" t="s">
        <v>90</v>
      </c>
      <c r="Q726" s="4" t="s">
        <v>56</v>
      </c>
      <c r="R726" s="4" t="s">
        <v>28</v>
      </c>
      <c r="S726" s="4" t="s">
        <v>28</v>
      </c>
      <c r="T726" s="4">
        <v>0.0</v>
      </c>
      <c r="U726" s="4" t="s">
        <v>31</v>
      </c>
    </row>
    <row r="727">
      <c r="A727" s="11" t="s">
        <v>806</v>
      </c>
      <c r="B727" s="2" t="s">
        <v>96</v>
      </c>
      <c r="C727" s="12" t="s">
        <v>797</v>
      </c>
      <c r="D727" s="3" t="str">
        <f>VLOOKUP(C727,Locations!$G$2:$H$250,2,false)</f>
        <v>00069 Iolia Valley</v>
      </c>
      <c r="E727" s="11" t="s">
        <v>101</v>
      </c>
      <c r="F727" s="4" t="s">
        <v>761</v>
      </c>
      <c r="G727" s="5"/>
      <c r="H727" s="2" t="s">
        <v>414</v>
      </c>
      <c r="I727" s="4"/>
      <c r="J727" s="4"/>
      <c r="K727" s="4"/>
      <c r="L727" s="4"/>
      <c r="M727" s="4" t="str">
        <f>IF(vlookup(A727,'Available Pokemon'!A:C,3,FALSE)=D727,"Y","N")</f>
        <v>Y</v>
      </c>
      <c r="N727" s="4" t="str">
        <f>iferror(IF(vlookup(A727,'Available Pokemon'!A:D,4,FALSE)=D727,"Y","N"),"N")</f>
        <v>N</v>
      </c>
      <c r="O727" s="4" t="str">
        <f t="shared" si="4"/>
        <v>Y</v>
      </c>
      <c r="P727" s="4" t="s">
        <v>90</v>
      </c>
      <c r="Q727" s="4"/>
      <c r="R727" s="4" t="s">
        <v>28</v>
      </c>
      <c r="S727" s="4" t="s">
        <v>28</v>
      </c>
      <c r="T727" s="4">
        <v>1.0</v>
      </c>
      <c r="U727" s="4"/>
    </row>
    <row r="728" hidden="1">
      <c r="A728" s="11" t="s">
        <v>236</v>
      </c>
      <c r="B728" s="2" t="s">
        <v>96</v>
      </c>
      <c r="C728" s="12" t="s">
        <v>797</v>
      </c>
      <c r="D728" s="3" t="str">
        <f>VLOOKUP(C728,Locations!$G$2:$H$250,2,false)</f>
        <v>00069 Iolia Valley</v>
      </c>
      <c r="E728" s="11" t="s">
        <v>24</v>
      </c>
      <c r="F728" s="4" t="s">
        <v>761</v>
      </c>
      <c r="G728" s="3"/>
      <c r="H728" s="2"/>
      <c r="I728" s="4"/>
      <c r="J728" s="4"/>
      <c r="K728" s="4"/>
      <c r="L728" s="4"/>
      <c r="M728" s="4" t="str">
        <f>IF(vlookup(A728,'Available Pokemon'!A:C,3,FALSE)=D728,"Y","N")</f>
        <v>N</v>
      </c>
      <c r="N728" s="4" t="str">
        <f>iferror(IF(vlookup(A728,'Available Pokemon'!A:D,4,FALSE)=D728,"Y","N"),"N")</f>
        <v>N</v>
      </c>
      <c r="O728" s="4" t="str">
        <f t="shared" si="4"/>
        <v>N</v>
      </c>
      <c r="P728" s="4" t="s">
        <v>44</v>
      </c>
      <c r="Q728" s="4" t="s">
        <v>56</v>
      </c>
      <c r="R728" s="4" t="s">
        <v>28</v>
      </c>
      <c r="S728" s="4" t="s">
        <v>31</v>
      </c>
      <c r="T728" s="4">
        <v>1.0</v>
      </c>
      <c r="U728" s="4"/>
    </row>
    <row r="729">
      <c r="A729" s="11" t="s">
        <v>807</v>
      </c>
      <c r="B729" s="2" t="s">
        <v>96</v>
      </c>
      <c r="C729" s="12" t="s">
        <v>797</v>
      </c>
      <c r="D729" s="3" t="str">
        <f>VLOOKUP(C729,Locations!$G$2:$H$250,2,false)</f>
        <v>00069 Iolia Valley</v>
      </c>
      <c r="E729" s="11" t="s">
        <v>101</v>
      </c>
      <c r="F729" s="4" t="s">
        <v>761</v>
      </c>
      <c r="G729" s="5"/>
      <c r="H729" s="2" t="s">
        <v>414</v>
      </c>
      <c r="I729" s="4" t="s">
        <v>805</v>
      </c>
      <c r="J729" s="4"/>
      <c r="K729" s="4"/>
      <c r="L729" s="4"/>
      <c r="M729" s="4" t="str">
        <f>IF(vlookup(A729,'Available Pokemon'!A:C,3,FALSE)=D729,"Y","N")</f>
        <v>Y</v>
      </c>
      <c r="N729" s="4" t="str">
        <f>iferror(IF(vlookup(A729,'Available Pokemon'!A:D,4,FALSE)=D729,"Y","N"),"N")</f>
        <v>N</v>
      </c>
      <c r="O729" s="4" t="str">
        <f t="shared" si="4"/>
        <v>Y</v>
      </c>
      <c r="P729" s="4" t="s">
        <v>90</v>
      </c>
      <c r="Q729" s="4" t="s">
        <v>30</v>
      </c>
      <c r="R729" s="4" t="s">
        <v>28</v>
      </c>
      <c r="S729" s="4" t="s">
        <v>28</v>
      </c>
      <c r="T729" s="4">
        <v>0.0</v>
      </c>
      <c r="U729" s="4" t="s">
        <v>31</v>
      </c>
    </row>
    <row r="730" hidden="1">
      <c r="A730" s="11" t="s">
        <v>100</v>
      </c>
      <c r="B730" s="2" t="s">
        <v>96</v>
      </c>
      <c r="C730" s="12" t="s">
        <v>797</v>
      </c>
      <c r="D730" s="3" t="str">
        <f>VLOOKUP(C730,Locations!$G$2:$H$250,2,false)</f>
        <v>00069 Iolia Valley</v>
      </c>
      <c r="E730" s="11" t="s">
        <v>101</v>
      </c>
      <c r="F730" s="4" t="s">
        <v>761</v>
      </c>
      <c r="G730" s="3"/>
      <c r="H730" s="2" t="s">
        <v>149</v>
      </c>
      <c r="I730" s="4"/>
      <c r="J730" s="4"/>
      <c r="K730" s="4"/>
      <c r="L730" s="4"/>
      <c r="M730" s="4" t="str">
        <f>IF(vlookup(A730,'Available Pokemon'!A:C,3,FALSE)=D730,"Y","N")</f>
        <v>N</v>
      </c>
      <c r="N730" s="4" t="str">
        <f>iferror(IF(vlookup(A730,'Available Pokemon'!A:D,4,FALSE)=D730,"Y","N"),"N")</f>
        <v>N</v>
      </c>
      <c r="O730" s="4" t="str">
        <f t="shared" si="4"/>
        <v>N</v>
      </c>
      <c r="P730" s="4" t="s">
        <v>71</v>
      </c>
      <c r="Q730" s="4" t="s">
        <v>56</v>
      </c>
      <c r="R730" s="4" t="s">
        <v>28</v>
      </c>
      <c r="S730" s="4" t="s">
        <v>31</v>
      </c>
      <c r="T730" s="4">
        <v>1.0</v>
      </c>
      <c r="U730" s="4"/>
    </row>
    <row r="731">
      <c r="A731" s="11" t="s">
        <v>209</v>
      </c>
      <c r="B731" s="2" t="s">
        <v>96</v>
      </c>
      <c r="C731" s="12" t="s">
        <v>797</v>
      </c>
      <c r="D731" s="3" t="str">
        <f>VLOOKUP(C731,Locations!$G$2:$H$250,2,false)</f>
        <v>00069 Iolia Valley</v>
      </c>
      <c r="E731" s="11" t="s">
        <v>114</v>
      </c>
      <c r="F731" s="4" t="s">
        <v>761</v>
      </c>
      <c r="G731" s="5"/>
      <c r="H731" s="2" t="s">
        <v>27</v>
      </c>
      <c r="I731" s="4"/>
      <c r="J731" s="4"/>
      <c r="K731" s="4"/>
      <c r="L731" s="4"/>
      <c r="M731" s="4" t="str">
        <f>IF(vlookup(A731,'Available Pokemon'!A:C,3,FALSE)=D731,"Y","N")</f>
        <v>N</v>
      </c>
      <c r="N731" s="4" t="str">
        <f>iferror(IF(vlookup(A731,'Available Pokemon'!A:D,4,FALSE)=D731,"Y","N"),"N")</f>
        <v>Y</v>
      </c>
      <c r="O731" s="4" t="str">
        <f t="shared" si="4"/>
        <v>Y</v>
      </c>
      <c r="P731" s="4" t="s">
        <v>29</v>
      </c>
      <c r="Q731" s="4" t="s">
        <v>56</v>
      </c>
      <c r="R731" s="4" t="s">
        <v>28</v>
      </c>
      <c r="S731" s="4" t="s">
        <v>31</v>
      </c>
      <c r="T731" s="4">
        <v>2.0</v>
      </c>
      <c r="U731" s="4"/>
    </row>
    <row r="732" hidden="1">
      <c r="A732" s="11" t="s">
        <v>371</v>
      </c>
      <c r="B732" s="2" t="s">
        <v>96</v>
      </c>
      <c r="C732" s="12" t="s">
        <v>797</v>
      </c>
      <c r="D732" s="3" t="str">
        <f>VLOOKUP(C732,Locations!$G$2:$H$250,2,false)</f>
        <v>00069 Iolia Valley</v>
      </c>
      <c r="E732" s="11" t="s">
        <v>145</v>
      </c>
      <c r="F732" s="4" t="s">
        <v>761</v>
      </c>
      <c r="G732" s="3"/>
      <c r="H732" s="2"/>
      <c r="I732" s="4"/>
      <c r="J732" s="4"/>
      <c r="K732" s="4"/>
      <c r="L732" s="4"/>
      <c r="M732" s="4" t="str">
        <f>IF(vlookup(A732,'Available Pokemon'!A:C,3,FALSE)=D732,"Y","N")</f>
        <v>N</v>
      </c>
      <c r="N732" s="4" t="str">
        <f>iferror(IF(vlookup(A732,'Available Pokemon'!A:D,4,FALSE)=D732,"Y","N"),"N")</f>
        <v>N</v>
      </c>
      <c r="O732" s="4" t="str">
        <f t="shared" si="4"/>
        <v>N</v>
      </c>
      <c r="P732" s="4" t="s">
        <v>90</v>
      </c>
      <c r="Q732" s="4" t="s">
        <v>56</v>
      </c>
      <c r="R732" s="4" t="s">
        <v>28</v>
      </c>
      <c r="S732" s="4" t="s">
        <v>28</v>
      </c>
      <c r="T732" s="4">
        <v>0.0</v>
      </c>
      <c r="U732" s="4" t="s">
        <v>31</v>
      </c>
    </row>
    <row r="733">
      <c r="A733" s="11" t="s">
        <v>401</v>
      </c>
      <c r="B733" s="2" t="s">
        <v>96</v>
      </c>
      <c r="C733" s="12" t="s">
        <v>797</v>
      </c>
      <c r="D733" s="3" t="str">
        <f>VLOOKUP(C733,Locations!$G$2:$H$250,2,false)</f>
        <v>00069 Iolia Valley</v>
      </c>
      <c r="E733" s="11" t="s">
        <v>101</v>
      </c>
      <c r="F733" s="4" t="s">
        <v>761</v>
      </c>
      <c r="G733" s="5"/>
      <c r="H733" s="2" t="s">
        <v>149</v>
      </c>
      <c r="I733" s="4"/>
      <c r="J733" s="4"/>
      <c r="K733" s="4"/>
      <c r="L733" s="4"/>
      <c r="M733" s="4" t="str">
        <f>IF(vlookup(A733,'Available Pokemon'!A:C,3,FALSE)=D733,"Y","N")</f>
        <v>N</v>
      </c>
      <c r="N733" s="4" t="str">
        <f>iferror(IF(vlookup(A733,'Available Pokemon'!A:D,4,FALSE)=D733,"Y","N"),"N")</f>
        <v>Y</v>
      </c>
      <c r="O733" s="4" t="str">
        <f t="shared" si="4"/>
        <v>Y</v>
      </c>
      <c r="P733" s="4" t="s">
        <v>71</v>
      </c>
      <c r="Q733" s="4" t="s">
        <v>56</v>
      </c>
      <c r="R733" s="4" t="s">
        <v>28</v>
      </c>
      <c r="S733" s="4" t="s">
        <v>28</v>
      </c>
      <c r="T733" s="4">
        <v>0.0</v>
      </c>
      <c r="U733" s="4" t="s">
        <v>31</v>
      </c>
    </row>
    <row r="734">
      <c r="A734" s="11" t="s">
        <v>305</v>
      </c>
      <c r="B734" s="2" t="s">
        <v>96</v>
      </c>
      <c r="C734" s="12" t="s">
        <v>797</v>
      </c>
      <c r="D734" s="3" t="str">
        <f>VLOOKUP(C734,Locations!$G$2:$H$250,2,false)</f>
        <v>00069 Iolia Valley</v>
      </c>
      <c r="E734" s="11" t="s">
        <v>97</v>
      </c>
      <c r="F734" s="4" t="s">
        <v>761</v>
      </c>
      <c r="G734" s="5"/>
      <c r="H734" s="2" t="s">
        <v>27</v>
      </c>
      <c r="I734" s="4" t="s">
        <v>217</v>
      </c>
      <c r="J734" s="4"/>
      <c r="K734" s="4"/>
      <c r="L734" s="4"/>
      <c r="M734" s="4" t="str">
        <f>IF(vlookup(A734,'Available Pokemon'!A:C,3,FALSE)=D734,"Y","N")</f>
        <v>N</v>
      </c>
      <c r="N734" s="4" t="str">
        <f>iferror(IF(vlookup(A734,'Available Pokemon'!A:D,4,FALSE)=D734,"Y","N"),"N")</f>
        <v>Y</v>
      </c>
      <c r="O734" s="4" t="str">
        <f t="shared" si="4"/>
        <v>Y</v>
      </c>
      <c r="P734" s="4" t="s">
        <v>29</v>
      </c>
      <c r="Q734" s="4"/>
      <c r="R734" s="4" t="s">
        <v>28</v>
      </c>
      <c r="S734" s="4" t="s">
        <v>31</v>
      </c>
      <c r="T734" s="4">
        <v>1.0</v>
      </c>
      <c r="U734" s="4"/>
    </row>
    <row r="735">
      <c r="A735" s="11" t="s">
        <v>230</v>
      </c>
      <c r="B735" s="2" t="s">
        <v>96</v>
      </c>
      <c r="C735" s="12" t="s">
        <v>797</v>
      </c>
      <c r="D735" s="3" t="str">
        <f>VLOOKUP(C735,Locations!$G$2:$H$250,2,false)</f>
        <v>00069 Iolia Valley</v>
      </c>
      <c r="E735" s="11" t="s">
        <v>114</v>
      </c>
      <c r="F735" s="4" t="s">
        <v>761</v>
      </c>
      <c r="G735" s="5"/>
      <c r="H735" s="2" t="s">
        <v>27</v>
      </c>
      <c r="I735" s="4"/>
      <c r="J735" s="4"/>
      <c r="K735" s="4"/>
      <c r="L735" s="4"/>
      <c r="M735" s="4" t="str">
        <f>IF(vlookup(A735,'Available Pokemon'!A:C,3,FALSE)=D735,"Y","N")</f>
        <v>N</v>
      </c>
      <c r="N735" s="4" t="str">
        <f>iferror(IF(vlookup(A735,'Available Pokemon'!A:D,4,FALSE)=D735,"Y","N"),"N")</f>
        <v>Y</v>
      </c>
      <c r="O735" s="4" t="str">
        <f t="shared" si="4"/>
        <v>Y</v>
      </c>
      <c r="P735" s="4" t="s">
        <v>71</v>
      </c>
      <c r="Q735" s="4" t="s">
        <v>56</v>
      </c>
      <c r="R735" s="4" t="s">
        <v>28</v>
      </c>
      <c r="S735" s="4" t="s">
        <v>31</v>
      </c>
      <c r="T735" s="4">
        <v>2.0</v>
      </c>
      <c r="U735" s="4"/>
    </row>
    <row r="736">
      <c r="A736" s="11" t="s">
        <v>270</v>
      </c>
      <c r="B736" s="2" t="s">
        <v>96</v>
      </c>
      <c r="C736" s="12" t="s">
        <v>797</v>
      </c>
      <c r="D736" s="3" t="str">
        <f>VLOOKUP(C736,Locations!$G$2:$H$250,2,false)</f>
        <v>00069 Iolia Valley</v>
      </c>
      <c r="E736" s="11" t="s">
        <v>24</v>
      </c>
      <c r="F736" s="4" t="s">
        <v>761</v>
      </c>
      <c r="G736" s="5"/>
      <c r="H736" s="2" t="s">
        <v>414</v>
      </c>
      <c r="I736" s="4"/>
      <c r="J736" s="4"/>
      <c r="K736" s="4"/>
      <c r="L736" s="4"/>
      <c r="M736" s="4" t="str">
        <f>IF(vlookup(A736,'Available Pokemon'!A:C,3,FALSE)=D736,"Y","N")</f>
        <v>N</v>
      </c>
      <c r="N736" s="4" t="str">
        <f>iferror(IF(vlookup(A736,'Available Pokemon'!A:D,4,FALSE)=D736,"Y","N"),"N")</f>
        <v>Y</v>
      </c>
      <c r="O736" s="4" t="str">
        <f t="shared" si="4"/>
        <v>Y</v>
      </c>
      <c r="P736" s="4" t="s">
        <v>44</v>
      </c>
      <c r="Q736" s="4"/>
      <c r="R736" s="4" t="s">
        <v>271</v>
      </c>
      <c r="S736" s="4" t="s">
        <v>31</v>
      </c>
      <c r="T736" s="4">
        <v>1.0</v>
      </c>
      <c r="U736" s="4"/>
    </row>
    <row r="737">
      <c r="A737" s="11" t="s">
        <v>808</v>
      </c>
      <c r="B737" s="2" t="s">
        <v>96</v>
      </c>
      <c r="C737" s="12" t="s">
        <v>797</v>
      </c>
      <c r="D737" s="3" t="str">
        <f>VLOOKUP(C737,Locations!$G$2:$H$250,2,false)</f>
        <v>00069 Iolia Valley</v>
      </c>
      <c r="E737" s="11" t="s">
        <v>145</v>
      </c>
      <c r="F737" s="4" t="s">
        <v>761</v>
      </c>
      <c r="G737" s="5"/>
      <c r="H737" s="2" t="s">
        <v>414</v>
      </c>
      <c r="I737" s="4"/>
      <c r="J737" s="4"/>
      <c r="K737" s="4"/>
      <c r="L737" s="4"/>
      <c r="M737" s="4" t="str">
        <f>IF(vlookup(A737,'Available Pokemon'!A:C,3,FALSE)=D737,"Y","N")</f>
        <v>Y</v>
      </c>
      <c r="N737" s="4" t="str">
        <f>iferror(IF(vlookup(A737,'Available Pokemon'!A:D,4,FALSE)=D737,"Y","N"),"N")</f>
        <v>N</v>
      </c>
      <c r="O737" s="4" t="str">
        <f t="shared" si="4"/>
        <v>Y</v>
      </c>
      <c r="P737" s="4" t="s">
        <v>90</v>
      </c>
      <c r="Q737" s="4"/>
      <c r="R737" s="4" t="s">
        <v>28</v>
      </c>
      <c r="S737" s="4" t="s">
        <v>28</v>
      </c>
      <c r="T737" s="4">
        <v>1.0</v>
      </c>
      <c r="U737" s="4"/>
    </row>
    <row r="738">
      <c r="A738" s="11" t="s">
        <v>809</v>
      </c>
      <c r="B738" s="2" t="s">
        <v>96</v>
      </c>
      <c r="C738" s="12" t="s">
        <v>797</v>
      </c>
      <c r="D738" s="3" t="str">
        <f>VLOOKUP(C738,Locations!$G$2:$H$250,2,false)</f>
        <v>00069 Iolia Valley</v>
      </c>
      <c r="E738" s="11" t="s">
        <v>97</v>
      </c>
      <c r="F738" s="4" t="s">
        <v>761</v>
      </c>
      <c r="G738" s="5"/>
      <c r="H738" s="2" t="s">
        <v>414</v>
      </c>
      <c r="I738" s="4"/>
      <c r="J738" s="4"/>
      <c r="K738" s="4"/>
      <c r="L738" s="4"/>
      <c r="M738" s="4" t="str">
        <f>IF(vlookup(A738,'Available Pokemon'!A:C,3,FALSE)=D738,"Y","N")</f>
        <v>Y</v>
      </c>
      <c r="N738" s="4" t="str">
        <f>iferror(IF(vlookup(A738,'Available Pokemon'!A:D,4,FALSE)=D738,"Y","N"),"N")</f>
        <v>N</v>
      </c>
      <c r="O738" s="4" t="str">
        <f t="shared" si="4"/>
        <v>Y</v>
      </c>
      <c r="P738" s="4" t="s">
        <v>29</v>
      </c>
      <c r="Q738" s="4" t="s">
        <v>56</v>
      </c>
      <c r="R738" s="4" t="s">
        <v>28</v>
      </c>
      <c r="S738" s="4" t="s">
        <v>28</v>
      </c>
      <c r="T738" s="4">
        <v>1.0</v>
      </c>
      <c r="U738" s="4"/>
    </row>
    <row r="739" hidden="1">
      <c r="A739" s="11" t="s">
        <v>690</v>
      </c>
      <c r="B739" s="2" t="s">
        <v>96</v>
      </c>
      <c r="C739" s="12" t="s">
        <v>797</v>
      </c>
      <c r="D739" s="3" t="str">
        <f>VLOOKUP(C739,Locations!$G$2:$H$250,2,false)</f>
        <v>00069 Iolia Valley</v>
      </c>
      <c r="E739" s="11" t="s">
        <v>24</v>
      </c>
      <c r="F739" s="4" t="s">
        <v>761</v>
      </c>
      <c r="G739" s="3"/>
      <c r="H739" s="2"/>
      <c r="I739" s="4"/>
      <c r="J739" s="4"/>
      <c r="K739" s="4"/>
      <c r="L739" s="4"/>
      <c r="M739" s="4" t="str">
        <f>IF(vlookup(A739,'Available Pokemon'!A:C,3,FALSE)=D739,"Y","N")</f>
        <v>N</v>
      </c>
      <c r="N739" s="4" t="str">
        <f>iferror(IF(vlookup(A739,'Available Pokemon'!A:D,4,FALSE)=D739,"Y","N"),"N")</f>
        <v>N</v>
      </c>
      <c r="O739" s="4" t="str">
        <f t="shared" si="4"/>
        <v>N</v>
      </c>
      <c r="P739" s="4" t="s">
        <v>44</v>
      </c>
      <c r="Q739" s="4" t="s">
        <v>56</v>
      </c>
      <c r="R739" s="4" t="s">
        <v>28</v>
      </c>
      <c r="S739" s="4" t="s">
        <v>28</v>
      </c>
      <c r="T739" s="4">
        <v>0.0</v>
      </c>
      <c r="U739" s="4" t="s">
        <v>31</v>
      </c>
    </row>
    <row r="740">
      <c r="A740" s="11" t="s">
        <v>274</v>
      </c>
      <c r="B740" s="2" t="s">
        <v>96</v>
      </c>
      <c r="C740" s="12" t="s">
        <v>797</v>
      </c>
      <c r="D740" s="3" t="str">
        <f>VLOOKUP(C740,Locations!$G$2:$H$250,2,false)</f>
        <v>00069 Iolia Valley</v>
      </c>
      <c r="E740" s="11" t="s">
        <v>24</v>
      </c>
      <c r="F740" s="4" t="s">
        <v>761</v>
      </c>
      <c r="G740" s="5"/>
      <c r="H740" s="2" t="s">
        <v>149</v>
      </c>
      <c r="I740" s="4"/>
      <c r="J740" s="4"/>
      <c r="K740" s="4"/>
      <c r="L740" s="4"/>
      <c r="M740" s="4" t="str">
        <f>IF(vlookup(A740,'Available Pokemon'!A:C,3,FALSE)=D740,"Y","N")</f>
        <v>N</v>
      </c>
      <c r="N740" s="4" t="str">
        <f>iferror(IF(vlookup(A740,'Available Pokemon'!A:D,4,FALSE)=D740,"Y","N"),"N")</f>
        <v>Y</v>
      </c>
      <c r="O740" s="4" t="str">
        <f t="shared" si="4"/>
        <v>Y</v>
      </c>
      <c r="P740" s="4" t="s">
        <v>71</v>
      </c>
      <c r="Q740" s="4" t="s">
        <v>56</v>
      </c>
      <c r="R740" s="4" t="s">
        <v>28</v>
      </c>
      <c r="S740" s="4" t="s">
        <v>28</v>
      </c>
      <c r="T740" s="4">
        <v>1.0</v>
      </c>
      <c r="U740" s="4"/>
    </row>
    <row r="741">
      <c r="A741" s="11" t="s">
        <v>153</v>
      </c>
      <c r="B741" s="2" t="s">
        <v>96</v>
      </c>
      <c r="C741" s="12" t="s">
        <v>797</v>
      </c>
      <c r="D741" s="3" t="str">
        <f>VLOOKUP(C741,Locations!$G$2:$H$250,2,false)</f>
        <v>00069 Iolia Valley</v>
      </c>
      <c r="E741" s="11" t="s">
        <v>114</v>
      </c>
      <c r="F741" s="4" t="s">
        <v>761</v>
      </c>
      <c r="G741" s="5"/>
      <c r="H741" s="2" t="s">
        <v>27</v>
      </c>
      <c r="I741" s="4" t="s">
        <v>154</v>
      </c>
      <c r="J741" s="4" t="s">
        <v>155</v>
      </c>
      <c r="K741" s="4"/>
      <c r="L741" s="4"/>
      <c r="M741" s="4" t="str">
        <f>IF(vlookup(A741,'Available Pokemon'!A:C,3,FALSE)=D741,"Y","N")</f>
        <v>N</v>
      </c>
      <c r="N741" s="4" t="str">
        <f>iferror(IF(vlookup(A741,'Available Pokemon'!A:D,4,FALSE)=D741,"Y","N"),"N")</f>
        <v>Y</v>
      </c>
      <c r="O741" s="4" t="str">
        <f t="shared" si="4"/>
        <v>Y</v>
      </c>
      <c r="P741" s="4" t="s">
        <v>90</v>
      </c>
      <c r="Q741" s="4"/>
      <c r="R741" s="4" t="s">
        <v>156</v>
      </c>
      <c r="S741" s="4" t="s">
        <v>31</v>
      </c>
      <c r="T741" s="4">
        <v>2.0</v>
      </c>
      <c r="U741" s="4"/>
    </row>
    <row r="742">
      <c r="A742" s="11" t="s">
        <v>810</v>
      </c>
      <c r="B742" s="2" t="s">
        <v>96</v>
      </c>
      <c r="C742" s="12" t="s">
        <v>797</v>
      </c>
      <c r="D742" s="3" t="str">
        <f>VLOOKUP(C742,Locations!$G$2:$H$250,2,false)</f>
        <v>00069 Iolia Valley</v>
      </c>
      <c r="E742" s="11" t="s">
        <v>24</v>
      </c>
      <c r="F742" s="4" t="s">
        <v>761</v>
      </c>
      <c r="G742" s="5"/>
      <c r="H742" s="2" t="s">
        <v>414</v>
      </c>
      <c r="I742" s="4"/>
      <c r="J742" s="4"/>
      <c r="K742" s="4"/>
      <c r="L742" s="4"/>
      <c r="M742" s="4" t="str">
        <f>IF(vlookup(A742,'Available Pokemon'!A:C,3,FALSE)=D742,"Y","N")</f>
        <v>Y</v>
      </c>
      <c r="N742" s="4" t="str">
        <f>iferror(IF(vlookup(A742,'Available Pokemon'!A:D,4,FALSE)=D742,"Y","N"),"N")</f>
        <v>N</v>
      </c>
      <c r="O742" s="4" t="str">
        <f t="shared" si="4"/>
        <v>Y</v>
      </c>
      <c r="P742" s="4" t="s">
        <v>111</v>
      </c>
      <c r="Q742" s="4"/>
      <c r="R742" s="4" t="s">
        <v>28</v>
      </c>
      <c r="S742" s="4" t="s">
        <v>31</v>
      </c>
      <c r="T742" s="4">
        <v>1.0</v>
      </c>
      <c r="U742" s="4"/>
    </row>
    <row r="743" hidden="1">
      <c r="A743" s="11" t="s">
        <v>157</v>
      </c>
      <c r="B743" s="2" t="s">
        <v>158</v>
      </c>
      <c r="C743" s="12" t="s">
        <v>797</v>
      </c>
      <c r="D743" s="3" t="str">
        <f>VLOOKUP(C743,Locations!$G$2:$H$250,2,false)</f>
        <v>00069 Iolia Valley</v>
      </c>
      <c r="E743" s="11" t="s">
        <v>24</v>
      </c>
      <c r="F743" s="4" t="s">
        <v>761</v>
      </c>
      <c r="G743" s="3"/>
      <c r="H743" s="2"/>
      <c r="I743" s="4"/>
      <c r="J743" s="4"/>
      <c r="K743" s="4"/>
      <c r="L743" s="4"/>
      <c r="M743" s="4" t="str">
        <f>IF(vlookup(A743,'Available Pokemon'!A:C,3,FALSE)=D743,"Y","N")</f>
        <v>N</v>
      </c>
      <c r="N743" s="4" t="str">
        <f>iferror(IF(vlookup(A743,'Available Pokemon'!A:D,4,FALSE)=D743,"Y","N"),"N")</f>
        <v>N</v>
      </c>
      <c r="O743" s="4" t="str">
        <f t="shared" si="4"/>
        <v>N</v>
      </c>
      <c r="P743" s="4" t="s">
        <v>44</v>
      </c>
      <c r="Q743" s="4"/>
      <c r="R743" s="4" t="s">
        <v>28</v>
      </c>
      <c r="S743" s="4" t="s">
        <v>31</v>
      </c>
      <c r="T743" s="4">
        <v>1.0</v>
      </c>
      <c r="U743" s="4"/>
    </row>
    <row r="744" hidden="1">
      <c r="A744" s="11" t="s">
        <v>159</v>
      </c>
      <c r="B744" s="2" t="s">
        <v>158</v>
      </c>
      <c r="C744" s="12" t="s">
        <v>797</v>
      </c>
      <c r="D744" s="3" t="str">
        <f>VLOOKUP(C744,Locations!$G$2:$H$250,2,false)</f>
        <v>00069 Iolia Valley</v>
      </c>
      <c r="E744" s="11" t="s">
        <v>24</v>
      </c>
      <c r="F744" s="4" t="s">
        <v>761</v>
      </c>
      <c r="G744" s="3"/>
      <c r="H744" s="2"/>
      <c r="I744" s="4" t="s">
        <v>160</v>
      </c>
      <c r="J744" s="4"/>
      <c r="K744" s="4"/>
      <c r="L744" s="4"/>
      <c r="M744" s="4" t="str">
        <f>IF(vlookup(A744,'Available Pokemon'!A:C,3,FALSE)=D744,"Y","N")</f>
        <v>N</v>
      </c>
      <c r="N744" s="4" t="str">
        <f>iferror(IF(vlookup(A744,'Available Pokemon'!A:D,4,FALSE)=D744,"Y","N"),"N")</f>
        <v>N</v>
      </c>
      <c r="O744" s="4" t="str">
        <f t="shared" si="4"/>
        <v>N</v>
      </c>
      <c r="P744" s="4" t="s">
        <v>44</v>
      </c>
      <c r="Q744" s="4"/>
      <c r="R744" s="4" t="s">
        <v>28</v>
      </c>
      <c r="S744" s="4" t="s">
        <v>31</v>
      </c>
      <c r="T744" s="4">
        <v>1.0</v>
      </c>
      <c r="U744" s="4"/>
    </row>
    <row r="745" hidden="1">
      <c r="A745" s="11" t="s">
        <v>266</v>
      </c>
      <c r="B745" s="2" t="s">
        <v>600</v>
      </c>
      <c r="C745" s="12" t="s">
        <v>505</v>
      </c>
      <c r="D745" s="3" t="str">
        <f>VLOOKUP(C745,Locations!$G$2:$H$250,2,false)</f>
        <v>00028 Citrine Mountain</v>
      </c>
      <c r="E745" s="11" t="s">
        <v>24</v>
      </c>
      <c r="F745" s="4" t="s">
        <v>811</v>
      </c>
      <c r="G745" s="5" t="s">
        <v>506</v>
      </c>
      <c r="H745" s="2"/>
      <c r="I745" s="4"/>
      <c r="J745" s="4"/>
      <c r="K745" s="4"/>
      <c r="L745" s="4"/>
      <c r="M745" s="4" t="str">
        <f>IF(vlookup(A745,'Available Pokemon'!A:C,3,FALSE)=D745,"Y","N")</f>
        <v>N</v>
      </c>
      <c r="N745" s="4" t="str">
        <f>iferror(IF(vlookup(A745,'Available Pokemon'!A:D,4,FALSE)=D745,"Y","N"),"N")</f>
        <v>N</v>
      </c>
      <c r="O745" s="4" t="str">
        <f t="shared" si="4"/>
        <v>N</v>
      </c>
      <c r="P745" s="4" t="s">
        <v>44</v>
      </c>
      <c r="Q745" s="4"/>
      <c r="R745" s="4" t="s">
        <v>28</v>
      </c>
      <c r="S745" s="4" t="s">
        <v>31</v>
      </c>
      <c r="T745" s="4">
        <v>1.0</v>
      </c>
      <c r="U745" s="4"/>
    </row>
    <row r="746" hidden="1">
      <c r="A746" s="11" t="s">
        <v>269</v>
      </c>
      <c r="B746" s="2" t="s">
        <v>600</v>
      </c>
      <c r="C746" s="12" t="s">
        <v>505</v>
      </c>
      <c r="D746" s="3" t="str">
        <f>VLOOKUP(C746,Locations!$G$2:$H$250,2,false)</f>
        <v>00028 Citrine Mountain</v>
      </c>
      <c r="E746" s="11" t="s">
        <v>24</v>
      </c>
      <c r="F746" s="4" t="s">
        <v>811</v>
      </c>
      <c r="G746" s="5" t="s">
        <v>506</v>
      </c>
      <c r="H746" s="2"/>
      <c r="I746" s="4"/>
      <c r="J746" s="4"/>
      <c r="K746" s="4"/>
      <c r="L746" s="4"/>
      <c r="M746" s="4" t="str">
        <f>IF(vlookup(A746,'Available Pokemon'!A:C,3,FALSE)=D746,"Y","N")</f>
        <v>N</v>
      </c>
      <c r="N746" s="4" t="str">
        <f>iferror(IF(vlookup(A746,'Available Pokemon'!A:D,4,FALSE)=D746,"Y","N"),"N")</f>
        <v>N</v>
      </c>
      <c r="O746" s="4" t="str">
        <f t="shared" si="4"/>
        <v>N</v>
      </c>
      <c r="P746" s="4" t="s">
        <v>44</v>
      </c>
      <c r="Q746" s="4"/>
      <c r="R746" s="4" t="s">
        <v>28</v>
      </c>
      <c r="S746" s="4" t="s">
        <v>31</v>
      </c>
      <c r="T746" s="4">
        <v>1.0</v>
      </c>
      <c r="U746" s="4"/>
    </row>
    <row r="747" hidden="1">
      <c r="A747" s="11" t="s">
        <v>679</v>
      </c>
      <c r="B747" s="2" t="s">
        <v>158</v>
      </c>
      <c r="C747" s="12" t="s">
        <v>505</v>
      </c>
      <c r="D747" s="3" t="str">
        <f>VLOOKUP(C747,Locations!$G$2:$H$250,2,false)</f>
        <v>00028 Citrine Mountain</v>
      </c>
      <c r="E747" s="11" t="s">
        <v>24</v>
      </c>
      <c r="F747" s="4" t="s">
        <v>811</v>
      </c>
      <c r="G747" s="5" t="s">
        <v>506</v>
      </c>
      <c r="H747" s="2"/>
      <c r="I747" s="4" t="s">
        <v>675</v>
      </c>
      <c r="J747" s="4"/>
      <c r="K747" s="4"/>
      <c r="L747" s="4"/>
      <c r="M747" s="4" t="str">
        <f>IF(vlookup(A747,'Available Pokemon'!A:C,3,FALSE)=D747,"Y","N")</f>
        <v>N</v>
      </c>
      <c r="N747" s="4" t="str">
        <f>iferror(IF(vlookup(A747,'Available Pokemon'!A:D,4,FALSE)=D747,"Y","N"),"N")</f>
        <v>N</v>
      </c>
      <c r="O747" s="4" t="str">
        <f t="shared" si="4"/>
        <v>N</v>
      </c>
      <c r="P747" s="4" t="s">
        <v>44</v>
      </c>
      <c r="Q747" s="4"/>
      <c r="R747" s="4" t="s">
        <v>28</v>
      </c>
      <c r="S747" s="4" t="s">
        <v>31</v>
      </c>
      <c r="T747" s="4" t="s">
        <v>82</v>
      </c>
      <c r="U747" s="4" t="s">
        <v>31</v>
      </c>
    </row>
    <row r="748" hidden="1">
      <c r="A748" s="11" t="s">
        <v>269</v>
      </c>
      <c r="B748" s="2" t="s">
        <v>158</v>
      </c>
      <c r="C748" s="12" t="s">
        <v>505</v>
      </c>
      <c r="D748" s="3" t="str">
        <f>VLOOKUP(C748,Locations!$G$2:$H$250,2,false)</f>
        <v>00028 Citrine Mountain</v>
      </c>
      <c r="E748" s="11" t="s">
        <v>24</v>
      </c>
      <c r="F748" s="4" t="s">
        <v>811</v>
      </c>
      <c r="G748" s="5" t="s">
        <v>506</v>
      </c>
      <c r="H748" s="2"/>
      <c r="I748" s="4"/>
      <c r="J748" s="4"/>
      <c r="K748" s="4"/>
      <c r="L748" s="4"/>
      <c r="M748" s="4" t="str">
        <f>IF(vlookup(A748,'Available Pokemon'!A:C,3,FALSE)=D748,"Y","N")</f>
        <v>N</v>
      </c>
      <c r="N748" s="4" t="str">
        <f>iferror(IF(vlookup(A748,'Available Pokemon'!A:D,4,FALSE)=D748,"Y","N"),"N")</f>
        <v>N</v>
      </c>
      <c r="O748" s="4" t="str">
        <f t="shared" si="4"/>
        <v>N</v>
      </c>
      <c r="P748" s="4" t="s">
        <v>44</v>
      </c>
      <c r="Q748" s="4"/>
      <c r="R748" s="4" t="s">
        <v>28</v>
      </c>
      <c r="S748" s="4" t="s">
        <v>31</v>
      </c>
      <c r="T748" s="4">
        <v>1.0</v>
      </c>
      <c r="U748" s="4"/>
    </row>
    <row r="749">
      <c r="A749" s="24" t="s">
        <v>812</v>
      </c>
      <c r="B749" s="2" t="s">
        <v>244</v>
      </c>
      <c r="C749" s="2" t="s">
        <v>725</v>
      </c>
      <c r="D749" s="3" t="str">
        <f>VLOOKUP(C749,Locations!$G$2:$H$250,2,false)</f>
        <v>00061 Route 1</v>
      </c>
      <c r="E749" s="2" t="s">
        <v>24</v>
      </c>
      <c r="F749" s="4" t="s">
        <v>811</v>
      </c>
      <c r="G749" s="28" t="s">
        <v>813</v>
      </c>
      <c r="H749" s="2"/>
      <c r="I749" s="4" t="s">
        <v>28</v>
      </c>
      <c r="J749" s="4" t="s">
        <v>28</v>
      </c>
      <c r="K749" s="4" t="s">
        <v>28</v>
      </c>
      <c r="L749" s="4"/>
      <c r="M749" s="4" t="s">
        <v>31</v>
      </c>
      <c r="N749" s="4" t="str">
        <f>iferror(IF(vlookup(A749,'Available Pokemon'!A:D,4,FALSE)=D749,"Y","N"),"N")</f>
        <v>N</v>
      </c>
      <c r="O749" s="4" t="str">
        <f t="shared" si="4"/>
        <v>Y</v>
      </c>
      <c r="P749" s="4" t="s">
        <v>128</v>
      </c>
      <c r="Q749" s="4" t="s">
        <v>121</v>
      </c>
      <c r="R749" s="4"/>
      <c r="S749" s="4"/>
      <c r="T749" s="4">
        <v>0.0</v>
      </c>
      <c r="U749" s="4" t="s">
        <v>31</v>
      </c>
    </row>
    <row r="750">
      <c r="A750" s="3" t="s">
        <v>35</v>
      </c>
      <c r="B750" s="2" t="s">
        <v>22</v>
      </c>
      <c r="C750" s="3" t="s">
        <v>776</v>
      </c>
      <c r="D750" s="3" t="str">
        <f>VLOOKUP(C750,Locations!$G$2:$H$250,2,false)</f>
        <v>00064 7th Street</v>
      </c>
      <c r="E750" s="2" t="s">
        <v>24</v>
      </c>
      <c r="F750" s="4" t="s">
        <v>811</v>
      </c>
      <c r="G750" s="14" t="s">
        <v>814</v>
      </c>
      <c r="H750" s="2" t="s">
        <v>414</v>
      </c>
      <c r="I750" s="4" t="s">
        <v>28</v>
      </c>
      <c r="J750" s="4" t="s">
        <v>28</v>
      </c>
      <c r="K750" s="4" t="s">
        <v>28</v>
      </c>
      <c r="L750" s="4"/>
      <c r="M750" s="4" t="str">
        <f>IF(vlookup(A750,'Available Pokemon'!A:C,3,FALSE)=D750,"Y","N")</f>
        <v>N</v>
      </c>
      <c r="N750" s="4" t="str">
        <f>iferror(IF(vlookup(A750,'Available Pokemon'!A:D,4,FALSE)=D750,"Y","N"),"N")</f>
        <v>Y</v>
      </c>
      <c r="O750" s="4" t="str">
        <f t="shared" si="4"/>
        <v>Y</v>
      </c>
      <c r="P750" s="4" t="s">
        <v>29</v>
      </c>
      <c r="Q750" s="4"/>
      <c r="R750" s="4" t="s">
        <v>36</v>
      </c>
      <c r="S750" s="4" t="s">
        <v>31</v>
      </c>
      <c r="T750" s="4">
        <v>2.0</v>
      </c>
      <c r="U750" s="4"/>
    </row>
    <row r="751">
      <c r="A751" s="3" t="s">
        <v>815</v>
      </c>
      <c r="B751" s="2" t="s">
        <v>22</v>
      </c>
      <c r="C751" s="3" t="s">
        <v>816</v>
      </c>
      <c r="D751" s="3" t="str">
        <f>VLOOKUP(C751,Locations!$G$2:$H$250,2,false)</f>
        <v>00070 Agate Circus</v>
      </c>
      <c r="E751" s="2" t="s">
        <v>24</v>
      </c>
      <c r="F751" s="4" t="s">
        <v>811</v>
      </c>
      <c r="G751" s="5" t="s">
        <v>817</v>
      </c>
      <c r="H751" s="2" t="s">
        <v>414</v>
      </c>
      <c r="I751" s="4" t="s">
        <v>28</v>
      </c>
      <c r="J751" s="4" t="s">
        <v>28</v>
      </c>
      <c r="K751" s="4" t="s">
        <v>28</v>
      </c>
      <c r="L751" s="4"/>
      <c r="M751" s="4" t="str">
        <f>IF(vlookup(A751,'Available Pokemon'!A:C,3,FALSE)=D751,"Y","N")</f>
        <v>Y</v>
      </c>
      <c r="N751" s="4" t="str">
        <f>iferror(IF(vlookup(A751,'Available Pokemon'!A:D,4,FALSE)=D751,"Y","N"),"N")</f>
        <v>N</v>
      </c>
      <c r="O751" s="4" t="str">
        <f t="shared" si="4"/>
        <v>Y</v>
      </c>
      <c r="P751" s="4" t="s">
        <v>172</v>
      </c>
      <c r="Q751" s="4"/>
      <c r="R751" s="4" t="s">
        <v>28</v>
      </c>
      <c r="S751" s="4" t="s">
        <v>28</v>
      </c>
      <c r="T751" s="4">
        <v>1.0</v>
      </c>
      <c r="U751" s="4"/>
    </row>
    <row r="752">
      <c r="A752" s="3" t="s">
        <v>77</v>
      </c>
      <c r="B752" s="2" t="s">
        <v>22</v>
      </c>
      <c r="C752" s="3" t="s">
        <v>816</v>
      </c>
      <c r="D752" s="3" t="str">
        <f>VLOOKUP(C752,Locations!$G$2:$H$250,2,false)</f>
        <v>00070 Agate Circus</v>
      </c>
      <c r="E752" s="2" t="s">
        <v>24</v>
      </c>
      <c r="F752" s="4" t="s">
        <v>811</v>
      </c>
      <c r="G752" s="5" t="s">
        <v>818</v>
      </c>
      <c r="H752" s="2" t="s">
        <v>414</v>
      </c>
      <c r="I752" s="4" t="s">
        <v>28</v>
      </c>
      <c r="J752" s="4" t="s">
        <v>28</v>
      </c>
      <c r="K752" s="4" t="s">
        <v>28</v>
      </c>
      <c r="L752" s="4"/>
      <c r="M752" s="4" t="str">
        <f>IF(vlookup(A752,'Available Pokemon'!A:C,3,FALSE)=D752,"Y","N")</f>
        <v>N</v>
      </c>
      <c r="N752" s="4" t="str">
        <f>iferror(IF(vlookup(A752,'Available Pokemon'!A:D,4,FALSE)=D752,"Y","N"),"N")</f>
        <v>Y</v>
      </c>
      <c r="O752" s="4" t="str">
        <f t="shared" si="4"/>
        <v>Y</v>
      </c>
      <c r="P752" s="4" t="s">
        <v>33</v>
      </c>
      <c r="Q752" s="4"/>
      <c r="R752" s="4" t="s">
        <v>28</v>
      </c>
      <c r="S752" s="4" t="s">
        <v>31</v>
      </c>
      <c r="T752" s="4">
        <v>1.0</v>
      </c>
      <c r="U752" s="4"/>
    </row>
    <row r="753">
      <c r="A753" s="3" t="s">
        <v>819</v>
      </c>
      <c r="B753" s="2" t="s">
        <v>22</v>
      </c>
      <c r="C753" s="3" t="s">
        <v>816</v>
      </c>
      <c r="D753" s="3" t="str">
        <f>VLOOKUP(C753,Locations!$G$2:$H$250,2,false)</f>
        <v>00070 Agate Circus</v>
      </c>
      <c r="E753" s="2" t="s">
        <v>24</v>
      </c>
      <c r="F753" s="4" t="s">
        <v>811</v>
      </c>
      <c r="G753" s="5" t="s">
        <v>820</v>
      </c>
      <c r="H753" s="2" t="s">
        <v>414</v>
      </c>
      <c r="I753" s="4" t="s">
        <v>28</v>
      </c>
      <c r="J753" s="4" t="s">
        <v>28</v>
      </c>
      <c r="K753" s="4" t="s">
        <v>28</v>
      </c>
      <c r="L753" s="4"/>
      <c r="M753" s="4" t="str">
        <f>IF(vlookup(A753,'Available Pokemon'!A:C,3,FALSE)=D753,"Y","N")</f>
        <v>Y</v>
      </c>
      <c r="N753" s="4" t="str">
        <f>iferror(IF(vlookup(A753,'Available Pokemon'!A:D,4,FALSE)=D753,"Y","N"),"N")</f>
        <v>N</v>
      </c>
      <c r="O753" s="4" t="str">
        <f t="shared" si="4"/>
        <v>Y</v>
      </c>
      <c r="P753" s="4" t="s">
        <v>226</v>
      </c>
      <c r="Q753" s="4"/>
      <c r="R753" s="4" t="s">
        <v>28</v>
      </c>
      <c r="S753" s="4" t="s">
        <v>31</v>
      </c>
      <c r="T753" s="4">
        <v>2.0</v>
      </c>
      <c r="U753" s="4"/>
    </row>
    <row r="754">
      <c r="A754" s="3" t="s">
        <v>460</v>
      </c>
      <c r="B754" s="2" t="s">
        <v>244</v>
      </c>
      <c r="C754" s="3" t="s">
        <v>821</v>
      </c>
      <c r="D754" s="3" t="str">
        <f>VLOOKUP(C754,Locations!$G$2:$H$250,2,false)</f>
        <v>00071 Route 2</v>
      </c>
      <c r="E754" s="11" t="s">
        <v>24</v>
      </c>
      <c r="F754" s="4" t="s">
        <v>811</v>
      </c>
      <c r="G754" s="5" t="s">
        <v>709</v>
      </c>
      <c r="H754" s="2"/>
      <c r="I754" s="4" t="s">
        <v>28</v>
      </c>
      <c r="J754" s="4" t="s">
        <v>28</v>
      </c>
      <c r="K754" s="4" t="s">
        <v>28</v>
      </c>
      <c r="L754" s="26"/>
      <c r="M754" s="26" t="s">
        <v>31</v>
      </c>
      <c r="N754" s="26" t="str">
        <f>iferror(IF(vlookup(A754,'Available Pokemon'!A:D,4,FALSE)=D754,"Y","N"),"N")</f>
        <v>N</v>
      </c>
      <c r="O754" s="26" t="str">
        <f t="shared" si="4"/>
        <v>Y</v>
      </c>
      <c r="P754" s="4"/>
      <c r="Q754" s="4"/>
      <c r="R754" s="4"/>
      <c r="S754" s="4"/>
      <c r="T754" s="4"/>
      <c r="U754" s="4"/>
    </row>
    <row r="755">
      <c r="A755" s="3" t="s">
        <v>549</v>
      </c>
      <c r="B755" s="2" t="s">
        <v>22</v>
      </c>
      <c r="C755" s="3" t="s">
        <v>821</v>
      </c>
      <c r="D755" s="3" t="str">
        <f>VLOOKUP(C755,Locations!$G$2:$H$250,2,false)</f>
        <v>00071 Route 2</v>
      </c>
      <c r="E755" s="2" t="s">
        <v>24</v>
      </c>
      <c r="F755" s="4" t="s">
        <v>811</v>
      </c>
      <c r="G755" s="29"/>
      <c r="H755" s="2" t="s">
        <v>149</v>
      </c>
      <c r="I755" s="4" t="s">
        <v>28</v>
      </c>
      <c r="J755" s="4" t="s">
        <v>28</v>
      </c>
      <c r="K755" s="4" t="s">
        <v>28</v>
      </c>
      <c r="L755" s="4"/>
      <c r="M755" s="4" t="str">
        <f>IF(vlookup(A755,'Available Pokemon'!A:C,3,FALSE)=D755,"Y","N")</f>
        <v>N</v>
      </c>
      <c r="N755" s="4" t="str">
        <f>iferror(IF(vlookup(A755,'Available Pokemon'!A:D,4,FALSE)=D755,"Y","N"),"N")</f>
        <v>N</v>
      </c>
      <c r="O755" s="4" t="str">
        <f t="shared" si="4"/>
        <v>Y</v>
      </c>
      <c r="P755" s="4" t="s">
        <v>90</v>
      </c>
      <c r="Q755" s="4" t="s">
        <v>121</v>
      </c>
      <c r="R755" s="4" t="s">
        <v>28</v>
      </c>
      <c r="S755" s="4" t="s">
        <v>28</v>
      </c>
      <c r="T755" s="4">
        <v>0.0</v>
      </c>
      <c r="U755" s="4" t="s">
        <v>31</v>
      </c>
    </row>
    <row r="756">
      <c r="A756" s="11" t="s">
        <v>822</v>
      </c>
      <c r="B756" s="2" t="s">
        <v>96</v>
      </c>
      <c r="C756" s="12" t="s">
        <v>821</v>
      </c>
      <c r="D756" s="3" t="str">
        <f>VLOOKUP(C756,Locations!$G$2:$H$250,2,false)</f>
        <v>00071 Route 2</v>
      </c>
      <c r="E756" s="11" t="s">
        <v>213</v>
      </c>
      <c r="F756" s="4" t="s">
        <v>811</v>
      </c>
      <c r="G756" s="5"/>
      <c r="H756" s="2" t="s">
        <v>414</v>
      </c>
      <c r="I756" s="4"/>
      <c r="J756" s="4"/>
      <c r="K756" s="4"/>
      <c r="L756" s="4"/>
      <c r="M756" s="4" t="str">
        <f>IF(vlookup(A756,'Available Pokemon'!A:C,3,FALSE)=D756,"Y","N")</f>
        <v>Y</v>
      </c>
      <c r="N756" s="4" t="str">
        <f>iferror(IF(vlookup(A756,'Available Pokemon'!A:D,4,FALSE)=D756,"Y","N"),"N")</f>
        <v>N</v>
      </c>
      <c r="O756" s="4" t="str">
        <f t="shared" si="4"/>
        <v>Y</v>
      </c>
      <c r="P756" s="4" t="s">
        <v>147</v>
      </c>
      <c r="Q756" s="4"/>
      <c r="R756" s="4" t="s">
        <v>28</v>
      </c>
      <c r="S756" s="4" t="s">
        <v>31</v>
      </c>
      <c r="T756" s="4" t="s">
        <v>82</v>
      </c>
      <c r="U756" s="4" t="s">
        <v>31</v>
      </c>
    </row>
    <row r="757">
      <c r="A757" s="11" t="s">
        <v>823</v>
      </c>
      <c r="B757" s="2" t="s">
        <v>96</v>
      </c>
      <c r="C757" s="12" t="s">
        <v>821</v>
      </c>
      <c r="D757" s="3" t="str">
        <f>VLOOKUP(C757,Locations!$G$2:$H$250,2,false)</f>
        <v>00071 Route 2</v>
      </c>
      <c r="E757" s="11" t="s">
        <v>24</v>
      </c>
      <c r="F757" s="4" t="s">
        <v>811</v>
      </c>
      <c r="G757" s="5"/>
      <c r="H757" s="2" t="s">
        <v>149</v>
      </c>
      <c r="I757" s="4" t="s">
        <v>824</v>
      </c>
      <c r="J757" s="4" t="s">
        <v>550</v>
      </c>
      <c r="K757" s="4"/>
      <c r="L757" s="4"/>
      <c r="M757" s="4" t="str">
        <f>IF(vlookup(A757,'Available Pokemon'!A:C,3,FALSE)=D757,"Y","N")</f>
        <v>Y</v>
      </c>
      <c r="N757" s="4" t="str">
        <f>iferror(IF(vlookup(A757,'Available Pokemon'!A:D,4,FALSE)=D757,"Y","N"),"N")</f>
        <v>N</v>
      </c>
      <c r="O757" s="4" t="str">
        <f t="shared" si="4"/>
        <v>Y</v>
      </c>
      <c r="P757" s="4" t="s">
        <v>121</v>
      </c>
      <c r="Q757" s="4"/>
      <c r="R757" s="4" t="s">
        <v>28</v>
      </c>
      <c r="S757" s="4" t="s">
        <v>28</v>
      </c>
      <c r="T757" s="4">
        <v>1.0</v>
      </c>
      <c r="U757" s="4"/>
    </row>
    <row r="758" hidden="1">
      <c r="A758" s="11" t="s">
        <v>511</v>
      </c>
      <c r="B758" s="2" t="s">
        <v>96</v>
      </c>
      <c r="C758" s="12" t="s">
        <v>821</v>
      </c>
      <c r="D758" s="3" t="str">
        <f>VLOOKUP(C758,Locations!$G$2:$H$250,2,false)</f>
        <v>00071 Route 2</v>
      </c>
      <c r="E758" s="11" t="s">
        <v>213</v>
      </c>
      <c r="F758" s="4" t="s">
        <v>811</v>
      </c>
      <c r="G758" s="3"/>
      <c r="H758" s="2"/>
      <c r="I758" s="4"/>
      <c r="J758" s="4"/>
      <c r="K758" s="4"/>
      <c r="L758" s="4"/>
      <c r="M758" s="4" t="str">
        <f>IF(vlookup(A758,'Available Pokemon'!A:C,3,FALSE)=D758,"Y","N")</f>
        <v>N</v>
      </c>
      <c r="N758" s="4" t="str">
        <f>iferror(IF(vlookup(A758,'Available Pokemon'!A:D,4,FALSE)=D758,"Y","N"),"N")</f>
        <v>N</v>
      </c>
      <c r="O758" s="4" t="str">
        <f t="shared" si="4"/>
        <v>N</v>
      </c>
      <c r="P758" s="4" t="s">
        <v>128</v>
      </c>
      <c r="Q758" s="4"/>
      <c r="R758" s="4" t="s">
        <v>28</v>
      </c>
      <c r="S758" s="4" t="s">
        <v>28</v>
      </c>
      <c r="T758" s="4">
        <v>0.0</v>
      </c>
      <c r="U758" s="4" t="s">
        <v>31</v>
      </c>
    </row>
    <row r="759">
      <c r="A759" s="11" t="s">
        <v>825</v>
      </c>
      <c r="B759" s="2" t="s">
        <v>96</v>
      </c>
      <c r="C759" s="12" t="s">
        <v>821</v>
      </c>
      <c r="D759" s="3" t="str">
        <f>VLOOKUP(C759,Locations!$G$2:$H$250,2,false)</f>
        <v>00071 Route 2</v>
      </c>
      <c r="E759" s="11" t="s">
        <v>145</v>
      </c>
      <c r="F759" s="4" t="s">
        <v>811</v>
      </c>
      <c r="G759" s="5"/>
      <c r="H759" s="2" t="s">
        <v>414</v>
      </c>
      <c r="I759" s="4" t="s">
        <v>688</v>
      </c>
      <c r="J759" s="4"/>
      <c r="K759" s="4"/>
      <c r="L759" s="4"/>
      <c r="M759" s="4" t="str">
        <f>IF(vlookup(A759,'Available Pokemon'!A:C,3,FALSE)=D759,"Y","N")</f>
        <v>Y</v>
      </c>
      <c r="N759" s="4" t="str">
        <f>iferror(IF(vlookup(A759,'Available Pokemon'!A:D,4,FALSE)=D759,"Y","N"),"N")</f>
        <v>N</v>
      </c>
      <c r="O759" s="4" t="str">
        <f t="shared" si="4"/>
        <v>Y</v>
      </c>
      <c r="P759" s="4" t="s">
        <v>226</v>
      </c>
      <c r="Q759" s="4" t="s">
        <v>56</v>
      </c>
      <c r="R759" s="4" t="s">
        <v>28</v>
      </c>
      <c r="S759" s="4" t="s">
        <v>31</v>
      </c>
      <c r="T759" s="4" t="s">
        <v>82</v>
      </c>
      <c r="U759" s="4" t="s">
        <v>31</v>
      </c>
    </row>
    <row r="760">
      <c r="A760" s="11" t="s">
        <v>826</v>
      </c>
      <c r="B760" s="2" t="s">
        <v>96</v>
      </c>
      <c r="C760" s="12" t="s">
        <v>821</v>
      </c>
      <c r="D760" s="3" t="str">
        <f>VLOOKUP(C760,Locations!$G$2:$H$250,2,false)</f>
        <v>00071 Route 2</v>
      </c>
      <c r="E760" s="11" t="s">
        <v>97</v>
      </c>
      <c r="F760" s="4" t="s">
        <v>811</v>
      </c>
      <c r="G760" s="5"/>
      <c r="H760" s="2" t="s">
        <v>414</v>
      </c>
      <c r="I760" s="4" t="s">
        <v>827</v>
      </c>
      <c r="J760" s="4"/>
      <c r="K760" s="4"/>
      <c r="L760" s="4"/>
      <c r="M760" s="4" t="str">
        <f>IF(vlookup(A760,'Available Pokemon'!A:C,3,FALSE)=D760,"Y","N")</f>
        <v>Y</v>
      </c>
      <c r="N760" s="4" t="str">
        <f>iferror(IF(vlookup(A760,'Available Pokemon'!A:D,4,FALSE)=D760,"Y","N"),"N")</f>
        <v>N</v>
      </c>
      <c r="O760" s="4" t="str">
        <f t="shared" si="4"/>
        <v>Y</v>
      </c>
      <c r="P760" s="4" t="s">
        <v>226</v>
      </c>
      <c r="Q760" s="4"/>
      <c r="R760" s="4" t="s">
        <v>28</v>
      </c>
      <c r="S760" s="4" t="s">
        <v>28</v>
      </c>
      <c r="T760" s="4">
        <v>1.0</v>
      </c>
      <c r="U760" s="4"/>
    </row>
    <row r="761" hidden="1">
      <c r="A761" s="11" t="s">
        <v>529</v>
      </c>
      <c r="B761" s="2" t="s">
        <v>96</v>
      </c>
      <c r="C761" s="12" t="s">
        <v>821</v>
      </c>
      <c r="D761" s="3" t="str">
        <f>VLOOKUP(C761,Locations!$G$2:$H$250,2,false)</f>
        <v>00071 Route 2</v>
      </c>
      <c r="E761" s="11" t="s">
        <v>24</v>
      </c>
      <c r="F761" s="4" t="s">
        <v>811</v>
      </c>
      <c r="G761" s="3"/>
      <c r="H761" s="2"/>
      <c r="I761" s="4"/>
      <c r="J761" s="4"/>
      <c r="K761" s="4"/>
      <c r="L761" s="4"/>
      <c r="M761" s="4" t="str">
        <f>IF(vlookup(A761,'Available Pokemon'!A:C,3,FALSE)=D761,"Y","N")</f>
        <v>N</v>
      </c>
      <c r="N761" s="4" t="str">
        <f>iferror(IF(vlookup(A761,'Available Pokemon'!A:D,4,FALSE)=D761,"Y","N"),"N")</f>
        <v>N</v>
      </c>
      <c r="O761" s="4" t="str">
        <f t="shared" si="4"/>
        <v>N</v>
      </c>
      <c r="P761" s="4" t="s">
        <v>226</v>
      </c>
      <c r="Q761" s="4" t="s">
        <v>111</v>
      </c>
      <c r="R761" s="4" t="s">
        <v>28</v>
      </c>
      <c r="S761" s="4" t="s">
        <v>31</v>
      </c>
      <c r="T761" s="4">
        <v>1.0</v>
      </c>
      <c r="U761" s="4"/>
    </row>
    <row r="762">
      <c r="A762" s="11" t="s">
        <v>828</v>
      </c>
      <c r="B762" s="2" t="s">
        <v>96</v>
      </c>
      <c r="C762" s="12" t="s">
        <v>821</v>
      </c>
      <c r="D762" s="3" t="str">
        <f>VLOOKUP(C762,Locations!$G$2:$H$250,2,false)</f>
        <v>00071 Route 2</v>
      </c>
      <c r="E762" s="11" t="s">
        <v>213</v>
      </c>
      <c r="F762" s="4" t="s">
        <v>811</v>
      </c>
      <c r="G762" s="5"/>
      <c r="H762" s="2" t="s">
        <v>414</v>
      </c>
      <c r="I762" s="4"/>
      <c r="J762" s="4"/>
      <c r="K762" s="4"/>
      <c r="L762" s="4"/>
      <c r="M762" s="4" t="str">
        <f>IF(vlookup(A762,'Available Pokemon'!A:C,3,FALSE)=D762,"Y","N")</f>
        <v>Y</v>
      </c>
      <c r="N762" s="4" t="str">
        <f>iferror(IF(vlookup(A762,'Available Pokemon'!A:D,4,FALSE)=D762,"Y","N"),"N")</f>
        <v>N</v>
      </c>
      <c r="O762" s="4" t="str">
        <f t="shared" si="4"/>
        <v>Y</v>
      </c>
      <c r="P762" s="4" t="s">
        <v>226</v>
      </c>
      <c r="Q762" s="4"/>
      <c r="R762" s="4" t="s">
        <v>28</v>
      </c>
      <c r="S762" s="4" t="s">
        <v>31</v>
      </c>
      <c r="T762" s="4">
        <v>1.0</v>
      </c>
      <c r="U762" s="4"/>
    </row>
    <row r="763" hidden="1">
      <c r="A763" s="11" t="s">
        <v>401</v>
      </c>
      <c r="B763" s="2" t="s">
        <v>96</v>
      </c>
      <c r="C763" s="12" t="s">
        <v>821</v>
      </c>
      <c r="D763" s="3" t="str">
        <f>VLOOKUP(C763,Locations!$G$2:$H$250,2,false)</f>
        <v>00071 Route 2</v>
      </c>
      <c r="E763" s="11" t="s">
        <v>101</v>
      </c>
      <c r="F763" s="4" t="s">
        <v>811</v>
      </c>
      <c r="G763" s="3"/>
      <c r="H763" s="2"/>
      <c r="I763" s="4"/>
      <c r="J763" s="4"/>
      <c r="K763" s="4"/>
      <c r="L763" s="4"/>
      <c r="M763" s="4" t="str">
        <f>IF(vlookup(A763,'Available Pokemon'!A:C,3,FALSE)=D763,"Y","N")</f>
        <v>N</v>
      </c>
      <c r="N763" s="4" t="str">
        <f>iferror(IF(vlookup(A763,'Available Pokemon'!A:D,4,FALSE)=D763,"Y","N"),"N")</f>
        <v>N</v>
      </c>
      <c r="O763" s="4" t="str">
        <f t="shared" si="4"/>
        <v>N</v>
      </c>
      <c r="P763" s="4" t="s">
        <v>71</v>
      </c>
      <c r="Q763" s="4" t="s">
        <v>56</v>
      </c>
      <c r="R763" s="4" t="s">
        <v>28</v>
      </c>
      <c r="S763" s="4" t="s">
        <v>28</v>
      </c>
      <c r="T763" s="4">
        <v>0.0</v>
      </c>
      <c r="U763" s="4" t="s">
        <v>31</v>
      </c>
    </row>
    <row r="764">
      <c r="A764" s="11" t="s">
        <v>829</v>
      </c>
      <c r="B764" s="2" t="s">
        <v>96</v>
      </c>
      <c r="C764" s="12" t="s">
        <v>821</v>
      </c>
      <c r="D764" s="3" t="str">
        <f>VLOOKUP(C764,Locations!$G$2:$H$250,2,false)</f>
        <v>00071 Route 2</v>
      </c>
      <c r="E764" s="11" t="s">
        <v>213</v>
      </c>
      <c r="F764" s="4" t="s">
        <v>811</v>
      </c>
      <c r="G764" s="5"/>
      <c r="H764" s="2" t="s">
        <v>414</v>
      </c>
      <c r="I764" s="4"/>
      <c r="J764" s="4"/>
      <c r="K764" s="4"/>
      <c r="L764" s="4"/>
      <c r="M764" s="4" t="str">
        <f>IF(vlookup(A764,'Available Pokemon'!A:C,3,FALSE)=D764,"Y","N")</f>
        <v>Y</v>
      </c>
      <c r="N764" s="4" t="str">
        <f>iferror(IF(vlookup(A764,'Available Pokemon'!A:D,4,FALSE)=D764,"Y","N"),"N")</f>
        <v>N</v>
      </c>
      <c r="O764" s="4" t="str">
        <f t="shared" si="4"/>
        <v>Y</v>
      </c>
      <c r="P764" s="4" t="s">
        <v>128</v>
      </c>
      <c r="Q764" s="4" t="s">
        <v>121</v>
      </c>
      <c r="R764" s="4" t="s">
        <v>28</v>
      </c>
      <c r="S764" s="4" t="s">
        <v>28</v>
      </c>
      <c r="T764" s="4">
        <v>1.0</v>
      </c>
      <c r="U764" s="4"/>
    </row>
    <row r="765">
      <c r="A765" s="11" t="s">
        <v>830</v>
      </c>
      <c r="B765" s="2" t="s">
        <v>96</v>
      </c>
      <c r="C765" s="12" t="s">
        <v>821</v>
      </c>
      <c r="D765" s="3" t="str">
        <f>VLOOKUP(C765,Locations!$G$2:$H$250,2,false)</f>
        <v>00071 Route 2</v>
      </c>
      <c r="E765" s="11" t="s">
        <v>24</v>
      </c>
      <c r="F765" s="4" t="s">
        <v>811</v>
      </c>
      <c r="G765" s="5"/>
      <c r="H765" s="2" t="s">
        <v>414</v>
      </c>
      <c r="I765" s="4"/>
      <c r="J765" s="4"/>
      <c r="K765" s="4"/>
      <c r="L765" s="4"/>
      <c r="M765" s="4" t="str">
        <f>IF(vlookup(A765,'Available Pokemon'!A:C,3,FALSE)=D765,"Y","N")</f>
        <v>Y</v>
      </c>
      <c r="N765" s="4" t="str">
        <f>iferror(IF(vlookup(A765,'Available Pokemon'!A:D,4,FALSE)=D765,"Y","N"),"N")</f>
        <v>N</v>
      </c>
      <c r="O765" s="4" t="str">
        <f t="shared" si="4"/>
        <v>Y</v>
      </c>
      <c r="P765" s="4" t="s">
        <v>128</v>
      </c>
      <c r="Q765" s="4" t="s">
        <v>121</v>
      </c>
      <c r="R765" s="4" t="s">
        <v>28</v>
      </c>
      <c r="S765" s="4" t="s">
        <v>31</v>
      </c>
      <c r="T765" s="4">
        <v>2.0</v>
      </c>
      <c r="U765" s="4"/>
    </row>
    <row r="766">
      <c r="A766" s="11" t="s">
        <v>320</v>
      </c>
      <c r="B766" s="2" t="s">
        <v>96</v>
      </c>
      <c r="C766" s="12" t="s">
        <v>821</v>
      </c>
      <c r="D766" s="3" t="str">
        <f>VLOOKUP(C766,Locations!$G$2:$H$250,2,false)</f>
        <v>00071 Route 2</v>
      </c>
      <c r="E766" s="11" t="s">
        <v>24</v>
      </c>
      <c r="F766" s="4" t="s">
        <v>811</v>
      </c>
      <c r="G766" s="5"/>
      <c r="H766" s="2" t="s">
        <v>414</v>
      </c>
      <c r="I766" s="4"/>
      <c r="J766" s="4"/>
      <c r="K766" s="4"/>
      <c r="L766" s="4"/>
      <c r="M766" s="4" t="str">
        <f>IF(vlookup(A766,'Available Pokemon'!A:C,3,FALSE)=D766,"Y","N")</f>
        <v>N</v>
      </c>
      <c r="N766" s="4" t="str">
        <f>iferror(IF(vlookup(A766,'Available Pokemon'!A:D,4,FALSE)=D766,"Y","N"),"N")</f>
        <v>Y</v>
      </c>
      <c r="O766" s="4" t="str">
        <f t="shared" si="4"/>
        <v>Y</v>
      </c>
      <c r="P766" s="4" t="s">
        <v>121</v>
      </c>
      <c r="Q766" s="4"/>
      <c r="R766" s="4" t="s">
        <v>28</v>
      </c>
      <c r="S766" s="4" t="s">
        <v>31</v>
      </c>
      <c r="T766" s="4">
        <v>1.0</v>
      </c>
      <c r="U766" s="4"/>
    </row>
    <row r="767">
      <c r="A767" s="11" t="s">
        <v>831</v>
      </c>
      <c r="B767" s="2" t="s">
        <v>96</v>
      </c>
      <c r="C767" s="12" t="s">
        <v>821</v>
      </c>
      <c r="D767" s="3" t="str">
        <f>VLOOKUP(C767,Locations!$G$2:$H$250,2,false)</f>
        <v>00071 Route 2</v>
      </c>
      <c r="E767" s="11" t="s">
        <v>97</v>
      </c>
      <c r="F767" s="4" t="s">
        <v>811</v>
      </c>
      <c r="G767" s="5"/>
      <c r="H767" s="2" t="s">
        <v>149</v>
      </c>
      <c r="I767" s="4"/>
      <c r="J767" s="4"/>
      <c r="K767" s="4"/>
      <c r="L767" s="4"/>
      <c r="M767" s="4" t="str">
        <f>IF(vlookup(A767,'Available Pokemon'!A:C,3,FALSE)=D767,"Y","N")</f>
        <v>Y</v>
      </c>
      <c r="N767" s="4" t="str">
        <f>iferror(IF(vlookup(A767,'Available Pokemon'!A:D,4,FALSE)=D767,"Y","N"),"N")</f>
        <v>N</v>
      </c>
      <c r="O767" s="4" t="str">
        <f t="shared" si="4"/>
        <v>Y</v>
      </c>
      <c r="P767" s="4" t="s">
        <v>71</v>
      </c>
      <c r="Q767" s="4" t="s">
        <v>56</v>
      </c>
      <c r="R767" s="4" t="s">
        <v>28</v>
      </c>
      <c r="S767" s="4" t="s">
        <v>31</v>
      </c>
      <c r="T767" s="4">
        <v>1.0</v>
      </c>
      <c r="U767" s="4"/>
    </row>
    <row r="768">
      <c r="A768" s="11" t="s">
        <v>328</v>
      </c>
      <c r="B768" s="2" t="s">
        <v>96</v>
      </c>
      <c r="C768" s="12" t="s">
        <v>821</v>
      </c>
      <c r="D768" s="3" t="str">
        <f>VLOOKUP(C768,Locations!$G$2:$H$250,2,false)</f>
        <v>00071 Route 2</v>
      </c>
      <c r="E768" s="11" t="s">
        <v>145</v>
      </c>
      <c r="F768" s="4" t="s">
        <v>811</v>
      </c>
      <c r="G768" s="5"/>
      <c r="H768" s="2" t="s">
        <v>414</v>
      </c>
      <c r="I768" s="4" t="s">
        <v>440</v>
      </c>
      <c r="J768" s="4"/>
      <c r="K768" s="4"/>
      <c r="L768" s="4"/>
      <c r="M768" s="4" t="str">
        <f>IF(vlookup(A768,'Available Pokemon'!A:C,3,FALSE)=D768,"Y","N")</f>
        <v>N</v>
      </c>
      <c r="N768" s="4" t="str">
        <f>iferror(IF(vlookup(A768,'Available Pokemon'!A:D,4,FALSE)=D768,"Y","N"),"N")</f>
        <v>Y</v>
      </c>
      <c r="O768" s="4" t="str">
        <f t="shared" si="4"/>
        <v>Y</v>
      </c>
      <c r="P768" s="4" t="s">
        <v>128</v>
      </c>
      <c r="Q768" s="4"/>
      <c r="R768" s="4" t="s">
        <v>329</v>
      </c>
      <c r="S768" s="4" t="s">
        <v>31</v>
      </c>
      <c r="T768" s="4">
        <v>2.0</v>
      </c>
      <c r="U768" s="4"/>
    </row>
    <row r="769">
      <c r="A769" s="11" t="s">
        <v>832</v>
      </c>
      <c r="B769" s="2" t="s">
        <v>96</v>
      </c>
      <c r="C769" s="12" t="s">
        <v>821</v>
      </c>
      <c r="D769" s="3" t="str">
        <f>VLOOKUP(C769,Locations!$G$2:$H$250,2,false)</f>
        <v>00071 Route 2</v>
      </c>
      <c r="E769" s="11" t="s">
        <v>97</v>
      </c>
      <c r="F769" s="4" t="s">
        <v>811</v>
      </c>
      <c r="G769" s="5"/>
      <c r="H769" s="2" t="s">
        <v>149</v>
      </c>
      <c r="I769" s="4"/>
      <c r="J769" s="4"/>
      <c r="K769" s="4"/>
      <c r="L769" s="4"/>
      <c r="M769" s="4" t="str">
        <f>IF(vlookup(A769,'Available Pokemon'!A:C,3,FALSE)=D769,"Y","N")</f>
        <v>Y</v>
      </c>
      <c r="N769" s="4" t="str">
        <f>iferror(IF(vlookup(A769,'Available Pokemon'!A:D,4,FALSE)=D769,"Y","N"),"N")</f>
        <v>N</v>
      </c>
      <c r="O769" s="4" t="str">
        <f t="shared" si="4"/>
        <v>Y</v>
      </c>
      <c r="P769" s="4" t="s">
        <v>71</v>
      </c>
      <c r="Q769" s="4"/>
      <c r="R769" s="4" t="s">
        <v>28</v>
      </c>
      <c r="S769" s="4" t="s">
        <v>28</v>
      </c>
      <c r="T769" s="4">
        <v>0.0</v>
      </c>
      <c r="U769" s="4" t="s">
        <v>31</v>
      </c>
    </row>
    <row r="770">
      <c r="A770" s="11" t="s">
        <v>833</v>
      </c>
      <c r="B770" s="2" t="s">
        <v>96</v>
      </c>
      <c r="C770" s="12" t="s">
        <v>821</v>
      </c>
      <c r="D770" s="3" t="str">
        <f>VLOOKUP(C770,Locations!$G$2:$H$250,2,false)</f>
        <v>00071 Route 2</v>
      </c>
      <c r="E770" s="11" t="s">
        <v>101</v>
      </c>
      <c r="F770" s="4" t="s">
        <v>811</v>
      </c>
      <c r="G770" s="5"/>
      <c r="H770" s="2" t="s">
        <v>414</v>
      </c>
      <c r="I770" s="4"/>
      <c r="J770" s="4"/>
      <c r="K770" s="4"/>
      <c r="L770" s="4"/>
      <c r="M770" s="4" t="str">
        <f>IF(vlookup(A770,'Available Pokemon'!A:C,3,FALSE)=D770,"Y","N")</f>
        <v>Y</v>
      </c>
      <c r="N770" s="4" t="str">
        <f>iferror(IF(vlookup(A770,'Available Pokemon'!A:D,4,FALSE)=D770,"Y","N"),"N")</f>
        <v>N</v>
      </c>
      <c r="O770" s="4" t="str">
        <f t="shared" si="4"/>
        <v>Y</v>
      </c>
      <c r="P770" s="4" t="s">
        <v>147</v>
      </c>
      <c r="Q770" s="4" t="s">
        <v>56</v>
      </c>
      <c r="R770" s="4" t="s">
        <v>28</v>
      </c>
      <c r="S770" s="4" t="s">
        <v>31</v>
      </c>
      <c r="T770" s="4">
        <v>1.0</v>
      </c>
      <c r="U770" s="4"/>
    </row>
    <row r="771" hidden="1">
      <c r="A771" s="11" t="s">
        <v>803</v>
      </c>
      <c r="B771" s="2" t="s">
        <v>600</v>
      </c>
      <c r="C771" s="12" t="s">
        <v>834</v>
      </c>
      <c r="D771" s="3" t="str">
        <f>VLOOKUP(C771,Locations!$G$2:$H$250,2,false)</f>
        <v>00072 Celestinine Cascade</v>
      </c>
      <c r="E771" s="11" t="s">
        <v>24</v>
      </c>
      <c r="F771" s="4" t="s">
        <v>811</v>
      </c>
      <c r="G771" s="3"/>
      <c r="H771" s="2"/>
      <c r="I771" s="4"/>
      <c r="J771" s="4"/>
      <c r="K771" s="4"/>
      <c r="L771" s="4"/>
      <c r="M771" s="4" t="str">
        <f>IF(vlookup(A771,'Available Pokemon'!A:C,3,FALSE)=D771,"Y","N")</f>
        <v>N</v>
      </c>
      <c r="N771" s="4" t="str">
        <f>iferror(IF(vlookup(A771,'Available Pokemon'!A:D,4,FALSE)=D771,"Y","N"),"N")</f>
        <v>N</v>
      </c>
      <c r="O771" s="4" t="str">
        <f t="shared" si="4"/>
        <v>N</v>
      </c>
      <c r="P771" s="4" t="s">
        <v>44</v>
      </c>
      <c r="Q771" s="4"/>
      <c r="R771" s="4" t="s">
        <v>28</v>
      </c>
      <c r="S771" s="4" t="s">
        <v>28</v>
      </c>
      <c r="T771" s="4">
        <v>0.0</v>
      </c>
      <c r="U771" s="4" t="s">
        <v>31</v>
      </c>
    </row>
    <row r="772" hidden="1">
      <c r="A772" s="11" t="s">
        <v>269</v>
      </c>
      <c r="B772" s="2" t="s">
        <v>600</v>
      </c>
      <c r="C772" s="12" t="s">
        <v>834</v>
      </c>
      <c r="D772" s="3" t="str">
        <f>VLOOKUP(C772,Locations!$G$2:$H$250,2,false)</f>
        <v>00072 Celestinine Cascade</v>
      </c>
      <c r="E772" s="11" t="s">
        <v>24</v>
      </c>
      <c r="F772" s="4" t="s">
        <v>811</v>
      </c>
      <c r="G772" s="3"/>
      <c r="H772" s="2"/>
      <c r="I772" s="4"/>
      <c r="J772" s="4"/>
      <c r="K772" s="4"/>
      <c r="L772" s="4"/>
      <c r="M772" s="4" t="str">
        <f>IF(vlookup(A772,'Available Pokemon'!A:C,3,FALSE)=D772,"Y","N")</f>
        <v>N</v>
      </c>
      <c r="N772" s="4" t="str">
        <f>iferror(IF(vlookup(A772,'Available Pokemon'!A:D,4,FALSE)=D772,"Y","N"),"N")</f>
        <v>N</v>
      </c>
      <c r="O772" s="4" t="str">
        <f t="shared" si="4"/>
        <v>N</v>
      </c>
      <c r="P772" s="4" t="s">
        <v>44</v>
      </c>
      <c r="Q772" s="4"/>
      <c r="R772" s="4" t="s">
        <v>28</v>
      </c>
      <c r="S772" s="4" t="s">
        <v>31</v>
      </c>
      <c r="T772" s="4">
        <v>1.0</v>
      </c>
      <c r="U772" s="4"/>
    </row>
    <row r="773" hidden="1">
      <c r="A773" s="11" t="s">
        <v>758</v>
      </c>
      <c r="B773" s="2" t="s">
        <v>600</v>
      </c>
      <c r="C773" s="12" t="s">
        <v>834</v>
      </c>
      <c r="D773" s="3" t="str">
        <f>VLOOKUP(C773,Locations!$G$2:$H$250,2,false)</f>
        <v>00072 Celestinine Cascade</v>
      </c>
      <c r="E773" s="11" t="s">
        <v>24</v>
      </c>
      <c r="F773" s="4" t="s">
        <v>811</v>
      </c>
      <c r="G773" s="3"/>
      <c r="H773" s="2"/>
      <c r="I773" s="4"/>
      <c r="J773" s="4"/>
      <c r="K773" s="4"/>
      <c r="L773" s="4"/>
      <c r="M773" s="4" t="str">
        <f>IF(vlookup(A773,'Available Pokemon'!A:C,3,FALSE)=D773,"Y","N")</f>
        <v>N</v>
      </c>
      <c r="N773" s="4" t="str">
        <f>iferror(IF(vlookup(A773,'Available Pokemon'!A:D,4,FALSE)=D773,"Y","N"),"N")</f>
        <v>N</v>
      </c>
      <c r="O773" s="4" t="str">
        <f t="shared" si="4"/>
        <v>N</v>
      </c>
      <c r="P773" s="4" t="s">
        <v>44</v>
      </c>
      <c r="Q773" s="4"/>
      <c r="R773" s="4" t="s">
        <v>28</v>
      </c>
      <c r="S773" s="4" t="s">
        <v>31</v>
      </c>
      <c r="T773" s="4" t="s">
        <v>82</v>
      </c>
      <c r="U773" s="4" t="s">
        <v>31</v>
      </c>
    </row>
    <row r="774" hidden="1">
      <c r="A774" s="11" t="s">
        <v>822</v>
      </c>
      <c r="B774" s="2" t="s">
        <v>96</v>
      </c>
      <c r="C774" s="12" t="s">
        <v>834</v>
      </c>
      <c r="D774" s="3" t="str">
        <f>VLOOKUP(C774,Locations!$G$2:$H$250,2,false)</f>
        <v>00072 Celestinine Cascade</v>
      </c>
      <c r="E774" s="11" t="s">
        <v>213</v>
      </c>
      <c r="F774" s="4" t="s">
        <v>811</v>
      </c>
      <c r="G774" s="3"/>
      <c r="H774" s="2"/>
      <c r="I774" s="4"/>
      <c r="J774" s="4"/>
      <c r="K774" s="4"/>
      <c r="L774" s="4"/>
      <c r="M774" s="4" t="str">
        <f>IF(vlookup(A774,'Available Pokemon'!A:C,3,FALSE)=D774,"Y","N")</f>
        <v>N</v>
      </c>
      <c r="N774" s="4" t="str">
        <f>iferror(IF(vlookup(A774,'Available Pokemon'!A:D,4,FALSE)=D774,"Y","N"),"N")</f>
        <v>N</v>
      </c>
      <c r="O774" s="4" t="str">
        <f t="shared" si="4"/>
        <v>N</v>
      </c>
      <c r="P774" s="4" t="s">
        <v>147</v>
      </c>
      <c r="Q774" s="4"/>
      <c r="R774" s="4" t="s">
        <v>28</v>
      </c>
      <c r="S774" s="4" t="s">
        <v>31</v>
      </c>
      <c r="T774" s="4" t="s">
        <v>82</v>
      </c>
      <c r="U774" s="4" t="s">
        <v>31</v>
      </c>
    </row>
    <row r="775" hidden="1">
      <c r="A775" s="11" t="s">
        <v>823</v>
      </c>
      <c r="B775" s="2" t="s">
        <v>96</v>
      </c>
      <c r="C775" s="12" t="s">
        <v>834</v>
      </c>
      <c r="D775" s="3" t="str">
        <f>VLOOKUP(C775,Locations!$G$2:$H$250,2,false)</f>
        <v>00072 Celestinine Cascade</v>
      </c>
      <c r="E775" s="11" t="s">
        <v>24</v>
      </c>
      <c r="F775" s="4" t="s">
        <v>811</v>
      </c>
      <c r="G775" s="3"/>
      <c r="H775" s="2"/>
      <c r="I775" s="4" t="s">
        <v>824</v>
      </c>
      <c r="J775" s="4" t="s">
        <v>550</v>
      </c>
      <c r="K775" s="4"/>
      <c r="L775" s="4"/>
      <c r="M775" s="4" t="str">
        <f>IF(vlookup(A775,'Available Pokemon'!A:C,3,FALSE)=D775,"Y","N")</f>
        <v>N</v>
      </c>
      <c r="N775" s="4" t="str">
        <f>iferror(IF(vlookup(A775,'Available Pokemon'!A:D,4,FALSE)=D775,"Y","N"),"N")</f>
        <v>N</v>
      </c>
      <c r="O775" s="4" t="str">
        <f t="shared" si="4"/>
        <v>N</v>
      </c>
      <c r="P775" s="4" t="s">
        <v>121</v>
      </c>
      <c r="Q775" s="4"/>
      <c r="R775" s="4" t="s">
        <v>28</v>
      </c>
      <c r="S775" s="4" t="s">
        <v>28</v>
      </c>
      <c r="T775" s="4">
        <v>1.0</v>
      </c>
      <c r="U775" s="4"/>
    </row>
    <row r="776" hidden="1">
      <c r="A776" s="11" t="s">
        <v>511</v>
      </c>
      <c r="B776" s="2" t="s">
        <v>96</v>
      </c>
      <c r="C776" s="12" t="s">
        <v>834</v>
      </c>
      <c r="D776" s="3" t="str">
        <f>VLOOKUP(C776,Locations!$G$2:$H$250,2,false)</f>
        <v>00072 Celestinine Cascade</v>
      </c>
      <c r="E776" s="11" t="s">
        <v>213</v>
      </c>
      <c r="F776" s="4" t="s">
        <v>811</v>
      </c>
      <c r="G776" s="3"/>
      <c r="H776" s="2"/>
      <c r="I776" s="4"/>
      <c r="J776" s="4"/>
      <c r="K776" s="4"/>
      <c r="L776" s="4"/>
      <c r="M776" s="4" t="str">
        <f>IF(vlookup(A776,'Available Pokemon'!A:C,3,FALSE)=D776,"Y","N")</f>
        <v>N</v>
      </c>
      <c r="N776" s="4" t="str">
        <f>iferror(IF(vlookup(A776,'Available Pokemon'!A:D,4,FALSE)=D776,"Y","N"),"N")</f>
        <v>N</v>
      </c>
      <c r="O776" s="4" t="str">
        <f t="shared" si="4"/>
        <v>N</v>
      </c>
      <c r="P776" s="4" t="s">
        <v>128</v>
      </c>
      <c r="Q776" s="4"/>
      <c r="R776" s="4" t="s">
        <v>28</v>
      </c>
      <c r="S776" s="4" t="s">
        <v>28</v>
      </c>
      <c r="T776" s="4">
        <v>0.0</v>
      </c>
      <c r="U776" s="4" t="s">
        <v>31</v>
      </c>
    </row>
    <row r="777" hidden="1">
      <c r="A777" s="11" t="s">
        <v>825</v>
      </c>
      <c r="B777" s="2" t="s">
        <v>96</v>
      </c>
      <c r="C777" s="12" t="s">
        <v>834</v>
      </c>
      <c r="D777" s="3" t="str">
        <f>VLOOKUP(C777,Locations!$G$2:$H$250,2,false)</f>
        <v>00072 Celestinine Cascade</v>
      </c>
      <c r="E777" s="11" t="s">
        <v>145</v>
      </c>
      <c r="F777" s="4" t="s">
        <v>811</v>
      </c>
      <c r="G777" s="3"/>
      <c r="H777" s="2"/>
      <c r="I777" s="4" t="s">
        <v>688</v>
      </c>
      <c r="J777" s="4"/>
      <c r="K777" s="4"/>
      <c r="L777" s="4"/>
      <c r="M777" s="4" t="str">
        <f>IF(vlookup(A777,'Available Pokemon'!A:C,3,FALSE)=D777,"Y","N")</f>
        <v>N</v>
      </c>
      <c r="N777" s="4" t="str">
        <f>iferror(IF(vlookup(A777,'Available Pokemon'!A:D,4,FALSE)=D777,"Y","N"),"N")</f>
        <v>N</v>
      </c>
      <c r="O777" s="4" t="str">
        <f t="shared" si="4"/>
        <v>N</v>
      </c>
      <c r="P777" s="4" t="s">
        <v>226</v>
      </c>
      <c r="Q777" s="4" t="s">
        <v>56</v>
      </c>
      <c r="R777" s="4" t="s">
        <v>28</v>
      </c>
      <c r="S777" s="4" t="s">
        <v>31</v>
      </c>
      <c r="T777" s="4" t="s">
        <v>82</v>
      </c>
      <c r="U777" s="4" t="s">
        <v>31</v>
      </c>
    </row>
    <row r="778" hidden="1">
      <c r="A778" s="11" t="s">
        <v>826</v>
      </c>
      <c r="B778" s="2" t="s">
        <v>96</v>
      </c>
      <c r="C778" s="12" t="s">
        <v>834</v>
      </c>
      <c r="D778" s="3" t="str">
        <f>VLOOKUP(C778,Locations!$G$2:$H$250,2,false)</f>
        <v>00072 Celestinine Cascade</v>
      </c>
      <c r="E778" s="11" t="s">
        <v>24</v>
      </c>
      <c r="F778" s="4" t="s">
        <v>811</v>
      </c>
      <c r="G778" s="3"/>
      <c r="H778" s="2"/>
      <c r="I778" s="4" t="s">
        <v>835</v>
      </c>
      <c r="J778" s="4"/>
      <c r="K778" s="4"/>
      <c r="L778" s="4"/>
      <c r="M778" s="4" t="str">
        <f>IF(vlookup(A778,'Available Pokemon'!A:C,3,FALSE)=D778,"Y","N")</f>
        <v>N</v>
      </c>
      <c r="N778" s="4" t="str">
        <f>iferror(IF(vlookup(A778,'Available Pokemon'!A:D,4,FALSE)=D778,"Y","N"),"N")</f>
        <v>N</v>
      </c>
      <c r="O778" s="4" t="str">
        <f t="shared" si="4"/>
        <v>N</v>
      </c>
      <c r="P778" s="4" t="s">
        <v>226</v>
      </c>
      <c r="Q778" s="4"/>
      <c r="R778" s="4" t="s">
        <v>28</v>
      </c>
      <c r="S778" s="4" t="s">
        <v>28</v>
      </c>
      <c r="T778" s="4">
        <v>1.0</v>
      </c>
      <c r="U778" s="4"/>
    </row>
    <row r="779" hidden="1">
      <c r="A779" s="11" t="s">
        <v>529</v>
      </c>
      <c r="B779" s="2" t="s">
        <v>96</v>
      </c>
      <c r="C779" s="12" t="s">
        <v>834</v>
      </c>
      <c r="D779" s="3" t="str">
        <f>VLOOKUP(C779,Locations!$G$2:$H$250,2,false)</f>
        <v>00072 Celestinine Cascade</v>
      </c>
      <c r="E779" s="11" t="s">
        <v>24</v>
      </c>
      <c r="F779" s="4" t="s">
        <v>811</v>
      </c>
      <c r="G779" s="3"/>
      <c r="H779" s="2"/>
      <c r="I779" s="4"/>
      <c r="J779" s="4"/>
      <c r="K779" s="4"/>
      <c r="L779" s="4"/>
      <c r="M779" s="4" t="str">
        <f>IF(vlookup(A779,'Available Pokemon'!A:C,3,FALSE)=D779,"Y","N")</f>
        <v>N</v>
      </c>
      <c r="N779" s="4" t="str">
        <f>iferror(IF(vlookup(A779,'Available Pokemon'!A:D,4,FALSE)=D779,"Y","N"),"N")</f>
        <v>N</v>
      </c>
      <c r="O779" s="4" t="str">
        <f t="shared" si="4"/>
        <v>N</v>
      </c>
      <c r="P779" s="4" t="s">
        <v>226</v>
      </c>
      <c r="Q779" s="4" t="s">
        <v>111</v>
      </c>
      <c r="R779" s="4" t="s">
        <v>28</v>
      </c>
      <c r="S779" s="4" t="s">
        <v>31</v>
      </c>
      <c r="T779" s="4">
        <v>1.0</v>
      </c>
      <c r="U779" s="4"/>
    </row>
    <row r="780" hidden="1">
      <c r="A780" s="11" t="s">
        <v>828</v>
      </c>
      <c r="B780" s="2" t="s">
        <v>96</v>
      </c>
      <c r="C780" s="12" t="s">
        <v>834</v>
      </c>
      <c r="D780" s="3" t="str">
        <f>VLOOKUP(C780,Locations!$G$2:$H$250,2,false)</f>
        <v>00072 Celestinine Cascade</v>
      </c>
      <c r="E780" s="11" t="s">
        <v>213</v>
      </c>
      <c r="F780" s="4" t="s">
        <v>811</v>
      </c>
      <c r="G780" s="3"/>
      <c r="H780" s="2"/>
      <c r="I780" s="4"/>
      <c r="J780" s="4"/>
      <c r="K780" s="4"/>
      <c r="L780" s="4"/>
      <c r="M780" s="4" t="str">
        <f>IF(vlookup(A780,'Available Pokemon'!A:C,3,FALSE)=D780,"Y","N")</f>
        <v>N</v>
      </c>
      <c r="N780" s="4" t="str">
        <f>iferror(IF(vlookup(A780,'Available Pokemon'!A:D,4,FALSE)=D780,"Y","N"),"N")</f>
        <v>N</v>
      </c>
      <c r="O780" s="4" t="str">
        <f t="shared" si="4"/>
        <v>N</v>
      </c>
      <c r="P780" s="4" t="s">
        <v>226</v>
      </c>
      <c r="Q780" s="4"/>
      <c r="R780" s="4" t="s">
        <v>28</v>
      </c>
      <c r="S780" s="4" t="s">
        <v>31</v>
      </c>
      <c r="T780" s="4">
        <v>1.0</v>
      </c>
      <c r="U780" s="4"/>
    </row>
    <row r="781" hidden="1">
      <c r="A781" s="11" t="s">
        <v>401</v>
      </c>
      <c r="B781" s="2" t="s">
        <v>96</v>
      </c>
      <c r="C781" s="12" t="s">
        <v>834</v>
      </c>
      <c r="D781" s="3" t="str">
        <f>VLOOKUP(C781,Locations!$G$2:$H$250,2,false)</f>
        <v>00072 Celestinine Cascade</v>
      </c>
      <c r="E781" s="11" t="s">
        <v>101</v>
      </c>
      <c r="F781" s="4" t="s">
        <v>811</v>
      </c>
      <c r="G781" s="3"/>
      <c r="H781" s="2"/>
      <c r="I781" s="4"/>
      <c r="J781" s="4"/>
      <c r="K781" s="4"/>
      <c r="L781" s="4"/>
      <c r="M781" s="4" t="str">
        <f>IF(vlookup(A781,'Available Pokemon'!A:C,3,FALSE)=D781,"Y","N")</f>
        <v>N</v>
      </c>
      <c r="N781" s="4" t="str">
        <f>iferror(IF(vlookup(A781,'Available Pokemon'!A:D,4,FALSE)=D781,"Y","N"),"N")</f>
        <v>N</v>
      </c>
      <c r="O781" s="4" t="str">
        <f t="shared" si="4"/>
        <v>N</v>
      </c>
      <c r="P781" s="4" t="s">
        <v>71</v>
      </c>
      <c r="Q781" s="4" t="s">
        <v>56</v>
      </c>
      <c r="R781" s="4" t="s">
        <v>28</v>
      </c>
      <c r="S781" s="4" t="s">
        <v>28</v>
      </c>
      <c r="T781" s="4">
        <v>0.0</v>
      </c>
      <c r="U781" s="4" t="s">
        <v>31</v>
      </c>
    </row>
    <row r="782" hidden="1">
      <c r="A782" s="11" t="s">
        <v>829</v>
      </c>
      <c r="B782" s="2" t="s">
        <v>96</v>
      </c>
      <c r="C782" s="12" t="s">
        <v>834</v>
      </c>
      <c r="D782" s="3" t="str">
        <f>VLOOKUP(C782,Locations!$G$2:$H$250,2,false)</f>
        <v>00072 Celestinine Cascade</v>
      </c>
      <c r="E782" s="11" t="s">
        <v>213</v>
      </c>
      <c r="F782" s="4" t="s">
        <v>811</v>
      </c>
      <c r="G782" s="3"/>
      <c r="H782" s="2"/>
      <c r="I782" s="4"/>
      <c r="J782" s="4"/>
      <c r="K782" s="4"/>
      <c r="L782" s="4"/>
      <c r="M782" s="4" t="str">
        <f>IF(vlookup(A782,'Available Pokemon'!A:C,3,FALSE)=D782,"Y","N")</f>
        <v>N</v>
      </c>
      <c r="N782" s="4" t="str">
        <f>iferror(IF(vlookup(A782,'Available Pokemon'!A:D,4,FALSE)=D782,"Y","N"),"N")</f>
        <v>N</v>
      </c>
      <c r="O782" s="4" t="str">
        <f t="shared" si="4"/>
        <v>N</v>
      </c>
      <c r="P782" s="4" t="s">
        <v>128</v>
      </c>
      <c r="Q782" s="4" t="s">
        <v>121</v>
      </c>
      <c r="R782" s="4" t="s">
        <v>28</v>
      </c>
      <c r="S782" s="4" t="s">
        <v>28</v>
      </c>
      <c r="T782" s="4">
        <v>1.0</v>
      </c>
      <c r="U782" s="4"/>
    </row>
    <row r="783" hidden="1">
      <c r="A783" s="11" t="s">
        <v>830</v>
      </c>
      <c r="B783" s="2" t="s">
        <v>96</v>
      </c>
      <c r="C783" s="12" t="s">
        <v>834</v>
      </c>
      <c r="D783" s="3" t="str">
        <f>VLOOKUP(C783,Locations!$G$2:$H$250,2,false)</f>
        <v>00072 Celestinine Cascade</v>
      </c>
      <c r="E783" s="11" t="s">
        <v>24</v>
      </c>
      <c r="F783" s="4" t="s">
        <v>811</v>
      </c>
      <c r="G783" s="3"/>
      <c r="H783" s="2"/>
      <c r="I783" s="4"/>
      <c r="J783" s="4"/>
      <c r="K783" s="4"/>
      <c r="L783" s="4"/>
      <c r="M783" s="4" t="str">
        <f>IF(vlookup(A783,'Available Pokemon'!A:C,3,FALSE)=D783,"Y","N")</f>
        <v>N</v>
      </c>
      <c r="N783" s="4" t="str">
        <f>iferror(IF(vlookup(A783,'Available Pokemon'!A:D,4,FALSE)=D783,"Y","N"),"N")</f>
        <v>N</v>
      </c>
      <c r="O783" s="4" t="str">
        <f t="shared" si="4"/>
        <v>N</v>
      </c>
      <c r="P783" s="4" t="s">
        <v>128</v>
      </c>
      <c r="Q783" s="4" t="s">
        <v>121</v>
      </c>
      <c r="R783" s="4" t="s">
        <v>28</v>
      </c>
      <c r="S783" s="4" t="s">
        <v>31</v>
      </c>
      <c r="T783" s="4">
        <v>2.0</v>
      </c>
      <c r="U783" s="4"/>
    </row>
    <row r="784" hidden="1">
      <c r="A784" s="11" t="s">
        <v>320</v>
      </c>
      <c r="B784" s="2" t="s">
        <v>96</v>
      </c>
      <c r="C784" s="12" t="s">
        <v>834</v>
      </c>
      <c r="D784" s="3" t="str">
        <f>VLOOKUP(C784,Locations!$G$2:$H$250,2,false)</f>
        <v>00072 Celestinine Cascade</v>
      </c>
      <c r="E784" s="11" t="s">
        <v>24</v>
      </c>
      <c r="F784" s="4" t="s">
        <v>811</v>
      </c>
      <c r="G784" s="3"/>
      <c r="H784" s="2"/>
      <c r="I784" s="4"/>
      <c r="J784" s="4"/>
      <c r="K784" s="4"/>
      <c r="L784" s="4"/>
      <c r="M784" s="4" t="str">
        <f>IF(vlookup(A784,'Available Pokemon'!A:C,3,FALSE)=D784,"Y","N")</f>
        <v>N</v>
      </c>
      <c r="N784" s="4" t="str">
        <f>iferror(IF(vlookup(A784,'Available Pokemon'!A:D,4,FALSE)=D784,"Y","N"),"N")</f>
        <v>N</v>
      </c>
      <c r="O784" s="4" t="str">
        <f t="shared" si="4"/>
        <v>N</v>
      </c>
      <c r="P784" s="4" t="s">
        <v>121</v>
      </c>
      <c r="Q784" s="4"/>
      <c r="R784" s="4" t="s">
        <v>28</v>
      </c>
      <c r="S784" s="4" t="s">
        <v>31</v>
      </c>
      <c r="T784" s="4">
        <v>1.0</v>
      </c>
      <c r="U784" s="4"/>
    </row>
    <row r="785" hidden="1">
      <c r="A785" s="11" t="s">
        <v>831</v>
      </c>
      <c r="B785" s="2" t="s">
        <v>96</v>
      </c>
      <c r="C785" s="12" t="s">
        <v>834</v>
      </c>
      <c r="D785" s="3" t="str">
        <f>VLOOKUP(C785,Locations!$G$2:$H$250,2,false)</f>
        <v>00072 Celestinine Cascade</v>
      </c>
      <c r="E785" s="11" t="s">
        <v>97</v>
      </c>
      <c r="F785" s="4" t="s">
        <v>811</v>
      </c>
      <c r="G785" s="3"/>
      <c r="H785" s="2"/>
      <c r="I785" s="4"/>
      <c r="J785" s="4"/>
      <c r="K785" s="4"/>
      <c r="L785" s="4"/>
      <c r="M785" s="4" t="str">
        <f>IF(vlookup(A785,'Available Pokemon'!A:C,3,FALSE)=D785,"Y","N")</f>
        <v>N</v>
      </c>
      <c r="N785" s="4" t="str">
        <f>iferror(IF(vlookup(A785,'Available Pokemon'!A:D,4,FALSE)=D785,"Y","N"),"N")</f>
        <v>N</v>
      </c>
      <c r="O785" s="4" t="str">
        <f t="shared" si="4"/>
        <v>N</v>
      </c>
      <c r="P785" s="4" t="s">
        <v>71</v>
      </c>
      <c r="Q785" s="4" t="s">
        <v>56</v>
      </c>
      <c r="R785" s="4" t="s">
        <v>28</v>
      </c>
      <c r="S785" s="4" t="s">
        <v>31</v>
      </c>
      <c r="T785" s="4">
        <v>1.0</v>
      </c>
      <c r="U785" s="4"/>
    </row>
    <row r="786" hidden="1">
      <c r="A786" s="11" t="s">
        <v>832</v>
      </c>
      <c r="B786" s="2" t="s">
        <v>96</v>
      </c>
      <c r="C786" s="12" t="s">
        <v>834</v>
      </c>
      <c r="D786" s="3" t="str">
        <f>VLOOKUP(C786,Locations!$G$2:$H$250,2,false)</f>
        <v>00072 Celestinine Cascade</v>
      </c>
      <c r="E786" s="11" t="s">
        <v>97</v>
      </c>
      <c r="F786" s="4" t="s">
        <v>811</v>
      </c>
      <c r="G786" s="3"/>
      <c r="H786" s="2"/>
      <c r="I786" s="4"/>
      <c r="J786" s="4"/>
      <c r="K786" s="4"/>
      <c r="L786" s="4"/>
      <c r="M786" s="4" t="str">
        <f>IF(vlookup(A786,'Available Pokemon'!A:C,3,FALSE)=D786,"Y","N")</f>
        <v>N</v>
      </c>
      <c r="N786" s="4" t="str">
        <f>iferror(IF(vlookup(A786,'Available Pokemon'!A:D,4,FALSE)=D786,"Y","N"),"N")</f>
        <v>N</v>
      </c>
      <c r="O786" s="4" t="str">
        <f t="shared" si="4"/>
        <v>N</v>
      </c>
      <c r="P786" s="4" t="s">
        <v>71</v>
      </c>
      <c r="Q786" s="4"/>
      <c r="R786" s="4" t="s">
        <v>28</v>
      </c>
      <c r="S786" s="4" t="s">
        <v>28</v>
      </c>
      <c r="T786" s="4">
        <v>0.0</v>
      </c>
      <c r="U786" s="4" t="s">
        <v>31</v>
      </c>
    </row>
    <row r="787" hidden="1">
      <c r="A787" s="11" t="s">
        <v>157</v>
      </c>
      <c r="B787" s="2" t="s">
        <v>158</v>
      </c>
      <c r="C787" s="12" t="s">
        <v>834</v>
      </c>
      <c r="D787" s="3" t="str">
        <f>VLOOKUP(C787,Locations!$G$2:$H$250,2,false)</f>
        <v>00072 Celestinine Cascade</v>
      </c>
      <c r="E787" s="11" t="s">
        <v>24</v>
      </c>
      <c r="F787" s="4" t="s">
        <v>811</v>
      </c>
      <c r="G787" s="3"/>
      <c r="H787" s="2"/>
      <c r="I787" s="4"/>
      <c r="J787" s="4"/>
      <c r="K787" s="4"/>
      <c r="L787" s="4"/>
      <c r="M787" s="4" t="str">
        <f>IF(vlookup(A787,'Available Pokemon'!A:C,3,FALSE)=D787,"Y","N")</f>
        <v>N</v>
      </c>
      <c r="N787" s="4" t="str">
        <f>iferror(IF(vlookup(A787,'Available Pokemon'!A:D,4,FALSE)=D787,"Y","N"),"N")</f>
        <v>N</v>
      </c>
      <c r="O787" s="4" t="str">
        <f t="shared" si="4"/>
        <v>N</v>
      </c>
      <c r="P787" s="4" t="s">
        <v>44</v>
      </c>
      <c r="Q787" s="4"/>
      <c r="R787" s="4" t="s">
        <v>28</v>
      </c>
      <c r="S787" s="4" t="s">
        <v>31</v>
      </c>
      <c r="T787" s="4">
        <v>1.0</v>
      </c>
      <c r="U787" s="4"/>
    </row>
    <row r="788" hidden="1">
      <c r="A788" s="11" t="s">
        <v>758</v>
      </c>
      <c r="B788" s="2" t="s">
        <v>158</v>
      </c>
      <c r="C788" s="12" t="s">
        <v>834</v>
      </c>
      <c r="D788" s="3" t="str">
        <f>VLOOKUP(C788,Locations!$G$2:$H$250,2,false)</f>
        <v>00072 Celestinine Cascade</v>
      </c>
      <c r="E788" s="11" t="s">
        <v>24</v>
      </c>
      <c r="F788" s="4" t="s">
        <v>811</v>
      </c>
      <c r="G788" s="3"/>
      <c r="H788" s="2"/>
      <c r="I788" s="4"/>
      <c r="J788" s="4"/>
      <c r="K788" s="4"/>
      <c r="L788" s="4"/>
      <c r="M788" s="4" t="str">
        <f>IF(vlookup(A788,'Available Pokemon'!A:C,3,FALSE)=D788,"Y","N")</f>
        <v>N</v>
      </c>
      <c r="N788" s="4" t="str">
        <f>iferror(IF(vlookup(A788,'Available Pokemon'!A:D,4,FALSE)=D788,"Y","N"),"N")</f>
        <v>N</v>
      </c>
      <c r="O788" s="4" t="str">
        <f t="shared" si="4"/>
        <v>N</v>
      </c>
      <c r="P788" s="4" t="s">
        <v>44</v>
      </c>
      <c r="Q788" s="4"/>
      <c r="R788" s="4" t="s">
        <v>28</v>
      </c>
      <c r="S788" s="4" t="s">
        <v>31</v>
      </c>
      <c r="T788" s="4" t="s">
        <v>82</v>
      </c>
      <c r="U788" s="4" t="s">
        <v>31</v>
      </c>
    </row>
    <row r="789">
      <c r="A789" s="11" t="s">
        <v>836</v>
      </c>
      <c r="B789" s="2" t="s">
        <v>600</v>
      </c>
      <c r="C789" s="12" t="s">
        <v>837</v>
      </c>
      <c r="D789" s="3" t="str">
        <f>VLOOKUP(C789,Locations!$G$2:$H$250,2,false)</f>
        <v>00073 Ametrine Mountain</v>
      </c>
      <c r="E789" s="11" t="s">
        <v>24</v>
      </c>
      <c r="F789" s="4" t="s">
        <v>811</v>
      </c>
      <c r="G789" s="5" t="s">
        <v>838</v>
      </c>
      <c r="H789" s="2" t="s">
        <v>414</v>
      </c>
      <c r="I789" s="4" t="s">
        <v>839</v>
      </c>
      <c r="J789" s="4"/>
      <c r="K789" s="4"/>
      <c r="L789" s="4"/>
      <c r="M789" s="4" t="str">
        <f>IF(vlookup(A789,'Available Pokemon'!A:C,3,FALSE)=D789,"Y","N")</f>
        <v>Y</v>
      </c>
      <c r="N789" s="4" t="str">
        <f>iferror(IF(vlookup(A789,'Available Pokemon'!A:D,4,FALSE)=D789,"Y","N"),"N")</f>
        <v>N</v>
      </c>
      <c r="O789" s="4" t="str">
        <f t="shared" si="4"/>
        <v>Y</v>
      </c>
      <c r="P789" s="4" t="s">
        <v>44</v>
      </c>
      <c r="Q789" s="4"/>
      <c r="R789" s="4" t="s">
        <v>840</v>
      </c>
      <c r="S789" s="4" t="s">
        <v>31</v>
      </c>
      <c r="T789" s="4">
        <v>2.0</v>
      </c>
      <c r="U789" s="4"/>
    </row>
    <row r="790" hidden="1">
      <c r="A790" s="11" t="s">
        <v>752</v>
      </c>
      <c r="B790" s="2" t="s">
        <v>600</v>
      </c>
      <c r="C790" s="12" t="s">
        <v>837</v>
      </c>
      <c r="D790" s="3" t="str">
        <f>VLOOKUP(C790,Locations!$G$2:$H$250,2,false)</f>
        <v>00073 Ametrine Mountain</v>
      </c>
      <c r="E790" s="11" t="s">
        <v>24</v>
      </c>
      <c r="F790" s="4" t="s">
        <v>811</v>
      </c>
      <c r="G790" s="3" t="s">
        <v>838</v>
      </c>
      <c r="H790" s="2"/>
      <c r="I790" s="4" t="s">
        <v>336</v>
      </c>
      <c r="J790" s="4"/>
      <c r="K790" s="4"/>
      <c r="L790" s="4"/>
      <c r="M790" s="4" t="str">
        <f>IF(vlookup(A790,'Available Pokemon'!A:C,3,FALSE)=D790,"Y","N")</f>
        <v>N</v>
      </c>
      <c r="N790" s="4" t="str">
        <f>iferror(IF(vlookup(A790,'Available Pokemon'!A:D,4,FALSE)=D790,"Y","N"),"N")</f>
        <v>N</v>
      </c>
      <c r="O790" s="4" t="str">
        <f t="shared" si="4"/>
        <v>N</v>
      </c>
      <c r="P790" s="4" t="s">
        <v>44</v>
      </c>
      <c r="Q790" s="4" t="s">
        <v>30</v>
      </c>
      <c r="R790" s="4" t="s">
        <v>28</v>
      </c>
      <c r="S790" s="4" t="s">
        <v>31</v>
      </c>
      <c r="T790" s="4" t="s">
        <v>82</v>
      </c>
      <c r="U790" s="4" t="s">
        <v>31</v>
      </c>
    </row>
    <row r="791" hidden="1">
      <c r="A791" s="11" t="s">
        <v>269</v>
      </c>
      <c r="B791" s="2" t="s">
        <v>600</v>
      </c>
      <c r="C791" s="12" t="s">
        <v>837</v>
      </c>
      <c r="D791" s="3" t="str">
        <f>VLOOKUP(C791,Locations!$G$2:$H$250,2,false)</f>
        <v>00073 Ametrine Mountain</v>
      </c>
      <c r="E791" s="11" t="s">
        <v>24</v>
      </c>
      <c r="F791" s="4" t="s">
        <v>811</v>
      </c>
      <c r="G791" s="3" t="s">
        <v>838</v>
      </c>
      <c r="H791" s="2"/>
      <c r="I791" s="4"/>
      <c r="J791" s="4"/>
      <c r="K791" s="4"/>
      <c r="L791" s="4"/>
      <c r="M791" s="4" t="str">
        <f>IF(vlookup(A791,'Available Pokemon'!A:C,3,FALSE)=D791,"Y","N")</f>
        <v>N</v>
      </c>
      <c r="N791" s="4" t="str">
        <f>iferror(IF(vlookup(A791,'Available Pokemon'!A:D,4,FALSE)=D791,"Y","N"),"N")</f>
        <v>N</v>
      </c>
      <c r="O791" s="4" t="str">
        <f t="shared" si="4"/>
        <v>N</v>
      </c>
      <c r="P791" s="4" t="s">
        <v>44</v>
      </c>
      <c r="Q791" s="4"/>
      <c r="R791" s="4" t="s">
        <v>28</v>
      </c>
      <c r="S791" s="4" t="s">
        <v>31</v>
      </c>
      <c r="T791" s="4">
        <v>1.0</v>
      </c>
      <c r="U791" s="4"/>
    </row>
    <row r="792" hidden="1">
      <c r="A792" s="11" t="s">
        <v>157</v>
      </c>
      <c r="B792" s="2" t="s">
        <v>158</v>
      </c>
      <c r="C792" s="12" t="s">
        <v>837</v>
      </c>
      <c r="D792" s="3" t="str">
        <f>VLOOKUP(C792,Locations!$G$2:$H$250,2,false)</f>
        <v>00073 Ametrine Mountain</v>
      </c>
      <c r="E792" s="11" t="s">
        <v>24</v>
      </c>
      <c r="F792" s="4" t="s">
        <v>811</v>
      </c>
      <c r="G792" s="3" t="s">
        <v>838</v>
      </c>
      <c r="H792" s="2"/>
      <c r="I792" s="4"/>
      <c r="J792" s="4"/>
      <c r="K792" s="4"/>
      <c r="L792" s="4"/>
      <c r="M792" s="4" t="str">
        <f>IF(vlookup(A792,'Available Pokemon'!A:C,3,FALSE)=D792,"Y","N")</f>
        <v>N</v>
      </c>
      <c r="N792" s="4" t="str">
        <f>iferror(IF(vlookup(A792,'Available Pokemon'!A:D,4,FALSE)=D792,"Y","N"),"N")</f>
        <v>N</v>
      </c>
      <c r="O792" s="4" t="str">
        <f t="shared" si="4"/>
        <v>N</v>
      </c>
      <c r="P792" s="4" t="s">
        <v>44</v>
      </c>
      <c r="Q792" s="4"/>
      <c r="R792" s="4" t="s">
        <v>28</v>
      </c>
      <c r="S792" s="4" t="s">
        <v>31</v>
      </c>
      <c r="T792" s="4">
        <v>1.0</v>
      </c>
      <c r="U792" s="4"/>
    </row>
    <row r="793" hidden="1">
      <c r="A793" s="11" t="s">
        <v>758</v>
      </c>
      <c r="B793" s="2" t="s">
        <v>158</v>
      </c>
      <c r="C793" s="12" t="s">
        <v>837</v>
      </c>
      <c r="D793" s="3" t="str">
        <f>VLOOKUP(C793,Locations!$G$2:$H$250,2,false)</f>
        <v>00073 Ametrine Mountain</v>
      </c>
      <c r="E793" s="11" t="s">
        <v>24</v>
      </c>
      <c r="F793" s="4" t="s">
        <v>811</v>
      </c>
      <c r="G793" s="3" t="s">
        <v>838</v>
      </c>
      <c r="H793" s="2"/>
      <c r="I793" s="4"/>
      <c r="J793" s="4"/>
      <c r="K793" s="4"/>
      <c r="L793" s="4"/>
      <c r="M793" s="4" t="str">
        <f>IF(vlookup(A793,'Available Pokemon'!A:C,3,FALSE)=D793,"Y","N")</f>
        <v>N</v>
      </c>
      <c r="N793" s="4" t="str">
        <f>iferror(IF(vlookup(A793,'Available Pokemon'!A:D,4,FALSE)=D793,"Y","N"),"N")</f>
        <v>N</v>
      </c>
      <c r="O793" s="4" t="str">
        <f t="shared" si="4"/>
        <v>N</v>
      </c>
      <c r="P793" s="4" t="s">
        <v>44</v>
      </c>
      <c r="Q793" s="4"/>
      <c r="R793" s="4" t="s">
        <v>28</v>
      </c>
      <c r="S793" s="4" t="s">
        <v>31</v>
      </c>
      <c r="T793" s="4" t="s">
        <v>82</v>
      </c>
      <c r="U793" s="4" t="s">
        <v>31</v>
      </c>
    </row>
    <row r="794" hidden="1">
      <c r="A794" s="2" t="s">
        <v>504</v>
      </c>
      <c r="B794" s="11" t="s">
        <v>165</v>
      </c>
      <c r="C794" s="12" t="s">
        <v>837</v>
      </c>
      <c r="D794" s="3" t="str">
        <f>VLOOKUP(C794,Locations!$G$2:$H$250,2,false)</f>
        <v>00073 Ametrine Mountain</v>
      </c>
      <c r="E794" s="11" t="s">
        <v>24</v>
      </c>
      <c r="F794" s="4" t="s">
        <v>811</v>
      </c>
      <c r="G794" s="3" t="s">
        <v>841</v>
      </c>
      <c r="H794" s="11"/>
      <c r="I794" s="4"/>
      <c r="J794" s="4"/>
      <c r="K794" s="4"/>
      <c r="L794" s="4"/>
      <c r="M794" s="4" t="str">
        <f>IF(vlookup(A794,'Available Pokemon'!A:C,3,FALSE)=D794,"Y","N")</f>
        <v>N</v>
      </c>
      <c r="N794" s="4" t="str">
        <f>iferror(IF(vlookup(A794,'Available Pokemon'!A:D,4,FALSE)=D794,"Y","N"),"N")</f>
        <v>N</v>
      </c>
      <c r="O794" s="4" t="str">
        <f t="shared" si="4"/>
        <v>N</v>
      </c>
      <c r="P794" s="4" t="s">
        <v>75</v>
      </c>
      <c r="Q794" s="4" t="s">
        <v>131</v>
      </c>
      <c r="R794" s="4" t="s">
        <v>28</v>
      </c>
      <c r="S794" s="4" t="s">
        <v>31</v>
      </c>
      <c r="T794" s="4">
        <v>1.0</v>
      </c>
      <c r="U794" s="4"/>
    </row>
    <row r="795" hidden="1">
      <c r="A795" s="2" t="s">
        <v>507</v>
      </c>
      <c r="B795" s="11" t="s">
        <v>165</v>
      </c>
      <c r="C795" s="12" t="s">
        <v>837</v>
      </c>
      <c r="D795" s="3" t="str">
        <f>VLOOKUP(C795,Locations!$G$2:$H$250,2,false)</f>
        <v>00073 Ametrine Mountain</v>
      </c>
      <c r="E795" s="11" t="s">
        <v>24</v>
      </c>
      <c r="F795" s="4" t="s">
        <v>811</v>
      </c>
      <c r="G795" s="3" t="s">
        <v>841</v>
      </c>
      <c r="H795" s="11"/>
      <c r="I795" s="4"/>
      <c r="J795" s="4"/>
      <c r="K795" s="4"/>
      <c r="L795" s="4"/>
      <c r="M795" s="4" t="str">
        <f>IF(vlookup(A795,'Available Pokemon'!A:C,3,FALSE)=D795,"Y","N")</f>
        <v>N</v>
      </c>
      <c r="N795" s="4" t="str">
        <f>iferror(IF(vlookup(A795,'Available Pokemon'!A:D,4,FALSE)=D795,"Y","N"),"N")</f>
        <v>N</v>
      </c>
      <c r="O795" s="4" t="str">
        <f t="shared" si="4"/>
        <v>N</v>
      </c>
      <c r="P795" s="4" t="s">
        <v>75</v>
      </c>
      <c r="Q795" s="4" t="s">
        <v>131</v>
      </c>
      <c r="R795" s="4" t="s">
        <v>28</v>
      </c>
      <c r="S795" s="4" t="s">
        <v>28</v>
      </c>
      <c r="T795" s="4">
        <v>0.0</v>
      </c>
      <c r="U795" s="4" t="s">
        <v>31</v>
      </c>
    </row>
    <row r="796" hidden="1">
      <c r="A796" s="11" t="s">
        <v>508</v>
      </c>
      <c r="B796" s="11" t="s">
        <v>165</v>
      </c>
      <c r="C796" s="12" t="s">
        <v>837</v>
      </c>
      <c r="D796" s="3" t="str">
        <f>VLOOKUP(C796,Locations!$G$2:$H$250,2,false)</f>
        <v>00073 Ametrine Mountain</v>
      </c>
      <c r="E796" s="11" t="s">
        <v>24</v>
      </c>
      <c r="F796" s="4" t="s">
        <v>811</v>
      </c>
      <c r="G796" s="3" t="s">
        <v>841</v>
      </c>
      <c r="H796" s="11"/>
      <c r="I796" s="4"/>
      <c r="J796" s="4"/>
      <c r="K796" s="4"/>
      <c r="L796" s="4"/>
      <c r="M796" s="4" t="str">
        <f>IF(vlookup(A796,'Available Pokemon'!A:C,3,FALSE)=D796,"Y","N")</f>
        <v>N</v>
      </c>
      <c r="N796" s="4" t="str">
        <f>iferror(IF(vlookup(A796,'Available Pokemon'!A:D,4,FALSE)=D796,"Y","N"),"N")</f>
        <v>N</v>
      </c>
      <c r="O796" s="4" t="str">
        <f t="shared" si="4"/>
        <v>N</v>
      </c>
      <c r="P796" s="4" t="s">
        <v>75</v>
      </c>
      <c r="Q796" s="4"/>
      <c r="R796" s="4" t="s">
        <v>28</v>
      </c>
      <c r="S796" s="4" t="s">
        <v>28</v>
      </c>
      <c r="T796" s="4">
        <v>0.0</v>
      </c>
      <c r="U796" s="4" t="s">
        <v>31</v>
      </c>
    </row>
    <row r="797" hidden="1">
      <c r="A797" s="11" t="s">
        <v>509</v>
      </c>
      <c r="B797" s="11" t="s">
        <v>165</v>
      </c>
      <c r="C797" s="12" t="s">
        <v>837</v>
      </c>
      <c r="D797" s="3" t="str">
        <f>VLOOKUP(C797,Locations!$G$2:$H$250,2,false)</f>
        <v>00073 Ametrine Mountain</v>
      </c>
      <c r="E797" s="11" t="s">
        <v>24</v>
      </c>
      <c r="F797" s="4" t="s">
        <v>811</v>
      </c>
      <c r="G797" s="5" t="s">
        <v>841</v>
      </c>
      <c r="H797" s="2" t="s">
        <v>69</v>
      </c>
      <c r="I797" s="4"/>
      <c r="J797" s="4"/>
      <c r="K797" s="4"/>
      <c r="L797" s="4"/>
      <c r="M797" s="4" t="str">
        <f>IF(vlookup(A797,'Available Pokemon'!A:C,3,FALSE)=D797,"Y","N")</f>
        <v>N</v>
      </c>
      <c r="N797" s="4" t="str">
        <f>iferror(IF(vlookup(A797,'Available Pokemon'!A:D,4,FALSE)=D797,"Y","N"),"N")</f>
        <v>N</v>
      </c>
      <c r="O797" s="4" t="str">
        <f t="shared" si="4"/>
        <v>N</v>
      </c>
      <c r="P797" s="4" t="s">
        <v>75</v>
      </c>
      <c r="Q797" s="4"/>
      <c r="R797" s="4" t="s">
        <v>28</v>
      </c>
      <c r="S797" s="4" t="s">
        <v>31</v>
      </c>
      <c r="T797" s="4">
        <v>1.0</v>
      </c>
      <c r="U797" s="4"/>
    </row>
    <row r="798">
      <c r="A798" s="11" t="s">
        <v>358</v>
      </c>
      <c r="B798" s="11" t="s">
        <v>165</v>
      </c>
      <c r="C798" s="12" t="s">
        <v>837</v>
      </c>
      <c r="D798" s="3" t="str">
        <f>VLOOKUP(C798,Locations!$G$2:$H$250,2,false)</f>
        <v>00073 Ametrine Mountain</v>
      </c>
      <c r="E798" s="11" t="s">
        <v>24</v>
      </c>
      <c r="F798" s="4" t="s">
        <v>811</v>
      </c>
      <c r="G798" s="3" t="s">
        <v>841</v>
      </c>
      <c r="H798" s="2" t="s">
        <v>69</v>
      </c>
      <c r="I798" s="4" t="s">
        <v>842</v>
      </c>
      <c r="J798" s="4"/>
      <c r="K798" s="4"/>
      <c r="L798" s="4" t="s">
        <v>70</v>
      </c>
      <c r="M798" s="4" t="str">
        <f>IF(vlookup(A798,'Available Pokemon'!A:C,3,FALSE)=D798,"Y","N")</f>
        <v>N</v>
      </c>
      <c r="N798" s="4" t="str">
        <f>iferror(IF(vlookup(A798,'Available Pokemon'!A:D,4,FALSE)=D798,"Y","N"),"N")</f>
        <v>N</v>
      </c>
      <c r="O798" s="4" t="s">
        <v>31</v>
      </c>
      <c r="P798" s="4" t="s">
        <v>75</v>
      </c>
      <c r="Q798" s="4"/>
      <c r="R798" s="4" t="s">
        <v>28</v>
      </c>
      <c r="S798" s="4" t="s">
        <v>31</v>
      </c>
      <c r="T798" s="4" t="s">
        <v>82</v>
      </c>
      <c r="U798" s="4" t="s">
        <v>31</v>
      </c>
    </row>
    <row r="799" hidden="1">
      <c r="A799" s="11" t="s">
        <v>510</v>
      </c>
      <c r="B799" s="11" t="s">
        <v>165</v>
      </c>
      <c r="C799" s="12" t="s">
        <v>837</v>
      </c>
      <c r="D799" s="3" t="str">
        <f>VLOOKUP(C799,Locations!$G$2:$H$250,2,false)</f>
        <v>00073 Ametrine Mountain</v>
      </c>
      <c r="E799" s="11" t="s">
        <v>24</v>
      </c>
      <c r="F799" s="4" t="s">
        <v>811</v>
      </c>
      <c r="G799" s="3" t="s">
        <v>841</v>
      </c>
      <c r="H799" s="11"/>
      <c r="I799" s="4"/>
      <c r="J799" s="4"/>
      <c r="K799" s="4"/>
      <c r="L799" s="4"/>
      <c r="M799" s="4" t="str">
        <f>IF(vlookup(A799,'Available Pokemon'!A:C,3,FALSE)=D799,"Y","N")</f>
        <v>N</v>
      </c>
      <c r="N799" s="4" t="str">
        <f>iferror(IF(vlookup(A799,'Available Pokemon'!A:D,4,FALSE)=D799,"Y","N"),"N")</f>
        <v>N</v>
      </c>
      <c r="O799" s="4" t="str">
        <f t="shared" ref="O799:O1513" si="5">iferror(IF(or(M799="Y",N799="Y",B799="Event", B799="Evolution"),"Y","N"),"N")</f>
        <v>N</v>
      </c>
      <c r="P799" s="4" t="s">
        <v>75</v>
      </c>
      <c r="Q799" s="4"/>
      <c r="R799" s="4" t="s">
        <v>28</v>
      </c>
      <c r="S799" s="4" t="s">
        <v>31</v>
      </c>
      <c r="T799" s="4">
        <v>1.0</v>
      </c>
      <c r="U799" s="4"/>
    </row>
    <row r="800" hidden="1">
      <c r="A800" s="11" t="s">
        <v>115</v>
      </c>
      <c r="B800" s="11" t="s">
        <v>165</v>
      </c>
      <c r="C800" s="12" t="s">
        <v>837</v>
      </c>
      <c r="D800" s="3" t="str">
        <f>VLOOKUP(C800,Locations!$G$2:$H$250,2,false)</f>
        <v>00073 Ametrine Mountain</v>
      </c>
      <c r="E800" s="11" t="s">
        <v>24</v>
      </c>
      <c r="F800" s="4" t="s">
        <v>811</v>
      </c>
      <c r="G800" s="3" t="s">
        <v>841</v>
      </c>
      <c r="H800" s="11"/>
      <c r="I800" s="4"/>
      <c r="J800" s="4"/>
      <c r="K800" s="4"/>
      <c r="L800" s="4"/>
      <c r="M800" s="4" t="str">
        <f>IF(vlookup(A800,'Available Pokemon'!A:C,3,FALSE)=D800,"Y","N")</f>
        <v>N</v>
      </c>
      <c r="N800" s="4" t="str">
        <f>iferror(IF(vlookup(A800,'Available Pokemon'!A:D,4,FALSE)=D800,"Y","N"),"N")</f>
        <v>N</v>
      </c>
      <c r="O800" s="4" t="str">
        <f t="shared" si="5"/>
        <v>N</v>
      </c>
      <c r="P800" s="4" t="s">
        <v>75</v>
      </c>
      <c r="Q800" s="4" t="s">
        <v>56</v>
      </c>
      <c r="R800" s="4" t="s">
        <v>28</v>
      </c>
      <c r="S800" s="4" t="s">
        <v>31</v>
      </c>
      <c r="T800" s="4" t="s">
        <v>82</v>
      </c>
      <c r="U800" s="4" t="s">
        <v>31</v>
      </c>
    </row>
    <row r="801">
      <c r="A801" s="11" t="s">
        <v>843</v>
      </c>
      <c r="B801" s="11" t="s">
        <v>165</v>
      </c>
      <c r="C801" s="12" t="s">
        <v>837</v>
      </c>
      <c r="D801" s="3" t="str">
        <f>VLOOKUP(C801,Locations!$G$2:$H$250,2,false)</f>
        <v>00073 Ametrine Mountain</v>
      </c>
      <c r="E801" s="11" t="s">
        <v>24</v>
      </c>
      <c r="F801" s="4" t="s">
        <v>811</v>
      </c>
      <c r="G801" s="5" t="s">
        <v>841</v>
      </c>
      <c r="H801" s="2" t="s">
        <v>69</v>
      </c>
      <c r="I801" s="4"/>
      <c r="J801" s="4"/>
      <c r="K801" s="4"/>
      <c r="L801" s="4"/>
      <c r="M801" s="4" t="str">
        <f>IF(vlookup(A801,'Available Pokemon'!A:C,3,FALSE)=D801,"Y","N")</f>
        <v>Y</v>
      </c>
      <c r="N801" s="4" t="str">
        <f>iferror(IF(vlookup(A801,'Available Pokemon'!A:D,4,FALSE)=D801,"Y","N"),"N")</f>
        <v>N</v>
      </c>
      <c r="O801" s="4" t="str">
        <f t="shared" si="5"/>
        <v>Y</v>
      </c>
      <c r="P801" s="4" t="s">
        <v>75</v>
      </c>
      <c r="Q801" s="4" t="s">
        <v>44</v>
      </c>
      <c r="R801" s="4" t="s">
        <v>28</v>
      </c>
      <c r="S801" s="4" t="s">
        <v>28</v>
      </c>
      <c r="T801" s="4">
        <v>1.0</v>
      </c>
      <c r="U801" s="4"/>
    </row>
    <row r="802">
      <c r="A802" s="11" t="s">
        <v>844</v>
      </c>
      <c r="B802" s="11" t="s">
        <v>165</v>
      </c>
      <c r="C802" s="12" t="s">
        <v>837</v>
      </c>
      <c r="D802" s="3" t="str">
        <f>VLOOKUP(C802,Locations!$G$2:$H$250,2,false)</f>
        <v>00073 Ametrine Mountain</v>
      </c>
      <c r="E802" s="11" t="s">
        <v>24</v>
      </c>
      <c r="F802" s="4" t="s">
        <v>811</v>
      </c>
      <c r="G802" s="5" t="s">
        <v>841</v>
      </c>
      <c r="H802" s="2" t="s">
        <v>69</v>
      </c>
      <c r="I802" s="4" t="s">
        <v>845</v>
      </c>
      <c r="J802" s="4"/>
      <c r="K802" s="4"/>
      <c r="L802" s="4"/>
      <c r="M802" s="4" t="str">
        <f>IF(vlookup(A802,'Available Pokemon'!A:C,3,FALSE)=D802,"Y","N")</f>
        <v>Y</v>
      </c>
      <c r="N802" s="4" t="str">
        <f>iferror(IF(vlookup(A802,'Available Pokemon'!A:D,4,FALSE)=D802,"Y","N"),"N")</f>
        <v>N</v>
      </c>
      <c r="O802" s="4" t="str">
        <f t="shared" si="5"/>
        <v>Y</v>
      </c>
      <c r="P802" s="4" t="s">
        <v>75</v>
      </c>
      <c r="Q802" s="4"/>
      <c r="R802" s="4" t="s">
        <v>846</v>
      </c>
      <c r="S802" s="4" t="s">
        <v>31</v>
      </c>
      <c r="T802" s="4">
        <v>1.0</v>
      </c>
      <c r="U802" s="4"/>
    </row>
    <row r="803">
      <c r="A803" s="11" t="s">
        <v>272</v>
      </c>
      <c r="B803" s="11" t="s">
        <v>165</v>
      </c>
      <c r="C803" s="12" t="s">
        <v>837</v>
      </c>
      <c r="D803" s="3" t="str">
        <f>VLOOKUP(C803,Locations!$G$2:$H$250,2,false)</f>
        <v>00073 Ametrine Mountain</v>
      </c>
      <c r="E803" s="11" t="s">
        <v>24</v>
      </c>
      <c r="F803" s="4" t="s">
        <v>811</v>
      </c>
      <c r="G803" s="5" t="s">
        <v>841</v>
      </c>
      <c r="H803" s="2" t="s">
        <v>149</v>
      </c>
      <c r="I803" s="4"/>
      <c r="J803" s="4"/>
      <c r="K803" s="4"/>
      <c r="L803" s="4"/>
      <c r="M803" s="4" t="str">
        <f>IF(vlookup(A803,'Available Pokemon'!A:C,3,FALSE)=D803,"Y","N")</f>
        <v>N</v>
      </c>
      <c r="N803" s="4" t="str">
        <f>iferror(IF(vlookup(A803,'Available Pokemon'!A:D,4,FALSE)=D803,"Y","N"),"N")</f>
        <v>Y</v>
      </c>
      <c r="O803" s="4" t="str">
        <f t="shared" si="5"/>
        <v>Y</v>
      </c>
      <c r="P803" s="4" t="s">
        <v>75</v>
      </c>
      <c r="Q803" s="4" t="s">
        <v>44</v>
      </c>
      <c r="R803" s="4" t="s">
        <v>28</v>
      </c>
      <c r="S803" s="4" t="s">
        <v>31</v>
      </c>
      <c r="T803" s="4">
        <v>2.0</v>
      </c>
      <c r="U803" s="4"/>
    </row>
    <row r="804">
      <c r="A804" s="2" t="s">
        <v>847</v>
      </c>
      <c r="B804" s="2" t="s">
        <v>244</v>
      </c>
      <c r="C804" s="2" t="s">
        <v>837</v>
      </c>
      <c r="D804" s="3" t="str">
        <f>VLOOKUP(C804,Locations!$G$2:$H$250,2,false)</f>
        <v>00073 Ametrine Mountain</v>
      </c>
      <c r="E804" s="2" t="s">
        <v>24</v>
      </c>
      <c r="F804" s="4" t="s">
        <v>811</v>
      </c>
      <c r="G804" s="21" t="s">
        <v>848</v>
      </c>
      <c r="H804" s="2"/>
      <c r="I804" s="4" t="s">
        <v>28</v>
      </c>
      <c r="J804" s="4" t="s">
        <v>28</v>
      </c>
      <c r="K804" s="4" t="s">
        <v>28</v>
      </c>
      <c r="L804" s="4"/>
      <c r="M804" s="4" t="s">
        <v>31</v>
      </c>
      <c r="N804" s="4" t="str">
        <f>iferror(IF(vlookup(A804,'Available Pokemon'!A:D,4,FALSE)=D804,"Y","N"),"N")</f>
        <v>N</v>
      </c>
      <c r="O804" s="4" t="str">
        <f t="shared" si="5"/>
        <v>Y</v>
      </c>
      <c r="P804" s="4" t="s">
        <v>44</v>
      </c>
      <c r="Q804" s="4" t="s">
        <v>186</v>
      </c>
      <c r="R804" s="4" t="s">
        <v>28</v>
      </c>
      <c r="S804" s="4" t="s">
        <v>28</v>
      </c>
      <c r="T804" s="4">
        <v>0.0</v>
      </c>
      <c r="U804" s="4" t="s">
        <v>31</v>
      </c>
    </row>
    <row r="805">
      <c r="A805" s="11" t="s">
        <v>849</v>
      </c>
      <c r="B805" s="2" t="s">
        <v>600</v>
      </c>
      <c r="C805" s="12" t="s">
        <v>505</v>
      </c>
      <c r="D805" s="3" t="str">
        <f>VLOOKUP(C805,Locations!$G$2:$H$250,2,false)</f>
        <v>00028 Citrine Mountain</v>
      </c>
      <c r="E805" s="11" t="s">
        <v>24</v>
      </c>
      <c r="F805" s="4" t="s">
        <v>850</v>
      </c>
      <c r="G805" s="5" t="s">
        <v>506</v>
      </c>
      <c r="H805" s="2" t="s">
        <v>414</v>
      </c>
      <c r="I805" s="4"/>
      <c r="J805" s="4"/>
      <c r="K805" s="4"/>
      <c r="L805" s="4"/>
      <c r="M805" s="4" t="str">
        <f>IF(vlookup(A805,'Available Pokemon'!A:C,3,FALSE)=D805,"Y","N")</f>
        <v>Y</v>
      </c>
      <c r="N805" s="4" t="str">
        <f>iferror(IF(vlookup(A805,'Available Pokemon'!A:D,4,FALSE)=D805,"Y","N"),"N")</f>
        <v>N</v>
      </c>
      <c r="O805" s="4" t="str">
        <f t="shared" si="5"/>
        <v>Y</v>
      </c>
      <c r="P805" s="4" t="s">
        <v>44</v>
      </c>
      <c r="Q805" s="4"/>
      <c r="R805" s="4" t="s">
        <v>28</v>
      </c>
      <c r="S805" s="4" t="s">
        <v>28</v>
      </c>
      <c r="T805" s="4">
        <v>0.0</v>
      </c>
      <c r="U805" s="4" t="s">
        <v>31</v>
      </c>
    </row>
    <row r="806" hidden="1">
      <c r="A806" s="11" t="s">
        <v>757</v>
      </c>
      <c r="B806" s="11" t="s">
        <v>165</v>
      </c>
      <c r="C806" s="2" t="s">
        <v>505</v>
      </c>
      <c r="D806" s="3" t="str">
        <f>VLOOKUP(C806,Locations!$G$2:$H$250,2,false)</f>
        <v>00028 Citrine Mountain</v>
      </c>
      <c r="E806" s="11" t="s">
        <v>24</v>
      </c>
      <c r="F806" s="4" t="s">
        <v>850</v>
      </c>
      <c r="G806" s="3" t="s">
        <v>851</v>
      </c>
      <c r="H806" s="11"/>
      <c r="I806" s="4"/>
      <c r="J806" s="4"/>
      <c r="K806" s="4"/>
      <c r="L806" s="4"/>
      <c r="M806" s="4" t="str">
        <f>IF(vlookup(A806,'Available Pokemon'!A:C,3,FALSE)=D806,"Y","N")</f>
        <v>N</v>
      </c>
      <c r="N806" s="4" t="str">
        <f>iferror(IF(vlookup(A806,'Available Pokemon'!A:D,4,FALSE)=D806,"Y","N"),"N")</f>
        <v>N</v>
      </c>
      <c r="O806" s="4" t="str">
        <f t="shared" si="5"/>
        <v>N</v>
      </c>
      <c r="P806" s="4" t="s">
        <v>75</v>
      </c>
      <c r="Q806" s="4" t="s">
        <v>128</v>
      </c>
      <c r="R806" s="4" t="s">
        <v>28</v>
      </c>
      <c r="S806" s="4" t="s">
        <v>28</v>
      </c>
      <c r="T806" s="4">
        <v>1.0</v>
      </c>
      <c r="U806" s="4"/>
    </row>
    <row r="807" hidden="1">
      <c r="A807" s="11" t="s">
        <v>801</v>
      </c>
      <c r="B807" s="11" t="s">
        <v>165</v>
      </c>
      <c r="C807" s="2" t="s">
        <v>505</v>
      </c>
      <c r="D807" s="3" t="str">
        <f>VLOOKUP(C807,Locations!$G$2:$H$250,2,false)</f>
        <v>00028 Citrine Mountain</v>
      </c>
      <c r="E807" s="11" t="s">
        <v>24</v>
      </c>
      <c r="F807" s="4" t="s">
        <v>850</v>
      </c>
      <c r="G807" s="3" t="s">
        <v>851</v>
      </c>
      <c r="H807" s="11"/>
      <c r="I807" s="4"/>
      <c r="J807" s="4"/>
      <c r="K807" s="4"/>
      <c r="L807" s="4"/>
      <c r="M807" s="4" t="str">
        <f>IF(vlookup(A807,'Available Pokemon'!A:C,3,FALSE)=D807,"Y","N")</f>
        <v>N</v>
      </c>
      <c r="N807" s="4" t="str">
        <f>iferror(IF(vlookup(A807,'Available Pokemon'!A:D,4,FALSE)=D807,"Y","N"),"N")</f>
        <v>N</v>
      </c>
      <c r="O807" s="4" t="str">
        <f t="shared" si="5"/>
        <v>N</v>
      </c>
      <c r="P807" s="4" t="s">
        <v>111</v>
      </c>
      <c r="Q807" s="4" t="s">
        <v>56</v>
      </c>
      <c r="R807" s="4" t="s">
        <v>28</v>
      </c>
      <c r="S807" s="4" t="s">
        <v>28</v>
      </c>
      <c r="T807" s="4">
        <v>0.0</v>
      </c>
      <c r="U807" s="4" t="s">
        <v>31</v>
      </c>
    </row>
    <row r="808">
      <c r="A808" s="11" t="s">
        <v>852</v>
      </c>
      <c r="B808" s="11" t="s">
        <v>44</v>
      </c>
      <c r="C808" s="12" t="s">
        <v>753</v>
      </c>
      <c r="D808" s="3" t="str">
        <f>VLOOKUP(C808,Locations!$G$2:$H$250,2,false)</f>
        <v>00068 Celestinine Mountain</v>
      </c>
      <c r="E808" s="11" t="s">
        <v>24</v>
      </c>
      <c r="F808" s="4" t="s">
        <v>850</v>
      </c>
      <c r="G808" s="5" t="s">
        <v>755</v>
      </c>
      <c r="H808" s="2" t="s">
        <v>414</v>
      </c>
      <c r="I808" s="4"/>
      <c r="J808" s="4"/>
      <c r="K808" s="4"/>
      <c r="L808" s="4"/>
      <c r="M808" s="4" t="str">
        <f>IF(vlookup(A808,'Available Pokemon'!A:C,3,FALSE)=D808,"Y","N")</f>
        <v>Y</v>
      </c>
      <c r="N808" s="4" t="str">
        <f>iferror(IF(vlookup(A808,'Available Pokemon'!A:D,4,FALSE)=D808,"Y","N"),"N")</f>
        <v>N</v>
      </c>
      <c r="O808" s="4" t="str">
        <f t="shared" si="5"/>
        <v>Y</v>
      </c>
      <c r="P808" s="4" t="s">
        <v>44</v>
      </c>
      <c r="Q808" s="4" t="s">
        <v>75</v>
      </c>
      <c r="R808" s="4" t="s">
        <v>28</v>
      </c>
      <c r="S808" s="4" t="s">
        <v>28</v>
      </c>
      <c r="T808" s="4">
        <v>0.0</v>
      </c>
      <c r="U808" s="4" t="s">
        <v>31</v>
      </c>
    </row>
    <row r="809">
      <c r="A809" s="11" t="s">
        <v>853</v>
      </c>
      <c r="B809" s="11" t="s">
        <v>44</v>
      </c>
      <c r="C809" s="12" t="s">
        <v>753</v>
      </c>
      <c r="D809" s="3" t="str">
        <f>VLOOKUP(C809,Locations!$G$2:$H$250,2,false)</f>
        <v>00068 Celestinine Mountain</v>
      </c>
      <c r="E809" s="11" t="s">
        <v>24</v>
      </c>
      <c r="F809" s="4" t="s">
        <v>850</v>
      </c>
      <c r="G809" s="3" t="s">
        <v>755</v>
      </c>
      <c r="H809" s="2" t="s">
        <v>414</v>
      </c>
      <c r="I809" s="4"/>
      <c r="J809" s="4"/>
      <c r="K809" s="4"/>
      <c r="L809" s="4"/>
      <c r="M809" s="4" t="str">
        <f>IF(vlookup(A809,'Available Pokemon'!A:C,3,FALSE)=D809,"Y","N")</f>
        <v>Y</v>
      </c>
      <c r="N809" s="4" t="str">
        <f>iferror(IF(vlookup(A809,'Available Pokemon'!A:D,4,FALSE)=D809,"Y","N"),"N")</f>
        <v>N</v>
      </c>
      <c r="O809" s="4" t="str">
        <f t="shared" si="5"/>
        <v>Y</v>
      </c>
      <c r="P809" s="4" t="s">
        <v>44</v>
      </c>
      <c r="Q809" s="4"/>
      <c r="R809" s="4" t="s">
        <v>28</v>
      </c>
      <c r="S809" s="4" t="s">
        <v>28</v>
      </c>
      <c r="T809" s="4">
        <v>0.0</v>
      </c>
      <c r="U809" s="4" t="s">
        <v>31</v>
      </c>
    </row>
    <row r="810" hidden="1">
      <c r="A810" s="11" t="s">
        <v>803</v>
      </c>
      <c r="B810" s="11" t="s">
        <v>44</v>
      </c>
      <c r="C810" s="12" t="s">
        <v>753</v>
      </c>
      <c r="D810" s="3" t="str">
        <f>VLOOKUP(C810,Locations!$G$2:$H$250,2,false)</f>
        <v>00068 Celestinine Mountain</v>
      </c>
      <c r="E810" s="11" t="s">
        <v>24</v>
      </c>
      <c r="F810" s="4" t="s">
        <v>850</v>
      </c>
      <c r="G810" s="3" t="s">
        <v>755</v>
      </c>
      <c r="H810" s="11"/>
      <c r="I810" s="4"/>
      <c r="J810" s="4"/>
      <c r="K810" s="4"/>
      <c r="L810" s="4"/>
      <c r="M810" s="4" t="str">
        <f>IF(vlookup(A810,'Available Pokemon'!A:C,3,FALSE)=D810,"Y","N")</f>
        <v>N</v>
      </c>
      <c r="N810" s="4" t="str">
        <f>iferror(IF(vlookup(A810,'Available Pokemon'!A:D,4,FALSE)=D810,"Y","N"),"N")</f>
        <v>N</v>
      </c>
      <c r="O810" s="4" t="str">
        <f t="shared" si="5"/>
        <v>N</v>
      </c>
      <c r="P810" s="4" t="s">
        <v>44</v>
      </c>
      <c r="Q810" s="4"/>
      <c r="R810" s="4" t="s">
        <v>28</v>
      </c>
      <c r="S810" s="4" t="s">
        <v>28</v>
      </c>
      <c r="T810" s="4">
        <v>0.0</v>
      </c>
      <c r="U810" s="4" t="s">
        <v>31</v>
      </c>
    </row>
    <row r="811">
      <c r="A811" s="11" t="s">
        <v>854</v>
      </c>
      <c r="B811" s="11" t="s">
        <v>44</v>
      </c>
      <c r="C811" s="12" t="s">
        <v>753</v>
      </c>
      <c r="D811" s="3" t="str">
        <f>VLOOKUP(C811,Locations!$G$2:$H$250,2,false)</f>
        <v>00068 Celestinine Mountain</v>
      </c>
      <c r="E811" s="11" t="s">
        <v>24</v>
      </c>
      <c r="F811" s="4" t="s">
        <v>850</v>
      </c>
      <c r="G811" s="5" t="s">
        <v>755</v>
      </c>
      <c r="H811" s="2" t="s">
        <v>414</v>
      </c>
      <c r="I811" s="4"/>
      <c r="J811" s="4"/>
      <c r="K811" s="4"/>
      <c r="L811" s="4"/>
      <c r="M811" s="4" t="str">
        <f>IF(vlookup(A811,'Available Pokemon'!A:C,3,FALSE)=D811,"Y","N")</f>
        <v>Y</v>
      </c>
      <c r="N811" s="4" t="str">
        <f>iferror(IF(vlookup(A811,'Available Pokemon'!A:D,4,FALSE)=D811,"Y","N"),"N")</f>
        <v>N</v>
      </c>
      <c r="O811" s="4" t="str">
        <f t="shared" si="5"/>
        <v>Y</v>
      </c>
      <c r="P811" s="4" t="s">
        <v>44</v>
      </c>
      <c r="Q811" s="4"/>
      <c r="R811" s="4" t="s">
        <v>28</v>
      </c>
      <c r="S811" s="4" t="s">
        <v>31</v>
      </c>
      <c r="T811" s="4">
        <v>1.0</v>
      </c>
      <c r="U811" s="4"/>
    </row>
    <row r="812">
      <c r="A812" s="11" t="s">
        <v>758</v>
      </c>
      <c r="B812" s="11" t="s">
        <v>44</v>
      </c>
      <c r="C812" s="12" t="s">
        <v>753</v>
      </c>
      <c r="D812" s="3" t="str">
        <f>VLOOKUP(C812,Locations!$G$2:$H$250,2,false)</f>
        <v>00068 Celestinine Mountain</v>
      </c>
      <c r="E812" s="11" t="s">
        <v>24</v>
      </c>
      <c r="F812" s="4" t="s">
        <v>850</v>
      </c>
      <c r="G812" s="3" t="s">
        <v>755</v>
      </c>
      <c r="H812" s="2" t="s">
        <v>149</v>
      </c>
      <c r="I812" s="4"/>
      <c r="J812" s="4"/>
      <c r="K812" s="4"/>
      <c r="L812" s="4"/>
      <c r="M812" s="4" t="str">
        <f>IF(vlookup(A812,'Available Pokemon'!A:C,3,FALSE)=D812,"Y","N")</f>
        <v>Y</v>
      </c>
      <c r="N812" s="4" t="str">
        <f>iferror(IF(vlookup(A812,'Available Pokemon'!A:D,4,FALSE)=D812,"Y","N"),"N")</f>
        <v>N</v>
      </c>
      <c r="O812" s="4" t="str">
        <f t="shared" si="5"/>
        <v>Y</v>
      </c>
      <c r="P812" s="4" t="s">
        <v>44</v>
      </c>
      <c r="Q812" s="4"/>
      <c r="R812" s="4" t="s">
        <v>28</v>
      </c>
      <c r="S812" s="4" t="s">
        <v>31</v>
      </c>
      <c r="T812" s="4" t="s">
        <v>82</v>
      </c>
      <c r="U812" s="4" t="s">
        <v>31</v>
      </c>
    </row>
    <row r="813">
      <c r="A813" s="3" t="s">
        <v>855</v>
      </c>
      <c r="B813" s="2" t="s">
        <v>22</v>
      </c>
      <c r="C813" s="3" t="s">
        <v>821</v>
      </c>
      <c r="D813" s="3" t="str">
        <f>VLOOKUP(C813,Locations!$G$2:$H$250,2,false)</f>
        <v>00071 Route 2</v>
      </c>
      <c r="E813" s="2" t="s">
        <v>24</v>
      </c>
      <c r="F813" s="4" t="s">
        <v>850</v>
      </c>
      <c r="G813" s="14" t="s">
        <v>856</v>
      </c>
      <c r="H813" s="2" t="s">
        <v>414</v>
      </c>
      <c r="I813" s="4" t="s">
        <v>28</v>
      </c>
      <c r="J813" s="4" t="s">
        <v>28</v>
      </c>
      <c r="K813" s="4" t="s">
        <v>28</v>
      </c>
      <c r="L813" s="4"/>
      <c r="M813" s="4" t="str">
        <f>IF(vlookup(A813,'Available Pokemon'!A:C,3,FALSE)=D813,"Y","N")</f>
        <v>Y</v>
      </c>
      <c r="N813" s="4" t="str">
        <f>iferror(IF(vlookup(A813,'Available Pokemon'!A:D,4,FALSE)=D813,"Y","N"),"N")</f>
        <v>N</v>
      </c>
      <c r="O813" s="4" t="str">
        <f t="shared" si="5"/>
        <v>Y</v>
      </c>
      <c r="P813" s="4" t="s">
        <v>30</v>
      </c>
      <c r="Q813" s="4" t="s">
        <v>33</v>
      </c>
      <c r="R813" s="4"/>
      <c r="S813" s="4"/>
      <c r="T813" s="4">
        <v>1.0</v>
      </c>
      <c r="U813" s="4"/>
    </row>
    <row r="814">
      <c r="A814" s="2" t="s">
        <v>857</v>
      </c>
      <c r="B814" s="2" t="s">
        <v>244</v>
      </c>
      <c r="C814" s="2" t="s">
        <v>834</v>
      </c>
      <c r="D814" s="3" t="str">
        <f>VLOOKUP(C814,Locations!$G$2:$H$250,2,false)</f>
        <v>00072 Celestinine Cascade</v>
      </c>
      <c r="E814" s="2" t="s">
        <v>24</v>
      </c>
      <c r="F814" s="4" t="s">
        <v>850</v>
      </c>
      <c r="G814" s="14" t="s">
        <v>858</v>
      </c>
      <c r="H814" s="11"/>
      <c r="I814" s="4" t="s">
        <v>28</v>
      </c>
      <c r="J814" s="4" t="s">
        <v>28</v>
      </c>
      <c r="K814" s="4" t="s">
        <v>28</v>
      </c>
      <c r="L814" s="4"/>
      <c r="M814" s="4" t="s">
        <v>31</v>
      </c>
      <c r="N814" s="4" t="str">
        <f>iferror(IF(vlookup(A814,'Available Pokemon'!A:D,4,FALSE)=D814,"Y","N"),"N")</f>
        <v>N</v>
      </c>
      <c r="O814" s="4" t="str">
        <f t="shared" si="5"/>
        <v>Y</v>
      </c>
      <c r="P814" s="4" t="s">
        <v>177</v>
      </c>
      <c r="Q814" s="4"/>
      <c r="R814" s="4"/>
      <c r="S814" s="4"/>
      <c r="T814" s="4">
        <v>0.0</v>
      </c>
      <c r="U814" s="4" t="s">
        <v>31</v>
      </c>
    </row>
    <row r="815" hidden="1">
      <c r="A815" s="11" t="s">
        <v>803</v>
      </c>
      <c r="B815" s="11" t="s">
        <v>44</v>
      </c>
      <c r="C815" s="12" t="s">
        <v>834</v>
      </c>
      <c r="D815" s="3" t="str">
        <f>VLOOKUP(C815,Locations!$G$2:$H$250,2,false)</f>
        <v>00072 Celestinine Cascade</v>
      </c>
      <c r="E815" s="11" t="s">
        <v>24</v>
      </c>
      <c r="F815" s="4" t="s">
        <v>850</v>
      </c>
      <c r="G815" s="3"/>
      <c r="H815" s="11"/>
      <c r="I815" s="4"/>
      <c r="J815" s="4"/>
      <c r="K815" s="4"/>
      <c r="L815" s="4"/>
      <c r="M815" s="4" t="str">
        <f>IF(vlookup(A815,'Available Pokemon'!A:C,3,FALSE)=D815,"Y","N")</f>
        <v>N</v>
      </c>
      <c r="N815" s="4" t="str">
        <f>iferror(IF(vlookup(A815,'Available Pokemon'!A:D,4,FALSE)=D815,"Y","N"),"N")</f>
        <v>N</v>
      </c>
      <c r="O815" s="4" t="str">
        <f t="shared" si="5"/>
        <v>N</v>
      </c>
      <c r="P815" s="4" t="s">
        <v>44</v>
      </c>
      <c r="Q815" s="4"/>
      <c r="R815" s="4" t="s">
        <v>28</v>
      </c>
      <c r="S815" s="4" t="s">
        <v>28</v>
      </c>
      <c r="T815" s="4">
        <v>0.0</v>
      </c>
      <c r="U815" s="4" t="s">
        <v>31</v>
      </c>
    </row>
    <row r="816" hidden="1">
      <c r="A816" s="11" t="s">
        <v>854</v>
      </c>
      <c r="B816" s="11" t="s">
        <v>44</v>
      </c>
      <c r="C816" s="12" t="s">
        <v>834</v>
      </c>
      <c r="D816" s="3" t="str">
        <f>VLOOKUP(C816,Locations!$G$2:$H$250,2,false)</f>
        <v>00072 Celestinine Cascade</v>
      </c>
      <c r="E816" s="11" t="s">
        <v>24</v>
      </c>
      <c r="F816" s="4" t="s">
        <v>850</v>
      </c>
      <c r="G816" s="3"/>
      <c r="H816" s="11"/>
      <c r="I816" s="4"/>
      <c r="J816" s="4"/>
      <c r="K816" s="4"/>
      <c r="L816" s="4"/>
      <c r="M816" s="4" t="str">
        <f>IF(vlookup(A816,'Available Pokemon'!A:C,3,FALSE)=D816,"Y","N")</f>
        <v>N</v>
      </c>
      <c r="N816" s="4" t="str">
        <f>iferror(IF(vlookup(A816,'Available Pokemon'!A:D,4,FALSE)=D816,"Y","N"),"N")</f>
        <v>N</v>
      </c>
      <c r="O816" s="4" t="str">
        <f t="shared" si="5"/>
        <v>N</v>
      </c>
      <c r="P816" s="4" t="s">
        <v>44</v>
      </c>
      <c r="Q816" s="4"/>
      <c r="R816" s="4" t="s">
        <v>28</v>
      </c>
      <c r="S816" s="4" t="s">
        <v>31</v>
      </c>
      <c r="T816" s="4">
        <v>1.0</v>
      </c>
      <c r="U816" s="4"/>
    </row>
    <row r="817" hidden="1">
      <c r="A817" s="11" t="s">
        <v>758</v>
      </c>
      <c r="B817" s="11" t="s">
        <v>44</v>
      </c>
      <c r="C817" s="12" t="s">
        <v>834</v>
      </c>
      <c r="D817" s="3" t="str">
        <f>VLOOKUP(C817,Locations!$G$2:$H$250,2,false)</f>
        <v>00072 Celestinine Cascade</v>
      </c>
      <c r="E817" s="11" t="s">
        <v>24</v>
      </c>
      <c r="F817" s="4" t="s">
        <v>850</v>
      </c>
      <c r="G817" s="3"/>
      <c r="H817" s="11"/>
      <c r="I817" s="4"/>
      <c r="J817" s="4"/>
      <c r="K817" s="4"/>
      <c r="L817" s="4"/>
      <c r="M817" s="4" t="str">
        <f>IF(vlookup(A817,'Available Pokemon'!A:C,3,FALSE)=D817,"Y","N")</f>
        <v>N</v>
      </c>
      <c r="N817" s="4" t="str">
        <f>iferror(IF(vlookup(A817,'Available Pokemon'!A:D,4,FALSE)=D817,"Y","N"),"N")</f>
        <v>N</v>
      </c>
      <c r="O817" s="4" t="str">
        <f t="shared" si="5"/>
        <v>N</v>
      </c>
      <c r="P817" s="4" t="s">
        <v>44</v>
      </c>
      <c r="Q817" s="4"/>
      <c r="R817" s="4" t="s">
        <v>28</v>
      </c>
      <c r="S817" s="4" t="s">
        <v>31</v>
      </c>
      <c r="T817" s="4" t="s">
        <v>82</v>
      </c>
      <c r="U817" s="4" t="s">
        <v>31</v>
      </c>
    </row>
    <row r="818" hidden="1">
      <c r="A818" s="11" t="s">
        <v>852</v>
      </c>
      <c r="B818" s="11" t="s">
        <v>44</v>
      </c>
      <c r="C818" s="12" t="s">
        <v>837</v>
      </c>
      <c r="D818" s="3" t="str">
        <f>VLOOKUP(C818,Locations!$G$2:$H$250,2,false)</f>
        <v>00073 Ametrine Mountain</v>
      </c>
      <c r="E818" s="11" t="s">
        <v>24</v>
      </c>
      <c r="F818" s="4" t="s">
        <v>850</v>
      </c>
      <c r="G818" s="3" t="s">
        <v>838</v>
      </c>
      <c r="H818" s="11"/>
      <c r="I818" s="4"/>
      <c r="J818" s="4"/>
      <c r="K818" s="4"/>
      <c r="L818" s="4"/>
      <c r="M818" s="4" t="str">
        <f>IF(vlookup(A818,'Available Pokemon'!A:C,3,FALSE)=D818,"Y","N")</f>
        <v>N</v>
      </c>
      <c r="N818" s="4" t="str">
        <f>iferror(IF(vlookup(A818,'Available Pokemon'!A:D,4,FALSE)=D818,"Y","N"),"N")</f>
        <v>N</v>
      </c>
      <c r="O818" s="4" t="str">
        <f t="shared" si="5"/>
        <v>N</v>
      </c>
      <c r="P818" s="4" t="s">
        <v>44</v>
      </c>
      <c r="Q818" s="4" t="s">
        <v>75</v>
      </c>
      <c r="R818" s="4" t="s">
        <v>28</v>
      </c>
      <c r="S818" s="4" t="s">
        <v>28</v>
      </c>
      <c r="T818" s="4">
        <v>0.0</v>
      </c>
      <c r="U818" s="4" t="s">
        <v>31</v>
      </c>
    </row>
    <row r="819" hidden="1">
      <c r="A819" s="11" t="s">
        <v>803</v>
      </c>
      <c r="B819" s="11" t="s">
        <v>44</v>
      </c>
      <c r="C819" s="12" t="s">
        <v>837</v>
      </c>
      <c r="D819" s="3" t="str">
        <f>VLOOKUP(C819,Locations!$G$2:$H$250,2,false)</f>
        <v>00073 Ametrine Mountain</v>
      </c>
      <c r="E819" s="11" t="s">
        <v>24</v>
      </c>
      <c r="F819" s="4" t="s">
        <v>850</v>
      </c>
      <c r="G819" s="3" t="s">
        <v>838</v>
      </c>
      <c r="H819" s="11"/>
      <c r="I819" s="4"/>
      <c r="J819" s="4"/>
      <c r="K819" s="4"/>
      <c r="L819" s="4"/>
      <c r="M819" s="4" t="str">
        <f>IF(vlookup(A819,'Available Pokemon'!A:C,3,FALSE)=D819,"Y","N")</f>
        <v>N</v>
      </c>
      <c r="N819" s="4" t="str">
        <f>iferror(IF(vlookup(A819,'Available Pokemon'!A:D,4,FALSE)=D819,"Y","N"),"N")</f>
        <v>N</v>
      </c>
      <c r="O819" s="4" t="str">
        <f t="shared" si="5"/>
        <v>N</v>
      </c>
      <c r="P819" s="4" t="s">
        <v>44</v>
      </c>
      <c r="Q819" s="4"/>
      <c r="R819" s="4" t="s">
        <v>28</v>
      </c>
      <c r="S819" s="4" t="s">
        <v>28</v>
      </c>
      <c r="T819" s="4">
        <v>0.0</v>
      </c>
      <c r="U819" s="4" t="s">
        <v>31</v>
      </c>
    </row>
    <row r="820" hidden="1">
      <c r="A820" s="11" t="s">
        <v>270</v>
      </c>
      <c r="B820" s="11" t="s">
        <v>44</v>
      </c>
      <c r="C820" s="12" t="s">
        <v>837</v>
      </c>
      <c r="D820" s="3" t="str">
        <f>VLOOKUP(C820,Locations!$G$2:$H$250,2,false)</f>
        <v>00073 Ametrine Mountain</v>
      </c>
      <c r="E820" s="11" t="s">
        <v>24</v>
      </c>
      <c r="F820" s="4" t="s">
        <v>850</v>
      </c>
      <c r="G820" s="3" t="s">
        <v>838</v>
      </c>
      <c r="H820" s="11"/>
      <c r="I820" s="4"/>
      <c r="J820" s="4"/>
      <c r="K820" s="4"/>
      <c r="L820" s="4"/>
      <c r="M820" s="4" t="str">
        <f>IF(vlookup(A820,'Available Pokemon'!A:C,3,FALSE)=D820,"Y","N")</f>
        <v>N</v>
      </c>
      <c r="N820" s="4" t="str">
        <f>iferror(IF(vlookup(A820,'Available Pokemon'!A:D,4,FALSE)=D820,"Y","N"),"N")</f>
        <v>N</v>
      </c>
      <c r="O820" s="4" t="str">
        <f t="shared" si="5"/>
        <v>N</v>
      </c>
      <c r="P820" s="4" t="s">
        <v>44</v>
      </c>
      <c r="Q820" s="4"/>
      <c r="R820" s="4" t="s">
        <v>271</v>
      </c>
      <c r="S820" s="4" t="s">
        <v>31</v>
      </c>
      <c r="T820" s="4">
        <v>1.0</v>
      </c>
      <c r="U820" s="4"/>
    </row>
    <row r="821" hidden="1">
      <c r="A821" s="11" t="s">
        <v>854</v>
      </c>
      <c r="B821" s="11" t="s">
        <v>44</v>
      </c>
      <c r="C821" s="12" t="s">
        <v>837</v>
      </c>
      <c r="D821" s="3" t="str">
        <f>VLOOKUP(C821,Locations!$G$2:$H$250,2,false)</f>
        <v>00073 Ametrine Mountain</v>
      </c>
      <c r="E821" s="11" t="s">
        <v>24</v>
      </c>
      <c r="F821" s="4" t="s">
        <v>850</v>
      </c>
      <c r="G821" s="3" t="s">
        <v>838</v>
      </c>
      <c r="H821" s="11"/>
      <c r="I821" s="4"/>
      <c r="J821" s="4"/>
      <c r="K821" s="4"/>
      <c r="L821" s="4"/>
      <c r="M821" s="4" t="str">
        <f>IF(vlookup(A821,'Available Pokemon'!A:C,3,FALSE)=D821,"Y","N")</f>
        <v>N</v>
      </c>
      <c r="N821" s="4" t="str">
        <f>iferror(IF(vlookup(A821,'Available Pokemon'!A:D,4,FALSE)=D821,"Y","N"),"N")</f>
        <v>N</v>
      </c>
      <c r="O821" s="4" t="str">
        <f t="shared" si="5"/>
        <v>N</v>
      </c>
      <c r="P821" s="4" t="s">
        <v>44</v>
      </c>
      <c r="Q821" s="4"/>
      <c r="R821" s="4" t="s">
        <v>28</v>
      </c>
      <c r="S821" s="4" t="s">
        <v>31</v>
      </c>
      <c r="T821" s="4">
        <v>1.0</v>
      </c>
      <c r="U821" s="4"/>
    </row>
    <row r="822" hidden="1">
      <c r="A822" s="11" t="s">
        <v>758</v>
      </c>
      <c r="B822" s="11" t="s">
        <v>44</v>
      </c>
      <c r="C822" s="12" t="s">
        <v>837</v>
      </c>
      <c r="D822" s="3" t="str">
        <f>VLOOKUP(C822,Locations!$G$2:$H$250,2,false)</f>
        <v>00073 Ametrine Mountain</v>
      </c>
      <c r="E822" s="11" t="s">
        <v>24</v>
      </c>
      <c r="F822" s="4" t="s">
        <v>850</v>
      </c>
      <c r="G822" s="3" t="s">
        <v>838</v>
      </c>
      <c r="H822" s="11"/>
      <c r="I822" s="4"/>
      <c r="J822" s="4"/>
      <c r="K822" s="4"/>
      <c r="L822" s="4"/>
      <c r="M822" s="4" t="str">
        <f>IF(vlookup(A822,'Available Pokemon'!A:C,3,FALSE)=D822,"Y","N")</f>
        <v>N</v>
      </c>
      <c r="N822" s="4" t="str">
        <f>iferror(IF(vlookup(A822,'Available Pokemon'!A:D,4,FALSE)=D822,"Y","N"),"N")</f>
        <v>N</v>
      </c>
      <c r="O822" s="4" t="str">
        <f t="shared" si="5"/>
        <v>N</v>
      </c>
      <c r="P822" s="4" t="s">
        <v>44</v>
      </c>
      <c r="Q822" s="4"/>
      <c r="R822" s="4" t="s">
        <v>28</v>
      </c>
      <c r="S822" s="4" t="s">
        <v>31</v>
      </c>
      <c r="T822" s="4" t="s">
        <v>82</v>
      </c>
      <c r="U822" s="4" t="s">
        <v>31</v>
      </c>
    </row>
    <row r="823">
      <c r="A823" s="2" t="s">
        <v>705</v>
      </c>
      <c r="B823" s="2" t="s">
        <v>244</v>
      </c>
      <c r="C823" s="3" t="s">
        <v>859</v>
      </c>
      <c r="D823" s="3" t="str">
        <f>VLOOKUP(C823,Locations!$G$2:$H$250,2,false)</f>
        <v>00075 Route 3</v>
      </c>
      <c r="E823" s="2" t="s">
        <v>24</v>
      </c>
      <c r="F823" s="4" t="s">
        <v>850</v>
      </c>
      <c r="G823" s="21" t="s">
        <v>860</v>
      </c>
      <c r="H823" s="11"/>
      <c r="I823" s="4" t="s">
        <v>28</v>
      </c>
      <c r="J823" s="4" t="s">
        <v>28</v>
      </c>
      <c r="K823" s="4" t="s">
        <v>28</v>
      </c>
      <c r="L823" s="4"/>
      <c r="M823" s="4" t="s">
        <v>565</v>
      </c>
      <c r="N823" s="4" t="str">
        <f>iferror(IF(vlookup(A823,'Available Pokemon'!A:D,4,FALSE)=D823,"Y","N"),"N")</f>
        <v>N</v>
      </c>
      <c r="O823" s="4" t="str">
        <f t="shared" si="5"/>
        <v>Y</v>
      </c>
      <c r="P823" s="4" t="s">
        <v>131</v>
      </c>
      <c r="Q823" s="4" t="s">
        <v>128</v>
      </c>
      <c r="R823" s="4"/>
      <c r="S823" s="4"/>
      <c r="T823" s="4" t="s">
        <v>464</v>
      </c>
      <c r="U823" s="4" t="s">
        <v>31</v>
      </c>
    </row>
    <row r="824">
      <c r="A824" s="11" t="s">
        <v>861</v>
      </c>
      <c r="B824" s="11" t="s">
        <v>165</v>
      </c>
      <c r="C824" s="12" t="s">
        <v>859</v>
      </c>
      <c r="D824" s="3" t="str">
        <f>VLOOKUP(C824,Locations!$G$2:$H$250,2,false)</f>
        <v>00075 Route 3</v>
      </c>
      <c r="E824" s="11" t="s">
        <v>24</v>
      </c>
      <c r="F824" s="4" t="s">
        <v>850</v>
      </c>
      <c r="G824" s="5"/>
      <c r="H824" s="2" t="s">
        <v>414</v>
      </c>
      <c r="I824" s="4" t="s">
        <v>862</v>
      </c>
      <c r="J824" s="4"/>
      <c r="K824" s="4"/>
      <c r="L824" s="4"/>
      <c r="M824" s="4" t="str">
        <f>IF(vlookup(A824,'Available Pokemon'!A:C,3,FALSE)=D824,"Y","N")</f>
        <v>Y</v>
      </c>
      <c r="N824" s="4" t="str">
        <f>iferror(IF(vlookup(A824,'Available Pokemon'!A:D,4,FALSE)=D824,"Y","N"),"N")</f>
        <v>N</v>
      </c>
      <c r="O824" s="4" t="str">
        <f t="shared" si="5"/>
        <v>Y</v>
      </c>
      <c r="P824" s="4" t="s">
        <v>186</v>
      </c>
      <c r="Q824" s="4"/>
      <c r="R824" s="4" t="s">
        <v>28</v>
      </c>
      <c r="S824" s="4" t="s">
        <v>31</v>
      </c>
      <c r="T824" s="4" t="s">
        <v>82</v>
      </c>
      <c r="U824" s="4" t="s">
        <v>31</v>
      </c>
    </row>
    <row r="825" hidden="1">
      <c r="A825" s="11" t="s">
        <v>444</v>
      </c>
      <c r="B825" s="11" t="s">
        <v>165</v>
      </c>
      <c r="C825" s="12" t="s">
        <v>859</v>
      </c>
      <c r="D825" s="3" t="str">
        <f>VLOOKUP(C825,Locations!$G$2:$H$250,2,false)</f>
        <v>00075 Route 3</v>
      </c>
      <c r="E825" s="11" t="s">
        <v>24</v>
      </c>
      <c r="F825" s="4" t="s">
        <v>850</v>
      </c>
      <c r="G825" s="3"/>
      <c r="H825" s="11"/>
      <c r="I825" s="4" t="s">
        <v>443</v>
      </c>
      <c r="J825" s="4"/>
      <c r="K825" s="4"/>
      <c r="L825" s="4"/>
      <c r="M825" s="4" t="str">
        <f>IF(vlookup(A825,'Available Pokemon'!A:C,3,FALSE)=D825,"Y","N")</f>
        <v>N</v>
      </c>
      <c r="N825" s="4" t="str">
        <f>iferror(IF(vlookup(A825,'Available Pokemon'!A:D,4,FALSE)=D825,"Y","N"),"N")</f>
        <v>N</v>
      </c>
      <c r="O825" s="4" t="str">
        <f t="shared" si="5"/>
        <v>N</v>
      </c>
      <c r="P825" s="4" t="s">
        <v>121</v>
      </c>
      <c r="Q825" s="4" t="s">
        <v>128</v>
      </c>
      <c r="R825" s="4" t="s">
        <v>28</v>
      </c>
      <c r="S825" s="4" t="s">
        <v>28</v>
      </c>
      <c r="T825" s="4">
        <v>1.0</v>
      </c>
      <c r="U825" s="4"/>
    </row>
    <row r="826" hidden="1">
      <c r="A826" s="11" t="s">
        <v>732</v>
      </c>
      <c r="B826" s="11" t="s">
        <v>165</v>
      </c>
      <c r="C826" s="12" t="s">
        <v>859</v>
      </c>
      <c r="D826" s="3" t="str">
        <f>VLOOKUP(C826,Locations!$G$2:$H$250,2,false)</f>
        <v>00075 Route 3</v>
      </c>
      <c r="E826" s="11" t="s">
        <v>24</v>
      </c>
      <c r="F826" s="4" t="s">
        <v>850</v>
      </c>
      <c r="G826" s="3"/>
      <c r="H826" s="11"/>
      <c r="I826" s="4"/>
      <c r="J826" s="4"/>
      <c r="K826" s="4"/>
      <c r="L826" s="4"/>
      <c r="M826" s="4" t="str">
        <f>IF(vlookup(A826,'Available Pokemon'!A:C,3,FALSE)=D826,"Y","N")</f>
        <v>N</v>
      </c>
      <c r="N826" s="4" t="str">
        <f>iferror(IF(vlookup(A826,'Available Pokemon'!A:D,4,FALSE)=D826,"Y","N"),"N")</f>
        <v>N</v>
      </c>
      <c r="O826" s="4" t="str">
        <f t="shared" si="5"/>
        <v>N</v>
      </c>
      <c r="P826" s="4" t="s">
        <v>71</v>
      </c>
      <c r="Q826" s="4"/>
      <c r="R826" s="4" t="s">
        <v>28</v>
      </c>
      <c r="S826" s="4" t="s">
        <v>31</v>
      </c>
      <c r="T826" s="4" t="s">
        <v>82</v>
      </c>
      <c r="U826" s="4" t="s">
        <v>31</v>
      </c>
    </row>
    <row r="827">
      <c r="A827" s="11" t="s">
        <v>863</v>
      </c>
      <c r="B827" s="11" t="s">
        <v>165</v>
      </c>
      <c r="C827" s="12" t="s">
        <v>859</v>
      </c>
      <c r="D827" s="3" t="str">
        <f>VLOOKUP(C827,Locations!$G$2:$H$250,2,false)</f>
        <v>00075 Route 3</v>
      </c>
      <c r="E827" s="11" t="s">
        <v>24</v>
      </c>
      <c r="F827" s="4" t="s">
        <v>850</v>
      </c>
      <c r="G827" s="5"/>
      <c r="H827" s="2" t="s">
        <v>414</v>
      </c>
      <c r="I827" s="4" t="s">
        <v>800</v>
      </c>
      <c r="J827" s="4"/>
      <c r="K827" s="4"/>
      <c r="L827" s="4" t="s">
        <v>70</v>
      </c>
      <c r="M827" s="4" t="str">
        <f>IF(vlookup(A827,'Available Pokemon'!A:C,3,FALSE)=D827,"Y","N")</f>
        <v>Y</v>
      </c>
      <c r="N827" s="4" t="str">
        <f>iferror(IF(vlookup(A827,'Available Pokemon'!A:D,4,FALSE)=D827,"Y","N"),"N")</f>
        <v>N</v>
      </c>
      <c r="O827" s="4" t="str">
        <f t="shared" si="5"/>
        <v>Y</v>
      </c>
      <c r="P827" s="4" t="s">
        <v>81</v>
      </c>
      <c r="Q827" s="4" t="s">
        <v>131</v>
      </c>
      <c r="R827" s="4" t="s">
        <v>28</v>
      </c>
      <c r="S827" s="4" t="s">
        <v>31</v>
      </c>
      <c r="T827" s="4">
        <v>2.0</v>
      </c>
      <c r="U827" s="4"/>
    </row>
    <row r="828">
      <c r="A828" s="11" t="s">
        <v>864</v>
      </c>
      <c r="B828" s="11" t="s">
        <v>165</v>
      </c>
      <c r="C828" s="12" t="s">
        <v>859</v>
      </c>
      <c r="D828" s="3" t="str">
        <f>VLOOKUP(C828,Locations!$G$2:$H$250,2,false)</f>
        <v>00075 Route 3</v>
      </c>
      <c r="E828" s="11" t="s">
        <v>24</v>
      </c>
      <c r="F828" s="4" t="s">
        <v>850</v>
      </c>
      <c r="G828" s="5"/>
      <c r="H828" s="2" t="s">
        <v>414</v>
      </c>
      <c r="I828" s="4" t="s">
        <v>800</v>
      </c>
      <c r="J828" s="4"/>
      <c r="K828" s="4"/>
      <c r="L828" s="4" t="s">
        <v>70</v>
      </c>
      <c r="M828" s="4" t="str">
        <f>IF(vlookup(A828,'Available Pokemon'!A:C,3,FALSE)=D828,"Y","N")</f>
        <v>Y</v>
      </c>
      <c r="N828" s="4" t="str">
        <f>iferror(IF(vlookup(A828,'Available Pokemon'!A:D,4,FALSE)=D828,"Y","N"),"N")</f>
        <v>N</v>
      </c>
      <c r="O828" s="4" t="str">
        <f t="shared" si="5"/>
        <v>Y</v>
      </c>
      <c r="P828" s="4" t="s">
        <v>81</v>
      </c>
      <c r="Q828" s="4" t="s">
        <v>131</v>
      </c>
      <c r="R828" s="4" t="s">
        <v>28</v>
      </c>
      <c r="S828" s="4" t="s">
        <v>28</v>
      </c>
      <c r="T828" s="4">
        <v>1.0</v>
      </c>
      <c r="U828" s="4"/>
    </row>
    <row r="829" hidden="1">
      <c r="A829" s="11" t="s">
        <v>757</v>
      </c>
      <c r="B829" s="11" t="s">
        <v>165</v>
      </c>
      <c r="C829" s="12" t="s">
        <v>859</v>
      </c>
      <c r="D829" s="3" t="str">
        <f>VLOOKUP(C829,Locations!$G$2:$H$250,2,false)</f>
        <v>00075 Route 3</v>
      </c>
      <c r="E829" s="11" t="s">
        <v>24</v>
      </c>
      <c r="F829" s="4" t="s">
        <v>850</v>
      </c>
      <c r="G829" s="3"/>
      <c r="H829" s="11"/>
      <c r="I829" s="4"/>
      <c r="J829" s="4"/>
      <c r="K829" s="4"/>
      <c r="L829" s="4"/>
      <c r="M829" s="4" t="str">
        <f>IF(vlookup(A829,'Available Pokemon'!A:C,3,FALSE)=D829,"Y","N")</f>
        <v>N</v>
      </c>
      <c r="N829" s="4" t="str">
        <f>iferror(IF(vlookup(A829,'Available Pokemon'!A:D,4,FALSE)=D829,"Y","N"),"N")</f>
        <v>N</v>
      </c>
      <c r="O829" s="4" t="str">
        <f t="shared" si="5"/>
        <v>N</v>
      </c>
      <c r="P829" s="4" t="s">
        <v>75</v>
      </c>
      <c r="Q829" s="4" t="s">
        <v>128</v>
      </c>
      <c r="R829" s="4" t="s">
        <v>28</v>
      </c>
      <c r="S829" s="4" t="s">
        <v>28</v>
      </c>
      <c r="T829" s="4">
        <v>1.0</v>
      </c>
      <c r="U829" s="4"/>
    </row>
    <row r="830" hidden="1">
      <c r="A830" s="11" t="s">
        <v>829</v>
      </c>
      <c r="B830" s="11" t="s">
        <v>165</v>
      </c>
      <c r="C830" s="12" t="s">
        <v>859</v>
      </c>
      <c r="D830" s="3" t="str">
        <f>VLOOKUP(C830,Locations!$G$2:$H$250,2,false)</f>
        <v>00075 Route 3</v>
      </c>
      <c r="E830" s="11" t="s">
        <v>24</v>
      </c>
      <c r="F830" s="4" t="s">
        <v>850</v>
      </c>
      <c r="G830" s="3"/>
      <c r="H830" s="11"/>
      <c r="I830" s="4"/>
      <c r="J830" s="4"/>
      <c r="K830" s="4"/>
      <c r="L830" s="4"/>
      <c r="M830" s="4" t="str">
        <f>IF(vlookup(A830,'Available Pokemon'!A:C,3,FALSE)=D830,"Y","N")</f>
        <v>N</v>
      </c>
      <c r="N830" s="4" t="str">
        <f>iferror(IF(vlookup(A830,'Available Pokemon'!A:D,4,FALSE)=D830,"Y","N"),"N")</f>
        <v>N</v>
      </c>
      <c r="O830" s="4" t="str">
        <f t="shared" si="5"/>
        <v>N</v>
      </c>
      <c r="P830" s="4" t="s">
        <v>128</v>
      </c>
      <c r="Q830" s="4" t="s">
        <v>121</v>
      </c>
      <c r="R830" s="4" t="s">
        <v>28</v>
      </c>
      <c r="S830" s="4" t="s">
        <v>28</v>
      </c>
      <c r="T830" s="4">
        <v>1.0</v>
      </c>
      <c r="U830" s="4"/>
    </row>
    <row r="831" hidden="1">
      <c r="A831" s="11" t="s">
        <v>490</v>
      </c>
      <c r="B831" s="11" t="s">
        <v>165</v>
      </c>
      <c r="C831" s="12" t="s">
        <v>859</v>
      </c>
      <c r="D831" s="3" t="str">
        <f>VLOOKUP(C831,Locations!$G$2:$H$250,2,false)</f>
        <v>00075 Route 3</v>
      </c>
      <c r="E831" s="11" t="s">
        <v>24</v>
      </c>
      <c r="F831" s="4" t="s">
        <v>850</v>
      </c>
      <c r="G831" s="3"/>
      <c r="H831" s="11"/>
      <c r="I831" s="4" t="s">
        <v>353</v>
      </c>
      <c r="J831" s="4" t="s">
        <v>354</v>
      </c>
      <c r="K831" s="4"/>
      <c r="L831" s="4"/>
      <c r="M831" s="4" t="str">
        <f>IF(vlookup(A831,'Available Pokemon'!A:C,3,FALSE)=D831,"Y","N")</f>
        <v>N</v>
      </c>
      <c r="N831" s="4" t="str">
        <f>iferror(IF(vlookup(A831,'Available Pokemon'!A:D,4,FALSE)=D831,"Y","N"),"N")</f>
        <v>N</v>
      </c>
      <c r="O831" s="4" t="str">
        <f t="shared" si="5"/>
        <v>N</v>
      </c>
      <c r="P831" s="4" t="s">
        <v>29</v>
      </c>
      <c r="Q831" s="4" t="s">
        <v>172</v>
      </c>
      <c r="R831" s="4" t="s">
        <v>28</v>
      </c>
      <c r="S831" s="4" t="s">
        <v>28</v>
      </c>
      <c r="T831" s="4">
        <v>0.0</v>
      </c>
      <c r="U831" s="4" t="s">
        <v>31</v>
      </c>
    </row>
    <row r="832" hidden="1">
      <c r="A832" s="11" t="s">
        <v>822</v>
      </c>
      <c r="B832" s="2" t="s">
        <v>96</v>
      </c>
      <c r="C832" s="12" t="s">
        <v>859</v>
      </c>
      <c r="D832" s="3" t="str">
        <f>VLOOKUP(C832,Locations!$G$2:$H$250,2,false)</f>
        <v>00075 Route 3</v>
      </c>
      <c r="E832" s="11" t="s">
        <v>213</v>
      </c>
      <c r="F832" s="4" t="s">
        <v>850</v>
      </c>
      <c r="G832" s="3"/>
      <c r="H832" s="2"/>
      <c r="I832" s="4"/>
      <c r="J832" s="4"/>
      <c r="K832" s="4"/>
      <c r="L832" s="4"/>
      <c r="M832" s="4" t="str">
        <f>IF(vlookup(A832,'Available Pokemon'!A:C,3,FALSE)=D832,"Y","N")</f>
        <v>N</v>
      </c>
      <c r="N832" s="4" t="str">
        <f>iferror(IF(vlookup(A832,'Available Pokemon'!A:D,4,FALSE)=D832,"Y","N"),"N")</f>
        <v>N</v>
      </c>
      <c r="O832" s="4" t="str">
        <f t="shared" si="5"/>
        <v>N</v>
      </c>
      <c r="P832" s="4" t="s">
        <v>147</v>
      </c>
      <c r="Q832" s="4"/>
      <c r="R832" s="4" t="s">
        <v>28</v>
      </c>
      <c r="S832" s="4" t="s">
        <v>31</v>
      </c>
      <c r="T832" s="4" t="s">
        <v>82</v>
      </c>
      <c r="U832" s="4" t="s">
        <v>31</v>
      </c>
    </row>
    <row r="833" hidden="1">
      <c r="A833" s="11" t="s">
        <v>799</v>
      </c>
      <c r="B833" s="2" t="s">
        <v>96</v>
      </c>
      <c r="C833" s="12" t="s">
        <v>859</v>
      </c>
      <c r="D833" s="3" t="str">
        <f>VLOOKUP(C833,Locations!$G$2:$H$250,2,false)</f>
        <v>00075 Route 3</v>
      </c>
      <c r="E833" s="11" t="s">
        <v>24</v>
      </c>
      <c r="F833" s="4" t="s">
        <v>850</v>
      </c>
      <c r="G833" s="3"/>
      <c r="H833" s="2"/>
      <c r="I833" s="4" t="s">
        <v>800</v>
      </c>
      <c r="J833" s="4"/>
      <c r="K833" s="4"/>
      <c r="L833" s="4" t="s">
        <v>70</v>
      </c>
      <c r="M833" s="4" t="str">
        <f>IF(vlookup(A833,'Available Pokemon'!A:C,3,FALSE)=D833,"Y","N")</f>
        <v>N</v>
      </c>
      <c r="N833" s="4" t="str">
        <f>iferror(IF(vlookup(A833,'Available Pokemon'!A:D,4,FALSE)=D833,"Y","N"),"N")</f>
        <v>N</v>
      </c>
      <c r="O833" s="4" t="str">
        <f t="shared" si="5"/>
        <v>N</v>
      </c>
      <c r="P833" s="4" t="s">
        <v>131</v>
      </c>
      <c r="Q833" s="4" t="s">
        <v>111</v>
      </c>
      <c r="R833" s="4" t="s">
        <v>28</v>
      </c>
      <c r="S833" s="4" t="s">
        <v>28</v>
      </c>
      <c r="T833" s="4">
        <v>0.0</v>
      </c>
      <c r="U833" s="4" t="s">
        <v>31</v>
      </c>
    </row>
    <row r="834" hidden="1">
      <c r="A834" s="11" t="s">
        <v>233</v>
      </c>
      <c r="B834" s="2" t="s">
        <v>96</v>
      </c>
      <c r="C834" s="12" t="s">
        <v>859</v>
      </c>
      <c r="D834" s="3" t="str">
        <f>VLOOKUP(C834,Locations!$G$2:$H$250,2,false)</f>
        <v>00075 Route 3</v>
      </c>
      <c r="E834" s="11" t="s">
        <v>24</v>
      </c>
      <c r="F834" s="4" t="s">
        <v>850</v>
      </c>
      <c r="G834" s="3"/>
      <c r="H834" s="2"/>
      <c r="I834" s="4" t="s">
        <v>800</v>
      </c>
      <c r="J834" s="4"/>
      <c r="K834" s="4"/>
      <c r="L834" s="4" t="s">
        <v>70</v>
      </c>
      <c r="M834" s="4" t="str">
        <f>IF(vlookup(A834,'Available Pokemon'!A:C,3,FALSE)=D834,"Y","N")</f>
        <v>N</v>
      </c>
      <c r="N834" s="4" t="str">
        <f>iferror(IF(vlookup(A834,'Available Pokemon'!A:D,4,FALSE)=D834,"Y","N"),"N")</f>
        <v>N</v>
      </c>
      <c r="O834" s="4" t="str">
        <f t="shared" si="5"/>
        <v>N</v>
      </c>
      <c r="P834" s="4" t="s">
        <v>131</v>
      </c>
      <c r="Q834" s="4" t="s">
        <v>111</v>
      </c>
      <c r="R834" s="4" t="s">
        <v>28</v>
      </c>
      <c r="S834" s="4" t="s">
        <v>31</v>
      </c>
      <c r="T834" s="4">
        <v>1.0</v>
      </c>
      <c r="U834" s="4"/>
    </row>
    <row r="835">
      <c r="A835" s="11" t="s">
        <v>865</v>
      </c>
      <c r="B835" s="2" t="s">
        <v>96</v>
      </c>
      <c r="C835" s="12" t="s">
        <v>859</v>
      </c>
      <c r="D835" s="3" t="str">
        <f>VLOOKUP(C835,Locations!$G$2:$H$250,2,false)</f>
        <v>00075 Route 3</v>
      </c>
      <c r="E835" s="11" t="s">
        <v>24</v>
      </c>
      <c r="F835" s="4" t="s">
        <v>850</v>
      </c>
      <c r="G835" s="5"/>
      <c r="H835" s="2" t="s">
        <v>414</v>
      </c>
      <c r="I835" s="4"/>
      <c r="J835" s="4"/>
      <c r="K835" s="4"/>
      <c r="L835" s="4"/>
      <c r="M835" s="4" t="str">
        <f>IF(vlookup(A835,'Available Pokemon'!A:C,3,FALSE)=D835,"Y","N")</f>
        <v>Y</v>
      </c>
      <c r="N835" s="4" t="str">
        <f>iferror(IF(vlookup(A835,'Available Pokemon'!A:D,4,FALSE)=D835,"Y","N"),"N")</f>
        <v>N</v>
      </c>
      <c r="O835" s="4" t="str">
        <f t="shared" si="5"/>
        <v>Y</v>
      </c>
      <c r="P835" s="4" t="s">
        <v>128</v>
      </c>
      <c r="Q835" s="4" t="s">
        <v>56</v>
      </c>
      <c r="R835" s="4" t="s">
        <v>28</v>
      </c>
      <c r="S835" s="4" t="s">
        <v>31</v>
      </c>
      <c r="T835" s="4">
        <v>1.0</v>
      </c>
      <c r="U835" s="4"/>
    </row>
    <row r="836" hidden="1">
      <c r="A836" s="11" t="s">
        <v>469</v>
      </c>
      <c r="B836" s="2" t="s">
        <v>96</v>
      </c>
      <c r="C836" s="12" t="s">
        <v>859</v>
      </c>
      <c r="D836" s="3" t="str">
        <f>VLOOKUP(C836,Locations!$G$2:$H$250,2,false)</f>
        <v>00075 Route 3</v>
      </c>
      <c r="E836" s="11" t="s">
        <v>213</v>
      </c>
      <c r="F836" s="4" t="s">
        <v>850</v>
      </c>
      <c r="G836" s="3"/>
      <c r="H836" s="2"/>
      <c r="I836" s="4" t="s">
        <v>739</v>
      </c>
      <c r="J836" s="4"/>
      <c r="K836" s="4"/>
      <c r="L836" s="4" t="s">
        <v>70</v>
      </c>
      <c r="M836" s="4" t="str">
        <f>IF(vlookup(A836,'Available Pokemon'!A:C,3,FALSE)=D836,"Y","N")</f>
        <v>N</v>
      </c>
      <c r="N836" s="4" t="str">
        <f>iferror(IF(vlookup(A836,'Available Pokemon'!A:D,4,FALSE)=D836,"Y","N"),"N")</f>
        <v>N</v>
      </c>
      <c r="O836" s="4" t="str">
        <f t="shared" si="5"/>
        <v>N</v>
      </c>
      <c r="P836" s="4" t="s">
        <v>128</v>
      </c>
      <c r="Q836" s="4" t="s">
        <v>177</v>
      </c>
      <c r="R836" s="4" t="s">
        <v>28</v>
      </c>
      <c r="S836" s="4" t="s">
        <v>31</v>
      </c>
      <c r="T836" s="4">
        <v>1.0</v>
      </c>
      <c r="U836" s="4"/>
    </row>
    <row r="837">
      <c r="A837" s="11" t="s">
        <v>866</v>
      </c>
      <c r="B837" s="2" t="s">
        <v>96</v>
      </c>
      <c r="C837" s="12" t="s">
        <v>859</v>
      </c>
      <c r="D837" s="3" t="str">
        <f>VLOOKUP(C837,Locations!$G$2:$H$250,2,false)</f>
        <v>00075 Route 3</v>
      </c>
      <c r="E837" s="11" t="s">
        <v>213</v>
      </c>
      <c r="F837" s="4" t="s">
        <v>850</v>
      </c>
      <c r="G837" s="5"/>
      <c r="H837" s="2" t="s">
        <v>149</v>
      </c>
      <c r="I837" s="4" t="s">
        <v>739</v>
      </c>
      <c r="J837" s="4"/>
      <c r="K837" s="4"/>
      <c r="L837" s="4" t="s">
        <v>70</v>
      </c>
      <c r="M837" s="4" t="str">
        <f>IF(vlookup(A837,'Available Pokemon'!A:C,3,FALSE)=D837,"Y","N")</f>
        <v>Y</v>
      </c>
      <c r="N837" s="4" t="str">
        <f>iferror(IF(vlookup(A837,'Available Pokemon'!A:D,4,FALSE)=D837,"Y","N"),"N")</f>
        <v>N</v>
      </c>
      <c r="O837" s="4" t="str">
        <f t="shared" si="5"/>
        <v>Y</v>
      </c>
      <c r="P837" s="4" t="s">
        <v>128</v>
      </c>
      <c r="Q837" s="4" t="s">
        <v>177</v>
      </c>
      <c r="R837" s="4" t="s">
        <v>28</v>
      </c>
      <c r="S837" s="4" t="s">
        <v>28</v>
      </c>
      <c r="T837" s="4">
        <v>0.0</v>
      </c>
      <c r="U837" s="4" t="s">
        <v>31</v>
      </c>
    </row>
    <row r="838" hidden="1">
      <c r="A838" s="11" t="s">
        <v>444</v>
      </c>
      <c r="B838" s="2" t="s">
        <v>96</v>
      </c>
      <c r="C838" s="12" t="s">
        <v>859</v>
      </c>
      <c r="D838" s="3" t="str">
        <f>VLOOKUP(C838,Locations!$G$2:$H$250,2,false)</f>
        <v>00075 Route 3</v>
      </c>
      <c r="E838" s="11" t="s">
        <v>24</v>
      </c>
      <c r="F838" s="4" t="s">
        <v>850</v>
      </c>
      <c r="G838" s="3"/>
      <c r="H838" s="2"/>
      <c r="I838" s="4" t="s">
        <v>443</v>
      </c>
      <c r="J838" s="4"/>
      <c r="K838" s="4"/>
      <c r="L838" s="4"/>
      <c r="M838" s="4" t="str">
        <f>IF(vlookup(A838,'Available Pokemon'!A:C,3,FALSE)=D838,"Y","N")</f>
        <v>N</v>
      </c>
      <c r="N838" s="4" t="str">
        <f>iferror(IF(vlookup(A838,'Available Pokemon'!A:D,4,FALSE)=D838,"Y","N"),"N")</f>
        <v>N</v>
      </c>
      <c r="O838" s="4" t="str">
        <f t="shared" si="5"/>
        <v>N</v>
      </c>
      <c r="P838" s="4" t="s">
        <v>121</v>
      </c>
      <c r="Q838" s="4" t="s">
        <v>128</v>
      </c>
      <c r="R838" s="4" t="s">
        <v>28</v>
      </c>
      <c r="S838" s="4" t="s">
        <v>28</v>
      </c>
      <c r="T838" s="4">
        <v>1.0</v>
      </c>
      <c r="U838" s="4"/>
    </row>
    <row r="839" hidden="1">
      <c r="A839" s="11" t="s">
        <v>828</v>
      </c>
      <c r="B839" s="2" t="s">
        <v>96</v>
      </c>
      <c r="C839" s="12" t="s">
        <v>859</v>
      </c>
      <c r="D839" s="3" t="str">
        <f>VLOOKUP(C839,Locations!$G$2:$H$250,2,false)</f>
        <v>00075 Route 3</v>
      </c>
      <c r="E839" s="11" t="s">
        <v>97</v>
      </c>
      <c r="F839" s="4" t="s">
        <v>850</v>
      </c>
      <c r="G839" s="3"/>
      <c r="H839" s="2"/>
      <c r="I839" s="4"/>
      <c r="J839" s="4"/>
      <c r="K839" s="4"/>
      <c r="L839" s="4"/>
      <c r="M839" s="4" t="str">
        <f>IF(vlookup(A839,'Available Pokemon'!A:C,3,FALSE)=D839,"Y","N")</f>
        <v>N</v>
      </c>
      <c r="N839" s="4" t="str">
        <f>iferror(IF(vlookup(A839,'Available Pokemon'!A:D,4,FALSE)=D839,"Y","N"),"N")</f>
        <v>N</v>
      </c>
      <c r="O839" s="4" t="str">
        <f t="shared" si="5"/>
        <v>N</v>
      </c>
      <c r="P839" s="4" t="s">
        <v>226</v>
      </c>
      <c r="Q839" s="4"/>
      <c r="R839" s="4" t="s">
        <v>28</v>
      </c>
      <c r="S839" s="4" t="s">
        <v>31</v>
      </c>
      <c r="T839" s="4">
        <v>1.0</v>
      </c>
      <c r="U839" s="4"/>
    </row>
    <row r="840" hidden="1">
      <c r="A840" s="11" t="s">
        <v>401</v>
      </c>
      <c r="B840" s="2" t="s">
        <v>96</v>
      </c>
      <c r="C840" s="12" t="s">
        <v>859</v>
      </c>
      <c r="D840" s="3" t="str">
        <f>VLOOKUP(C840,Locations!$G$2:$H$250,2,false)</f>
        <v>00075 Route 3</v>
      </c>
      <c r="E840" s="11" t="s">
        <v>101</v>
      </c>
      <c r="F840" s="4" t="s">
        <v>850</v>
      </c>
      <c r="G840" s="3"/>
      <c r="H840" s="2"/>
      <c r="I840" s="4"/>
      <c r="J840" s="4"/>
      <c r="K840" s="4"/>
      <c r="L840" s="4"/>
      <c r="M840" s="4" t="str">
        <f>IF(vlookup(A840,'Available Pokemon'!A:C,3,FALSE)=D840,"Y","N")</f>
        <v>N</v>
      </c>
      <c r="N840" s="4" t="str">
        <f>iferror(IF(vlookup(A840,'Available Pokemon'!A:D,4,FALSE)=D840,"Y","N"),"N")</f>
        <v>N</v>
      </c>
      <c r="O840" s="4" t="str">
        <f t="shared" si="5"/>
        <v>N</v>
      </c>
      <c r="P840" s="4" t="s">
        <v>71</v>
      </c>
      <c r="Q840" s="4" t="s">
        <v>56</v>
      </c>
      <c r="R840" s="4" t="s">
        <v>28</v>
      </c>
      <c r="S840" s="4" t="s">
        <v>28</v>
      </c>
      <c r="T840" s="4">
        <v>0.0</v>
      </c>
      <c r="U840" s="4" t="s">
        <v>31</v>
      </c>
    </row>
    <row r="841">
      <c r="A841" s="11" t="s">
        <v>867</v>
      </c>
      <c r="B841" s="2" t="s">
        <v>96</v>
      </c>
      <c r="C841" s="12" t="s">
        <v>859</v>
      </c>
      <c r="D841" s="3" t="str">
        <f>VLOOKUP(C841,Locations!$G$2:$H$250,2,false)</f>
        <v>00075 Route 3</v>
      </c>
      <c r="E841" s="11" t="s">
        <v>145</v>
      </c>
      <c r="F841" s="4" t="s">
        <v>850</v>
      </c>
      <c r="G841" s="5"/>
      <c r="H841" s="2" t="s">
        <v>414</v>
      </c>
      <c r="I841" s="4"/>
      <c r="J841" s="4"/>
      <c r="K841" s="4"/>
      <c r="L841" s="4"/>
      <c r="M841" s="4" t="str">
        <f>IF(vlookup(A841,'Available Pokemon'!A:C,3,FALSE)=D841,"Y","N")</f>
        <v>Y</v>
      </c>
      <c r="N841" s="4" t="str">
        <f>iferror(IF(vlookup(A841,'Available Pokemon'!A:D,4,FALSE)=D841,"Y","N"),"N")</f>
        <v>N</v>
      </c>
      <c r="O841" s="4" t="str">
        <f t="shared" si="5"/>
        <v>Y</v>
      </c>
      <c r="P841" s="4" t="s">
        <v>71</v>
      </c>
      <c r="Q841" s="4" t="s">
        <v>56</v>
      </c>
      <c r="R841" s="4" t="s">
        <v>28</v>
      </c>
      <c r="S841" s="4" t="s">
        <v>28</v>
      </c>
      <c r="T841" s="4">
        <v>0.0</v>
      </c>
      <c r="U841" s="4" t="s">
        <v>31</v>
      </c>
    </row>
    <row r="842">
      <c r="A842" s="11" t="s">
        <v>868</v>
      </c>
      <c r="B842" s="2" t="s">
        <v>96</v>
      </c>
      <c r="C842" s="12" t="s">
        <v>859</v>
      </c>
      <c r="D842" s="3" t="str">
        <f>VLOOKUP(C842,Locations!$G$2:$H$250,2,false)</f>
        <v>00075 Route 3</v>
      </c>
      <c r="E842" s="11" t="s">
        <v>97</v>
      </c>
      <c r="F842" s="4" t="s">
        <v>850</v>
      </c>
      <c r="G842" s="5"/>
      <c r="H842" s="2" t="s">
        <v>414</v>
      </c>
      <c r="I842" s="4"/>
      <c r="J842" s="4"/>
      <c r="K842" s="4"/>
      <c r="L842" s="4"/>
      <c r="M842" s="4" t="str">
        <f>IF(vlookup(A842,'Available Pokemon'!A:C,3,FALSE)=D842,"Y","N")</f>
        <v>Y</v>
      </c>
      <c r="N842" s="4" t="str">
        <f>iferror(IF(vlookup(A842,'Available Pokemon'!A:D,4,FALSE)=D842,"Y","N"),"N")</f>
        <v>N</v>
      </c>
      <c r="O842" s="4" t="str">
        <f t="shared" si="5"/>
        <v>Y</v>
      </c>
      <c r="P842" s="4" t="s">
        <v>71</v>
      </c>
      <c r="Q842" s="4" t="s">
        <v>56</v>
      </c>
      <c r="R842" s="4" t="s">
        <v>28</v>
      </c>
      <c r="S842" s="4" t="s">
        <v>28</v>
      </c>
      <c r="T842" s="4">
        <v>1.0</v>
      </c>
      <c r="U842" s="4"/>
    </row>
    <row r="843">
      <c r="A843" s="11" t="s">
        <v>323</v>
      </c>
      <c r="B843" s="2" t="s">
        <v>96</v>
      </c>
      <c r="C843" s="12" t="s">
        <v>859</v>
      </c>
      <c r="D843" s="3" t="str">
        <f>VLOOKUP(C843,Locations!$G$2:$H$250,2,false)</f>
        <v>00075 Route 3</v>
      </c>
      <c r="E843" s="11" t="s">
        <v>97</v>
      </c>
      <c r="F843" s="4" t="s">
        <v>850</v>
      </c>
      <c r="G843" s="5"/>
      <c r="H843" s="2" t="s">
        <v>414</v>
      </c>
      <c r="I843" s="4"/>
      <c r="J843" s="4"/>
      <c r="K843" s="4"/>
      <c r="L843" s="4"/>
      <c r="M843" s="4" t="str">
        <f>IF(vlookup(A843,'Available Pokemon'!A:C,3,FALSE)=D843,"Y","N")</f>
        <v>N</v>
      </c>
      <c r="N843" s="4" t="str">
        <f>iferror(IF(vlookup(A843,'Available Pokemon'!A:D,4,FALSE)=D843,"Y","N"),"N")</f>
        <v>Y</v>
      </c>
      <c r="O843" s="4" t="str">
        <f t="shared" si="5"/>
        <v>Y</v>
      </c>
      <c r="P843" s="4" t="s">
        <v>71</v>
      </c>
      <c r="Q843" s="4" t="s">
        <v>56</v>
      </c>
      <c r="R843" s="4" t="s">
        <v>28</v>
      </c>
      <c r="S843" s="4" t="s">
        <v>31</v>
      </c>
      <c r="T843" s="4">
        <v>2.0</v>
      </c>
      <c r="U843" s="4"/>
    </row>
    <row r="844" hidden="1">
      <c r="A844" s="11" t="s">
        <v>832</v>
      </c>
      <c r="B844" s="2" t="s">
        <v>96</v>
      </c>
      <c r="C844" s="12" t="s">
        <v>859</v>
      </c>
      <c r="D844" s="3" t="str">
        <f>VLOOKUP(C844,Locations!$G$2:$H$250,2,false)</f>
        <v>00075 Route 3</v>
      </c>
      <c r="E844" s="11" t="s">
        <v>24</v>
      </c>
      <c r="F844" s="4" t="s">
        <v>850</v>
      </c>
      <c r="G844" s="3"/>
      <c r="H844" s="2"/>
      <c r="I844" s="4"/>
      <c r="J844" s="4"/>
      <c r="K844" s="4"/>
      <c r="L844" s="4"/>
      <c r="M844" s="4" t="str">
        <f>IF(vlookup(A844,'Available Pokemon'!A:C,3,FALSE)=D844,"Y","N")</f>
        <v>N</v>
      </c>
      <c r="N844" s="4" t="str">
        <f>iferror(IF(vlookup(A844,'Available Pokemon'!A:D,4,FALSE)=D844,"Y","N"),"N")</f>
        <v>N</v>
      </c>
      <c r="O844" s="4" t="str">
        <f t="shared" si="5"/>
        <v>N</v>
      </c>
      <c r="P844" s="4" t="s">
        <v>71</v>
      </c>
      <c r="Q844" s="4"/>
      <c r="R844" s="4" t="s">
        <v>28</v>
      </c>
      <c r="S844" s="4" t="s">
        <v>28</v>
      </c>
      <c r="T844" s="4">
        <v>0.0</v>
      </c>
      <c r="U844" s="4" t="s">
        <v>31</v>
      </c>
    </row>
    <row r="845" hidden="1">
      <c r="A845" s="11" t="s">
        <v>679</v>
      </c>
      <c r="B845" s="2" t="s">
        <v>600</v>
      </c>
      <c r="C845" s="12" t="s">
        <v>869</v>
      </c>
      <c r="D845" s="3" t="str">
        <f>VLOOKUP(C845,Locations!$G$2:$H$250,2,false)</f>
        <v>00078 Route 4</v>
      </c>
      <c r="E845" s="11" t="s">
        <v>24</v>
      </c>
      <c r="F845" s="4" t="s">
        <v>850</v>
      </c>
      <c r="G845" s="3"/>
      <c r="H845" s="2"/>
      <c r="I845" s="4" t="s">
        <v>675</v>
      </c>
      <c r="J845" s="4"/>
      <c r="K845" s="4"/>
      <c r="L845" s="4"/>
      <c r="M845" s="4" t="str">
        <f>IF(vlookup(A845,'Available Pokemon'!A:C,3,FALSE)=D845,"Y","N")</f>
        <v>N</v>
      </c>
      <c r="N845" s="4" t="str">
        <f>iferror(IF(vlookup(A845,'Available Pokemon'!A:D,4,FALSE)=D845,"Y","N"),"N")</f>
        <v>N</v>
      </c>
      <c r="O845" s="4" t="str">
        <f t="shared" si="5"/>
        <v>N</v>
      </c>
      <c r="P845" s="4" t="s">
        <v>44</v>
      </c>
      <c r="Q845" s="4"/>
      <c r="R845" s="4" t="s">
        <v>28</v>
      </c>
      <c r="S845" s="4" t="s">
        <v>31</v>
      </c>
      <c r="T845" s="4" t="s">
        <v>82</v>
      </c>
      <c r="U845" s="4" t="s">
        <v>31</v>
      </c>
    </row>
    <row r="846" hidden="1">
      <c r="A846" s="11" t="s">
        <v>803</v>
      </c>
      <c r="B846" s="2" t="s">
        <v>600</v>
      </c>
      <c r="C846" s="12" t="s">
        <v>869</v>
      </c>
      <c r="D846" s="3" t="str">
        <f>VLOOKUP(C846,Locations!$G$2:$H$250,2,false)</f>
        <v>00078 Route 4</v>
      </c>
      <c r="E846" s="11" t="s">
        <v>24</v>
      </c>
      <c r="F846" s="4" t="s">
        <v>850</v>
      </c>
      <c r="G846" s="3"/>
      <c r="H846" s="2"/>
      <c r="I846" s="4"/>
      <c r="J846" s="4"/>
      <c r="K846" s="4"/>
      <c r="L846" s="4"/>
      <c r="M846" s="4" t="str">
        <f>IF(vlookup(A846,'Available Pokemon'!A:C,3,FALSE)=D846,"Y","N")</f>
        <v>N</v>
      </c>
      <c r="N846" s="4" t="str">
        <f>iferror(IF(vlookup(A846,'Available Pokemon'!A:D,4,FALSE)=D846,"Y","N"),"N")</f>
        <v>N</v>
      </c>
      <c r="O846" s="4" t="str">
        <f t="shared" si="5"/>
        <v>N</v>
      </c>
      <c r="P846" s="4" t="s">
        <v>44</v>
      </c>
      <c r="Q846" s="4"/>
      <c r="R846" s="4" t="s">
        <v>28</v>
      </c>
      <c r="S846" s="4" t="s">
        <v>28</v>
      </c>
      <c r="T846" s="4">
        <v>0.0</v>
      </c>
      <c r="U846" s="4" t="s">
        <v>31</v>
      </c>
    </row>
    <row r="847" hidden="1">
      <c r="A847" s="11" t="s">
        <v>758</v>
      </c>
      <c r="B847" s="2" t="s">
        <v>600</v>
      </c>
      <c r="C847" s="12" t="s">
        <v>869</v>
      </c>
      <c r="D847" s="3" t="str">
        <f>VLOOKUP(C847,Locations!$G$2:$H$250,2,false)</f>
        <v>00078 Route 4</v>
      </c>
      <c r="E847" s="11" t="s">
        <v>24</v>
      </c>
      <c r="F847" s="4" t="s">
        <v>850</v>
      </c>
      <c r="G847" s="3"/>
      <c r="H847" s="2"/>
      <c r="I847" s="4"/>
      <c r="J847" s="4"/>
      <c r="K847" s="4"/>
      <c r="L847" s="4"/>
      <c r="M847" s="4" t="str">
        <f>IF(vlookup(A847,'Available Pokemon'!A:C,3,FALSE)=D847,"Y","N")</f>
        <v>N</v>
      </c>
      <c r="N847" s="4" t="str">
        <f>iferror(IF(vlookup(A847,'Available Pokemon'!A:D,4,FALSE)=D847,"Y","N"),"N")</f>
        <v>N</v>
      </c>
      <c r="O847" s="4" t="str">
        <f t="shared" si="5"/>
        <v>N</v>
      </c>
      <c r="P847" s="4" t="s">
        <v>44</v>
      </c>
      <c r="Q847" s="4"/>
      <c r="R847" s="4" t="s">
        <v>28</v>
      </c>
      <c r="S847" s="4" t="s">
        <v>31</v>
      </c>
      <c r="T847" s="4" t="s">
        <v>82</v>
      </c>
      <c r="U847" s="4" t="s">
        <v>31</v>
      </c>
    </row>
    <row r="848">
      <c r="A848" s="11" t="s">
        <v>870</v>
      </c>
      <c r="B848" s="2" t="s">
        <v>96</v>
      </c>
      <c r="C848" s="12" t="s">
        <v>869</v>
      </c>
      <c r="D848" s="3" t="str">
        <f>VLOOKUP(C848,Locations!$G$2:$H$250,2,false)</f>
        <v>00078 Route 4</v>
      </c>
      <c r="E848" s="11" t="s">
        <v>24</v>
      </c>
      <c r="F848" s="4" t="s">
        <v>850</v>
      </c>
      <c r="G848" s="5"/>
      <c r="H848" s="2" t="s">
        <v>149</v>
      </c>
      <c r="I848" s="4" t="s">
        <v>842</v>
      </c>
      <c r="J848" s="4"/>
      <c r="K848" s="4"/>
      <c r="L848" s="4"/>
      <c r="M848" s="4" t="str">
        <f>IF(vlookup(A848,'Available Pokemon'!A:C,3,FALSE)=D848,"Y","N")</f>
        <v>Y</v>
      </c>
      <c r="N848" s="4" t="str">
        <f>iferror(IF(vlookup(A848,'Available Pokemon'!A:D,4,FALSE)=D848,"Y","N"),"N")</f>
        <v>N</v>
      </c>
      <c r="O848" s="4" t="str">
        <f t="shared" si="5"/>
        <v>Y</v>
      </c>
      <c r="P848" s="4" t="s">
        <v>29</v>
      </c>
      <c r="Q848" s="4" t="s">
        <v>75</v>
      </c>
      <c r="R848" s="4" t="s">
        <v>28</v>
      </c>
      <c r="S848" s="4" t="s">
        <v>28</v>
      </c>
      <c r="T848" s="4">
        <v>0.0</v>
      </c>
      <c r="U848" s="4" t="s">
        <v>31</v>
      </c>
    </row>
    <row r="849" hidden="1">
      <c r="A849" s="11" t="s">
        <v>822</v>
      </c>
      <c r="B849" s="2" t="s">
        <v>96</v>
      </c>
      <c r="C849" s="12" t="s">
        <v>869</v>
      </c>
      <c r="D849" s="3" t="str">
        <f>VLOOKUP(C849,Locations!$G$2:$H$250,2,false)</f>
        <v>00078 Route 4</v>
      </c>
      <c r="E849" s="11" t="s">
        <v>213</v>
      </c>
      <c r="F849" s="4" t="s">
        <v>850</v>
      </c>
      <c r="G849" s="3"/>
      <c r="H849" s="2"/>
      <c r="I849" s="4"/>
      <c r="J849" s="4"/>
      <c r="K849" s="4"/>
      <c r="L849" s="4"/>
      <c r="M849" s="4" t="str">
        <f>IF(vlookup(A849,'Available Pokemon'!A:C,3,FALSE)=D849,"Y","N")</f>
        <v>N</v>
      </c>
      <c r="N849" s="4" t="str">
        <f>iferror(IF(vlookup(A849,'Available Pokemon'!A:D,4,FALSE)=D849,"Y","N"),"N")</f>
        <v>N</v>
      </c>
      <c r="O849" s="4" t="str">
        <f t="shared" si="5"/>
        <v>N</v>
      </c>
      <c r="P849" s="4" t="s">
        <v>147</v>
      </c>
      <c r="Q849" s="4"/>
      <c r="R849" s="4" t="s">
        <v>28</v>
      </c>
      <c r="S849" s="4" t="s">
        <v>31</v>
      </c>
      <c r="T849" s="4" t="s">
        <v>82</v>
      </c>
      <c r="U849" s="4" t="s">
        <v>31</v>
      </c>
    </row>
    <row r="850" hidden="1">
      <c r="A850" s="11" t="s">
        <v>631</v>
      </c>
      <c r="B850" s="2" t="s">
        <v>96</v>
      </c>
      <c r="C850" s="12" t="s">
        <v>869</v>
      </c>
      <c r="D850" s="3" t="str">
        <f>VLOOKUP(C850,Locations!$G$2:$H$250,2,false)</f>
        <v>00078 Route 4</v>
      </c>
      <c r="E850" s="11" t="s">
        <v>24</v>
      </c>
      <c r="F850" s="4" t="s">
        <v>850</v>
      </c>
      <c r="G850" s="3"/>
      <c r="H850" s="2"/>
      <c r="I850" s="4" t="s">
        <v>632</v>
      </c>
      <c r="J850" s="4" t="s">
        <v>633</v>
      </c>
      <c r="K850" s="4"/>
      <c r="L850" s="4"/>
      <c r="M850" s="4" t="str">
        <f>IF(vlookup(A850,'Available Pokemon'!A:C,3,FALSE)=D850,"Y","N")</f>
        <v>N</v>
      </c>
      <c r="N850" s="4" t="str">
        <f>iferror(IF(vlookup(A850,'Available Pokemon'!A:D,4,FALSE)=D850,"Y","N"),"N")</f>
        <v>N</v>
      </c>
      <c r="O850" s="4" t="str">
        <f t="shared" si="5"/>
        <v>N</v>
      </c>
      <c r="P850" s="4" t="s">
        <v>71</v>
      </c>
      <c r="Q850" s="4"/>
      <c r="R850" s="4" t="s">
        <v>634</v>
      </c>
      <c r="S850" s="4" t="s">
        <v>31</v>
      </c>
      <c r="T850" s="4" t="s">
        <v>82</v>
      </c>
      <c r="U850" s="4" t="s">
        <v>31</v>
      </c>
    </row>
    <row r="851">
      <c r="A851" s="11" t="s">
        <v>134</v>
      </c>
      <c r="B851" s="2" t="s">
        <v>96</v>
      </c>
      <c r="C851" s="12" t="s">
        <v>869</v>
      </c>
      <c r="D851" s="3" t="str">
        <f>VLOOKUP(C851,Locations!$G$2:$H$250,2,false)</f>
        <v>00078 Route 4</v>
      </c>
      <c r="E851" s="11" t="s">
        <v>97</v>
      </c>
      <c r="F851" s="4" t="s">
        <v>850</v>
      </c>
      <c r="G851" s="5"/>
      <c r="H851" s="2" t="s">
        <v>149</v>
      </c>
      <c r="I851" s="4"/>
      <c r="J851" s="4"/>
      <c r="K851" s="4"/>
      <c r="L851" s="4"/>
      <c r="M851" s="4" t="str">
        <f>IF(vlookup(A851,'Available Pokemon'!A:C,3,FALSE)=D851,"Y","N")</f>
        <v>N</v>
      </c>
      <c r="N851" s="4" t="str">
        <f>iferror(IF(vlookup(A851,'Available Pokemon'!A:D,4,FALSE)=D851,"Y","N"),"N")</f>
        <v>Y</v>
      </c>
      <c r="O851" s="4" t="str">
        <f t="shared" si="5"/>
        <v>Y</v>
      </c>
      <c r="P851" s="4" t="s">
        <v>81</v>
      </c>
      <c r="Q851" s="4"/>
      <c r="R851" s="4" t="s">
        <v>28</v>
      </c>
      <c r="S851" s="4" t="s">
        <v>31</v>
      </c>
      <c r="T851" s="4">
        <v>1.0</v>
      </c>
      <c r="U851" s="4"/>
    </row>
    <row r="852" hidden="1">
      <c r="A852" s="11" t="s">
        <v>799</v>
      </c>
      <c r="B852" s="2" t="s">
        <v>96</v>
      </c>
      <c r="C852" s="12" t="s">
        <v>869</v>
      </c>
      <c r="D852" s="3" t="str">
        <f>VLOOKUP(C852,Locations!$G$2:$H$250,2,false)</f>
        <v>00078 Route 4</v>
      </c>
      <c r="E852" s="11" t="s">
        <v>24</v>
      </c>
      <c r="F852" s="4" t="s">
        <v>850</v>
      </c>
      <c r="G852" s="3"/>
      <c r="H852" s="2"/>
      <c r="I852" s="4" t="s">
        <v>800</v>
      </c>
      <c r="J852" s="4"/>
      <c r="K852" s="4"/>
      <c r="L852" s="4" t="s">
        <v>70</v>
      </c>
      <c r="M852" s="4" t="str">
        <f>IF(vlookup(A852,'Available Pokemon'!A:C,3,FALSE)=D852,"Y","N")</f>
        <v>N</v>
      </c>
      <c r="N852" s="4" t="str">
        <f>iferror(IF(vlookup(A852,'Available Pokemon'!A:D,4,FALSE)=D852,"Y","N"),"N")</f>
        <v>N</v>
      </c>
      <c r="O852" s="4" t="str">
        <f t="shared" si="5"/>
        <v>N</v>
      </c>
      <c r="P852" s="4" t="s">
        <v>131</v>
      </c>
      <c r="Q852" s="4" t="s">
        <v>111</v>
      </c>
      <c r="R852" s="4" t="s">
        <v>28</v>
      </c>
      <c r="S852" s="4" t="s">
        <v>28</v>
      </c>
      <c r="T852" s="4">
        <v>0.0</v>
      </c>
      <c r="U852" s="4" t="s">
        <v>31</v>
      </c>
    </row>
    <row r="853" hidden="1">
      <c r="A853" s="11" t="s">
        <v>233</v>
      </c>
      <c r="B853" s="2" t="s">
        <v>96</v>
      </c>
      <c r="C853" s="12" t="s">
        <v>869</v>
      </c>
      <c r="D853" s="3" t="str">
        <f>VLOOKUP(C853,Locations!$G$2:$H$250,2,false)</f>
        <v>00078 Route 4</v>
      </c>
      <c r="E853" s="11" t="s">
        <v>97</v>
      </c>
      <c r="F853" s="4" t="s">
        <v>850</v>
      </c>
      <c r="G853" s="3"/>
      <c r="H853" s="2"/>
      <c r="I853" s="4" t="s">
        <v>800</v>
      </c>
      <c r="J853" s="4"/>
      <c r="K853" s="4"/>
      <c r="L853" s="4" t="s">
        <v>70</v>
      </c>
      <c r="M853" s="4" t="str">
        <f>IF(vlookup(A853,'Available Pokemon'!A:C,3,FALSE)=D853,"Y","N")</f>
        <v>N</v>
      </c>
      <c r="N853" s="4" t="str">
        <f>iferror(IF(vlookup(A853,'Available Pokemon'!A:D,4,FALSE)=D853,"Y","N"),"N")</f>
        <v>N</v>
      </c>
      <c r="O853" s="4" t="str">
        <f t="shared" si="5"/>
        <v>N</v>
      </c>
      <c r="P853" s="4" t="s">
        <v>131</v>
      </c>
      <c r="Q853" s="4" t="s">
        <v>111</v>
      </c>
      <c r="R853" s="4" t="s">
        <v>28</v>
      </c>
      <c r="S853" s="4" t="s">
        <v>31</v>
      </c>
      <c r="T853" s="4">
        <v>1.0</v>
      </c>
      <c r="U853" s="4"/>
    </row>
    <row r="854">
      <c r="A854" s="11" t="s">
        <v>313</v>
      </c>
      <c r="B854" s="2" t="s">
        <v>96</v>
      </c>
      <c r="C854" s="12" t="s">
        <v>869</v>
      </c>
      <c r="D854" s="3" t="str">
        <f>VLOOKUP(C854,Locations!$G$2:$H$250,2,false)</f>
        <v>00078 Route 4</v>
      </c>
      <c r="E854" s="11" t="s">
        <v>97</v>
      </c>
      <c r="F854" s="4" t="s">
        <v>850</v>
      </c>
      <c r="G854" s="5"/>
      <c r="H854" s="2" t="s">
        <v>149</v>
      </c>
      <c r="I854" s="4" t="s">
        <v>217</v>
      </c>
      <c r="J854" s="4"/>
      <c r="K854" s="4"/>
      <c r="L854" s="4"/>
      <c r="M854" s="4" t="str">
        <f>IF(vlookup(A854,'Available Pokemon'!A:C,3,FALSE)=D854,"Y","N")</f>
        <v>N</v>
      </c>
      <c r="N854" s="4" t="str">
        <f>iferror(IF(vlookup(A854,'Available Pokemon'!A:D,4,FALSE)=D854,"Y","N"),"N")</f>
        <v>Y</v>
      </c>
      <c r="O854" s="4" t="str">
        <f t="shared" si="5"/>
        <v>Y</v>
      </c>
      <c r="P854" s="4" t="s">
        <v>29</v>
      </c>
      <c r="Q854" s="4" t="s">
        <v>172</v>
      </c>
      <c r="R854" s="4" t="s">
        <v>28</v>
      </c>
      <c r="S854" s="4" t="s">
        <v>31</v>
      </c>
      <c r="T854" s="4">
        <v>1.0</v>
      </c>
      <c r="U854" s="4"/>
    </row>
    <row r="855" hidden="1">
      <c r="A855" s="11" t="s">
        <v>401</v>
      </c>
      <c r="B855" s="2" t="s">
        <v>96</v>
      </c>
      <c r="C855" s="12" t="s">
        <v>869</v>
      </c>
      <c r="D855" s="3" t="str">
        <f>VLOOKUP(C855,Locations!$G$2:$H$250,2,false)</f>
        <v>00078 Route 4</v>
      </c>
      <c r="E855" s="11" t="s">
        <v>101</v>
      </c>
      <c r="F855" s="4" t="s">
        <v>850</v>
      </c>
      <c r="G855" s="3"/>
      <c r="H855" s="2"/>
      <c r="I855" s="4"/>
      <c r="J855" s="4"/>
      <c r="K855" s="4"/>
      <c r="L855" s="4"/>
      <c r="M855" s="4" t="str">
        <f>IF(vlookup(A855,'Available Pokemon'!A:C,3,FALSE)=D855,"Y","N")</f>
        <v>N</v>
      </c>
      <c r="N855" s="4" t="str">
        <f>iferror(IF(vlookup(A855,'Available Pokemon'!A:D,4,FALSE)=D855,"Y","N"),"N")</f>
        <v>N</v>
      </c>
      <c r="O855" s="4" t="str">
        <f t="shared" si="5"/>
        <v>N</v>
      </c>
      <c r="P855" s="4" t="s">
        <v>71</v>
      </c>
      <c r="Q855" s="4" t="s">
        <v>56</v>
      </c>
      <c r="R855" s="4" t="s">
        <v>28</v>
      </c>
      <c r="S855" s="4" t="s">
        <v>28</v>
      </c>
      <c r="T855" s="4">
        <v>0.0</v>
      </c>
      <c r="U855" s="4" t="s">
        <v>31</v>
      </c>
    </row>
    <row r="856">
      <c r="A856" s="11" t="s">
        <v>319</v>
      </c>
      <c r="B856" s="2" t="s">
        <v>96</v>
      </c>
      <c r="C856" s="12" t="s">
        <v>869</v>
      </c>
      <c r="D856" s="3" t="str">
        <f>VLOOKUP(C856,Locations!$G$2:$H$250,2,false)</f>
        <v>00078 Route 4</v>
      </c>
      <c r="E856" s="11" t="s">
        <v>213</v>
      </c>
      <c r="F856" s="4" t="s">
        <v>850</v>
      </c>
      <c r="G856" s="5"/>
      <c r="H856" s="2" t="s">
        <v>414</v>
      </c>
      <c r="I856" s="4"/>
      <c r="J856" s="4"/>
      <c r="K856" s="4"/>
      <c r="L856" s="4"/>
      <c r="M856" s="4" t="str">
        <f>IF(vlookup(A856,'Available Pokemon'!A:C,3,FALSE)=D856,"Y","N")</f>
        <v>N</v>
      </c>
      <c r="N856" s="4" t="str">
        <f>iferror(IF(vlookup(A856,'Available Pokemon'!A:D,4,FALSE)=D856,"Y","N"),"N")</f>
        <v>Y</v>
      </c>
      <c r="O856" s="4" t="str">
        <f t="shared" si="5"/>
        <v>Y</v>
      </c>
      <c r="P856" s="4" t="s">
        <v>147</v>
      </c>
      <c r="Q856" s="4" t="s">
        <v>131</v>
      </c>
      <c r="R856" s="4" t="s">
        <v>28</v>
      </c>
      <c r="S856" s="4" t="s">
        <v>31</v>
      </c>
      <c r="T856" s="4">
        <v>1.0</v>
      </c>
      <c r="U856" s="4"/>
    </row>
    <row r="857" hidden="1">
      <c r="A857" s="11" t="s">
        <v>382</v>
      </c>
      <c r="B857" s="2" t="s">
        <v>96</v>
      </c>
      <c r="C857" s="12" t="s">
        <v>869</v>
      </c>
      <c r="D857" s="3" t="str">
        <f>VLOOKUP(C857,Locations!$G$2:$H$250,2,false)</f>
        <v>00078 Route 4</v>
      </c>
      <c r="E857" s="11" t="s">
        <v>101</v>
      </c>
      <c r="F857" s="4" t="s">
        <v>850</v>
      </c>
      <c r="G857" s="3"/>
      <c r="H857" s="2"/>
      <c r="I857" s="4"/>
      <c r="J857" s="4"/>
      <c r="K857" s="4"/>
      <c r="L857" s="4"/>
      <c r="M857" s="4" t="str">
        <f>IF(vlookup(A857,'Available Pokemon'!A:C,3,FALSE)=D857,"Y","N")</f>
        <v>N</v>
      </c>
      <c r="N857" s="4" t="str">
        <f>iferror(IF(vlookup(A857,'Available Pokemon'!A:D,4,FALSE)=D857,"Y","N"),"N")</f>
        <v>N</v>
      </c>
      <c r="O857" s="4" t="str">
        <f t="shared" si="5"/>
        <v>N</v>
      </c>
      <c r="P857" s="4" t="s">
        <v>177</v>
      </c>
      <c r="Q857" s="4" t="s">
        <v>29</v>
      </c>
      <c r="R857" s="4" t="s">
        <v>28</v>
      </c>
      <c r="S857" s="4" t="s">
        <v>31</v>
      </c>
      <c r="T857" s="4">
        <v>1.0</v>
      </c>
      <c r="U857" s="4"/>
    </row>
    <row r="858" hidden="1">
      <c r="A858" s="11" t="s">
        <v>757</v>
      </c>
      <c r="B858" s="2" t="s">
        <v>96</v>
      </c>
      <c r="C858" s="12" t="s">
        <v>869</v>
      </c>
      <c r="D858" s="3" t="str">
        <f>VLOOKUP(C858,Locations!$G$2:$H$250,2,false)</f>
        <v>00078 Route 4</v>
      </c>
      <c r="E858" s="11" t="s">
        <v>24</v>
      </c>
      <c r="F858" s="4" t="s">
        <v>850</v>
      </c>
      <c r="G858" s="3"/>
      <c r="H858" s="2"/>
      <c r="I858" s="4"/>
      <c r="J858" s="4"/>
      <c r="K858" s="4"/>
      <c r="L858" s="4"/>
      <c r="M858" s="4" t="str">
        <f>IF(vlookup(A858,'Available Pokemon'!A:C,3,FALSE)=D858,"Y","N")</f>
        <v>N</v>
      </c>
      <c r="N858" s="4" t="str">
        <f>iferror(IF(vlookup(A858,'Available Pokemon'!A:D,4,FALSE)=D858,"Y","N"),"N")</f>
        <v>N</v>
      </c>
      <c r="O858" s="4" t="str">
        <f t="shared" si="5"/>
        <v>N</v>
      </c>
      <c r="P858" s="4" t="s">
        <v>75</v>
      </c>
      <c r="Q858" s="4" t="s">
        <v>128</v>
      </c>
      <c r="R858" s="4" t="s">
        <v>28</v>
      </c>
      <c r="S858" s="4" t="s">
        <v>28</v>
      </c>
      <c r="T858" s="4">
        <v>1.0</v>
      </c>
      <c r="U858" s="4"/>
    </row>
    <row r="859" hidden="1">
      <c r="A859" s="11" t="s">
        <v>293</v>
      </c>
      <c r="B859" s="2" t="s">
        <v>96</v>
      </c>
      <c r="C859" s="12" t="s">
        <v>869</v>
      </c>
      <c r="D859" s="3" t="str">
        <f>VLOOKUP(C859,Locations!$G$2:$H$250,2,false)</f>
        <v>00078 Route 4</v>
      </c>
      <c r="E859" s="11" t="s">
        <v>24</v>
      </c>
      <c r="F859" s="4" t="s">
        <v>850</v>
      </c>
      <c r="G859" s="3"/>
      <c r="H859" s="2"/>
      <c r="I859" s="4" t="s">
        <v>842</v>
      </c>
      <c r="J859" s="4"/>
      <c r="K859" s="4"/>
      <c r="L859" s="4"/>
      <c r="M859" s="4" t="str">
        <f>IF(vlookup(A859,'Available Pokemon'!A:C,3,FALSE)=D859,"Y","N")</f>
        <v>N</v>
      </c>
      <c r="N859" s="4" t="str">
        <f>iferror(IF(vlookup(A859,'Available Pokemon'!A:D,4,FALSE)=D859,"Y","N"),"N")</f>
        <v>N</v>
      </c>
      <c r="O859" s="4" t="str">
        <f t="shared" si="5"/>
        <v>N</v>
      </c>
      <c r="P859" s="4" t="s">
        <v>29</v>
      </c>
      <c r="Q859" s="4" t="s">
        <v>75</v>
      </c>
      <c r="R859" s="4" t="s">
        <v>28</v>
      </c>
      <c r="S859" s="4" t="s">
        <v>31</v>
      </c>
      <c r="T859" s="4">
        <v>1.0</v>
      </c>
      <c r="U859" s="4"/>
    </row>
    <row r="860">
      <c r="A860" s="11" t="s">
        <v>871</v>
      </c>
      <c r="B860" s="2" t="s">
        <v>96</v>
      </c>
      <c r="C860" s="12" t="s">
        <v>869</v>
      </c>
      <c r="D860" s="3" t="str">
        <f>VLOOKUP(C860,Locations!$G$2:$H$250,2,false)</f>
        <v>00078 Route 4</v>
      </c>
      <c r="E860" s="11" t="s">
        <v>24</v>
      </c>
      <c r="F860" s="4" t="s">
        <v>850</v>
      </c>
      <c r="G860" s="5"/>
      <c r="H860" s="2" t="s">
        <v>414</v>
      </c>
      <c r="I860" s="4"/>
      <c r="J860" s="4"/>
      <c r="K860" s="4"/>
      <c r="L860" s="4"/>
      <c r="M860" s="4" t="str">
        <f>IF(vlookup(A860,'Available Pokemon'!A:C,3,FALSE)=D860,"Y","N")</f>
        <v>Y</v>
      </c>
      <c r="N860" s="4" t="str">
        <f>iferror(IF(vlookup(A860,'Available Pokemon'!A:D,4,FALSE)=D860,"Y","N"),"N")</f>
        <v>N</v>
      </c>
      <c r="O860" s="4" t="str">
        <f t="shared" si="5"/>
        <v>Y</v>
      </c>
      <c r="P860" s="4" t="s">
        <v>81</v>
      </c>
      <c r="Q860" s="4"/>
      <c r="R860" s="4" t="s">
        <v>28</v>
      </c>
      <c r="S860" s="4" t="s">
        <v>28</v>
      </c>
      <c r="T860" s="4">
        <v>0.0</v>
      </c>
      <c r="U860" s="4" t="s">
        <v>31</v>
      </c>
    </row>
    <row r="861" hidden="1">
      <c r="A861" s="11" t="s">
        <v>157</v>
      </c>
      <c r="B861" s="2" t="s">
        <v>158</v>
      </c>
      <c r="C861" s="12" t="s">
        <v>869</v>
      </c>
      <c r="D861" s="3" t="str">
        <f>VLOOKUP(C861,Locations!$G$2:$H$250,2,false)</f>
        <v>00078 Route 4</v>
      </c>
      <c r="E861" s="11" t="s">
        <v>24</v>
      </c>
      <c r="F861" s="4" t="s">
        <v>850</v>
      </c>
      <c r="G861" s="3"/>
      <c r="H861" s="2"/>
      <c r="I861" s="4"/>
      <c r="J861" s="4"/>
      <c r="K861" s="4"/>
      <c r="L861" s="4"/>
      <c r="M861" s="4" t="str">
        <f>IF(vlookup(A861,'Available Pokemon'!A:C,3,FALSE)=D861,"Y","N")</f>
        <v>N</v>
      </c>
      <c r="N861" s="4" t="str">
        <f>iferror(IF(vlookup(A861,'Available Pokemon'!A:D,4,FALSE)=D861,"Y","N"),"N")</f>
        <v>N</v>
      </c>
      <c r="O861" s="4" t="str">
        <f t="shared" si="5"/>
        <v>N</v>
      </c>
      <c r="P861" s="4" t="s">
        <v>44</v>
      </c>
      <c r="Q861" s="4"/>
      <c r="R861" s="4" t="s">
        <v>28</v>
      </c>
      <c r="S861" s="4" t="s">
        <v>31</v>
      </c>
      <c r="T861" s="4">
        <v>1.0</v>
      </c>
      <c r="U861" s="4"/>
    </row>
    <row r="862" hidden="1">
      <c r="A862" s="11" t="s">
        <v>159</v>
      </c>
      <c r="B862" s="2" t="s">
        <v>158</v>
      </c>
      <c r="C862" s="12" t="s">
        <v>869</v>
      </c>
      <c r="D862" s="3" t="str">
        <f>VLOOKUP(C862,Locations!$G$2:$H$250,2,false)</f>
        <v>00078 Route 4</v>
      </c>
      <c r="E862" s="11" t="s">
        <v>24</v>
      </c>
      <c r="F862" s="4" t="s">
        <v>850</v>
      </c>
      <c r="G862" s="3"/>
      <c r="H862" s="2"/>
      <c r="I862" s="4" t="s">
        <v>160</v>
      </c>
      <c r="J862" s="4"/>
      <c r="K862" s="4"/>
      <c r="L862" s="4"/>
      <c r="M862" s="4" t="str">
        <f>IF(vlookup(A862,'Available Pokemon'!A:C,3,FALSE)=D862,"Y","N")</f>
        <v>N</v>
      </c>
      <c r="N862" s="4" t="str">
        <f>iferror(IF(vlookup(A862,'Available Pokemon'!A:D,4,FALSE)=D862,"Y","N"),"N")</f>
        <v>N</v>
      </c>
      <c r="O862" s="4" t="str">
        <f t="shared" si="5"/>
        <v>N</v>
      </c>
      <c r="P862" s="4" t="s">
        <v>44</v>
      </c>
      <c r="Q862" s="4"/>
      <c r="R862" s="4" t="s">
        <v>28</v>
      </c>
      <c r="S862" s="4" t="s">
        <v>31</v>
      </c>
      <c r="T862" s="4">
        <v>1.0</v>
      </c>
      <c r="U862" s="4"/>
    </row>
    <row r="863">
      <c r="A863" s="3" t="s">
        <v>872</v>
      </c>
      <c r="B863" s="2" t="s">
        <v>22</v>
      </c>
      <c r="C863" s="3" t="s">
        <v>873</v>
      </c>
      <c r="D863" s="3" t="str">
        <f>VLOOKUP(C863,Locations!$G$2:$H$250,2,false)</f>
        <v>00079 Calcenon City</v>
      </c>
      <c r="E863" s="2" t="s">
        <v>24</v>
      </c>
      <c r="F863" s="4" t="s">
        <v>850</v>
      </c>
      <c r="G863" s="5" t="s">
        <v>874</v>
      </c>
      <c r="H863" s="2" t="s">
        <v>414</v>
      </c>
      <c r="I863" s="4" t="s">
        <v>28</v>
      </c>
      <c r="J863" s="4" t="s">
        <v>28</v>
      </c>
      <c r="K863" s="4" t="s">
        <v>28</v>
      </c>
      <c r="L863" s="4"/>
      <c r="M863" s="4" t="str">
        <f>IF(vlookup(A863,'Available Pokemon'!A:C,3,FALSE)=D863,"Y","N")</f>
        <v>Y</v>
      </c>
      <c r="N863" s="4" t="str">
        <f>iferror(IF(vlookup(A863,'Available Pokemon'!A:D,4,FALSE)=D863,"Y","N"),"N")</f>
        <v>N</v>
      </c>
      <c r="O863" s="4" t="str">
        <f t="shared" si="5"/>
        <v>Y</v>
      </c>
      <c r="P863" s="4" t="s">
        <v>71</v>
      </c>
      <c r="Q863" s="4"/>
      <c r="R863" s="4" t="s">
        <v>28</v>
      </c>
      <c r="S863" s="4" t="s">
        <v>31</v>
      </c>
      <c r="T863" s="4">
        <v>1.0</v>
      </c>
      <c r="U863" s="4"/>
    </row>
    <row r="864" hidden="1">
      <c r="A864" s="11" t="s">
        <v>388</v>
      </c>
      <c r="B864" s="2" t="s">
        <v>875</v>
      </c>
      <c r="C864" s="12" t="s">
        <v>753</v>
      </c>
      <c r="D864" s="3" t="str">
        <f>VLOOKUP(C864,Locations!$G$2:$H$250,2,false)</f>
        <v>00068 Celestinine Mountain</v>
      </c>
      <c r="E864" s="11" t="s">
        <v>24</v>
      </c>
      <c r="F864" s="4" t="s">
        <v>876</v>
      </c>
      <c r="G864" s="5" t="s">
        <v>877</v>
      </c>
      <c r="H864" s="11"/>
      <c r="I864" s="4" t="s">
        <v>389</v>
      </c>
      <c r="J864" s="4"/>
      <c r="K864" s="4"/>
      <c r="L864" s="4"/>
      <c r="M864" s="4" t="str">
        <f>IF(vlookup(A864,'Available Pokemon'!A:C,3,FALSE)=D864,"Y","N")</f>
        <v>N</v>
      </c>
      <c r="N864" s="4" t="str">
        <f>iferror(IF(vlookup(A864,'Available Pokemon'!A:D,4,FALSE)=D864,"Y","N"),"N")</f>
        <v>N</v>
      </c>
      <c r="O864" s="4" t="str">
        <f t="shared" si="5"/>
        <v>N</v>
      </c>
      <c r="P864" s="4" t="s">
        <v>44</v>
      </c>
      <c r="Q864" s="4" t="s">
        <v>81</v>
      </c>
      <c r="R864" s="4" t="s">
        <v>28</v>
      </c>
      <c r="S864" s="4" t="s">
        <v>31</v>
      </c>
      <c r="T864" s="4">
        <v>1.0</v>
      </c>
      <c r="U864" s="4"/>
    </row>
    <row r="865">
      <c r="A865" s="11" t="s">
        <v>263</v>
      </c>
      <c r="B865" s="2" t="s">
        <v>875</v>
      </c>
      <c r="C865" s="12" t="s">
        <v>753</v>
      </c>
      <c r="D865" s="3" t="str">
        <f>VLOOKUP(C865,Locations!$G$2:$H$250,2,false)</f>
        <v>00068 Celestinine Mountain</v>
      </c>
      <c r="E865" s="11" t="s">
        <v>24</v>
      </c>
      <c r="F865" s="4" t="s">
        <v>876</v>
      </c>
      <c r="G865" s="5" t="s">
        <v>877</v>
      </c>
      <c r="H865" s="2" t="s">
        <v>414</v>
      </c>
      <c r="I865" s="4" t="s">
        <v>878</v>
      </c>
      <c r="J865" s="4" t="s">
        <v>879</v>
      </c>
      <c r="K865" s="4"/>
      <c r="L865" s="4"/>
      <c r="M865" s="4" t="str">
        <f>IF(vlookup(A865,'Available Pokemon'!A:C,3,FALSE)=D865,"Y","N")</f>
        <v>N</v>
      </c>
      <c r="N865" s="4" t="str">
        <f>iferror(IF(vlookup(A865,'Available Pokemon'!A:D,4,FALSE)=D865,"Y","N"),"N")</f>
        <v>Y</v>
      </c>
      <c r="O865" s="4" t="str">
        <f t="shared" si="5"/>
        <v>Y</v>
      </c>
      <c r="P865" s="4" t="s">
        <v>44</v>
      </c>
      <c r="Q865" s="4"/>
      <c r="R865" s="4" t="s">
        <v>28</v>
      </c>
      <c r="S865" s="4" t="s">
        <v>31</v>
      </c>
      <c r="T865" s="4">
        <v>1.0</v>
      </c>
      <c r="U865" s="4"/>
    </row>
    <row r="866">
      <c r="A866" s="11" t="s">
        <v>880</v>
      </c>
      <c r="B866" s="2" t="s">
        <v>875</v>
      </c>
      <c r="C866" s="12" t="s">
        <v>753</v>
      </c>
      <c r="D866" s="3" t="str">
        <f>VLOOKUP(C866,Locations!$G$2:$H$250,2,false)</f>
        <v>00068 Celestinine Mountain</v>
      </c>
      <c r="E866" s="11" t="s">
        <v>24</v>
      </c>
      <c r="F866" s="4" t="s">
        <v>876</v>
      </c>
      <c r="G866" s="5" t="s">
        <v>877</v>
      </c>
      <c r="H866" s="2" t="s">
        <v>414</v>
      </c>
      <c r="I866" s="4" t="s">
        <v>389</v>
      </c>
      <c r="J866" s="4"/>
      <c r="K866" s="4"/>
      <c r="L866" s="4"/>
      <c r="M866" s="4" t="str">
        <f>IF(vlookup(A866,'Available Pokemon'!A:C,3,FALSE)=D866,"Y","N")</f>
        <v>Y</v>
      </c>
      <c r="N866" s="4" t="str">
        <f>iferror(IF(vlookup(A866,'Available Pokemon'!A:D,4,FALSE)=D866,"Y","N"),"N")</f>
        <v>N</v>
      </c>
      <c r="O866" s="4" t="str">
        <f t="shared" si="5"/>
        <v>Y</v>
      </c>
      <c r="P866" s="4" t="s">
        <v>44</v>
      </c>
      <c r="Q866" s="4" t="s">
        <v>81</v>
      </c>
      <c r="R866" s="4" t="s">
        <v>28</v>
      </c>
      <c r="S866" s="4" t="s">
        <v>28</v>
      </c>
      <c r="T866" s="4">
        <v>0.0</v>
      </c>
      <c r="U866" s="4" t="s">
        <v>31</v>
      </c>
    </row>
    <row r="867">
      <c r="A867" s="11" t="s">
        <v>881</v>
      </c>
      <c r="B867" s="2" t="s">
        <v>875</v>
      </c>
      <c r="C867" s="12" t="s">
        <v>753</v>
      </c>
      <c r="D867" s="3" t="str">
        <f>VLOOKUP(C867,Locations!$G$2:$H$250,2,false)</f>
        <v>00068 Celestinine Mountain</v>
      </c>
      <c r="E867" s="11" t="s">
        <v>24</v>
      </c>
      <c r="F867" s="4" t="s">
        <v>876</v>
      </c>
      <c r="G867" s="5" t="s">
        <v>877</v>
      </c>
      <c r="H867" s="2" t="s">
        <v>414</v>
      </c>
      <c r="I867" s="4" t="s">
        <v>389</v>
      </c>
      <c r="J867" s="4"/>
      <c r="K867" s="4"/>
      <c r="L867" s="4"/>
      <c r="M867" s="4" t="str">
        <f>IF(vlookup(A867,'Available Pokemon'!A:C,3,FALSE)=D867,"Y","N")</f>
        <v>Y</v>
      </c>
      <c r="N867" s="4" t="str">
        <f>iferror(IF(vlookup(A867,'Available Pokemon'!A:D,4,FALSE)=D867,"Y","N"),"N")</f>
        <v>N</v>
      </c>
      <c r="O867" s="4" t="str">
        <f t="shared" si="5"/>
        <v>Y</v>
      </c>
      <c r="P867" s="4" t="s">
        <v>44</v>
      </c>
      <c r="Q867" s="4" t="s">
        <v>121</v>
      </c>
      <c r="R867" s="4" t="s">
        <v>28</v>
      </c>
      <c r="S867" s="4" t="s">
        <v>31</v>
      </c>
      <c r="T867" s="4" t="s">
        <v>82</v>
      </c>
      <c r="U867" s="4" t="s">
        <v>31</v>
      </c>
    </row>
    <row r="868">
      <c r="A868" s="3" t="s">
        <v>65</v>
      </c>
      <c r="B868" s="2" t="s">
        <v>22</v>
      </c>
      <c r="C868" s="3" t="s">
        <v>816</v>
      </c>
      <c r="D868" s="3" t="str">
        <f>VLOOKUP(C868,Locations!$G$2:$H$250,2,false)</f>
        <v>00070 Agate Circus</v>
      </c>
      <c r="E868" s="2" t="s">
        <v>24</v>
      </c>
      <c r="F868" s="4" t="s">
        <v>876</v>
      </c>
      <c r="G868" s="5" t="s">
        <v>882</v>
      </c>
      <c r="H868" s="2" t="s">
        <v>414</v>
      </c>
      <c r="I868" s="4" t="s">
        <v>28</v>
      </c>
      <c r="J868" s="4" t="s">
        <v>28</v>
      </c>
      <c r="K868" s="4" t="s">
        <v>28</v>
      </c>
      <c r="L868" s="4"/>
      <c r="M868" s="4" t="str">
        <f>IF(vlookup(A868,'Available Pokemon'!A:C,3,FALSE)=D868,"Y","N")</f>
        <v>N</v>
      </c>
      <c r="N868" s="4" t="str">
        <f>iferror(IF(vlookup(A868,'Available Pokemon'!A:D,4,FALSE)=D868,"Y","N"),"N")</f>
        <v>Y</v>
      </c>
      <c r="O868" s="4" t="str">
        <f t="shared" si="5"/>
        <v>Y</v>
      </c>
      <c r="P868" s="4" t="s">
        <v>29</v>
      </c>
      <c r="Q868" s="4"/>
      <c r="R868" s="4" t="s">
        <v>66</v>
      </c>
      <c r="S868" s="4" t="s">
        <v>31</v>
      </c>
      <c r="T868" s="4">
        <v>2.0</v>
      </c>
      <c r="U868" s="4"/>
    </row>
    <row r="869" hidden="1">
      <c r="A869" s="11" t="s">
        <v>388</v>
      </c>
      <c r="B869" s="2" t="s">
        <v>875</v>
      </c>
      <c r="C869" s="12" t="s">
        <v>837</v>
      </c>
      <c r="D869" s="3" t="str">
        <f>VLOOKUP(C869,Locations!$G$2:$H$250,2,false)</f>
        <v>00073 Ametrine Mountain</v>
      </c>
      <c r="E869" s="11" t="s">
        <v>24</v>
      </c>
      <c r="F869" s="4" t="s">
        <v>876</v>
      </c>
      <c r="G869" s="3" t="s">
        <v>877</v>
      </c>
      <c r="H869" s="11"/>
      <c r="I869" s="4" t="s">
        <v>389</v>
      </c>
      <c r="J869" s="4"/>
      <c r="K869" s="4"/>
      <c r="L869" s="4"/>
      <c r="M869" s="4" t="str">
        <f>IF(vlookup(A869,'Available Pokemon'!A:C,3,FALSE)=D869,"Y","N")</f>
        <v>N</v>
      </c>
      <c r="N869" s="4" t="str">
        <f>iferror(IF(vlookup(A869,'Available Pokemon'!A:D,4,FALSE)=D869,"Y","N"),"N")</f>
        <v>N</v>
      </c>
      <c r="O869" s="4" t="str">
        <f t="shared" si="5"/>
        <v>N</v>
      </c>
      <c r="P869" s="4" t="s">
        <v>44</v>
      </c>
      <c r="Q869" s="4" t="s">
        <v>81</v>
      </c>
      <c r="R869" s="4" t="s">
        <v>28</v>
      </c>
      <c r="S869" s="4" t="s">
        <v>31</v>
      </c>
      <c r="T869" s="4">
        <v>1.0</v>
      </c>
      <c r="U869" s="4"/>
    </row>
    <row r="870" hidden="1">
      <c r="A870" s="11" t="s">
        <v>263</v>
      </c>
      <c r="B870" s="2" t="s">
        <v>875</v>
      </c>
      <c r="C870" s="12" t="s">
        <v>837</v>
      </c>
      <c r="D870" s="3" t="str">
        <f>VLOOKUP(C870,Locations!$G$2:$H$250,2,false)</f>
        <v>00073 Ametrine Mountain</v>
      </c>
      <c r="E870" s="11" t="s">
        <v>24</v>
      </c>
      <c r="F870" s="4" t="s">
        <v>876</v>
      </c>
      <c r="G870" s="3" t="s">
        <v>877</v>
      </c>
      <c r="H870" s="11"/>
      <c r="I870" s="4" t="s">
        <v>878</v>
      </c>
      <c r="J870" s="4" t="s">
        <v>879</v>
      </c>
      <c r="K870" s="4"/>
      <c r="L870" s="4"/>
      <c r="M870" s="4" t="str">
        <f>IF(vlookup(A870,'Available Pokemon'!A:C,3,FALSE)=D870,"Y","N")</f>
        <v>N</v>
      </c>
      <c r="N870" s="4" t="str">
        <f>iferror(IF(vlookup(A870,'Available Pokemon'!A:D,4,FALSE)=D870,"Y","N"),"N")</f>
        <v>N</v>
      </c>
      <c r="O870" s="4" t="str">
        <f t="shared" si="5"/>
        <v>N</v>
      </c>
      <c r="P870" s="4" t="s">
        <v>44</v>
      </c>
      <c r="Q870" s="4"/>
      <c r="R870" s="4" t="s">
        <v>28</v>
      </c>
      <c r="S870" s="4" t="s">
        <v>31</v>
      </c>
      <c r="T870" s="4">
        <v>1.0</v>
      </c>
      <c r="U870" s="4"/>
    </row>
    <row r="871" hidden="1">
      <c r="A871" s="11" t="s">
        <v>880</v>
      </c>
      <c r="B871" s="2" t="s">
        <v>875</v>
      </c>
      <c r="C871" s="12" t="s">
        <v>837</v>
      </c>
      <c r="D871" s="3" t="str">
        <f>VLOOKUP(C871,Locations!$G$2:$H$250,2,false)</f>
        <v>00073 Ametrine Mountain</v>
      </c>
      <c r="E871" s="11" t="s">
        <v>24</v>
      </c>
      <c r="F871" s="4" t="s">
        <v>876</v>
      </c>
      <c r="G871" s="3" t="s">
        <v>877</v>
      </c>
      <c r="H871" s="11"/>
      <c r="I871" s="4" t="s">
        <v>389</v>
      </c>
      <c r="J871" s="4"/>
      <c r="K871" s="4"/>
      <c r="L871" s="4"/>
      <c r="M871" s="4" t="str">
        <f>IF(vlookup(A871,'Available Pokemon'!A:C,3,FALSE)=D871,"Y","N")</f>
        <v>N</v>
      </c>
      <c r="N871" s="4" t="str">
        <f>iferror(IF(vlookup(A871,'Available Pokemon'!A:D,4,FALSE)=D871,"Y","N"),"N")</f>
        <v>N</v>
      </c>
      <c r="O871" s="4" t="str">
        <f t="shared" si="5"/>
        <v>N</v>
      </c>
      <c r="P871" s="4" t="s">
        <v>44</v>
      </c>
      <c r="Q871" s="4" t="s">
        <v>81</v>
      </c>
      <c r="R871" s="4" t="s">
        <v>28</v>
      </c>
      <c r="S871" s="4" t="s">
        <v>28</v>
      </c>
      <c r="T871" s="4">
        <v>0.0</v>
      </c>
      <c r="U871" s="4" t="s">
        <v>31</v>
      </c>
    </row>
    <row r="872" hidden="1">
      <c r="A872" s="11" t="s">
        <v>881</v>
      </c>
      <c r="B872" s="2" t="s">
        <v>875</v>
      </c>
      <c r="C872" s="12" t="s">
        <v>837</v>
      </c>
      <c r="D872" s="3" t="str">
        <f>VLOOKUP(C872,Locations!$G$2:$H$250,2,false)</f>
        <v>00073 Ametrine Mountain</v>
      </c>
      <c r="E872" s="11" t="s">
        <v>24</v>
      </c>
      <c r="F872" s="4" t="s">
        <v>876</v>
      </c>
      <c r="G872" s="3" t="s">
        <v>877</v>
      </c>
      <c r="H872" s="11"/>
      <c r="I872" s="4" t="s">
        <v>389</v>
      </c>
      <c r="J872" s="4"/>
      <c r="K872" s="4"/>
      <c r="L872" s="4"/>
      <c r="M872" s="4" t="str">
        <f>IF(vlookup(A872,'Available Pokemon'!A:C,3,FALSE)=D872,"Y","N")</f>
        <v>N</v>
      </c>
      <c r="N872" s="4" t="str">
        <f>iferror(IF(vlookup(A872,'Available Pokemon'!A:D,4,FALSE)=D872,"Y","N"),"N")</f>
        <v>N</v>
      </c>
      <c r="O872" s="4" t="str">
        <f t="shared" si="5"/>
        <v>N</v>
      </c>
      <c r="P872" s="4" t="s">
        <v>44</v>
      </c>
      <c r="Q872" s="4" t="s">
        <v>121</v>
      </c>
      <c r="R872" s="4" t="s">
        <v>28</v>
      </c>
      <c r="S872" s="4" t="s">
        <v>31</v>
      </c>
      <c r="T872" s="4" t="s">
        <v>82</v>
      </c>
      <c r="U872" s="4" t="s">
        <v>31</v>
      </c>
    </row>
    <row r="873">
      <c r="A873" s="3" t="s">
        <v>460</v>
      </c>
      <c r="B873" s="2" t="s">
        <v>244</v>
      </c>
      <c r="C873" s="3" t="s">
        <v>837</v>
      </c>
      <c r="D873" s="3" t="str">
        <f>VLOOKUP(C873,Locations!$G$2:$H$250,2,false)</f>
        <v>00073 Ametrine Mountain</v>
      </c>
      <c r="E873" s="11" t="s">
        <v>24</v>
      </c>
      <c r="F873" s="4" t="s">
        <v>876</v>
      </c>
      <c r="G873" s="5" t="s">
        <v>883</v>
      </c>
      <c r="H873" s="2"/>
      <c r="I873" s="4" t="s">
        <v>28</v>
      </c>
      <c r="J873" s="4" t="s">
        <v>28</v>
      </c>
      <c r="K873" s="4" t="s">
        <v>28</v>
      </c>
      <c r="L873" s="26"/>
      <c r="M873" s="26" t="s">
        <v>31</v>
      </c>
      <c r="N873" s="26" t="str">
        <f>iferror(IF(vlookup(A873,'Available Pokemon'!A:D,4,FALSE)=D873,"Y","N"),"N")</f>
        <v>N</v>
      </c>
      <c r="O873" s="26" t="str">
        <f t="shared" si="5"/>
        <v>Y</v>
      </c>
      <c r="P873" s="4"/>
      <c r="Q873" s="4"/>
      <c r="R873" s="4"/>
      <c r="S873" s="4"/>
      <c r="T873" s="4"/>
      <c r="U873" s="4"/>
    </row>
    <row r="874">
      <c r="A874" s="3" t="s">
        <v>314</v>
      </c>
      <c r="B874" s="2" t="s">
        <v>22</v>
      </c>
      <c r="C874" s="3" t="s">
        <v>873</v>
      </c>
      <c r="D874" s="3" t="str">
        <f>VLOOKUP(C874,Locations!$G$2:$H$250,2,false)</f>
        <v>00079 Calcenon City</v>
      </c>
      <c r="E874" s="2" t="s">
        <v>24</v>
      </c>
      <c r="F874" s="4" t="s">
        <v>876</v>
      </c>
      <c r="G874" s="5" t="s">
        <v>884</v>
      </c>
      <c r="H874" s="2" t="s">
        <v>414</v>
      </c>
      <c r="I874" s="4" t="s">
        <v>28</v>
      </c>
      <c r="J874" s="4" t="s">
        <v>28</v>
      </c>
      <c r="K874" s="4" t="s">
        <v>28</v>
      </c>
      <c r="L874" s="4"/>
      <c r="M874" s="4" t="str">
        <f>IF(vlookup(A874,'Available Pokemon'!A:C,3,FALSE)=D874,"Y","N")</f>
        <v>N</v>
      </c>
      <c r="N874" s="4" t="str">
        <f>iferror(IF(vlookup(A874,'Available Pokemon'!A:D,4,FALSE)=D874,"Y","N"),"N")</f>
        <v>Y</v>
      </c>
      <c r="O874" s="4" t="str">
        <f t="shared" si="5"/>
        <v>Y</v>
      </c>
      <c r="P874" s="4" t="s">
        <v>81</v>
      </c>
      <c r="Q874" s="4"/>
      <c r="R874" s="4" t="s">
        <v>28</v>
      </c>
      <c r="S874" s="4" t="s">
        <v>31</v>
      </c>
      <c r="T874" s="4">
        <v>2.0</v>
      </c>
      <c r="U874" s="4"/>
    </row>
    <row r="875">
      <c r="A875" s="3" t="s">
        <v>885</v>
      </c>
      <c r="B875" s="2" t="s">
        <v>22</v>
      </c>
      <c r="C875" s="3" t="s">
        <v>873</v>
      </c>
      <c r="D875" s="3" t="str">
        <f>VLOOKUP(C875,Locations!$G$2:$H$250,2,false)</f>
        <v>00079 Calcenon City</v>
      </c>
      <c r="E875" s="2" t="s">
        <v>24</v>
      </c>
      <c r="F875" s="4" t="s">
        <v>876</v>
      </c>
      <c r="G875" s="5" t="s">
        <v>886</v>
      </c>
      <c r="H875" s="2" t="s">
        <v>414</v>
      </c>
      <c r="I875" s="4" t="s">
        <v>28</v>
      </c>
      <c r="J875" s="4" t="s">
        <v>28</v>
      </c>
      <c r="K875" s="4" t="s">
        <v>28</v>
      </c>
      <c r="L875" s="4"/>
      <c r="M875" s="4" t="str">
        <f>IF(vlookup(A875,'Available Pokemon'!A:C,3,FALSE)=D875,"Y","N")</f>
        <v>Y</v>
      </c>
      <c r="N875" s="4" t="str">
        <f>iferror(IF(vlookup(A875,'Available Pokemon'!A:D,4,FALSE)=D875,"Y","N"),"N")</f>
        <v>N</v>
      </c>
      <c r="O875" s="4" t="str">
        <f t="shared" si="5"/>
        <v>Y</v>
      </c>
      <c r="P875" s="4" t="s">
        <v>33</v>
      </c>
      <c r="Q875" s="4"/>
      <c r="R875" s="4" t="s">
        <v>28</v>
      </c>
      <c r="S875" s="4" t="s">
        <v>31</v>
      </c>
      <c r="T875" s="4">
        <v>2.0</v>
      </c>
      <c r="U875" s="4"/>
    </row>
    <row r="876">
      <c r="A876" s="3" t="s">
        <v>887</v>
      </c>
      <c r="B876" s="2" t="s">
        <v>22</v>
      </c>
      <c r="C876" s="3" t="s">
        <v>888</v>
      </c>
      <c r="D876" s="3" t="str">
        <f>VLOOKUP(C876,Locations!$G$2:$H$250,2,false)</f>
        <v>00082 Ametrine City</v>
      </c>
      <c r="E876" s="11" t="s">
        <v>24</v>
      </c>
      <c r="F876" s="4" t="s">
        <v>876</v>
      </c>
      <c r="G876" s="5" t="s">
        <v>889</v>
      </c>
      <c r="H876" s="2" t="s">
        <v>414</v>
      </c>
      <c r="I876" s="4" t="s">
        <v>28</v>
      </c>
      <c r="J876" s="4" t="s">
        <v>28</v>
      </c>
      <c r="K876" s="4" t="s">
        <v>28</v>
      </c>
      <c r="L876" s="4"/>
      <c r="M876" s="4" t="str">
        <f>IF(vlookup(A876,'Available Pokemon'!A:C,3,FALSE)=D876,"Y","N")</f>
        <v>Y</v>
      </c>
      <c r="N876" s="4" t="str">
        <f>iferror(IF(vlookup(A876,'Available Pokemon'!A:D,4,FALSE)=D876,"Y","N"),"N")</f>
        <v>N</v>
      </c>
      <c r="O876" s="4" t="str">
        <f t="shared" si="5"/>
        <v>Y</v>
      </c>
      <c r="P876" s="4" t="s">
        <v>226</v>
      </c>
      <c r="Q876" s="4"/>
      <c r="R876" s="4" t="s">
        <v>890</v>
      </c>
      <c r="S876" s="4" t="s">
        <v>31</v>
      </c>
      <c r="T876" s="4">
        <v>1.0</v>
      </c>
      <c r="U876" s="4"/>
    </row>
    <row r="877">
      <c r="A877" s="2" t="s">
        <v>891</v>
      </c>
      <c r="B877" s="2" t="s">
        <v>244</v>
      </c>
      <c r="C877" s="2" t="s">
        <v>888</v>
      </c>
      <c r="D877" s="3" t="str">
        <f>VLOOKUP(C877,Locations!$G$2:$H$250,2,false)</f>
        <v>00082 Ametrine City</v>
      </c>
      <c r="E877" s="2" t="s">
        <v>24</v>
      </c>
      <c r="F877" s="4" t="s">
        <v>876</v>
      </c>
      <c r="G877" s="14" t="s">
        <v>892</v>
      </c>
      <c r="H877" s="2"/>
      <c r="I877" s="4" t="s">
        <v>28</v>
      </c>
      <c r="J877" s="4" t="s">
        <v>28</v>
      </c>
      <c r="K877" s="4" t="s">
        <v>28</v>
      </c>
      <c r="L877" s="4"/>
      <c r="M877" s="4" t="s">
        <v>31</v>
      </c>
      <c r="N877" s="4" t="str">
        <f>iferror(IF(vlookup(A877,'Available Pokemon'!A:D,4,FALSE)=D877,"Y","N"),"N")</f>
        <v>N</v>
      </c>
      <c r="O877" s="4" t="str">
        <f t="shared" si="5"/>
        <v>Y</v>
      </c>
      <c r="P877" s="4" t="s">
        <v>33</v>
      </c>
      <c r="Q877" s="4"/>
      <c r="R877" s="4"/>
      <c r="S877" s="4"/>
      <c r="T877" s="4">
        <v>0.0</v>
      </c>
      <c r="U877" s="4" t="s">
        <v>31</v>
      </c>
    </row>
    <row r="878" hidden="1">
      <c r="A878" s="11" t="s">
        <v>870</v>
      </c>
      <c r="B878" s="2" t="s">
        <v>96</v>
      </c>
      <c r="C878" s="12" t="s">
        <v>888</v>
      </c>
      <c r="D878" s="3" t="str">
        <f>VLOOKUP(C878,Locations!$G$2:$H$250,2,false)</f>
        <v>00082 Ametrine City</v>
      </c>
      <c r="E878" s="11" t="s">
        <v>97</v>
      </c>
      <c r="F878" s="4" t="s">
        <v>876</v>
      </c>
      <c r="G878" s="3"/>
      <c r="H878" s="2"/>
      <c r="I878" s="4" t="s">
        <v>842</v>
      </c>
      <c r="J878" s="4"/>
      <c r="K878" s="4"/>
      <c r="L878" s="4"/>
      <c r="M878" s="4" t="str">
        <f>IF(vlookup(A878,'Available Pokemon'!A:C,3,FALSE)=D878,"Y","N")</f>
        <v>N</v>
      </c>
      <c r="N878" s="4" t="str">
        <f>iferror(IF(vlookup(A878,'Available Pokemon'!A:D,4,FALSE)=D878,"Y","N"),"N")</f>
        <v>N</v>
      </c>
      <c r="O878" s="4" t="str">
        <f t="shared" si="5"/>
        <v>N</v>
      </c>
      <c r="P878" s="4" t="s">
        <v>29</v>
      </c>
      <c r="Q878" s="4" t="s">
        <v>75</v>
      </c>
      <c r="R878" s="4" t="s">
        <v>28</v>
      </c>
      <c r="S878" s="4" t="s">
        <v>28</v>
      </c>
      <c r="T878" s="4">
        <v>0.0</v>
      </c>
      <c r="U878" s="4" t="s">
        <v>31</v>
      </c>
    </row>
    <row r="879" hidden="1">
      <c r="A879" s="11" t="s">
        <v>822</v>
      </c>
      <c r="B879" s="2" t="s">
        <v>96</v>
      </c>
      <c r="C879" s="12" t="s">
        <v>888</v>
      </c>
      <c r="D879" s="3" t="str">
        <f>VLOOKUP(C879,Locations!$G$2:$H$250,2,false)</f>
        <v>00082 Ametrine City</v>
      </c>
      <c r="E879" s="11" t="s">
        <v>213</v>
      </c>
      <c r="F879" s="4" t="s">
        <v>876</v>
      </c>
      <c r="G879" s="3"/>
      <c r="H879" s="2"/>
      <c r="I879" s="4"/>
      <c r="J879" s="4"/>
      <c r="K879" s="4"/>
      <c r="L879" s="4"/>
      <c r="M879" s="4" t="str">
        <f>IF(vlookup(A879,'Available Pokemon'!A:C,3,FALSE)=D879,"Y","N")</f>
        <v>N</v>
      </c>
      <c r="N879" s="4" t="str">
        <f>iferror(IF(vlookup(A879,'Available Pokemon'!A:D,4,FALSE)=D879,"Y","N"),"N")</f>
        <v>N</v>
      </c>
      <c r="O879" s="4" t="str">
        <f t="shared" si="5"/>
        <v>N</v>
      </c>
      <c r="P879" s="4" t="s">
        <v>147</v>
      </c>
      <c r="Q879" s="4"/>
      <c r="R879" s="4" t="s">
        <v>28</v>
      </c>
      <c r="S879" s="4" t="s">
        <v>31</v>
      </c>
      <c r="T879" s="4" t="s">
        <v>82</v>
      </c>
      <c r="U879" s="4" t="s">
        <v>31</v>
      </c>
    </row>
    <row r="880">
      <c r="A880" s="2" t="s">
        <v>73</v>
      </c>
      <c r="B880" s="2" t="s">
        <v>96</v>
      </c>
      <c r="C880" s="12" t="s">
        <v>888</v>
      </c>
      <c r="D880" s="3" t="str">
        <f>VLOOKUP(C880,Locations!$G$2:$H$250,2,false)</f>
        <v>00082 Ametrine City</v>
      </c>
      <c r="E880" s="11" t="s">
        <v>24</v>
      </c>
      <c r="F880" s="4" t="s">
        <v>876</v>
      </c>
      <c r="G880" s="5"/>
      <c r="H880" s="2" t="s">
        <v>414</v>
      </c>
      <c r="I880" s="4"/>
      <c r="J880" s="4"/>
      <c r="K880" s="4"/>
      <c r="L880" s="4" t="s">
        <v>70</v>
      </c>
      <c r="M880" s="4" t="str">
        <f>IF(vlookup(A880,'Available Pokemon'!A:C,3,FALSE)=D880,"Y","N")</f>
        <v>N</v>
      </c>
      <c r="N880" s="4" t="str">
        <f>iferror(IF(vlookup(A880,'Available Pokemon'!A:D,4,FALSE)=D880,"Y","N"),"N")</f>
        <v>Y</v>
      </c>
      <c r="O880" s="4" t="str">
        <f t="shared" si="5"/>
        <v>Y</v>
      </c>
      <c r="P880" s="4" t="s">
        <v>75</v>
      </c>
      <c r="Q880" s="4"/>
      <c r="R880" s="4" t="s">
        <v>310</v>
      </c>
      <c r="S880" s="4" t="s">
        <v>31</v>
      </c>
      <c r="T880" s="4">
        <v>1.0</v>
      </c>
      <c r="U880" s="4"/>
    </row>
    <row r="881">
      <c r="A881" s="11" t="s">
        <v>893</v>
      </c>
      <c r="B881" s="2" t="s">
        <v>96</v>
      </c>
      <c r="C881" s="12" t="s">
        <v>888</v>
      </c>
      <c r="D881" s="3" t="str">
        <f>VLOOKUP(C881,Locations!$G$2:$H$250,2,false)</f>
        <v>00082 Ametrine City</v>
      </c>
      <c r="E881" s="11" t="s">
        <v>97</v>
      </c>
      <c r="F881" s="4" t="s">
        <v>876</v>
      </c>
      <c r="G881" s="5"/>
      <c r="H881" s="2" t="s">
        <v>414</v>
      </c>
      <c r="I881" s="4"/>
      <c r="J881" s="4"/>
      <c r="K881" s="4"/>
      <c r="L881" s="4"/>
      <c r="M881" s="4" t="str">
        <f>IF(vlookup(A881,'Available Pokemon'!A:C,3,FALSE)=D881,"Y","N")</f>
        <v>Y</v>
      </c>
      <c r="N881" s="4" t="str">
        <f>iferror(IF(vlookup(A881,'Available Pokemon'!A:D,4,FALSE)=D881,"Y","N"),"N")</f>
        <v>N</v>
      </c>
      <c r="O881" s="4" t="str">
        <f t="shared" si="5"/>
        <v>Y</v>
      </c>
      <c r="P881" s="4" t="s">
        <v>71</v>
      </c>
      <c r="Q881" s="4"/>
      <c r="R881" s="4" t="s">
        <v>28</v>
      </c>
      <c r="S881" s="4" t="s">
        <v>28</v>
      </c>
      <c r="T881" s="4">
        <v>0.0</v>
      </c>
      <c r="U881" s="4" t="s">
        <v>31</v>
      </c>
    </row>
    <row r="882" hidden="1">
      <c r="A882" s="11" t="s">
        <v>508</v>
      </c>
      <c r="B882" s="2" t="s">
        <v>96</v>
      </c>
      <c r="C882" s="12" t="s">
        <v>888</v>
      </c>
      <c r="D882" s="3" t="str">
        <f>VLOOKUP(C882,Locations!$G$2:$H$250,2,false)</f>
        <v>00082 Ametrine City</v>
      </c>
      <c r="E882" s="11" t="s">
        <v>24</v>
      </c>
      <c r="F882" s="4" t="s">
        <v>876</v>
      </c>
      <c r="G882" s="3"/>
      <c r="H882" s="2"/>
      <c r="I882" s="4"/>
      <c r="J882" s="4"/>
      <c r="K882" s="4"/>
      <c r="L882" s="4"/>
      <c r="M882" s="4" t="str">
        <f>IF(vlookup(A882,'Available Pokemon'!A:C,3,FALSE)=D882,"Y","N")</f>
        <v>N</v>
      </c>
      <c r="N882" s="4" t="str">
        <f>iferror(IF(vlookup(A882,'Available Pokemon'!A:D,4,FALSE)=D882,"Y","N"),"N")</f>
        <v>N</v>
      </c>
      <c r="O882" s="4" t="str">
        <f t="shared" si="5"/>
        <v>N</v>
      </c>
      <c r="P882" s="4" t="s">
        <v>75</v>
      </c>
      <c r="Q882" s="4"/>
      <c r="R882" s="4" t="s">
        <v>28</v>
      </c>
      <c r="S882" s="4" t="s">
        <v>28</v>
      </c>
      <c r="T882" s="4">
        <v>0.0</v>
      </c>
      <c r="U882" s="4" t="s">
        <v>31</v>
      </c>
    </row>
    <row r="883" hidden="1">
      <c r="A883" s="11" t="s">
        <v>509</v>
      </c>
      <c r="B883" s="2" t="s">
        <v>96</v>
      </c>
      <c r="C883" s="12" t="s">
        <v>888</v>
      </c>
      <c r="D883" s="3" t="str">
        <f>VLOOKUP(C883,Locations!$G$2:$H$250,2,false)</f>
        <v>00082 Ametrine City</v>
      </c>
      <c r="E883" s="11" t="s">
        <v>24</v>
      </c>
      <c r="F883" s="4" t="s">
        <v>876</v>
      </c>
      <c r="G883" s="3"/>
      <c r="H883" s="2"/>
      <c r="I883" s="4"/>
      <c r="J883" s="4"/>
      <c r="K883" s="4"/>
      <c r="L883" s="4"/>
      <c r="M883" s="4" t="str">
        <f>IF(vlookup(A883,'Available Pokemon'!A:C,3,FALSE)=D883,"Y","N")</f>
        <v>N</v>
      </c>
      <c r="N883" s="4" t="str">
        <f>iferror(IF(vlookup(A883,'Available Pokemon'!A:D,4,FALSE)=D883,"Y","N"),"N")</f>
        <v>N</v>
      </c>
      <c r="O883" s="4" t="str">
        <f t="shared" si="5"/>
        <v>N</v>
      </c>
      <c r="P883" s="4" t="s">
        <v>75</v>
      </c>
      <c r="Q883" s="4"/>
      <c r="R883" s="4" t="s">
        <v>28</v>
      </c>
      <c r="S883" s="4" t="s">
        <v>31</v>
      </c>
      <c r="T883" s="4">
        <v>1.0</v>
      </c>
      <c r="U883" s="4"/>
    </row>
    <row r="884">
      <c r="A884" s="11" t="s">
        <v>894</v>
      </c>
      <c r="B884" s="2" t="s">
        <v>96</v>
      </c>
      <c r="C884" s="12" t="s">
        <v>888</v>
      </c>
      <c r="D884" s="3" t="str">
        <f>VLOOKUP(C884,Locations!$G$2:$H$250,2,false)</f>
        <v>00082 Ametrine City</v>
      </c>
      <c r="E884" s="11" t="s">
        <v>24</v>
      </c>
      <c r="F884" s="4" t="s">
        <v>876</v>
      </c>
      <c r="G884" s="5"/>
      <c r="H884" s="2" t="s">
        <v>414</v>
      </c>
      <c r="I884" s="4" t="s">
        <v>895</v>
      </c>
      <c r="J884" s="4"/>
      <c r="K884" s="4"/>
      <c r="L884" s="4"/>
      <c r="M884" s="4" t="str">
        <f>IF(vlookup(A884,'Available Pokemon'!A:C,3,FALSE)=D884,"Y","N")</f>
        <v>Y</v>
      </c>
      <c r="N884" s="4" t="str">
        <f>iferror(IF(vlookup(A884,'Available Pokemon'!A:D,4,FALSE)=D884,"Y","N"),"N")</f>
        <v>N</v>
      </c>
      <c r="O884" s="4" t="str">
        <f t="shared" si="5"/>
        <v>Y</v>
      </c>
      <c r="P884" s="4" t="s">
        <v>71</v>
      </c>
      <c r="Q884" s="4" t="s">
        <v>186</v>
      </c>
      <c r="R884" s="4" t="s">
        <v>28</v>
      </c>
      <c r="S884" s="4" t="s">
        <v>31</v>
      </c>
      <c r="T884" s="4" t="s">
        <v>82</v>
      </c>
      <c r="U884" s="4" t="s">
        <v>31</v>
      </c>
    </row>
    <row r="885" hidden="1">
      <c r="A885" s="11" t="s">
        <v>359</v>
      </c>
      <c r="B885" s="2" t="s">
        <v>96</v>
      </c>
      <c r="C885" s="12" t="s">
        <v>888</v>
      </c>
      <c r="D885" s="3" t="str">
        <f>VLOOKUP(C885,Locations!$G$2:$H$250,2,false)</f>
        <v>00082 Ametrine City</v>
      </c>
      <c r="E885" s="11" t="s">
        <v>24</v>
      </c>
      <c r="F885" s="4" t="s">
        <v>876</v>
      </c>
      <c r="G885" s="3"/>
      <c r="H885" s="2"/>
      <c r="I885" s="4"/>
      <c r="J885" s="4"/>
      <c r="K885" s="4"/>
      <c r="L885" s="4"/>
      <c r="M885" s="4" t="str">
        <f>IF(vlookup(A885,'Available Pokemon'!A:C,3,FALSE)=D885,"Y","N")</f>
        <v>N</v>
      </c>
      <c r="N885" s="4" t="str">
        <f>iferror(IF(vlookup(A885,'Available Pokemon'!A:D,4,FALSE)=D885,"Y","N"),"N")</f>
        <v>N</v>
      </c>
      <c r="O885" s="4" t="str">
        <f t="shared" si="5"/>
        <v>N</v>
      </c>
      <c r="P885" s="4" t="s">
        <v>71</v>
      </c>
      <c r="Q885" s="4"/>
      <c r="R885" s="4" t="s">
        <v>28</v>
      </c>
      <c r="S885" s="4" t="s">
        <v>31</v>
      </c>
      <c r="T885" s="4" t="s">
        <v>82</v>
      </c>
      <c r="U885" s="4" t="s">
        <v>31</v>
      </c>
    </row>
    <row r="886" hidden="1">
      <c r="A886" s="11" t="s">
        <v>401</v>
      </c>
      <c r="B886" s="2" t="s">
        <v>96</v>
      </c>
      <c r="C886" s="12" t="s">
        <v>888</v>
      </c>
      <c r="D886" s="3" t="str">
        <f>VLOOKUP(C886,Locations!$G$2:$H$250,2,false)</f>
        <v>00082 Ametrine City</v>
      </c>
      <c r="E886" s="11" t="s">
        <v>101</v>
      </c>
      <c r="F886" s="4" t="s">
        <v>876</v>
      </c>
      <c r="G886" s="3"/>
      <c r="H886" s="2"/>
      <c r="I886" s="4"/>
      <c r="J886" s="4"/>
      <c r="K886" s="4"/>
      <c r="L886" s="4"/>
      <c r="M886" s="4" t="str">
        <f>IF(vlookup(A886,'Available Pokemon'!A:C,3,FALSE)=D886,"Y","N")</f>
        <v>N</v>
      </c>
      <c r="N886" s="4" t="str">
        <f>iferror(IF(vlookup(A886,'Available Pokemon'!A:D,4,FALSE)=D886,"Y","N"),"N")</f>
        <v>N</v>
      </c>
      <c r="O886" s="4" t="str">
        <f t="shared" si="5"/>
        <v>N</v>
      </c>
      <c r="P886" s="4" t="s">
        <v>71</v>
      </c>
      <c r="Q886" s="4" t="s">
        <v>56</v>
      </c>
      <c r="R886" s="4" t="s">
        <v>28</v>
      </c>
      <c r="S886" s="4" t="s">
        <v>28</v>
      </c>
      <c r="T886" s="4">
        <v>0.0</v>
      </c>
      <c r="U886" s="4" t="s">
        <v>31</v>
      </c>
    </row>
    <row r="887" hidden="1">
      <c r="A887" s="11" t="s">
        <v>757</v>
      </c>
      <c r="B887" s="2" t="s">
        <v>96</v>
      </c>
      <c r="C887" s="12" t="s">
        <v>888</v>
      </c>
      <c r="D887" s="3" t="str">
        <f>VLOOKUP(C887,Locations!$G$2:$H$250,2,false)</f>
        <v>00082 Ametrine City</v>
      </c>
      <c r="E887" s="11" t="s">
        <v>24</v>
      </c>
      <c r="F887" s="4" t="s">
        <v>876</v>
      </c>
      <c r="G887" s="3"/>
      <c r="H887" s="2"/>
      <c r="I887" s="4"/>
      <c r="J887" s="4"/>
      <c r="K887" s="4"/>
      <c r="L887" s="4"/>
      <c r="M887" s="4" t="str">
        <f>IF(vlookup(A887,'Available Pokemon'!A:C,3,FALSE)=D887,"Y","N")</f>
        <v>N</v>
      </c>
      <c r="N887" s="4" t="str">
        <f>iferror(IF(vlookup(A887,'Available Pokemon'!A:D,4,FALSE)=D887,"Y","N"),"N")</f>
        <v>N</v>
      </c>
      <c r="O887" s="4" t="str">
        <f t="shared" si="5"/>
        <v>N</v>
      </c>
      <c r="P887" s="4" t="s">
        <v>75</v>
      </c>
      <c r="Q887" s="4" t="s">
        <v>128</v>
      </c>
      <c r="R887" s="4" t="s">
        <v>28</v>
      </c>
      <c r="S887" s="4" t="s">
        <v>28</v>
      </c>
      <c r="T887" s="4">
        <v>1.0</v>
      </c>
      <c r="U887" s="4"/>
    </row>
    <row r="888" hidden="1">
      <c r="A888" s="11" t="s">
        <v>293</v>
      </c>
      <c r="B888" s="2" t="s">
        <v>96</v>
      </c>
      <c r="C888" s="12" t="s">
        <v>888</v>
      </c>
      <c r="D888" s="3" t="str">
        <f>VLOOKUP(C888,Locations!$G$2:$H$250,2,false)</f>
        <v>00082 Ametrine City</v>
      </c>
      <c r="E888" s="11" t="s">
        <v>24</v>
      </c>
      <c r="F888" s="4" t="s">
        <v>876</v>
      </c>
      <c r="G888" s="3"/>
      <c r="H888" s="2"/>
      <c r="I888" s="4" t="s">
        <v>842</v>
      </c>
      <c r="J888" s="4"/>
      <c r="K888" s="4"/>
      <c r="L888" s="4"/>
      <c r="M888" s="4" t="str">
        <f>IF(vlookup(A888,'Available Pokemon'!A:C,3,FALSE)=D888,"Y","N")</f>
        <v>N</v>
      </c>
      <c r="N888" s="4" t="str">
        <f>iferror(IF(vlookup(A888,'Available Pokemon'!A:D,4,FALSE)=D888,"Y","N"),"N")</f>
        <v>N</v>
      </c>
      <c r="O888" s="4" t="str">
        <f t="shared" si="5"/>
        <v>N</v>
      </c>
      <c r="P888" s="4" t="s">
        <v>29</v>
      </c>
      <c r="Q888" s="4" t="s">
        <v>75</v>
      </c>
      <c r="R888" s="4" t="s">
        <v>28</v>
      </c>
      <c r="S888" s="4" t="s">
        <v>31</v>
      </c>
      <c r="T888" s="4">
        <v>1.0</v>
      </c>
      <c r="U888" s="4"/>
    </row>
    <row r="889">
      <c r="A889" s="11" t="s">
        <v>896</v>
      </c>
      <c r="B889" s="2" t="s">
        <v>96</v>
      </c>
      <c r="C889" s="12" t="s">
        <v>888</v>
      </c>
      <c r="D889" s="3" t="str">
        <f>VLOOKUP(C889,Locations!$G$2:$H$250,2,false)</f>
        <v>00082 Ametrine City</v>
      </c>
      <c r="E889" s="11" t="s">
        <v>24</v>
      </c>
      <c r="F889" s="4" t="s">
        <v>876</v>
      </c>
      <c r="G889" s="5"/>
      <c r="H889" s="2" t="s">
        <v>149</v>
      </c>
      <c r="I889" s="4" t="s">
        <v>842</v>
      </c>
      <c r="J889" s="4"/>
      <c r="K889" s="4"/>
      <c r="L889" s="4"/>
      <c r="M889" s="4" t="str">
        <f>IF(vlookup(A889,'Available Pokemon'!A:C,3,FALSE)=D889,"Y","N")</f>
        <v>Y</v>
      </c>
      <c r="N889" s="4" t="str">
        <f>iferror(IF(vlookup(A889,'Available Pokemon'!A:D,4,FALSE)=D889,"Y","N"),"N")</f>
        <v>N</v>
      </c>
      <c r="O889" s="4" t="str">
        <f t="shared" si="5"/>
        <v>Y</v>
      </c>
      <c r="P889" s="4" t="s">
        <v>75</v>
      </c>
      <c r="Q889" s="4"/>
      <c r="R889" s="4" t="s">
        <v>28</v>
      </c>
      <c r="S889" s="4" t="s">
        <v>28</v>
      </c>
      <c r="T889" s="4">
        <v>1.0</v>
      </c>
      <c r="U889" s="4"/>
    </row>
    <row r="890" hidden="1">
      <c r="A890" s="11" t="s">
        <v>815</v>
      </c>
      <c r="B890" s="11" t="s">
        <v>165</v>
      </c>
      <c r="C890" s="2" t="s">
        <v>897</v>
      </c>
      <c r="D890" s="3" t="str">
        <f>VLOOKUP(C890,Locations!$G$2:$H$250,2,false)</f>
        <v>00084 Glitch City - Mt Moon</v>
      </c>
      <c r="E890" s="11" t="s">
        <v>24</v>
      </c>
      <c r="F890" s="4" t="s">
        <v>876</v>
      </c>
      <c r="G890" s="3"/>
      <c r="H890" s="11"/>
      <c r="I890" s="4" t="s">
        <v>898</v>
      </c>
      <c r="J890" s="4"/>
      <c r="K890" s="4"/>
      <c r="L890" s="4"/>
      <c r="M890" s="4" t="str">
        <f>IF(vlookup(A890,'Available Pokemon'!A:C,3,FALSE)=D890,"Y","N")</f>
        <v>N</v>
      </c>
      <c r="N890" s="4" t="str">
        <f>iferror(IF(vlookup(A890,'Available Pokemon'!A:D,4,FALSE)=D890,"Y","N"),"N")</f>
        <v>N</v>
      </c>
      <c r="O890" s="4" t="str">
        <f t="shared" si="5"/>
        <v>N</v>
      </c>
      <c r="P890" s="4" t="s">
        <v>172</v>
      </c>
      <c r="Q890" s="4"/>
      <c r="R890" s="4" t="s">
        <v>28</v>
      </c>
      <c r="S890" s="4" t="s">
        <v>28</v>
      </c>
      <c r="T890" s="4">
        <v>1.0</v>
      </c>
      <c r="U890" s="4"/>
    </row>
    <row r="891" hidden="1">
      <c r="A891" s="11" t="s">
        <v>442</v>
      </c>
      <c r="B891" s="11" t="s">
        <v>165</v>
      </c>
      <c r="C891" s="2" t="s">
        <v>897</v>
      </c>
      <c r="D891" s="3" t="str">
        <f>VLOOKUP(C891,Locations!$G$2:$H$250,2,false)</f>
        <v>00084 Glitch City - Mt Moon</v>
      </c>
      <c r="E891" s="11" t="s">
        <v>24</v>
      </c>
      <c r="F891" s="4" t="s">
        <v>876</v>
      </c>
      <c r="G891" s="3"/>
      <c r="H891" s="11"/>
      <c r="I891" s="4" t="s">
        <v>443</v>
      </c>
      <c r="J891" s="4"/>
      <c r="K891" s="4"/>
      <c r="L891" s="4"/>
      <c r="M891" s="4" t="str">
        <f>IF(vlookup(A891,'Available Pokemon'!A:C,3,FALSE)=D891,"Y","N")</f>
        <v>N</v>
      </c>
      <c r="N891" s="4" t="str">
        <f>iferror(IF(vlookup(A891,'Available Pokemon'!A:D,4,FALSE)=D891,"Y","N"),"N")</f>
        <v>N</v>
      </c>
      <c r="O891" s="4" t="str">
        <f t="shared" si="5"/>
        <v>N</v>
      </c>
      <c r="P891" s="4" t="s">
        <v>121</v>
      </c>
      <c r="Q891" s="4" t="s">
        <v>128</v>
      </c>
      <c r="R891" s="4" t="s">
        <v>28</v>
      </c>
      <c r="S891" s="4" t="s">
        <v>31</v>
      </c>
      <c r="T891" s="4">
        <v>2.0</v>
      </c>
      <c r="U891" s="4"/>
    </row>
    <row r="892" hidden="1">
      <c r="A892" s="11" t="s">
        <v>352</v>
      </c>
      <c r="B892" s="11" t="s">
        <v>165</v>
      </c>
      <c r="C892" s="2" t="s">
        <v>897</v>
      </c>
      <c r="D892" s="3" t="str">
        <f>VLOOKUP(C892,Locations!$G$2:$H$250,2,false)</f>
        <v>00084 Glitch City - Mt Moon</v>
      </c>
      <c r="E892" s="11" t="s">
        <v>24</v>
      </c>
      <c r="F892" s="4" t="s">
        <v>876</v>
      </c>
      <c r="G892" s="3"/>
      <c r="H892" s="11"/>
      <c r="I892" s="4" t="s">
        <v>353</v>
      </c>
      <c r="J892" s="4" t="s">
        <v>354</v>
      </c>
      <c r="K892" s="4"/>
      <c r="L892" s="4"/>
      <c r="M892" s="4" t="str">
        <f>IF(vlookup(A892,'Available Pokemon'!A:C,3,FALSE)=D892,"Y","N")</f>
        <v>N</v>
      </c>
      <c r="N892" s="4" t="str">
        <f>iferror(IF(vlookup(A892,'Available Pokemon'!A:D,4,FALSE)=D892,"Y","N"),"N")</f>
        <v>N</v>
      </c>
      <c r="O892" s="4" t="str">
        <f t="shared" si="5"/>
        <v>N</v>
      </c>
      <c r="P892" s="4" t="s">
        <v>90</v>
      </c>
      <c r="Q892" s="4" t="s">
        <v>29</v>
      </c>
      <c r="R892" s="4" t="s">
        <v>28</v>
      </c>
      <c r="S892" s="4" t="s">
        <v>31</v>
      </c>
      <c r="T892" s="4">
        <v>1.0</v>
      </c>
      <c r="U892" s="4"/>
    </row>
    <row r="893" hidden="1">
      <c r="A893" s="11" t="s">
        <v>582</v>
      </c>
      <c r="B893" s="11" t="s">
        <v>165</v>
      </c>
      <c r="C893" s="2" t="s">
        <v>897</v>
      </c>
      <c r="D893" s="3" t="str">
        <f>VLOOKUP(C893,Locations!$G$2:$H$250,2,false)</f>
        <v>00084 Glitch City - Mt Moon</v>
      </c>
      <c r="E893" s="11" t="s">
        <v>24</v>
      </c>
      <c r="F893" s="4" t="s">
        <v>876</v>
      </c>
      <c r="G893" s="3"/>
      <c r="H893" s="11"/>
      <c r="I893" s="4"/>
      <c r="J893" s="4"/>
      <c r="K893" s="4"/>
      <c r="L893" s="4"/>
      <c r="M893" s="4" t="str">
        <f>IF(vlookup(A893,'Available Pokemon'!A:C,3,FALSE)=D893,"Y","N")</f>
        <v>N</v>
      </c>
      <c r="N893" s="4" t="str">
        <f>iferror(IF(vlookup(A893,'Available Pokemon'!A:D,4,FALSE)=D893,"Y","N"),"N")</f>
        <v>N</v>
      </c>
      <c r="O893" s="4" t="str">
        <f t="shared" si="5"/>
        <v>N</v>
      </c>
      <c r="P893" s="4" t="s">
        <v>30</v>
      </c>
      <c r="Q893" s="4" t="s">
        <v>56</v>
      </c>
      <c r="R893" s="4" t="s">
        <v>28</v>
      </c>
      <c r="S893" s="4" t="s">
        <v>31</v>
      </c>
      <c r="T893" s="4">
        <v>2.0</v>
      </c>
      <c r="U893" s="4"/>
    </row>
    <row r="894" hidden="1">
      <c r="A894" s="11" t="s">
        <v>235</v>
      </c>
      <c r="B894" s="11" t="s">
        <v>96</v>
      </c>
      <c r="C894" s="2" t="s">
        <v>899</v>
      </c>
      <c r="D894" s="3" t="str">
        <f>VLOOKUP(C894,Locations!$G$2:$H$250,2,false)</f>
        <v>00086 Glitch City - Byxbysion Wasteland</v>
      </c>
      <c r="E894" s="11" t="s">
        <v>24</v>
      </c>
      <c r="F894" s="4" t="s">
        <v>876</v>
      </c>
      <c r="G894" s="3"/>
      <c r="H894" s="11"/>
      <c r="I894" s="4"/>
      <c r="J894" s="4"/>
      <c r="K894" s="4"/>
      <c r="L894" s="4"/>
      <c r="M894" s="4" t="str">
        <f>IF(vlookup(A894,'Available Pokemon'!A:C,3,FALSE)=D894,"Y","N")</f>
        <v>N</v>
      </c>
      <c r="N894" s="4" t="str">
        <f>iferror(IF(vlookup(A894,'Available Pokemon'!A:D,4,FALSE)=D894,"Y","N"),"N")</f>
        <v>N</v>
      </c>
      <c r="O894" s="4" t="str">
        <f t="shared" si="5"/>
        <v>N</v>
      </c>
      <c r="P894" s="4" t="s">
        <v>111</v>
      </c>
      <c r="Q894" s="4"/>
      <c r="R894" s="4" t="s">
        <v>28</v>
      </c>
      <c r="S894" s="4" t="s">
        <v>31</v>
      </c>
      <c r="T894" s="4">
        <v>1.0</v>
      </c>
      <c r="U894" s="4"/>
    </row>
    <row r="895" hidden="1">
      <c r="A895" s="11" t="s">
        <v>161</v>
      </c>
      <c r="B895" s="11" t="s">
        <v>96</v>
      </c>
      <c r="C895" s="2" t="s">
        <v>899</v>
      </c>
      <c r="D895" s="3" t="str">
        <f>VLOOKUP(C895,Locations!$G$2:$H$250,2,false)</f>
        <v>00086 Glitch City - Byxbysion Wasteland</v>
      </c>
      <c r="E895" s="11" t="s">
        <v>24</v>
      </c>
      <c r="F895" s="4" t="s">
        <v>876</v>
      </c>
      <c r="G895" s="3"/>
      <c r="H895" s="11"/>
      <c r="I895" s="4" t="s">
        <v>152</v>
      </c>
      <c r="J895" s="4"/>
      <c r="K895" s="4"/>
      <c r="L895" s="4"/>
      <c r="M895" s="4" t="str">
        <f>IF(vlookup(A895,'Available Pokemon'!A:C,3,FALSE)=D895,"Y","N")</f>
        <v>N</v>
      </c>
      <c r="N895" s="4" t="str">
        <f>iferror(IF(vlookup(A895,'Available Pokemon'!A:D,4,FALSE)=D895,"Y","N"),"N")</f>
        <v>N</v>
      </c>
      <c r="O895" s="4" t="str">
        <f t="shared" si="5"/>
        <v>N</v>
      </c>
      <c r="P895" s="4" t="s">
        <v>30</v>
      </c>
      <c r="Q895" s="4"/>
      <c r="R895" s="4" t="s">
        <v>28</v>
      </c>
      <c r="S895" s="4" t="s">
        <v>31</v>
      </c>
      <c r="T895" s="4">
        <v>1.0</v>
      </c>
      <c r="U895" s="4"/>
    </row>
    <row r="896" hidden="1">
      <c r="A896" s="11" t="s">
        <v>751</v>
      </c>
      <c r="B896" s="11" t="s">
        <v>96</v>
      </c>
      <c r="C896" s="2" t="s">
        <v>899</v>
      </c>
      <c r="D896" s="3" t="str">
        <f>VLOOKUP(C896,Locations!$G$2:$H$250,2,false)</f>
        <v>00086 Glitch City - Byxbysion Wasteland</v>
      </c>
      <c r="E896" s="11" t="s">
        <v>24</v>
      </c>
      <c r="F896" s="4" t="s">
        <v>876</v>
      </c>
      <c r="G896" s="3"/>
      <c r="H896" s="11"/>
      <c r="I896" s="4"/>
      <c r="J896" s="4"/>
      <c r="K896" s="4"/>
      <c r="L896" s="4"/>
      <c r="M896" s="4" t="str">
        <f>IF(vlookup(A896,'Available Pokemon'!A:C,3,FALSE)=D896,"Y","N")</f>
        <v>N</v>
      </c>
      <c r="N896" s="4" t="str">
        <f>iferror(IF(vlookup(A896,'Available Pokemon'!A:D,4,FALSE)=D896,"Y","N"),"N")</f>
        <v>N</v>
      </c>
      <c r="O896" s="4" t="str">
        <f t="shared" si="5"/>
        <v>N</v>
      </c>
      <c r="P896" s="4" t="s">
        <v>111</v>
      </c>
      <c r="Q896" s="4"/>
      <c r="R896" s="4" t="s">
        <v>28</v>
      </c>
      <c r="S896" s="4" t="s">
        <v>28</v>
      </c>
      <c r="T896" s="4">
        <v>0.0</v>
      </c>
      <c r="U896" s="4" t="s">
        <v>31</v>
      </c>
    </row>
    <row r="897">
      <c r="A897" s="11" t="s">
        <v>900</v>
      </c>
      <c r="B897" s="11" t="s">
        <v>96</v>
      </c>
      <c r="C897" s="2" t="s">
        <v>899</v>
      </c>
      <c r="D897" s="3" t="str">
        <f>VLOOKUP(C897,Locations!$G$2:$H$250,2,false)</f>
        <v>00086 Glitch City - Byxbysion Wasteland</v>
      </c>
      <c r="E897" s="11" t="s">
        <v>24</v>
      </c>
      <c r="F897" s="4" t="s">
        <v>876</v>
      </c>
      <c r="G897" s="5"/>
      <c r="H897" s="2" t="s">
        <v>414</v>
      </c>
      <c r="I897" s="4" t="s">
        <v>586</v>
      </c>
      <c r="J897" s="4"/>
      <c r="K897" s="4"/>
      <c r="L897" s="4"/>
      <c r="M897" s="4" t="str">
        <f>IF(vlookup(A897,'Available Pokemon'!A:C,3,FALSE)=D897,"Y","N")</f>
        <v>Y</v>
      </c>
      <c r="N897" s="4" t="str">
        <f>iferror(IF(vlookup(A897,'Available Pokemon'!A:D,4,FALSE)=D897,"Y","N"),"N")</f>
        <v>N</v>
      </c>
      <c r="O897" s="4" t="str">
        <f t="shared" si="5"/>
        <v>Y</v>
      </c>
      <c r="P897" s="4" t="s">
        <v>128</v>
      </c>
      <c r="Q897" s="4"/>
      <c r="R897" s="4" t="s">
        <v>28</v>
      </c>
      <c r="S897" s="4" t="s">
        <v>28</v>
      </c>
      <c r="T897" s="4">
        <v>0.0</v>
      </c>
      <c r="U897" s="4" t="s">
        <v>31</v>
      </c>
    </row>
    <row r="898" hidden="1">
      <c r="A898" s="11" t="s">
        <v>582</v>
      </c>
      <c r="B898" s="11" t="s">
        <v>96</v>
      </c>
      <c r="C898" s="2" t="s">
        <v>899</v>
      </c>
      <c r="D898" s="3" t="str">
        <f>VLOOKUP(C898,Locations!$G$2:$H$250,2,false)</f>
        <v>00086 Glitch City - Byxbysion Wasteland</v>
      </c>
      <c r="E898" s="11" t="s">
        <v>24</v>
      </c>
      <c r="F898" s="4" t="s">
        <v>876</v>
      </c>
      <c r="G898" s="3"/>
      <c r="H898" s="11"/>
      <c r="I898" s="4"/>
      <c r="J898" s="4"/>
      <c r="K898" s="4"/>
      <c r="L898" s="4"/>
      <c r="M898" s="4" t="str">
        <f>IF(vlookup(A898,'Available Pokemon'!A:C,3,FALSE)=D898,"Y","N")</f>
        <v>N</v>
      </c>
      <c r="N898" s="4" t="str">
        <f>iferror(IF(vlookup(A898,'Available Pokemon'!A:D,4,FALSE)=D898,"Y","N"),"N")</f>
        <v>N</v>
      </c>
      <c r="O898" s="4" t="str">
        <f t="shared" si="5"/>
        <v>N</v>
      </c>
      <c r="P898" s="4" t="s">
        <v>30</v>
      </c>
      <c r="Q898" s="4" t="s">
        <v>56</v>
      </c>
      <c r="R898" s="4" t="s">
        <v>28</v>
      </c>
      <c r="S898" s="4" t="s">
        <v>31</v>
      </c>
      <c r="T898" s="4">
        <v>2.0</v>
      </c>
      <c r="U898" s="4"/>
    </row>
    <row r="899" hidden="1">
      <c r="A899" s="11" t="s">
        <v>188</v>
      </c>
      <c r="B899" s="11" t="s">
        <v>96</v>
      </c>
      <c r="C899" s="2" t="s">
        <v>901</v>
      </c>
      <c r="D899" s="3" t="str">
        <f>VLOOKUP(C899,Locations!$G$2:$H$250,2,false)</f>
        <v>00087 Glitch City - Citae Astrae</v>
      </c>
      <c r="E899" s="11" t="s">
        <v>24</v>
      </c>
      <c r="F899" s="4" t="s">
        <v>876</v>
      </c>
      <c r="G899" s="3"/>
      <c r="H899" s="11"/>
      <c r="I899" s="4"/>
      <c r="J899" s="4"/>
      <c r="K899" s="4"/>
      <c r="L899" s="4" t="s">
        <v>70</v>
      </c>
      <c r="M899" s="4" t="str">
        <f>IF(vlookup(A899,'Available Pokemon'!A:C,3,FALSE)=D899,"Y","N")</f>
        <v>N</v>
      </c>
      <c r="N899" s="4" t="str">
        <f>iferror(IF(vlookup(A899,'Available Pokemon'!A:D,4,FALSE)=D899,"Y","N"),"N")</f>
        <v>N</v>
      </c>
      <c r="O899" s="4" t="str">
        <f t="shared" si="5"/>
        <v>N</v>
      </c>
      <c r="P899" s="4" t="s">
        <v>71</v>
      </c>
      <c r="Q899" s="4"/>
      <c r="R899" s="4" t="s">
        <v>28</v>
      </c>
      <c r="S899" s="4" t="s">
        <v>31</v>
      </c>
      <c r="T899" s="4">
        <v>2.0</v>
      </c>
      <c r="U899" s="4"/>
    </row>
    <row r="900" hidden="1">
      <c r="A900" s="11" t="s">
        <v>442</v>
      </c>
      <c r="B900" s="11" t="s">
        <v>165</v>
      </c>
      <c r="C900" s="2" t="s">
        <v>902</v>
      </c>
      <c r="D900" s="3" t="str">
        <f>VLOOKUP(C900,Locations!$G$2:$H$250,2,false)</f>
        <v>00088 Glitch City - Victory Road</v>
      </c>
      <c r="E900" s="11" t="s">
        <v>24</v>
      </c>
      <c r="F900" s="4" t="s">
        <v>876</v>
      </c>
      <c r="G900" s="3"/>
      <c r="H900" s="11"/>
      <c r="I900" s="4" t="s">
        <v>443</v>
      </c>
      <c r="J900" s="4"/>
      <c r="K900" s="4"/>
      <c r="L900" s="4"/>
      <c r="M900" s="4" t="str">
        <f>IF(vlookup(A900,'Available Pokemon'!A:C,3,FALSE)=D900,"Y","N")</f>
        <v>N</v>
      </c>
      <c r="N900" s="4" t="str">
        <f>iferror(IF(vlookup(A900,'Available Pokemon'!A:D,4,FALSE)=D900,"Y","N"),"N")</f>
        <v>N</v>
      </c>
      <c r="O900" s="4" t="str">
        <f t="shared" si="5"/>
        <v>N</v>
      </c>
      <c r="P900" s="4" t="s">
        <v>121</v>
      </c>
      <c r="Q900" s="4" t="s">
        <v>128</v>
      </c>
      <c r="R900" s="4" t="s">
        <v>28</v>
      </c>
      <c r="S900" s="4" t="s">
        <v>31</v>
      </c>
      <c r="T900" s="4">
        <v>2.0</v>
      </c>
      <c r="U900" s="4"/>
    </row>
    <row r="901" hidden="1">
      <c r="A901" s="11" t="s">
        <v>573</v>
      </c>
      <c r="B901" s="11" t="s">
        <v>165</v>
      </c>
      <c r="C901" s="2" t="s">
        <v>902</v>
      </c>
      <c r="D901" s="3" t="str">
        <f>VLOOKUP(C901,Locations!$G$2:$H$250,2,false)</f>
        <v>00088 Glitch City - Victory Road</v>
      </c>
      <c r="E901" s="11" t="s">
        <v>24</v>
      </c>
      <c r="F901" s="4" t="s">
        <v>876</v>
      </c>
      <c r="G901" s="3"/>
      <c r="H901" s="11"/>
      <c r="I901" s="4"/>
      <c r="J901" s="4"/>
      <c r="K901" s="4"/>
      <c r="L901" s="4"/>
      <c r="M901" s="4" t="str">
        <f>IF(vlookup(A901,'Available Pokemon'!A:C,3,FALSE)=D901,"Y","N")</f>
        <v>N</v>
      </c>
      <c r="N901" s="4" t="str">
        <f>iferror(IF(vlookup(A901,'Available Pokemon'!A:D,4,FALSE)=D901,"Y","N"),"N")</f>
        <v>N</v>
      </c>
      <c r="O901" s="4" t="str">
        <f t="shared" si="5"/>
        <v>N</v>
      </c>
      <c r="P901" s="4" t="s">
        <v>30</v>
      </c>
      <c r="Q901" s="4" t="s">
        <v>56</v>
      </c>
      <c r="R901" s="4" t="s">
        <v>28</v>
      </c>
      <c r="S901" s="4" t="s">
        <v>28</v>
      </c>
      <c r="T901" s="4">
        <v>1.0</v>
      </c>
      <c r="U901" s="4"/>
    </row>
    <row r="902" hidden="1">
      <c r="A902" s="11" t="s">
        <v>444</v>
      </c>
      <c r="B902" s="11" t="s">
        <v>165</v>
      </c>
      <c r="C902" s="2" t="s">
        <v>902</v>
      </c>
      <c r="D902" s="3" t="str">
        <f>VLOOKUP(C902,Locations!$G$2:$H$250,2,false)</f>
        <v>00088 Glitch City - Victory Road</v>
      </c>
      <c r="E902" s="11" t="s">
        <v>24</v>
      </c>
      <c r="F902" s="4" t="s">
        <v>876</v>
      </c>
      <c r="G902" s="3"/>
      <c r="H902" s="11"/>
      <c r="I902" s="4" t="s">
        <v>443</v>
      </c>
      <c r="J902" s="4"/>
      <c r="K902" s="4"/>
      <c r="L902" s="4"/>
      <c r="M902" s="4" t="str">
        <f>IF(vlookup(A902,'Available Pokemon'!A:C,3,FALSE)=D902,"Y","N")</f>
        <v>N</v>
      </c>
      <c r="N902" s="4" t="str">
        <f>iferror(IF(vlookup(A902,'Available Pokemon'!A:D,4,FALSE)=D902,"Y","N"),"N")</f>
        <v>N</v>
      </c>
      <c r="O902" s="4" t="str">
        <f t="shared" si="5"/>
        <v>N</v>
      </c>
      <c r="P902" s="4" t="s">
        <v>121</v>
      </c>
      <c r="Q902" s="4" t="s">
        <v>128</v>
      </c>
      <c r="R902" s="4" t="s">
        <v>28</v>
      </c>
      <c r="S902" s="4" t="s">
        <v>28</v>
      </c>
      <c r="T902" s="4">
        <v>1.0</v>
      </c>
      <c r="U902" s="4"/>
    </row>
    <row r="903" hidden="1">
      <c r="A903" s="11" t="s">
        <v>826</v>
      </c>
      <c r="B903" s="11" t="s">
        <v>165</v>
      </c>
      <c r="C903" s="2" t="s">
        <v>902</v>
      </c>
      <c r="D903" s="3" t="str">
        <f>VLOOKUP(C903,Locations!$G$2:$H$250,2,false)</f>
        <v>00088 Glitch City - Victory Road</v>
      </c>
      <c r="E903" s="11" t="s">
        <v>24</v>
      </c>
      <c r="F903" s="4" t="s">
        <v>876</v>
      </c>
      <c r="G903" s="3"/>
      <c r="H903" s="11"/>
      <c r="I903" s="4" t="s">
        <v>835</v>
      </c>
      <c r="J903" s="4"/>
      <c r="K903" s="4"/>
      <c r="L903" s="4"/>
      <c r="M903" s="4" t="str">
        <f>IF(vlookup(A903,'Available Pokemon'!A:C,3,FALSE)=D903,"Y","N")</f>
        <v>N</v>
      </c>
      <c r="N903" s="4" t="str">
        <f>iferror(IF(vlookup(A903,'Available Pokemon'!A:D,4,FALSE)=D903,"Y","N"),"N")</f>
        <v>N</v>
      </c>
      <c r="O903" s="4" t="str">
        <f t="shared" si="5"/>
        <v>N</v>
      </c>
      <c r="P903" s="4" t="s">
        <v>226</v>
      </c>
      <c r="Q903" s="4"/>
      <c r="R903" s="4" t="s">
        <v>28</v>
      </c>
      <c r="S903" s="4" t="s">
        <v>28</v>
      </c>
      <c r="T903" s="4">
        <v>1.0</v>
      </c>
      <c r="U903" s="4"/>
    </row>
    <row r="904">
      <c r="A904" s="11" t="s">
        <v>903</v>
      </c>
      <c r="B904" s="11" t="s">
        <v>165</v>
      </c>
      <c r="C904" s="2" t="s">
        <v>902</v>
      </c>
      <c r="D904" s="3" t="str">
        <f>VLOOKUP(C904,Locations!$G$2:$H$250,2,false)</f>
        <v>00088 Glitch City - Victory Road</v>
      </c>
      <c r="E904" s="11" t="s">
        <v>24</v>
      </c>
      <c r="F904" s="4" t="s">
        <v>876</v>
      </c>
      <c r="G904" s="5"/>
      <c r="H904" s="2" t="s">
        <v>414</v>
      </c>
      <c r="I904" s="4" t="s">
        <v>827</v>
      </c>
      <c r="J904" s="4"/>
      <c r="K904" s="4"/>
      <c r="L904" s="4"/>
      <c r="M904" s="4" t="str">
        <f>IF(vlookup(A904,'Available Pokemon'!A:C,3,FALSE)=D904,"Y","N")</f>
        <v>Y</v>
      </c>
      <c r="N904" s="4" t="str">
        <f>iferror(IF(vlookup(A904,'Available Pokemon'!A:D,4,FALSE)=D904,"Y","N"),"N")</f>
        <v>N</v>
      </c>
      <c r="O904" s="4" t="str">
        <f t="shared" si="5"/>
        <v>Y</v>
      </c>
      <c r="P904" s="4" t="s">
        <v>226</v>
      </c>
      <c r="Q904" s="4"/>
      <c r="R904" s="4" t="s">
        <v>28</v>
      </c>
      <c r="S904" s="4" t="s">
        <v>31</v>
      </c>
      <c r="T904" s="4">
        <v>2.0</v>
      </c>
      <c r="U904" s="4"/>
    </row>
    <row r="905" hidden="1">
      <c r="A905" s="11" t="s">
        <v>900</v>
      </c>
      <c r="B905" s="11" t="s">
        <v>165</v>
      </c>
      <c r="C905" s="2" t="s">
        <v>902</v>
      </c>
      <c r="D905" s="3" t="str">
        <f>VLOOKUP(C905,Locations!$G$2:$H$250,2,false)</f>
        <v>00088 Glitch City - Victory Road</v>
      </c>
      <c r="E905" s="11" t="s">
        <v>24</v>
      </c>
      <c r="F905" s="4" t="s">
        <v>876</v>
      </c>
      <c r="G905" s="3"/>
      <c r="H905" s="11"/>
      <c r="I905" s="4" t="s">
        <v>586</v>
      </c>
      <c r="J905" s="4"/>
      <c r="K905" s="4"/>
      <c r="L905" s="4"/>
      <c r="M905" s="4" t="str">
        <f>IF(vlookup(A905,'Available Pokemon'!A:C,3,FALSE)=D905,"Y","N")</f>
        <v>N</v>
      </c>
      <c r="N905" s="4" t="str">
        <f>iferror(IF(vlookup(A905,'Available Pokemon'!A:D,4,FALSE)=D905,"Y","N"),"N")</f>
        <v>N</v>
      </c>
      <c r="O905" s="4" t="str">
        <f t="shared" si="5"/>
        <v>N</v>
      </c>
      <c r="P905" s="4" t="s">
        <v>128</v>
      </c>
      <c r="Q905" s="4"/>
      <c r="R905" s="4" t="s">
        <v>28</v>
      </c>
      <c r="S905" s="4" t="s">
        <v>28</v>
      </c>
      <c r="T905" s="4">
        <v>0.0</v>
      </c>
      <c r="U905" s="4" t="s">
        <v>31</v>
      </c>
    </row>
    <row r="906" hidden="1">
      <c r="A906" s="11" t="s">
        <v>194</v>
      </c>
      <c r="B906" s="11" t="s">
        <v>165</v>
      </c>
      <c r="C906" s="2" t="s">
        <v>902</v>
      </c>
      <c r="D906" s="3" t="str">
        <f>VLOOKUP(C906,Locations!$G$2:$H$250,2,false)</f>
        <v>00088 Glitch City - Victory Road</v>
      </c>
      <c r="E906" s="11" t="s">
        <v>24</v>
      </c>
      <c r="F906" s="4" t="s">
        <v>876</v>
      </c>
      <c r="G906" s="3"/>
      <c r="H906" s="11"/>
      <c r="I906" s="4"/>
      <c r="J906" s="4"/>
      <c r="K906" s="4"/>
      <c r="L906" s="4"/>
      <c r="M906" s="4" t="str">
        <f>IF(vlookup(A906,'Available Pokemon'!A:C,3,FALSE)=D906,"Y","N")</f>
        <v>N</v>
      </c>
      <c r="N906" s="4" t="str">
        <f>iferror(IF(vlookup(A906,'Available Pokemon'!A:D,4,FALSE)=D906,"Y","N"),"N")</f>
        <v>N</v>
      </c>
      <c r="O906" s="4" t="str">
        <f t="shared" si="5"/>
        <v>N</v>
      </c>
      <c r="P906" s="4" t="s">
        <v>121</v>
      </c>
      <c r="Q906" s="4" t="s">
        <v>128</v>
      </c>
      <c r="R906" s="4" t="s">
        <v>196</v>
      </c>
      <c r="S906" s="4" t="s">
        <v>31</v>
      </c>
      <c r="T906" s="4">
        <v>1.0</v>
      </c>
      <c r="U906" s="4"/>
    </row>
    <row r="907" hidden="1">
      <c r="A907" s="11" t="s">
        <v>582</v>
      </c>
      <c r="B907" s="11" t="s">
        <v>165</v>
      </c>
      <c r="C907" s="2" t="s">
        <v>902</v>
      </c>
      <c r="D907" s="3" t="str">
        <f>VLOOKUP(C907,Locations!$G$2:$H$250,2,false)</f>
        <v>00088 Glitch City - Victory Road</v>
      </c>
      <c r="E907" s="11" t="s">
        <v>24</v>
      </c>
      <c r="F907" s="4" t="s">
        <v>876</v>
      </c>
      <c r="G907" s="3"/>
      <c r="H907" s="11"/>
      <c r="I907" s="4"/>
      <c r="J907" s="4"/>
      <c r="K907" s="4"/>
      <c r="L907" s="4"/>
      <c r="M907" s="4" t="str">
        <f>IF(vlookup(A907,'Available Pokemon'!A:C,3,FALSE)=D907,"Y","N")</f>
        <v>N</v>
      </c>
      <c r="N907" s="4" t="str">
        <f>iferror(IF(vlookup(A907,'Available Pokemon'!A:D,4,FALSE)=D907,"Y","N"),"N")</f>
        <v>N</v>
      </c>
      <c r="O907" s="4" t="str">
        <f t="shared" si="5"/>
        <v>N</v>
      </c>
      <c r="P907" s="4" t="s">
        <v>30</v>
      </c>
      <c r="Q907" s="4" t="s">
        <v>56</v>
      </c>
      <c r="R907" s="4" t="s">
        <v>28</v>
      </c>
      <c r="S907" s="4" t="s">
        <v>31</v>
      </c>
      <c r="T907" s="4">
        <v>2.0</v>
      </c>
      <c r="U907" s="4"/>
    </row>
    <row r="908" hidden="1">
      <c r="A908" s="11" t="s">
        <v>396</v>
      </c>
      <c r="B908" s="11" t="s">
        <v>165</v>
      </c>
      <c r="C908" s="2" t="s">
        <v>904</v>
      </c>
      <c r="D908" s="3" t="str">
        <f>VLOOKUP(C908,Locations!$G$2:$H$250,2,false)</f>
        <v>00089 Glitch City - Cerulean Cave</v>
      </c>
      <c r="E908" s="11" t="s">
        <v>24</v>
      </c>
      <c r="F908" s="4" t="s">
        <v>876</v>
      </c>
      <c r="G908" s="3"/>
      <c r="H908" s="11"/>
      <c r="I908" s="4"/>
      <c r="J908" s="4"/>
      <c r="K908" s="4"/>
      <c r="L908" s="4"/>
      <c r="M908" s="4" t="str">
        <f>IF(vlookup(A908,'Available Pokemon'!A:C,3,FALSE)=D908,"Y","N")</f>
        <v>N</v>
      </c>
      <c r="N908" s="4" t="str">
        <f>iferror(IF(vlookup(A908,'Available Pokemon'!A:D,4,FALSE)=D908,"Y","N"),"N")</f>
        <v>N</v>
      </c>
      <c r="O908" s="4" t="str">
        <f t="shared" si="5"/>
        <v>N</v>
      </c>
      <c r="P908" s="4" t="s">
        <v>30</v>
      </c>
      <c r="Q908" s="4"/>
      <c r="R908" s="4" t="s">
        <v>28</v>
      </c>
      <c r="S908" s="4" t="s">
        <v>28</v>
      </c>
      <c r="T908" s="4">
        <v>0.0</v>
      </c>
      <c r="U908" s="4" t="s">
        <v>31</v>
      </c>
    </row>
    <row r="909">
      <c r="A909" s="11" t="s">
        <v>905</v>
      </c>
      <c r="B909" s="11" t="s">
        <v>165</v>
      </c>
      <c r="C909" s="2" t="s">
        <v>904</v>
      </c>
      <c r="D909" s="3" t="str">
        <f>VLOOKUP(C909,Locations!$G$2:$H$250,2,false)</f>
        <v>00089 Glitch City - Cerulean Cave</v>
      </c>
      <c r="E909" s="11" t="s">
        <v>24</v>
      </c>
      <c r="F909" s="4" t="s">
        <v>876</v>
      </c>
      <c r="G909" s="5"/>
      <c r="H909" s="2" t="s">
        <v>414</v>
      </c>
      <c r="I909" s="4" t="s">
        <v>94</v>
      </c>
      <c r="J909" s="4"/>
      <c r="K909" s="4"/>
      <c r="L909" s="4"/>
      <c r="M909" s="4" t="str">
        <f>IF(vlookup(A909,'Available Pokemon'!A:C,3,FALSE)=D909,"Y","N")</f>
        <v>Y</v>
      </c>
      <c r="N909" s="4" t="str">
        <f>iferror(IF(vlookup(A909,'Available Pokemon'!A:D,4,FALSE)=D909,"Y","N"),"N")</f>
        <v>N</v>
      </c>
      <c r="O909" s="4" t="str">
        <f t="shared" si="5"/>
        <v>Y</v>
      </c>
      <c r="P909" s="4" t="s">
        <v>71</v>
      </c>
      <c r="Q909" s="4" t="s">
        <v>56</v>
      </c>
      <c r="R909" s="4" t="s">
        <v>28</v>
      </c>
      <c r="S909" s="4" t="s">
        <v>28</v>
      </c>
      <c r="T909" s="4">
        <v>0.0</v>
      </c>
      <c r="U909" s="4" t="s">
        <v>31</v>
      </c>
    </row>
    <row r="910" hidden="1">
      <c r="A910" s="11" t="s">
        <v>766</v>
      </c>
      <c r="B910" s="11" t="s">
        <v>165</v>
      </c>
      <c r="C910" s="2" t="s">
        <v>904</v>
      </c>
      <c r="D910" s="3" t="str">
        <f>VLOOKUP(C910,Locations!$G$2:$H$250,2,false)</f>
        <v>00089 Glitch City - Cerulean Cave</v>
      </c>
      <c r="E910" s="11" t="s">
        <v>24</v>
      </c>
      <c r="F910" s="4" t="s">
        <v>876</v>
      </c>
      <c r="G910" s="3"/>
      <c r="H910" s="11"/>
      <c r="I910" s="4"/>
      <c r="J910" s="4"/>
      <c r="K910" s="4"/>
      <c r="L910" s="4" t="s">
        <v>70</v>
      </c>
      <c r="M910" s="4" t="str">
        <f>IF(vlookup(A910,'Available Pokemon'!A:C,3,FALSE)=D910,"Y","N")</f>
        <v>N</v>
      </c>
      <c r="N910" s="4" t="str">
        <f>iferror(IF(vlookup(A910,'Available Pokemon'!A:D,4,FALSE)=D910,"Y","N"),"N")</f>
        <v>N</v>
      </c>
      <c r="O910" s="4" t="str">
        <f t="shared" si="5"/>
        <v>N</v>
      </c>
      <c r="P910" s="4" t="s">
        <v>81</v>
      </c>
      <c r="Q910" s="4"/>
      <c r="R910" s="4" t="s">
        <v>28</v>
      </c>
      <c r="S910" s="4" t="s">
        <v>28</v>
      </c>
      <c r="T910" s="4">
        <v>0.0</v>
      </c>
      <c r="U910" s="4" t="s">
        <v>31</v>
      </c>
    </row>
    <row r="911" hidden="1">
      <c r="A911" s="11" t="s">
        <v>751</v>
      </c>
      <c r="B911" s="11" t="s">
        <v>165</v>
      </c>
      <c r="C911" s="2" t="s">
        <v>904</v>
      </c>
      <c r="D911" s="3" t="str">
        <f>VLOOKUP(C911,Locations!$G$2:$H$250,2,false)</f>
        <v>00089 Glitch City - Cerulean Cave</v>
      </c>
      <c r="E911" s="11" t="s">
        <v>24</v>
      </c>
      <c r="F911" s="4" t="s">
        <v>876</v>
      </c>
      <c r="G911" s="3"/>
      <c r="H911" s="11"/>
      <c r="I911" s="4"/>
      <c r="J911" s="4"/>
      <c r="K911" s="4"/>
      <c r="L911" s="4"/>
      <c r="M911" s="4" t="str">
        <f>IF(vlookup(A911,'Available Pokemon'!A:C,3,FALSE)=D911,"Y","N")</f>
        <v>N</v>
      </c>
      <c r="N911" s="4" t="str">
        <f>iferror(IF(vlookup(A911,'Available Pokemon'!A:D,4,FALSE)=D911,"Y","N"),"N")</f>
        <v>N</v>
      </c>
      <c r="O911" s="4" t="str">
        <f t="shared" si="5"/>
        <v>N</v>
      </c>
      <c r="P911" s="4" t="s">
        <v>111</v>
      </c>
      <c r="Q911" s="4"/>
      <c r="R911" s="4" t="s">
        <v>28</v>
      </c>
      <c r="S911" s="4" t="s">
        <v>28</v>
      </c>
      <c r="T911" s="4">
        <v>0.0</v>
      </c>
      <c r="U911" s="4" t="s">
        <v>31</v>
      </c>
    </row>
    <row r="912" hidden="1">
      <c r="A912" s="11" t="s">
        <v>900</v>
      </c>
      <c r="B912" s="11" t="s">
        <v>165</v>
      </c>
      <c r="C912" s="2" t="s">
        <v>904</v>
      </c>
      <c r="D912" s="3" t="str">
        <f>VLOOKUP(C912,Locations!$G$2:$H$250,2,false)</f>
        <v>00089 Glitch City - Cerulean Cave</v>
      </c>
      <c r="E912" s="11" t="s">
        <v>24</v>
      </c>
      <c r="F912" s="4" t="s">
        <v>876</v>
      </c>
      <c r="G912" s="3"/>
      <c r="H912" s="11"/>
      <c r="I912" s="4" t="s">
        <v>586</v>
      </c>
      <c r="J912" s="4"/>
      <c r="K912" s="4"/>
      <c r="L912" s="4"/>
      <c r="M912" s="4" t="str">
        <f>IF(vlookup(A912,'Available Pokemon'!A:C,3,FALSE)=D912,"Y","N")</f>
        <v>N</v>
      </c>
      <c r="N912" s="4" t="str">
        <f>iferror(IF(vlookup(A912,'Available Pokemon'!A:D,4,FALSE)=D912,"Y","N"),"N")</f>
        <v>N</v>
      </c>
      <c r="O912" s="4" t="str">
        <f t="shared" si="5"/>
        <v>N</v>
      </c>
      <c r="P912" s="4" t="s">
        <v>128</v>
      </c>
      <c r="Q912" s="4"/>
      <c r="R912" s="4" t="s">
        <v>28</v>
      </c>
      <c r="S912" s="4" t="s">
        <v>28</v>
      </c>
      <c r="T912" s="4">
        <v>0.0</v>
      </c>
      <c r="U912" s="4" t="s">
        <v>31</v>
      </c>
    </row>
    <row r="913" hidden="1">
      <c r="A913" s="11" t="s">
        <v>575</v>
      </c>
      <c r="B913" s="11" t="s">
        <v>165</v>
      </c>
      <c r="C913" s="2" t="s">
        <v>904</v>
      </c>
      <c r="D913" s="3" t="str">
        <f>VLOOKUP(C913,Locations!$G$2:$H$250,2,false)</f>
        <v>00089 Glitch City - Cerulean Cave</v>
      </c>
      <c r="E913" s="11" t="s">
        <v>24</v>
      </c>
      <c r="F913" s="4" t="s">
        <v>876</v>
      </c>
      <c r="G913" s="3"/>
      <c r="H913" s="11"/>
      <c r="I913" s="4" t="s">
        <v>353</v>
      </c>
      <c r="J913" s="4" t="s">
        <v>354</v>
      </c>
      <c r="K913" s="4"/>
      <c r="L913" s="4"/>
      <c r="M913" s="4" t="str">
        <f>IF(vlookup(A913,'Available Pokemon'!A:C,3,FALSE)=D913,"Y","N")</f>
        <v>N</v>
      </c>
      <c r="N913" s="4" t="str">
        <f>iferror(IF(vlookup(A913,'Available Pokemon'!A:D,4,FALSE)=D913,"Y","N"),"N")</f>
        <v>N</v>
      </c>
      <c r="O913" s="4" t="str">
        <f t="shared" si="5"/>
        <v>N</v>
      </c>
      <c r="P913" s="4" t="s">
        <v>90</v>
      </c>
      <c r="Q913" s="4" t="s">
        <v>29</v>
      </c>
      <c r="R913" s="4" t="s">
        <v>28</v>
      </c>
      <c r="S913" s="4" t="s">
        <v>28</v>
      </c>
      <c r="T913" s="4">
        <v>0.0</v>
      </c>
      <c r="U913" s="4" t="s">
        <v>31</v>
      </c>
    </row>
    <row r="914">
      <c r="A914" s="11" t="s">
        <v>906</v>
      </c>
      <c r="B914" s="11" t="s">
        <v>165</v>
      </c>
      <c r="C914" s="2" t="s">
        <v>904</v>
      </c>
      <c r="D914" s="3" t="str">
        <f>VLOOKUP(C914,Locations!$G$2:$H$250,2,false)</f>
        <v>00089 Glitch City - Cerulean Cave</v>
      </c>
      <c r="E914" s="11" t="s">
        <v>24</v>
      </c>
      <c r="F914" s="4" t="s">
        <v>876</v>
      </c>
      <c r="G914" s="5"/>
      <c r="H914" s="2" t="s">
        <v>149</v>
      </c>
      <c r="I914" s="4"/>
      <c r="J914" s="4"/>
      <c r="K914" s="4"/>
      <c r="L914" s="4"/>
      <c r="M914" s="4" t="str">
        <f>IF(vlookup(A914,'Available Pokemon'!A:C,3,FALSE)=D914,"Y","N")</f>
        <v>Y</v>
      </c>
      <c r="N914" s="4" t="str">
        <f>iferror(IF(vlookup(A914,'Available Pokemon'!A:D,4,FALSE)=D914,"Y","N"),"N")</f>
        <v>N</v>
      </c>
      <c r="O914" s="4" t="str">
        <f t="shared" si="5"/>
        <v>Y</v>
      </c>
      <c r="P914" s="4" t="s">
        <v>81</v>
      </c>
      <c r="Q914" s="4"/>
      <c r="R914" s="4" t="s">
        <v>28</v>
      </c>
      <c r="S914" s="4" t="s">
        <v>28</v>
      </c>
      <c r="T914" s="4">
        <v>0.0</v>
      </c>
      <c r="U914" s="4" t="s">
        <v>31</v>
      </c>
    </row>
    <row r="915" hidden="1">
      <c r="A915" s="11" t="s">
        <v>829</v>
      </c>
      <c r="B915" s="11" t="s">
        <v>165</v>
      </c>
      <c r="C915" s="2" t="s">
        <v>904</v>
      </c>
      <c r="D915" s="3" t="str">
        <f>VLOOKUP(C915,Locations!$G$2:$H$250,2,false)</f>
        <v>00089 Glitch City - Cerulean Cave</v>
      </c>
      <c r="E915" s="11" t="s">
        <v>24</v>
      </c>
      <c r="F915" s="4" t="s">
        <v>876</v>
      </c>
      <c r="G915" s="3"/>
      <c r="H915" s="11"/>
      <c r="I915" s="4"/>
      <c r="J915" s="4"/>
      <c r="K915" s="4"/>
      <c r="L915" s="4"/>
      <c r="M915" s="4" t="str">
        <f>IF(vlookup(A915,'Available Pokemon'!A:C,3,FALSE)=D915,"Y","N")</f>
        <v>N</v>
      </c>
      <c r="N915" s="4" t="str">
        <f>iferror(IF(vlookup(A915,'Available Pokemon'!A:D,4,FALSE)=D915,"Y","N"),"N")</f>
        <v>N</v>
      </c>
      <c r="O915" s="4" t="str">
        <f t="shared" si="5"/>
        <v>N</v>
      </c>
      <c r="P915" s="4" t="s">
        <v>128</v>
      </c>
      <c r="Q915" s="4" t="s">
        <v>121</v>
      </c>
      <c r="R915" s="4" t="s">
        <v>28</v>
      </c>
      <c r="S915" s="4" t="s">
        <v>28</v>
      </c>
      <c r="T915" s="4">
        <v>1.0</v>
      </c>
      <c r="U915" s="4"/>
    </row>
    <row r="916">
      <c r="A916" s="11" t="s">
        <v>907</v>
      </c>
      <c r="B916" s="11" t="s">
        <v>165</v>
      </c>
      <c r="C916" s="2" t="s">
        <v>904</v>
      </c>
      <c r="D916" s="3" t="str">
        <f>VLOOKUP(C916,Locations!$G$2:$H$250,2,false)</f>
        <v>00089 Glitch City - Cerulean Cave</v>
      </c>
      <c r="E916" s="11" t="s">
        <v>24</v>
      </c>
      <c r="F916" s="4" t="s">
        <v>876</v>
      </c>
      <c r="G916" s="5"/>
      <c r="H916" s="2" t="s">
        <v>414</v>
      </c>
      <c r="I916" s="4" t="s">
        <v>805</v>
      </c>
      <c r="J916" s="4"/>
      <c r="K916" s="4"/>
      <c r="L916" s="4"/>
      <c r="M916" s="4" t="str">
        <f>IF(vlookup(A916,'Available Pokemon'!A:C,3,FALSE)=D916,"Y","N")</f>
        <v>Y</v>
      </c>
      <c r="N916" s="4" t="str">
        <f>iferror(IF(vlookup(A916,'Available Pokemon'!A:D,4,FALSE)=D916,"Y","N"),"N")</f>
        <v>N</v>
      </c>
      <c r="O916" s="4" t="str">
        <f t="shared" si="5"/>
        <v>Y</v>
      </c>
      <c r="P916" s="4" t="s">
        <v>90</v>
      </c>
      <c r="Q916" s="4" t="s">
        <v>30</v>
      </c>
      <c r="R916" s="4" t="s">
        <v>28</v>
      </c>
      <c r="S916" s="4" t="s">
        <v>28</v>
      </c>
      <c r="T916" s="4">
        <v>0.0</v>
      </c>
      <c r="U916" s="4" t="s">
        <v>31</v>
      </c>
    </row>
    <row r="917">
      <c r="A917" s="24" t="s">
        <v>908</v>
      </c>
      <c r="B917" s="2" t="s">
        <v>244</v>
      </c>
      <c r="C917" s="2" t="s">
        <v>909</v>
      </c>
      <c r="D917" s="3" t="str">
        <f>VLOOKUP(C917,Locations!$G$2:$H$250,2,false)</f>
        <v>00090 Glitch City - Pokemon Mansion</v>
      </c>
      <c r="E917" s="2" t="s">
        <v>24</v>
      </c>
      <c r="F917" s="4" t="s">
        <v>876</v>
      </c>
      <c r="G917" s="21" t="s">
        <v>910</v>
      </c>
      <c r="H917" s="2"/>
      <c r="I917" s="4" t="s">
        <v>28</v>
      </c>
      <c r="J917" s="4" t="s">
        <v>28</v>
      </c>
      <c r="K917" s="4" t="s">
        <v>28</v>
      </c>
      <c r="L917" s="4" t="s">
        <v>70</v>
      </c>
      <c r="M917" s="4" t="s">
        <v>31</v>
      </c>
      <c r="N917" s="4" t="str">
        <f>iferror(IF(vlookup(A917,'Available Pokemon'!A:D,4,FALSE)=D917,"Y","N"),"N")</f>
        <v>N</v>
      </c>
      <c r="O917" s="4" t="str">
        <f t="shared" si="5"/>
        <v>Y</v>
      </c>
      <c r="P917" s="4" t="s">
        <v>71</v>
      </c>
      <c r="Q917" s="4"/>
      <c r="R917" s="4"/>
      <c r="S917" s="4"/>
      <c r="T917" s="4">
        <v>0.0</v>
      </c>
      <c r="U917" s="4" t="s">
        <v>31</v>
      </c>
    </row>
    <row r="918">
      <c r="A918" s="3" t="s">
        <v>911</v>
      </c>
      <c r="B918" s="2" t="s">
        <v>22</v>
      </c>
      <c r="C918" s="3" t="s">
        <v>505</v>
      </c>
      <c r="D918" s="3" t="str">
        <f>VLOOKUP(C918,Locations!$G$2:$H$250,2,false)</f>
        <v>00028 Citrine Mountain</v>
      </c>
      <c r="E918" s="2" t="s">
        <v>24</v>
      </c>
      <c r="F918" s="4" t="s">
        <v>912</v>
      </c>
      <c r="G918" s="5" t="s">
        <v>913</v>
      </c>
      <c r="H918" s="2" t="s">
        <v>414</v>
      </c>
      <c r="I918" s="4" t="s">
        <v>28</v>
      </c>
      <c r="J918" s="4" t="s">
        <v>28</v>
      </c>
      <c r="K918" s="4" t="s">
        <v>28</v>
      </c>
      <c r="L918" s="4"/>
      <c r="M918" s="4" t="str">
        <f>IF(vlookup(A918,'Available Pokemon'!A:C,3,FALSE)=D918,"Y","N")</f>
        <v>Y</v>
      </c>
      <c r="N918" s="4" t="str">
        <f>iferror(IF(vlookup(A918,'Available Pokemon'!A:D,4,FALSE)=D918,"Y","N"),"N")</f>
        <v>N</v>
      </c>
      <c r="O918" s="4" t="str">
        <f t="shared" si="5"/>
        <v>Y</v>
      </c>
      <c r="P918" s="4" t="s">
        <v>30</v>
      </c>
      <c r="Q918" s="4" t="s">
        <v>147</v>
      </c>
      <c r="R918" s="4" t="s">
        <v>28</v>
      </c>
      <c r="S918" s="4" t="s">
        <v>28</v>
      </c>
      <c r="T918" s="4">
        <v>0.0</v>
      </c>
      <c r="U918" s="4" t="s">
        <v>31</v>
      </c>
    </row>
    <row r="919">
      <c r="A919" s="2" t="s">
        <v>318</v>
      </c>
      <c r="B919" s="2" t="s">
        <v>22</v>
      </c>
      <c r="C919" s="2" t="s">
        <v>505</v>
      </c>
      <c r="D919" s="3" t="str">
        <f>VLOOKUP(C919,Locations!$G$2:$H$250,2,false)</f>
        <v>00028 Citrine Mountain</v>
      </c>
      <c r="E919" s="11" t="s">
        <v>24</v>
      </c>
      <c r="F919" s="4" t="s">
        <v>912</v>
      </c>
      <c r="G919" s="5" t="s">
        <v>914</v>
      </c>
      <c r="H919" s="2"/>
      <c r="I919" s="4" t="s">
        <v>28</v>
      </c>
      <c r="J919" s="4" t="s">
        <v>28</v>
      </c>
      <c r="K919" s="4" t="s">
        <v>28</v>
      </c>
      <c r="L919" s="4"/>
      <c r="M919" s="4" t="str">
        <f>IF(vlookup(A919,'Available Pokemon'!A:C,3,FALSE)=D919,"Y","N")</f>
        <v>N</v>
      </c>
      <c r="N919" s="4" t="str">
        <f>iferror(IF(vlookup(A919,'Available Pokemon'!A:D,4,FALSE)=D919,"Y","N"),"N")</f>
        <v>Y</v>
      </c>
      <c r="O919" s="4" t="str">
        <f t="shared" si="5"/>
        <v>Y</v>
      </c>
      <c r="P919" s="4" t="s">
        <v>44</v>
      </c>
      <c r="Q919" s="4" t="s">
        <v>30</v>
      </c>
      <c r="R919" s="4"/>
      <c r="S919" s="4" t="s">
        <v>31</v>
      </c>
      <c r="T919" s="4" t="s">
        <v>76</v>
      </c>
      <c r="U919" s="4"/>
    </row>
    <row r="920">
      <c r="A920" s="2" t="s">
        <v>915</v>
      </c>
      <c r="B920" s="2" t="s">
        <v>244</v>
      </c>
      <c r="C920" s="2" t="s">
        <v>505</v>
      </c>
      <c r="D920" s="3" t="str">
        <f>VLOOKUP(C920,Locations!$G$2:$H$250,2,false)</f>
        <v>00028 Citrine Mountain</v>
      </c>
      <c r="E920" s="2" t="s">
        <v>24</v>
      </c>
      <c r="F920" s="23" t="s">
        <v>912</v>
      </c>
      <c r="G920" s="14" t="s">
        <v>916</v>
      </c>
      <c r="H920" s="2"/>
      <c r="I920" s="4" t="s">
        <v>28</v>
      </c>
      <c r="J920" s="4" t="s">
        <v>28</v>
      </c>
      <c r="K920" s="4" t="s">
        <v>28</v>
      </c>
      <c r="L920" s="4"/>
      <c r="M920" s="4" t="s">
        <v>31</v>
      </c>
      <c r="N920" s="4" t="str">
        <f>iferror(IF(vlookup(A920,'Available Pokemon'!A:D,4,FALSE)=D920,"Y","N"),"N")</f>
        <v>N</v>
      </c>
      <c r="O920" s="4" t="str">
        <f t="shared" si="5"/>
        <v>Y</v>
      </c>
      <c r="P920" s="4" t="s">
        <v>44</v>
      </c>
      <c r="Q920" s="4"/>
      <c r="R920" s="4"/>
      <c r="S920" s="4"/>
      <c r="T920" s="4">
        <v>0.0</v>
      </c>
      <c r="U920" s="4" t="s">
        <v>31</v>
      </c>
    </row>
    <row r="921">
      <c r="A921" s="11" t="s">
        <v>917</v>
      </c>
      <c r="B921" s="2" t="s">
        <v>600</v>
      </c>
      <c r="C921" s="12" t="s">
        <v>753</v>
      </c>
      <c r="D921" s="3" t="str">
        <f>VLOOKUP(C921,Locations!$G$2:$H$250,2,false)</f>
        <v>00068 Celestinine Mountain</v>
      </c>
      <c r="E921" s="11" t="s">
        <v>24</v>
      </c>
      <c r="F921" s="4" t="s">
        <v>912</v>
      </c>
      <c r="G921" s="5" t="s">
        <v>918</v>
      </c>
      <c r="H921" s="2" t="s">
        <v>414</v>
      </c>
      <c r="I921" s="4"/>
      <c r="J921" s="4"/>
      <c r="K921" s="4"/>
      <c r="L921" s="4"/>
      <c r="M921" s="4" t="str">
        <f>IF(vlookup(A921,'Available Pokemon'!A:C,3,FALSE)=D921,"Y","N")</f>
        <v>Y</v>
      </c>
      <c r="N921" s="4" t="str">
        <f>iferror(IF(vlookup(A921,'Available Pokemon'!A:D,4,FALSE)=D921,"Y","N"),"N")</f>
        <v>N</v>
      </c>
      <c r="O921" s="4" t="str">
        <f t="shared" si="5"/>
        <v>Y</v>
      </c>
      <c r="P921" s="4" t="s">
        <v>44</v>
      </c>
      <c r="Q921" s="4"/>
      <c r="R921" s="4" t="s">
        <v>28</v>
      </c>
      <c r="S921" s="4" t="s">
        <v>31</v>
      </c>
      <c r="T921" s="4">
        <v>1.0</v>
      </c>
      <c r="U921" s="4"/>
    </row>
    <row r="922">
      <c r="A922" s="11" t="s">
        <v>919</v>
      </c>
      <c r="B922" s="2" t="s">
        <v>875</v>
      </c>
      <c r="C922" s="12" t="s">
        <v>753</v>
      </c>
      <c r="D922" s="3" t="str">
        <f>VLOOKUP(C922,Locations!$G$2:$H$250,2,false)</f>
        <v>00068 Celestinine Mountain</v>
      </c>
      <c r="E922" s="11" t="s">
        <v>24</v>
      </c>
      <c r="F922" s="4" t="s">
        <v>912</v>
      </c>
      <c r="G922" s="5" t="s">
        <v>920</v>
      </c>
      <c r="H922" s="2" t="s">
        <v>149</v>
      </c>
      <c r="I922" s="4"/>
      <c r="J922" s="4"/>
      <c r="K922" s="4"/>
      <c r="L922" s="4"/>
      <c r="M922" s="4" t="str">
        <f>IF(vlookup(A922,'Available Pokemon'!A:C,3,FALSE)=D922,"Y","N")</f>
        <v>Y</v>
      </c>
      <c r="N922" s="4" t="str">
        <f>iferror(IF(vlookup(A922,'Available Pokemon'!A:D,4,FALSE)=D922,"Y","N"),"N")</f>
        <v>N</v>
      </c>
      <c r="O922" s="4" t="str">
        <f t="shared" si="5"/>
        <v>Y</v>
      </c>
      <c r="P922" s="4" t="s">
        <v>44</v>
      </c>
      <c r="Q922" s="4"/>
      <c r="R922" s="4" t="s">
        <v>28</v>
      </c>
      <c r="S922" s="4" t="s">
        <v>28</v>
      </c>
      <c r="T922" s="4">
        <v>0.0</v>
      </c>
      <c r="U922" s="4" t="s">
        <v>31</v>
      </c>
    </row>
    <row r="923">
      <c r="A923" s="3" t="s">
        <v>322</v>
      </c>
      <c r="B923" s="2" t="s">
        <v>22</v>
      </c>
      <c r="C923" s="3" t="s">
        <v>837</v>
      </c>
      <c r="D923" s="3" t="str">
        <f>VLOOKUP(C923,Locations!$G$2:$H$250,2,false)</f>
        <v>00073 Ametrine Mountain</v>
      </c>
      <c r="E923" s="2" t="s">
        <v>24</v>
      </c>
      <c r="F923" s="4" t="s">
        <v>912</v>
      </c>
      <c r="G923" s="5" t="s">
        <v>921</v>
      </c>
      <c r="H923" s="2" t="s">
        <v>414</v>
      </c>
      <c r="I923" s="4" t="s">
        <v>28</v>
      </c>
      <c r="J923" s="4" t="s">
        <v>28</v>
      </c>
      <c r="K923" s="4" t="s">
        <v>28</v>
      </c>
      <c r="L923" s="4"/>
      <c r="M923" s="4" t="str">
        <f>IF(vlookup(A923,'Available Pokemon'!A:C,3,FALSE)=D923,"Y","N")</f>
        <v>N</v>
      </c>
      <c r="N923" s="4" t="str">
        <f>iferror(IF(vlookup(A923,'Available Pokemon'!A:D,4,FALSE)=D923,"Y","N"),"N")</f>
        <v>Y</v>
      </c>
      <c r="O923" s="4" t="str">
        <f t="shared" si="5"/>
        <v>Y</v>
      </c>
      <c r="P923" s="4" t="s">
        <v>147</v>
      </c>
      <c r="Q923" s="4" t="s">
        <v>75</v>
      </c>
      <c r="R923" s="4" t="s">
        <v>28</v>
      </c>
      <c r="S923" s="4" t="s">
        <v>31</v>
      </c>
      <c r="T923" s="4">
        <v>1.0</v>
      </c>
      <c r="U923" s="4"/>
    </row>
    <row r="924" hidden="1">
      <c r="A924" s="11" t="s">
        <v>919</v>
      </c>
      <c r="B924" s="2" t="s">
        <v>875</v>
      </c>
      <c r="C924" s="12" t="s">
        <v>837</v>
      </c>
      <c r="D924" s="3" t="str">
        <f>VLOOKUP(C924,Locations!$G$2:$H$250,2,false)</f>
        <v>00073 Ametrine Mountain</v>
      </c>
      <c r="E924" s="11" t="s">
        <v>24</v>
      </c>
      <c r="F924" s="4" t="s">
        <v>912</v>
      </c>
      <c r="G924" s="3" t="s">
        <v>920</v>
      </c>
      <c r="H924" s="11"/>
      <c r="I924" s="4"/>
      <c r="J924" s="4"/>
      <c r="K924" s="4"/>
      <c r="L924" s="4"/>
      <c r="M924" s="4" t="str">
        <f>IF(vlookup(A924,'Available Pokemon'!A:C,3,FALSE)=D924,"Y","N")</f>
        <v>N</v>
      </c>
      <c r="N924" s="4" t="str">
        <f>iferror(IF(vlookup(A924,'Available Pokemon'!A:D,4,FALSE)=D924,"Y","N"),"N")</f>
        <v>N</v>
      </c>
      <c r="O924" s="4" t="str">
        <f t="shared" si="5"/>
        <v>N</v>
      </c>
      <c r="P924" s="4" t="s">
        <v>44</v>
      </c>
      <c r="Q924" s="4"/>
      <c r="R924" s="4" t="s">
        <v>28</v>
      </c>
      <c r="S924" s="4" t="s">
        <v>28</v>
      </c>
      <c r="T924" s="4">
        <v>0.0</v>
      </c>
      <c r="U924" s="4" t="s">
        <v>31</v>
      </c>
    </row>
    <row r="925">
      <c r="A925" s="3" t="s">
        <v>62</v>
      </c>
      <c r="B925" s="2" t="s">
        <v>22</v>
      </c>
      <c r="C925" s="3" t="s">
        <v>837</v>
      </c>
      <c r="D925" s="3" t="str">
        <f>VLOOKUP(C925,Locations!$G$2:$H$250,2,false)</f>
        <v>00073 Ametrine Mountain</v>
      </c>
      <c r="E925" s="2" t="s">
        <v>24</v>
      </c>
      <c r="F925" s="4" t="s">
        <v>912</v>
      </c>
      <c r="G925" s="5" t="s">
        <v>922</v>
      </c>
      <c r="H925" s="2" t="s">
        <v>414</v>
      </c>
      <c r="I925" s="4" t="s">
        <v>28</v>
      </c>
      <c r="J925" s="4" t="s">
        <v>28</v>
      </c>
      <c r="K925" s="4" t="s">
        <v>28</v>
      </c>
      <c r="L925" s="4"/>
      <c r="M925" s="4" t="str">
        <f>IF(vlookup(A925,'Available Pokemon'!A:C,3,FALSE)=D925,"Y","N")</f>
        <v>N</v>
      </c>
      <c r="N925" s="4" t="str">
        <f>iferror(IF(vlookup(A925,'Available Pokemon'!A:D,4,FALSE)=D925,"Y","N"),"N")</f>
        <v>Y</v>
      </c>
      <c r="O925" s="4" t="str">
        <f t="shared" si="5"/>
        <v>Y</v>
      </c>
      <c r="P925" s="4" t="s">
        <v>44</v>
      </c>
      <c r="Q925" s="4"/>
      <c r="R925" s="4" t="s">
        <v>28</v>
      </c>
      <c r="S925" s="4" t="s">
        <v>31</v>
      </c>
      <c r="T925" s="4">
        <v>2.0</v>
      </c>
      <c r="U925" s="4"/>
    </row>
    <row r="926">
      <c r="A926" s="3" t="s">
        <v>923</v>
      </c>
      <c r="B926" s="2" t="s">
        <v>22</v>
      </c>
      <c r="C926" s="3" t="s">
        <v>837</v>
      </c>
      <c r="D926" s="3" t="str">
        <f>VLOOKUP(C926,Locations!$G$2:$H$250,2,false)</f>
        <v>00073 Ametrine Mountain</v>
      </c>
      <c r="E926" s="2" t="s">
        <v>24</v>
      </c>
      <c r="F926" s="4" t="s">
        <v>912</v>
      </c>
      <c r="G926" s="5" t="s">
        <v>924</v>
      </c>
      <c r="H926" s="2" t="s">
        <v>414</v>
      </c>
      <c r="I926" s="4" t="s">
        <v>28</v>
      </c>
      <c r="J926" s="4" t="s">
        <v>28</v>
      </c>
      <c r="K926" s="4" t="s">
        <v>28</v>
      </c>
      <c r="L926" s="4"/>
      <c r="M926" s="4" t="str">
        <f>IF(vlookup(A926,'Available Pokemon'!A:C,3,FALSE)=D926,"Y","N")</f>
        <v>Y</v>
      </c>
      <c r="N926" s="4" t="str">
        <f>iferror(IF(vlookup(A926,'Available Pokemon'!A:D,4,FALSE)=D926,"Y","N"),"N")</f>
        <v>N</v>
      </c>
      <c r="O926" s="4" t="str">
        <f t="shared" si="5"/>
        <v>Y</v>
      </c>
      <c r="P926" s="4" t="s">
        <v>44</v>
      </c>
      <c r="Q926" s="4" t="s">
        <v>75</v>
      </c>
      <c r="R926" s="4"/>
      <c r="S926" s="4"/>
      <c r="T926" s="4" t="s">
        <v>82</v>
      </c>
      <c r="U926" s="4" t="s">
        <v>31</v>
      </c>
    </row>
    <row r="927">
      <c r="A927" s="11" t="s">
        <v>925</v>
      </c>
      <c r="B927" s="2" t="s">
        <v>244</v>
      </c>
      <c r="C927" s="2" t="s">
        <v>837</v>
      </c>
      <c r="D927" s="3" t="str">
        <f>VLOOKUP(C927,Locations!$G$2:$H$250,2,false)</f>
        <v>00073 Ametrine Mountain</v>
      </c>
      <c r="E927" s="2" t="s">
        <v>24</v>
      </c>
      <c r="F927" s="4" t="s">
        <v>912</v>
      </c>
      <c r="G927" s="5" t="s">
        <v>926</v>
      </c>
      <c r="H927" s="2"/>
      <c r="I927" s="4" t="s">
        <v>28</v>
      </c>
      <c r="J927" s="4" t="s">
        <v>28</v>
      </c>
      <c r="K927" s="4" t="s">
        <v>28</v>
      </c>
      <c r="L927" s="4"/>
      <c r="M927" s="4" t="s">
        <v>31</v>
      </c>
      <c r="N927" s="4" t="str">
        <f>iferror(IF(vlookup(A927,'Available Pokemon'!A:D,4,FALSE)=D927,"Y","N"),"N")</f>
        <v>N</v>
      </c>
      <c r="O927" s="4" t="str">
        <f t="shared" si="5"/>
        <v>Y</v>
      </c>
      <c r="P927" s="4" t="s">
        <v>128</v>
      </c>
      <c r="Q927" s="4" t="s">
        <v>56</v>
      </c>
      <c r="R927" s="4" t="s">
        <v>28</v>
      </c>
      <c r="S927" s="4" t="s">
        <v>28</v>
      </c>
      <c r="T927" s="4">
        <v>0.0</v>
      </c>
      <c r="U927" s="4" t="s">
        <v>31</v>
      </c>
    </row>
    <row r="928">
      <c r="A928" s="3" t="s">
        <v>41</v>
      </c>
      <c r="B928" s="2" t="s">
        <v>22</v>
      </c>
      <c r="C928" s="3" t="s">
        <v>927</v>
      </c>
      <c r="D928" s="3" t="str">
        <f>VLOOKUP(C928,Locations!$G$2:$H$250,2,false)</f>
        <v>00093 Water Treatment Center</v>
      </c>
      <c r="E928" s="2" t="s">
        <v>24</v>
      </c>
      <c r="F928" s="4" t="s">
        <v>912</v>
      </c>
      <c r="G928" s="14" t="s">
        <v>928</v>
      </c>
      <c r="H928" s="2" t="s">
        <v>414</v>
      </c>
      <c r="I928" s="4" t="s">
        <v>28</v>
      </c>
      <c r="J928" s="4" t="s">
        <v>28</v>
      </c>
      <c r="K928" s="4" t="s">
        <v>28</v>
      </c>
      <c r="L928" s="4"/>
      <c r="M928" s="4" t="str">
        <f>IF(vlookup(A928,'Available Pokemon'!A:C,3,FALSE)=D928,"Y","N")</f>
        <v>N</v>
      </c>
      <c r="N928" s="4" t="str">
        <f>iferror(IF(vlookup(A928,'Available Pokemon'!A:D,4,FALSE)=D928,"Y","N"),"N")</f>
        <v>Y</v>
      </c>
      <c r="O928" s="4" t="str">
        <f t="shared" si="5"/>
        <v>Y</v>
      </c>
      <c r="P928" s="4" t="s">
        <v>33</v>
      </c>
      <c r="Q928" s="4"/>
      <c r="R928" s="4" t="s">
        <v>42</v>
      </c>
      <c r="S928" s="4" t="s">
        <v>31</v>
      </c>
      <c r="T928" s="4">
        <v>2.0</v>
      </c>
      <c r="U928" s="4"/>
    </row>
    <row r="929">
      <c r="A929" s="2" t="s">
        <v>929</v>
      </c>
      <c r="B929" s="2" t="s">
        <v>244</v>
      </c>
      <c r="C929" s="2" t="s">
        <v>927</v>
      </c>
      <c r="D929" s="3" t="str">
        <f>VLOOKUP(C929,Locations!$G$2:$H$250,2,false)</f>
        <v>00093 Water Treatment Center</v>
      </c>
      <c r="E929" s="2" t="s">
        <v>24</v>
      </c>
      <c r="F929" s="4" t="s">
        <v>912</v>
      </c>
      <c r="G929" s="14" t="s">
        <v>930</v>
      </c>
      <c r="H929" s="2"/>
      <c r="I929" s="4" t="s">
        <v>28</v>
      </c>
      <c r="J929" s="4" t="s">
        <v>28</v>
      </c>
      <c r="K929" s="4" t="s">
        <v>28</v>
      </c>
      <c r="L929" s="4"/>
      <c r="M929" s="4" t="s">
        <v>31</v>
      </c>
      <c r="N929" s="4" t="str">
        <f>iferror(IF(vlookup(A929,'Available Pokemon'!A:D,4,FALSE)=D929,"Y","N"),"N")</f>
        <v>N</v>
      </c>
      <c r="O929" s="4" t="str">
        <f t="shared" si="5"/>
        <v>Y</v>
      </c>
      <c r="P929" s="4" t="s">
        <v>81</v>
      </c>
      <c r="Q929" s="4"/>
      <c r="R929" s="4"/>
      <c r="S929" s="4"/>
      <c r="T929" s="4">
        <v>0.0</v>
      </c>
      <c r="U929" s="4" t="s">
        <v>31</v>
      </c>
    </row>
    <row r="930">
      <c r="A930" s="2" t="s">
        <v>931</v>
      </c>
      <c r="B930" s="2" t="s">
        <v>600</v>
      </c>
      <c r="C930" s="12" t="s">
        <v>927</v>
      </c>
      <c r="D930" s="3" t="str">
        <f>VLOOKUP(C930,Locations!$G$2:$H$250,2,false)</f>
        <v>00093 Water Treatment Center</v>
      </c>
      <c r="E930" s="11" t="s">
        <v>24</v>
      </c>
      <c r="F930" s="4" t="s">
        <v>912</v>
      </c>
      <c r="G930" s="5"/>
      <c r="H930" s="2" t="s">
        <v>149</v>
      </c>
      <c r="I930" s="4"/>
      <c r="J930" s="4"/>
      <c r="K930" s="4"/>
      <c r="L930" s="4"/>
      <c r="M930" s="4" t="str">
        <f>IF(vlookup(A930,'Available Pokemon'!A:C,3,FALSE)=D930,"Y","N")</f>
        <v>Y</v>
      </c>
      <c r="N930" s="4" t="str">
        <f>iferror(IF(vlookup(A930,'Available Pokemon'!A:D,4,FALSE)=D930,"Y","N"),"N")</f>
        <v>N</v>
      </c>
      <c r="O930" s="4" t="str">
        <f t="shared" si="5"/>
        <v>Y</v>
      </c>
      <c r="P930" s="4" t="s">
        <v>30</v>
      </c>
      <c r="Q930" s="4" t="s">
        <v>147</v>
      </c>
      <c r="R930" s="4" t="s">
        <v>28</v>
      </c>
      <c r="S930" s="4" t="s">
        <v>31</v>
      </c>
      <c r="T930" s="4">
        <v>1.0</v>
      </c>
      <c r="U930" s="4"/>
    </row>
    <row r="931">
      <c r="A931" s="2" t="s">
        <v>932</v>
      </c>
      <c r="B931" s="2" t="s">
        <v>600</v>
      </c>
      <c r="C931" s="12" t="s">
        <v>927</v>
      </c>
      <c r="D931" s="3" t="str">
        <f>VLOOKUP(C931,Locations!$G$2:$H$250,2,false)</f>
        <v>00093 Water Treatment Center</v>
      </c>
      <c r="E931" s="11" t="s">
        <v>24</v>
      </c>
      <c r="F931" s="4" t="s">
        <v>912</v>
      </c>
      <c r="G931" s="5"/>
      <c r="H931" s="2" t="s">
        <v>149</v>
      </c>
      <c r="I931" s="4"/>
      <c r="J931" s="4"/>
      <c r="K931" s="4"/>
      <c r="L931" s="4"/>
      <c r="M931" s="4" t="str">
        <f>IF(vlookup(A931,'Available Pokemon'!A:C,3,FALSE)=D931,"Y","N")</f>
        <v>Y</v>
      </c>
      <c r="N931" s="4" t="str">
        <f>iferror(IF(vlookup(A931,'Available Pokemon'!A:D,4,FALSE)=D931,"Y","N"),"N")</f>
        <v>N</v>
      </c>
      <c r="O931" s="4" t="str">
        <f t="shared" si="5"/>
        <v>Y</v>
      </c>
      <c r="P931" s="4" t="s">
        <v>30</v>
      </c>
      <c r="Q931" s="4" t="s">
        <v>147</v>
      </c>
      <c r="R931" s="4" t="s">
        <v>28</v>
      </c>
      <c r="S931" s="4" t="s">
        <v>28</v>
      </c>
      <c r="T931" s="4">
        <v>0.0</v>
      </c>
      <c r="U931" s="4" t="s">
        <v>31</v>
      </c>
    </row>
    <row r="932">
      <c r="A932" s="11" t="s">
        <v>122</v>
      </c>
      <c r="B932" s="2" t="s">
        <v>600</v>
      </c>
      <c r="C932" s="12" t="s">
        <v>927</v>
      </c>
      <c r="D932" s="3" t="str">
        <f>VLOOKUP(C932,Locations!$G$2:$H$250,2,false)</f>
        <v>00093 Water Treatment Center</v>
      </c>
      <c r="E932" s="11" t="s">
        <v>24</v>
      </c>
      <c r="F932" s="4" t="s">
        <v>912</v>
      </c>
      <c r="G932" s="5"/>
      <c r="H932" s="2" t="s">
        <v>149</v>
      </c>
      <c r="I932" s="4" t="s">
        <v>632</v>
      </c>
      <c r="J932" s="4" t="s">
        <v>633</v>
      </c>
      <c r="K932" s="4"/>
      <c r="L932" s="4"/>
      <c r="M932" s="4" t="str">
        <f>IF(vlookup(A932,'Available Pokemon'!A:C,3,FALSE)=D932,"Y","N")</f>
        <v>N</v>
      </c>
      <c r="N932" s="4" t="str">
        <f>iferror(IF(vlookup(A932,'Available Pokemon'!A:D,4,FALSE)=D932,"Y","N"),"N")</f>
        <v>Y</v>
      </c>
      <c r="O932" s="4" t="str">
        <f t="shared" si="5"/>
        <v>Y</v>
      </c>
      <c r="P932" s="4" t="s">
        <v>30</v>
      </c>
      <c r="Q932" s="4"/>
      <c r="R932" s="4" t="s">
        <v>28</v>
      </c>
      <c r="S932" s="4" t="s">
        <v>31</v>
      </c>
      <c r="T932" s="4">
        <v>1.0</v>
      </c>
      <c r="U932" s="4"/>
    </row>
    <row r="933">
      <c r="A933" s="2" t="s">
        <v>931</v>
      </c>
      <c r="B933" s="11" t="s">
        <v>96</v>
      </c>
      <c r="C933" s="12" t="s">
        <v>927</v>
      </c>
      <c r="D933" s="3" t="str">
        <f>VLOOKUP(C933,Locations!$G$2:$H$250,2,false)</f>
        <v>00093 Water Treatment Center</v>
      </c>
      <c r="E933" s="11" t="s">
        <v>24</v>
      </c>
      <c r="F933" s="4" t="s">
        <v>912</v>
      </c>
      <c r="G933" s="5"/>
      <c r="H933" s="2" t="s">
        <v>149</v>
      </c>
      <c r="I933" s="4"/>
      <c r="J933" s="4"/>
      <c r="K933" s="4"/>
      <c r="L933" s="4"/>
      <c r="M933" s="4" t="str">
        <f>IF(vlookup(A933,'Available Pokemon'!A:C,3,FALSE)=D933,"Y","N")</f>
        <v>Y</v>
      </c>
      <c r="N933" s="4" t="str">
        <f>iferror(IF(vlookup(A933,'Available Pokemon'!A:D,4,FALSE)=D933,"Y","N"),"N")</f>
        <v>N</v>
      </c>
      <c r="O933" s="4" t="str">
        <f t="shared" si="5"/>
        <v>Y</v>
      </c>
      <c r="P933" s="4" t="s">
        <v>30</v>
      </c>
      <c r="Q933" s="4" t="s">
        <v>147</v>
      </c>
      <c r="R933" s="4" t="s">
        <v>28</v>
      </c>
      <c r="S933" s="4" t="s">
        <v>31</v>
      </c>
      <c r="T933" s="4">
        <v>1.0</v>
      </c>
      <c r="U933" s="4"/>
    </row>
    <row r="934">
      <c r="A934" s="2" t="s">
        <v>932</v>
      </c>
      <c r="B934" s="11" t="s">
        <v>96</v>
      </c>
      <c r="C934" s="12" t="s">
        <v>927</v>
      </c>
      <c r="D934" s="3" t="str">
        <f>VLOOKUP(C934,Locations!$G$2:$H$250,2,false)</f>
        <v>00093 Water Treatment Center</v>
      </c>
      <c r="E934" s="11" t="s">
        <v>24</v>
      </c>
      <c r="F934" s="4" t="s">
        <v>912</v>
      </c>
      <c r="G934" s="5"/>
      <c r="H934" s="2" t="s">
        <v>149</v>
      </c>
      <c r="I934" s="4"/>
      <c r="J934" s="4"/>
      <c r="K934" s="4"/>
      <c r="L934" s="4"/>
      <c r="M934" s="4" t="str">
        <f>IF(vlookup(A934,'Available Pokemon'!A:C,3,FALSE)=D934,"Y","N")</f>
        <v>Y</v>
      </c>
      <c r="N934" s="4" t="str">
        <f>iferror(IF(vlookup(A934,'Available Pokemon'!A:D,4,FALSE)=D934,"Y","N"),"N")</f>
        <v>N</v>
      </c>
      <c r="O934" s="4" t="str">
        <f t="shared" si="5"/>
        <v>Y</v>
      </c>
      <c r="P934" s="4" t="s">
        <v>30</v>
      </c>
      <c r="Q934" s="4" t="s">
        <v>147</v>
      </c>
      <c r="R934" s="4" t="s">
        <v>28</v>
      </c>
      <c r="S934" s="4" t="s">
        <v>28</v>
      </c>
      <c r="T934" s="4">
        <v>0.0</v>
      </c>
      <c r="U934" s="4" t="s">
        <v>31</v>
      </c>
    </row>
    <row r="935">
      <c r="A935" s="11" t="s">
        <v>122</v>
      </c>
      <c r="B935" s="11" t="s">
        <v>96</v>
      </c>
      <c r="C935" s="12" t="s">
        <v>927</v>
      </c>
      <c r="D935" s="3" t="str">
        <f>VLOOKUP(C935,Locations!$G$2:$H$250,2,false)</f>
        <v>00093 Water Treatment Center</v>
      </c>
      <c r="E935" s="11" t="s">
        <v>24</v>
      </c>
      <c r="F935" s="4" t="s">
        <v>912</v>
      </c>
      <c r="G935" s="5"/>
      <c r="H935" s="2" t="s">
        <v>149</v>
      </c>
      <c r="I935" s="4" t="s">
        <v>632</v>
      </c>
      <c r="J935" s="4" t="s">
        <v>633</v>
      </c>
      <c r="K935" s="4"/>
      <c r="L935" s="4"/>
      <c r="M935" s="4" t="str">
        <f>IF(vlookup(A935,'Available Pokemon'!A:C,3,FALSE)=D935,"Y","N")</f>
        <v>N</v>
      </c>
      <c r="N935" s="4" t="str">
        <f>iferror(IF(vlookup(A935,'Available Pokemon'!A:D,4,FALSE)=D935,"Y","N"),"N")</f>
        <v>Y</v>
      </c>
      <c r="O935" s="4" t="str">
        <f t="shared" si="5"/>
        <v>Y</v>
      </c>
      <c r="P935" s="4" t="s">
        <v>30</v>
      </c>
      <c r="Q935" s="4"/>
      <c r="R935" s="4" t="s">
        <v>28</v>
      </c>
      <c r="S935" s="4" t="s">
        <v>31</v>
      </c>
      <c r="T935" s="4">
        <v>1.0</v>
      </c>
      <c r="U935" s="4"/>
    </row>
    <row r="936">
      <c r="A936" s="11" t="s">
        <v>933</v>
      </c>
      <c r="B936" s="11" t="s">
        <v>96</v>
      </c>
      <c r="C936" s="12" t="s">
        <v>927</v>
      </c>
      <c r="D936" s="3" t="str">
        <f>VLOOKUP(C936,Locations!$G$2:$H$250,2,false)</f>
        <v>00093 Water Treatment Center</v>
      </c>
      <c r="E936" s="11" t="s">
        <v>24</v>
      </c>
      <c r="F936" s="4" t="s">
        <v>912</v>
      </c>
      <c r="G936" s="5"/>
      <c r="H936" s="2" t="s">
        <v>149</v>
      </c>
      <c r="I936" s="4" t="s">
        <v>632</v>
      </c>
      <c r="J936" s="4" t="s">
        <v>633</v>
      </c>
      <c r="K936" s="4"/>
      <c r="L936" s="4"/>
      <c r="M936" s="4" t="str">
        <f>IF(vlookup(A936,'Available Pokemon'!A:C,3,FALSE)=D936,"Y","N")</f>
        <v>Y</v>
      </c>
      <c r="N936" s="4" t="str">
        <f>iferror(IF(vlookup(A936,'Available Pokemon'!A:D,4,FALSE)=D936,"Y","N"),"N")</f>
        <v>N</v>
      </c>
      <c r="O936" s="4" t="str">
        <f t="shared" si="5"/>
        <v>Y</v>
      </c>
      <c r="P936" s="4" t="s">
        <v>30</v>
      </c>
      <c r="Q936" s="4"/>
      <c r="R936" s="4" t="s">
        <v>28</v>
      </c>
      <c r="S936" s="4" t="s">
        <v>28</v>
      </c>
      <c r="T936" s="4">
        <v>0.0</v>
      </c>
      <c r="U936" s="4" t="s">
        <v>31</v>
      </c>
    </row>
    <row r="937">
      <c r="A937" s="2" t="s">
        <v>931</v>
      </c>
      <c r="B937" s="2" t="s">
        <v>158</v>
      </c>
      <c r="C937" s="12" t="s">
        <v>927</v>
      </c>
      <c r="D937" s="3" t="str">
        <f>VLOOKUP(C937,Locations!$G$2:$H$250,2,false)</f>
        <v>00093 Water Treatment Center</v>
      </c>
      <c r="E937" s="11" t="s">
        <v>24</v>
      </c>
      <c r="F937" s="4" t="s">
        <v>912</v>
      </c>
      <c r="G937" s="5"/>
      <c r="H937" s="2" t="s">
        <v>149</v>
      </c>
      <c r="I937" s="4"/>
      <c r="J937" s="4"/>
      <c r="K937" s="4"/>
      <c r="L937" s="4"/>
      <c r="M937" s="4" t="str">
        <f>IF(vlookup(A937,'Available Pokemon'!A:C,3,FALSE)=D937,"Y","N")</f>
        <v>Y</v>
      </c>
      <c r="N937" s="4" t="str">
        <f>iferror(IF(vlookup(A937,'Available Pokemon'!A:D,4,FALSE)=D937,"Y","N"),"N")</f>
        <v>N</v>
      </c>
      <c r="O937" s="4" t="str">
        <f t="shared" si="5"/>
        <v>Y</v>
      </c>
      <c r="P937" s="4" t="s">
        <v>30</v>
      </c>
      <c r="Q937" s="4" t="s">
        <v>147</v>
      </c>
      <c r="R937" s="4" t="s">
        <v>28</v>
      </c>
      <c r="S937" s="4" t="s">
        <v>31</v>
      </c>
      <c r="T937" s="4">
        <v>1.0</v>
      </c>
      <c r="U937" s="4"/>
    </row>
    <row r="938">
      <c r="A938" s="11" t="s">
        <v>122</v>
      </c>
      <c r="B938" s="2" t="s">
        <v>158</v>
      </c>
      <c r="C938" s="12" t="s">
        <v>927</v>
      </c>
      <c r="D938" s="3" t="str">
        <f>VLOOKUP(C938,Locations!$G$2:$H$250,2,false)</f>
        <v>00093 Water Treatment Center</v>
      </c>
      <c r="E938" s="11" t="s">
        <v>24</v>
      </c>
      <c r="F938" s="4" t="s">
        <v>912</v>
      </c>
      <c r="G938" s="5"/>
      <c r="H938" s="2" t="s">
        <v>149</v>
      </c>
      <c r="I938" s="4" t="s">
        <v>632</v>
      </c>
      <c r="J938" s="4" t="s">
        <v>633</v>
      </c>
      <c r="K938" s="4"/>
      <c r="L938" s="4"/>
      <c r="M938" s="4" t="str">
        <f>IF(vlookup(A938,'Available Pokemon'!A:C,3,FALSE)=D938,"Y","N")</f>
        <v>N</v>
      </c>
      <c r="N938" s="4" t="str">
        <f>iferror(IF(vlookup(A938,'Available Pokemon'!A:D,4,FALSE)=D938,"Y","N"),"N")</f>
        <v>Y</v>
      </c>
      <c r="O938" s="4" t="str">
        <f t="shared" si="5"/>
        <v>Y</v>
      </c>
      <c r="P938" s="4" t="s">
        <v>30</v>
      </c>
      <c r="Q938" s="4"/>
      <c r="R938" s="4" t="s">
        <v>28</v>
      </c>
      <c r="S938" s="4" t="s">
        <v>31</v>
      </c>
      <c r="T938" s="4">
        <v>1.0</v>
      </c>
      <c r="U938" s="4"/>
    </row>
    <row r="939">
      <c r="A939" s="2" t="s">
        <v>931</v>
      </c>
      <c r="B939" s="11" t="s">
        <v>44</v>
      </c>
      <c r="C939" s="12" t="s">
        <v>927</v>
      </c>
      <c r="D939" s="3" t="str">
        <f>VLOOKUP(C939,Locations!$G$2:$H$250,2,false)</f>
        <v>00093 Water Treatment Center</v>
      </c>
      <c r="E939" s="11" t="s">
        <v>24</v>
      </c>
      <c r="F939" s="4" t="s">
        <v>912</v>
      </c>
      <c r="G939" s="5"/>
      <c r="H939" s="2" t="s">
        <v>414</v>
      </c>
      <c r="I939" s="4"/>
      <c r="J939" s="4"/>
      <c r="K939" s="4"/>
      <c r="L939" s="4"/>
      <c r="M939" s="4" t="str">
        <f>IF(vlookup(A939,'Available Pokemon'!A:C,3,FALSE)=D939,"Y","N")</f>
        <v>Y</v>
      </c>
      <c r="N939" s="4" t="str">
        <f>iferror(IF(vlookup(A939,'Available Pokemon'!A:D,4,FALSE)=D939,"Y","N"),"N")</f>
        <v>N</v>
      </c>
      <c r="O939" s="4" t="str">
        <f t="shared" si="5"/>
        <v>Y</v>
      </c>
      <c r="P939" s="4" t="s">
        <v>30</v>
      </c>
      <c r="Q939" s="4" t="s">
        <v>147</v>
      </c>
      <c r="R939" s="4" t="s">
        <v>28</v>
      </c>
      <c r="S939" s="4" t="s">
        <v>31</v>
      </c>
      <c r="T939" s="4">
        <v>1.0</v>
      </c>
      <c r="U939" s="4"/>
    </row>
    <row r="940">
      <c r="A940" s="2" t="s">
        <v>932</v>
      </c>
      <c r="B940" s="11" t="s">
        <v>44</v>
      </c>
      <c r="C940" s="12" t="s">
        <v>927</v>
      </c>
      <c r="D940" s="3" t="str">
        <f>VLOOKUP(C940,Locations!$G$2:$H$250,2,false)</f>
        <v>00093 Water Treatment Center</v>
      </c>
      <c r="E940" s="11" t="s">
        <v>24</v>
      </c>
      <c r="F940" s="4" t="s">
        <v>912</v>
      </c>
      <c r="G940" s="5"/>
      <c r="H940" s="2" t="s">
        <v>414</v>
      </c>
      <c r="I940" s="4"/>
      <c r="J940" s="4"/>
      <c r="K940" s="4"/>
      <c r="L940" s="4"/>
      <c r="M940" s="4" t="str">
        <f>IF(vlookup(A940,'Available Pokemon'!A:C,3,FALSE)=D940,"Y","N")</f>
        <v>Y</v>
      </c>
      <c r="N940" s="4" t="str">
        <f>iferror(IF(vlookup(A940,'Available Pokemon'!A:D,4,FALSE)=D940,"Y","N"),"N")</f>
        <v>N</v>
      </c>
      <c r="O940" s="4" t="str">
        <f t="shared" si="5"/>
        <v>Y</v>
      </c>
      <c r="P940" s="4" t="s">
        <v>30</v>
      </c>
      <c r="Q940" s="4" t="s">
        <v>147</v>
      </c>
      <c r="R940" s="4" t="s">
        <v>28</v>
      </c>
      <c r="S940" s="4" t="s">
        <v>28</v>
      </c>
      <c r="T940" s="4">
        <v>0.0</v>
      </c>
      <c r="U940" s="4" t="s">
        <v>31</v>
      </c>
    </row>
    <row r="941">
      <c r="A941" s="11" t="s">
        <v>122</v>
      </c>
      <c r="B941" s="11" t="s">
        <v>44</v>
      </c>
      <c r="C941" s="12" t="s">
        <v>927</v>
      </c>
      <c r="D941" s="3" t="str">
        <f>VLOOKUP(C941,Locations!$G$2:$H$250,2,false)</f>
        <v>00093 Water Treatment Center</v>
      </c>
      <c r="E941" s="11" t="s">
        <v>24</v>
      </c>
      <c r="F941" s="4" t="s">
        <v>912</v>
      </c>
      <c r="G941" s="5"/>
      <c r="H941" s="2" t="s">
        <v>149</v>
      </c>
      <c r="I941" s="4" t="s">
        <v>632</v>
      </c>
      <c r="J941" s="4" t="s">
        <v>633</v>
      </c>
      <c r="K941" s="4"/>
      <c r="L941" s="4"/>
      <c r="M941" s="4" t="str">
        <f>IF(vlookup(A941,'Available Pokemon'!A:C,3,FALSE)=D941,"Y","N")</f>
        <v>N</v>
      </c>
      <c r="N941" s="4" t="str">
        <f>iferror(IF(vlookup(A941,'Available Pokemon'!A:D,4,FALSE)=D941,"Y","N"),"N")</f>
        <v>Y</v>
      </c>
      <c r="O941" s="4" t="str">
        <f t="shared" si="5"/>
        <v>Y</v>
      </c>
      <c r="P941" s="4" t="s">
        <v>30</v>
      </c>
      <c r="Q941" s="4"/>
      <c r="R941" s="4" t="s">
        <v>28</v>
      </c>
      <c r="S941" s="4" t="s">
        <v>31</v>
      </c>
      <c r="T941" s="4">
        <v>1.0</v>
      </c>
      <c r="U941" s="4"/>
    </row>
    <row r="942">
      <c r="A942" s="11" t="s">
        <v>933</v>
      </c>
      <c r="B942" s="11" t="s">
        <v>44</v>
      </c>
      <c r="C942" s="12" t="s">
        <v>927</v>
      </c>
      <c r="D942" s="3" t="str">
        <f>VLOOKUP(C942,Locations!$G$2:$H$250,2,false)</f>
        <v>00093 Water Treatment Center</v>
      </c>
      <c r="E942" s="11" t="s">
        <v>24</v>
      </c>
      <c r="F942" s="4" t="s">
        <v>912</v>
      </c>
      <c r="G942" s="5"/>
      <c r="H942" s="2" t="s">
        <v>414</v>
      </c>
      <c r="I942" s="4" t="s">
        <v>632</v>
      </c>
      <c r="J942" s="4" t="s">
        <v>633</v>
      </c>
      <c r="K942" s="4"/>
      <c r="L942" s="4"/>
      <c r="M942" s="4" t="str">
        <f>IF(vlookup(A942,'Available Pokemon'!A:C,3,FALSE)=D942,"Y","N")</f>
        <v>Y</v>
      </c>
      <c r="N942" s="4" t="str">
        <f>iferror(IF(vlookup(A942,'Available Pokemon'!A:D,4,FALSE)=D942,"Y","N"),"N")</f>
        <v>N</v>
      </c>
      <c r="O942" s="4" t="str">
        <f t="shared" si="5"/>
        <v>Y</v>
      </c>
      <c r="P942" s="4" t="s">
        <v>30</v>
      </c>
      <c r="Q942" s="4"/>
      <c r="R942" s="4" t="s">
        <v>28</v>
      </c>
      <c r="S942" s="4" t="s">
        <v>28</v>
      </c>
      <c r="T942" s="4">
        <v>0.0</v>
      </c>
      <c r="U942" s="4" t="s">
        <v>31</v>
      </c>
    </row>
    <row r="943">
      <c r="A943" s="3" t="s">
        <v>63</v>
      </c>
      <c r="B943" s="2" t="s">
        <v>22</v>
      </c>
      <c r="C943" s="3" t="s">
        <v>374</v>
      </c>
      <c r="D943" s="3" t="str">
        <f>VLOOKUP(C943,Locations!$G$2:$H$250,2,false)</f>
        <v>00019 The Underroot</v>
      </c>
      <c r="E943" s="2" t="s">
        <v>24</v>
      </c>
      <c r="F943" s="4" t="s">
        <v>934</v>
      </c>
      <c r="G943" s="5" t="s">
        <v>935</v>
      </c>
      <c r="H943" s="2" t="s">
        <v>414</v>
      </c>
      <c r="I943" s="4" t="s">
        <v>28</v>
      </c>
      <c r="J943" s="4" t="s">
        <v>28</v>
      </c>
      <c r="K943" s="4" t="s">
        <v>28</v>
      </c>
      <c r="L943" s="4"/>
      <c r="M943" s="4" t="str">
        <f>IF(vlookup(A943,'Available Pokemon'!A:C,3,FALSE)=D943,"Y","N")</f>
        <v>N</v>
      </c>
      <c r="N943" s="4" t="str">
        <f>iferror(IF(vlookup(A943,'Available Pokemon'!A:D,4,FALSE)=D943,"Y","N"),"N")</f>
        <v>Y</v>
      </c>
      <c r="O943" s="4" t="str">
        <f t="shared" si="5"/>
        <v>Y</v>
      </c>
      <c r="P943" s="4" t="s">
        <v>29</v>
      </c>
      <c r="Q943" s="4"/>
      <c r="R943" s="4" t="s">
        <v>64</v>
      </c>
      <c r="S943" s="4" t="s">
        <v>31</v>
      </c>
      <c r="T943" s="4">
        <v>2.0</v>
      </c>
      <c r="U943" s="4"/>
    </row>
    <row r="944">
      <c r="A944" s="3" t="s">
        <v>380</v>
      </c>
      <c r="B944" s="2" t="s">
        <v>22</v>
      </c>
      <c r="C944" s="3" t="s">
        <v>374</v>
      </c>
      <c r="D944" s="3" t="str">
        <f>VLOOKUP(C944,Locations!$G$2:$H$250,2,false)</f>
        <v>00019 The Underroot</v>
      </c>
      <c r="E944" s="2" t="s">
        <v>24</v>
      </c>
      <c r="F944" s="4" t="s">
        <v>934</v>
      </c>
      <c r="G944" s="3" t="s">
        <v>936</v>
      </c>
      <c r="H944" s="2" t="s">
        <v>149</v>
      </c>
      <c r="I944" s="4" t="s">
        <v>28</v>
      </c>
      <c r="J944" s="4" t="s">
        <v>28</v>
      </c>
      <c r="K944" s="4" t="s">
        <v>28</v>
      </c>
      <c r="L944" s="4"/>
      <c r="M944" s="4" t="str">
        <f>IF(vlookup(A944,'Available Pokemon'!A:C,3,FALSE)=D944,"Y","N")</f>
        <v>Y</v>
      </c>
      <c r="N944" s="4" t="str">
        <f>iferror(IF(vlookup(A944,'Available Pokemon'!A:D,4,FALSE)=D944,"Y","N"),"N")</f>
        <v>N</v>
      </c>
      <c r="O944" s="4" t="str">
        <f t="shared" si="5"/>
        <v>Y</v>
      </c>
      <c r="P944" s="4" t="s">
        <v>71</v>
      </c>
      <c r="Q944" s="4"/>
      <c r="R944" s="4" t="s">
        <v>28</v>
      </c>
      <c r="S944" s="4" t="s">
        <v>31</v>
      </c>
      <c r="T944" s="4" t="s">
        <v>82</v>
      </c>
      <c r="U944" s="4" t="s">
        <v>31</v>
      </c>
    </row>
    <row r="945">
      <c r="A945" s="11" t="s">
        <v>937</v>
      </c>
      <c r="B945" s="2" t="s">
        <v>938</v>
      </c>
      <c r="C945" s="2" t="s">
        <v>374</v>
      </c>
      <c r="D945" s="3" t="str">
        <f>VLOOKUP(C945,Locations!$G$2:$H$250,2,false)</f>
        <v>00019 The Underroot</v>
      </c>
      <c r="E945" s="11" t="s">
        <v>24</v>
      </c>
      <c r="F945" s="4" t="s">
        <v>934</v>
      </c>
      <c r="G945" s="5"/>
      <c r="H945" s="2" t="s">
        <v>149</v>
      </c>
      <c r="I945" s="4"/>
      <c r="J945" s="4"/>
      <c r="K945" s="4"/>
      <c r="L945" s="4"/>
      <c r="M945" s="4" t="str">
        <f>IF(vlookup(A945,'Available Pokemon'!A:C,3,FALSE)=D945,"Y","N")</f>
        <v>Y</v>
      </c>
      <c r="N945" s="4" t="str">
        <f>iferror(IF(vlookup(A945,'Available Pokemon'!A:D,4,FALSE)=D945,"Y","N"),"N")</f>
        <v>N</v>
      </c>
      <c r="O945" s="4" t="str">
        <f t="shared" si="5"/>
        <v>Y</v>
      </c>
      <c r="P945" s="4" t="s">
        <v>30</v>
      </c>
      <c r="Q945" s="4" t="s">
        <v>186</v>
      </c>
      <c r="R945" s="4" t="s">
        <v>28</v>
      </c>
      <c r="S945" s="4" t="s">
        <v>28</v>
      </c>
      <c r="T945" s="4">
        <v>0.0</v>
      </c>
      <c r="U945" s="4" t="s">
        <v>31</v>
      </c>
    </row>
    <row r="946" hidden="1">
      <c r="A946" s="11" t="s">
        <v>853</v>
      </c>
      <c r="B946" s="2" t="s">
        <v>938</v>
      </c>
      <c r="C946" s="2" t="s">
        <v>374</v>
      </c>
      <c r="D946" s="3" t="str">
        <f>VLOOKUP(C946,Locations!$G$2:$H$250,2,false)</f>
        <v>00019 The Underroot</v>
      </c>
      <c r="E946" s="11" t="s">
        <v>24</v>
      </c>
      <c r="F946" s="4" t="s">
        <v>934</v>
      </c>
      <c r="G946" s="3"/>
      <c r="H946" s="2"/>
      <c r="I946" s="4"/>
      <c r="J946" s="4"/>
      <c r="K946" s="4"/>
      <c r="L946" s="4"/>
      <c r="M946" s="4" t="str">
        <f>IF(vlookup(A946,'Available Pokemon'!A:C,3,FALSE)=D946,"Y","N")</f>
        <v>N</v>
      </c>
      <c r="N946" s="4" t="str">
        <f>iferror(IF(vlookup(A946,'Available Pokemon'!A:D,4,FALSE)=D946,"Y","N"),"N")</f>
        <v>N</v>
      </c>
      <c r="O946" s="4" t="str">
        <f t="shared" si="5"/>
        <v>N</v>
      </c>
      <c r="P946" s="4" t="s">
        <v>44</v>
      </c>
      <c r="Q946" s="4"/>
      <c r="R946" s="4" t="s">
        <v>28</v>
      </c>
      <c r="S946" s="4" t="s">
        <v>28</v>
      </c>
      <c r="T946" s="4">
        <v>0.0</v>
      </c>
      <c r="U946" s="4" t="s">
        <v>31</v>
      </c>
    </row>
    <row r="947" hidden="1">
      <c r="A947" s="11" t="s">
        <v>602</v>
      </c>
      <c r="B947" s="2" t="s">
        <v>938</v>
      </c>
      <c r="C947" s="2" t="s">
        <v>374</v>
      </c>
      <c r="D947" s="3" t="str">
        <f>VLOOKUP(C947,Locations!$G$2:$H$250,2,false)</f>
        <v>00019 The Underroot</v>
      </c>
      <c r="E947" s="11" t="s">
        <v>24</v>
      </c>
      <c r="F947" s="4" t="s">
        <v>934</v>
      </c>
      <c r="G947" s="5"/>
      <c r="H947" s="2"/>
      <c r="I947" s="4" t="s">
        <v>160</v>
      </c>
      <c r="J947" s="4"/>
      <c r="K947" s="4"/>
      <c r="L947" s="4"/>
      <c r="M947" s="4" t="str">
        <f>IF(vlookup(A947,'Available Pokemon'!A:C,3,FALSE)=D947,"Y","N")</f>
        <v>N</v>
      </c>
      <c r="N947" s="4" t="str">
        <f>iferror(IF(vlookup(A947,'Available Pokemon'!A:D,4,FALSE)=D947,"Y","N"),"N")</f>
        <v>N</v>
      </c>
      <c r="O947" s="4" t="str">
        <f t="shared" si="5"/>
        <v>N</v>
      </c>
      <c r="P947" s="4" t="s">
        <v>44</v>
      </c>
      <c r="Q947" s="4"/>
      <c r="R947" s="4" t="s">
        <v>28</v>
      </c>
      <c r="S947" s="4" t="s">
        <v>28</v>
      </c>
      <c r="T947" s="4">
        <v>0.0</v>
      </c>
      <c r="U947" s="4" t="s">
        <v>31</v>
      </c>
    </row>
    <row r="948">
      <c r="A948" s="11" t="s">
        <v>608</v>
      </c>
      <c r="B948" s="2" t="s">
        <v>938</v>
      </c>
      <c r="C948" s="2" t="s">
        <v>374</v>
      </c>
      <c r="D948" s="3" t="str">
        <f>VLOOKUP(C948,Locations!$G$2:$H$250,2,false)</f>
        <v>00019 The Underroot</v>
      </c>
      <c r="E948" s="11" t="s">
        <v>24</v>
      </c>
      <c r="F948" s="4" t="s">
        <v>934</v>
      </c>
      <c r="G948" s="5"/>
      <c r="H948" s="2" t="s">
        <v>149</v>
      </c>
      <c r="I948" s="4"/>
      <c r="J948" s="4"/>
      <c r="K948" s="4"/>
      <c r="L948" s="4"/>
      <c r="M948" s="4" t="str">
        <f>IF(vlookup(A948,'Available Pokemon'!A:C,3,FALSE)=D948,"Y","N")</f>
        <v>Y</v>
      </c>
      <c r="N948" s="4" t="str">
        <f>iferror(IF(vlookup(A948,'Available Pokemon'!A:D,4,FALSE)=D948,"Y","N"),"N")</f>
        <v>N</v>
      </c>
      <c r="O948" s="4" t="str">
        <f t="shared" si="5"/>
        <v>Y</v>
      </c>
      <c r="P948" s="4" t="s">
        <v>44</v>
      </c>
      <c r="Q948" s="4" t="s">
        <v>128</v>
      </c>
      <c r="R948" s="4" t="s">
        <v>28</v>
      </c>
      <c r="S948" s="4" t="s">
        <v>28</v>
      </c>
      <c r="T948" s="4">
        <v>0.0</v>
      </c>
      <c r="U948" s="4" t="s">
        <v>31</v>
      </c>
    </row>
    <row r="949" hidden="1">
      <c r="A949" s="11" t="s">
        <v>853</v>
      </c>
      <c r="B949" s="11" t="s">
        <v>44</v>
      </c>
      <c r="C949" s="2" t="s">
        <v>374</v>
      </c>
      <c r="D949" s="3" t="str">
        <f>VLOOKUP(C949,Locations!$G$2:$H$250,2,false)</f>
        <v>00019 The Underroot</v>
      </c>
      <c r="E949" s="11" t="s">
        <v>24</v>
      </c>
      <c r="F949" s="4" t="s">
        <v>934</v>
      </c>
      <c r="G949" s="3"/>
      <c r="H949" s="11"/>
      <c r="I949" s="4"/>
      <c r="J949" s="4"/>
      <c r="K949" s="4"/>
      <c r="L949" s="4"/>
      <c r="M949" s="4" t="str">
        <f>IF(vlookup(A949,'Available Pokemon'!A:C,3,FALSE)=D949,"Y","N")</f>
        <v>N</v>
      </c>
      <c r="N949" s="4" t="str">
        <f>iferror(IF(vlookup(A949,'Available Pokemon'!A:D,4,FALSE)=D949,"Y","N"),"N")</f>
        <v>N</v>
      </c>
      <c r="O949" s="4" t="str">
        <f t="shared" si="5"/>
        <v>N</v>
      </c>
      <c r="P949" s="4" t="s">
        <v>44</v>
      </c>
      <c r="Q949" s="4"/>
      <c r="R949" s="4" t="s">
        <v>28</v>
      </c>
      <c r="S949" s="4" t="s">
        <v>28</v>
      </c>
      <c r="T949" s="4">
        <v>0.0</v>
      </c>
      <c r="U949" s="4" t="s">
        <v>31</v>
      </c>
    </row>
    <row r="950">
      <c r="A950" s="11" t="s">
        <v>939</v>
      </c>
      <c r="B950" s="11" t="s">
        <v>44</v>
      </c>
      <c r="C950" s="2" t="s">
        <v>374</v>
      </c>
      <c r="D950" s="3" t="str">
        <f>VLOOKUP(C950,Locations!$G$2:$H$250,2,false)</f>
        <v>00019 The Underroot</v>
      </c>
      <c r="E950" s="11" t="s">
        <v>24</v>
      </c>
      <c r="F950" s="4" t="s">
        <v>934</v>
      </c>
      <c r="G950" s="5"/>
      <c r="H950" s="2" t="s">
        <v>414</v>
      </c>
      <c r="I950" s="4" t="s">
        <v>228</v>
      </c>
      <c r="J950" s="4"/>
      <c r="K950" s="4"/>
      <c r="L950" s="4"/>
      <c r="M950" s="4" t="str">
        <f>IF(vlookup(A950,'Available Pokemon'!A:C,3,FALSE)=D950,"Y","N")</f>
        <v>Y</v>
      </c>
      <c r="N950" s="4" t="str">
        <f>iferror(IF(vlookup(A950,'Available Pokemon'!A:D,4,FALSE)=D950,"Y","N"),"N")</f>
        <v>N</v>
      </c>
      <c r="O950" s="4" t="str">
        <f t="shared" si="5"/>
        <v>Y</v>
      </c>
      <c r="P950" s="4" t="s">
        <v>44</v>
      </c>
      <c r="Q950" s="4" t="s">
        <v>29</v>
      </c>
      <c r="R950" s="4" t="s">
        <v>28</v>
      </c>
      <c r="S950" s="4" t="s">
        <v>28</v>
      </c>
      <c r="T950" s="4">
        <v>1.0</v>
      </c>
      <c r="U950" s="4"/>
    </row>
    <row r="951">
      <c r="A951" s="11" t="s">
        <v>940</v>
      </c>
      <c r="B951" s="11" t="s">
        <v>44</v>
      </c>
      <c r="C951" s="2" t="s">
        <v>374</v>
      </c>
      <c r="D951" s="3" t="str">
        <f>VLOOKUP(C951,Locations!$G$2:$H$250,2,false)</f>
        <v>00019 The Underroot</v>
      </c>
      <c r="E951" s="11" t="s">
        <v>24</v>
      </c>
      <c r="F951" s="4" t="s">
        <v>934</v>
      </c>
      <c r="G951" s="5"/>
      <c r="H951" s="2" t="s">
        <v>414</v>
      </c>
      <c r="I951" s="4" t="s">
        <v>228</v>
      </c>
      <c r="J951" s="4"/>
      <c r="K951" s="4"/>
      <c r="L951" s="4"/>
      <c r="M951" s="4" t="str">
        <f>IF(vlookup(A951,'Available Pokemon'!A:C,3,FALSE)=D951,"Y","N")</f>
        <v>Y</v>
      </c>
      <c r="N951" s="4" t="str">
        <f>iferror(IF(vlookup(A951,'Available Pokemon'!A:D,4,FALSE)=D951,"Y","N"),"N")</f>
        <v>N</v>
      </c>
      <c r="O951" s="4" t="str">
        <f t="shared" si="5"/>
        <v>Y</v>
      </c>
      <c r="P951" s="4" t="s">
        <v>44</v>
      </c>
      <c r="Q951" s="4" t="s">
        <v>29</v>
      </c>
      <c r="R951" s="4"/>
      <c r="S951" s="4"/>
      <c r="T951" s="4">
        <v>0.0</v>
      </c>
      <c r="U951" s="4" t="s">
        <v>31</v>
      </c>
    </row>
    <row r="952">
      <c r="A952" s="11" t="s">
        <v>383</v>
      </c>
      <c r="B952" s="11" t="s">
        <v>44</v>
      </c>
      <c r="C952" s="2" t="s">
        <v>374</v>
      </c>
      <c r="D952" s="3" t="str">
        <f>VLOOKUP(C952,Locations!$G$2:$H$250,2,false)</f>
        <v>00019 The Underroot</v>
      </c>
      <c r="E952" s="11" t="s">
        <v>24</v>
      </c>
      <c r="F952" s="4" t="s">
        <v>934</v>
      </c>
      <c r="G952" s="5"/>
      <c r="H952" s="2" t="s">
        <v>414</v>
      </c>
      <c r="I952" s="4"/>
      <c r="J952" s="4"/>
      <c r="K952" s="4"/>
      <c r="L952" s="4"/>
      <c r="M952" s="4" t="str">
        <f>IF(vlookup(A952,'Available Pokemon'!A:C,3,FALSE)=D952,"Y","N")</f>
        <v>Y</v>
      </c>
      <c r="N952" s="4" t="str">
        <f>iferror(IF(vlookup(A952,'Available Pokemon'!A:D,4,FALSE)=D952,"Y","N"),"N")</f>
        <v>N</v>
      </c>
      <c r="O952" s="4" t="str">
        <f t="shared" si="5"/>
        <v>Y</v>
      </c>
      <c r="P952" s="4" t="s">
        <v>44</v>
      </c>
      <c r="Q952" s="4"/>
      <c r="R952" s="4" t="s">
        <v>111</v>
      </c>
      <c r="S952" s="4"/>
      <c r="T952" s="4">
        <v>1.0</v>
      </c>
      <c r="U952" s="4"/>
    </row>
    <row r="953" hidden="1">
      <c r="A953" s="11" t="s">
        <v>602</v>
      </c>
      <c r="B953" s="11" t="s">
        <v>44</v>
      </c>
      <c r="C953" s="2" t="s">
        <v>374</v>
      </c>
      <c r="D953" s="3" t="str">
        <f>VLOOKUP(C953,Locations!$G$2:$H$250,2,false)</f>
        <v>00019 The Underroot</v>
      </c>
      <c r="E953" s="11" t="s">
        <v>24</v>
      </c>
      <c r="F953" s="4" t="s">
        <v>934</v>
      </c>
      <c r="G953" s="5"/>
      <c r="H953" s="11"/>
      <c r="I953" s="4" t="s">
        <v>160</v>
      </c>
      <c r="J953" s="4"/>
      <c r="K953" s="4"/>
      <c r="L953" s="4"/>
      <c r="M953" s="4" t="str">
        <f>IF(vlookup(A953,'Available Pokemon'!A:C,3,FALSE)=D953,"Y","N")</f>
        <v>N</v>
      </c>
      <c r="N953" s="4" t="str">
        <f>iferror(IF(vlookup(A953,'Available Pokemon'!A:D,4,FALSE)=D953,"Y","N"),"N")</f>
        <v>N</v>
      </c>
      <c r="O953" s="4" t="str">
        <f t="shared" si="5"/>
        <v>N</v>
      </c>
      <c r="P953" s="4" t="s">
        <v>44</v>
      </c>
      <c r="Q953" s="4"/>
      <c r="R953" s="4" t="s">
        <v>28</v>
      </c>
      <c r="S953" s="4" t="s">
        <v>28</v>
      </c>
      <c r="T953" s="4">
        <v>0.0</v>
      </c>
      <c r="U953" s="4" t="s">
        <v>31</v>
      </c>
    </row>
    <row r="954">
      <c r="A954" s="2" t="s">
        <v>941</v>
      </c>
      <c r="B954" s="2" t="s">
        <v>244</v>
      </c>
      <c r="C954" s="2" t="s">
        <v>403</v>
      </c>
      <c r="D954" s="3" t="str">
        <f>VLOOKUP(C954,Locations!$G$2:$H$250,2,false)</f>
        <v>00027 Yureyu Power Plant</v>
      </c>
      <c r="E954" s="2" t="s">
        <v>24</v>
      </c>
      <c r="F954" s="4" t="s">
        <v>934</v>
      </c>
      <c r="G954" s="5" t="s">
        <v>499</v>
      </c>
      <c r="H954" s="11"/>
      <c r="I954" s="4" t="s">
        <v>28</v>
      </c>
      <c r="J954" s="4" t="s">
        <v>28</v>
      </c>
      <c r="K954" s="4" t="s">
        <v>28</v>
      </c>
      <c r="L954" s="4" t="s">
        <v>70</v>
      </c>
      <c r="M954" s="4" t="str">
        <f>IF(vlookup(A954,'Available Pokemon'!A:C,3,FALSE)=D954,"Y","N")</f>
        <v>Y</v>
      </c>
      <c r="N954" s="4" t="str">
        <f>iferror(IF(vlookup(A954,'Available Pokemon'!A:D,4,FALSE)=D954,"Y","N"),"N")</f>
        <v>N</v>
      </c>
      <c r="O954" s="4" t="str">
        <f t="shared" si="5"/>
        <v>Y</v>
      </c>
      <c r="P954" s="4" t="s">
        <v>81</v>
      </c>
      <c r="Q954" s="4" t="s">
        <v>131</v>
      </c>
      <c r="R954" s="4"/>
      <c r="S954" s="4"/>
      <c r="T954" s="4">
        <v>0.0</v>
      </c>
      <c r="U954" s="4" t="s">
        <v>31</v>
      </c>
    </row>
    <row r="955" hidden="1">
      <c r="A955" s="11" t="s">
        <v>266</v>
      </c>
      <c r="B955" s="2" t="s">
        <v>938</v>
      </c>
      <c r="C955" s="2" t="s">
        <v>505</v>
      </c>
      <c r="D955" s="3" t="str">
        <f>VLOOKUP(C955,Locations!$G$2:$H$250,2,false)</f>
        <v>00028 Citrine Mountain</v>
      </c>
      <c r="E955" s="11" t="s">
        <v>24</v>
      </c>
      <c r="F955" s="4" t="s">
        <v>934</v>
      </c>
      <c r="G955" s="5" t="s">
        <v>506</v>
      </c>
      <c r="H955" s="2"/>
      <c r="I955" s="4"/>
      <c r="J955" s="4"/>
      <c r="K955" s="4"/>
      <c r="L955" s="4"/>
      <c r="M955" s="4" t="str">
        <f>IF(vlookup(A955,'Available Pokemon'!A:C,3,FALSE)=D955,"Y","N")</f>
        <v>N</v>
      </c>
      <c r="N955" s="4" t="str">
        <f>iferror(IF(vlookup(A955,'Available Pokemon'!A:D,4,FALSE)=D955,"Y","N"),"N")</f>
        <v>N</v>
      </c>
      <c r="O955" s="4" t="str">
        <f t="shared" si="5"/>
        <v>N</v>
      </c>
      <c r="P955" s="4" t="s">
        <v>44</v>
      </c>
      <c r="Q955" s="4"/>
      <c r="R955" s="4" t="s">
        <v>28</v>
      </c>
      <c r="S955" s="4" t="s">
        <v>31</v>
      </c>
      <c r="T955" s="4">
        <v>1.0</v>
      </c>
      <c r="U955" s="4"/>
    </row>
    <row r="956">
      <c r="A956" s="11" t="s">
        <v>849</v>
      </c>
      <c r="B956" s="2" t="s">
        <v>938</v>
      </c>
      <c r="C956" s="2" t="s">
        <v>505</v>
      </c>
      <c r="D956" s="3" t="str">
        <f>VLOOKUP(C956,Locations!$G$2:$H$250,2,false)</f>
        <v>00028 Citrine Mountain</v>
      </c>
      <c r="E956" s="11" t="s">
        <v>24</v>
      </c>
      <c r="F956" s="4" t="s">
        <v>934</v>
      </c>
      <c r="G956" s="5" t="s">
        <v>506</v>
      </c>
      <c r="H956" s="2" t="s">
        <v>149</v>
      </c>
      <c r="I956" s="4"/>
      <c r="J956" s="4"/>
      <c r="K956" s="4"/>
      <c r="L956" s="4"/>
      <c r="M956" s="4" t="str">
        <f>IF(vlookup(A956,'Available Pokemon'!A:C,3,FALSE)=D956,"Y","N")</f>
        <v>Y</v>
      </c>
      <c r="N956" s="4" t="str">
        <f>iferror(IF(vlookup(A956,'Available Pokemon'!A:D,4,FALSE)=D956,"Y","N"),"N")</f>
        <v>N</v>
      </c>
      <c r="O956" s="4" t="str">
        <f t="shared" si="5"/>
        <v>Y</v>
      </c>
      <c r="P956" s="4" t="s">
        <v>44</v>
      </c>
      <c r="Q956" s="4"/>
      <c r="R956" s="4" t="s">
        <v>28</v>
      </c>
      <c r="S956" s="4" t="s">
        <v>28</v>
      </c>
      <c r="T956" s="4">
        <v>0.0</v>
      </c>
      <c r="U956" s="4" t="s">
        <v>31</v>
      </c>
    </row>
    <row r="957" hidden="1">
      <c r="A957" s="11" t="s">
        <v>752</v>
      </c>
      <c r="B957" s="2" t="s">
        <v>938</v>
      </c>
      <c r="C957" s="2" t="s">
        <v>505</v>
      </c>
      <c r="D957" s="3" t="str">
        <f>VLOOKUP(C957,Locations!$G$2:$H$250,2,false)</f>
        <v>00028 Citrine Mountain</v>
      </c>
      <c r="E957" s="11" t="s">
        <v>24</v>
      </c>
      <c r="F957" s="4" t="s">
        <v>934</v>
      </c>
      <c r="G957" s="3" t="s">
        <v>506</v>
      </c>
      <c r="H957" s="2"/>
      <c r="I957" s="4" t="s">
        <v>336</v>
      </c>
      <c r="J957" s="4"/>
      <c r="K957" s="4"/>
      <c r="L957" s="4"/>
      <c r="M957" s="4" t="str">
        <f>IF(vlookup(A957,'Available Pokemon'!A:C,3,FALSE)=D957,"Y","N")</f>
        <v>N</v>
      </c>
      <c r="N957" s="4" t="str">
        <f>iferror(IF(vlookup(A957,'Available Pokemon'!A:D,4,FALSE)=D957,"Y","N"),"N")</f>
        <v>N</v>
      </c>
      <c r="O957" s="4" t="str">
        <f t="shared" si="5"/>
        <v>N</v>
      </c>
      <c r="P957" s="4" t="s">
        <v>44</v>
      </c>
      <c r="Q957" s="4" t="s">
        <v>30</v>
      </c>
      <c r="R957" s="4" t="s">
        <v>28</v>
      </c>
      <c r="S957" s="4" t="s">
        <v>31</v>
      </c>
      <c r="T957" s="4" t="s">
        <v>82</v>
      </c>
      <c r="U957" s="4" t="s">
        <v>31</v>
      </c>
    </row>
    <row r="958">
      <c r="A958" s="11" t="s">
        <v>942</v>
      </c>
      <c r="B958" s="2" t="s">
        <v>938</v>
      </c>
      <c r="C958" s="2" t="s">
        <v>505</v>
      </c>
      <c r="D958" s="3" t="str">
        <f>VLOOKUP(C958,Locations!$G$2:$H$250,2,false)</f>
        <v>00028 Citrine Mountain</v>
      </c>
      <c r="E958" s="11" t="s">
        <v>24</v>
      </c>
      <c r="F958" s="4" t="s">
        <v>934</v>
      </c>
      <c r="G958" s="5" t="s">
        <v>506</v>
      </c>
      <c r="H958" s="2" t="s">
        <v>414</v>
      </c>
      <c r="I958" s="4" t="s">
        <v>878</v>
      </c>
      <c r="J958" s="4" t="s">
        <v>879</v>
      </c>
      <c r="K958" s="4"/>
      <c r="L958" s="4"/>
      <c r="M958" s="4" t="str">
        <f>IF(vlookup(A958,'Available Pokemon'!A:C,3,FALSE)=D958,"Y","N")</f>
        <v>Y</v>
      </c>
      <c r="N958" s="4" t="str">
        <f>iferror(IF(vlookup(A958,'Available Pokemon'!A:D,4,FALSE)=D958,"Y","N"),"N")</f>
        <v>N</v>
      </c>
      <c r="O958" s="4" t="str">
        <f t="shared" si="5"/>
        <v>Y</v>
      </c>
      <c r="P958" s="4" t="s">
        <v>44</v>
      </c>
      <c r="Q958" s="4"/>
      <c r="R958" s="4" t="s">
        <v>271</v>
      </c>
      <c r="S958" s="4" t="s">
        <v>31</v>
      </c>
      <c r="T958" s="4">
        <v>1.0</v>
      </c>
      <c r="U958" s="4"/>
    </row>
    <row r="959" hidden="1">
      <c r="A959" s="11" t="s">
        <v>853</v>
      </c>
      <c r="B959" s="11" t="s">
        <v>44</v>
      </c>
      <c r="C959" s="12" t="s">
        <v>505</v>
      </c>
      <c r="D959" s="3" t="str">
        <f>VLOOKUP(C959,Locations!$G$2:$H$250,2,false)</f>
        <v>00028 Citrine Mountain</v>
      </c>
      <c r="E959" s="11" t="s">
        <v>24</v>
      </c>
      <c r="F959" s="4" t="s">
        <v>934</v>
      </c>
      <c r="G959" s="5" t="s">
        <v>506</v>
      </c>
      <c r="H959" s="11"/>
      <c r="I959" s="4"/>
      <c r="J959" s="4"/>
      <c r="K959" s="4"/>
      <c r="L959" s="4"/>
      <c r="M959" s="4" t="str">
        <f>IF(vlookup(A959,'Available Pokemon'!A:C,3,FALSE)=D959,"Y","N")</f>
        <v>N</v>
      </c>
      <c r="N959" s="4" t="str">
        <f>iferror(IF(vlookup(A959,'Available Pokemon'!A:D,4,FALSE)=D959,"Y","N"),"N")</f>
        <v>N</v>
      </c>
      <c r="O959" s="4" t="str">
        <f t="shared" si="5"/>
        <v>N</v>
      </c>
      <c r="P959" s="4" t="s">
        <v>44</v>
      </c>
      <c r="Q959" s="4"/>
      <c r="R959" s="4" t="s">
        <v>28</v>
      </c>
      <c r="S959" s="4" t="s">
        <v>28</v>
      </c>
      <c r="T959" s="4">
        <v>0.0</v>
      </c>
      <c r="U959" s="4" t="s">
        <v>31</v>
      </c>
    </row>
    <row r="960" hidden="1">
      <c r="A960" s="11" t="s">
        <v>803</v>
      </c>
      <c r="B960" s="11" t="s">
        <v>44</v>
      </c>
      <c r="C960" s="12" t="s">
        <v>505</v>
      </c>
      <c r="D960" s="3" t="str">
        <f>VLOOKUP(C960,Locations!$G$2:$H$250,2,false)</f>
        <v>00028 Citrine Mountain</v>
      </c>
      <c r="E960" s="11" t="s">
        <v>24</v>
      </c>
      <c r="F960" s="4" t="s">
        <v>934</v>
      </c>
      <c r="G960" s="5" t="s">
        <v>506</v>
      </c>
      <c r="H960" s="11"/>
      <c r="I960" s="4"/>
      <c r="J960" s="4"/>
      <c r="K960" s="4"/>
      <c r="L960" s="4"/>
      <c r="M960" s="4" t="str">
        <f>IF(vlookup(A960,'Available Pokemon'!A:C,3,FALSE)=D960,"Y","N")</f>
        <v>N</v>
      </c>
      <c r="N960" s="4" t="str">
        <f>iferror(IF(vlookup(A960,'Available Pokemon'!A:D,4,FALSE)=D960,"Y","N"),"N")</f>
        <v>N</v>
      </c>
      <c r="O960" s="4" t="str">
        <f t="shared" si="5"/>
        <v>N</v>
      </c>
      <c r="P960" s="4" t="s">
        <v>44</v>
      </c>
      <c r="Q960" s="4"/>
      <c r="R960" s="4" t="s">
        <v>28</v>
      </c>
      <c r="S960" s="4" t="s">
        <v>28</v>
      </c>
      <c r="T960" s="4">
        <v>0.0</v>
      </c>
      <c r="U960" s="4" t="s">
        <v>31</v>
      </c>
    </row>
    <row r="961" hidden="1">
      <c r="A961" s="11" t="s">
        <v>758</v>
      </c>
      <c r="B961" s="11" t="s">
        <v>44</v>
      </c>
      <c r="C961" s="12" t="s">
        <v>505</v>
      </c>
      <c r="D961" s="3" t="str">
        <f>VLOOKUP(C961,Locations!$G$2:$H$250,2,false)</f>
        <v>00028 Citrine Mountain</v>
      </c>
      <c r="E961" s="11" t="s">
        <v>24</v>
      </c>
      <c r="F961" s="4" t="s">
        <v>934</v>
      </c>
      <c r="G961" s="5" t="s">
        <v>506</v>
      </c>
      <c r="H961" s="11"/>
      <c r="I961" s="4"/>
      <c r="J961" s="4"/>
      <c r="K961" s="4"/>
      <c r="L961" s="4"/>
      <c r="M961" s="4" t="str">
        <f>IF(vlookup(A961,'Available Pokemon'!A:C,3,FALSE)=D961,"Y","N")</f>
        <v>N</v>
      </c>
      <c r="N961" s="4" t="str">
        <f>iferror(IF(vlookup(A961,'Available Pokemon'!A:D,4,FALSE)=D961,"Y","N"),"N")</f>
        <v>N</v>
      </c>
      <c r="O961" s="4" t="str">
        <f t="shared" si="5"/>
        <v>N</v>
      </c>
      <c r="P961" s="4" t="s">
        <v>44</v>
      </c>
      <c r="Q961" s="4"/>
      <c r="R961" s="4" t="s">
        <v>28</v>
      </c>
      <c r="S961" s="4" t="s">
        <v>31</v>
      </c>
      <c r="T961" s="4" t="s">
        <v>82</v>
      </c>
      <c r="U961" s="4" t="s">
        <v>31</v>
      </c>
    </row>
    <row r="962">
      <c r="A962" s="11" t="s">
        <v>943</v>
      </c>
      <c r="B962" s="2" t="s">
        <v>938</v>
      </c>
      <c r="C962" s="2" t="s">
        <v>554</v>
      </c>
      <c r="D962" s="3" t="str">
        <f>VLOOKUP(C962,Locations!$G$2:$H$250,2,false)</f>
        <v>00032 Pyrous Mountain</v>
      </c>
      <c r="E962" s="11" t="s">
        <v>24</v>
      </c>
      <c r="F962" s="4" t="s">
        <v>934</v>
      </c>
      <c r="G962" s="5" t="s">
        <v>944</v>
      </c>
      <c r="H962" s="2" t="s">
        <v>414</v>
      </c>
      <c r="I962" s="4"/>
      <c r="J962" s="4"/>
      <c r="K962" s="4"/>
      <c r="L962" s="4"/>
      <c r="M962" s="4" t="str">
        <f>IF(vlookup(A962,'Available Pokemon'!A:C,3,FALSE)=D962,"Y","N")</f>
        <v>Y</v>
      </c>
      <c r="N962" s="4" t="str">
        <f>iferror(IF(vlookup(A962,'Available Pokemon'!A:D,4,FALSE)=D962,"Y","N"),"N")</f>
        <v>N</v>
      </c>
      <c r="O962" s="4" t="str">
        <f t="shared" si="5"/>
        <v>Y</v>
      </c>
      <c r="P962" s="4" t="s">
        <v>33</v>
      </c>
      <c r="Q962" s="4" t="s">
        <v>56</v>
      </c>
      <c r="R962" s="4" t="s">
        <v>28</v>
      </c>
      <c r="S962" s="4" t="s">
        <v>28</v>
      </c>
      <c r="T962" s="4">
        <v>0.0</v>
      </c>
      <c r="U962" s="4" t="s">
        <v>31</v>
      </c>
    </row>
    <row r="963">
      <c r="A963" s="11" t="s">
        <v>32</v>
      </c>
      <c r="B963" s="2" t="s">
        <v>938</v>
      </c>
      <c r="C963" s="2" t="s">
        <v>554</v>
      </c>
      <c r="D963" s="3" t="str">
        <f>VLOOKUP(C963,Locations!$G$2:$H$250,2,false)</f>
        <v>00032 Pyrous Mountain</v>
      </c>
      <c r="E963" s="11" t="s">
        <v>24</v>
      </c>
      <c r="F963" s="4" t="s">
        <v>934</v>
      </c>
      <c r="G963" s="5" t="s">
        <v>944</v>
      </c>
      <c r="H963" s="2" t="s">
        <v>414</v>
      </c>
      <c r="I963" s="4"/>
      <c r="J963" s="4"/>
      <c r="K963" s="4"/>
      <c r="L963" s="4"/>
      <c r="M963" s="4" t="str">
        <f>IF(vlookup(A963,'Available Pokemon'!A:C,3,FALSE)=D963,"Y","N")</f>
        <v>N</v>
      </c>
      <c r="N963" s="4" t="str">
        <f>iferror(IF(vlookup(A963,'Available Pokemon'!A:D,4,FALSE)=D963,"Y","N"),"N")</f>
        <v>Y</v>
      </c>
      <c r="O963" s="4" t="str">
        <f t="shared" si="5"/>
        <v>Y</v>
      </c>
      <c r="P963" s="4" t="s">
        <v>33</v>
      </c>
      <c r="Q963" s="4"/>
      <c r="R963" s="4" t="s">
        <v>34</v>
      </c>
      <c r="S963" s="4" t="s">
        <v>31</v>
      </c>
      <c r="T963" s="4">
        <v>2.0</v>
      </c>
      <c r="U963" s="4"/>
    </row>
    <row r="964">
      <c r="A964" s="11" t="s">
        <v>945</v>
      </c>
      <c r="B964" s="2" t="s">
        <v>938</v>
      </c>
      <c r="C964" s="2" t="s">
        <v>554</v>
      </c>
      <c r="D964" s="3" t="str">
        <f>VLOOKUP(C964,Locations!$G$2:$H$250,2,false)</f>
        <v>00032 Pyrous Mountain</v>
      </c>
      <c r="E964" s="11" t="s">
        <v>24</v>
      </c>
      <c r="F964" s="4" t="s">
        <v>934</v>
      </c>
      <c r="G964" s="5" t="s">
        <v>944</v>
      </c>
      <c r="H964" s="2" t="s">
        <v>414</v>
      </c>
      <c r="I964" s="4"/>
      <c r="J964" s="4"/>
      <c r="K964" s="4"/>
      <c r="L964" s="4"/>
      <c r="M964" s="4" t="str">
        <f>IF(vlookup(A964,'Available Pokemon'!A:C,3,FALSE)=D964,"Y","N")</f>
        <v>Y</v>
      </c>
      <c r="N964" s="4" t="str">
        <f>iferror(IF(vlookup(A964,'Available Pokemon'!A:D,4,FALSE)=D964,"Y","N"),"N")</f>
        <v>N</v>
      </c>
      <c r="O964" s="4" t="str">
        <f t="shared" si="5"/>
        <v>Y</v>
      </c>
      <c r="P964" s="4" t="s">
        <v>33</v>
      </c>
      <c r="Q964" s="4"/>
      <c r="R964" s="4" t="s">
        <v>28</v>
      </c>
      <c r="S964" s="4" t="s">
        <v>28</v>
      </c>
      <c r="T964" s="4">
        <v>1.0</v>
      </c>
      <c r="U964" s="4"/>
    </row>
    <row r="965">
      <c r="A965" s="3" t="s">
        <v>946</v>
      </c>
      <c r="B965" s="2" t="s">
        <v>22</v>
      </c>
      <c r="C965" s="3" t="s">
        <v>593</v>
      </c>
      <c r="D965" s="3" t="str">
        <f>VLOOKUP(C965,Locations!$G$2:$H$250,2,false)</f>
        <v>00036 Byxbysion Tunnels</v>
      </c>
      <c r="E965" s="2" t="s">
        <v>24</v>
      </c>
      <c r="F965" s="4" t="s">
        <v>934</v>
      </c>
      <c r="G965" s="14" t="s">
        <v>947</v>
      </c>
      <c r="H965" s="2" t="s">
        <v>414</v>
      </c>
      <c r="I965" s="4" t="s">
        <v>28</v>
      </c>
      <c r="J965" s="4" t="s">
        <v>28</v>
      </c>
      <c r="K965" s="4" t="s">
        <v>28</v>
      </c>
      <c r="L965" s="4" t="s">
        <v>70</v>
      </c>
      <c r="M965" s="4" t="str">
        <f>IF(vlookup(A965,'Available Pokemon'!A:C,3,FALSE)=D965,"Y","N")</f>
        <v>Y</v>
      </c>
      <c r="N965" s="4" t="str">
        <f>iferror(IF(vlookup(A965,'Available Pokemon'!A:D,4,FALSE)=D965,"Y","N"),"N")</f>
        <v>N</v>
      </c>
      <c r="O965" s="4" t="str">
        <f t="shared" si="5"/>
        <v>Y</v>
      </c>
      <c r="P965" s="4" t="s">
        <v>131</v>
      </c>
      <c r="Q965" s="4" t="s">
        <v>111</v>
      </c>
      <c r="R965" s="4" t="s">
        <v>28</v>
      </c>
      <c r="S965" s="4" t="s">
        <v>31</v>
      </c>
      <c r="T965" s="4">
        <v>2.0</v>
      </c>
      <c r="U965" s="4"/>
    </row>
    <row r="966">
      <c r="A966" s="11" t="s">
        <v>948</v>
      </c>
      <c r="B966" s="2" t="s">
        <v>938</v>
      </c>
      <c r="C966" s="2" t="s">
        <v>643</v>
      </c>
      <c r="D966" s="3" t="str">
        <f>VLOOKUP(C966,Locations!$G$2:$H$250,2,false)</f>
        <v>00044 Chrysolia Spring</v>
      </c>
      <c r="E966" s="11" t="s">
        <v>24</v>
      </c>
      <c r="F966" s="4" t="s">
        <v>934</v>
      </c>
      <c r="G966" s="5" t="s">
        <v>645</v>
      </c>
      <c r="H966" s="2" t="s">
        <v>414</v>
      </c>
      <c r="I966" s="4"/>
      <c r="J966" s="4"/>
      <c r="K966" s="4"/>
      <c r="L966" s="4"/>
      <c r="M966" s="4" t="str">
        <f>IF(vlookup(A966,'Available Pokemon'!A:C,3,FALSE)=D966,"Y","N")</f>
        <v>Y</v>
      </c>
      <c r="N966" s="4" t="str">
        <f>iferror(IF(vlookup(A966,'Available Pokemon'!A:D,4,FALSE)=D966,"Y","N"),"N")</f>
        <v>N</v>
      </c>
      <c r="O966" s="4" t="str">
        <f t="shared" si="5"/>
        <v>Y</v>
      </c>
      <c r="P966" s="4" t="s">
        <v>44</v>
      </c>
      <c r="Q966" s="4"/>
      <c r="R966" s="4" t="s">
        <v>28</v>
      </c>
      <c r="S966" s="4" t="s">
        <v>28</v>
      </c>
      <c r="T966" s="4">
        <v>0.0</v>
      </c>
      <c r="U966" s="4" t="s">
        <v>31</v>
      </c>
    </row>
    <row r="967">
      <c r="A967" s="11" t="s">
        <v>646</v>
      </c>
      <c r="B967" s="2" t="s">
        <v>938</v>
      </c>
      <c r="C967" s="2" t="s">
        <v>643</v>
      </c>
      <c r="D967" s="3" t="str">
        <f>VLOOKUP(C967,Locations!$G$2:$H$250,2,false)</f>
        <v>00044 Chrysolia Spring</v>
      </c>
      <c r="E967" s="11" t="s">
        <v>24</v>
      </c>
      <c r="F967" s="4" t="s">
        <v>934</v>
      </c>
      <c r="G967" s="5" t="s">
        <v>645</v>
      </c>
      <c r="H967" s="2" t="s">
        <v>149</v>
      </c>
      <c r="I967" s="4"/>
      <c r="J967" s="4"/>
      <c r="K967" s="4"/>
      <c r="L967" s="4"/>
      <c r="M967" s="4" t="str">
        <f>IF(vlookup(A967,'Available Pokemon'!A:C,3,FALSE)=D967,"Y","N")</f>
        <v>Y</v>
      </c>
      <c r="N967" s="4" t="str">
        <f>iferror(IF(vlookup(A967,'Available Pokemon'!A:D,4,FALSE)=D967,"Y","N"),"N")</f>
        <v>N</v>
      </c>
      <c r="O967" s="4" t="str">
        <f t="shared" si="5"/>
        <v>Y</v>
      </c>
      <c r="P967" s="4" t="s">
        <v>44</v>
      </c>
      <c r="Q967" s="4" t="s">
        <v>128</v>
      </c>
      <c r="R967" s="4" t="s">
        <v>28</v>
      </c>
      <c r="S967" s="4" t="s">
        <v>28</v>
      </c>
      <c r="T967" s="4">
        <v>0.0</v>
      </c>
      <c r="U967" s="4" t="s">
        <v>31</v>
      </c>
    </row>
    <row r="968">
      <c r="A968" s="11" t="s">
        <v>576</v>
      </c>
      <c r="B968" s="2" t="s">
        <v>938</v>
      </c>
      <c r="C968" s="2" t="s">
        <v>643</v>
      </c>
      <c r="D968" s="3" t="str">
        <f>VLOOKUP(C968,Locations!$G$2:$H$250,2,false)</f>
        <v>00044 Chrysolia Spring</v>
      </c>
      <c r="E968" s="11" t="s">
        <v>24</v>
      </c>
      <c r="F968" s="4" t="s">
        <v>934</v>
      </c>
      <c r="G968" s="5" t="s">
        <v>645</v>
      </c>
      <c r="H968" s="2" t="s">
        <v>149</v>
      </c>
      <c r="I968" s="4"/>
      <c r="J968" s="4"/>
      <c r="K968" s="4"/>
      <c r="L968" s="4"/>
      <c r="M968" s="4" t="str">
        <f>IF(vlookup(A968,'Available Pokemon'!A:C,3,FALSE)=D968,"Y","N")</f>
        <v>N</v>
      </c>
      <c r="N968" s="4" t="str">
        <f>iferror(IF(vlookup(A968,'Available Pokemon'!A:D,4,FALSE)=D968,"Y","N"),"N")</f>
        <v>Y</v>
      </c>
      <c r="O968" s="4" t="str">
        <f t="shared" si="5"/>
        <v>Y</v>
      </c>
      <c r="P968" s="4" t="s">
        <v>44</v>
      </c>
      <c r="Q968" s="4" t="s">
        <v>128</v>
      </c>
      <c r="R968" s="4" t="s">
        <v>28</v>
      </c>
      <c r="S968" s="4" t="s">
        <v>28</v>
      </c>
      <c r="T968" s="4">
        <v>0.0</v>
      </c>
      <c r="U968" s="4" t="s">
        <v>31</v>
      </c>
    </row>
    <row r="969">
      <c r="A969" s="11" t="s">
        <v>949</v>
      </c>
      <c r="B969" s="2" t="s">
        <v>938</v>
      </c>
      <c r="C969" s="2" t="s">
        <v>643</v>
      </c>
      <c r="D969" s="3" t="str">
        <f>VLOOKUP(C969,Locations!$G$2:$H$250,2,false)</f>
        <v>00044 Chrysolia Spring</v>
      </c>
      <c r="E969" s="11" t="s">
        <v>24</v>
      </c>
      <c r="F969" s="4" t="s">
        <v>934</v>
      </c>
      <c r="G969" s="5" t="s">
        <v>645</v>
      </c>
      <c r="H969" s="2" t="s">
        <v>414</v>
      </c>
      <c r="I969" s="4" t="s">
        <v>950</v>
      </c>
      <c r="J969" s="4"/>
      <c r="K969" s="4"/>
      <c r="L969" s="4"/>
      <c r="M969" s="4" t="str">
        <f>IF(vlookup(A969,'Available Pokemon'!A:C,3,FALSE)=D969,"Y","N")</f>
        <v>Y</v>
      </c>
      <c r="N969" s="4" t="str">
        <f>iferror(IF(vlookup(A969,'Available Pokemon'!A:D,4,FALSE)=D969,"Y","N"),"N")</f>
        <v>N</v>
      </c>
      <c r="O969" s="4" t="str">
        <f t="shared" si="5"/>
        <v>Y</v>
      </c>
      <c r="P969" s="4" t="s">
        <v>44</v>
      </c>
      <c r="Q969" s="4" t="s">
        <v>111</v>
      </c>
      <c r="R969" s="4" t="s">
        <v>28</v>
      </c>
      <c r="S969" s="4" t="s">
        <v>31</v>
      </c>
      <c r="T969" s="4">
        <v>1.0</v>
      </c>
      <c r="U969" s="4"/>
    </row>
    <row r="970" hidden="1">
      <c r="A970" s="11" t="s">
        <v>608</v>
      </c>
      <c r="B970" s="2" t="s">
        <v>938</v>
      </c>
      <c r="C970" s="2" t="s">
        <v>643</v>
      </c>
      <c r="D970" s="3" t="str">
        <f>VLOOKUP(C970,Locations!$G$2:$H$250,2,false)</f>
        <v>00044 Chrysolia Spring</v>
      </c>
      <c r="E970" s="11" t="s">
        <v>24</v>
      </c>
      <c r="F970" s="4" t="s">
        <v>934</v>
      </c>
      <c r="G970" s="3" t="s">
        <v>645</v>
      </c>
      <c r="H970" s="2"/>
      <c r="I970" s="4"/>
      <c r="J970" s="4"/>
      <c r="K970" s="4"/>
      <c r="L970" s="4"/>
      <c r="M970" s="4" t="str">
        <f>IF(vlookup(A970,'Available Pokemon'!A:C,3,FALSE)=D970,"Y","N")</f>
        <v>N</v>
      </c>
      <c r="N970" s="4" t="str">
        <f>iferror(IF(vlookup(A970,'Available Pokemon'!A:D,4,FALSE)=D970,"Y","N"),"N")</f>
        <v>N</v>
      </c>
      <c r="O970" s="4" t="str">
        <f t="shared" si="5"/>
        <v>N</v>
      </c>
      <c r="P970" s="4" t="s">
        <v>44</v>
      </c>
      <c r="Q970" s="4" t="s">
        <v>128</v>
      </c>
      <c r="R970" s="4" t="s">
        <v>28</v>
      </c>
      <c r="S970" s="4" t="s">
        <v>28</v>
      </c>
      <c r="T970" s="4">
        <v>0.0</v>
      </c>
      <c r="U970" s="4" t="s">
        <v>31</v>
      </c>
    </row>
    <row r="971" hidden="1">
      <c r="A971" s="11" t="s">
        <v>387</v>
      </c>
      <c r="B971" s="11" t="s">
        <v>44</v>
      </c>
      <c r="C971" s="2" t="s">
        <v>643</v>
      </c>
      <c r="D971" s="3" t="str">
        <f>VLOOKUP(C971,Locations!$G$2:$H$250,2,false)</f>
        <v>00044 Chrysolia Spring</v>
      </c>
      <c r="E971" s="11" t="s">
        <v>24</v>
      </c>
      <c r="F971" s="4" t="s">
        <v>934</v>
      </c>
      <c r="G971" s="3" t="s">
        <v>645</v>
      </c>
      <c r="H971" s="11"/>
      <c r="I971" s="4"/>
      <c r="J971" s="4"/>
      <c r="K971" s="4"/>
      <c r="L971" s="4"/>
      <c r="M971" s="4" t="str">
        <f>IF(vlookup(A971,'Available Pokemon'!A:C,3,FALSE)=D971,"Y","N")</f>
        <v>N</v>
      </c>
      <c r="N971" s="4" t="str">
        <f>iferror(IF(vlookup(A971,'Available Pokemon'!A:D,4,FALSE)=D971,"Y","N"),"N")</f>
        <v>N</v>
      </c>
      <c r="O971" s="4" t="str">
        <f t="shared" si="5"/>
        <v>N</v>
      </c>
      <c r="P971" s="4" t="s">
        <v>44</v>
      </c>
      <c r="Q971" s="4" t="s">
        <v>128</v>
      </c>
      <c r="R971" s="4" t="s">
        <v>28</v>
      </c>
      <c r="S971" s="4" t="s">
        <v>31</v>
      </c>
      <c r="T971" s="4">
        <v>1.0</v>
      </c>
      <c r="U971" s="4"/>
    </row>
    <row r="972">
      <c r="A972" s="11" t="s">
        <v>646</v>
      </c>
      <c r="B972" s="11" t="s">
        <v>44</v>
      </c>
      <c r="C972" s="2" t="s">
        <v>643</v>
      </c>
      <c r="D972" s="3" t="str">
        <f>VLOOKUP(C972,Locations!$G$2:$H$250,2,false)</f>
        <v>00044 Chrysolia Spring</v>
      </c>
      <c r="E972" s="11" t="s">
        <v>24</v>
      </c>
      <c r="F972" s="4" t="s">
        <v>934</v>
      </c>
      <c r="G972" s="5" t="s">
        <v>645</v>
      </c>
      <c r="H972" s="2" t="s">
        <v>149</v>
      </c>
      <c r="I972" s="4"/>
      <c r="J972" s="4"/>
      <c r="K972" s="4"/>
      <c r="L972" s="4"/>
      <c r="M972" s="4" t="str">
        <f>IF(vlookup(A972,'Available Pokemon'!A:C,3,FALSE)=D972,"Y","N")</f>
        <v>Y</v>
      </c>
      <c r="N972" s="4" t="str">
        <f>iferror(IF(vlookup(A972,'Available Pokemon'!A:D,4,FALSE)=D972,"Y","N"),"N")</f>
        <v>N</v>
      </c>
      <c r="O972" s="4" t="str">
        <f t="shared" si="5"/>
        <v>Y</v>
      </c>
      <c r="P972" s="4" t="s">
        <v>44</v>
      </c>
      <c r="Q972" s="4" t="s">
        <v>128</v>
      </c>
      <c r="R972" s="4" t="s">
        <v>28</v>
      </c>
      <c r="S972" s="4" t="s">
        <v>28</v>
      </c>
      <c r="T972" s="4">
        <v>0.0</v>
      </c>
      <c r="U972" s="4" t="s">
        <v>31</v>
      </c>
    </row>
    <row r="973">
      <c r="A973" s="11" t="s">
        <v>576</v>
      </c>
      <c r="B973" s="11" t="s">
        <v>44</v>
      </c>
      <c r="C973" s="2" t="s">
        <v>643</v>
      </c>
      <c r="D973" s="3" t="str">
        <f>VLOOKUP(C973,Locations!$G$2:$H$250,2,false)</f>
        <v>00044 Chrysolia Spring</v>
      </c>
      <c r="E973" s="11" t="s">
        <v>24</v>
      </c>
      <c r="F973" s="4" t="s">
        <v>934</v>
      </c>
      <c r="G973" s="5" t="s">
        <v>645</v>
      </c>
      <c r="H973" s="2" t="s">
        <v>149</v>
      </c>
      <c r="I973" s="4"/>
      <c r="J973" s="4"/>
      <c r="K973" s="4"/>
      <c r="L973" s="4"/>
      <c r="M973" s="4" t="str">
        <f>IF(vlookup(A973,'Available Pokemon'!A:C,3,FALSE)=D973,"Y","N")</f>
        <v>N</v>
      </c>
      <c r="N973" s="4" t="str">
        <f>iferror(IF(vlookup(A973,'Available Pokemon'!A:D,4,FALSE)=D973,"Y","N"),"N")</f>
        <v>Y</v>
      </c>
      <c r="O973" s="4" t="str">
        <f t="shared" si="5"/>
        <v>Y</v>
      </c>
      <c r="P973" s="4" t="s">
        <v>44</v>
      </c>
      <c r="Q973" s="4" t="s">
        <v>128</v>
      </c>
      <c r="R973" s="4" t="s">
        <v>28</v>
      </c>
      <c r="S973" s="4" t="s">
        <v>28</v>
      </c>
      <c r="T973" s="4">
        <v>0.0</v>
      </c>
      <c r="U973" s="4" t="s">
        <v>31</v>
      </c>
    </row>
    <row r="974">
      <c r="A974" s="11" t="s">
        <v>577</v>
      </c>
      <c r="B974" s="11" t="s">
        <v>44</v>
      </c>
      <c r="C974" s="2" t="s">
        <v>643</v>
      </c>
      <c r="D974" s="3" t="str">
        <f>VLOOKUP(C974,Locations!$G$2:$H$250,2,false)</f>
        <v>00044 Chrysolia Spring</v>
      </c>
      <c r="E974" s="11" t="s">
        <v>24</v>
      </c>
      <c r="F974" s="4" t="s">
        <v>934</v>
      </c>
      <c r="G974" s="5" t="s">
        <v>645</v>
      </c>
      <c r="H974" s="2" t="s">
        <v>149</v>
      </c>
      <c r="I974" s="4"/>
      <c r="J974" s="4"/>
      <c r="K974" s="4"/>
      <c r="L974" s="4"/>
      <c r="M974" s="4" t="str">
        <f>IF(vlookup(A974,'Available Pokemon'!A:C,3,FALSE)=D974,"Y","N")</f>
        <v>N</v>
      </c>
      <c r="N974" s="4" t="str">
        <f>iferror(IF(vlookup(A974,'Available Pokemon'!A:D,4,FALSE)=D974,"Y","N"),"N")</f>
        <v>Y</v>
      </c>
      <c r="O974" s="4" t="str">
        <f t="shared" si="5"/>
        <v>Y</v>
      </c>
      <c r="P974" s="4" t="s">
        <v>44</v>
      </c>
      <c r="Q974" s="4"/>
      <c r="R974" s="4" t="s">
        <v>49</v>
      </c>
      <c r="S974" s="4" t="s">
        <v>31</v>
      </c>
      <c r="T974" s="4">
        <v>1.0</v>
      </c>
      <c r="U974" s="4"/>
    </row>
    <row r="975" hidden="1">
      <c r="A975" s="11" t="s">
        <v>608</v>
      </c>
      <c r="B975" s="11" t="s">
        <v>44</v>
      </c>
      <c r="C975" s="2" t="s">
        <v>643</v>
      </c>
      <c r="D975" s="3" t="str">
        <f>VLOOKUP(C975,Locations!$G$2:$H$250,2,false)</f>
        <v>00044 Chrysolia Spring</v>
      </c>
      <c r="E975" s="11" t="s">
        <v>24</v>
      </c>
      <c r="F975" s="4" t="s">
        <v>934</v>
      </c>
      <c r="G975" s="3" t="s">
        <v>645</v>
      </c>
      <c r="H975" s="11"/>
      <c r="I975" s="4"/>
      <c r="J975" s="4"/>
      <c r="K975" s="4"/>
      <c r="L975" s="4"/>
      <c r="M975" s="4" t="str">
        <f>IF(vlookup(A975,'Available Pokemon'!A:C,3,FALSE)=D975,"Y","N")</f>
        <v>N</v>
      </c>
      <c r="N975" s="4" t="str">
        <f>iferror(IF(vlookup(A975,'Available Pokemon'!A:D,4,FALSE)=D975,"Y","N"),"N")</f>
        <v>N</v>
      </c>
      <c r="O975" s="4" t="str">
        <f t="shared" si="5"/>
        <v>N</v>
      </c>
      <c r="P975" s="4" t="s">
        <v>44</v>
      </c>
      <c r="Q975" s="4" t="s">
        <v>128</v>
      </c>
      <c r="R975" s="4" t="s">
        <v>28</v>
      </c>
      <c r="S975" s="4" t="s">
        <v>28</v>
      </c>
      <c r="T975" s="4">
        <v>0.0</v>
      </c>
      <c r="U975" s="4" t="s">
        <v>31</v>
      </c>
    </row>
    <row r="976" hidden="1">
      <c r="A976" s="11" t="s">
        <v>610</v>
      </c>
      <c r="B976" s="11" t="s">
        <v>165</v>
      </c>
      <c r="C976" s="2" t="s">
        <v>643</v>
      </c>
      <c r="D976" s="3" t="str">
        <f>VLOOKUP(C976,Locations!$G$2:$H$250,2,false)</f>
        <v>00044 Chrysolia Spring</v>
      </c>
      <c r="E976" s="11" t="s">
        <v>24</v>
      </c>
      <c r="F976" s="4" t="s">
        <v>934</v>
      </c>
      <c r="G976" s="3" t="s">
        <v>238</v>
      </c>
      <c r="H976" s="11"/>
      <c r="I976" s="4"/>
      <c r="J976" s="4"/>
      <c r="K976" s="4"/>
      <c r="L976" s="4"/>
      <c r="M976" s="4" t="str">
        <f>IF(vlookup(A976,'Available Pokemon'!A:C,3,FALSE)=D976,"Y","N")</f>
        <v>N</v>
      </c>
      <c r="N976" s="4" t="str">
        <f>iferror(IF(vlookup(A976,'Available Pokemon'!A:D,4,FALSE)=D976,"Y","N"),"N")</f>
        <v>N</v>
      </c>
      <c r="O976" s="4" t="str">
        <f t="shared" si="5"/>
        <v>N</v>
      </c>
      <c r="P976" s="4" t="s">
        <v>33</v>
      </c>
      <c r="Q976" s="4"/>
      <c r="R976" s="4" t="s">
        <v>111</v>
      </c>
      <c r="S976" s="4" t="s">
        <v>31</v>
      </c>
      <c r="T976" s="4">
        <v>1.0</v>
      </c>
      <c r="U976" s="4"/>
    </row>
    <row r="977">
      <c r="A977" s="11" t="s">
        <v>951</v>
      </c>
      <c r="B977" s="11" t="s">
        <v>165</v>
      </c>
      <c r="C977" s="2" t="s">
        <v>643</v>
      </c>
      <c r="D977" s="3" t="str">
        <f>VLOOKUP(C977,Locations!$G$2:$H$250,2,false)</f>
        <v>00044 Chrysolia Spring</v>
      </c>
      <c r="E977" s="11" t="s">
        <v>24</v>
      </c>
      <c r="F977" s="4" t="s">
        <v>934</v>
      </c>
      <c r="G977" s="5" t="s">
        <v>238</v>
      </c>
      <c r="H977" s="2" t="s">
        <v>414</v>
      </c>
      <c r="I977" s="4"/>
      <c r="J977" s="4"/>
      <c r="K977" s="4"/>
      <c r="L977" s="4"/>
      <c r="M977" s="4" t="str">
        <f>IF(vlookup(A977,'Available Pokemon'!A:C,3,FALSE)=D977,"Y","N")</f>
        <v>Y</v>
      </c>
      <c r="N977" s="4" t="str">
        <f>iferror(IF(vlookup(A977,'Available Pokemon'!A:D,4,FALSE)=D977,"Y","N"),"N")</f>
        <v>N</v>
      </c>
      <c r="O977" s="4" t="str">
        <f t="shared" si="5"/>
        <v>Y</v>
      </c>
      <c r="P977" s="4" t="s">
        <v>56</v>
      </c>
      <c r="Q977" s="4" t="s">
        <v>186</v>
      </c>
      <c r="R977" s="4" t="s">
        <v>28</v>
      </c>
      <c r="S977" s="4" t="s">
        <v>28</v>
      </c>
      <c r="T977" s="4">
        <v>0.0</v>
      </c>
      <c r="U977" s="4" t="s">
        <v>31</v>
      </c>
    </row>
    <row r="978">
      <c r="A978" s="11" t="s">
        <v>952</v>
      </c>
      <c r="B978" s="11" t="s">
        <v>165</v>
      </c>
      <c r="C978" s="2" t="s">
        <v>643</v>
      </c>
      <c r="D978" s="3" t="str">
        <f>VLOOKUP(C978,Locations!$G$2:$H$250,2,false)</f>
        <v>00044 Chrysolia Spring</v>
      </c>
      <c r="E978" s="11" t="s">
        <v>24</v>
      </c>
      <c r="F978" s="4" t="s">
        <v>934</v>
      </c>
      <c r="G978" s="5" t="s">
        <v>238</v>
      </c>
      <c r="H978" s="2" t="s">
        <v>414</v>
      </c>
      <c r="I978" s="4" t="s">
        <v>953</v>
      </c>
      <c r="J978" s="4"/>
      <c r="K978" s="4"/>
      <c r="L978" s="4"/>
      <c r="M978" s="4" t="str">
        <f>IF(vlookup(A978,'Available Pokemon'!A:C,3,FALSE)=D978,"Y","N")</f>
        <v>Y</v>
      </c>
      <c r="N978" s="4" t="str">
        <f>iferror(IF(vlookup(A978,'Available Pokemon'!A:D,4,FALSE)=D978,"Y","N"),"N")</f>
        <v>N</v>
      </c>
      <c r="O978" s="4" t="str">
        <f t="shared" si="5"/>
        <v>Y</v>
      </c>
      <c r="P978" s="4" t="s">
        <v>33</v>
      </c>
      <c r="Q978" s="4"/>
      <c r="R978" s="4" t="s">
        <v>28</v>
      </c>
      <c r="S978" s="4" t="s">
        <v>31</v>
      </c>
      <c r="T978" s="4" t="s">
        <v>82</v>
      </c>
      <c r="U978" s="4" t="s">
        <v>31</v>
      </c>
    </row>
    <row r="979">
      <c r="A979" s="2" t="s">
        <v>954</v>
      </c>
      <c r="B979" s="2" t="s">
        <v>244</v>
      </c>
      <c r="C979" s="2" t="s">
        <v>643</v>
      </c>
      <c r="D979" s="3" t="str">
        <f>VLOOKUP(C979,Locations!$G$2:$H$250,2,false)</f>
        <v>00044 Chrysolia Spring</v>
      </c>
      <c r="E979" s="2" t="s">
        <v>24</v>
      </c>
      <c r="F979" s="4" t="s">
        <v>934</v>
      </c>
      <c r="G979" s="5" t="s">
        <v>955</v>
      </c>
      <c r="H979" s="2"/>
      <c r="I979" s="4" t="s">
        <v>28</v>
      </c>
      <c r="J979" s="4" t="s">
        <v>28</v>
      </c>
      <c r="K979" s="4" t="s">
        <v>28</v>
      </c>
      <c r="L979" s="4"/>
      <c r="M979" s="4" t="s">
        <v>31</v>
      </c>
      <c r="N979" s="4" t="str">
        <f>iferror(IF(vlookup(A979,'Available Pokemon'!A:D,4,FALSE)=D979,"Y","N"),"N")</f>
        <v>N</v>
      </c>
      <c r="O979" s="4" t="str">
        <f t="shared" si="5"/>
        <v>Y</v>
      </c>
      <c r="P979" s="4" t="s">
        <v>44</v>
      </c>
      <c r="Q979" s="4" t="s">
        <v>111</v>
      </c>
      <c r="R979" s="4"/>
      <c r="S979" s="4"/>
      <c r="T979" s="4">
        <v>0.0</v>
      </c>
      <c r="U979" s="4" t="s">
        <v>31</v>
      </c>
    </row>
    <row r="980">
      <c r="A980" s="3" t="s">
        <v>653</v>
      </c>
      <c r="B980" s="2" t="s">
        <v>22</v>
      </c>
      <c r="C980" s="3" t="s">
        <v>650</v>
      </c>
      <c r="D980" s="3" t="str">
        <f>VLOOKUP(C980,Locations!$G$2:$H$250,2,false)</f>
        <v>00045 Spinel Town</v>
      </c>
      <c r="E980" s="11" t="s">
        <v>24</v>
      </c>
      <c r="F980" s="4" t="s">
        <v>934</v>
      </c>
      <c r="G980" s="28" t="s">
        <v>956</v>
      </c>
      <c r="H980" s="2" t="s">
        <v>414</v>
      </c>
      <c r="I980" s="4" t="s">
        <v>28</v>
      </c>
      <c r="J980" s="4" t="s">
        <v>28</v>
      </c>
      <c r="K980" s="4" t="s">
        <v>28</v>
      </c>
      <c r="L980" s="4"/>
      <c r="M980" s="4" t="str">
        <f>IF(vlookup(A980,'Available Pokemon'!A:C,3,FALSE)=D980,"Y","N")</f>
        <v>Y</v>
      </c>
      <c r="N980" s="4" t="str">
        <f>iferror(IF(vlookup(A980,'Available Pokemon'!A:D,4,FALSE)=D980,"Y","N"),"N")</f>
        <v>N</v>
      </c>
      <c r="O980" s="4" t="str">
        <f t="shared" si="5"/>
        <v>Y</v>
      </c>
      <c r="P980" s="4" t="s">
        <v>44</v>
      </c>
      <c r="Q980" s="4" t="s">
        <v>121</v>
      </c>
      <c r="R980" s="4" t="s">
        <v>28</v>
      </c>
      <c r="S980" s="4" t="s">
        <v>31</v>
      </c>
      <c r="T980" s="4">
        <v>1.0</v>
      </c>
      <c r="U980" s="4"/>
    </row>
    <row r="981">
      <c r="A981" s="3" t="s">
        <v>957</v>
      </c>
      <c r="B981" s="2" t="s">
        <v>22</v>
      </c>
      <c r="C981" s="3" t="s">
        <v>650</v>
      </c>
      <c r="D981" s="3" t="str">
        <f>VLOOKUP(C981,Locations!$G$2:$H$250,2,false)</f>
        <v>00045 Spinel Town</v>
      </c>
      <c r="E981" s="11" t="s">
        <v>24</v>
      </c>
      <c r="F981" s="4" t="s">
        <v>934</v>
      </c>
      <c r="G981" s="21" t="s">
        <v>958</v>
      </c>
      <c r="H981" s="2" t="s">
        <v>414</v>
      </c>
      <c r="I981" s="4" t="s">
        <v>28</v>
      </c>
      <c r="J981" s="4" t="s">
        <v>28</v>
      </c>
      <c r="K981" s="4" t="s">
        <v>28</v>
      </c>
      <c r="L981" s="4"/>
      <c r="M981" s="4" t="str">
        <f>IF(vlookup(A981,'Available Pokemon'!A:C,3,FALSE)=D981,"Y","N")</f>
        <v>Y</v>
      </c>
      <c r="N981" s="4" t="str">
        <f>iferror(IF(vlookup(A981,'Available Pokemon'!A:D,4,FALSE)=D981,"Y","N"),"N")</f>
        <v>N</v>
      </c>
      <c r="O981" s="4" t="str">
        <f t="shared" si="5"/>
        <v>Y</v>
      </c>
      <c r="P981" s="4" t="s">
        <v>121</v>
      </c>
      <c r="Q981" s="4" t="s">
        <v>56</v>
      </c>
      <c r="R981" s="4"/>
      <c r="S981" s="4"/>
      <c r="T981" s="4" t="s">
        <v>82</v>
      </c>
      <c r="U981" s="4" t="s">
        <v>31</v>
      </c>
    </row>
    <row r="982">
      <c r="A982" s="3" t="s">
        <v>666</v>
      </c>
      <c r="B982" s="2" t="s">
        <v>22</v>
      </c>
      <c r="C982" s="3" t="s">
        <v>650</v>
      </c>
      <c r="D982" s="3" t="str">
        <f>VLOOKUP(C982,Locations!$G$2:$H$250,2,false)</f>
        <v>00045 Spinel Town</v>
      </c>
      <c r="E982" s="11" t="s">
        <v>24</v>
      </c>
      <c r="F982" s="4" t="s">
        <v>934</v>
      </c>
      <c r="G982" s="2" t="s">
        <v>959</v>
      </c>
      <c r="H982" s="2" t="s">
        <v>149</v>
      </c>
      <c r="I982" s="4" t="s">
        <v>28</v>
      </c>
      <c r="J982" s="4" t="s">
        <v>28</v>
      </c>
      <c r="K982" s="4" t="s">
        <v>28</v>
      </c>
      <c r="L982" s="4"/>
      <c r="M982" s="4" t="str">
        <f>IF(vlookup(A982,'Available Pokemon'!A:C,3,FALSE)=D982,"Y","N")</f>
        <v>Y</v>
      </c>
      <c r="N982" s="4" t="str">
        <f>iferror(IF(vlookup(A982,'Available Pokemon'!A:D,4,FALSE)=D982,"Y","N"),"N")</f>
        <v>N</v>
      </c>
      <c r="O982" s="4" t="str">
        <f t="shared" si="5"/>
        <v>Y</v>
      </c>
      <c r="P982" s="4" t="s">
        <v>121</v>
      </c>
      <c r="Q982" s="4" t="s">
        <v>56</v>
      </c>
      <c r="R982" s="4" t="s">
        <v>28</v>
      </c>
      <c r="S982" s="4" t="s">
        <v>31</v>
      </c>
      <c r="T982" s="4">
        <v>1.0</v>
      </c>
      <c r="U982" s="4"/>
    </row>
    <row r="983">
      <c r="A983" s="11" t="s">
        <v>680</v>
      </c>
      <c r="B983" s="2" t="s">
        <v>938</v>
      </c>
      <c r="C983" s="20" t="s">
        <v>677</v>
      </c>
      <c r="D983" s="3" t="str">
        <f>VLOOKUP(C983,Locations!$G$2:$H$250,2,false)</f>
        <v>00054 Tanzan Cove</v>
      </c>
      <c r="E983" s="11" t="s">
        <v>24</v>
      </c>
      <c r="F983" s="4" t="s">
        <v>934</v>
      </c>
      <c r="G983" s="5"/>
      <c r="H983" s="2" t="s">
        <v>149</v>
      </c>
      <c r="I983" s="4" t="s">
        <v>681</v>
      </c>
      <c r="J983" s="4"/>
      <c r="K983" s="4"/>
      <c r="L983" s="4"/>
      <c r="M983" s="4" t="str">
        <f>IF(vlookup(A983,'Available Pokemon'!A:C,3,FALSE)=D983,"Y","N")</f>
        <v>Y</v>
      </c>
      <c r="N983" s="4" t="str">
        <f>iferror(IF(vlookup(A983,'Available Pokemon'!A:D,4,FALSE)=D983,"Y","N"),"N")</f>
        <v>N</v>
      </c>
      <c r="O983" s="4" t="str">
        <f t="shared" si="5"/>
        <v>Y</v>
      </c>
      <c r="P983" s="4" t="s">
        <v>44</v>
      </c>
      <c r="Q983" s="4"/>
      <c r="R983" s="4" t="s">
        <v>28</v>
      </c>
      <c r="S983" s="4" t="s">
        <v>31</v>
      </c>
      <c r="T983" s="4" t="s">
        <v>82</v>
      </c>
      <c r="U983" s="4" t="s">
        <v>31</v>
      </c>
    </row>
    <row r="984" hidden="1">
      <c r="A984" s="11" t="s">
        <v>280</v>
      </c>
      <c r="B984" s="2" t="s">
        <v>938</v>
      </c>
      <c r="C984" s="20" t="s">
        <v>677</v>
      </c>
      <c r="D984" s="3" t="str">
        <f>VLOOKUP(C984,Locations!$G$2:$H$250,2,false)</f>
        <v>00054 Tanzan Cove</v>
      </c>
      <c r="E984" s="11" t="s">
        <v>24</v>
      </c>
      <c r="F984" s="4" t="s">
        <v>934</v>
      </c>
      <c r="G984" s="5"/>
      <c r="H984" s="2" t="s">
        <v>149</v>
      </c>
      <c r="I984" s="4"/>
      <c r="J984" s="4"/>
      <c r="K984" s="4"/>
      <c r="L984" s="4"/>
      <c r="M984" s="4" t="str">
        <f>IF(vlookup(A984,'Available Pokemon'!A:C,3,FALSE)=D984,"Y","N")</f>
        <v>N</v>
      </c>
      <c r="N984" s="4" t="str">
        <f>iferror(IF(vlookup(A984,'Available Pokemon'!A:D,4,FALSE)=D984,"Y","N"),"N")</f>
        <v>N</v>
      </c>
      <c r="O984" s="4" t="str">
        <f t="shared" si="5"/>
        <v>N</v>
      </c>
      <c r="P984" s="4" t="s">
        <v>44</v>
      </c>
      <c r="Q984" s="4" t="s">
        <v>56</v>
      </c>
      <c r="R984" s="4" t="s">
        <v>28</v>
      </c>
      <c r="S984" s="4" t="s">
        <v>28</v>
      </c>
      <c r="T984" s="4">
        <v>0.0</v>
      </c>
      <c r="U984" s="4" t="s">
        <v>31</v>
      </c>
    </row>
    <row r="985" hidden="1">
      <c r="A985" s="11" t="s">
        <v>608</v>
      </c>
      <c r="B985" s="2" t="s">
        <v>938</v>
      </c>
      <c r="C985" s="2" t="s">
        <v>677</v>
      </c>
      <c r="D985" s="3" t="str">
        <f>VLOOKUP(C985,Locations!$G$2:$H$250,2,false)</f>
        <v>00054 Tanzan Cove</v>
      </c>
      <c r="E985" s="11" t="s">
        <v>24</v>
      </c>
      <c r="F985" s="4" t="s">
        <v>934</v>
      </c>
      <c r="G985" s="3"/>
      <c r="H985" s="2"/>
      <c r="I985" s="4"/>
      <c r="J985" s="4"/>
      <c r="K985" s="4"/>
      <c r="L985" s="4"/>
      <c r="M985" s="4" t="str">
        <f>IF(vlookup(A985,'Available Pokemon'!A:C,3,FALSE)=D985,"Y","N")</f>
        <v>N</v>
      </c>
      <c r="N985" s="4" t="str">
        <f>iferror(IF(vlookup(A985,'Available Pokemon'!A:D,4,FALSE)=D985,"Y","N"),"N")</f>
        <v>N</v>
      </c>
      <c r="O985" s="4" t="str">
        <f t="shared" si="5"/>
        <v>N</v>
      </c>
      <c r="P985" s="4" t="s">
        <v>44</v>
      </c>
      <c r="Q985" s="4" t="s">
        <v>128</v>
      </c>
      <c r="R985" s="4" t="s">
        <v>28</v>
      </c>
      <c r="S985" s="4" t="s">
        <v>28</v>
      </c>
      <c r="T985" s="4">
        <v>0.0</v>
      </c>
      <c r="U985" s="4" t="s">
        <v>31</v>
      </c>
    </row>
    <row r="986">
      <c r="A986" s="11" t="s">
        <v>236</v>
      </c>
      <c r="B986" s="11" t="s">
        <v>44</v>
      </c>
      <c r="C986" s="20" t="s">
        <v>677</v>
      </c>
      <c r="D986" s="3" t="str">
        <f>VLOOKUP(C986,Locations!$G$2:$H$250,2,false)</f>
        <v>00054 Tanzan Cove</v>
      </c>
      <c r="E986" s="11" t="s">
        <v>24</v>
      </c>
      <c r="F986" s="4" t="s">
        <v>934</v>
      </c>
      <c r="G986" s="5"/>
      <c r="H986" s="2" t="s">
        <v>149</v>
      </c>
      <c r="I986" s="4"/>
      <c r="J986" s="4"/>
      <c r="K986" s="4"/>
      <c r="L986" s="4"/>
      <c r="M986" s="4" t="str">
        <f>IF(vlookup(A986,'Available Pokemon'!A:C,3,FALSE)=D986,"Y","N")</f>
        <v>N</v>
      </c>
      <c r="N986" s="4" t="str">
        <f>iferror(IF(vlookup(A986,'Available Pokemon'!A:D,4,FALSE)=D986,"Y","N"),"N")</f>
        <v>Y</v>
      </c>
      <c r="O986" s="4" t="str">
        <f t="shared" si="5"/>
        <v>Y</v>
      </c>
      <c r="P986" s="4" t="s">
        <v>44</v>
      </c>
      <c r="Q986" s="4" t="s">
        <v>56</v>
      </c>
      <c r="R986" s="4" t="s">
        <v>28</v>
      </c>
      <c r="S986" s="4" t="s">
        <v>31</v>
      </c>
      <c r="T986" s="4">
        <v>1.0</v>
      </c>
      <c r="U986" s="4"/>
    </row>
    <row r="987" hidden="1">
      <c r="A987" s="11" t="s">
        <v>803</v>
      </c>
      <c r="B987" s="11" t="s">
        <v>44</v>
      </c>
      <c r="C987" s="2" t="s">
        <v>677</v>
      </c>
      <c r="D987" s="3" t="str">
        <f>VLOOKUP(C987,Locations!$G$2:$H$250,2,false)</f>
        <v>00054 Tanzan Cove</v>
      </c>
      <c r="E987" s="11" t="s">
        <v>24</v>
      </c>
      <c r="F987" s="4" t="s">
        <v>934</v>
      </c>
      <c r="G987" s="3"/>
      <c r="H987" s="11"/>
      <c r="I987" s="4"/>
      <c r="J987" s="4"/>
      <c r="K987" s="4"/>
      <c r="L987" s="4"/>
      <c r="M987" s="4" t="str">
        <f>IF(vlookup(A987,'Available Pokemon'!A:C,3,FALSE)=D987,"Y","N")</f>
        <v>N</v>
      </c>
      <c r="N987" s="4" t="str">
        <f>iferror(IF(vlookup(A987,'Available Pokemon'!A:D,4,FALSE)=D987,"Y","N"),"N")</f>
        <v>N</v>
      </c>
      <c r="O987" s="4" t="str">
        <f t="shared" si="5"/>
        <v>N</v>
      </c>
      <c r="P987" s="4" t="s">
        <v>44</v>
      </c>
      <c r="Q987" s="4"/>
      <c r="R987" s="4" t="s">
        <v>28</v>
      </c>
      <c r="S987" s="4" t="s">
        <v>28</v>
      </c>
      <c r="T987" s="4">
        <v>0.0</v>
      </c>
      <c r="U987" s="4" t="s">
        <v>31</v>
      </c>
    </row>
    <row r="988">
      <c r="A988" s="11" t="s">
        <v>602</v>
      </c>
      <c r="B988" s="11" t="s">
        <v>44</v>
      </c>
      <c r="C988" s="20" t="s">
        <v>677</v>
      </c>
      <c r="D988" s="3" t="str">
        <f>VLOOKUP(C988,Locations!$G$2:$H$250,2,false)</f>
        <v>00054 Tanzan Cove</v>
      </c>
      <c r="E988" s="11" t="s">
        <v>24</v>
      </c>
      <c r="F988" s="4" t="s">
        <v>934</v>
      </c>
      <c r="G988" s="3"/>
      <c r="H988" s="2" t="s">
        <v>149</v>
      </c>
      <c r="I988" s="4" t="s">
        <v>160</v>
      </c>
      <c r="J988" s="4"/>
      <c r="K988" s="4"/>
      <c r="L988" s="4"/>
      <c r="M988" s="4" t="str">
        <f>IF(vlookup(A988,'Available Pokemon'!A:C,3,FALSE)=D988,"Y","N")</f>
        <v>N</v>
      </c>
      <c r="N988" s="4" t="str">
        <f>iferror(IF(vlookup(A988,'Available Pokemon'!A:D,4,FALSE)=D988,"Y","N"),"N")</f>
        <v>Y</v>
      </c>
      <c r="O988" s="4" t="str">
        <f t="shared" si="5"/>
        <v>Y</v>
      </c>
      <c r="P988" s="4" t="s">
        <v>44</v>
      </c>
      <c r="Q988" s="4"/>
      <c r="R988" s="4" t="s">
        <v>28</v>
      </c>
      <c r="S988" s="4" t="s">
        <v>28</v>
      </c>
      <c r="T988" s="4">
        <v>0.0</v>
      </c>
      <c r="U988" s="4" t="s">
        <v>31</v>
      </c>
    </row>
    <row r="989">
      <c r="A989" s="11" t="s">
        <v>690</v>
      </c>
      <c r="B989" s="11" t="s">
        <v>44</v>
      </c>
      <c r="C989" s="20" t="s">
        <v>677</v>
      </c>
      <c r="D989" s="3" t="str">
        <f>VLOOKUP(C989,Locations!$G$2:$H$250,2,false)</f>
        <v>00054 Tanzan Cove</v>
      </c>
      <c r="E989" s="11" t="s">
        <v>24</v>
      </c>
      <c r="F989" s="4" t="s">
        <v>934</v>
      </c>
      <c r="G989" s="5"/>
      <c r="H989" s="2" t="s">
        <v>27</v>
      </c>
      <c r="I989" s="4"/>
      <c r="J989" s="4"/>
      <c r="K989" s="4"/>
      <c r="L989" s="4"/>
      <c r="M989" s="4" t="str">
        <f>IF(vlookup(A989,'Available Pokemon'!A:C,3,FALSE)=D989,"Y","N")</f>
        <v>Y</v>
      </c>
      <c r="N989" s="4" t="str">
        <f>iferror(IF(vlookup(A989,'Available Pokemon'!A:D,4,FALSE)=D989,"Y","N"),"N")</f>
        <v>N</v>
      </c>
      <c r="O989" s="4" t="str">
        <f t="shared" si="5"/>
        <v>Y</v>
      </c>
      <c r="P989" s="4" t="s">
        <v>44</v>
      </c>
      <c r="Q989" s="4" t="s">
        <v>56</v>
      </c>
      <c r="R989" s="4" t="s">
        <v>28</v>
      </c>
      <c r="S989" s="4" t="s">
        <v>28</v>
      </c>
      <c r="T989" s="4">
        <v>0.0</v>
      </c>
      <c r="U989" s="4" t="s">
        <v>31</v>
      </c>
    </row>
    <row r="990" hidden="1">
      <c r="A990" s="11" t="s">
        <v>373</v>
      </c>
      <c r="B990" s="11" t="s">
        <v>165</v>
      </c>
      <c r="C990" s="2" t="s">
        <v>700</v>
      </c>
      <c r="D990" s="3" t="str">
        <f>VLOOKUP(C990,Locations!$G$2:$H$250,2,false)</f>
        <v>00058 Tanzan Depths</v>
      </c>
      <c r="E990" s="11" t="s">
        <v>24</v>
      </c>
      <c r="F990" s="4" t="s">
        <v>934</v>
      </c>
      <c r="G990" s="3"/>
      <c r="H990" s="11"/>
      <c r="I990" s="4" t="s">
        <v>805</v>
      </c>
      <c r="J990" s="4"/>
      <c r="K990" s="4"/>
      <c r="L990" s="4"/>
      <c r="M990" s="4" t="str">
        <f>IF(vlookup(A990,'Available Pokemon'!A:C,3,FALSE)=D990,"Y","N")</f>
        <v>N</v>
      </c>
      <c r="N990" s="4" t="str">
        <f>iferror(IF(vlookup(A990,'Available Pokemon'!A:D,4,FALSE)=D990,"Y","N"),"N")</f>
        <v>N</v>
      </c>
      <c r="O990" s="4" t="str">
        <f t="shared" si="5"/>
        <v>N</v>
      </c>
      <c r="P990" s="4" t="s">
        <v>30</v>
      </c>
      <c r="Q990" s="4"/>
      <c r="R990" s="4" t="s">
        <v>28</v>
      </c>
      <c r="S990" s="4" t="s">
        <v>31</v>
      </c>
      <c r="T990" s="4" t="s">
        <v>82</v>
      </c>
      <c r="U990" s="4" t="s">
        <v>31</v>
      </c>
    </row>
    <row r="991">
      <c r="A991" s="2" t="s">
        <v>960</v>
      </c>
      <c r="B991" s="2" t="s">
        <v>244</v>
      </c>
      <c r="C991" s="2" t="s">
        <v>708</v>
      </c>
      <c r="D991" s="3" t="str">
        <f>VLOOKUP(C991,Locations!$G$2:$H$250,2,false)</f>
        <v>00060 South Aventurine Woods</v>
      </c>
      <c r="E991" s="2" t="s">
        <v>24</v>
      </c>
      <c r="F991" s="4" t="s">
        <v>934</v>
      </c>
      <c r="G991" s="5" t="s">
        <v>961</v>
      </c>
      <c r="H991" s="2"/>
      <c r="I991" s="4" t="s">
        <v>28</v>
      </c>
      <c r="J991" s="4" t="s">
        <v>28</v>
      </c>
      <c r="K991" s="4" t="s">
        <v>28</v>
      </c>
      <c r="L991" s="4"/>
      <c r="M991" s="4" t="s">
        <v>31</v>
      </c>
      <c r="N991" s="4" t="str">
        <f>iferror(IF(vlookup(A991,'Available Pokemon'!A:D,4,FALSE)=D991,"Y","N"),"N")</f>
        <v>N</v>
      </c>
      <c r="O991" s="4" t="str">
        <f t="shared" si="5"/>
        <v>Y</v>
      </c>
      <c r="P991" s="4" t="s">
        <v>147</v>
      </c>
      <c r="Q991" s="4" t="s">
        <v>75</v>
      </c>
      <c r="R991" s="4"/>
      <c r="S991" s="4"/>
      <c r="T991" s="4">
        <v>0.0</v>
      </c>
      <c r="U991" s="4" t="s">
        <v>31</v>
      </c>
    </row>
    <row r="992">
      <c r="A992" s="11" t="s">
        <v>742</v>
      </c>
      <c r="B992" s="2" t="s">
        <v>938</v>
      </c>
      <c r="C992" s="2" t="s">
        <v>743</v>
      </c>
      <c r="D992" s="3" t="str">
        <f>VLOOKUP(C992,Locations!$G$2:$H$250,2,false)</f>
        <v>00062 North Aventurine Woods</v>
      </c>
      <c r="E992" s="11" t="s">
        <v>24</v>
      </c>
      <c r="F992" s="4" t="s">
        <v>934</v>
      </c>
      <c r="G992" s="5"/>
      <c r="H992" s="2"/>
      <c r="I992" s="4" t="s">
        <v>160</v>
      </c>
      <c r="J992" s="4"/>
      <c r="K992" s="4"/>
      <c r="L992" s="4"/>
      <c r="M992" s="4" t="str">
        <f>IF(vlookup(A992,'Available Pokemon'!A:C,3,FALSE)=D992,"Y","N")</f>
        <v>Y</v>
      </c>
      <c r="N992" s="4" t="str">
        <f>iferror(IF(vlookup(A992,'Available Pokemon'!A:D,4,FALSE)=D992,"Y","N"),"N")</f>
        <v>N</v>
      </c>
      <c r="O992" s="4" t="str">
        <f t="shared" si="5"/>
        <v>Y</v>
      </c>
      <c r="P992" s="4" t="s">
        <v>44</v>
      </c>
      <c r="Q992" s="4" t="s">
        <v>90</v>
      </c>
      <c r="R992" s="4" t="s">
        <v>28</v>
      </c>
      <c r="S992" s="4" t="s">
        <v>28</v>
      </c>
      <c r="T992" s="4">
        <v>0.0</v>
      </c>
      <c r="U992" s="4" t="s">
        <v>31</v>
      </c>
    </row>
    <row r="993">
      <c r="A993" s="11" t="s">
        <v>744</v>
      </c>
      <c r="B993" s="2" t="s">
        <v>938</v>
      </c>
      <c r="C993" s="2" t="s">
        <v>743</v>
      </c>
      <c r="D993" s="3" t="str">
        <f>VLOOKUP(C993,Locations!$G$2:$H$250,2,false)</f>
        <v>00062 North Aventurine Woods</v>
      </c>
      <c r="E993" s="11" t="s">
        <v>24</v>
      </c>
      <c r="F993" s="4" t="s">
        <v>934</v>
      </c>
      <c r="G993" s="5"/>
      <c r="H993" s="2"/>
      <c r="I993" s="4" t="s">
        <v>160</v>
      </c>
      <c r="J993" s="4"/>
      <c r="K993" s="4"/>
      <c r="L993" s="4"/>
      <c r="M993" s="4" t="str">
        <f>IF(vlookup(A993,'Available Pokemon'!A:C,3,FALSE)=D993,"Y","N")</f>
        <v>Y</v>
      </c>
      <c r="N993" s="4" t="str">
        <f>iferror(IF(vlookup(A993,'Available Pokemon'!A:D,4,FALSE)=D993,"Y","N"),"N")</f>
        <v>N</v>
      </c>
      <c r="O993" s="4" t="str">
        <f t="shared" si="5"/>
        <v>Y</v>
      </c>
      <c r="P993" s="4" t="s">
        <v>44</v>
      </c>
      <c r="Q993" s="4" t="s">
        <v>90</v>
      </c>
      <c r="R993" s="4" t="s">
        <v>28</v>
      </c>
      <c r="S993" s="4" t="s">
        <v>31</v>
      </c>
      <c r="T993" s="4">
        <v>1.0</v>
      </c>
      <c r="U993" s="4"/>
    </row>
    <row r="994">
      <c r="A994" s="11" t="s">
        <v>742</v>
      </c>
      <c r="B994" s="11" t="s">
        <v>44</v>
      </c>
      <c r="C994" s="2" t="s">
        <v>743</v>
      </c>
      <c r="D994" s="3" t="str">
        <f>VLOOKUP(C994,Locations!$G$2:$H$250,2,false)</f>
        <v>00062 North Aventurine Woods</v>
      </c>
      <c r="E994" s="11" t="s">
        <v>24</v>
      </c>
      <c r="F994" s="4" t="s">
        <v>934</v>
      </c>
      <c r="G994" s="5"/>
      <c r="H994" s="11"/>
      <c r="I994" s="4" t="s">
        <v>160</v>
      </c>
      <c r="J994" s="4"/>
      <c r="K994" s="4"/>
      <c r="L994" s="4"/>
      <c r="M994" s="4" t="str">
        <f>IF(vlookup(A994,'Available Pokemon'!A:C,3,FALSE)=D994,"Y","N")</f>
        <v>Y</v>
      </c>
      <c r="N994" s="4" t="str">
        <f>iferror(IF(vlookup(A994,'Available Pokemon'!A:D,4,FALSE)=D994,"Y","N"),"N")</f>
        <v>N</v>
      </c>
      <c r="O994" s="4" t="str">
        <f t="shared" si="5"/>
        <v>Y</v>
      </c>
      <c r="P994" s="4" t="s">
        <v>44</v>
      </c>
      <c r="Q994" s="4" t="s">
        <v>90</v>
      </c>
      <c r="R994" s="4" t="s">
        <v>28</v>
      </c>
      <c r="S994" s="4" t="s">
        <v>28</v>
      </c>
      <c r="T994" s="4">
        <v>0.0</v>
      </c>
      <c r="U994" s="4" t="s">
        <v>31</v>
      </c>
    </row>
    <row r="995">
      <c r="A995" s="11" t="s">
        <v>744</v>
      </c>
      <c r="B995" s="11" t="s">
        <v>44</v>
      </c>
      <c r="C995" s="2" t="s">
        <v>743</v>
      </c>
      <c r="D995" s="3" t="str">
        <f>VLOOKUP(C995,Locations!$G$2:$H$250,2,false)</f>
        <v>00062 North Aventurine Woods</v>
      </c>
      <c r="E995" s="11" t="s">
        <v>24</v>
      </c>
      <c r="F995" s="4" t="s">
        <v>934</v>
      </c>
      <c r="G995" s="5"/>
      <c r="H995" s="11"/>
      <c r="I995" s="4" t="s">
        <v>160</v>
      </c>
      <c r="J995" s="4"/>
      <c r="K995" s="4"/>
      <c r="L995" s="4"/>
      <c r="M995" s="4" t="str">
        <f>IF(vlookup(A995,'Available Pokemon'!A:C,3,FALSE)=D995,"Y","N")</f>
        <v>Y</v>
      </c>
      <c r="N995" s="4" t="str">
        <f>iferror(IF(vlookup(A995,'Available Pokemon'!A:D,4,FALSE)=D995,"Y","N"),"N")</f>
        <v>N</v>
      </c>
      <c r="O995" s="4" t="str">
        <f t="shared" si="5"/>
        <v>Y</v>
      </c>
      <c r="P995" s="4" t="s">
        <v>44</v>
      </c>
      <c r="Q995" s="4" t="s">
        <v>90</v>
      </c>
      <c r="R995" s="4" t="s">
        <v>28</v>
      </c>
      <c r="S995" s="4" t="s">
        <v>31</v>
      </c>
      <c r="T995" s="4">
        <v>1.0</v>
      </c>
      <c r="U995" s="4"/>
    </row>
    <row r="996">
      <c r="A996" s="3" t="s">
        <v>50</v>
      </c>
      <c r="B996" s="2" t="s">
        <v>22</v>
      </c>
      <c r="C996" s="3" t="s">
        <v>776</v>
      </c>
      <c r="D996" s="3" t="str">
        <f>VLOOKUP(C996,Locations!$G$2:$H$250,2,false)</f>
        <v>00064 7th Street</v>
      </c>
      <c r="E996" s="2" t="s">
        <v>24</v>
      </c>
      <c r="F996" s="4" t="s">
        <v>934</v>
      </c>
      <c r="G996" s="14" t="s">
        <v>962</v>
      </c>
      <c r="H996" s="2" t="s">
        <v>149</v>
      </c>
      <c r="I996" s="4" t="s">
        <v>28</v>
      </c>
      <c r="J996" s="4" t="s">
        <v>28</v>
      </c>
      <c r="K996" s="4" t="s">
        <v>28</v>
      </c>
      <c r="L996" s="4"/>
      <c r="M996" s="4" t="str">
        <f>IF(vlookup(A996,'Available Pokemon'!A:C,3,FALSE)=D996,"Y","N")</f>
        <v>N</v>
      </c>
      <c r="N996" s="4" t="str">
        <f>iferror(IF(vlookup(A996,'Available Pokemon'!A:D,4,FALSE)=D996,"Y","N"),"N")</f>
        <v>Y</v>
      </c>
      <c r="O996" s="4" t="str">
        <f t="shared" si="5"/>
        <v>Y</v>
      </c>
      <c r="P996" s="4" t="s">
        <v>44</v>
      </c>
      <c r="Q996" s="4"/>
      <c r="R996" s="4" t="s">
        <v>28</v>
      </c>
      <c r="S996" s="4" t="s">
        <v>31</v>
      </c>
      <c r="T996" s="4">
        <v>2.0</v>
      </c>
      <c r="U996" s="4"/>
    </row>
    <row r="997" hidden="1">
      <c r="A997" s="11" t="s">
        <v>679</v>
      </c>
      <c r="B997" s="2" t="s">
        <v>938</v>
      </c>
      <c r="C997" s="2" t="s">
        <v>753</v>
      </c>
      <c r="D997" s="3" t="str">
        <f>VLOOKUP(C997,Locations!$G$2:$H$250,2,false)</f>
        <v>00068 Celestinine Mountain</v>
      </c>
      <c r="E997" s="11" t="s">
        <v>24</v>
      </c>
      <c r="F997" s="4" t="s">
        <v>934</v>
      </c>
      <c r="G997" s="3" t="s">
        <v>506</v>
      </c>
      <c r="H997" s="2"/>
      <c r="I997" s="4" t="s">
        <v>675</v>
      </c>
      <c r="J997" s="4"/>
      <c r="K997" s="4"/>
      <c r="L997" s="4"/>
      <c r="M997" s="4" t="str">
        <f>IF(vlookup(A997,'Available Pokemon'!A:C,3,FALSE)=D997,"Y","N")</f>
        <v>N</v>
      </c>
      <c r="N997" s="4" t="str">
        <f>iferror(IF(vlookup(A997,'Available Pokemon'!A:D,4,FALSE)=D997,"Y","N"),"N")</f>
        <v>N</v>
      </c>
      <c r="O997" s="4" t="str">
        <f t="shared" si="5"/>
        <v>N</v>
      </c>
      <c r="P997" s="4" t="s">
        <v>44</v>
      </c>
      <c r="Q997" s="4"/>
      <c r="R997" s="4" t="s">
        <v>28</v>
      </c>
      <c r="S997" s="4" t="s">
        <v>31</v>
      </c>
      <c r="T997" s="4" t="s">
        <v>82</v>
      </c>
      <c r="U997" s="4" t="s">
        <v>31</v>
      </c>
    </row>
    <row r="998">
      <c r="A998" s="11" t="s">
        <v>752</v>
      </c>
      <c r="B998" s="2" t="s">
        <v>938</v>
      </c>
      <c r="C998" s="2" t="s">
        <v>753</v>
      </c>
      <c r="D998" s="3" t="str">
        <f>VLOOKUP(C998,Locations!$G$2:$H$250,2,false)</f>
        <v>00068 Celestinine Mountain</v>
      </c>
      <c r="E998" s="11" t="s">
        <v>24</v>
      </c>
      <c r="F998" s="4" t="s">
        <v>934</v>
      </c>
      <c r="G998" s="5" t="s">
        <v>754</v>
      </c>
      <c r="H998" s="2"/>
      <c r="I998" s="4" t="s">
        <v>336</v>
      </c>
      <c r="J998" s="4"/>
      <c r="K998" s="4"/>
      <c r="L998" s="4"/>
      <c r="M998" s="4" t="str">
        <f>IF(vlookup(A998,'Available Pokemon'!A:C,3,FALSE)=D998,"Y","N")</f>
        <v>Y</v>
      </c>
      <c r="N998" s="4" t="str">
        <f>iferror(IF(vlookup(A998,'Available Pokemon'!A:D,4,FALSE)=D998,"Y","N"),"N")</f>
        <v>N</v>
      </c>
      <c r="O998" s="4" t="str">
        <f t="shared" si="5"/>
        <v>Y</v>
      </c>
      <c r="P998" s="4" t="s">
        <v>44</v>
      </c>
      <c r="Q998" s="4" t="s">
        <v>30</v>
      </c>
      <c r="R998" s="4" t="s">
        <v>28</v>
      </c>
      <c r="S998" s="4" t="s">
        <v>31</v>
      </c>
      <c r="T998" s="4" t="s">
        <v>82</v>
      </c>
      <c r="U998" s="4" t="s">
        <v>31</v>
      </c>
    </row>
    <row r="999" hidden="1">
      <c r="A999" s="11" t="s">
        <v>266</v>
      </c>
      <c r="B999" s="2" t="s">
        <v>938</v>
      </c>
      <c r="C999" s="2" t="s">
        <v>753</v>
      </c>
      <c r="D999" s="3" t="str">
        <f>VLOOKUP(C999,Locations!$G$2:$H$250,2,false)</f>
        <v>00068 Celestinine Mountain</v>
      </c>
      <c r="E999" s="11" t="s">
        <v>24</v>
      </c>
      <c r="F999" s="4" t="s">
        <v>934</v>
      </c>
      <c r="G999" s="3" t="s">
        <v>755</v>
      </c>
      <c r="H999" s="2"/>
      <c r="I999" s="4"/>
      <c r="J999" s="4"/>
      <c r="K999" s="4"/>
      <c r="L999" s="4"/>
      <c r="M999" s="4" t="str">
        <f>IF(vlookup(A999,'Available Pokemon'!A:C,3,FALSE)=D999,"Y","N")</f>
        <v>N</v>
      </c>
      <c r="N999" s="4" t="str">
        <f>iferror(IF(vlookup(A999,'Available Pokemon'!A:D,4,FALSE)=D999,"Y","N"),"N")</f>
        <v>N</v>
      </c>
      <c r="O999" s="4" t="str">
        <f t="shared" si="5"/>
        <v>N</v>
      </c>
      <c r="P999" s="4" t="s">
        <v>44</v>
      </c>
      <c r="Q999" s="4"/>
      <c r="R999" s="4" t="s">
        <v>28</v>
      </c>
      <c r="S999" s="4" t="s">
        <v>31</v>
      </c>
      <c r="T999" s="4">
        <v>1.0</v>
      </c>
      <c r="U999" s="4"/>
    </row>
    <row r="1000" hidden="1">
      <c r="A1000" s="11" t="s">
        <v>849</v>
      </c>
      <c r="B1000" s="2" t="s">
        <v>938</v>
      </c>
      <c r="C1000" s="2" t="s">
        <v>753</v>
      </c>
      <c r="D1000" s="3" t="str">
        <f>VLOOKUP(C1000,Locations!$G$2:$H$250,2,false)</f>
        <v>00068 Celestinine Mountain</v>
      </c>
      <c r="E1000" s="11" t="s">
        <v>24</v>
      </c>
      <c r="F1000" s="4" t="s">
        <v>934</v>
      </c>
      <c r="G1000" s="3" t="s">
        <v>755</v>
      </c>
      <c r="H1000" s="2"/>
      <c r="I1000" s="4"/>
      <c r="J1000" s="4"/>
      <c r="K1000" s="4"/>
      <c r="L1000" s="4"/>
      <c r="M1000" s="4" t="str">
        <f>IF(vlookup(A1000,'Available Pokemon'!A:C,3,FALSE)=D1000,"Y","N")</f>
        <v>N</v>
      </c>
      <c r="N1000" s="4" t="str">
        <f>iferror(IF(vlookup(A1000,'Available Pokemon'!A:D,4,FALSE)=D1000,"Y","N"),"N")</f>
        <v>N</v>
      </c>
      <c r="O1000" s="4" t="str">
        <f t="shared" si="5"/>
        <v>N</v>
      </c>
      <c r="P1000" s="4" t="s">
        <v>44</v>
      </c>
      <c r="Q1000" s="4"/>
      <c r="R1000" s="4" t="s">
        <v>28</v>
      </c>
      <c r="S1000" s="4" t="s">
        <v>28</v>
      </c>
      <c r="T1000" s="4">
        <v>0.0</v>
      </c>
      <c r="U1000" s="4" t="s">
        <v>31</v>
      </c>
    </row>
    <row r="1001" hidden="1">
      <c r="A1001" s="11" t="s">
        <v>942</v>
      </c>
      <c r="B1001" s="2" t="s">
        <v>938</v>
      </c>
      <c r="C1001" s="2" t="s">
        <v>753</v>
      </c>
      <c r="D1001" s="3" t="str">
        <f>VLOOKUP(C1001,Locations!$G$2:$H$250,2,false)</f>
        <v>00068 Celestinine Mountain</v>
      </c>
      <c r="E1001" s="11" t="s">
        <v>24</v>
      </c>
      <c r="F1001" s="4" t="s">
        <v>934</v>
      </c>
      <c r="G1001" s="3" t="s">
        <v>755</v>
      </c>
      <c r="H1001" s="2"/>
      <c r="I1001" s="4" t="s">
        <v>878</v>
      </c>
      <c r="J1001" s="4" t="s">
        <v>879</v>
      </c>
      <c r="K1001" s="4"/>
      <c r="L1001" s="4"/>
      <c r="M1001" s="4" t="str">
        <f>IF(vlookup(A1001,'Available Pokemon'!A:C,3,FALSE)=D1001,"Y","N")</f>
        <v>N</v>
      </c>
      <c r="N1001" s="4" t="str">
        <f>iferror(IF(vlookup(A1001,'Available Pokemon'!A:D,4,FALSE)=D1001,"Y","N"),"N")</f>
        <v>N</v>
      </c>
      <c r="O1001" s="4" t="str">
        <f t="shared" si="5"/>
        <v>N</v>
      </c>
      <c r="P1001" s="4" t="s">
        <v>44</v>
      </c>
      <c r="Q1001" s="4"/>
      <c r="R1001" s="4" t="s">
        <v>271</v>
      </c>
      <c r="S1001" s="4" t="s">
        <v>31</v>
      </c>
      <c r="T1001" s="4">
        <v>1.0</v>
      </c>
      <c r="U1001" s="4"/>
    </row>
    <row r="1002">
      <c r="A1002" s="11" t="s">
        <v>802</v>
      </c>
      <c r="B1002" s="2" t="s">
        <v>938</v>
      </c>
      <c r="C1002" s="2" t="s">
        <v>797</v>
      </c>
      <c r="D1002" s="3" t="str">
        <f>VLOOKUP(C1002,Locations!$G$2:$H$250,2,false)</f>
        <v>00069 Iolia Valley</v>
      </c>
      <c r="E1002" s="11" t="s">
        <v>24</v>
      </c>
      <c r="F1002" s="4" t="s">
        <v>934</v>
      </c>
      <c r="G1002" s="5"/>
      <c r="H1002" s="2"/>
      <c r="I1002" s="4"/>
      <c r="J1002" s="4"/>
      <c r="K1002" s="4"/>
      <c r="L1002" s="4"/>
      <c r="M1002" s="4" t="str">
        <f>IF(vlookup(A1002,'Available Pokemon'!A:C,3,FALSE)=D1002,"Y","N")</f>
        <v>Y</v>
      </c>
      <c r="N1002" s="4" t="str">
        <f>iferror(IF(vlookup(A1002,'Available Pokemon'!A:D,4,FALSE)=D1002,"Y","N"),"N")</f>
        <v>N</v>
      </c>
      <c r="O1002" s="4" t="str">
        <f t="shared" si="5"/>
        <v>Y</v>
      </c>
      <c r="P1002" s="4" t="s">
        <v>44</v>
      </c>
      <c r="Q1002" s="4"/>
      <c r="R1002" s="4" t="s">
        <v>28</v>
      </c>
      <c r="S1002" s="4" t="s">
        <v>31</v>
      </c>
      <c r="T1002" s="4" t="s">
        <v>82</v>
      </c>
      <c r="U1002" s="4" t="s">
        <v>31</v>
      </c>
    </row>
    <row r="1003" hidden="1">
      <c r="A1003" s="11" t="s">
        <v>852</v>
      </c>
      <c r="B1003" s="2" t="s">
        <v>938</v>
      </c>
      <c r="C1003" s="2" t="s">
        <v>797</v>
      </c>
      <c r="D1003" s="3" t="str">
        <f>VLOOKUP(C1003,Locations!$G$2:$H$250,2,false)</f>
        <v>00069 Iolia Valley</v>
      </c>
      <c r="E1003" s="11" t="s">
        <v>24</v>
      </c>
      <c r="F1003" s="4" t="s">
        <v>934</v>
      </c>
      <c r="G1003" s="3"/>
      <c r="H1003" s="2"/>
      <c r="I1003" s="4"/>
      <c r="J1003" s="4"/>
      <c r="K1003" s="4"/>
      <c r="L1003" s="4"/>
      <c r="M1003" s="4" t="str">
        <f>IF(vlookup(A1003,'Available Pokemon'!A:C,3,FALSE)=D1003,"Y","N")</f>
        <v>N</v>
      </c>
      <c r="N1003" s="4" t="str">
        <f>iferror(IF(vlookup(A1003,'Available Pokemon'!A:D,4,FALSE)=D1003,"Y","N"),"N")</f>
        <v>N</v>
      </c>
      <c r="O1003" s="4" t="str">
        <f t="shared" si="5"/>
        <v>N</v>
      </c>
      <c r="P1003" s="4" t="s">
        <v>44</v>
      </c>
      <c r="Q1003" s="4" t="s">
        <v>75</v>
      </c>
      <c r="R1003" s="4" t="s">
        <v>28</v>
      </c>
      <c r="S1003" s="4" t="s">
        <v>28</v>
      </c>
      <c r="T1003" s="4">
        <v>0.0</v>
      </c>
      <c r="U1003" s="4" t="s">
        <v>31</v>
      </c>
    </row>
    <row r="1004" hidden="1">
      <c r="A1004" s="11" t="s">
        <v>680</v>
      </c>
      <c r="B1004" s="2" t="s">
        <v>938</v>
      </c>
      <c r="C1004" s="2" t="s">
        <v>797</v>
      </c>
      <c r="D1004" s="3" t="str">
        <f>VLOOKUP(C1004,Locations!$G$2:$H$250,2,false)</f>
        <v>00069 Iolia Valley</v>
      </c>
      <c r="E1004" s="11" t="s">
        <v>24</v>
      </c>
      <c r="F1004" s="4" t="s">
        <v>934</v>
      </c>
      <c r="G1004" s="3"/>
      <c r="H1004" s="2"/>
      <c r="I1004" s="4" t="s">
        <v>681</v>
      </c>
      <c r="J1004" s="4"/>
      <c r="K1004" s="4"/>
      <c r="L1004" s="4"/>
      <c r="M1004" s="4" t="str">
        <f>IF(vlookup(A1004,'Available Pokemon'!A:C,3,FALSE)=D1004,"Y","N")</f>
        <v>N</v>
      </c>
      <c r="N1004" s="4" t="str">
        <f>iferror(IF(vlookup(A1004,'Available Pokemon'!A:D,4,FALSE)=D1004,"Y","N"),"N")</f>
        <v>N</v>
      </c>
      <c r="O1004" s="4" t="str">
        <f t="shared" si="5"/>
        <v>N</v>
      </c>
      <c r="P1004" s="4" t="s">
        <v>44</v>
      </c>
      <c r="Q1004" s="4"/>
      <c r="R1004" s="4" t="s">
        <v>28</v>
      </c>
      <c r="S1004" s="4" t="s">
        <v>31</v>
      </c>
      <c r="T1004" s="4" t="s">
        <v>82</v>
      </c>
      <c r="U1004" s="4" t="s">
        <v>31</v>
      </c>
    </row>
    <row r="1005">
      <c r="A1005" s="11" t="s">
        <v>803</v>
      </c>
      <c r="B1005" s="11" t="s">
        <v>44</v>
      </c>
      <c r="C1005" s="2" t="s">
        <v>797</v>
      </c>
      <c r="D1005" s="3" t="str">
        <f>VLOOKUP(C1005,Locations!$G$2:$H$250,2,false)</f>
        <v>00069 Iolia Valley</v>
      </c>
      <c r="E1005" s="11" t="s">
        <v>24</v>
      </c>
      <c r="F1005" s="4" t="s">
        <v>934</v>
      </c>
      <c r="G1005" s="3"/>
      <c r="H1005" s="11"/>
      <c r="I1005" s="4"/>
      <c r="J1005" s="4"/>
      <c r="K1005" s="4"/>
      <c r="L1005" s="4"/>
      <c r="M1005" s="4" t="str">
        <f>IF(vlookup(A1005,'Available Pokemon'!A:C,3,FALSE)=D1005,"Y","N")</f>
        <v>Y</v>
      </c>
      <c r="N1005" s="4" t="str">
        <f>iferror(IF(vlookup(A1005,'Available Pokemon'!A:D,4,FALSE)=D1005,"Y","N"),"N")</f>
        <v>N</v>
      </c>
      <c r="O1005" s="4" t="str">
        <f t="shared" si="5"/>
        <v>Y</v>
      </c>
      <c r="P1005" s="4" t="s">
        <v>44</v>
      </c>
      <c r="Q1005" s="4"/>
      <c r="R1005" s="4" t="s">
        <v>28</v>
      </c>
      <c r="S1005" s="4" t="s">
        <v>28</v>
      </c>
      <c r="T1005" s="4">
        <v>0.0</v>
      </c>
      <c r="U1005" s="4" t="s">
        <v>31</v>
      </c>
    </row>
    <row r="1006" hidden="1">
      <c r="A1006" s="11" t="s">
        <v>602</v>
      </c>
      <c r="B1006" s="11" t="s">
        <v>44</v>
      </c>
      <c r="C1006" s="2" t="s">
        <v>797</v>
      </c>
      <c r="D1006" s="3" t="str">
        <f>VLOOKUP(C1006,Locations!$G$2:$H$250,2,false)</f>
        <v>00069 Iolia Valley</v>
      </c>
      <c r="E1006" s="11" t="s">
        <v>24</v>
      </c>
      <c r="F1006" s="4" t="s">
        <v>934</v>
      </c>
      <c r="G1006" s="3"/>
      <c r="H1006" s="11"/>
      <c r="I1006" s="4" t="s">
        <v>160</v>
      </c>
      <c r="J1006" s="4"/>
      <c r="K1006" s="4"/>
      <c r="L1006" s="4"/>
      <c r="M1006" s="4" t="str">
        <f>IF(vlookup(A1006,'Available Pokemon'!A:C,3,FALSE)=D1006,"Y","N")</f>
        <v>N</v>
      </c>
      <c r="N1006" s="4" t="str">
        <f>iferror(IF(vlookup(A1006,'Available Pokemon'!A:D,4,FALSE)=D1006,"Y","N"),"N")</f>
        <v>N</v>
      </c>
      <c r="O1006" s="4" t="str">
        <f t="shared" si="5"/>
        <v>N</v>
      </c>
      <c r="P1006" s="4" t="s">
        <v>44</v>
      </c>
      <c r="Q1006" s="4"/>
      <c r="R1006" s="4" t="s">
        <v>28</v>
      </c>
      <c r="S1006" s="4" t="s">
        <v>28</v>
      </c>
      <c r="T1006" s="4">
        <v>0.0</v>
      </c>
      <c r="U1006" s="4" t="s">
        <v>31</v>
      </c>
    </row>
    <row r="1007" hidden="1">
      <c r="A1007" s="11" t="s">
        <v>854</v>
      </c>
      <c r="B1007" s="11" t="s">
        <v>44</v>
      </c>
      <c r="C1007" s="2" t="s">
        <v>797</v>
      </c>
      <c r="D1007" s="3" t="str">
        <f>VLOOKUP(C1007,Locations!$G$2:$H$250,2,false)</f>
        <v>00069 Iolia Valley</v>
      </c>
      <c r="E1007" s="11" t="s">
        <v>24</v>
      </c>
      <c r="F1007" s="4" t="s">
        <v>934</v>
      </c>
      <c r="G1007" s="3"/>
      <c r="H1007" s="11"/>
      <c r="I1007" s="4"/>
      <c r="J1007" s="4"/>
      <c r="K1007" s="4"/>
      <c r="L1007" s="4"/>
      <c r="M1007" s="4" t="str">
        <f>IF(vlookup(A1007,'Available Pokemon'!A:C,3,FALSE)=D1007,"Y","N")</f>
        <v>N</v>
      </c>
      <c r="N1007" s="4" t="str">
        <f>iferror(IF(vlookup(A1007,'Available Pokemon'!A:D,4,FALSE)=D1007,"Y","N"),"N")</f>
        <v>N</v>
      </c>
      <c r="O1007" s="4" t="str">
        <f t="shared" si="5"/>
        <v>N</v>
      </c>
      <c r="P1007" s="4" t="s">
        <v>44</v>
      </c>
      <c r="Q1007" s="4"/>
      <c r="R1007" s="4" t="s">
        <v>28</v>
      </c>
      <c r="S1007" s="4" t="s">
        <v>31</v>
      </c>
      <c r="T1007" s="4">
        <v>1.0</v>
      </c>
      <c r="U1007" s="4"/>
    </row>
    <row r="1008" hidden="1">
      <c r="A1008" s="11" t="s">
        <v>852</v>
      </c>
      <c r="B1008" s="2" t="s">
        <v>938</v>
      </c>
      <c r="C1008" s="2" t="s">
        <v>834</v>
      </c>
      <c r="D1008" s="3" t="str">
        <f>VLOOKUP(C1008,Locations!$G$2:$H$250,2,false)</f>
        <v>00072 Celestinine Cascade</v>
      </c>
      <c r="E1008" s="11" t="s">
        <v>24</v>
      </c>
      <c r="F1008" s="4" t="s">
        <v>934</v>
      </c>
      <c r="G1008" s="3"/>
      <c r="H1008" s="2"/>
      <c r="I1008" s="4"/>
      <c r="J1008" s="4"/>
      <c r="K1008" s="4"/>
      <c r="L1008" s="4"/>
      <c r="M1008" s="4" t="str">
        <f>IF(vlookup(A1008,'Available Pokemon'!A:C,3,FALSE)=D1008,"Y","N")</f>
        <v>N</v>
      </c>
      <c r="N1008" s="4" t="str">
        <f>iferror(IF(vlookup(A1008,'Available Pokemon'!A:D,4,FALSE)=D1008,"Y","N"),"N")</f>
        <v>N</v>
      </c>
      <c r="O1008" s="4" t="str">
        <f t="shared" si="5"/>
        <v>N</v>
      </c>
      <c r="P1008" s="4" t="s">
        <v>44</v>
      </c>
      <c r="Q1008" s="4" t="s">
        <v>75</v>
      </c>
      <c r="R1008" s="4" t="s">
        <v>28</v>
      </c>
      <c r="S1008" s="4" t="s">
        <v>28</v>
      </c>
      <c r="T1008" s="4">
        <v>0.0</v>
      </c>
      <c r="U1008" s="4" t="s">
        <v>31</v>
      </c>
    </row>
    <row r="1009" hidden="1">
      <c r="A1009" s="11" t="s">
        <v>803</v>
      </c>
      <c r="B1009" s="2" t="s">
        <v>938</v>
      </c>
      <c r="C1009" s="2" t="s">
        <v>834</v>
      </c>
      <c r="D1009" s="3" t="str">
        <f>VLOOKUP(C1009,Locations!$G$2:$H$250,2,false)</f>
        <v>00072 Celestinine Cascade</v>
      </c>
      <c r="E1009" s="11" t="s">
        <v>24</v>
      </c>
      <c r="F1009" s="4" t="s">
        <v>934</v>
      </c>
      <c r="G1009" s="3"/>
      <c r="H1009" s="2"/>
      <c r="I1009" s="4"/>
      <c r="J1009" s="4"/>
      <c r="K1009" s="4"/>
      <c r="L1009" s="4"/>
      <c r="M1009" s="4" t="str">
        <f>IF(vlookup(A1009,'Available Pokemon'!A:C,3,FALSE)=D1009,"Y","N")</f>
        <v>N</v>
      </c>
      <c r="N1009" s="4" t="str">
        <f>iferror(IF(vlookup(A1009,'Available Pokemon'!A:D,4,FALSE)=D1009,"Y","N"),"N")</f>
        <v>N</v>
      </c>
      <c r="O1009" s="4" t="str">
        <f t="shared" si="5"/>
        <v>N</v>
      </c>
      <c r="P1009" s="4" t="s">
        <v>44</v>
      </c>
      <c r="Q1009" s="4"/>
      <c r="R1009" s="4" t="s">
        <v>28</v>
      </c>
      <c r="S1009" s="4" t="s">
        <v>28</v>
      </c>
      <c r="T1009" s="4">
        <v>0.0</v>
      </c>
      <c r="U1009" s="4" t="s">
        <v>31</v>
      </c>
    </row>
    <row r="1010" hidden="1">
      <c r="A1010" s="11" t="s">
        <v>849</v>
      </c>
      <c r="B1010" s="2" t="s">
        <v>938</v>
      </c>
      <c r="C1010" s="2" t="s">
        <v>834</v>
      </c>
      <c r="D1010" s="3" t="str">
        <f>VLOOKUP(C1010,Locations!$G$2:$H$250,2,false)</f>
        <v>00072 Celestinine Cascade</v>
      </c>
      <c r="E1010" s="11" t="s">
        <v>24</v>
      </c>
      <c r="F1010" s="4" t="s">
        <v>934</v>
      </c>
      <c r="G1010" s="3"/>
      <c r="H1010" s="2"/>
      <c r="I1010" s="4"/>
      <c r="J1010" s="4"/>
      <c r="K1010" s="4"/>
      <c r="L1010" s="4"/>
      <c r="M1010" s="4" t="str">
        <f>IF(vlookup(A1010,'Available Pokemon'!A:C,3,FALSE)=D1010,"Y","N")</f>
        <v>N</v>
      </c>
      <c r="N1010" s="4" t="str">
        <f>iferror(IF(vlookup(A1010,'Available Pokemon'!A:D,4,FALSE)=D1010,"Y","N"),"N")</f>
        <v>N</v>
      </c>
      <c r="O1010" s="4" t="str">
        <f t="shared" si="5"/>
        <v>N</v>
      </c>
      <c r="P1010" s="4" t="s">
        <v>44</v>
      </c>
      <c r="Q1010" s="4"/>
      <c r="R1010" s="4" t="s">
        <v>28</v>
      </c>
      <c r="S1010" s="4" t="s">
        <v>28</v>
      </c>
      <c r="T1010" s="4">
        <v>0.0</v>
      </c>
      <c r="U1010" s="4" t="s">
        <v>31</v>
      </c>
    </row>
    <row r="1011" hidden="1">
      <c r="A1011" s="11" t="s">
        <v>942</v>
      </c>
      <c r="B1011" s="2" t="s">
        <v>938</v>
      </c>
      <c r="C1011" s="2" t="s">
        <v>834</v>
      </c>
      <c r="D1011" s="3" t="str">
        <f>VLOOKUP(C1011,Locations!$G$2:$H$250,2,false)</f>
        <v>00072 Celestinine Cascade</v>
      </c>
      <c r="E1011" s="11" t="s">
        <v>24</v>
      </c>
      <c r="F1011" s="4" t="s">
        <v>934</v>
      </c>
      <c r="G1011" s="3"/>
      <c r="H1011" s="2"/>
      <c r="I1011" s="4" t="s">
        <v>878</v>
      </c>
      <c r="J1011" s="4" t="s">
        <v>879</v>
      </c>
      <c r="K1011" s="4"/>
      <c r="L1011" s="4"/>
      <c r="M1011" s="4" t="str">
        <f>IF(vlookup(A1011,'Available Pokemon'!A:C,3,FALSE)=D1011,"Y","N")</f>
        <v>N</v>
      </c>
      <c r="N1011" s="4" t="str">
        <f>iferror(IF(vlookup(A1011,'Available Pokemon'!A:D,4,FALSE)=D1011,"Y","N"),"N")</f>
        <v>N</v>
      </c>
      <c r="O1011" s="4" t="str">
        <f t="shared" si="5"/>
        <v>N</v>
      </c>
      <c r="P1011" s="4" t="s">
        <v>44</v>
      </c>
      <c r="Q1011" s="4"/>
      <c r="R1011" s="4" t="s">
        <v>271</v>
      </c>
      <c r="S1011" s="4" t="s">
        <v>31</v>
      </c>
      <c r="T1011" s="4">
        <v>1.0</v>
      </c>
      <c r="U1011" s="4"/>
    </row>
    <row r="1012" hidden="1">
      <c r="A1012" s="11" t="s">
        <v>758</v>
      </c>
      <c r="B1012" s="2" t="s">
        <v>938</v>
      </c>
      <c r="C1012" s="2" t="s">
        <v>834</v>
      </c>
      <c r="D1012" s="3" t="str">
        <f>VLOOKUP(C1012,Locations!$G$2:$H$250,2,false)</f>
        <v>00072 Celestinine Cascade</v>
      </c>
      <c r="E1012" s="11" t="s">
        <v>24</v>
      </c>
      <c r="F1012" s="4" t="s">
        <v>934</v>
      </c>
      <c r="G1012" s="3"/>
      <c r="H1012" s="2"/>
      <c r="I1012" s="4"/>
      <c r="J1012" s="4"/>
      <c r="K1012" s="4"/>
      <c r="L1012" s="4"/>
      <c r="M1012" s="4" t="str">
        <f>IF(vlookup(A1012,'Available Pokemon'!A:C,3,FALSE)=D1012,"Y","N")</f>
        <v>N</v>
      </c>
      <c r="N1012" s="4" t="str">
        <f>iferror(IF(vlookup(A1012,'Available Pokemon'!A:D,4,FALSE)=D1012,"Y","N"),"N")</f>
        <v>N</v>
      </c>
      <c r="O1012" s="4" t="str">
        <f t="shared" si="5"/>
        <v>N</v>
      </c>
      <c r="P1012" s="4" t="s">
        <v>44</v>
      </c>
      <c r="Q1012" s="4"/>
      <c r="R1012" s="4" t="s">
        <v>28</v>
      </c>
      <c r="S1012" s="4" t="s">
        <v>31</v>
      </c>
      <c r="T1012" s="4" t="s">
        <v>82</v>
      </c>
      <c r="U1012" s="4" t="s">
        <v>31</v>
      </c>
    </row>
    <row r="1013" hidden="1">
      <c r="A1013" s="11" t="s">
        <v>679</v>
      </c>
      <c r="B1013" s="2" t="s">
        <v>938</v>
      </c>
      <c r="C1013" s="2" t="s">
        <v>837</v>
      </c>
      <c r="D1013" s="3" t="str">
        <f>VLOOKUP(C1013,Locations!$G$2:$H$250,2,false)</f>
        <v>00073 Ametrine Mountain</v>
      </c>
      <c r="E1013" s="11" t="s">
        <v>24</v>
      </c>
      <c r="F1013" s="4" t="s">
        <v>934</v>
      </c>
      <c r="G1013" s="3" t="s">
        <v>963</v>
      </c>
      <c r="H1013" s="2"/>
      <c r="I1013" s="4" t="s">
        <v>675</v>
      </c>
      <c r="J1013" s="4"/>
      <c r="K1013" s="4"/>
      <c r="L1013" s="4"/>
      <c r="M1013" s="4" t="str">
        <f>IF(vlookup(A1013,'Available Pokemon'!A:C,3,FALSE)=D1013,"Y","N")</f>
        <v>N</v>
      </c>
      <c r="N1013" s="4" t="str">
        <f>iferror(IF(vlookup(A1013,'Available Pokemon'!A:D,4,FALSE)=D1013,"Y","N"),"N")</f>
        <v>N</v>
      </c>
      <c r="O1013" s="4" t="str">
        <f t="shared" si="5"/>
        <v>N</v>
      </c>
      <c r="P1013" s="4" t="s">
        <v>44</v>
      </c>
      <c r="Q1013" s="4"/>
      <c r="R1013" s="4" t="s">
        <v>28</v>
      </c>
      <c r="S1013" s="4" t="s">
        <v>31</v>
      </c>
      <c r="T1013" s="4" t="s">
        <v>82</v>
      </c>
      <c r="U1013" s="4" t="s">
        <v>31</v>
      </c>
    </row>
    <row r="1014" hidden="1">
      <c r="A1014" s="11" t="s">
        <v>752</v>
      </c>
      <c r="B1014" s="2" t="s">
        <v>938</v>
      </c>
      <c r="C1014" s="2" t="s">
        <v>837</v>
      </c>
      <c r="D1014" s="3" t="str">
        <f>VLOOKUP(C1014,Locations!$G$2:$H$250,2,false)</f>
        <v>00073 Ametrine Mountain</v>
      </c>
      <c r="E1014" s="11" t="s">
        <v>24</v>
      </c>
      <c r="F1014" s="4" t="s">
        <v>934</v>
      </c>
      <c r="G1014" s="3" t="s">
        <v>964</v>
      </c>
      <c r="H1014" s="2"/>
      <c r="I1014" s="4" t="s">
        <v>336</v>
      </c>
      <c r="J1014" s="4"/>
      <c r="K1014" s="4"/>
      <c r="L1014" s="4"/>
      <c r="M1014" s="4" t="str">
        <f>IF(vlookup(A1014,'Available Pokemon'!A:C,3,FALSE)=D1014,"Y","N")</f>
        <v>N</v>
      </c>
      <c r="N1014" s="4" t="str">
        <f>iferror(IF(vlookup(A1014,'Available Pokemon'!A:D,4,FALSE)=D1014,"Y","N"),"N")</f>
        <v>N</v>
      </c>
      <c r="O1014" s="4" t="str">
        <f t="shared" si="5"/>
        <v>N</v>
      </c>
      <c r="P1014" s="4" t="s">
        <v>44</v>
      </c>
      <c r="Q1014" s="4" t="s">
        <v>30</v>
      </c>
      <c r="R1014" s="4" t="s">
        <v>28</v>
      </c>
      <c r="S1014" s="4" t="s">
        <v>31</v>
      </c>
      <c r="T1014" s="4" t="s">
        <v>82</v>
      </c>
      <c r="U1014" s="4" t="s">
        <v>31</v>
      </c>
    </row>
    <row r="1015" hidden="1">
      <c r="A1015" s="11" t="s">
        <v>849</v>
      </c>
      <c r="B1015" s="2" t="s">
        <v>938</v>
      </c>
      <c r="C1015" s="2" t="s">
        <v>837</v>
      </c>
      <c r="D1015" s="3" t="str">
        <f>VLOOKUP(C1015,Locations!$G$2:$H$250,2,false)</f>
        <v>00073 Ametrine Mountain</v>
      </c>
      <c r="E1015" s="11" t="s">
        <v>24</v>
      </c>
      <c r="F1015" s="4" t="s">
        <v>934</v>
      </c>
      <c r="G1015" s="3" t="s">
        <v>838</v>
      </c>
      <c r="H1015" s="2"/>
      <c r="I1015" s="4"/>
      <c r="J1015" s="4"/>
      <c r="K1015" s="4"/>
      <c r="L1015" s="4"/>
      <c r="M1015" s="4" t="str">
        <f>IF(vlookup(A1015,'Available Pokemon'!A:C,3,FALSE)=D1015,"Y","N")</f>
        <v>N</v>
      </c>
      <c r="N1015" s="4" t="str">
        <f>iferror(IF(vlookup(A1015,'Available Pokemon'!A:D,4,FALSE)=D1015,"Y","N"),"N")</f>
        <v>N</v>
      </c>
      <c r="O1015" s="4" t="str">
        <f t="shared" si="5"/>
        <v>N</v>
      </c>
      <c r="P1015" s="4" t="s">
        <v>44</v>
      </c>
      <c r="Q1015" s="4"/>
      <c r="R1015" s="4" t="s">
        <v>28</v>
      </c>
      <c r="S1015" s="4" t="s">
        <v>28</v>
      </c>
      <c r="T1015" s="4">
        <v>0.0</v>
      </c>
      <c r="U1015" s="4" t="s">
        <v>31</v>
      </c>
    </row>
    <row r="1016">
      <c r="A1016" s="11" t="s">
        <v>965</v>
      </c>
      <c r="B1016" s="2" t="s">
        <v>938</v>
      </c>
      <c r="C1016" s="2" t="s">
        <v>837</v>
      </c>
      <c r="D1016" s="3" t="str">
        <f>VLOOKUP(C1016,Locations!$G$2:$H$250,2,false)</f>
        <v>00073 Ametrine Mountain</v>
      </c>
      <c r="E1016" s="11" t="s">
        <v>24</v>
      </c>
      <c r="F1016" s="4" t="s">
        <v>934</v>
      </c>
      <c r="G1016" s="5" t="s">
        <v>838</v>
      </c>
      <c r="H1016" s="2"/>
      <c r="I1016" s="4" t="s">
        <v>839</v>
      </c>
      <c r="J1016" s="4"/>
      <c r="K1016" s="4"/>
      <c r="L1016" s="4"/>
      <c r="M1016" s="4" t="str">
        <f>IF(vlookup(A1016,'Available Pokemon'!A:C,3,FALSE)=D1016,"Y","N")</f>
        <v>Y</v>
      </c>
      <c r="N1016" s="4" t="str">
        <f>iferror(IF(vlookup(A1016,'Available Pokemon'!A:D,4,FALSE)=D1016,"Y","N"),"N")</f>
        <v>N</v>
      </c>
      <c r="O1016" s="4" t="str">
        <f t="shared" si="5"/>
        <v>Y</v>
      </c>
      <c r="P1016" s="4" t="s">
        <v>44</v>
      </c>
      <c r="Q1016" s="4"/>
      <c r="R1016" s="4" t="s">
        <v>28</v>
      </c>
      <c r="S1016" s="4" t="s">
        <v>28</v>
      </c>
      <c r="T1016" s="4">
        <v>1.0</v>
      </c>
      <c r="U1016" s="4"/>
    </row>
    <row r="1017" hidden="1">
      <c r="A1017" s="11" t="s">
        <v>942</v>
      </c>
      <c r="B1017" s="2" t="s">
        <v>938</v>
      </c>
      <c r="C1017" s="2" t="s">
        <v>837</v>
      </c>
      <c r="D1017" s="3" t="str">
        <f>VLOOKUP(C1017,Locations!$G$2:$H$250,2,false)</f>
        <v>00073 Ametrine Mountain</v>
      </c>
      <c r="E1017" s="11" t="s">
        <v>24</v>
      </c>
      <c r="F1017" s="4" t="s">
        <v>934</v>
      </c>
      <c r="G1017" s="3" t="s">
        <v>838</v>
      </c>
      <c r="H1017" s="2"/>
      <c r="I1017" s="4" t="s">
        <v>878</v>
      </c>
      <c r="J1017" s="4" t="s">
        <v>879</v>
      </c>
      <c r="K1017" s="4"/>
      <c r="L1017" s="4"/>
      <c r="M1017" s="4" t="str">
        <f>IF(vlookup(A1017,'Available Pokemon'!A:C,3,FALSE)=D1017,"Y","N")</f>
        <v>N</v>
      </c>
      <c r="N1017" s="4" t="str">
        <f>iferror(IF(vlookup(A1017,'Available Pokemon'!A:D,4,FALSE)=D1017,"Y","N"),"N")</f>
        <v>N</v>
      </c>
      <c r="O1017" s="4" t="str">
        <f t="shared" si="5"/>
        <v>N</v>
      </c>
      <c r="P1017" s="4" t="s">
        <v>44</v>
      </c>
      <c r="Q1017" s="4"/>
      <c r="R1017" s="4" t="s">
        <v>271</v>
      </c>
      <c r="S1017" s="4" t="s">
        <v>31</v>
      </c>
      <c r="T1017" s="4">
        <v>1.0</v>
      </c>
      <c r="U1017" s="4"/>
    </row>
    <row r="1018">
      <c r="A1018" s="2" t="s">
        <v>932</v>
      </c>
      <c r="B1018" s="2" t="s">
        <v>938</v>
      </c>
      <c r="C1018" s="2" t="s">
        <v>927</v>
      </c>
      <c r="D1018" s="3" t="str">
        <f>VLOOKUP(C1018,Locations!$G$2:$H$250,2,false)</f>
        <v>00093 Water Treatment Center</v>
      </c>
      <c r="E1018" s="11" t="s">
        <v>24</v>
      </c>
      <c r="F1018" s="4" t="s">
        <v>934</v>
      </c>
      <c r="G1018" s="5"/>
      <c r="H1018" s="2"/>
      <c r="I1018" s="4"/>
      <c r="J1018" s="4"/>
      <c r="K1018" s="4"/>
      <c r="L1018" s="4"/>
      <c r="M1018" s="4" t="str">
        <f>IF(vlookup(A1018,'Available Pokemon'!A:C,3,FALSE)=D1018,"Y","N")</f>
        <v>Y</v>
      </c>
      <c r="N1018" s="4" t="str">
        <f>iferror(IF(vlookup(A1018,'Available Pokemon'!A:D,4,FALSE)=D1018,"Y","N"),"N")</f>
        <v>N</v>
      </c>
      <c r="O1018" s="4" t="str">
        <f t="shared" si="5"/>
        <v>Y</v>
      </c>
      <c r="P1018" s="4" t="s">
        <v>30</v>
      </c>
      <c r="Q1018" s="4" t="s">
        <v>147</v>
      </c>
      <c r="R1018" s="4" t="s">
        <v>28</v>
      </c>
      <c r="S1018" s="4" t="s">
        <v>28</v>
      </c>
      <c r="T1018" s="4">
        <v>0.0</v>
      </c>
      <c r="U1018" s="4" t="s">
        <v>31</v>
      </c>
    </row>
    <row r="1019">
      <c r="A1019" s="11" t="s">
        <v>933</v>
      </c>
      <c r="B1019" s="2" t="s">
        <v>938</v>
      </c>
      <c r="C1019" s="2" t="s">
        <v>927</v>
      </c>
      <c r="D1019" s="3" t="str">
        <f>VLOOKUP(C1019,Locations!$G$2:$H$250,2,false)</f>
        <v>00093 Water Treatment Center</v>
      </c>
      <c r="E1019" s="11" t="s">
        <v>24</v>
      </c>
      <c r="F1019" s="4" t="s">
        <v>934</v>
      </c>
      <c r="G1019" s="5"/>
      <c r="H1019" s="2"/>
      <c r="I1019" s="4" t="s">
        <v>632</v>
      </c>
      <c r="J1019" s="4" t="s">
        <v>633</v>
      </c>
      <c r="K1019" s="4"/>
      <c r="L1019" s="4"/>
      <c r="M1019" s="4" t="str">
        <f>IF(vlookup(A1019,'Available Pokemon'!A:C,3,FALSE)=D1019,"Y","N")</f>
        <v>Y</v>
      </c>
      <c r="N1019" s="4" t="str">
        <f>iferror(IF(vlookup(A1019,'Available Pokemon'!A:D,4,FALSE)=D1019,"Y","N"),"N")</f>
        <v>N</v>
      </c>
      <c r="O1019" s="4" t="str">
        <f t="shared" si="5"/>
        <v>Y</v>
      </c>
      <c r="P1019" s="4" t="s">
        <v>30</v>
      </c>
      <c r="Q1019" s="4"/>
      <c r="R1019" s="4" t="s">
        <v>28</v>
      </c>
      <c r="S1019" s="4" t="s">
        <v>28</v>
      </c>
      <c r="T1019" s="4">
        <v>0.0</v>
      </c>
      <c r="U1019" s="4" t="s">
        <v>31</v>
      </c>
    </row>
    <row r="1020">
      <c r="A1020" s="11" t="s">
        <v>603</v>
      </c>
      <c r="B1020" s="2" t="s">
        <v>938</v>
      </c>
      <c r="C1020" s="2" t="s">
        <v>927</v>
      </c>
      <c r="D1020" s="3" t="str">
        <f>VLOOKUP(C1020,Locations!$G$2:$H$250,2,false)</f>
        <v>00093 Water Treatment Center</v>
      </c>
      <c r="E1020" s="11" t="s">
        <v>24</v>
      </c>
      <c r="F1020" s="4" t="s">
        <v>934</v>
      </c>
      <c r="G1020" s="5"/>
      <c r="H1020" s="2"/>
      <c r="I1020" s="4" t="s">
        <v>336</v>
      </c>
      <c r="J1020" s="4"/>
      <c r="K1020" s="4"/>
      <c r="L1020" s="4"/>
      <c r="M1020" s="4" t="str">
        <f>IF(vlookup(A1020,'Available Pokemon'!A:C,3,FALSE)=D1020,"Y","N")</f>
        <v>N</v>
      </c>
      <c r="N1020" s="4" t="str">
        <f>iferror(IF(vlookup(A1020,'Available Pokemon'!A:D,4,FALSE)=D1020,"Y","N"),"N")</f>
        <v>Y</v>
      </c>
      <c r="O1020" s="4" t="str">
        <f t="shared" si="5"/>
        <v>Y</v>
      </c>
      <c r="P1020" s="4" t="s">
        <v>44</v>
      </c>
      <c r="Q1020" s="4" t="s">
        <v>30</v>
      </c>
      <c r="R1020" s="4" t="s">
        <v>28</v>
      </c>
      <c r="S1020" s="4" t="s">
        <v>31</v>
      </c>
      <c r="T1020" s="4">
        <v>1.0</v>
      </c>
      <c r="U1020" s="4"/>
    </row>
    <row r="1021">
      <c r="A1021" s="11" t="s">
        <v>966</v>
      </c>
      <c r="B1021" s="2" t="s">
        <v>938</v>
      </c>
      <c r="C1021" s="2" t="s">
        <v>927</v>
      </c>
      <c r="D1021" s="3" t="str">
        <f>VLOOKUP(C1021,Locations!$G$2:$H$250,2,false)</f>
        <v>00093 Water Treatment Center</v>
      </c>
      <c r="E1021" s="11" t="s">
        <v>24</v>
      </c>
      <c r="F1021" s="4" t="s">
        <v>934</v>
      </c>
      <c r="G1021" s="5"/>
      <c r="H1021" s="2"/>
      <c r="I1021" s="4" t="s">
        <v>336</v>
      </c>
      <c r="J1021" s="4"/>
      <c r="K1021" s="4"/>
      <c r="L1021" s="4"/>
      <c r="M1021" s="4" t="str">
        <f>IF(vlookup(A1021,'Available Pokemon'!A:C,3,FALSE)=D1021,"Y","N")</f>
        <v>Y</v>
      </c>
      <c r="N1021" s="4" t="str">
        <f>iferror(IF(vlookup(A1021,'Available Pokemon'!A:D,4,FALSE)=D1021,"Y","N"),"N")</f>
        <v>N</v>
      </c>
      <c r="O1021" s="4" t="str">
        <f t="shared" si="5"/>
        <v>Y</v>
      </c>
      <c r="P1021" s="4" t="s">
        <v>44</v>
      </c>
      <c r="Q1021" s="4" t="s">
        <v>30</v>
      </c>
      <c r="R1021" s="4" t="s">
        <v>28</v>
      </c>
      <c r="S1021" s="4" t="s">
        <v>28</v>
      </c>
      <c r="T1021" s="4">
        <v>0.0</v>
      </c>
      <c r="U1021" s="4" t="s">
        <v>31</v>
      </c>
    </row>
    <row r="1022" hidden="1">
      <c r="A1022" s="11" t="s">
        <v>481</v>
      </c>
      <c r="B1022" s="2" t="s">
        <v>600</v>
      </c>
      <c r="C1022" s="12" t="s">
        <v>967</v>
      </c>
      <c r="D1022" s="3" t="str">
        <f>VLOOKUP(C1022,Locations!$G$2:$H$250,2,false)</f>
        <v>00107 Opal Ward Renovated</v>
      </c>
      <c r="E1022" s="11" t="s">
        <v>24</v>
      </c>
      <c r="F1022" s="4" t="s">
        <v>934</v>
      </c>
      <c r="G1022" s="3"/>
      <c r="H1022" s="2"/>
      <c r="I1022" s="4" t="s">
        <v>675</v>
      </c>
      <c r="J1022" s="4"/>
      <c r="K1022" s="4"/>
      <c r="L1022" s="4"/>
      <c r="M1022" s="4" t="str">
        <f>IF(vlookup(A1022,'Available Pokemon'!A:C,3,FALSE)=D1022,"Y","N")</f>
        <v>N</v>
      </c>
      <c r="N1022" s="4" t="str">
        <f>iferror(IF(vlookup(A1022,'Available Pokemon'!A:D,4,FALSE)=D1022,"Y","N"),"N")</f>
        <v>N</v>
      </c>
      <c r="O1022" s="4" t="str">
        <f t="shared" si="5"/>
        <v>N</v>
      </c>
      <c r="P1022" s="4" t="s">
        <v>147</v>
      </c>
      <c r="Q1022" s="4" t="s">
        <v>44</v>
      </c>
      <c r="R1022" s="4" t="s">
        <v>28</v>
      </c>
      <c r="S1022" s="4" t="s">
        <v>31</v>
      </c>
      <c r="T1022" s="4">
        <v>1.0</v>
      </c>
      <c r="U1022" s="4"/>
    </row>
    <row r="1023" hidden="1">
      <c r="A1023" s="11" t="s">
        <v>266</v>
      </c>
      <c r="B1023" s="2" t="s">
        <v>600</v>
      </c>
      <c r="C1023" s="12" t="s">
        <v>967</v>
      </c>
      <c r="D1023" s="3" t="str">
        <f>VLOOKUP(C1023,Locations!$G$2:$H$250,2,false)</f>
        <v>00107 Opal Ward Renovated</v>
      </c>
      <c r="E1023" s="11" t="s">
        <v>24</v>
      </c>
      <c r="F1023" s="4" t="s">
        <v>934</v>
      </c>
      <c r="G1023" s="3"/>
      <c r="H1023" s="2"/>
      <c r="I1023" s="4"/>
      <c r="J1023" s="4"/>
      <c r="K1023" s="4"/>
      <c r="L1023" s="4"/>
      <c r="M1023" s="4" t="str">
        <f>IF(vlookup(A1023,'Available Pokemon'!A:C,3,FALSE)=D1023,"Y","N")</f>
        <v>N</v>
      </c>
      <c r="N1023" s="4" t="str">
        <f>iferror(IF(vlookup(A1023,'Available Pokemon'!A:D,4,FALSE)=D1023,"Y","N"),"N")</f>
        <v>N</v>
      </c>
      <c r="O1023" s="4" t="str">
        <f t="shared" si="5"/>
        <v>N</v>
      </c>
      <c r="P1023" s="4" t="s">
        <v>44</v>
      </c>
      <c r="Q1023" s="4"/>
      <c r="R1023" s="4" t="s">
        <v>28</v>
      </c>
      <c r="S1023" s="4" t="s">
        <v>31</v>
      </c>
      <c r="T1023" s="4">
        <v>1.0</v>
      </c>
      <c r="U1023" s="4"/>
    </row>
    <row r="1024">
      <c r="A1024" s="11" t="s">
        <v>532</v>
      </c>
      <c r="B1024" s="2" t="s">
        <v>600</v>
      </c>
      <c r="C1024" s="12" t="s">
        <v>967</v>
      </c>
      <c r="D1024" s="3" t="str">
        <f>VLOOKUP(C1024,Locations!$G$2:$H$250,2,false)</f>
        <v>00107 Opal Ward Renovated</v>
      </c>
      <c r="E1024" s="11" t="s">
        <v>24</v>
      </c>
      <c r="F1024" s="4" t="s">
        <v>934</v>
      </c>
      <c r="G1024" s="5"/>
      <c r="H1024" s="2"/>
      <c r="I1024" s="4"/>
      <c r="J1024" s="4"/>
      <c r="K1024" s="4"/>
      <c r="L1024" s="4"/>
      <c r="M1024" s="4" t="str">
        <f>IF(vlookup(A1024,'Available Pokemon'!A:C,3,FALSE)=D1024,"Y","N")</f>
        <v>N</v>
      </c>
      <c r="N1024" s="4" t="str">
        <f>iferror(IF(vlookup(A1024,'Available Pokemon'!A:D,4,FALSE)=D1024,"Y","N"),"N")</f>
        <v>Y</v>
      </c>
      <c r="O1024" s="4" t="str">
        <f t="shared" si="5"/>
        <v>Y</v>
      </c>
      <c r="P1024" s="4" t="s">
        <v>44</v>
      </c>
      <c r="Q1024" s="4"/>
      <c r="R1024" s="4" t="s">
        <v>45</v>
      </c>
      <c r="S1024" s="4" t="s">
        <v>31</v>
      </c>
      <c r="T1024" s="4">
        <v>1.0</v>
      </c>
      <c r="U1024" s="4"/>
    </row>
    <row r="1025" hidden="1">
      <c r="A1025" s="11" t="s">
        <v>87</v>
      </c>
      <c r="B1025" s="2" t="s">
        <v>88</v>
      </c>
      <c r="C1025" s="12" t="s">
        <v>967</v>
      </c>
      <c r="D1025" s="3" t="str">
        <f>VLOOKUP(C1025,Locations!$G$2:$H$250,2,false)</f>
        <v>00107 Opal Ward Renovated</v>
      </c>
      <c r="E1025" s="11" t="s">
        <v>24</v>
      </c>
      <c r="F1025" s="4" t="s">
        <v>934</v>
      </c>
      <c r="G1025" s="3"/>
      <c r="H1025" s="2"/>
      <c r="I1025" s="4" t="s">
        <v>89</v>
      </c>
      <c r="J1025" s="4"/>
      <c r="K1025" s="4"/>
      <c r="L1025" s="4"/>
      <c r="M1025" s="4" t="str">
        <f>IF(vlookup(A1025,'Available Pokemon'!A:C,3,FALSE)=D1025,"Y","N")</f>
        <v>N</v>
      </c>
      <c r="N1025" s="4" t="str">
        <f>iferror(IF(vlookup(A1025,'Available Pokemon'!A:D,4,FALSE)=D1025,"Y","N"),"N")</f>
        <v>N</v>
      </c>
      <c r="O1025" s="4" t="str">
        <f t="shared" si="5"/>
        <v>N</v>
      </c>
      <c r="P1025" s="4" t="s">
        <v>90</v>
      </c>
      <c r="Q1025" s="4" t="s">
        <v>56</v>
      </c>
      <c r="R1025" s="4" t="s">
        <v>28</v>
      </c>
      <c r="S1025" s="4" t="s">
        <v>31</v>
      </c>
      <c r="T1025" s="4">
        <v>1.0</v>
      </c>
      <c r="U1025" s="4"/>
    </row>
    <row r="1026">
      <c r="A1026" s="11" t="s">
        <v>398</v>
      </c>
      <c r="B1026" s="2" t="s">
        <v>88</v>
      </c>
      <c r="C1026" s="12" t="s">
        <v>967</v>
      </c>
      <c r="D1026" s="3" t="str">
        <f>VLOOKUP(C1026,Locations!$G$2:$H$250,2,false)</f>
        <v>00107 Opal Ward Renovated</v>
      </c>
      <c r="E1026" s="11" t="s">
        <v>24</v>
      </c>
      <c r="F1026" s="4" t="s">
        <v>934</v>
      </c>
      <c r="G1026" s="5"/>
      <c r="H1026" s="2" t="s">
        <v>149</v>
      </c>
      <c r="I1026" s="4" t="s">
        <v>94</v>
      </c>
      <c r="J1026" s="4"/>
      <c r="K1026" s="4"/>
      <c r="L1026" s="4"/>
      <c r="M1026" s="4" t="str">
        <f>IF(vlookup(A1026,'Available Pokemon'!A:C,3,FALSE)=D1026,"Y","N")</f>
        <v>N</v>
      </c>
      <c r="N1026" s="4" t="str">
        <f>iferror(IF(vlookup(A1026,'Available Pokemon'!A:D,4,FALSE)=D1026,"Y","N"),"N")</f>
        <v>Y</v>
      </c>
      <c r="O1026" s="4" t="str">
        <f t="shared" si="5"/>
        <v>Y</v>
      </c>
      <c r="P1026" s="4" t="s">
        <v>71</v>
      </c>
      <c r="Q1026" s="4" t="s">
        <v>56</v>
      </c>
      <c r="R1026" s="4" t="s">
        <v>28</v>
      </c>
      <c r="S1026" s="4" t="s">
        <v>28</v>
      </c>
      <c r="T1026" s="4">
        <v>0.0</v>
      </c>
      <c r="U1026" s="4" t="s">
        <v>31</v>
      </c>
    </row>
    <row r="1027">
      <c r="A1027" s="11" t="s">
        <v>968</v>
      </c>
      <c r="B1027" s="2" t="s">
        <v>88</v>
      </c>
      <c r="C1027" s="12" t="s">
        <v>967</v>
      </c>
      <c r="D1027" s="3" t="str">
        <f>VLOOKUP(C1027,Locations!$G$2:$H$250,2,false)</f>
        <v>00107 Opal Ward Renovated</v>
      </c>
      <c r="E1027" s="11" t="s">
        <v>24</v>
      </c>
      <c r="F1027" s="4" t="s">
        <v>934</v>
      </c>
      <c r="G1027" s="5"/>
      <c r="H1027" s="2" t="s">
        <v>149</v>
      </c>
      <c r="I1027" s="4"/>
      <c r="J1027" s="4"/>
      <c r="K1027" s="4"/>
      <c r="L1027" s="4"/>
      <c r="M1027" s="4" t="str">
        <f>IF(vlookup(A1027,'Available Pokemon'!A:C,3,FALSE)=D1027,"Y","N")</f>
        <v>Y</v>
      </c>
      <c r="N1027" s="4" t="str">
        <f>iferror(IF(vlookup(A1027,'Available Pokemon'!A:D,4,FALSE)=D1027,"Y","N"),"N")</f>
        <v>N</v>
      </c>
      <c r="O1027" s="4" t="str">
        <f t="shared" si="5"/>
        <v>Y</v>
      </c>
      <c r="P1027" s="4" t="s">
        <v>90</v>
      </c>
      <c r="Q1027" s="4" t="s">
        <v>131</v>
      </c>
      <c r="R1027" s="4" t="s">
        <v>28</v>
      </c>
      <c r="S1027" s="4" t="s">
        <v>28</v>
      </c>
      <c r="T1027" s="4">
        <v>0.0</v>
      </c>
      <c r="U1027" s="4" t="s">
        <v>31</v>
      </c>
    </row>
    <row r="1028" hidden="1">
      <c r="A1028" s="11" t="s">
        <v>91</v>
      </c>
      <c r="B1028" s="2" t="s">
        <v>88</v>
      </c>
      <c r="C1028" s="12" t="s">
        <v>967</v>
      </c>
      <c r="D1028" s="3" t="str">
        <f>VLOOKUP(C1028,Locations!$G$2:$H$250,2,false)</f>
        <v>00107 Opal Ward Renovated</v>
      </c>
      <c r="E1028" s="11" t="s">
        <v>24</v>
      </c>
      <c r="F1028" s="4" t="s">
        <v>934</v>
      </c>
      <c r="G1028" s="3"/>
      <c r="H1028" s="2"/>
      <c r="I1028" s="4"/>
      <c r="J1028" s="4"/>
      <c r="K1028" s="4"/>
      <c r="L1028" s="4"/>
      <c r="M1028" s="4" t="str">
        <f>IF(vlookup(A1028,'Available Pokemon'!A:C,3,FALSE)=D1028,"Y","N")</f>
        <v>N</v>
      </c>
      <c r="N1028" s="4" t="str">
        <f>iferror(IF(vlookup(A1028,'Available Pokemon'!A:D,4,FALSE)=D1028,"Y","N"),"N")</f>
        <v>N</v>
      </c>
      <c r="O1028" s="4" t="str">
        <f t="shared" si="5"/>
        <v>N</v>
      </c>
      <c r="P1028" s="4" t="s">
        <v>90</v>
      </c>
      <c r="Q1028" s="4"/>
      <c r="R1028" s="4" t="s">
        <v>92</v>
      </c>
      <c r="S1028" s="4" t="s">
        <v>31</v>
      </c>
      <c r="T1028" s="4">
        <v>1.0</v>
      </c>
      <c r="U1028" s="4"/>
    </row>
    <row r="1029" hidden="1">
      <c r="A1029" s="11" t="s">
        <v>93</v>
      </c>
      <c r="B1029" s="2" t="s">
        <v>88</v>
      </c>
      <c r="C1029" s="12" t="s">
        <v>967</v>
      </c>
      <c r="D1029" s="3" t="str">
        <f>VLOOKUP(C1029,Locations!$G$2:$H$250,2,false)</f>
        <v>00107 Opal Ward Renovated</v>
      </c>
      <c r="E1029" s="11" t="s">
        <v>24</v>
      </c>
      <c r="F1029" s="4" t="s">
        <v>934</v>
      </c>
      <c r="G1029" s="3"/>
      <c r="H1029" s="2"/>
      <c r="I1029" s="4" t="s">
        <v>94</v>
      </c>
      <c r="J1029" s="4"/>
      <c r="K1029" s="4"/>
      <c r="L1029" s="4"/>
      <c r="M1029" s="4" t="str">
        <f>IF(vlookup(A1029,'Available Pokemon'!A:C,3,FALSE)=D1029,"Y","N")</f>
        <v>N</v>
      </c>
      <c r="N1029" s="4" t="str">
        <f>iferror(IF(vlookup(A1029,'Available Pokemon'!A:D,4,FALSE)=D1029,"Y","N"),"N")</f>
        <v>N</v>
      </c>
      <c r="O1029" s="4" t="str">
        <f t="shared" si="5"/>
        <v>N</v>
      </c>
      <c r="P1029" s="4" t="s">
        <v>71</v>
      </c>
      <c r="Q1029" s="4" t="s">
        <v>56</v>
      </c>
      <c r="R1029" s="4" t="s">
        <v>28</v>
      </c>
      <c r="S1029" s="4" t="s">
        <v>31</v>
      </c>
      <c r="T1029" s="4">
        <v>1.0</v>
      </c>
      <c r="U1029" s="4"/>
    </row>
    <row r="1030">
      <c r="A1030" s="11" t="s">
        <v>969</v>
      </c>
      <c r="B1030" s="2" t="s">
        <v>88</v>
      </c>
      <c r="C1030" s="12" t="s">
        <v>967</v>
      </c>
      <c r="D1030" s="3" t="str">
        <f>VLOOKUP(C1030,Locations!$G$2:$H$250,2,false)</f>
        <v>00107 Opal Ward Renovated</v>
      </c>
      <c r="E1030" s="11" t="s">
        <v>24</v>
      </c>
      <c r="F1030" s="4" t="s">
        <v>934</v>
      </c>
      <c r="G1030" s="5"/>
      <c r="H1030" s="2" t="s">
        <v>414</v>
      </c>
      <c r="I1030" s="4"/>
      <c r="J1030" s="4"/>
      <c r="K1030" s="4"/>
      <c r="L1030" s="4"/>
      <c r="M1030" s="4" t="str">
        <f>IF(vlookup(A1030,'Available Pokemon'!A:C,3,FALSE)=D1030,"Y","N")</f>
        <v>Y</v>
      </c>
      <c r="N1030" s="4" t="str">
        <f>iferror(IF(vlookup(A1030,'Available Pokemon'!A:D,4,FALSE)=D1030,"Y","N"),"N")</f>
        <v>N</v>
      </c>
      <c r="O1030" s="4" t="str">
        <f t="shared" si="5"/>
        <v>Y</v>
      </c>
      <c r="P1030" s="4" t="s">
        <v>90</v>
      </c>
      <c r="Q1030" s="4" t="s">
        <v>56</v>
      </c>
      <c r="R1030" s="4" t="s">
        <v>28</v>
      </c>
      <c r="S1030" s="4" t="s">
        <v>28</v>
      </c>
      <c r="T1030" s="4">
        <v>0.0</v>
      </c>
      <c r="U1030" s="4" t="s">
        <v>31</v>
      </c>
    </row>
    <row r="1031" hidden="1">
      <c r="A1031" s="11" t="s">
        <v>365</v>
      </c>
      <c r="B1031" s="2" t="s">
        <v>96</v>
      </c>
      <c r="C1031" s="12" t="s">
        <v>967</v>
      </c>
      <c r="D1031" s="3" t="str">
        <f>VLOOKUP(C1031,Locations!$G$2:$H$250,2,false)</f>
        <v>00107 Opal Ward Renovated</v>
      </c>
      <c r="E1031" s="11" t="s">
        <v>101</v>
      </c>
      <c r="F1031" s="4" t="s">
        <v>934</v>
      </c>
      <c r="G1031" s="3"/>
      <c r="H1031" s="2"/>
      <c r="I1031" s="4"/>
      <c r="J1031" s="4"/>
      <c r="K1031" s="4"/>
      <c r="L1031" s="4"/>
      <c r="M1031" s="4" t="str">
        <f>IF(vlookup(A1031,'Available Pokemon'!A:C,3,FALSE)=D1031,"Y","N")</f>
        <v>N</v>
      </c>
      <c r="N1031" s="4" t="str">
        <f>iferror(IF(vlookup(A1031,'Available Pokemon'!A:D,4,FALSE)=D1031,"Y","N"),"N")</f>
        <v>N</v>
      </c>
      <c r="O1031" s="4" t="str">
        <f t="shared" si="5"/>
        <v>N</v>
      </c>
      <c r="P1031" s="4" t="s">
        <v>90</v>
      </c>
      <c r="Q1031" s="4" t="s">
        <v>30</v>
      </c>
      <c r="R1031" s="4" t="s">
        <v>28</v>
      </c>
      <c r="S1031" s="4" t="s">
        <v>28</v>
      </c>
      <c r="T1031" s="4">
        <v>0.0</v>
      </c>
      <c r="U1031" s="4" t="s">
        <v>31</v>
      </c>
    </row>
    <row r="1032">
      <c r="A1032" s="11" t="s">
        <v>95</v>
      </c>
      <c r="B1032" s="2" t="s">
        <v>96</v>
      </c>
      <c r="C1032" s="12" t="s">
        <v>967</v>
      </c>
      <c r="D1032" s="3" t="str">
        <f>VLOOKUP(C1032,Locations!$G$2:$H$250,2,false)</f>
        <v>00107 Opal Ward Renovated</v>
      </c>
      <c r="E1032" s="11" t="s">
        <v>97</v>
      </c>
      <c r="F1032" s="4" t="s">
        <v>934</v>
      </c>
      <c r="G1032" s="5"/>
      <c r="H1032" s="2" t="s">
        <v>149</v>
      </c>
      <c r="I1032" s="4"/>
      <c r="J1032" s="4"/>
      <c r="K1032" s="4"/>
      <c r="L1032" s="4"/>
      <c r="M1032" s="4" t="str">
        <f>IF(vlookup(A1032,'Available Pokemon'!A:C,3,FALSE)=D1032,"Y","N")</f>
        <v>N</v>
      </c>
      <c r="N1032" s="4" t="str">
        <f>iferror(IF(vlookup(A1032,'Available Pokemon'!A:D,4,FALSE)=D1032,"Y","N"),"N")</f>
        <v>Y</v>
      </c>
      <c r="O1032" s="4" t="str">
        <f t="shared" si="5"/>
        <v>Y</v>
      </c>
      <c r="P1032" s="4" t="s">
        <v>71</v>
      </c>
      <c r="Q1032" s="4"/>
      <c r="R1032" s="4" t="s">
        <v>98</v>
      </c>
      <c r="S1032" s="4" t="s">
        <v>31</v>
      </c>
      <c r="T1032" s="4">
        <v>1.0</v>
      </c>
      <c r="U1032" s="4"/>
    </row>
    <row r="1033" hidden="1">
      <c r="A1033" s="11" t="s">
        <v>100</v>
      </c>
      <c r="B1033" s="2" t="s">
        <v>96</v>
      </c>
      <c r="C1033" s="12" t="s">
        <v>967</v>
      </c>
      <c r="D1033" s="3" t="str">
        <f>VLOOKUP(C1033,Locations!$G$2:$H$250,2,false)</f>
        <v>00107 Opal Ward Renovated</v>
      </c>
      <c r="E1033" s="11" t="s">
        <v>101</v>
      </c>
      <c r="F1033" s="4" t="s">
        <v>934</v>
      </c>
      <c r="G1033" s="3"/>
      <c r="H1033" s="2"/>
      <c r="I1033" s="4"/>
      <c r="J1033" s="4"/>
      <c r="K1033" s="4"/>
      <c r="L1033" s="4"/>
      <c r="M1033" s="4" t="str">
        <f>IF(vlookup(A1033,'Available Pokemon'!A:C,3,FALSE)=D1033,"Y","N")</f>
        <v>N</v>
      </c>
      <c r="N1033" s="4" t="str">
        <f>iferror(IF(vlookup(A1033,'Available Pokemon'!A:D,4,FALSE)=D1033,"Y","N"),"N")</f>
        <v>N</v>
      </c>
      <c r="O1033" s="4" t="str">
        <f t="shared" si="5"/>
        <v>N</v>
      </c>
      <c r="P1033" s="4" t="s">
        <v>71</v>
      </c>
      <c r="Q1033" s="4" t="s">
        <v>56</v>
      </c>
      <c r="R1033" s="4" t="s">
        <v>28</v>
      </c>
      <c r="S1033" s="4" t="s">
        <v>31</v>
      </c>
      <c r="T1033" s="4">
        <v>1.0</v>
      </c>
      <c r="U1033" s="4"/>
    </row>
    <row r="1034" hidden="1">
      <c r="A1034" s="11" t="s">
        <v>733</v>
      </c>
      <c r="B1034" s="2" t="s">
        <v>96</v>
      </c>
      <c r="C1034" s="12" t="s">
        <v>967</v>
      </c>
      <c r="D1034" s="3" t="str">
        <f>VLOOKUP(C1034,Locations!$G$2:$H$250,2,false)</f>
        <v>00107 Opal Ward Renovated</v>
      </c>
      <c r="E1034" s="11" t="s">
        <v>24</v>
      </c>
      <c r="F1034" s="4" t="s">
        <v>934</v>
      </c>
      <c r="G1034" s="3"/>
      <c r="H1034" s="2"/>
      <c r="I1034" s="4" t="s">
        <v>734</v>
      </c>
      <c r="J1034" s="4" t="s">
        <v>735</v>
      </c>
      <c r="K1034" s="4"/>
      <c r="L1034" s="4"/>
      <c r="M1034" s="4" t="str">
        <f>IF(vlookup(A1034,'Available Pokemon'!A:C,3,FALSE)=D1034,"Y","N")</f>
        <v>N</v>
      </c>
      <c r="N1034" s="4" t="str">
        <f>iferror(IF(vlookup(A1034,'Available Pokemon'!A:D,4,FALSE)=D1034,"Y","N"),"N")</f>
        <v>N</v>
      </c>
      <c r="O1034" s="4" t="str">
        <f t="shared" si="5"/>
        <v>N</v>
      </c>
      <c r="P1034" s="4" t="s">
        <v>71</v>
      </c>
      <c r="Q1034" s="4"/>
      <c r="R1034" s="4" t="s">
        <v>28</v>
      </c>
      <c r="S1034" s="4" t="s">
        <v>28</v>
      </c>
      <c r="T1034" s="4">
        <v>0.0</v>
      </c>
      <c r="U1034" s="4" t="s">
        <v>31</v>
      </c>
    </row>
    <row r="1035">
      <c r="A1035" s="11" t="s">
        <v>102</v>
      </c>
      <c r="B1035" s="2" t="s">
        <v>96</v>
      </c>
      <c r="C1035" s="12" t="s">
        <v>967</v>
      </c>
      <c r="D1035" s="3" t="str">
        <f>VLOOKUP(C1035,Locations!$G$2:$H$250,2,false)</f>
        <v>00107 Opal Ward Renovated</v>
      </c>
      <c r="E1035" s="11" t="s">
        <v>24</v>
      </c>
      <c r="F1035" s="4" t="s">
        <v>934</v>
      </c>
      <c r="G1035" s="5"/>
      <c r="H1035" s="2" t="s">
        <v>149</v>
      </c>
      <c r="I1035" s="4" t="s">
        <v>103</v>
      </c>
      <c r="J1035" s="4"/>
      <c r="K1035" s="4"/>
      <c r="L1035" s="4"/>
      <c r="M1035" s="4" t="str">
        <f>IF(vlookup(A1035,'Available Pokemon'!A:C,3,FALSE)=D1035,"Y","N")</f>
        <v>N</v>
      </c>
      <c r="N1035" s="4" t="str">
        <f>iferror(IF(vlookup(A1035,'Available Pokemon'!A:D,4,FALSE)=D1035,"Y","N"),"N")</f>
        <v>Y</v>
      </c>
      <c r="O1035" s="4" t="str">
        <f t="shared" si="5"/>
        <v>Y</v>
      </c>
      <c r="P1035" s="4" t="s">
        <v>71</v>
      </c>
      <c r="Q1035" s="4"/>
      <c r="R1035" s="4" t="s">
        <v>28</v>
      </c>
      <c r="S1035" s="4" t="s">
        <v>31</v>
      </c>
      <c r="T1035" s="4">
        <v>1.0</v>
      </c>
      <c r="U1035" s="4"/>
    </row>
    <row r="1036" hidden="1">
      <c r="A1036" s="11" t="s">
        <v>401</v>
      </c>
      <c r="B1036" s="2" t="s">
        <v>96</v>
      </c>
      <c r="C1036" s="12" t="s">
        <v>967</v>
      </c>
      <c r="D1036" s="3" t="str">
        <f>VLOOKUP(C1036,Locations!$G$2:$H$250,2,false)</f>
        <v>00107 Opal Ward Renovated</v>
      </c>
      <c r="E1036" s="11" t="s">
        <v>101</v>
      </c>
      <c r="F1036" s="4" t="s">
        <v>934</v>
      </c>
      <c r="G1036" s="3"/>
      <c r="H1036" s="2"/>
      <c r="I1036" s="4"/>
      <c r="J1036" s="4"/>
      <c r="K1036" s="4"/>
      <c r="L1036" s="4"/>
      <c r="M1036" s="4" t="str">
        <f>IF(vlookup(A1036,'Available Pokemon'!A:C,3,FALSE)=D1036,"Y","N")</f>
        <v>N</v>
      </c>
      <c r="N1036" s="4" t="str">
        <f>iferror(IF(vlookup(A1036,'Available Pokemon'!A:D,4,FALSE)=D1036,"Y","N"),"N")</f>
        <v>N</v>
      </c>
      <c r="O1036" s="4" t="str">
        <f t="shared" si="5"/>
        <v>N</v>
      </c>
      <c r="P1036" s="4" t="s">
        <v>71</v>
      </c>
      <c r="Q1036" s="4" t="s">
        <v>56</v>
      </c>
      <c r="R1036" s="4" t="s">
        <v>28</v>
      </c>
      <c r="S1036" s="4" t="s">
        <v>28</v>
      </c>
      <c r="T1036" s="4">
        <v>0.0</v>
      </c>
      <c r="U1036" s="4" t="s">
        <v>31</v>
      </c>
    </row>
    <row r="1037">
      <c r="A1037" s="11" t="s">
        <v>104</v>
      </c>
      <c r="B1037" s="2" t="s">
        <v>96</v>
      </c>
      <c r="C1037" s="12" t="s">
        <v>967</v>
      </c>
      <c r="D1037" s="3" t="str">
        <f>VLOOKUP(C1037,Locations!$G$2:$H$250,2,false)</f>
        <v>00107 Opal Ward Renovated</v>
      </c>
      <c r="E1037" s="11" t="s">
        <v>97</v>
      </c>
      <c r="F1037" s="4" t="s">
        <v>934</v>
      </c>
      <c r="G1037" s="5"/>
      <c r="H1037" s="2" t="s">
        <v>149</v>
      </c>
      <c r="I1037" s="4"/>
      <c r="J1037" s="4"/>
      <c r="K1037" s="4"/>
      <c r="L1037" s="4"/>
      <c r="M1037" s="4" t="str">
        <f>IF(vlookup(A1037,'Available Pokemon'!A:C,3,FALSE)=D1037,"Y","N")</f>
        <v>N</v>
      </c>
      <c r="N1037" s="4" t="str">
        <f>iferror(IF(vlookup(A1037,'Available Pokemon'!A:D,4,FALSE)=D1037,"Y","N"),"N")</f>
        <v>Y</v>
      </c>
      <c r="O1037" s="4" t="str">
        <f t="shared" si="5"/>
        <v>Y</v>
      </c>
      <c r="P1037" s="4" t="s">
        <v>71</v>
      </c>
      <c r="Q1037" s="4"/>
      <c r="R1037" s="4" t="s">
        <v>28</v>
      </c>
      <c r="S1037" s="4" t="s">
        <v>31</v>
      </c>
      <c r="T1037" s="4">
        <v>1.0</v>
      </c>
      <c r="U1037" s="4"/>
    </row>
    <row r="1038">
      <c r="A1038" s="11" t="s">
        <v>970</v>
      </c>
      <c r="B1038" s="2" t="s">
        <v>96</v>
      </c>
      <c r="C1038" s="12" t="s">
        <v>967</v>
      </c>
      <c r="D1038" s="3" t="str">
        <f>VLOOKUP(C1038,Locations!$G$2:$H$250,2,false)</f>
        <v>00107 Opal Ward Renovated</v>
      </c>
      <c r="E1038" s="11" t="s">
        <v>24</v>
      </c>
      <c r="F1038" s="4" t="s">
        <v>934</v>
      </c>
      <c r="G1038" s="5"/>
      <c r="H1038" s="2" t="s">
        <v>149</v>
      </c>
      <c r="I1038" s="4" t="s">
        <v>103</v>
      </c>
      <c r="J1038" s="4"/>
      <c r="K1038" s="4"/>
      <c r="L1038" s="4"/>
      <c r="M1038" s="4" t="str">
        <f>IF(vlookup(A1038,'Available Pokemon'!A:C,3,FALSE)=D1038,"Y","N")</f>
        <v>Y</v>
      </c>
      <c r="N1038" s="4" t="str">
        <f>iferror(IF(vlookup(A1038,'Available Pokemon'!A:D,4,FALSE)=D1038,"Y","N"),"N")</f>
        <v>N</v>
      </c>
      <c r="O1038" s="4" t="str">
        <f t="shared" si="5"/>
        <v>Y</v>
      </c>
      <c r="P1038" s="4" t="s">
        <v>71</v>
      </c>
      <c r="Q1038" s="4"/>
      <c r="R1038" s="4" t="s">
        <v>28</v>
      </c>
      <c r="S1038" s="4" t="s">
        <v>28</v>
      </c>
      <c r="T1038" s="4">
        <v>0.0</v>
      </c>
      <c r="U1038" s="4" t="s">
        <v>31</v>
      </c>
    </row>
    <row r="1039">
      <c r="A1039" s="11" t="s">
        <v>338</v>
      </c>
      <c r="B1039" s="2" t="s">
        <v>96</v>
      </c>
      <c r="C1039" s="12" t="s">
        <v>967</v>
      </c>
      <c r="D1039" s="3" t="str">
        <f>VLOOKUP(C1039,Locations!$G$2:$H$250,2,false)</f>
        <v>00107 Opal Ward Renovated</v>
      </c>
      <c r="E1039" s="11" t="s">
        <v>97</v>
      </c>
      <c r="F1039" s="4" t="s">
        <v>934</v>
      </c>
      <c r="G1039" s="5"/>
      <c r="H1039" s="2" t="s">
        <v>149</v>
      </c>
      <c r="I1039" s="4"/>
      <c r="J1039" s="4"/>
      <c r="K1039" s="4"/>
      <c r="L1039" s="4"/>
      <c r="M1039" s="4" t="str">
        <f>IF(vlookup(A1039,'Available Pokemon'!A:C,3,FALSE)=D1039,"Y","N")</f>
        <v>N</v>
      </c>
      <c r="N1039" s="4" t="str">
        <f>iferror(IF(vlookup(A1039,'Available Pokemon'!A:D,4,FALSE)=D1039,"Y","N"),"N")</f>
        <v>Y</v>
      </c>
      <c r="O1039" s="4" t="str">
        <f t="shared" si="5"/>
        <v>Y</v>
      </c>
      <c r="P1039" s="4" t="s">
        <v>71</v>
      </c>
      <c r="Q1039" s="4" t="s">
        <v>56</v>
      </c>
      <c r="R1039" s="4" t="s">
        <v>28</v>
      </c>
      <c r="S1039" s="4" t="s">
        <v>28</v>
      </c>
      <c r="T1039" s="4">
        <v>1.0</v>
      </c>
      <c r="U1039" s="4"/>
    </row>
    <row r="1040">
      <c r="A1040" s="11" t="s">
        <v>105</v>
      </c>
      <c r="B1040" s="2" t="s">
        <v>96</v>
      </c>
      <c r="C1040" s="12" t="s">
        <v>967</v>
      </c>
      <c r="D1040" s="3" t="str">
        <f>VLOOKUP(C1040,Locations!$G$2:$H$250,2,false)</f>
        <v>00107 Opal Ward Renovated</v>
      </c>
      <c r="E1040" s="11" t="s">
        <v>97</v>
      </c>
      <c r="F1040" s="4" t="s">
        <v>934</v>
      </c>
      <c r="G1040" s="5"/>
      <c r="H1040" s="2" t="s">
        <v>149</v>
      </c>
      <c r="I1040" s="4"/>
      <c r="J1040" s="4"/>
      <c r="K1040" s="4"/>
      <c r="L1040" s="4"/>
      <c r="M1040" s="4" t="str">
        <f>IF(vlookup(A1040,'Available Pokemon'!A:C,3,FALSE)=D1040,"Y","N")</f>
        <v>N</v>
      </c>
      <c r="N1040" s="4" t="str">
        <f>iferror(IF(vlookup(A1040,'Available Pokemon'!A:D,4,FALSE)=D1040,"Y","N"),"N")</f>
        <v>Y</v>
      </c>
      <c r="O1040" s="4" t="str">
        <f t="shared" si="5"/>
        <v>Y</v>
      </c>
      <c r="P1040" s="4" t="s">
        <v>71</v>
      </c>
      <c r="Q1040" s="4" t="s">
        <v>56</v>
      </c>
      <c r="R1040" s="4" t="s">
        <v>28</v>
      </c>
      <c r="S1040" s="4" t="s">
        <v>31</v>
      </c>
      <c r="T1040" s="4">
        <v>2.0</v>
      </c>
      <c r="U1040" s="4"/>
    </row>
    <row r="1041">
      <c r="A1041" s="2" t="s">
        <v>971</v>
      </c>
      <c r="B1041" s="2" t="s">
        <v>96</v>
      </c>
      <c r="C1041" s="12" t="s">
        <v>967</v>
      </c>
      <c r="D1041" s="3" t="str">
        <f>VLOOKUP(C1041,Locations!$G$2:$H$250,2,false)</f>
        <v>00107 Opal Ward Renovated</v>
      </c>
      <c r="E1041" s="11" t="s">
        <v>24</v>
      </c>
      <c r="F1041" s="4" t="s">
        <v>934</v>
      </c>
      <c r="G1041" s="5"/>
      <c r="H1041" s="2" t="s">
        <v>414</v>
      </c>
      <c r="I1041" s="4"/>
      <c r="J1041" s="4"/>
      <c r="K1041" s="4"/>
      <c r="L1041" s="4"/>
      <c r="M1041" s="4" t="str">
        <f>IF(vlookup(A1041,'Available Pokemon'!A:C,3,FALSE)=D1041,"Y","N")</f>
        <v>Y</v>
      </c>
      <c r="N1041" s="4" t="str">
        <f>iferror(IF(vlookup(A1041,'Available Pokemon'!A:D,4,FALSE)=D1041,"Y","N"),"N")</f>
        <v>N</v>
      </c>
      <c r="O1041" s="4" t="str">
        <f t="shared" si="5"/>
        <v>Y</v>
      </c>
      <c r="P1041" s="4" t="s">
        <v>71</v>
      </c>
      <c r="Q1041" s="4"/>
      <c r="R1041" s="4" t="s">
        <v>28</v>
      </c>
      <c r="S1041" s="4" t="s">
        <v>28</v>
      </c>
      <c r="T1041" s="4">
        <v>0.0</v>
      </c>
      <c r="U1041" s="4" t="s">
        <v>31</v>
      </c>
    </row>
    <row r="1042">
      <c r="A1042" s="11" t="s">
        <v>106</v>
      </c>
      <c r="B1042" s="2" t="s">
        <v>96</v>
      </c>
      <c r="C1042" s="12" t="s">
        <v>967</v>
      </c>
      <c r="D1042" s="3" t="str">
        <f>VLOOKUP(C1042,Locations!$G$2:$H$250,2,false)</f>
        <v>00107 Opal Ward Renovated</v>
      </c>
      <c r="E1042" s="11" t="s">
        <v>24</v>
      </c>
      <c r="F1042" s="4" t="s">
        <v>934</v>
      </c>
      <c r="G1042" s="5"/>
      <c r="H1042" s="2" t="s">
        <v>149</v>
      </c>
      <c r="I1042" s="4"/>
      <c r="J1042" s="4"/>
      <c r="K1042" s="4"/>
      <c r="L1042" s="4"/>
      <c r="M1042" s="4" t="str">
        <f>IF(vlookup(A1042,'Available Pokemon'!A:C,3,FALSE)=D1042,"Y","N")</f>
        <v>N</v>
      </c>
      <c r="N1042" s="4" t="str">
        <f>iferror(IF(vlookup(A1042,'Available Pokemon'!A:D,4,FALSE)=D1042,"Y","N"),"N")</f>
        <v>Y</v>
      </c>
      <c r="O1042" s="4" t="str">
        <f t="shared" si="5"/>
        <v>Y</v>
      </c>
      <c r="P1042" s="4" t="s">
        <v>71</v>
      </c>
      <c r="Q1042" s="4"/>
      <c r="R1042" s="4" t="s">
        <v>28</v>
      </c>
      <c r="S1042" s="4" t="s">
        <v>31</v>
      </c>
      <c r="T1042" s="4">
        <v>1.0</v>
      </c>
      <c r="U1042" s="4"/>
    </row>
    <row r="1043" hidden="1">
      <c r="A1043" s="11" t="s">
        <v>107</v>
      </c>
      <c r="B1043" s="2" t="s">
        <v>96</v>
      </c>
      <c r="C1043" s="12" t="s">
        <v>967</v>
      </c>
      <c r="D1043" s="3" t="str">
        <f>VLOOKUP(C1043,Locations!$G$2:$H$250,2,false)</f>
        <v>00107 Opal Ward Renovated</v>
      </c>
      <c r="E1043" s="11" t="s">
        <v>101</v>
      </c>
      <c r="F1043" s="4" t="s">
        <v>934</v>
      </c>
      <c r="G1043" s="3"/>
      <c r="H1043" s="2"/>
      <c r="I1043" s="4"/>
      <c r="J1043" s="4"/>
      <c r="K1043" s="4"/>
      <c r="L1043" s="4"/>
      <c r="M1043" s="4" t="str">
        <f>IF(vlookup(A1043,'Available Pokemon'!A:C,3,FALSE)=D1043,"Y","N")</f>
        <v>N</v>
      </c>
      <c r="N1043" s="4" t="str">
        <f>iferror(IF(vlookup(A1043,'Available Pokemon'!A:D,4,FALSE)=D1043,"Y","N"),"N")</f>
        <v>N</v>
      </c>
      <c r="O1043" s="4" t="str">
        <f t="shared" si="5"/>
        <v>N</v>
      </c>
      <c r="P1043" s="4" t="s">
        <v>90</v>
      </c>
      <c r="Q1043" s="4" t="s">
        <v>30</v>
      </c>
      <c r="R1043" s="4" t="s">
        <v>28</v>
      </c>
      <c r="S1043" s="4" t="s">
        <v>31</v>
      </c>
      <c r="T1043" s="4">
        <v>1.0</v>
      </c>
      <c r="U1043" s="4"/>
    </row>
    <row r="1044">
      <c r="A1044" s="11" t="s">
        <v>523</v>
      </c>
      <c r="B1044" s="2" t="s">
        <v>96</v>
      </c>
      <c r="C1044" s="12" t="s">
        <v>967</v>
      </c>
      <c r="D1044" s="3" t="str">
        <f>VLOOKUP(C1044,Locations!$G$2:$H$250,2,false)</f>
        <v>00107 Opal Ward Renovated</v>
      </c>
      <c r="E1044" s="11" t="s">
        <v>97</v>
      </c>
      <c r="F1044" s="4" t="s">
        <v>934</v>
      </c>
      <c r="G1044" s="5"/>
      <c r="H1044" s="2" t="s">
        <v>149</v>
      </c>
      <c r="I1044" s="4"/>
      <c r="J1044" s="4"/>
      <c r="K1044" s="4"/>
      <c r="L1044" s="4"/>
      <c r="M1044" s="4" t="str">
        <f>IF(vlookup(A1044,'Available Pokemon'!A:C,3,FALSE)=D1044,"Y","N")</f>
        <v>N</v>
      </c>
      <c r="N1044" s="4" t="str">
        <f>iferror(IF(vlookup(A1044,'Available Pokemon'!A:D,4,FALSE)=D1044,"Y","N"),"N")</f>
        <v>Y</v>
      </c>
      <c r="O1044" s="4" t="str">
        <f t="shared" si="5"/>
        <v>Y</v>
      </c>
      <c r="P1044" s="4" t="s">
        <v>71</v>
      </c>
      <c r="Q1044" s="4"/>
      <c r="R1044" s="4" t="s">
        <v>28</v>
      </c>
      <c r="S1044" s="4" t="s">
        <v>28</v>
      </c>
      <c r="T1044" s="4">
        <v>0.0</v>
      </c>
      <c r="U1044" s="4" t="s">
        <v>31</v>
      </c>
    </row>
    <row r="1045" hidden="1">
      <c r="A1045" s="11" t="s">
        <v>83</v>
      </c>
      <c r="B1045" s="2" t="s">
        <v>96</v>
      </c>
      <c r="C1045" s="12" t="s">
        <v>967</v>
      </c>
      <c r="D1045" s="3" t="str">
        <f>VLOOKUP(C1045,Locations!$G$2:$H$250,2,false)</f>
        <v>00107 Opal Ward Renovated</v>
      </c>
      <c r="E1045" s="11" t="s">
        <v>24</v>
      </c>
      <c r="F1045" s="4" t="s">
        <v>934</v>
      </c>
      <c r="G1045" s="3"/>
      <c r="H1045" s="2"/>
      <c r="I1045" s="4"/>
      <c r="J1045" s="4"/>
      <c r="K1045" s="4"/>
      <c r="L1045" s="4"/>
      <c r="M1045" s="4" t="str">
        <f>IF(vlookup(A1045,'Available Pokemon'!A:C,3,FALSE)=D1045,"Y","N")</f>
        <v>N</v>
      </c>
      <c r="N1045" s="4" t="str">
        <f>iferror(IF(vlookup(A1045,'Available Pokemon'!A:D,4,FALSE)=D1045,"Y","N"),"N")</f>
        <v>N</v>
      </c>
      <c r="O1045" s="4" t="str">
        <f t="shared" si="5"/>
        <v>N</v>
      </c>
      <c r="P1045" s="4" t="s">
        <v>71</v>
      </c>
      <c r="Q1045" s="4"/>
      <c r="R1045" s="4" t="s">
        <v>28</v>
      </c>
      <c r="S1045" s="4" t="s">
        <v>31</v>
      </c>
      <c r="T1045" s="4">
        <v>1.0</v>
      </c>
      <c r="U1045" s="4"/>
    </row>
    <row r="1046" hidden="1">
      <c r="A1046" s="11" t="s">
        <v>577</v>
      </c>
      <c r="B1046" s="2" t="s">
        <v>158</v>
      </c>
      <c r="C1046" s="12" t="s">
        <v>967</v>
      </c>
      <c r="D1046" s="3" t="str">
        <f>VLOOKUP(C1046,Locations!$G$2:$H$250,2,false)</f>
        <v>00107 Opal Ward Renovated</v>
      </c>
      <c r="E1046" s="11" t="s">
        <v>24</v>
      </c>
      <c r="F1046" s="4" t="s">
        <v>934</v>
      </c>
      <c r="G1046" s="3"/>
      <c r="H1046" s="2"/>
      <c r="I1046" s="4"/>
      <c r="J1046" s="4"/>
      <c r="K1046" s="4"/>
      <c r="L1046" s="4"/>
      <c r="M1046" s="4" t="str">
        <f>IF(vlookup(A1046,'Available Pokemon'!A:C,3,FALSE)=D1046,"Y","N")</f>
        <v>N</v>
      </c>
      <c r="N1046" s="4" t="str">
        <f>iferror(IF(vlookup(A1046,'Available Pokemon'!A:D,4,FALSE)=D1046,"Y","N"),"N")</f>
        <v>N</v>
      </c>
      <c r="O1046" s="4" t="str">
        <f t="shared" si="5"/>
        <v>N</v>
      </c>
      <c r="P1046" s="4" t="s">
        <v>44</v>
      </c>
      <c r="Q1046" s="4"/>
      <c r="R1046" s="4" t="s">
        <v>49</v>
      </c>
      <c r="S1046" s="4" t="s">
        <v>31</v>
      </c>
      <c r="T1046" s="4">
        <v>1.0</v>
      </c>
      <c r="U1046" s="4"/>
    </row>
    <row r="1047" hidden="1">
      <c r="A1047" s="11" t="s">
        <v>948</v>
      </c>
      <c r="B1047" s="2" t="s">
        <v>938</v>
      </c>
      <c r="C1047" s="12" t="s">
        <v>967</v>
      </c>
      <c r="D1047" s="3" t="str">
        <f>VLOOKUP(C1047,Locations!$G$2:$H$250,2,false)</f>
        <v>00107 Opal Ward Renovated</v>
      </c>
      <c r="E1047" s="11" t="s">
        <v>24</v>
      </c>
      <c r="F1047" s="4" t="s">
        <v>934</v>
      </c>
      <c r="G1047" s="3"/>
      <c r="H1047" s="2"/>
      <c r="I1047" s="4"/>
      <c r="J1047" s="4"/>
      <c r="K1047" s="4"/>
      <c r="L1047" s="4"/>
      <c r="M1047" s="4" t="str">
        <f>IF(vlookup(A1047,'Available Pokemon'!A:C,3,FALSE)=D1047,"Y","N")</f>
        <v>N</v>
      </c>
      <c r="N1047" s="4" t="str">
        <f>iferror(IF(vlookup(A1047,'Available Pokemon'!A:D,4,FALSE)=D1047,"Y","N"),"N")</f>
        <v>N</v>
      </c>
      <c r="O1047" s="4" t="str">
        <f t="shared" si="5"/>
        <v>N</v>
      </c>
      <c r="P1047" s="4" t="s">
        <v>44</v>
      </c>
      <c r="Q1047" s="4"/>
      <c r="R1047" s="4" t="s">
        <v>28</v>
      </c>
      <c r="S1047" s="4" t="s">
        <v>28</v>
      </c>
      <c r="T1047" s="4">
        <v>0.0</v>
      </c>
      <c r="U1047" s="4" t="s">
        <v>31</v>
      </c>
    </row>
    <row r="1048">
      <c r="A1048" s="11" t="s">
        <v>972</v>
      </c>
      <c r="B1048" s="2" t="s">
        <v>938</v>
      </c>
      <c r="C1048" s="12" t="s">
        <v>967</v>
      </c>
      <c r="D1048" s="3" t="str">
        <f>VLOOKUP(C1048,Locations!$G$2:$H$250,2,false)</f>
        <v>00107 Opal Ward Renovated</v>
      </c>
      <c r="E1048" s="11" t="s">
        <v>24</v>
      </c>
      <c r="F1048" s="4" t="s">
        <v>934</v>
      </c>
      <c r="G1048" s="5"/>
      <c r="H1048" s="2" t="s">
        <v>414</v>
      </c>
      <c r="I1048" s="4"/>
      <c r="J1048" s="4"/>
      <c r="K1048" s="4"/>
      <c r="L1048" s="4"/>
      <c r="M1048" s="4" t="str">
        <f>IF(vlookup(A1048,'Available Pokemon'!A:C,3,FALSE)=D1048,"Y","N")</f>
        <v>Y</v>
      </c>
      <c r="N1048" s="4" t="str">
        <f>iferror(IF(vlookup(A1048,'Available Pokemon'!A:D,4,FALSE)=D1048,"Y","N"),"N")</f>
        <v>N</v>
      </c>
      <c r="O1048" s="4" t="str">
        <f t="shared" si="5"/>
        <v>Y</v>
      </c>
      <c r="P1048" s="4" t="s">
        <v>44</v>
      </c>
      <c r="Q1048" s="4" t="s">
        <v>147</v>
      </c>
      <c r="R1048" s="4" t="s">
        <v>28</v>
      </c>
      <c r="S1048" s="4" t="s">
        <v>28</v>
      </c>
      <c r="T1048" s="4">
        <v>0.0</v>
      </c>
      <c r="U1048" s="4" t="s">
        <v>31</v>
      </c>
    </row>
    <row r="1049">
      <c r="A1049" s="11" t="s">
        <v>973</v>
      </c>
      <c r="B1049" s="2" t="s">
        <v>938</v>
      </c>
      <c r="C1049" s="12" t="s">
        <v>967</v>
      </c>
      <c r="D1049" s="3" t="str">
        <f>VLOOKUP(C1049,Locations!$G$2:$H$250,2,false)</f>
        <v>00107 Opal Ward Renovated</v>
      </c>
      <c r="E1049" s="11" t="s">
        <v>24</v>
      </c>
      <c r="F1049" s="4" t="s">
        <v>934</v>
      </c>
      <c r="G1049" s="5"/>
      <c r="H1049" s="2" t="s">
        <v>414</v>
      </c>
      <c r="I1049" s="4"/>
      <c r="J1049" s="4"/>
      <c r="K1049" s="4"/>
      <c r="L1049" s="4"/>
      <c r="M1049" s="4" t="str">
        <f>IF(vlookup(A1049,'Available Pokemon'!A:C,3,FALSE)=D1049,"Y","N")</f>
        <v>Y</v>
      </c>
      <c r="N1049" s="4" t="str">
        <f>iferror(IF(vlookup(A1049,'Available Pokemon'!A:D,4,FALSE)=D1049,"Y","N"),"N")</f>
        <v>N</v>
      </c>
      <c r="O1049" s="4" t="str">
        <f t="shared" si="5"/>
        <v>Y</v>
      </c>
      <c r="P1049" s="4" t="s">
        <v>44</v>
      </c>
      <c r="Q1049" s="4"/>
      <c r="R1049" s="4" t="s">
        <v>28</v>
      </c>
      <c r="S1049" s="4" t="s">
        <v>28</v>
      </c>
      <c r="T1049" s="4">
        <v>0.0</v>
      </c>
      <c r="U1049" s="4" t="s">
        <v>31</v>
      </c>
    </row>
    <row r="1050">
      <c r="A1050" s="11" t="s">
        <v>974</v>
      </c>
      <c r="B1050" s="2" t="s">
        <v>938</v>
      </c>
      <c r="C1050" s="12" t="s">
        <v>967</v>
      </c>
      <c r="D1050" s="3" t="str">
        <f>VLOOKUP(C1050,Locations!$G$2:$H$250,2,false)</f>
        <v>00107 Opal Ward Renovated</v>
      </c>
      <c r="E1050" s="11" t="s">
        <v>24</v>
      </c>
      <c r="F1050" s="4" t="s">
        <v>934</v>
      </c>
      <c r="G1050" s="5"/>
      <c r="H1050" s="2" t="s">
        <v>149</v>
      </c>
      <c r="I1050" s="4" t="s">
        <v>675</v>
      </c>
      <c r="J1050" s="4"/>
      <c r="K1050" s="4"/>
      <c r="L1050" s="4"/>
      <c r="M1050" s="4" t="str">
        <f>IF(vlookup(A1050,'Available Pokemon'!A:C,3,FALSE)=D1050,"Y","N")</f>
        <v>Y</v>
      </c>
      <c r="N1050" s="4" t="str">
        <f>iferror(IF(vlookup(A1050,'Available Pokemon'!A:D,4,FALSE)=D1050,"Y","N"),"N")</f>
        <v>N</v>
      </c>
      <c r="O1050" s="4" t="str">
        <f t="shared" si="5"/>
        <v>Y</v>
      </c>
      <c r="P1050" s="4" t="s">
        <v>44</v>
      </c>
      <c r="Q1050" s="4" t="s">
        <v>147</v>
      </c>
      <c r="R1050" s="4" t="s">
        <v>28</v>
      </c>
      <c r="S1050" s="4" t="s">
        <v>28</v>
      </c>
      <c r="T1050" s="4">
        <v>0.0</v>
      </c>
      <c r="U1050" s="4" t="s">
        <v>31</v>
      </c>
    </row>
    <row r="1051">
      <c r="A1051" s="11" t="s">
        <v>324</v>
      </c>
      <c r="B1051" s="2" t="s">
        <v>938</v>
      </c>
      <c r="C1051" s="12" t="s">
        <v>967</v>
      </c>
      <c r="D1051" s="3" t="str">
        <f>VLOOKUP(C1051,Locations!$G$2:$H$250,2,false)</f>
        <v>00107 Opal Ward Renovated</v>
      </c>
      <c r="E1051" s="11" t="s">
        <v>24</v>
      </c>
      <c r="F1051" s="4" t="s">
        <v>934</v>
      </c>
      <c r="G1051" s="5"/>
      <c r="H1051" s="2" t="s">
        <v>414</v>
      </c>
      <c r="I1051" s="4" t="s">
        <v>975</v>
      </c>
      <c r="J1051" s="4" t="s">
        <v>976</v>
      </c>
      <c r="K1051" s="4"/>
      <c r="L1051" s="4" t="s">
        <v>70</v>
      </c>
      <c r="M1051" s="4" t="str">
        <f>IF(vlookup(A1051,'Available Pokemon'!A:C,3,FALSE)=D1051,"Y","N")</f>
        <v>N</v>
      </c>
      <c r="N1051" s="4" t="str">
        <f>iferror(IF(vlookup(A1051,'Available Pokemon'!A:D,4,FALSE)=D1051,"Y","N"),"N")</f>
        <v>Y</v>
      </c>
      <c r="O1051" s="4" t="str">
        <f t="shared" si="5"/>
        <v>Y</v>
      </c>
      <c r="P1051" s="4" t="s">
        <v>44</v>
      </c>
      <c r="Q1051" s="4"/>
      <c r="R1051" s="4" t="s">
        <v>325</v>
      </c>
      <c r="S1051" s="4" t="s">
        <v>31</v>
      </c>
      <c r="T1051" s="4">
        <v>1.0</v>
      </c>
      <c r="U1051" s="4"/>
    </row>
    <row r="1052" hidden="1">
      <c r="A1052" s="11" t="s">
        <v>280</v>
      </c>
      <c r="B1052" s="11" t="s">
        <v>44</v>
      </c>
      <c r="C1052" s="12" t="s">
        <v>967</v>
      </c>
      <c r="D1052" s="3" t="str">
        <f>VLOOKUP(C1052,Locations!$G$2:$H$250,2,false)</f>
        <v>00107 Opal Ward Renovated</v>
      </c>
      <c r="E1052" s="11" t="s">
        <v>24</v>
      </c>
      <c r="F1052" s="4" t="s">
        <v>934</v>
      </c>
      <c r="G1052" s="3"/>
      <c r="H1052" s="11"/>
      <c r="I1052" s="4"/>
      <c r="J1052" s="4"/>
      <c r="K1052" s="4"/>
      <c r="L1052" s="4"/>
      <c r="M1052" s="4" t="str">
        <f>IF(vlookup(A1052,'Available Pokemon'!A:C,3,FALSE)=D1052,"Y","N")</f>
        <v>N</v>
      </c>
      <c r="N1052" s="4" t="str">
        <f>iferror(IF(vlookup(A1052,'Available Pokemon'!A:D,4,FALSE)=D1052,"Y","N"),"N")</f>
        <v>N</v>
      </c>
      <c r="O1052" s="4" t="str">
        <f t="shared" si="5"/>
        <v>N</v>
      </c>
      <c r="P1052" s="4" t="s">
        <v>44</v>
      </c>
      <c r="Q1052" s="4" t="s">
        <v>56</v>
      </c>
      <c r="R1052" s="4" t="s">
        <v>28</v>
      </c>
      <c r="S1052" s="4" t="s">
        <v>28</v>
      </c>
      <c r="T1052" s="4">
        <v>0.0</v>
      </c>
      <c r="U1052" s="4" t="s">
        <v>31</v>
      </c>
    </row>
    <row r="1053">
      <c r="A1053" s="11" t="s">
        <v>977</v>
      </c>
      <c r="B1053" s="11" t="s">
        <v>44</v>
      </c>
      <c r="C1053" s="12" t="s">
        <v>967</v>
      </c>
      <c r="D1053" s="3" t="str">
        <f>VLOOKUP(C1053,Locations!$G$2:$H$250,2,false)</f>
        <v>00107 Opal Ward Renovated</v>
      </c>
      <c r="E1053" s="11" t="s">
        <v>24</v>
      </c>
      <c r="F1053" s="4" t="s">
        <v>934</v>
      </c>
      <c r="G1053" s="5"/>
      <c r="H1053" s="2" t="s">
        <v>414</v>
      </c>
      <c r="I1053" s="4" t="s">
        <v>978</v>
      </c>
      <c r="J1053" s="4"/>
      <c r="K1053" s="4"/>
      <c r="L1053" s="4"/>
      <c r="M1053" s="4" t="str">
        <f>IF(vlookup(A1053,'Available Pokemon'!A:C,3,FALSE)=D1053,"Y","N")</f>
        <v>Y</v>
      </c>
      <c r="N1053" s="4" t="str">
        <f>iferror(IF(vlookup(A1053,'Available Pokemon'!A:D,4,FALSE)=D1053,"Y","N"),"N")</f>
        <v>N</v>
      </c>
      <c r="O1053" s="4" t="str">
        <f t="shared" si="5"/>
        <v>Y</v>
      </c>
      <c r="P1053" s="4" t="s">
        <v>44</v>
      </c>
      <c r="Q1053" s="4" t="s">
        <v>56</v>
      </c>
      <c r="R1053" s="4" t="s">
        <v>28</v>
      </c>
      <c r="S1053" s="4" t="s">
        <v>28</v>
      </c>
      <c r="T1053" s="4">
        <v>0.0</v>
      </c>
      <c r="U1053" s="4" t="s">
        <v>31</v>
      </c>
    </row>
    <row r="1054" hidden="1">
      <c r="A1054" s="11" t="s">
        <v>603</v>
      </c>
      <c r="B1054" s="11" t="s">
        <v>44</v>
      </c>
      <c r="C1054" s="12" t="s">
        <v>967</v>
      </c>
      <c r="D1054" s="3" t="str">
        <f>VLOOKUP(C1054,Locations!$G$2:$H$250,2,false)</f>
        <v>00107 Opal Ward Renovated</v>
      </c>
      <c r="E1054" s="11" t="s">
        <v>24</v>
      </c>
      <c r="F1054" s="4" t="s">
        <v>934</v>
      </c>
      <c r="G1054" s="3"/>
      <c r="H1054" s="11"/>
      <c r="I1054" s="4" t="s">
        <v>336</v>
      </c>
      <c r="J1054" s="4"/>
      <c r="K1054" s="4"/>
      <c r="L1054" s="4"/>
      <c r="M1054" s="4" t="str">
        <f>IF(vlookup(A1054,'Available Pokemon'!A:C,3,FALSE)=D1054,"Y","N")</f>
        <v>N</v>
      </c>
      <c r="N1054" s="4" t="str">
        <f>iferror(IF(vlookup(A1054,'Available Pokemon'!A:D,4,FALSE)=D1054,"Y","N"),"N")</f>
        <v>N</v>
      </c>
      <c r="O1054" s="4" t="str">
        <f t="shared" si="5"/>
        <v>N</v>
      </c>
      <c r="P1054" s="4" t="s">
        <v>44</v>
      </c>
      <c r="Q1054" s="4" t="s">
        <v>30</v>
      </c>
      <c r="R1054" s="4" t="s">
        <v>28</v>
      </c>
      <c r="S1054" s="4" t="s">
        <v>31</v>
      </c>
      <c r="T1054" s="4">
        <v>1.0</v>
      </c>
      <c r="U1054" s="4"/>
    </row>
    <row r="1055" hidden="1">
      <c r="A1055" s="11" t="s">
        <v>966</v>
      </c>
      <c r="B1055" s="11" t="s">
        <v>44</v>
      </c>
      <c r="C1055" s="12" t="s">
        <v>967</v>
      </c>
      <c r="D1055" s="3" t="str">
        <f>VLOOKUP(C1055,Locations!$G$2:$H$250,2,false)</f>
        <v>00107 Opal Ward Renovated</v>
      </c>
      <c r="E1055" s="11" t="s">
        <v>24</v>
      </c>
      <c r="F1055" s="4" t="s">
        <v>934</v>
      </c>
      <c r="G1055" s="3"/>
      <c r="H1055" s="2" t="s">
        <v>69</v>
      </c>
      <c r="I1055" s="4" t="s">
        <v>336</v>
      </c>
      <c r="J1055" s="4"/>
      <c r="K1055" s="4"/>
      <c r="L1055" s="4"/>
      <c r="M1055" s="4" t="str">
        <f>IF(vlookup(A1055,'Available Pokemon'!A:C,3,FALSE)=D1055,"Y","N")</f>
        <v>N</v>
      </c>
      <c r="N1055" s="4" t="str">
        <f>iferror(IF(vlookup(A1055,'Available Pokemon'!A:D,4,FALSE)=D1055,"Y","N"),"N")</f>
        <v>N</v>
      </c>
      <c r="O1055" s="4" t="str">
        <f t="shared" si="5"/>
        <v>N</v>
      </c>
      <c r="P1055" s="4" t="s">
        <v>44</v>
      </c>
      <c r="Q1055" s="4" t="s">
        <v>30</v>
      </c>
      <c r="R1055" s="4" t="s">
        <v>28</v>
      </c>
      <c r="S1055" s="4" t="s">
        <v>28</v>
      </c>
      <c r="T1055" s="4">
        <v>0.0</v>
      </c>
      <c r="U1055" s="4" t="s">
        <v>31</v>
      </c>
    </row>
    <row r="1056">
      <c r="A1056" s="11" t="s">
        <v>979</v>
      </c>
      <c r="B1056" s="11" t="s">
        <v>44</v>
      </c>
      <c r="C1056" s="12" t="s">
        <v>967</v>
      </c>
      <c r="D1056" s="3" t="str">
        <f>VLOOKUP(C1056,Locations!$G$2:$H$250,2,false)</f>
        <v>00107 Opal Ward Renovated</v>
      </c>
      <c r="E1056" s="11" t="s">
        <v>24</v>
      </c>
      <c r="F1056" s="4" t="s">
        <v>934</v>
      </c>
      <c r="G1056" s="5"/>
      <c r="H1056" s="2" t="s">
        <v>69</v>
      </c>
      <c r="I1056" s="4" t="s">
        <v>978</v>
      </c>
      <c r="J1056" s="4"/>
      <c r="K1056" s="4"/>
      <c r="L1056" s="4"/>
      <c r="M1056" s="4" t="str">
        <f>IF(vlookup(A1056,'Available Pokemon'!A:C,3,FALSE)=D1056,"Y","N")</f>
        <v>Y</v>
      </c>
      <c r="N1056" s="4" t="str">
        <f>iferror(IF(vlookup(A1056,'Available Pokemon'!A:D,4,FALSE)=D1056,"Y","N"),"N")</f>
        <v>N</v>
      </c>
      <c r="O1056" s="4" t="str">
        <f t="shared" si="5"/>
        <v>Y</v>
      </c>
      <c r="P1056" s="4" t="s">
        <v>44</v>
      </c>
      <c r="Q1056" s="4" t="s">
        <v>56</v>
      </c>
      <c r="R1056" s="4" t="s">
        <v>28</v>
      </c>
      <c r="S1056" s="4" t="s">
        <v>31</v>
      </c>
      <c r="T1056" s="4">
        <v>1.0</v>
      </c>
      <c r="U1056" s="4"/>
    </row>
    <row r="1057" hidden="1">
      <c r="A1057" s="11" t="s">
        <v>481</v>
      </c>
      <c r="B1057" s="2" t="s">
        <v>600</v>
      </c>
      <c r="C1057" s="12" t="s">
        <v>980</v>
      </c>
      <c r="D1057" s="3" t="str">
        <f>VLOOKUP(C1057,Locations!$G$2:$H$250,2,false)</f>
        <v>00108 Lower Peridot Ward Renovated</v>
      </c>
      <c r="E1057" s="11" t="s">
        <v>24</v>
      </c>
      <c r="F1057" s="4" t="s">
        <v>934</v>
      </c>
      <c r="G1057" s="3"/>
      <c r="H1057" s="2"/>
      <c r="I1057" s="4" t="s">
        <v>675</v>
      </c>
      <c r="J1057" s="4"/>
      <c r="K1057" s="4"/>
      <c r="L1057" s="4"/>
      <c r="M1057" s="4" t="str">
        <f>IF(vlookup(A1057,'Available Pokemon'!A:C,3,FALSE)=D1057,"Y","N")</f>
        <v>N</v>
      </c>
      <c r="N1057" s="4" t="str">
        <f>iferror(IF(vlookup(A1057,'Available Pokemon'!A:D,4,FALSE)=D1057,"Y","N"),"N")</f>
        <v>N</v>
      </c>
      <c r="O1057" s="4" t="str">
        <f t="shared" si="5"/>
        <v>N</v>
      </c>
      <c r="P1057" s="4" t="s">
        <v>147</v>
      </c>
      <c r="Q1057" s="4" t="s">
        <v>44</v>
      </c>
      <c r="R1057" s="4" t="s">
        <v>28</v>
      </c>
      <c r="S1057" s="4" t="s">
        <v>31</v>
      </c>
      <c r="T1057" s="4">
        <v>1.0</v>
      </c>
      <c r="U1057" s="4"/>
    </row>
    <row r="1058" hidden="1">
      <c r="A1058" s="11" t="s">
        <v>266</v>
      </c>
      <c r="B1058" s="2" t="s">
        <v>600</v>
      </c>
      <c r="C1058" s="12" t="s">
        <v>980</v>
      </c>
      <c r="D1058" s="3" t="str">
        <f>VLOOKUP(C1058,Locations!$G$2:$H$250,2,false)</f>
        <v>00108 Lower Peridot Ward Renovated</v>
      </c>
      <c r="E1058" s="11" t="s">
        <v>24</v>
      </c>
      <c r="F1058" s="4" t="s">
        <v>934</v>
      </c>
      <c r="G1058" s="3"/>
      <c r="H1058" s="2"/>
      <c r="I1058" s="4"/>
      <c r="J1058" s="4"/>
      <c r="K1058" s="4"/>
      <c r="L1058" s="4"/>
      <c r="M1058" s="4" t="str">
        <f>IF(vlookup(A1058,'Available Pokemon'!A:C,3,FALSE)=D1058,"Y","N")</f>
        <v>N</v>
      </c>
      <c r="N1058" s="4" t="str">
        <f>iferror(IF(vlookup(A1058,'Available Pokemon'!A:D,4,FALSE)=D1058,"Y","N"),"N")</f>
        <v>N</v>
      </c>
      <c r="O1058" s="4" t="str">
        <f t="shared" si="5"/>
        <v>N</v>
      </c>
      <c r="P1058" s="4" t="s">
        <v>44</v>
      </c>
      <c r="Q1058" s="4"/>
      <c r="R1058" s="4" t="s">
        <v>28</v>
      </c>
      <c r="S1058" s="4" t="s">
        <v>31</v>
      </c>
      <c r="T1058" s="4">
        <v>1.0</v>
      </c>
      <c r="U1058" s="4"/>
    </row>
    <row r="1059" hidden="1">
      <c r="A1059" s="11" t="s">
        <v>532</v>
      </c>
      <c r="B1059" s="2" t="s">
        <v>600</v>
      </c>
      <c r="C1059" s="12" t="s">
        <v>980</v>
      </c>
      <c r="D1059" s="3" t="str">
        <f>VLOOKUP(C1059,Locations!$G$2:$H$250,2,false)</f>
        <v>00108 Lower Peridot Ward Renovated</v>
      </c>
      <c r="E1059" s="11" t="s">
        <v>24</v>
      </c>
      <c r="F1059" s="4" t="s">
        <v>934</v>
      </c>
      <c r="G1059" s="3"/>
      <c r="H1059" s="2"/>
      <c r="I1059" s="4"/>
      <c r="J1059" s="4"/>
      <c r="K1059" s="4"/>
      <c r="L1059" s="4"/>
      <c r="M1059" s="4" t="str">
        <f>IF(vlookup(A1059,'Available Pokemon'!A:C,3,FALSE)=D1059,"Y","N")</f>
        <v>N</v>
      </c>
      <c r="N1059" s="4" t="str">
        <f>iferror(IF(vlookup(A1059,'Available Pokemon'!A:D,4,FALSE)=D1059,"Y","N"),"N")</f>
        <v>N</v>
      </c>
      <c r="O1059" s="4" t="str">
        <f t="shared" si="5"/>
        <v>N</v>
      </c>
      <c r="P1059" s="4" t="s">
        <v>44</v>
      </c>
      <c r="Q1059" s="4"/>
      <c r="R1059" s="4" t="s">
        <v>45</v>
      </c>
      <c r="S1059" s="4" t="s">
        <v>31</v>
      </c>
      <c r="T1059" s="4">
        <v>1.0</v>
      </c>
      <c r="U1059" s="4"/>
    </row>
    <row r="1060">
      <c r="A1060" s="11" t="s">
        <v>136</v>
      </c>
      <c r="B1060" s="2" t="s">
        <v>88</v>
      </c>
      <c r="C1060" s="12" t="s">
        <v>980</v>
      </c>
      <c r="D1060" s="3" t="str">
        <f>VLOOKUP(C1060,Locations!$G$2:$H$250,2,false)</f>
        <v>00108 Lower Peridot Ward Renovated</v>
      </c>
      <c r="E1060" s="11" t="s">
        <v>24</v>
      </c>
      <c r="F1060" s="4" t="s">
        <v>934</v>
      </c>
      <c r="G1060" s="5"/>
      <c r="H1060" s="2" t="s">
        <v>27</v>
      </c>
      <c r="I1060" s="4"/>
      <c r="J1060" s="4"/>
      <c r="K1060" s="4"/>
      <c r="L1060" s="4"/>
      <c r="M1060" s="4" t="str">
        <f>IF(vlookup(A1060,'Available Pokemon'!A:C,3,FALSE)=D1060,"Y","N")</f>
        <v>N</v>
      </c>
      <c r="N1060" s="4" t="str">
        <f>iferror(IF(vlookup(A1060,'Available Pokemon'!A:D,4,FALSE)=D1060,"Y","N"),"N")</f>
        <v>Y</v>
      </c>
      <c r="O1060" s="4" t="str">
        <f t="shared" si="5"/>
        <v>Y</v>
      </c>
      <c r="P1060" s="4" t="s">
        <v>90</v>
      </c>
      <c r="Q1060" s="4"/>
      <c r="R1060" s="4" t="s">
        <v>137</v>
      </c>
      <c r="S1060" s="4" t="s">
        <v>31</v>
      </c>
      <c r="T1060" s="4">
        <v>1.0</v>
      </c>
      <c r="U1060" s="4"/>
    </row>
    <row r="1061" hidden="1">
      <c r="A1061" s="11" t="s">
        <v>968</v>
      </c>
      <c r="B1061" s="2" t="s">
        <v>88</v>
      </c>
      <c r="C1061" s="12" t="s">
        <v>980</v>
      </c>
      <c r="D1061" s="3" t="str">
        <f>VLOOKUP(C1061,Locations!$G$2:$H$250,2,false)</f>
        <v>00108 Lower Peridot Ward Renovated</v>
      </c>
      <c r="E1061" s="11" t="s">
        <v>24</v>
      </c>
      <c r="F1061" s="4" t="s">
        <v>934</v>
      </c>
      <c r="G1061" s="3"/>
      <c r="H1061" s="2"/>
      <c r="I1061" s="4"/>
      <c r="J1061" s="4"/>
      <c r="K1061" s="4"/>
      <c r="L1061" s="4"/>
      <c r="M1061" s="4" t="str">
        <f>IF(vlookup(A1061,'Available Pokemon'!A:C,3,FALSE)=D1061,"Y","N")</f>
        <v>N</v>
      </c>
      <c r="N1061" s="4" t="str">
        <f>iferror(IF(vlookup(A1061,'Available Pokemon'!A:D,4,FALSE)=D1061,"Y","N"),"N")</f>
        <v>N</v>
      </c>
      <c r="O1061" s="4" t="str">
        <f t="shared" si="5"/>
        <v>N</v>
      </c>
      <c r="P1061" s="4" t="s">
        <v>90</v>
      </c>
      <c r="Q1061" s="4" t="s">
        <v>131</v>
      </c>
      <c r="R1061" s="4" t="s">
        <v>28</v>
      </c>
      <c r="S1061" s="4" t="s">
        <v>28</v>
      </c>
      <c r="T1061" s="4">
        <v>0.0</v>
      </c>
      <c r="U1061" s="4" t="s">
        <v>31</v>
      </c>
    </row>
    <row r="1062" hidden="1">
      <c r="A1062" s="11" t="s">
        <v>717</v>
      </c>
      <c r="B1062" s="2" t="s">
        <v>88</v>
      </c>
      <c r="C1062" s="12" t="s">
        <v>980</v>
      </c>
      <c r="D1062" s="3" t="str">
        <f>VLOOKUP(C1062,Locations!$G$2:$H$250,2,false)</f>
        <v>00108 Lower Peridot Ward Renovated</v>
      </c>
      <c r="E1062" s="11" t="s">
        <v>24</v>
      </c>
      <c r="F1062" s="4" t="s">
        <v>934</v>
      </c>
      <c r="G1062" s="3"/>
      <c r="H1062" s="2"/>
      <c r="I1062" s="4" t="s">
        <v>718</v>
      </c>
      <c r="J1062" s="4"/>
      <c r="K1062" s="4"/>
      <c r="L1062" s="4"/>
      <c r="M1062" s="4" t="str">
        <f>IF(vlookup(A1062,'Available Pokemon'!A:C,3,FALSE)=D1062,"Y","N")</f>
        <v>N</v>
      </c>
      <c r="N1062" s="4" t="str">
        <f>iferror(IF(vlookup(A1062,'Available Pokemon'!A:D,4,FALSE)=D1062,"Y","N"),"N")</f>
        <v>N</v>
      </c>
      <c r="O1062" s="4" t="str">
        <f t="shared" si="5"/>
        <v>N</v>
      </c>
      <c r="P1062" s="4" t="s">
        <v>90</v>
      </c>
      <c r="Q1062" s="4" t="s">
        <v>56</v>
      </c>
      <c r="R1062" s="4" t="s">
        <v>28</v>
      </c>
      <c r="S1062" s="4" t="s">
        <v>28</v>
      </c>
      <c r="T1062" s="4">
        <v>0.0</v>
      </c>
      <c r="U1062" s="4" t="s">
        <v>31</v>
      </c>
    </row>
    <row r="1063" hidden="1">
      <c r="A1063" s="11" t="s">
        <v>91</v>
      </c>
      <c r="B1063" s="2" t="s">
        <v>88</v>
      </c>
      <c r="C1063" s="12" t="s">
        <v>980</v>
      </c>
      <c r="D1063" s="3" t="str">
        <f>VLOOKUP(C1063,Locations!$G$2:$H$250,2,false)</f>
        <v>00108 Lower Peridot Ward Renovated</v>
      </c>
      <c r="E1063" s="11" t="s">
        <v>24</v>
      </c>
      <c r="F1063" s="4" t="s">
        <v>934</v>
      </c>
      <c r="G1063" s="3"/>
      <c r="H1063" s="2"/>
      <c r="I1063" s="4"/>
      <c r="J1063" s="4"/>
      <c r="K1063" s="4"/>
      <c r="L1063" s="4"/>
      <c r="M1063" s="4" t="str">
        <f>IF(vlookup(A1063,'Available Pokemon'!A:C,3,FALSE)=D1063,"Y","N")</f>
        <v>N</v>
      </c>
      <c r="N1063" s="4" t="str">
        <f>iferror(IF(vlookup(A1063,'Available Pokemon'!A:D,4,FALSE)=D1063,"Y","N"),"N")</f>
        <v>N</v>
      </c>
      <c r="O1063" s="4" t="str">
        <f t="shared" si="5"/>
        <v>N</v>
      </c>
      <c r="P1063" s="4" t="s">
        <v>90</v>
      </c>
      <c r="Q1063" s="4"/>
      <c r="R1063" s="4" t="s">
        <v>92</v>
      </c>
      <c r="S1063" s="4" t="s">
        <v>31</v>
      </c>
      <c r="T1063" s="4">
        <v>1.0</v>
      </c>
      <c r="U1063" s="4"/>
    </row>
    <row r="1064" hidden="1">
      <c r="A1064" s="11" t="s">
        <v>719</v>
      </c>
      <c r="B1064" s="2" t="s">
        <v>88</v>
      </c>
      <c r="C1064" s="12" t="s">
        <v>980</v>
      </c>
      <c r="D1064" s="3" t="str">
        <f>VLOOKUP(C1064,Locations!$G$2:$H$250,2,false)</f>
        <v>00108 Lower Peridot Ward Renovated</v>
      </c>
      <c r="E1064" s="11" t="s">
        <v>24</v>
      </c>
      <c r="F1064" s="4" t="s">
        <v>934</v>
      </c>
      <c r="G1064" s="3"/>
      <c r="H1064" s="2"/>
      <c r="I1064" s="4" t="s">
        <v>718</v>
      </c>
      <c r="J1064" s="4"/>
      <c r="K1064" s="4"/>
      <c r="L1064" s="4"/>
      <c r="M1064" s="4" t="str">
        <f>IF(vlookup(A1064,'Available Pokemon'!A:C,3,FALSE)=D1064,"Y","N")</f>
        <v>N</v>
      </c>
      <c r="N1064" s="4" t="str">
        <f>iferror(IF(vlookup(A1064,'Available Pokemon'!A:D,4,FALSE)=D1064,"Y","N"),"N")</f>
        <v>N</v>
      </c>
      <c r="O1064" s="4" t="str">
        <f t="shared" si="5"/>
        <v>N</v>
      </c>
      <c r="P1064" s="4" t="s">
        <v>90</v>
      </c>
      <c r="Q1064" s="4" t="s">
        <v>29</v>
      </c>
      <c r="R1064" s="4" t="s">
        <v>196</v>
      </c>
      <c r="S1064" s="4" t="s">
        <v>28</v>
      </c>
      <c r="T1064" s="4">
        <v>0.0</v>
      </c>
      <c r="U1064" s="4" t="s">
        <v>31</v>
      </c>
    </row>
    <row r="1065" hidden="1">
      <c r="A1065" s="11" t="s">
        <v>365</v>
      </c>
      <c r="B1065" s="2" t="s">
        <v>96</v>
      </c>
      <c r="C1065" s="12" t="s">
        <v>980</v>
      </c>
      <c r="D1065" s="3" t="str">
        <f>VLOOKUP(C1065,Locations!$G$2:$H$250,2,false)</f>
        <v>00108 Lower Peridot Ward Renovated</v>
      </c>
      <c r="E1065" s="11" t="s">
        <v>101</v>
      </c>
      <c r="F1065" s="4" t="s">
        <v>934</v>
      </c>
      <c r="G1065" s="3"/>
      <c r="H1065" s="2"/>
      <c r="I1065" s="4"/>
      <c r="J1065" s="4"/>
      <c r="K1065" s="4"/>
      <c r="L1065" s="4"/>
      <c r="M1065" s="4" t="str">
        <f>IF(vlookup(A1065,'Available Pokemon'!A:C,3,FALSE)=D1065,"Y","N")</f>
        <v>N</v>
      </c>
      <c r="N1065" s="4" t="str">
        <f>iferror(IF(vlookup(A1065,'Available Pokemon'!A:D,4,FALSE)=D1065,"Y","N"),"N")</f>
        <v>N</v>
      </c>
      <c r="O1065" s="4" t="str">
        <f t="shared" si="5"/>
        <v>N</v>
      </c>
      <c r="P1065" s="4" t="s">
        <v>90</v>
      </c>
      <c r="Q1065" s="4" t="s">
        <v>30</v>
      </c>
      <c r="R1065" s="4" t="s">
        <v>28</v>
      </c>
      <c r="S1065" s="4" t="s">
        <v>28</v>
      </c>
      <c r="T1065" s="4">
        <v>0.0</v>
      </c>
      <c r="U1065" s="4" t="s">
        <v>31</v>
      </c>
    </row>
    <row r="1066" hidden="1">
      <c r="A1066" s="11" t="s">
        <v>804</v>
      </c>
      <c r="B1066" s="2" t="s">
        <v>96</v>
      </c>
      <c r="C1066" s="12" t="s">
        <v>980</v>
      </c>
      <c r="D1066" s="3" t="str">
        <f>VLOOKUP(C1066,Locations!$G$2:$H$250,2,false)</f>
        <v>00108 Lower Peridot Ward Renovated</v>
      </c>
      <c r="E1066" s="11" t="s">
        <v>24</v>
      </c>
      <c r="F1066" s="4" t="s">
        <v>934</v>
      </c>
      <c r="G1066" s="3"/>
      <c r="H1066" s="2"/>
      <c r="I1066" s="4" t="s">
        <v>805</v>
      </c>
      <c r="J1066" s="4"/>
      <c r="K1066" s="4"/>
      <c r="L1066" s="4"/>
      <c r="M1066" s="4" t="str">
        <f>IF(vlookup(A1066,'Available Pokemon'!A:C,3,FALSE)=D1066,"Y","N")</f>
        <v>N</v>
      </c>
      <c r="N1066" s="4" t="str">
        <f>iferror(IF(vlookup(A1066,'Available Pokemon'!A:D,4,FALSE)=D1066,"Y","N"),"N")</f>
        <v>N</v>
      </c>
      <c r="O1066" s="4" t="str">
        <f t="shared" si="5"/>
        <v>N</v>
      </c>
      <c r="P1066" s="4" t="s">
        <v>90</v>
      </c>
      <c r="Q1066" s="4" t="s">
        <v>56</v>
      </c>
      <c r="R1066" s="4" t="s">
        <v>28</v>
      </c>
      <c r="S1066" s="4" t="s">
        <v>28</v>
      </c>
      <c r="T1066" s="4">
        <v>0.0</v>
      </c>
      <c r="U1066" s="4" t="s">
        <v>31</v>
      </c>
    </row>
    <row r="1067">
      <c r="A1067" s="11" t="s">
        <v>981</v>
      </c>
      <c r="B1067" s="2" t="s">
        <v>96</v>
      </c>
      <c r="C1067" s="12" t="s">
        <v>980</v>
      </c>
      <c r="D1067" s="3" t="str">
        <f>VLOOKUP(C1067,Locations!$G$2:$H$250,2,false)</f>
        <v>00108 Lower Peridot Ward Renovated</v>
      </c>
      <c r="E1067" s="11" t="s">
        <v>24</v>
      </c>
      <c r="F1067" s="4" t="s">
        <v>934</v>
      </c>
      <c r="G1067" s="5"/>
      <c r="H1067" s="2" t="s">
        <v>414</v>
      </c>
      <c r="I1067" s="4" t="s">
        <v>718</v>
      </c>
      <c r="J1067" s="4"/>
      <c r="K1067" s="4"/>
      <c r="L1067" s="4"/>
      <c r="M1067" s="4" t="str">
        <f>IF(vlookup(A1067,'Available Pokemon'!A:C,3,FALSE)=D1067,"Y","N")</f>
        <v>Y</v>
      </c>
      <c r="N1067" s="4" t="str">
        <f>iferror(IF(vlookup(A1067,'Available Pokemon'!A:D,4,FALSE)=D1067,"Y","N"),"N")</f>
        <v>N</v>
      </c>
      <c r="O1067" s="4" t="str">
        <f t="shared" si="5"/>
        <v>Y</v>
      </c>
      <c r="P1067" s="4" t="s">
        <v>90</v>
      </c>
      <c r="Q1067" s="4" t="s">
        <v>56</v>
      </c>
      <c r="R1067" s="4" t="s">
        <v>28</v>
      </c>
      <c r="S1067" s="4" t="s">
        <v>28</v>
      </c>
      <c r="T1067" s="4">
        <v>0.0</v>
      </c>
      <c r="U1067" s="4" t="s">
        <v>31</v>
      </c>
    </row>
    <row r="1068">
      <c r="A1068" s="11" t="s">
        <v>982</v>
      </c>
      <c r="B1068" s="2" t="s">
        <v>96</v>
      </c>
      <c r="C1068" s="12" t="s">
        <v>980</v>
      </c>
      <c r="D1068" s="3" t="str">
        <f>VLOOKUP(C1068,Locations!$G$2:$H$250,2,false)</f>
        <v>00108 Lower Peridot Ward Renovated</v>
      </c>
      <c r="E1068" s="11" t="s">
        <v>97</v>
      </c>
      <c r="F1068" s="4" t="s">
        <v>934</v>
      </c>
      <c r="G1068" s="5"/>
      <c r="H1068" s="2" t="s">
        <v>414</v>
      </c>
      <c r="I1068" s="4" t="s">
        <v>983</v>
      </c>
      <c r="J1068" s="4"/>
      <c r="K1068" s="4"/>
      <c r="L1068" s="4"/>
      <c r="M1068" s="4" t="str">
        <f>IF(vlookup(A1068,'Available Pokemon'!A:C,3,FALSE)=D1068,"Y","N")</f>
        <v>Y</v>
      </c>
      <c r="N1068" s="4" t="str">
        <f>iferror(IF(vlookup(A1068,'Available Pokemon'!A:D,4,FALSE)=D1068,"Y","N"),"N")</f>
        <v>N</v>
      </c>
      <c r="O1068" s="4" t="str">
        <f t="shared" si="5"/>
        <v>Y</v>
      </c>
      <c r="P1068" s="4" t="s">
        <v>90</v>
      </c>
      <c r="Q1068" s="4" t="s">
        <v>81</v>
      </c>
      <c r="R1068" s="4" t="s">
        <v>28</v>
      </c>
      <c r="S1068" s="4" t="s">
        <v>28</v>
      </c>
      <c r="T1068" s="4">
        <v>1.0</v>
      </c>
      <c r="U1068" s="4"/>
    </row>
    <row r="1069" hidden="1">
      <c r="A1069" s="11" t="s">
        <v>730</v>
      </c>
      <c r="B1069" s="2" t="s">
        <v>96</v>
      </c>
      <c r="C1069" s="12" t="s">
        <v>980</v>
      </c>
      <c r="D1069" s="3" t="str">
        <f>VLOOKUP(C1069,Locations!$G$2:$H$250,2,false)</f>
        <v>00108 Lower Peridot Ward Renovated</v>
      </c>
      <c r="E1069" s="11" t="s">
        <v>97</v>
      </c>
      <c r="F1069" s="4" t="s">
        <v>934</v>
      </c>
      <c r="G1069" s="3"/>
      <c r="H1069" s="2"/>
      <c r="I1069" s="4" t="s">
        <v>143</v>
      </c>
      <c r="J1069" s="4"/>
      <c r="K1069" s="4"/>
      <c r="L1069" s="4"/>
      <c r="M1069" s="4" t="str">
        <f>IF(vlookup(A1069,'Available Pokemon'!A:C,3,FALSE)=D1069,"Y","N")</f>
        <v>N</v>
      </c>
      <c r="N1069" s="4" t="str">
        <f>iferror(IF(vlookup(A1069,'Available Pokemon'!A:D,4,FALSE)=D1069,"Y","N"),"N")</f>
        <v>N</v>
      </c>
      <c r="O1069" s="4" t="str">
        <f t="shared" si="5"/>
        <v>N</v>
      </c>
      <c r="P1069" s="4" t="s">
        <v>29</v>
      </c>
      <c r="Q1069" s="4"/>
      <c r="R1069" s="4" t="s">
        <v>28</v>
      </c>
      <c r="S1069" s="4" t="s">
        <v>28</v>
      </c>
      <c r="T1069" s="4">
        <v>0.0</v>
      </c>
      <c r="U1069" s="4" t="s">
        <v>31</v>
      </c>
    </row>
    <row r="1070" hidden="1">
      <c r="A1070" s="11" t="s">
        <v>807</v>
      </c>
      <c r="B1070" s="2" t="s">
        <v>96</v>
      </c>
      <c r="C1070" s="12" t="s">
        <v>980</v>
      </c>
      <c r="D1070" s="3" t="str">
        <f>VLOOKUP(C1070,Locations!$G$2:$H$250,2,false)</f>
        <v>00108 Lower Peridot Ward Renovated</v>
      </c>
      <c r="E1070" s="11" t="s">
        <v>24</v>
      </c>
      <c r="F1070" s="4" t="s">
        <v>934</v>
      </c>
      <c r="G1070" s="3"/>
      <c r="H1070" s="2"/>
      <c r="I1070" s="4" t="s">
        <v>805</v>
      </c>
      <c r="J1070" s="4"/>
      <c r="K1070" s="4"/>
      <c r="L1070" s="4"/>
      <c r="M1070" s="4" t="str">
        <f>IF(vlookup(A1070,'Available Pokemon'!A:C,3,FALSE)=D1070,"Y","N")</f>
        <v>N</v>
      </c>
      <c r="N1070" s="4" t="str">
        <f>iferror(IF(vlookup(A1070,'Available Pokemon'!A:D,4,FALSE)=D1070,"Y","N"),"N")</f>
        <v>N</v>
      </c>
      <c r="O1070" s="4" t="str">
        <f t="shared" si="5"/>
        <v>N</v>
      </c>
      <c r="P1070" s="4" t="s">
        <v>90</v>
      </c>
      <c r="Q1070" s="4" t="s">
        <v>30</v>
      </c>
      <c r="R1070" s="4" t="s">
        <v>28</v>
      </c>
      <c r="S1070" s="4" t="s">
        <v>28</v>
      </c>
      <c r="T1070" s="4">
        <v>0.0</v>
      </c>
      <c r="U1070" s="4" t="s">
        <v>31</v>
      </c>
    </row>
    <row r="1071">
      <c r="A1071" s="11" t="s">
        <v>250</v>
      </c>
      <c r="B1071" s="2" t="s">
        <v>96</v>
      </c>
      <c r="C1071" s="12" t="s">
        <v>980</v>
      </c>
      <c r="D1071" s="3" t="str">
        <f>VLOOKUP(C1071,Locations!$G$2:$H$250,2,false)</f>
        <v>00108 Lower Peridot Ward Renovated</v>
      </c>
      <c r="E1071" s="11" t="s">
        <v>213</v>
      </c>
      <c r="F1071" s="4" t="s">
        <v>934</v>
      </c>
      <c r="G1071" s="5"/>
      <c r="H1071" s="2" t="s">
        <v>27</v>
      </c>
      <c r="I1071" s="4"/>
      <c r="J1071" s="4"/>
      <c r="K1071" s="4"/>
      <c r="L1071" s="4"/>
      <c r="M1071" s="4" t="str">
        <f>IF(vlookup(A1071,'Available Pokemon'!A:C,3,FALSE)=D1071,"Y","N")</f>
        <v>N</v>
      </c>
      <c r="N1071" s="4" t="str">
        <f>iferror(IF(vlookup(A1071,'Available Pokemon'!A:D,4,FALSE)=D1071,"Y","N"),"N")</f>
        <v>Y</v>
      </c>
      <c r="O1071" s="4" t="str">
        <f t="shared" si="5"/>
        <v>Y</v>
      </c>
      <c r="P1071" s="4" t="s">
        <v>81</v>
      </c>
      <c r="Q1071" s="4"/>
      <c r="R1071" s="4" t="s">
        <v>28</v>
      </c>
      <c r="S1071" s="4" t="s">
        <v>31</v>
      </c>
      <c r="T1071" s="4">
        <v>1.0</v>
      </c>
      <c r="U1071" s="4"/>
    </row>
    <row r="1072">
      <c r="A1072" s="11" t="s">
        <v>984</v>
      </c>
      <c r="B1072" s="2" t="s">
        <v>96</v>
      </c>
      <c r="C1072" s="12" t="s">
        <v>980</v>
      </c>
      <c r="D1072" s="3" t="str">
        <f>VLOOKUP(C1072,Locations!$G$2:$H$250,2,false)</f>
        <v>00108 Lower Peridot Ward Renovated</v>
      </c>
      <c r="E1072" s="11" t="s">
        <v>101</v>
      </c>
      <c r="F1072" s="4" t="s">
        <v>934</v>
      </c>
      <c r="G1072" s="5"/>
      <c r="H1072" s="2" t="s">
        <v>414</v>
      </c>
      <c r="I1072" s="4"/>
      <c r="J1072" s="4"/>
      <c r="K1072" s="4"/>
      <c r="L1072" s="4"/>
      <c r="M1072" s="4" t="str">
        <f>IF(vlookup(A1072,'Available Pokemon'!A:C,3,FALSE)=D1072,"Y","N")</f>
        <v>Y</v>
      </c>
      <c r="N1072" s="4" t="str">
        <f>iferror(IF(vlookup(A1072,'Available Pokemon'!A:D,4,FALSE)=D1072,"Y","N"),"N")</f>
        <v>N</v>
      </c>
      <c r="O1072" s="4" t="str">
        <f t="shared" si="5"/>
        <v>Y</v>
      </c>
      <c r="P1072" s="4" t="s">
        <v>90</v>
      </c>
      <c r="Q1072" s="4" t="s">
        <v>81</v>
      </c>
      <c r="R1072" s="4" t="s">
        <v>28</v>
      </c>
      <c r="S1072" s="4" t="s">
        <v>28</v>
      </c>
      <c r="T1072" s="4">
        <v>0.0</v>
      </c>
      <c r="U1072" s="4" t="s">
        <v>31</v>
      </c>
    </row>
    <row r="1073">
      <c r="A1073" s="11" t="s">
        <v>166</v>
      </c>
      <c r="B1073" s="2" t="s">
        <v>96</v>
      </c>
      <c r="C1073" s="12" t="s">
        <v>980</v>
      </c>
      <c r="D1073" s="3" t="str">
        <f>VLOOKUP(C1073,Locations!$G$2:$H$250,2,false)</f>
        <v>00108 Lower Peridot Ward Renovated</v>
      </c>
      <c r="E1073" s="11" t="s">
        <v>97</v>
      </c>
      <c r="F1073" s="4" t="s">
        <v>934</v>
      </c>
      <c r="G1073" s="5"/>
      <c r="H1073" s="2" t="s">
        <v>414</v>
      </c>
      <c r="I1073" s="4"/>
      <c r="J1073" s="4"/>
      <c r="K1073" s="4"/>
      <c r="L1073" s="4"/>
      <c r="M1073" s="4" t="str">
        <f>IF(vlookup(A1073,'Available Pokemon'!A:C,3,FALSE)=D1073,"Y","N")</f>
        <v>N</v>
      </c>
      <c r="N1073" s="4" t="str">
        <f>iferror(IF(vlookup(A1073,'Available Pokemon'!A:D,4,FALSE)=D1073,"Y","N"),"N")</f>
        <v>Y</v>
      </c>
      <c r="O1073" s="4" t="str">
        <f t="shared" si="5"/>
        <v>Y</v>
      </c>
      <c r="P1073" s="4" t="s">
        <v>90</v>
      </c>
      <c r="Q1073" s="4"/>
      <c r="R1073" s="4" t="s">
        <v>168</v>
      </c>
      <c r="S1073" s="4" t="s">
        <v>31</v>
      </c>
      <c r="T1073" s="4">
        <v>2.0</v>
      </c>
      <c r="U1073" s="4"/>
    </row>
    <row r="1074" hidden="1">
      <c r="A1074" s="11" t="s">
        <v>100</v>
      </c>
      <c r="B1074" s="2" t="s">
        <v>96</v>
      </c>
      <c r="C1074" s="12" t="s">
        <v>980</v>
      </c>
      <c r="D1074" s="3" t="str">
        <f>VLOOKUP(C1074,Locations!$G$2:$H$250,2,false)</f>
        <v>00108 Lower Peridot Ward Renovated</v>
      </c>
      <c r="E1074" s="11" t="s">
        <v>101</v>
      </c>
      <c r="F1074" s="4" t="s">
        <v>934</v>
      </c>
      <c r="G1074" s="3"/>
      <c r="H1074" s="2"/>
      <c r="I1074" s="4"/>
      <c r="J1074" s="4"/>
      <c r="K1074" s="4"/>
      <c r="L1074" s="4"/>
      <c r="M1074" s="4" t="str">
        <f>IF(vlookup(A1074,'Available Pokemon'!A:C,3,FALSE)=D1074,"Y","N")</f>
        <v>N</v>
      </c>
      <c r="N1074" s="4" t="str">
        <f>iferror(IF(vlookup(A1074,'Available Pokemon'!A:D,4,FALSE)=D1074,"Y","N"),"N")</f>
        <v>N</v>
      </c>
      <c r="O1074" s="4" t="str">
        <f t="shared" si="5"/>
        <v>N</v>
      </c>
      <c r="P1074" s="4" t="s">
        <v>71</v>
      </c>
      <c r="Q1074" s="4" t="s">
        <v>56</v>
      </c>
      <c r="R1074" s="4" t="s">
        <v>28</v>
      </c>
      <c r="S1074" s="4" t="s">
        <v>31</v>
      </c>
      <c r="T1074" s="4">
        <v>1.0</v>
      </c>
      <c r="U1074" s="4"/>
    </row>
    <row r="1075">
      <c r="A1075" s="11" t="s">
        <v>169</v>
      </c>
      <c r="B1075" s="2" t="s">
        <v>96</v>
      </c>
      <c r="C1075" s="12" t="s">
        <v>980</v>
      </c>
      <c r="D1075" s="3" t="str">
        <f>VLOOKUP(C1075,Locations!$G$2:$H$250,2,false)</f>
        <v>00108 Lower Peridot Ward Renovated</v>
      </c>
      <c r="E1075" s="11" t="s">
        <v>101</v>
      </c>
      <c r="F1075" s="4" t="s">
        <v>934</v>
      </c>
      <c r="G1075" s="5"/>
      <c r="H1075" s="2" t="s">
        <v>27</v>
      </c>
      <c r="I1075" s="4"/>
      <c r="J1075" s="4"/>
      <c r="K1075" s="4"/>
      <c r="L1075" s="4"/>
      <c r="M1075" s="4" t="str">
        <f>IF(vlookup(A1075,'Available Pokemon'!A:C,3,FALSE)=D1075,"Y","N")</f>
        <v>N</v>
      </c>
      <c r="N1075" s="4" t="str">
        <f>iferror(IF(vlookup(A1075,'Available Pokemon'!A:D,4,FALSE)=D1075,"Y","N"),"N")</f>
        <v>Y</v>
      </c>
      <c r="O1075" s="4" t="str">
        <f t="shared" si="5"/>
        <v>Y</v>
      </c>
      <c r="P1075" s="4" t="s">
        <v>90</v>
      </c>
      <c r="Q1075" s="4" t="s">
        <v>81</v>
      </c>
      <c r="R1075" s="4" t="s">
        <v>28</v>
      </c>
      <c r="S1075" s="4" t="s">
        <v>31</v>
      </c>
      <c r="T1075" s="4">
        <v>1.0</v>
      </c>
      <c r="U1075" s="4"/>
    </row>
    <row r="1076" hidden="1">
      <c r="A1076" s="11" t="s">
        <v>371</v>
      </c>
      <c r="B1076" s="2" t="s">
        <v>96</v>
      </c>
      <c r="C1076" s="12" t="s">
        <v>980</v>
      </c>
      <c r="D1076" s="3" t="str">
        <f>VLOOKUP(C1076,Locations!$G$2:$H$250,2,false)</f>
        <v>00108 Lower Peridot Ward Renovated</v>
      </c>
      <c r="E1076" s="11" t="s">
        <v>145</v>
      </c>
      <c r="F1076" s="4" t="s">
        <v>934</v>
      </c>
      <c r="G1076" s="3"/>
      <c r="H1076" s="2"/>
      <c r="I1076" s="4"/>
      <c r="J1076" s="4"/>
      <c r="K1076" s="4"/>
      <c r="L1076" s="4"/>
      <c r="M1076" s="4" t="str">
        <f>IF(vlookup(A1076,'Available Pokemon'!A:C,3,FALSE)=D1076,"Y","N")</f>
        <v>N</v>
      </c>
      <c r="N1076" s="4" t="str">
        <f>iferror(IF(vlookup(A1076,'Available Pokemon'!A:D,4,FALSE)=D1076,"Y","N"),"N")</f>
        <v>N</v>
      </c>
      <c r="O1076" s="4" t="str">
        <f t="shared" si="5"/>
        <v>N</v>
      </c>
      <c r="P1076" s="4" t="s">
        <v>90</v>
      </c>
      <c r="Q1076" s="4" t="s">
        <v>56</v>
      </c>
      <c r="R1076" s="4" t="s">
        <v>28</v>
      </c>
      <c r="S1076" s="4" t="s">
        <v>28</v>
      </c>
      <c r="T1076" s="4">
        <v>0.0</v>
      </c>
      <c r="U1076" s="4" t="s">
        <v>31</v>
      </c>
    </row>
    <row r="1077" hidden="1">
      <c r="A1077" s="11" t="s">
        <v>144</v>
      </c>
      <c r="B1077" s="2" t="s">
        <v>96</v>
      </c>
      <c r="C1077" s="12" t="s">
        <v>980</v>
      </c>
      <c r="D1077" s="3" t="str">
        <f>VLOOKUP(C1077,Locations!$G$2:$H$250,2,false)</f>
        <v>00108 Lower Peridot Ward Renovated</v>
      </c>
      <c r="E1077" s="11" t="s">
        <v>145</v>
      </c>
      <c r="F1077" s="4" t="s">
        <v>934</v>
      </c>
      <c r="G1077" s="3"/>
      <c r="H1077" s="2"/>
      <c r="I1077" s="4"/>
      <c r="J1077" s="4"/>
      <c r="K1077" s="4"/>
      <c r="L1077" s="4"/>
      <c r="M1077" s="4" t="str">
        <f>IF(vlookup(A1077,'Available Pokemon'!A:C,3,FALSE)=D1077,"Y","N")</f>
        <v>N</v>
      </c>
      <c r="N1077" s="4" t="str">
        <f>iferror(IF(vlookup(A1077,'Available Pokemon'!A:D,4,FALSE)=D1077,"Y","N"),"N")</f>
        <v>N</v>
      </c>
      <c r="O1077" s="4" t="str">
        <f t="shared" si="5"/>
        <v>N</v>
      </c>
      <c r="P1077" s="4" t="s">
        <v>90</v>
      </c>
      <c r="Q1077" s="4" t="s">
        <v>56</v>
      </c>
      <c r="R1077" s="4" t="s">
        <v>28</v>
      </c>
      <c r="S1077" s="4" t="s">
        <v>31</v>
      </c>
      <c r="T1077" s="4">
        <v>1.0</v>
      </c>
      <c r="U1077" s="4"/>
    </row>
    <row r="1078">
      <c r="A1078" s="11" t="s">
        <v>985</v>
      </c>
      <c r="B1078" s="2" t="s">
        <v>96</v>
      </c>
      <c r="C1078" s="12" t="s">
        <v>980</v>
      </c>
      <c r="D1078" s="3" t="str">
        <f>VLOOKUP(C1078,Locations!$G$2:$H$250,2,false)</f>
        <v>00108 Lower Peridot Ward Renovated</v>
      </c>
      <c r="E1078" s="11" t="s">
        <v>213</v>
      </c>
      <c r="F1078" s="4" t="s">
        <v>934</v>
      </c>
      <c r="G1078" s="5"/>
      <c r="H1078" s="2" t="s">
        <v>414</v>
      </c>
      <c r="I1078" s="4"/>
      <c r="J1078" s="4"/>
      <c r="K1078" s="4"/>
      <c r="L1078" s="4"/>
      <c r="M1078" s="4" t="str">
        <f>IF(vlookup(A1078,'Available Pokemon'!A:C,3,FALSE)=D1078,"Y","N")</f>
        <v>Y</v>
      </c>
      <c r="N1078" s="4" t="str">
        <f>iferror(IF(vlookup(A1078,'Available Pokemon'!A:D,4,FALSE)=D1078,"Y","N"),"N")</f>
        <v>N</v>
      </c>
      <c r="O1078" s="4" t="str">
        <f t="shared" si="5"/>
        <v>Y</v>
      </c>
      <c r="P1078" s="4" t="s">
        <v>81</v>
      </c>
      <c r="Q1078" s="4"/>
      <c r="R1078" s="4" t="s">
        <v>28</v>
      </c>
      <c r="S1078" s="4" t="s">
        <v>28</v>
      </c>
      <c r="T1078" s="4">
        <v>0.0</v>
      </c>
      <c r="U1078" s="4" t="s">
        <v>31</v>
      </c>
    </row>
    <row r="1079" hidden="1">
      <c r="A1079" s="11" t="s">
        <v>401</v>
      </c>
      <c r="B1079" s="2" t="s">
        <v>96</v>
      </c>
      <c r="C1079" s="12" t="s">
        <v>980</v>
      </c>
      <c r="D1079" s="3" t="str">
        <f>VLOOKUP(C1079,Locations!$G$2:$H$250,2,false)</f>
        <v>00108 Lower Peridot Ward Renovated</v>
      </c>
      <c r="E1079" s="11" t="s">
        <v>101</v>
      </c>
      <c r="F1079" s="4" t="s">
        <v>934</v>
      </c>
      <c r="G1079" s="3"/>
      <c r="H1079" s="2"/>
      <c r="I1079" s="4"/>
      <c r="J1079" s="4"/>
      <c r="K1079" s="4"/>
      <c r="L1079" s="4"/>
      <c r="M1079" s="4" t="str">
        <f>IF(vlookup(A1079,'Available Pokemon'!A:C,3,FALSE)=D1079,"Y","N")</f>
        <v>N</v>
      </c>
      <c r="N1079" s="4" t="str">
        <f>iferror(IF(vlookup(A1079,'Available Pokemon'!A:D,4,FALSE)=D1079,"Y","N"),"N")</f>
        <v>N</v>
      </c>
      <c r="O1079" s="4" t="str">
        <f t="shared" si="5"/>
        <v>N</v>
      </c>
      <c r="P1079" s="4" t="s">
        <v>71</v>
      </c>
      <c r="Q1079" s="4" t="s">
        <v>56</v>
      </c>
      <c r="R1079" s="4" t="s">
        <v>28</v>
      </c>
      <c r="S1079" s="4" t="s">
        <v>28</v>
      </c>
      <c r="T1079" s="4">
        <v>0.0</v>
      </c>
      <c r="U1079" s="4" t="s">
        <v>31</v>
      </c>
    </row>
    <row r="1080" hidden="1">
      <c r="A1080" s="11" t="s">
        <v>496</v>
      </c>
      <c r="B1080" s="2" t="s">
        <v>96</v>
      </c>
      <c r="C1080" s="12" t="s">
        <v>980</v>
      </c>
      <c r="D1080" s="3" t="str">
        <f>VLOOKUP(C1080,Locations!$G$2:$H$250,2,false)</f>
        <v>00108 Lower Peridot Ward Renovated</v>
      </c>
      <c r="E1080" s="11" t="s">
        <v>97</v>
      </c>
      <c r="F1080" s="4" t="s">
        <v>934</v>
      </c>
      <c r="G1080" s="5"/>
      <c r="H1080" s="2" t="s">
        <v>414</v>
      </c>
      <c r="I1080" s="4"/>
      <c r="J1080" s="4"/>
      <c r="K1080" s="4"/>
      <c r="L1080" s="4"/>
      <c r="M1080" s="4" t="str">
        <f>IF(vlookup(A1080,'Available Pokemon'!A:C,3,FALSE)=D1080,"Y","N")</f>
        <v>N</v>
      </c>
      <c r="N1080" s="4" t="str">
        <f>iferror(IF(vlookup(A1080,'Available Pokemon'!A:D,4,FALSE)=D1080,"Y","N"),"N")</f>
        <v>N</v>
      </c>
      <c r="O1080" s="4" t="str">
        <f t="shared" si="5"/>
        <v>N</v>
      </c>
      <c r="P1080" s="4" t="s">
        <v>90</v>
      </c>
      <c r="Q1080" s="4" t="s">
        <v>81</v>
      </c>
      <c r="R1080" s="4" t="s">
        <v>28</v>
      </c>
      <c r="S1080" s="4" t="s">
        <v>28</v>
      </c>
      <c r="T1080" s="4">
        <v>0.0</v>
      </c>
      <c r="U1080" s="4" t="s">
        <v>31</v>
      </c>
    </row>
    <row r="1081" hidden="1">
      <c r="A1081" s="11" t="s">
        <v>577</v>
      </c>
      <c r="B1081" s="2" t="s">
        <v>158</v>
      </c>
      <c r="C1081" s="12" t="s">
        <v>980</v>
      </c>
      <c r="D1081" s="3" t="str">
        <f>VLOOKUP(C1081,Locations!$G$2:$H$250,2,false)</f>
        <v>00108 Lower Peridot Ward Renovated</v>
      </c>
      <c r="E1081" s="11" t="s">
        <v>24</v>
      </c>
      <c r="F1081" s="4" t="s">
        <v>934</v>
      </c>
      <c r="G1081" s="3"/>
      <c r="H1081" s="2"/>
      <c r="I1081" s="4"/>
      <c r="J1081" s="4"/>
      <c r="K1081" s="4"/>
      <c r="L1081" s="4"/>
      <c r="M1081" s="4" t="str">
        <f>IF(vlookup(A1081,'Available Pokemon'!A:C,3,FALSE)=D1081,"Y","N")</f>
        <v>N</v>
      </c>
      <c r="N1081" s="4" t="str">
        <f>iferror(IF(vlookup(A1081,'Available Pokemon'!A:D,4,FALSE)=D1081,"Y","N"),"N")</f>
        <v>N</v>
      </c>
      <c r="O1081" s="4" t="str">
        <f t="shared" si="5"/>
        <v>N</v>
      </c>
      <c r="P1081" s="4" t="s">
        <v>44</v>
      </c>
      <c r="Q1081" s="4"/>
      <c r="R1081" s="4" t="s">
        <v>49</v>
      </c>
      <c r="S1081" s="4" t="s">
        <v>31</v>
      </c>
      <c r="T1081" s="4">
        <v>1.0</v>
      </c>
      <c r="U1081" s="4"/>
    </row>
    <row r="1082" hidden="1">
      <c r="A1082" s="11" t="s">
        <v>948</v>
      </c>
      <c r="B1082" s="2" t="s">
        <v>938</v>
      </c>
      <c r="C1082" s="12" t="s">
        <v>980</v>
      </c>
      <c r="D1082" s="3" t="str">
        <f>VLOOKUP(C1082,Locations!$G$2:$H$250,2,false)</f>
        <v>00108 Lower Peridot Ward Renovated</v>
      </c>
      <c r="E1082" s="11" t="s">
        <v>24</v>
      </c>
      <c r="F1082" s="4" t="s">
        <v>934</v>
      </c>
      <c r="G1082" s="3"/>
      <c r="H1082" s="2"/>
      <c r="I1082" s="4"/>
      <c r="J1082" s="4"/>
      <c r="K1082" s="4"/>
      <c r="L1082" s="4"/>
      <c r="M1082" s="4" t="str">
        <f>IF(vlookup(A1082,'Available Pokemon'!A:C,3,FALSE)=D1082,"Y","N")</f>
        <v>N</v>
      </c>
      <c r="N1082" s="4" t="str">
        <f>iferror(IF(vlookup(A1082,'Available Pokemon'!A:D,4,FALSE)=D1082,"Y","N"),"N")</f>
        <v>N</v>
      </c>
      <c r="O1082" s="4" t="str">
        <f t="shared" si="5"/>
        <v>N</v>
      </c>
      <c r="P1082" s="4" t="s">
        <v>44</v>
      </c>
      <c r="Q1082" s="4"/>
      <c r="R1082" s="4" t="s">
        <v>28</v>
      </c>
      <c r="S1082" s="4" t="s">
        <v>28</v>
      </c>
      <c r="T1082" s="4">
        <v>0.0</v>
      </c>
      <c r="U1082" s="4" t="s">
        <v>31</v>
      </c>
    </row>
    <row r="1083" hidden="1">
      <c r="A1083" s="11" t="s">
        <v>972</v>
      </c>
      <c r="B1083" s="2" t="s">
        <v>938</v>
      </c>
      <c r="C1083" s="12" t="s">
        <v>980</v>
      </c>
      <c r="D1083" s="3" t="str">
        <f>VLOOKUP(C1083,Locations!$G$2:$H$250,2,false)</f>
        <v>00108 Lower Peridot Ward Renovated</v>
      </c>
      <c r="E1083" s="11" t="s">
        <v>24</v>
      </c>
      <c r="F1083" s="4" t="s">
        <v>934</v>
      </c>
      <c r="G1083" s="3"/>
      <c r="H1083" s="2"/>
      <c r="I1083" s="4"/>
      <c r="J1083" s="4"/>
      <c r="K1083" s="4"/>
      <c r="L1083" s="4"/>
      <c r="M1083" s="4" t="str">
        <f>IF(vlookup(A1083,'Available Pokemon'!A:C,3,FALSE)=D1083,"Y","N")</f>
        <v>N</v>
      </c>
      <c r="N1083" s="4" t="str">
        <f>iferror(IF(vlookup(A1083,'Available Pokemon'!A:D,4,FALSE)=D1083,"Y","N"),"N")</f>
        <v>N</v>
      </c>
      <c r="O1083" s="4" t="str">
        <f t="shared" si="5"/>
        <v>N</v>
      </c>
      <c r="P1083" s="4" t="s">
        <v>44</v>
      </c>
      <c r="Q1083" s="4" t="s">
        <v>147</v>
      </c>
      <c r="R1083" s="4" t="s">
        <v>28</v>
      </c>
      <c r="S1083" s="4" t="s">
        <v>28</v>
      </c>
      <c r="T1083" s="4">
        <v>0.0</v>
      </c>
      <c r="U1083" s="4" t="s">
        <v>31</v>
      </c>
    </row>
    <row r="1084" hidden="1">
      <c r="A1084" s="11" t="s">
        <v>973</v>
      </c>
      <c r="B1084" s="2" t="s">
        <v>938</v>
      </c>
      <c r="C1084" s="12" t="s">
        <v>980</v>
      </c>
      <c r="D1084" s="3" t="str">
        <f>VLOOKUP(C1084,Locations!$G$2:$H$250,2,false)</f>
        <v>00108 Lower Peridot Ward Renovated</v>
      </c>
      <c r="E1084" s="11" t="s">
        <v>24</v>
      </c>
      <c r="F1084" s="4" t="s">
        <v>934</v>
      </c>
      <c r="G1084" s="3"/>
      <c r="H1084" s="2"/>
      <c r="I1084" s="4"/>
      <c r="J1084" s="4"/>
      <c r="K1084" s="4"/>
      <c r="L1084" s="4"/>
      <c r="M1084" s="4" t="str">
        <f>IF(vlookup(A1084,'Available Pokemon'!A:C,3,FALSE)=D1084,"Y","N")</f>
        <v>N</v>
      </c>
      <c r="N1084" s="4" t="str">
        <f>iferror(IF(vlookup(A1084,'Available Pokemon'!A:D,4,FALSE)=D1084,"Y","N"),"N")</f>
        <v>N</v>
      </c>
      <c r="O1084" s="4" t="str">
        <f t="shared" si="5"/>
        <v>N</v>
      </c>
      <c r="P1084" s="4" t="s">
        <v>44</v>
      </c>
      <c r="Q1084" s="4"/>
      <c r="R1084" s="4" t="s">
        <v>28</v>
      </c>
      <c r="S1084" s="4" t="s">
        <v>28</v>
      </c>
      <c r="T1084" s="4">
        <v>0.0</v>
      </c>
      <c r="U1084" s="4" t="s">
        <v>31</v>
      </c>
    </row>
    <row r="1085" hidden="1">
      <c r="A1085" s="11" t="s">
        <v>974</v>
      </c>
      <c r="B1085" s="2" t="s">
        <v>938</v>
      </c>
      <c r="C1085" s="12" t="s">
        <v>980</v>
      </c>
      <c r="D1085" s="3" t="str">
        <f>VLOOKUP(C1085,Locations!$G$2:$H$250,2,false)</f>
        <v>00108 Lower Peridot Ward Renovated</v>
      </c>
      <c r="E1085" s="11" t="s">
        <v>24</v>
      </c>
      <c r="F1085" s="4" t="s">
        <v>934</v>
      </c>
      <c r="G1085" s="3"/>
      <c r="H1085" s="2"/>
      <c r="I1085" s="4" t="s">
        <v>675</v>
      </c>
      <c r="J1085" s="4"/>
      <c r="K1085" s="4"/>
      <c r="L1085" s="4"/>
      <c r="M1085" s="4" t="str">
        <f>IF(vlookup(A1085,'Available Pokemon'!A:C,3,FALSE)=D1085,"Y","N")</f>
        <v>N</v>
      </c>
      <c r="N1085" s="4" t="str">
        <f>iferror(IF(vlookup(A1085,'Available Pokemon'!A:D,4,FALSE)=D1085,"Y","N"),"N")</f>
        <v>N</v>
      </c>
      <c r="O1085" s="4" t="str">
        <f t="shared" si="5"/>
        <v>N</v>
      </c>
      <c r="P1085" s="4" t="s">
        <v>44</v>
      </c>
      <c r="Q1085" s="4" t="s">
        <v>147</v>
      </c>
      <c r="R1085" s="4" t="s">
        <v>28</v>
      </c>
      <c r="S1085" s="4" t="s">
        <v>28</v>
      </c>
      <c r="T1085" s="4">
        <v>0.0</v>
      </c>
      <c r="U1085" s="4" t="s">
        <v>31</v>
      </c>
    </row>
    <row r="1086" hidden="1">
      <c r="A1086" s="11" t="s">
        <v>324</v>
      </c>
      <c r="B1086" s="2" t="s">
        <v>938</v>
      </c>
      <c r="C1086" s="12" t="s">
        <v>980</v>
      </c>
      <c r="D1086" s="3" t="str">
        <f>VLOOKUP(C1086,Locations!$G$2:$H$250,2,false)</f>
        <v>00108 Lower Peridot Ward Renovated</v>
      </c>
      <c r="E1086" s="11" t="s">
        <v>24</v>
      </c>
      <c r="F1086" s="4" t="s">
        <v>934</v>
      </c>
      <c r="G1086" s="3"/>
      <c r="H1086" s="2"/>
      <c r="I1086" s="4" t="s">
        <v>975</v>
      </c>
      <c r="J1086" s="4" t="s">
        <v>976</v>
      </c>
      <c r="K1086" s="4"/>
      <c r="L1086" s="4" t="s">
        <v>70</v>
      </c>
      <c r="M1086" s="4" t="str">
        <f>IF(vlookup(A1086,'Available Pokemon'!A:C,3,FALSE)=D1086,"Y","N")</f>
        <v>N</v>
      </c>
      <c r="N1086" s="4" t="str">
        <f>iferror(IF(vlookup(A1086,'Available Pokemon'!A:D,4,FALSE)=D1086,"Y","N"),"N")</f>
        <v>N</v>
      </c>
      <c r="O1086" s="4" t="str">
        <f t="shared" si="5"/>
        <v>N</v>
      </c>
      <c r="P1086" s="4" t="s">
        <v>44</v>
      </c>
      <c r="Q1086" s="4"/>
      <c r="R1086" s="4" t="s">
        <v>325</v>
      </c>
      <c r="S1086" s="4" t="s">
        <v>31</v>
      </c>
      <c r="T1086" s="4">
        <v>1.0</v>
      </c>
      <c r="U1086" s="4"/>
    </row>
    <row r="1087" hidden="1">
      <c r="A1087" s="11" t="s">
        <v>280</v>
      </c>
      <c r="B1087" s="11" t="s">
        <v>44</v>
      </c>
      <c r="C1087" s="12" t="s">
        <v>980</v>
      </c>
      <c r="D1087" s="3" t="str">
        <f>VLOOKUP(C1087,Locations!$G$2:$H$250,2,false)</f>
        <v>00108 Lower Peridot Ward Renovated</v>
      </c>
      <c r="E1087" s="11" t="s">
        <v>24</v>
      </c>
      <c r="F1087" s="4" t="s">
        <v>934</v>
      </c>
      <c r="G1087" s="3"/>
      <c r="H1087" s="11"/>
      <c r="I1087" s="4"/>
      <c r="J1087" s="4"/>
      <c r="K1087" s="4"/>
      <c r="L1087" s="4"/>
      <c r="M1087" s="4" t="str">
        <f>IF(vlookup(A1087,'Available Pokemon'!A:C,3,FALSE)=D1087,"Y","N")</f>
        <v>N</v>
      </c>
      <c r="N1087" s="4" t="str">
        <f>iferror(IF(vlookup(A1087,'Available Pokemon'!A:D,4,FALSE)=D1087,"Y","N"),"N")</f>
        <v>N</v>
      </c>
      <c r="O1087" s="4" t="str">
        <f t="shared" si="5"/>
        <v>N</v>
      </c>
      <c r="P1087" s="4" t="s">
        <v>44</v>
      </c>
      <c r="Q1087" s="4" t="s">
        <v>56</v>
      </c>
      <c r="R1087" s="4" t="s">
        <v>28</v>
      </c>
      <c r="S1087" s="4" t="s">
        <v>28</v>
      </c>
      <c r="T1087" s="4">
        <v>0.0</v>
      </c>
      <c r="U1087" s="4" t="s">
        <v>31</v>
      </c>
    </row>
    <row r="1088" hidden="1">
      <c r="A1088" s="11" t="s">
        <v>977</v>
      </c>
      <c r="B1088" s="11" t="s">
        <v>44</v>
      </c>
      <c r="C1088" s="12" t="s">
        <v>980</v>
      </c>
      <c r="D1088" s="3" t="str">
        <f>VLOOKUP(C1088,Locations!$G$2:$H$250,2,false)</f>
        <v>00108 Lower Peridot Ward Renovated</v>
      </c>
      <c r="E1088" s="11" t="s">
        <v>24</v>
      </c>
      <c r="F1088" s="4" t="s">
        <v>934</v>
      </c>
      <c r="G1088" s="3"/>
      <c r="H1088" s="11"/>
      <c r="I1088" s="4" t="s">
        <v>978</v>
      </c>
      <c r="J1088" s="4"/>
      <c r="K1088" s="4"/>
      <c r="L1088" s="4"/>
      <c r="M1088" s="4" t="str">
        <f>IF(vlookup(A1088,'Available Pokemon'!A:C,3,FALSE)=D1088,"Y","N")</f>
        <v>N</v>
      </c>
      <c r="N1088" s="4" t="str">
        <f>iferror(IF(vlookup(A1088,'Available Pokemon'!A:D,4,FALSE)=D1088,"Y","N"),"N")</f>
        <v>N</v>
      </c>
      <c r="O1088" s="4" t="str">
        <f t="shared" si="5"/>
        <v>N</v>
      </c>
      <c r="P1088" s="4" t="s">
        <v>44</v>
      </c>
      <c r="Q1088" s="4" t="s">
        <v>56</v>
      </c>
      <c r="R1088" s="4" t="s">
        <v>28</v>
      </c>
      <c r="S1088" s="4" t="s">
        <v>28</v>
      </c>
      <c r="T1088" s="4">
        <v>0.0</v>
      </c>
      <c r="U1088" s="4" t="s">
        <v>31</v>
      </c>
    </row>
    <row r="1089" hidden="1">
      <c r="A1089" s="11" t="s">
        <v>603</v>
      </c>
      <c r="B1089" s="11" t="s">
        <v>44</v>
      </c>
      <c r="C1089" s="12" t="s">
        <v>980</v>
      </c>
      <c r="D1089" s="3" t="str">
        <f>VLOOKUP(C1089,Locations!$G$2:$H$250,2,false)</f>
        <v>00108 Lower Peridot Ward Renovated</v>
      </c>
      <c r="E1089" s="11" t="s">
        <v>24</v>
      </c>
      <c r="F1089" s="4" t="s">
        <v>934</v>
      </c>
      <c r="G1089" s="3"/>
      <c r="H1089" s="11"/>
      <c r="I1089" s="4" t="s">
        <v>336</v>
      </c>
      <c r="J1089" s="4"/>
      <c r="K1089" s="4"/>
      <c r="L1089" s="4"/>
      <c r="M1089" s="4" t="str">
        <f>IF(vlookup(A1089,'Available Pokemon'!A:C,3,FALSE)=D1089,"Y","N")</f>
        <v>N</v>
      </c>
      <c r="N1089" s="4" t="str">
        <f>iferror(IF(vlookup(A1089,'Available Pokemon'!A:D,4,FALSE)=D1089,"Y","N"),"N")</f>
        <v>N</v>
      </c>
      <c r="O1089" s="4" t="str">
        <f t="shared" si="5"/>
        <v>N</v>
      </c>
      <c r="P1089" s="4" t="s">
        <v>44</v>
      </c>
      <c r="Q1089" s="4" t="s">
        <v>30</v>
      </c>
      <c r="R1089" s="4" t="s">
        <v>28</v>
      </c>
      <c r="S1089" s="4" t="s">
        <v>31</v>
      </c>
      <c r="T1089" s="4">
        <v>1.0</v>
      </c>
      <c r="U1089" s="4"/>
    </row>
    <row r="1090" hidden="1">
      <c r="A1090" s="11" t="s">
        <v>966</v>
      </c>
      <c r="B1090" s="11" t="s">
        <v>44</v>
      </c>
      <c r="C1090" s="12" t="s">
        <v>980</v>
      </c>
      <c r="D1090" s="3" t="str">
        <f>VLOOKUP(C1090,Locations!$G$2:$H$250,2,false)</f>
        <v>00108 Lower Peridot Ward Renovated</v>
      </c>
      <c r="E1090" s="11" t="s">
        <v>24</v>
      </c>
      <c r="F1090" s="4" t="s">
        <v>934</v>
      </c>
      <c r="G1090" s="3"/>
      <c r="H1090" s="11"/>
      <c r="I1090" s="4" t="s">
        <v>336</v>
      </c>
      <c r="J1090" s="4"/>
      <c r="K1090" s="4"/>
      <c r="L1090" s="4"/>
      <c r="M1090" s="4" t="str">
        <f>IF(vlookup(A1090,'Available Pokemon'!A:C,3,FALSE)=D1090,"Y","N")</f>
        <v>N</v>
      </c>
      <c r="N1090" s="4" t="str">
        <f>iferror(IF(vlookup(A1090,'Available Pokemon'!A:D,4,FALSE)=D1090,"Y","N"),"N")</f>
        <v>N</v>
      </c>
      <c r="O1090" s="4" t="str">
        <f t="shared" si="5"/>
        <v>N</v>
      </c>
      <c r="P1090" s="4" t="s">
        <v>44</v>
      </c>
      <c r="Q1090" s="4" t="s">
        <v>30</v>
      </c>
      <c r="R1090" s="4" t="s">
        <v>28</v>
      </c>
      <c r="S1090" s="4" t="s">
        <v>28</v>
      </c>
      <c r="T1090" s="4">
        <v>0.0</v>
      </c>
      <c r="U1090" s="4" t="s">
        <v>31</v>
      </c>
    </row>
    <row r="1091" hidden="1">
      <c r="A1091" s="11" t="s">
        <v>979</v>
      </c>
      <c r="B1091" s="11" t="s">
        <v>44</v>
      </c>
      <c r="C1091" s="12" t="s">
        <v>980</v>
      </c>
      <c r="D1091" s="3" t="str">
        <f>VLOOKUP(C1091,Locations!$G$2:$H$250,2,false)</f>
        <v>00108 Lower Peridot Ward Renovated</v>
      </c>
      <c r="E1091" s="11" t="s">
        <v>24</v>
      </c>
      <c r="F1091" s="4" t="s">
        <v>934</v>
      </c>
      <c r="G1091" s="3"/>
      <c r="H1091" s="11"/>
      <c r="I1091" s="4" t="s">
        <v>978</v>
      </c>
      <c r="J1091" s="4"/>
      <c r="K1091" s="4"/>
      <c r="L1091" s="4"/>
      <c r="M1091" s="4" t="str">
        <f>IF(vlookup(A1091,'Available Pokemon'!A:C,3,FALSE)=D1091,"Y","N")</f>
        <v>N</v>
      </c>
      <c r="N1091" s="4" t="str">
        <f>iferror(IF(vlookup(A1091,'Available Pokemon'!A:D,4,FALSE)=D1091,"Y","N"),"N")</f>
        <v>N</v>
      </c>
      <c r="O1091" s="4" t="str">
        <f t="shared" si="5"/>
        <v>N</v>
      </c>
      <c r="P1091" s="4" t="s">
        <v>44</v>
      </c>
      <c r="Q1091" s="4" t="s">
        <v>56</v>
      </c>
      <c r="R1091" s="4" t="s">
        <v>28</v>
      </c>
      <c r="S1091" s="4" t="s">
        <v>31</v>
      </c>
      <c r="T1091" s="4">
        <v>1.0</v>
      </c>
      <c r="U1091" s="4"/>
    </row>
    <row r="1092" hidden="1">
      <c r="A1092" s="11" t="s">
        <v>250</v>
      </c>
      <c r="B1092" s="11" t="s">
        <v>165</v>
      </c>
      <c r="C1092" s="2" t="s">
        <v>986</v>
      </c>
      <c r="D1092" s="3" t="str">
        <f>VLOOKUP(C1092,Locations!$G$2:$H$250,2,false)</f>
        <v>00109 Lower Peridot Alley Renovated</v>
      </c>
      <c r="E1092" s="11" t="s">
        <v>24</v>
      </c>
      <c r="F1092" s="4" t="s">
        <v>934</v>
      </c>
      <c r="G1092" s="3"/>
      <c r="H1092" s="11"/>
      <c r="I1092" s="4"/>
      <c r="J1092" s="4"/>
      <c r="K1092" s="4"/>
      <c r="L1092" s="4"/>
      <c r="M1092" s="4" t="str">
        <f>IF(vlookup(A1092,'Available Pokemon'!A:C,3,FALSE)=D1092,"Y","N")</f>
        <v>N</v>
      </c>
      <c r="N1092" s="4" t="str">
        <f>iferror(IF(vlookup(A1092,'Available Pokemon'!A:D,4,FALSE)=D1092,"Y","N"),"N")</f>
        <v>N</v>
      </c>
      <c r="O1092" s="4" t="str">
        <f t="shared" si="5"/>
        <v>N</v>
      </c>
      <c r="P1092" s="4" t="s">
        <v>81</v>
      </c>
      <c r="Q1092" s="4"/>
      <c r="R1092" s="4" t="s">
        <v>28</v>
      </c>
      <c r="S1092" s="4" t="s">
        <v>31</v>
      </c>
      <c r="T1092" s="4">
        <v>1.0</v>
      </c>
      <c r="U1092" s="4"/>
    </row>
    <row r="1093">
      <c r="A1093" s="11" t="s">
        <v>108</v>
      </c>
      <c r="B1093" s="11" t="s">
        <v>165</v>
      </c>
      <c r="C1093" s="2" t="s">
        <v>986</v>
      </c>
      <c r="D1093" s="3" t="str">
        <f>VLOOKUP(C1093,Locations!$G$2:$H$250,2,false)</f>
        <v>00109 Lower Peridot Alley Renovated</v>
      </c>
      <c r="E1093" s="11" t="s">
        <v>24</v>
      </c>
      <c r="F1093" s="4" t="s">
        <v>934</v>
      </c>
      <c r="G1093" s="5"/>
      <c r="H1093" s="2" t="s">
        <v>27</v>
      </c>
      <c r="I1093" s="4"/>
      <c r="J1093" s="4"/>
      <c r="K1093" s="4"/>
      <c r="L1093" s="4"/>
      <c r="M1093" s="4" t="str">
        <f>IF(vlookup(A1093,'Available Pokemon'!A:C,3,FALSE)=D1093,"Y","N")</f>
        <v>N</v>
      </c>
      <c r="N1093" s="4" t="str">
        <f>iferror(IF(vlookup(A1093,'Available Pokemon'!A:D,4,FALSE)=D1093,"Y","N"),"N")</f>
        <v>Y</v>
      </c>
      <c r="O1093" s="4" t="str">
        <f t="shared" si="5"/>
        <v>Y</v>
      </c>
      <c r="P1093" s="4" t="s">
        <v>111</v>
      </c>
      <c r="Q1093" s="4"/>
      <c r="R1093" s="4" t="s">
        <v>28</v>
      </c>
      <c r="S1093" s="4" t="s">
        <v>31</v>
      </c>
      <c r="T1093" s="4">
        <v>1.0</v>
      </c>
      <c r="U1093" s="4"/>
    </row>
    <row r="1094">
      <c r="A1094" s="11" t="s">
        <v>987</v>
      </c>
      <c r="B1094" s="11" t="s">
        <v>165</v>
      </c>
      <c r="C1094" s="2" t="s">
        <v>986</v>
      </c>
      <c r="D1094" s="3" t="str">
        <f>VLOOKUP(C1094,Locations!$G$2:$H$250,2,false)</f>
        <v>00109 Lower Peridot Alley Renovated</v>
      </c>
      <c r="E1094" s="11" t="s">
        <v>24</v>
      </c>
      <c r="F1094" s="4" t="s">
        <v>934</v>
      </c>
      <c r="G1094" s="5"/>
      <c r="H1094" s="2" t="s">
        <v>414</v>
      </c>
      <c r="I1094" s="4"/>
      <c r="J1094" s="4"/>
      <c r="K1094" s="4"/>
      <c r="L1094" s="4"/>
      <c r="M1094" s="4" t="str">
        <f>IF(vlookup(A1094,'Available Pokemon'!A:C,3,FALSE)=D1094,"Y","N")</f>
        <v>Y</v>
      </c>
      <c r="N1094" s="4" t="str">
        <f>iferror(IF(vlookup(A1094,'Available Pokemon'!A:D,4,FALSE)=D1094,"Y","N"),"N")</f>
        <v>N</v>
      </c>
      <c r="O1094" s="4" t="str">
        <f t="shared" si="5"/>
        <v>Y</v>
      </c>
      <c r="P1094" s="4" t="s">
        <v>147</v>
      </c>
      <c r="Q1094" s="4"/>
      <c r="R1094" s="4" t="s">
        <v>28</v>
      </c>
      <c r="S1094" s="4" t="s">
        <v>28</v>
      </c>
      <c r="T1094" s="4">
        <v>0.0</v>
      </c>
      <c r="U1094" s="4" t="s">
        <v>31</v>
      </c>
    </row>
    <row r="1095" hidden="1">
      <c r="A1095" s="11" t="s">
        <v>985</v>
      </c>
      <c r="B1095" s="11" t="s">
        <v>165</v>
      </c>
      <c r="C1095" s="2" t="s">
        <v>986</v>
      </c>
      <c r="D1095" s="3" t="str">
        <f>VLOOKUP(C1095,Locations!$G$2:$H$250,2,false)</f>
        <v>00109 Lower Peridot Alley Renovated</v>
      </c>
      <c r="E1095" s="11" t="s">
        <v>24</v>
      </c>
      <c r="F1095" s="4" t="s">
        <v>934</v>
      </c>
      <c r="G1095" s="3"/>
      <c r="H1095" s="11"/>
      <c r="I1095" s="4"/>
      <c r="J1095" s="4"/>
      <c r="K1095" s="4"/>
      <c r="L1095" s="4"/>
      <c r="M1095" s="4" t="str">
        <f>IF(vlookup(A1095,'Available Pokemon'!A:C,3,FALSE)=D1095,"Y","N")</f>
        <v>N</v>
      </c>
      <c r="N1095" s="4" t="str">
        <f>iferror(IF(vlookup(A1095,'Available Pokemon'!A:D,4,FALSE)=D1095,"Y","N"),"N")</f>
        <v>N</v>
      </c>
      <c r="O1095" s="4" t="str">
        <f t="shared" si="5"/>
        <v>N</v>
      </c>
      <c r="P1095" s="4" t="s">
        <v>81</v>
      </c>
      <c r="Q1095" s="4"/>
      <c r="R1095" s="4" t="s">
        <v>28</v>
      </c>
      <c r="S1095" s="4" t="s">
        <v>28</v>
      </c>
      <c r="T1095" s="4">
        <v>0.0</v>
      </c>
      <c r="U1095" s="4" t="s">
        <v>31</v>
      </c>
    </row>
    <row r="1096">
      <c r="A1096" s="11" t="s">
        <v>988</v>
      </c>
      <c r="B1096" s="11" t="s">
        <v>165</v>
      </c>
      <c r="C1096" s="2" t="s">
        <v>986</v>
      </c>
      <c r="D1096" s="3" t="str">
        <f>VLOOKUP(C1096,Locations!$G$2:$H$250,2,false)</f>
        <v>00109 Lower Peridot Alley Renovated</v>
      </c>
      <c r="E1096" s="11" t="s">
        <v>24</v>
      </c>
      <c r="F1096" s="4" t="s">
        <v>934</v>
      </c>
      <c r="G1096" s="5"/>
      <c r="H1096" s="2" t="s">
        <v>414</v>
      </c>
      <c r="I1096" s="4"/>
      <c r="J1096" s="4"/>
      <c r="K1096" s="4"/>
      <c r="L1096" s="4"/>
      <c r="M1096" s="4" t="str">
        <f>IF(vlookup(A1096,'Available Pokemon'!A:C,3,FALSE)=D1096,"Y","N")</f>
        <v>Y</v>
      </c>
      <c r="N1096" s="4" t="str">
        <f>iferror(IF(vlookup(A1096,'Available Pokemon'!A:D,4,FALSE)=D1096,"Y","N"),"N")</f>
        <v>N</v>
      </c>
      <c r="O1096" s="4" t="str">
        <f t="shared" si="5"/>
        <v>Y</v>
      </c>
      <c r="P1096" s="4" t="s">
        <v>111</v>
      </c>
      <c r="Q1096" s="4"/>
      <c r="R1096" s="4" t="s">
        <v>28</v>
      </c>
      <c r="S1096" s="4" t="s">
        <v>28</v>
      </c>
      <c r="T1096" s="4">
        <v>0.0</v>
      </c>
      <c r="U1096" s="4" t="s">
        <v>31</v>
      </c>
    </row>
    <row r="1097">
      <c r="A1097" s="11" t="s">
        <v>416</v>
      </c>
      <c r="B1097" s="11" t="s">
        <v>165</v>
      </c>
      <c r="C1097" s="2" t="s">
        <v>986</v>
      </c>
      <c r="D1097" s="3" t="str">
        <f>VLOOKUP(C1097,Locations!$G$2:$H$250,2,false)</f>
        <v>00109 Lower Peridot Alley Renovated</v>
      </c>
      <c r="E1097" s="11" t="s">
        <v>24</v>
      </c>
      <c r="F1097" s="4" t="s">
        <v>934</v>
      </c>
      <c r="G1097" s="5"/>
      <c r="H1097" s="2" t="s">
        <v>149</v>
      </c>
      <c r="I1097" s="4"/>
      <c r="J1097" s="4"/>
      <c r="K1097" s="4"/>
      <c r="L1097" s="4"/>
      <c r="M1097" s="4" t="str">
        <f>IF(vlookup(A1097,'Available Pokemon'!A:C,3,FALSE)=D1097,"Y","N")</f>
        <v>N</v>
      </c>
      <c r="N1097" s="4" t="str">
        <f>iferror(IF(vlookup(A1097,'Available Pokemon'!A:D,4,FALSE)=D1097,"Y","N"),"N")</f>
        <v>Y</v>
      </c>
      <c r="O1097" s="4" t="str">
        <f t="shared" si="5"/>
        <v>Y</v>
      </c>
      <c r="P1097" s="4" t="s">
        <v>147</v>
      </c>
      <c r="Q1097" s="4"/>
      <c r="R1097" s="4" t="s">
        <v>28</v>
      </c>
      <c r="S1097" s="4" t="s">
        <v>28</v>
      </c>
      <c r="T1097" s="4">
        <v>0.0</v>
      </c>
      <c r="U1097" s="4" t="s">
        <v>31</v>
      </c>
    </row>
    <row r="1098">
      <c r="A1098" s="11" t="s">
        <v>164</v>
      </c>
      <c r="B1098" s="11" t="s">
        <v>165</v>
      </c>
      <c r="C1098" s="2" t="s">
        <v>986</v>
      </c>
      <c r="D1098" s="3" t="str">
        <f>VLOOKUP(C1098,Locations!$G$2:$H$250,2,false)</f>
        <v>00109 Lower Peridot Alley Renovated</v>
      </c>
      <c r="E1098" s="11" t="s">
        <v>24</v>
      </c>
      <c r="F1098" s="4" t="s">
        <v>934</v>
      </c>
      <c r="G1098" s="5"/>
      <c r="H1098" s="2" t="s">
        <v>149</v>
      </c>
      <c r="I1098" s="4"/>
      <c r="J1098" s="4"/>
      <c r="K1098" s="4"/>
      <c r="L1098" s="4"/>
      <c r="M1098" s="4" t="str">
        <f>IF(vlookup(A1098,'Available Pokemon'!A:C,3,FALSE)=D1098,"Y","N")</f>
        <v>N</v>
      </c>
      <c r="N1098" s="4" t="str">
        <f>iferror(IF(vlookup(A1098,'Available Pokemon'!A:D,4,FALSE)=D1098,"Y","N"),"N")</f>
        <v>Y</v>
      </c>
      <c r="O1098" s="4" t="str">
        <f t="shared" si="5"/>
        <v>Y</v>
      </c>
      <c r="P1098" s="4" t="s">
        <v>147</v>
      </c>
      <c r="Q1098" s="4"/>
      <c r="R1098" s="4" t="s">
        <v>28</v>
      </c>
      <c r="S1098" s="4" t="s">
        <v>31</v>
      </c>
      <c r="T1098" s="4">
        <v>1.0</v>
      </c>
      <c r="U1098" s="4"/>
    </row>
    <row r="1099" hidden="1">
      <c r="A1099" s="11" t="s">
        <v>911</v>
      </c>
      <c r="B1099" s="11" t="s">
        <v>165</v>
      </c>
      <c r="C1099" s="2" t="s">
        <v>986</v>
      </c>
      <c r="D1099" s="3" t="str">
        <f>VLOOKUP(C1099,Locations!$G$2:$H$250,2,false)</f>
        <v>00109 Lower Peridot Alley Renovated</v>
      </c>
      <c r="E1099" s="11" t="s">
        <v>24</v>
      </c>
      <c r="F1099" s="4" t="s">
        <v>934</v>
      </c>
      <c r="G1099" s="3"/>
      <c r="H1099" s="11"/>
      <c r="I1099" s="4"/>
      <c r="J1099" s="4"/>
      <c r="K1099" s="4"/>
      <c r="L1099" s="4"/>
      <c r="M1099" s="4" t="str">
        <f>IF(vlookup(A1099,'Available Pokemon'!A:C,3,FALSE)=D1099,"Y","N")</f>
        <v>N</v>
      </c>
      <c r="N1099" s="4" t="str">
        <f>iferror(IF(vlookup(A1099,'Available Pokemon'!A:D,4,FALSE)=D1099,"Y","N"),"N")</f>
        <v>N</v>
      </c>
      <c r="O1099" s="4" t="str">
        <f t="shared" si="5"/>
        <v>N</v>
      </c>
      <c r="P1099" s="4" t="s">
        <v>30</v>
      </c>
      <c r="Q1099" s="4" t="s">
        <v>147</v>
      </c>
      <c r="R1099" s="4" t="s">
        <v>28</v>
      </c>
      <c r="S1099" s="4" t="s">
        <v>28</v>
      </c>
      <c r="T1099" s="4">
        <v>0.0</v>
      </c>
      <c r="U1099" s="4" t="s">
        <v>31</v>
      </c>
    </row>
    <row r="1100">
      <c r="A1100" s="11" t="s">
        <v>146</v>
      </c>
      <c r="B1100" s="11" t="s">
        <v>165</v>
      </c>
      <c r="C1100" s="2" t="s">
        <v>986</v>
      </c>
      <c r="D1100" s="3" t="str">
        <f>VLOOKUP(C1100,Locations!$G$2:$H$250,2,false)</f>
        <v>00109 Lower Peridot Alley Renovated</v>
      </c>
      <c r="E1100" s="11" t="s">
        <v>24</v>
      </c>
      <c r="F1100" s="4" t="s">
        <v>934</v>
      </c>
      <c r="G1100" s="5"/>
      <c r="H1100" s="2" t="s">
        <v>149</v>
      </c>
      <c r="I1100" s="4"/>
      <c r="J1100" s="4"/>
      <c r="K1100" s="4"/>
      <c r="L1100" s="4"/>
      <c r="M1100" s="4" t="str">
        <f>IF(vlookup(A1100,'Available Pokemon'!A:C,3,FALSE)=D1100,"Y","N")</f>
        <v>N</v>
      </c>
      <c r="N1100" s="4" t="str">
        <f>iferror(IF(vlookup(A1100,'Available Pokemon'!A:D,4,FALSE)=D1100,"Y","N"),"N")</f>
        <v>Y</v>
      </c>
      <c r="O1100" s="4" t="str">
        <f t="shared" si="5"/>
        <v>Y</v>
      </c>
      <c r="P1100" s="4" t="s">
        <v>30</v>
      </c>
      <c r="Q1100" s="4" t="s">
        <v>147</v>
      </c>
      <c r="R1100" s="4" t="s">
        <v>28</v>
      </c>
      <c r="S1100" s="4" t="s">
        <v>31</v>
      </c>
      <c r="T1100" s="4">
        <v>1.0</v>
      </c>
      <c r="U1100" s="4"/>
    </row>
    <row r="1101">
      <c r="A1101" s="11" t="s">
        <v>300</v>
      </c>
      <c r="B1101" s="11" t="s">
        <v>165</v>
      </c>
      <c r="C1101" s="2" t="s">
        <v>986</v>
      </c>
      <c r="D1101" s="3" t="str">
        <f>VLOOKUP(C1101,Locations!$G$2:$H$250,2,false)</f>
        <v>00109 Lower Peridot Alley Renovated</v>
      </c>
      <c r="E1101" s="11" t="s">
        <v>24</v>
      </c>
      <c r="F1101" s="4" t="s">
        <v>934</v>
      </c>
      <c r="G1101" s="5"/>
      <c r="H1101" s="2" t="s">
        <v>149</v>
      </c>
      <c r="I1101" s="4" t="s">
        <v>103</v>
      </c>
      <c r="J1101" s="4"/>
      <c r="K1101" s="4"/>
      <c r="L1101" s="4"/>
      <c r="M1101" s="4" t="str">
        <f>IF(vlookup(A1101,'Available Pokemon'!A:C,3,FALSE)=D1101,"Y","N")</f>
        <v>N</v>
      </c>
      <c r="N1101" s="4" t="str">
        <f>iferror(IF(vlookup(A1101,'Available Pokemon'!A:D,4,FALSE)=D1101,"Y","N"),"N")</f>
        <v>Y</v>
      </c>
      <c r="O1101" s="4" t="str">
        <f t="shared" si="5"/>
        <v>Y</v>
      </c>
      <c r="P1101" s="4" t="s">
        <v>71</v>
      </c>
      <c r="Q1101" s="4"/>
      <c r="R1101" s="4" t="s">
        <v>28</v>
      </c>
      <c r="S1101" s="4" t="s">
        <v>31</v>
      </c>
      <c r="T1101" s="4" t="s">
        <v>82</v>
      </c>
      <c r="U1101" s="4" t="s">
        <v>31</v>
      </c>
    </row>
    <row r="1102">
      <c r="A1102" s="3" t="s">
        <v>989</v>
      </c>
      <c r="B1102" s="2" t="s">
        <v>22</v>
      </c>
      <c r="C1102" s="3" t="s">
        <v>990</v>
      </c>
      <c r="D1102" s="3" t="str">
        <f>VLOOKUP(C1102,Locations!$G$2:$H$250,2,false)</f>
        <v>00110 Peridot Ward Renovated</v>
      </c>
      <c r="E1102" s="2" t="s">
        <v>24</v>
      </c>
      <c r="F1102" s="4" t="s">
        <v>934</v>
      </c>
      <c r="G1102" s="5" t="s">
        <v>991</v>
      </c>
      <c r="H1102" s="2" t="s">
        <v>414</v>
      </c>
      <c r="I1102" s="4" t="s">
        <v>28</v>
      </c>
      <c r="J1102" s="4" t="s">
        <v>28</v>
      </c>
      <c r="K1102" s="4" t="s">
        <v>28</v>
      </c>
      <c r="L1102" s="4"/>
      <c r="M1102" s="4" t="str">
        <f>IF(vlookup(A1102,'Available Pokemon'!A:C,3,FALSE)=D1102,"Y","N")</f>
        <v>Y</v>
      </c>
      <c r="N1102" s="4" t="str">
        <f>iferror(IF(vlookup(A1102,'Available Pokemon'!A:D,4,FALSE)=D1102,"Y","N"),"N")</f>
        <v>N</v>
      </c>
      <c r="O1102" s="4" t="str">
        <f t="shared" si="5"/>
        <v>Y</v>
      </c>
      <c r="P1102" s="4" t="s">
        <v>131</v>
      </c>
      <c r="Q1102" s="4" t="s">
        <v>172</v>
      </c>
      <c r="R1102" s="4"/>
      <c r="S1102" s="4"/>
      <c r="T1102" s="4" t="s">
        <v>82</v>
      </c>
      <c r="U1102" s="4" t="s">
        <v>31</v>
      </c>
    </row>
    <row r="1103" hidden="1">
      <c r="A1103" s="11" t="s">
        <v>250</v>
      </c>
      <c r="B1103" s="11" t="s">
        <v>165</v>
      </c>
      <c r="C1103" s="12" t="s">
        <v>992</v>
      </c>
      <c r="D1103" s="3" t="str">
        <f>VLOOKUP(C1103,Locations!$G$2:$H$250,2,false)</f>
        <v>00111 North Peridot Alley Renovated</v>
      </c>
      <c r="E1103" s="11" t="s">
        <v>24</v>
      </c>
      <c r="F1103" s="4" t="s">
        <v>934</v>
      </c>
      <c r="G1103" s="3"/>
      <c r="H1103" s="11"/>
      <c r="I1103" s="4"/>
      <c r="J1103" s="4"/>
      <c r="K1103" s="4"/>
      <c r="L1103" s="4"/>
      <c r="M1103" s="4" t="str">
        <f>IF(vlookup(A1103,'Available Pokemon'!A:C,3,FALSE)=D1103,"Y","N")</f>
        <v>N</v>
      </c>
      <c r="N1103" s="4" t="str">
        <f>iferror(IF(vlookup(A1103,'Available Pokemon'!A:D,4,FALSE)=D1103,"Y","N"),"N")</f>
        <v>N</v>
      </c>
      <c r="O1103" s="4" t="str">
        <f t="shared" si="5"/>
        <v>N</v>
      </c>
      <c r="P1103" s="4" t="s">
        <v>81</v>
      </c>
      <c r="Q1103" s="4"/>
      <c r="R1103" s="4" t="s">
        <v>28</v>
      </c>
      <c r="S1103" s="4" t="s">
        <v>31</v>
      </c>
      <c r="T1103" s="4">
        <v>1.0</v>
      </c>
      <c r="U1103" s="4"/>
    </row>
    <row r="1104" hidden="1">
      <c r="A1104" s="11" t="s">
        <v>108</v>
      </c>
      <c r="B1104" s="11" t="s">
        <v>165</v>
      </c>
      <c r="C1104" s="12" t="s">
        <v>992</v>
      </c>
      <c r="D1104" s="3" t="str">
        <f>VLOOKUP(C1104,Locations!$G$2:$H$250,2,false)</f>
        <v>00111 North Peridot Alley Renovated</v>
      </c>
      <c r="E1104" s="11" t="s">
        <v>24</v>
      </c>
      <c r="F1104" s="4" t="s">
        <v>934</v>
      </c>
      <c r="G1104" s="3"/>
      <c r="H1104" s="11"/>
      <c r="I1104" s="4"/>
      <c r="J1104" s="4"/>
      <c r="K1104" s="4"/>
      <c r="L1104" s="4"/>
      <c r="M1104" s="4" t="str">
        <f>IF(vlookup(A1104,'Available Pokemon'!A:C,3,FALSE)=D1104,"Y","N")</f>
        <v>N</v>
      </c>
      <c r="N1104" s="4" t="str">
        <f>iferror(IF(vlookup(A1104,'Available Pokemon'!A:D,4,FALSE)=D1104,"Y","N"),"N")</f>
        <v>N</v>
      </c>
      <c r="O1104" s="4" t="str">
        <f t="shared" si="5"/>
        <v>N</v>
      </c>
      <c r="P1104" s="4" t="s">
        <v>111</v>
      </c>
      <c r="Q1104" s="4"/>
      <c r="R1104" s="4" t="s">
        <v>28</v>
      </c>
      <c r="S1104" s="4" t="s">
        <v>31</v>
      </c>
      <c r="T1104" s="4">
        <v>1.0</v>
      </c>
      <c r="U1104" s="4"/>
    </row>
    <row r="1105" hidden="1">
      <c r="A1105" s="11" t="s">
        <v>987</v>
      </c>
      <c r="B1105" s="11" t="s">
        <v>165</v>
      </c>
      <c r="C1105" s="12" t="s">
        <v>992</v>
      </c>
      <c r="D1105" s="3" t="str">
        <f>VLOOKUP(C1105,Locations!$G$2:$H$250,2,false)</f>
        <v>00111 North Peridot Alley Renovated</v>
      </c>
      <c r="E1105" s="11" t="s">
        <v>24</v>
      </c>
      <c r="F1105" s="4" t="s">
        <v>934</v>
      </c>
      <c r="G1105" s="3"/>
      <c r="H1105" s="11"/>
      <c r="I1105" s="4"/>
      <c r="J1105" s="4"/>
      <c r="K1105" s="4"/>
      <c r="L1105" s="4"/>
      <c r="M1105" s="4" t="str">
        <f>IF(vlookup(A1105,'Available Pokemon'!A:C,3,FALSE)=D1105,"Y","N")</f>
        <v>N</v>
      </c>
      <c r="N1105" s="4" t="str">
        <f>iferror(IF(vlookup(A1105,'Available Pokemon'!A:D,4,FALSE)=D1105,"Y","N"),"N")</f>
        <v>N</v>
      </c>
      <c r="O1105" s="4" t="str">
        <f t="shared" si="5"/>
        <v>N</v>
      </c>
      <c r="P1105" s="4" t="s">
        <v>147</v>
      </c>
      <c r="Q1105" s="4"/>
      <c r="R1105" s="4" t="s">
        <v>28</v>
      </c>
      <c r="S1105" s="4" t="s">
        <v>28</v>
      </c>
      <c r="T1105" s="4">
        <v>0.0</v>
      </c>
      <c r="U1105" s="4" t="s">
        <v>31</v>
      </c>
    </row>
    <row r="1106" hidden="1">
      <c r="A1106" s="11" t="s">
        <v>985</v>
      </c>
      <c r="B1106" s="11" t="s">
        <v>165</v>
      </c>
      <c r="C1106" s="12" t="s">
        <v>992</v>
      </c>
      <c r="D1106" s="3" t="str">
        <f>VLOOKUP(C1106,Locations!$G$2:$H$250,2,false)</f>
        <v>00111 North Peridot Alley Renovated</v>
      </c>
      <c r="E1106" s="11" t="s">
        <v>24</v>
      </c>
      <c r="F1106" s="4" t="s">
        <v>934</v>
      </c>
      <c r="G1106" s="3"/>
      <c r="H1106" s="11"/>
      <c r="I1106" s="4"/>
      <c r="J1106" s="4"/>
      <c r="K1106" s="4"/>
      <c r="L1106" s="4"/>
      <c r="M1106" s="4" t="str">
        <f>IF(vlookup(A1106,'Available Pokemon'!A:C,3,FALSE)=D1106,"Y","N")</f>
        <v>N</v>
      </c>
      <c r="N1106" s="4" t="str">
        <f>iferror(IF(vlookup(A1106,'Available Pokemon'!A:D,4,FALSE)=D1106,"Y","N"),"N")</f>
        <v>N</v>
      </c>
      <c r="O1106" s="4" t="str">
        <f t="shared" si="5"/>
        <v>N</v>
      </c>
      <c r="P1106" s="4" t="s">
        <v>81</v>
      </c>
      <c r="Q1106" s="4"/>
      <c r="R1106" s="4" t="s">
        <v>28</v>
      </c>
      <c r="S1106" s="4" t="s">
        <v>28</v>
      </c>
      <c r="T1106" s="4">
        <v>0.0</v>
      </c>
      <c r="U1106" s="4" t="s">
        <v>31</v>
      </c>
    </row>
    <row r="1107" hidden="1">
      <c r="A1107" s="11" t="s">
        <v>988</v>
      </c>
      <c r="B1107" s="11" t="s">
        <v>165</v>
      </c>
      <c r="C1107" s="12" t="s">
        <v>992</v>
      </c>
      <c r="D1107" s="3" t="str">
        <f>VLOOKUP(C1107,Locations!$G$2:$H$250,2,false)</f>
        <v>00111 North Peridot Alley Renovated</v>
      </c>
      <c r="E1107" s="11" t="s">
        <v>24</v>
      </c>
      <c r="F1107" s="4" t="s">
        <v>934</v>
      </c>
      <c r="G1107" s="3"/>
      <c r="H1107" s="11"/>
      <c r="I1107" s="4"/>
      <c r="J1107" s="4"/>
      <c r="K1107" s="4"/>
      <c r="L1107" s="4"/>
      <c r="M1107" s="4" t="str">
        <f>IF(vlookup(A1107,'Available Pokemon'!A:C,3,FALSE)=D1107,"Y","N")</f>
        <v>N</v>
      </c>
      <c r="N1107" s="4" t="str">
        <f>iferror(IF(vlookup(A1107,'Available Pokemon'!A:D,4,FALSE)=D1107,"Y","N"),"N")</f>
        <v>N</v>
      </c>
      <c r="O1107" s="4" t="str">
        <f t="shared" si="5"/>
        <v>N</v>
      </c>
      <c r="P1107" s="4" t="s">
        <v>111</v>
      </c>
      <c r="Q1107" s="4"/>
      <c r="R1107" s="4" t="s">
        <v>28</v>
      </c>
      <c r="S1107" s="4" t="s">
        <v>28</v>
      </c>
      <c r="T1107" s="4">
        <v>0.0</v>
      </c>
      <c r="U1107" s="4" t="s">
        <v>31</v>
      </c>
    </row>
    <row r="1108" hidden="1">
      <c r="A1108" s="11" t="s">
        <v>416</v>
      </c>
      <c r="B1108" s="11" t="s">
        <v>165</v>
      </c>
      <c r="C1108" s="12" t="s">
        <v>992</v>
      </c>
      <c r="D1108" s="3" t="str">
        <f>VLOOKUP(C1108,Locations!$G$2:$H$250,2,false)</f>
        <v>00111 North Peridot Alley Renovated</v>
      </c>
      <c r="E1108" s="11" t="s">
        <v>24</v>
      </c>
      <c r="F1108" s="4" t="s">
        <v>934</v>
      </c>
      <c r="G1108" s="3"/>
      <c r="H1108" s="11"/>
      <c r="I1108" s="4"/>
      <c r="J1108" s="4"/>
      <c r="K1108" s="4"/>
      <c r="L1108" s="4"/>
      <c r="M1108" s="4" t="str">
        <f>IF(vlookup(A1108,'Available Pokemon'!A:C,3,FALSE)=D1108,"Y","N")</f>
        <v>N</v>
      </c>
      <c r="N1108" s="4" t="str">
        <f>iferror(IF(vlookup(A1108,'Available Pokemon'!A:D,4,FALSE)=D1108,"Y","N"),"N")</f>
        <v>N</v>
      </c>
      <c r="O1108" s="4" t="str">
        <f t="shared" si="5"/>
        <v>N</v>
      </c>
      <c r="P1108" s="4" t="s">
        <v>147</v>
      </c>
      <c r="Q1108" s="4"/>
      <c r="R1108" s="4" t="s">
        <v>28</v>
      </c>
      <c r="S1108" s="4" t="s">
        <v>28</v>
      </c>
      <c r="T1108" s="4">
        <v>0.0</v>
      </c>
      <c r="U1108" s="4" t="s">
        <v>31</v>
      </c>
    </row>
    <row r="1109" hidden="1">
      <c r="A1109" s="11" t="s">
        <v>164</v>
      </c>
      <c r="B1109" s="11" t="s">
        <v>165</v>
      </c>
      <c r="C1109" s="12" t="s">
        <v>992</v>
      </c>
      <c r="D1109" s="3" t="str">
        <f>VLOOKUP(C1109,Locations!$G$2:$H$250,2,false)</f>
        <v>00111 North Peridot Alley Renovated</v>
      </c>
      <c r="E1109" s="11" t="s">
        <v>24</v>
      </c>
      <c r="F1109" s="4" t="s">
        <v>934</v>
      </c>
      <c r="G1109" s="3"/>
      <c r="H1109" s="11"/>
      <c r="I1109" s="4"/>
      <c r="J1109" s="4"/>
      <c r="K1109" s="4"/>
      <c r="L1109" s="4"/>
      <c r="M1109" s="4" t="str">
        <f>IF(vlookup(A1109,'Available Pokemon'!A:C,3,FALSE)=D1109,"Y","N")</f>
        <v>N</v>
      </c>
      <c r="N1109" s="4" t="str">
        <f>iferror(IF(vlookup(A1109,'Available Pokemon'!A:D,4,FALSE)=D1109,"Y","N"),"N")</f>
        <v>N</v>
      </c>
      <c r="O1109" s="4" t="str">
        <f t="shared" si="5"/>
        <v>N</v>
      </c>
      <c r="P1109" s="4" t="s">
        <v>147</v>
      </c>
      <c r="Q1109" s="4"/>
      <c r="R1109" s="4" t="s">
        <v>28</v>
      </c>
      <c r="S1109" s="4" t="s">
        <v>31</v>
      </c>
      <c r="T1109" s="4">
        <v>1.0</v>
      </c>
      <c r="U1109" s="4"/>
    </row>
    <row r="1110">
      <c r="A1110" s="11" t="s">
        <v>183</v>
      </c>
      <c r="B1110" s="11" t="s">
        <v>165</v>
      </c>
      <c r="C1110" s="12" t="s">
        <v>992</v>
      </c>
      <c r="D1110" s="3" t="str">
        <f>VLOOKUP(C1110,Locations!$G$2:$H$250,2,false)</f>
        <v>00111 North Peridot Alley Renovated</v>
      </c>
      <c r="E1110" s="11" t="s">
        <v>24</v>
      </c>
      <c r="F1110" s="4" t="s">
        <v>934</v>
      </c>
      <c r="G1110" s="5"/>
      <c r="H1110" s="2" t="s">
        <v>149</v>
      </c>
      <c r="I1110" s="4"/>
      <c r="J1110" s="4"/>
      <c r="K1110" s="4"/>
      <c r="L1110" s="4"/>
      <c r="M1110" s="4" t="str">
        <f>IF(vlookup(A1110,'Available Pokemon'!A:C,3,FALSE)=D1110,"Y","N")</f>
        <v>N</v>
      </c>
      <c r="N1110" s="4" t="str">
        <f>iferror(IF(vlookup(A1110,'Available Pokemon'!A:D,4,FALSE)=D1110,"Y","N"),"N")</f>
        <v>Y</v>
      </c>
      <c r="O1110" s="4" t="str">
        <f t="shared" si="5"/>
        <v>Y</v>
      </c>
      <c r="P1110" s="4" t="s">
        <v>147</v>
      </c>
      <c r="Q1110" s="4"/>
      <c r="R1110" s="4" t="s">
        <v>28</v>
      </c>
      <c r="S1110" s="4" t="s">
        <v>31</v>
      </c>
      <c r="T1110" s="4">
        <v>1.0</v>
      </c>
      <c r="U1110" s="4"/>
    </row>
    <row r="1111" hidden="1">
      <c r="A1111" s="11" t="s">
        <v>911</v>
      </c>
      <c r="B1111" s="11" t="s">
        <v>165</v>
      </c>
      <c r="C1111" s="12" t="s">
        <v>992</v>
      </c>
      <c r="D1111" s="3" t="str">
        <f>VLOOKUP(C1111,Locations!$G$2:$H$250,2,false)</f>
        <v>00111 North Peridot Alley Renovated</v>
      </c>
      <c r="E1111" s="11" t="s">
        <v>24</v>
      </c>
      <c r="F1111" s="4" t="s">
        <v>934</v>
      </c>
      <c r="G1111" s="3"/>
      <c r="H1111" s="11"/>
      <c r="I1111" s="4"/>
      <c r="J1111" s="4"/>
      <c r="K1111" s="4"/>
      <c r="L1111" s="4"/>
      <c r="M1111" s="4" t="str">
        <f>IF(vlookup(A1111,'Available Pokemon'!A:C,3,FALSE)=D1111,"Y","N")</f>
        <v>N</v>
      </c>
      <c r="N1111" s="4" t="str">
        <f>iferror(IF(vlookup(A1111,'Available Pokemon'!A:D,4,FALSE)=D1111,"Y","N"),"N")</f>
        <v>N</v>
      </c>
      <c r="O1111" s="4" t="str">
        <f t="shared" si="5"/>
        <v>N</v>
      </c>
      <c r="P1111" s="4" t="s">
        <v>30</v>
      </c>
      <c r="Q1111" s="4" t="s">
        <v>147</v>
      </c>
      <c r="R1111" s="4" t="s">
        <v>28</v>
      </c>
      <c r="S1111" s="4" t="s">
        <v>28</v>
      </c>
      <c r="T1111" s="4">
        <v>0.0</v>
      </c>
      <c r="U1111" s="4" t="s">
        <v>31</v>
      </c>
    </row>
    <row r="1112" hidden="1">
      <c r="A1112" s="11" t="s">
        <v>300</v>
      </c>
      <c r="B1112" s="11" t="s">
        <v>165</v>
      </c>
      <c r="C1112" s="12" t="s">
        <v>992</v>
      </c>
      <c r="D1112" s="3" t="str">
        <f>VLOOKUP(C1112,Locations!$G$2:$H$250,2,false)</f>
        <v>00111 North Peridot Alley Renovated</v>
      </c>
      <c r="E1112" s="11" t="s">
        <v>24</v>
      </c>
      <c r="F1112" s="4" t="s">
        <v>934</v>
      </c>
      <c r="G1112" s="3"/>
      <c r="H1112" s="11"/>
      <c r="I1112" s="4" t="s">
        <v>103</v>
      </c>
      <c r="J1112" s="4"/>
      <c r="K1112" s="4"/>
      <c r="L1112" s="4"/>
      <c r="M1112" s="4" t="str">
        <f>IF(vlookup(A1112,'Available Pokemon'!A:C,3,FALSE)=D1112,"Y","N")</f>
        <v>N</v>
      </c>
      <c r="N1112" s="4" t="str">
        <f>iferror(IF(vlookup(A1112,'Available Pokemon'!A:D,4,FALSE)=D1112,"Y","N"),"N")</f>
        <v>N</v>
      </c>
      <c r="O1112" s="4" t="str">
        <f t="shared" si="5"/>
        <v>N</v>
      </c>
      <c r="P1112" s="4" t="s">
        <v>71</v>
      </c>
      <c r="Q1112" s="4"/>
      <c r="R1112" s="4" t="s">
        <v>28</v>
      </c>
      <c r="S1112" s="4" t="s">
        <v>31</v>
      </c>
      <c r="T1112" s="4" t="s">
        <v>82</v>
      </c>
      <c r="U1112" s="4" t="s">
        <v>31</v>
      </c>
    </row>
    <row r="1113">
      <c r="A1113" s="11" t="s">
        <v>993</v>
      </c>
      <c r="B1113" s="2" t="s">
        <v>96</v>
      </c>
      <c r="C1113" s="12" t="s">
        <v>994</v>
      </c>
      <c r="D1113" s="3" t="str">
        <f>VLOOKUP(C1113,Locations!$G$2:$H$250,2,false)</f>
        <v>00112 Jasper Ward Renovated</v>
      </c>
      <c r="E1113" s="11" t="s">
        <v>24</v>
      </c>
      <c r="F1113" s="4" t="s">
        <v>934</v>
      </c>
      <c r="G1113" s="5"/>
      <c r="H1113" s="2" t="s">
        <v>149</v>
      </c>
      <c r="I1113" s="4"/>
      <c r="J1113" s="4"/>
      <c r="K1113" s="4"/>
      <c r="L1113" s="4"/>
      <c r="M1113" s="4" t="str">
        <f>IF(vlookup(A1113,'Available Pokemon'!A:C,3,FALSE)=D1113,"Y","N")</f>
        <v>Y</v>
      </c>
      <c r="N1113" s="4" t="str">
        <f>iferror(IF(vlookup(A1113,'Available Pokemon'!A:D,4,FALSE)=D1113,"Y","N"),"N")</f>
        <v>N</v>
      </c>
      <c r="O1113" s="4" t="str">
        <f t="shared" si="5"/>
        <v>Y</v>
      </c>
      <c r="P1113" s="4" t="s">
        <v>81</v>
      </c>
      <c r="Q1113" s="4"/>
      <c r="R1113" s="4" t="s">
        <v>28</v>
      </c>
      <c r="S1113" s="4" t="s">
        <v>28</v>
      </c>
      <c r="T1113" s="4">
        <v>0.0</v>
      </c>
      <c r="U1113" s="4" t="s">
        <v>31</v>
      </c>
    </row>
    <row r="1114" hidden="1">
      <c r="A1114" s="11" t="s">
        <v>365</v>
      </c>
      <c r="B1114" s="2" t="s">
        <v>96</v>
      </c>
      <c r="C1114" s="12" t="s">
        <v>994</v>
      </c>
      <c r="D1114" s="3" t="str">
        <f>VLOOKUP(C1114,Locations!$G$2:$H$250,2,false)</f>
        <v>00112 Jasper Ward Renovated</v>
      </c>
      <c r="E1114" s="11" t="s">
        <v>101</v>
      </c>
      <c r="F1114" s="4" t="s">
        <v>934</v>
      </c>
      <c r="G1114" s="3"/>
      <c r="H1114" s="2"/>
      <c r="I1114" s="4"/>
      <c r="J1114" s="4"/>
      <c r="K1114" s="4"/>
      <c r="L1114" s="4"/>
      <c r="M1114" s="4" t="str">
        <f>IF(vlookup(A1114,'Available Pokemon'!A:C,3,FALSE)=D1114,"Y","N")</f>
        <v>N</v>
      </c>
      <c r="N1114" s="4" t="str">
        <f>iferror(IF(vlookup(A1114,'Available Pokemon'!A:D,4,FALSE)=D1114,"Y","N"),"N")</f>
        <v>N</v>
      </c>
      <c r="O1114" s="4" t="str">
        <f t="shared" si="5"/>
        <v>N</v>
      </c>
      <c r="P1114" s="4" t="s">
        <v>90</v>
      </c>
      <c r="Q1114" s="4" t="s">
        <v>30</v>
      </c>
      <c r="R1114" s="4" t="s">
        <v>28</v>
      </c>
      <c r="S1114" s="4" t="s">
        <v>28</v>
      </c>
      <c r="T1114" s="4">
        <v>0.0</v>
      </c>
      <c r="U1114" s="4" t="s">
        <v>31</v>
      </c>
    </row>
    <row r="1115">
      <c r="A1115" s="11" t="s">
        <v>335</v>
      </c>
      <c r="B1115" s="2" t="s">
        <v>96</v>
      </c>
      <c r="C1115" s="12" t="s">
        <v>994</v>
      </c>
      <c r="D1115" s="3" t="str">
        <f>VLOOKUP(C1115,Locations!$G$2:$H$250,2,false)</f>
        <v>00112 Jasper Ward Renovated</v>
      </c>
      <c r="E1115" s="11" t="s">
        <v>24</v>
      </c>
      <c r="F1115" s="4" t="s">
        <v>934</v>
      </c>
      <c r="G1115" s="5"/>
      <c r="H1115" s="2" t="s">
        <v>149</v>
      </c>
      <c r="I1115" s="4" t="s">
        <v>336</v>
      </c>
      <c r="J1115" s="4"/>
      <c r="K1115" s="4"/>
      <c r="L1115" s="4"/>
      <c r="M1115" s="4" t="str">
        <f>IF(vlookup(A1115,'Available Pokemon'!A:C,3,FALSE)=D1115,"Y","N")</f>
        <v>N</v>
      </c>
      <c r="N1115" s="4" t="str">
        <f>iferror(IF(vlookup(A1115,'Available Pokemon'!A:D,4,FALSE)=D1115,"Y","N"),"N")</f>
        <v>Y</v>
      </c>
      <c r="O1115" s="4" t="str">
        <f t="shared" si="5"/>
        <v>Y</v>
      </c>
      <c r="P1115" s="4" t="s">
        <v>90</v>
      </c>
      <c r="Q1115" s="4" t="s">
        <v>30</v>
      </c>
      <c r="R1115" s="4" t="s">
        <v>28</v>
      </c>
      <c r="S1115" s="4" t="s">
        <v>28</v>
      </c>
      <c r="T1115" s="4">
        <v>0.0</v>
      </c>
      <c r="U1115" s="4" t="s">
        <v>31</v>
      </c>
    </row>
    <row r="1116">
      <c r="A1116" s="11" t="s">
        <v>337</v>
      </c>
      <c r="B1116" s="2" t="s">
        <v>96</v>
      </c>
      <c r="C1116" s="12" t="s">
        <v>994</v>
      </c>
      <c r="D1116" s="3" t="str">
        <f>VLOOKUP(C1116,Locations!$G$2:$H$250,2,false)</f>
        <v>00112 Jasper Ward Renovated</v>
      </c>
      <c r="E1116" s="11" t="s">
        <v>213</v>
      </c>
      <c r="F1116" s="4" t="s">
        <v>934</v>
      </c>
      <c r="G1116" s="5"/>
      <c r="H1116" s="2" t="s">
        <v>149</v>
      </c>
      <c r="I1116" s="4"/>
      <c r="J1116" s="4"/>
      <c r="K1116" s="4"/>
      <c r="L1116" s="4"/>
      <c r="M1116" s="4" t="str">
        <f>IF(vlookup(A1116,'Available Pokemon'!A:C,3,FALSE)=D1116,"Y","N")</f>
        <v>N</v>
      </c>
      <c r="N1116" s="4" t="str">
        <f>iferror(IF(vlookup(A1116,'Available Pokemon'!A:D,4,FALSE)=D1116,"Y","N"),"N")</f>
        <v>Y</v>
      </c>
      <c r="O1116" s="4" t="str">
        <f t="shared" si="5"/>
        <v>Y</v>
      </c>
      <c r="P1116" s="4" t="s">
        <v>29</v>
      </c>
      <c r="Q1116" s="4"/>
      <c r="R1116" s="4" t="s">
        <v>28</v>
      </c>
      <c r="S1116" s="4" t="s">
        <v>31</v>
      </c>
      <c r="T1116" s="4" t="s">
        <v>82</v>
      </c>
      <c r="U1116" s="4" t="s">
        <v>31</v>
      </c>
    </row>
    <row r="1117">
      <c r="A1117" s="11" t="s">
        <v>341</v>
      </c>
      <c r="B1117" s="2" t="s">
        <v>96</v>
      </c>
      <c r="C1117" s="12" t="s">
        <v>994</v>
      </c>
      <c r="D1117" s="3" t="str">
        <f>VLOOKUP(C1117,Locations!$G$2:$H$250,2,false)</f>
        <v>00112 Jasper Ward Renovated</v>
      </c>
      <c r="E1117" s="11" t="s">
        <v>97</v>
      </c>
      <c r="F1117" s="4" t="s">
        <v>934</v>
      </c>
      <c r="G1117" s="5"/>
      <c r="H1117" s="2" t="s">
        <v>149</v>
      </c>
      <c r="I1117" s="4"/>
      <c r="J1117" s="4"/>
      <c r="K1117" s="4"/>
      <c r="L1117" s="4"/>
      <c r="M1117" s="4" t="str">
        <f>IF(vlookup(A1117,'Available Pokemon'!A:C,3,FALSE)=D1117,"Y","N")</f>
        <v>N</v>
      </c>
      <c r="N1117" s="4" t="str">
        <f>iferror(IF(vlookup(A1117,'Available Pokemon'!A:D,4,FALSE)=D1117,"Y","N"),"N")</f>
        <v>Y</v>
      </c>
      <c r="O1117" s="4" t="str">
        <f t="shared" si="5"/>
        <v>Y</v>
      </c>
      <c r="P1117" s="4" t="s">
        <v>81</v>
      </c>
      <c r="Q1117" s="4" t="s">
        <v>56</v>
      </c>
      <c r="R1117" s="4" t="s">
        <v>28</v>
      </c>
      <c r="S1117" s="4" t="s">
        <v>31</v>
      </c>
      <c r="T1117" s="4" t="s">
        <v>82</v>
      </c>
      <c r="U1117" s="4" t="s">
        <v>31</v>
      </c>
    </row>
    <row r="1118">
      <c r="A1118" s="11" t="s">
        <v>995</v>
      </c>
      <c r="B1118" s="2" t="s">
        <v>96</v>
      </c>
      <c r="C1118" s="12" t="s">
        <v>994</v>
      </c>
      <c r="D1118" s="3" t="str">
        <f>VLOOKUP(C1118,Locations!$G$2:$H$250,2,false)</f>
        <v>00112 Jasper Ward Renovated</v>
      </c>
      <c r="E1118" s="11" t="s">
        <v>97</v>
      </c>
      <c r="F1118" s="4" t="s">
        <v>934</v>
      </c>
      <c r="G1118" s="5"/>
      <c r="H1118" s="2" t="s">
        <v>149</v>
      </c>
      <c r="I1118" s="4"/>
      <c r="J1118" s="4"/>
      <c r="K1118" s="4"/>
      <c r="L1118" s="4"/>
      <c r="M1118" s="4" t="str">
        <f>IF(vlookup(A1118,'Available Pokemon'!A:C,3,FALSE)=D1118,"Y","N")</f>
        <v>Y</v>
      </c>
      <c r="N1118" s="4" t="str">
        <f>iferror(IF(vlookup(A1118,'Available Pokemon'!A:D,4,FALSE)=D1118,"Y","N"),"N")</f>
        <v>N</v>
      </c>
      <c r="O1118" s="4" t="str">
        <f t="shared" si="5"/>
        <v>Y</v>
      </c>
      <c r="P1118" s="4" t="s">
        <v>81</v>
      </c>
      <c r="Q1118" s="4"/>
      <c r="R1118" s="4" t="s">
        <v>28</v>
      </c>
      <c r="S1118" s="4" t="s">
        <v>28</v>
      </c>
      <c r="T1118" s="4">
        <v>1.0</v>
      </c>
      <c r="U1118" s="4"/>
    </row>
    <row r="1119" hidden="1">
      <c r="A1119" s="11" t="s">
        <v>370</v>
      </c>
      <c r="B1119" s="2" t="s">
        <v>96</v>
      </c>
      <c r="C1119" s="12" t="s">
        <v>994</v>
      </c>
      <c r="D1119" s="3" t="str">
        <f>VLOOKUP(C1119,Locations!$G$2:$H$250,2,false)</f>
        <v>00112 Jasper Ward Renovated</v>
      </c>
      <c r="E1119" s="11" t="s">
        <v>24</v>
      </c>
      <c r="F1119" s="4" t="s">
        <v>934</v>
      </c>
      <c r="G1119" s="3"/>
      <c r="H1119" s="2"/>
      <c r="I1119" s="4" t="s">
        <v>217</v>
      </c>
      <c r="J1119" s="4"/>
      <c r="K1119" s="4"/>
      <c r="L1119" s="4"/>
      <c r="M1119" s="4" t="str">
        <f>IF(vlookup(A1119,'Available Pokemon'!A:C,3,FALSE)=D1119,"Y","N")</f>
        <v>N</v>
      </c>
      <c r="N1119" s="4" t="str">
        <f>iferror(IF(vlookup(A1119,'Available Pokemon'!A:D,4,FALSE)=D1119,"Y","N"),"N")</f>
        <v>N</v>
      </c>
      <c r="O1119" s="4" t="str">
        <f t="shared" si="5"/>
        <v>N</v>
      </c>
      <c r="P1119" s="4" t="s">
        <v>29</v>
      </c>
      <c r="Q1119" s="4" t="s">
        <v>30</v>
      </c>
      <c r="R1119" s="4" t="s">
        <v>28</v>
      </c>
      <c r="S1119" s="4" t="s">
        <v>28</v>
      </c>
      <c r="T1119" s="4">
        <v>1.0</v>
      </c>
      <c r="U1119" s="4"/>
    </row>
    <row r="1120">
      <c r="A1120" s="11" t="s">
        <v>330</v>
      </c>
      <c r="B1120" s="2" t="s">
        <v>96</v>
      </c>
      <c r="C1120" s="12" t="s">
        <v>994</v>
      </c>
      <c r="D1120" s="3" t="str">
        <f>VLOOKUP(C1120,Locations!$G$2:$H$250,2,false)</f>
        <v>00112 Jasper Ward Renovated</v>
      </c>
      <c r="E1120" s="11" t="s">
        <v>213</v>
      </c>
      <c r="F1120" s="4" t="s">
        <v>934</v>
      </c>
      <c r="G1120" s="5"/>
      <c r="H1120" s="2" t="s">
        <v>149</v>
      </c>
      <c r="I1120" s="4"/>
      <c r="J1120" s="4"/>
      <c r="K1120" s="4"/>
      <c r="L1120" s="4"/>
      <c r="M1120" s="4" t="str">
        <f>IF(vlookup(A1120,'Available Pokemon'!A:C,3,FALSE)=D1120,"Y","N")</f>
        <v>N</v>
      </c>
      <c r="N1120" s="4" t="str">
        <f>iferror(IF(vlookup(A1120,'Available Pokemon'!A:D,4,FALSE)=D1120,"Y","N"),"N")</f>
        <v>Y</v>
      </c>
      <c r="O1120" s="4" t="str">
        <f t="shared" si="5"/>
        <v>Y</v>
      </c>
      <c r="P1120" s="4" t="s">
        <v>33</v>
      </c>
      <c r="Q1120" s="4"/>
      <c r="R1120" s="4" t="s">
        <v>28</v>
      </c>
      <c r="S1120" s="4" t="s">
        <v>31</v>
      </c>
      <c r="T1120" s="4">
        <v>1.0</v>
      </c>
      <c r="U1120" s="4"/>
    </row>
    <row r="1121">
      <c r="A1121" s="11" t="s">
        <v>996</v>
      </c>
      <c r="B1121" s="2" t="s">
        <v>96</v>
      </c>
      <c r="C1121" s="12" t="s">
        <v>994</v>
      </c>
      <c r="D1121" s="3" t="str">
        <f>VLOOKUP(C1121,Locations!$G$2:$H$250,2,false)</f>
        <v>00112 Jasper Ward Renovated</v>
      </c>
      <c r="E1121" s="11" t="s">
        <v>97</v>
      </c>
      <c r="F1121" s="4" t="s">
        <v>934</v>
      </c>
      <c r="G1121" s="5"/>
      <c r="H1121" s="2" t="s">
        <v>414</v>
      </c>
      <c r="I1121" s="4" t="s">
        <v>997</v>
      </c>
      <c r="J1121" s="4"/>
      <c r="K1121" s="4"/>
      <c r="L1121" s="4"/>
      <c r="M1121" s="4" t="str">
        <f>IF(vlookup(A1121,'Available Pokemon'!A:C,3,FALSE)=D1121,"Y","N")</f>
        <v>Y</v>
      </c>
      <c r="N1121" s="4" t="str">
        <f>iferror(IF(vlookup(A1121,'Available Pokemon'!A:D,4,FALSE)=D1121,"Y","N"),"N")</f>
        <v>N</v>
      </c>
      <c r="O1121" s="4" t="str">
        <f t="shared" si="5"/>
        <v>Y</v>
      </c>
      <c r="P1121" s="4" t="s">
        <v>90</v>
      </c>
      <c r="Q1121" s="4" t="s">
        <v>29</v>
      </c>
      <c r="R1121" s="4" t="s">
        <v>28</v>
      </c>
      <c r="S1121" s="4" t="s">
        <v>28</v>
      </c>
      <c r="T1121" s="4">
        <v>0.0</v>
      </c>
      <c r="U1121" s="4" t="s">
        <v>31</v>
      </c>
    </row>
    <row r="1122" hidden="1">
      <c r="A1122" s="11" t="s">
        <v>371</v>
      </c>
      <c r="B1122" s="2" t="s">
        <v>96</v>
      </c>
      <c r="C1122" s="12" t="s">
        <v>994</v>
      </c>
      <c r="D1122" s="3" t="str">
        <f>VLOOKUP(C1122,Locations!$G$2:$H$250,2,false)</f>
        <v>00112 Jasper Ward Renovated</v>
      </c>
      <c r="E1122" s="11" t="s">
        <v>145</v>
      </c>
      <c r="F1122" s="4" t="s">
        <v>934</v>
      </c>
      <c r="G1122" s="3"/>
      <c r="H1122" s="2"/>
      <c r="I1122" s="4"/>
      <c r="J1122" s="4"/>
      <c r="K1122" s="4"/>
      <c r="L1122" s="4"/>
      <c r="M1122" s="4" t="str">
        <f>IF(vlookup(A1122,'Available Pokemon'!A:C,3,FALSE)=D1122,"Y","N")</f>
        <v>N</v>
      </c>
      <c r="N1122" s="4" t="str">
        <f>iferror(IF(vlookup(A1122,'Available Pokemon'!A:D,4,FALSE)=D1122,"Y","N"),"N")</f>
        <v>N</v>
      </c>
      <c r="O1122" s="4" t="str">
        <f t="shared" si="5"/>
        <v>N</v>
      </c>
      <c r="P1122" s="4" t="s">
        <v>90</v>
      </c>
      <c r="Q1122" s="4" t="s">
        <v>56</v>
      </c>
      <c r="R1122" s="4" t="s">
        <v>28</v>
      </c>
      <c r="S1122" s="4" t="s">
        <v>28</v>
      </c>
      <c r="T1122" s="4">
        <v>0.0</v>
      </c>
      <c r="U1122" s="4" t="s">
        <v>31</v>
      </c>
    </row>
    <row r="1123">
      <c r="A1123" s="11" t="s">
        <v>332</v>
      </c>
      <c r="B1123" s="2" t="s">
        <v>96</v>
      </c>
      <c r="C1123" s="12" t="s">
        <v>994</v>
      </c>
      <c r="D1123" s="3" t="str">
        <f>VLOOKUP(C1123,Locations!$G$2:$H$250,2,false)</f>
        <v>00112 Jasper Ward Renovated</v>
      </c>
      <c r="E1123" s="11" t="s">
        <v>97</v>
      </c>
      <c r="F1123" s="4" t="s">
        <v>934</v>
      </c>
      <c r="G1123" s="5"/>
      <c r="H1123" s="2" t="s">
        <v>149</v>
      </c>
      <c r="I1123" s="4"/>
      <c r="J1123" s="4"/>
      <c r="K1123" s="4"/>
      <c r="L1123" s="4"/>
      <c r="M1123" s="4" t="str">
        <f>IF(vlookup(A1123,'Available Pokemon'!A:C,3,FALSE)=D1123,"Y","N")</f>
        <v>N</v>
      </c>
      <c r="N1123" s="4" t="str">
        <f>iferror(IF(vlookup(A1123,'Available Pokemon'!A:D,4,FALSE)=D1123,"Y","N"),"N")</f>
        <v>Y</v>
      </c>
      <c r="O1123" s="4" t="str">
        <f t="shared" si="5"/>
        <v>Y</v>
      </c>
      <c r="P1123" s="4" t="s">
        <v>81</v>
      </c>
      <c r="Q1123" s="4"/>
      <c r="R1123" s="4" t="s">
        <v>334</v>
      </c>
      <c r="S1123" s="4" t="s">
        <v>31</v>
      </c>
      <c r="T1123" s="4">
        <v>2.0</v>
      </c>
      <c r="U1123" s="4"/>
    </row>
    <row r="1124" hidden="1">
      <c r="A1124" s="11" t="s">
        <v>401</v>
      </c>
      <c r="B1124" s="2" t="s">
        <v>96</v>
      </c>
      <c r="C1124" s="12" t="s">
        <v>994</v>
      </c>
      <c r="D1124" s="3" t="str">
        <f>VLOOKUP(C1124,Locations!$G$2:$H$250,2,false)</f>
        <v>00112 Jasper Ward Renovated</v>
      </c>
      <c r="E1124" s="11" t="s">
        <v>101</v>
      </c>
      <c r="F1124" s="4" t="s">
        <v>934</v>
      </c>
      <c r="G1124" s="3"/>
      <c r="H1124" s="2"/>
      <c r="I1124" s="4"/>
      <c r="J1124" s="4"/>
      <c r="K1124" s="4"/>
      <c r="L1124" s="4"/>
      <c r="M1124" s="4" t="str">
        <f>IF(vlookup(A1124,'Available Pokemon'!A:C,3,FALSE)=D1124,"Y","N")</f>
        <v>N</v>
      </c>
      <c r="N1124" s="4" t="str">
        <f>iferror(IF(vlookup(A1124,'Available Pokemon'!A:D,4,FALSE)=D1124,"Y","N"),"N")</f>
        <v>N</v>
      </c>
      <c r="O1124" s="4" t="str">
        <f t="shared" si="5"/>
        <v>N</v>
      </c>
      <c r="P1124" s="4" t="s">
        <v>71</v>
      </c>
      <c r="Q1124" s="4" t="s">
        <v>56</v>
      </c>
      <c r="R1124" s="4" t="s">
        <v>28</v>
      </c>
      <c r="S1124" s="4" t="s">
        <v>28</v>
      </c>
      <c r="T1124" s="4">
        <v>0.0</v>
      </c>
      <c r="U1124" s="4" t="s">
        <v>31</v>
      </c>
    </row>
    <row r="1125" hidden="1">
      <c r="A1125" s="11" t="s">
        <v>575</v>
      </c>
      <c r="B1125" s="2" t="s">
        <v>96</v>
      </c>
      <c r="C1125" s="12" t="s">
        <v>994</v>
      </c>
      <c r="D1125" s="3" t="str">
        <f>VLOOKUP(C1125,Locations!$G$2:$H$250,2,false)</f>
        <v>00112 Jasper Ward Renovated</v>
      </c>
      <c r="E1125" s="11" t="s">
        <v>101</v>
      </c>
      <c r="F1125" s="4" t="s">
        <v>934</v>
      </c>
      <c r="G1125" s="3"/>
      <c r="H1125" s="2"/>
      <c r="I1125" s="4" t="s">
        <v>353</v>
      </c>
      <c r="J1125" s="4" t="s">
        <v>354</v>
      </c>
      <c r="K1125" s="4"/>
      <c r="L1125" s="4"/>
      <c r="M1125" s="4" t="str">
        <f>IF(vlookup(A1125,'Available Pokemon'!A:C,3,FALSE)=D1125,"Y","N")</f>
        <v>N</v>
      </c>
      <c r="N1125" s="4" t="str">
        <f>iferror(IF(vlookup(A1125,'Available Pokemon'!A:D,4,FALSE)=D1125,"Y","N"),"N")</f>
        <v>N</v>
      </c>
      <c r="O1125" s="4" t="str">
        <f t="shared" si="5"/>
        <v>N</v>
      </c>
      <c r="P1125" s="4" t="s">
        <v>90</v>
      </c>
      <c r="Q1125" s="4" t="s">
        <v>29</v>
      </c>
      <c r="R1125" s="4" t="s">
        <v>28</v>
      </c>
      <c r="S1125" s="4" t="s">
        <v>28</v>
      </c>
      <c r="T1125" s="4">
        <v>0.0</v>
      </c>
      <c r="U1125" s="4" t="s">
        <v>31</v>
      </c>
    </row>
    <row r="1126">
      <c r="A1126" s="11" t="s">
        <v>998</v>
      </c>
      <c r="B1126" s="2" t="s">
        <v>96</v>
      </c>
      <c r="C1126" s="12" t="s">
        <v>994</v>
      </c>
      <c r="D1126" s="3" t="str">
        <f>VLOOKUP(C1126,Locations!$G$2:$H$250,2,false)</f>
        <v>00112 Jasper Ward Renovated</v>
      </c>
      <c r="E1126" s="11" t="s">
        <v>24</v>
      </c>
      <c r="F1126" s="4" t="s">
        <v>934</v>
      </c>
      <c r="G1126" s="5"/>
      <c r="H1126" s="2" t="s">
        <v>414</v>
      </c>
      <c r="I1126" s="4"/>
      <c r="J1126" s="4"/>
      <c r="K1126" s="4"/>
      <c r="L1126" s="4"/>
      <c r="M1126" s="4" t="str">
        <f>IF(vlookup(A1126,'Available Pokemon'!A:C,3,FALSE)=D1126,"Y","N")</f>
        <v>Y</v>
      </c>
      <c r="N1126" s="4" t="str">
        <f>iferror(IF(vlookup(A1126,'Available Pokemon'!A:D,4,FALSE)=D1126,"Y","N"),"N")</f>
        <v>N</v>
      </c>
      <c r="O1126" s="4" t="str">
        <f t="shared" si="5"/>
        <v>Y</v>
      </c>
      <c r="P1126" s="4" t="s">
        <v>71</v>
      </c>
      <c r="Q1126" s="4" t="s">
        <v>56</v>
      </c>
      <c r="R1126" s="4" t="s">
        <v>28</v>
      </c>
      <c r="S1126" s="4" t="s">
        <v>28</v>
      </c>
      <c r="T1126" s="4">
        <v>0.0</v>
      </c>
      <c r="U1126" s="4" t="s">
        <v>31</v>
      </c>
    </row>
    <row r="1127" hidden="1">
      <c r="A1127" s="11" t="s">
        <v>338</v>
      </c>
      <c r="B1127" s="2" t="s">
        <v>96</v>
      </c>
      <c r="C1127" s="12" t="s">
        <v>994</v>
      </c>
      <c r="D1127" s="3" t="str">
        <f>VLOOKUP(C1127,Locations!$G$2:$H$250,2,false)</f>
        <v>00112 Jasper Ward Renovated</v>
      </c>
      <c r="E1127" s="11" t="s">
        <v>24</v>
      </c>
      <c r="F1127" s="4" t="s">
        <v>934</v>
      </c>
      <c r="G1127" s="3"/>
      <c r="H1127" s="2"/>
      <c r="I1127" s="4"/>
      <c r="J1127" s="4"/>
      <c r="K1127" s="4"/>
      <c r="L1127" s="4"/>
      <c r="M1127" s="4" t="str">
        <f>IF(vlookup(A1127,'Available Pokemon'!A:C,3,FALSE)=D1127,"Y","N")</f>
        <v>N</v>
      </c>
      <c r="N1127" s="4" t="str">
        <f>iferror(IF(vlookup(A1127,'Available Pokemon'!A:D,4,FALSE)=D1127,"Y","N"),"N")</f>
        <v>N</v>
      </c>
      <c r="O1127" s="4" t="str">
        <f t="shared" si="5"/>
        <v>N</v>
      </c>
      <c r="P1127" s="4" t="s">
        <v>71</v>
      </c>
      <c r="Q1127" s="4" t="s">
        <v>56</v>
      </c>
      <c r="R1127" s="4" t="s">
        <v>28</v>
      </c>
      <c r="S1127" s="4" t="s">
        <v>28</v>
      </c>
      <c r="T1127" s="4">
        <v>1.0</v>
      </c>
      <c r="U1127" s="4"/>
    </row>
    <row r="1128" hidden="1">
      <c r="A1128" s="11" t="s">
        <v>492</v>
      </c>
      <c r="B1128" s="2" t="s">
        <v>96</v>
      </c>
      <c r="C1128" s="12" t="s">
        <v>994</v>
      </c>
      <c r="D1128" s="3" t="str">
        <f>VLOOKUP(C1128,Locations!$G$2:$H$250,2,false)</f>
        <v>00112 Jasper Ward Renovated</v>
      </c>
      <c r="E1128" s="11" t="s">
        <v>97</v>
      </c>
      <c r="F1128" s="4" t="s">
        <v>934</v>
      </c>
      <c r="G1128" s="3"/>
      <c r="H1128" s="2"/>
      <c r="I1128" s="4"/>
      <c r="J1128" s="4"/>
      <c r="K1128" s="4"/>
      <c r="L1128" s="4"/>
      <c r="M1128" s="4" t="str">
        <f>IF(vlookup(A1128,'Available Pokemon'!A:C,3,FALSE)=D1128,"Y","N")</f>
        <v>N</v>
      </c>
      <c r="N1128" s="4" t="str">
        <f>iferror(IF(vlookup(A1128,'Available Pokemon'!A:D,4,FALSE)=D1128,"Y","N"),"N")</f>
        <v>N</v>
      </c>
      <c r="O1128" s="4" t="str">
        <f t="shared" si="5"/>
        <v>N</v>
      </c>
      <c r="P1128" s="4" t="s">
        <v>90</v>
      </c>
      <c r="Q1128" s="4" t="s">
        <v>56</v>
      </c>
      <c r="R1128" s="4" t="s">
        <v>28</v>
      </c>
      <c r="S1128" s="4" t="s">
        <v>28</v>
      </c>
      <c r="T1128" s="4">
        <v>0.0</v>
      </c>
      <c r="U1128" s="4" t="s">
        <v>31</v>
      </c>
    </row>
    <row r="1129">
      <c r="A1129" s="11" t="s">
        <v>999</v>
      </c>
      <c r="B1129" s="2" t="s">
        <v>96</v>
      </c>
      <c r="C1129" s="12" t="s">
        <v>994</v>
      </c>
      <c r="D1129" s="3" t="str">
        <f>VLOOKUP(C1129,Locations!$G$2:$H$250,2,false)</f>
        <v>00112 Jasper Ward Renovated</v>
      </c>
      <c r="E1129" s="11" t="s">
        <v>589</v>
      </c>
      <c r="F1129" s="4" t="s">
        <v>934</v>
      </c>
      <c r="G1129" s="5"/>
      <c r="H1129" s="2" t="s">
        <v>414</v>
      </c>
      <c r="I1129" s="4"/>
      <c r="J1129" s="4"/>
      <c r="K1129" s="4"/>
      <c r="L1129" s="4"/>
      <c r="M1129" s="4" t="str">
        <f>IF(vlookup(A1129,'Available Pokemon'!A:C,3,FALSE)=D1129,"Y","N")</f>
        <v>Y</v>
      </c>
      <c r="N1129" s="4" t="str">
        <f>iferror(IF(vlookup(A1129,'Available Pokemon'!A:D,4,FALSE)=D1129,"Y","N"),"N")</f>
        <v>N</v>
      </c>
      <c r="O1129" s="4" t="str">
        <f t="shared" si="5"/>
        <v>Y</v>
      </c>
      <c r="P1129" s="4" t="s">
        <v>29</v>
      </c>
      <c r="Q1129" s="4" t="s">
        <v>30</v>
      </c>
      <c r="R1129" s="4" t="s">
        <v>28</v>
      </c>
      <c r="S1129" s="4" t="s">
        <v>28</v>
      </c>
      <c r="T1129" s="4">
        <v>1.0</v>
      </c>
      <c r="U1129" s="4"/>
    </row>
    <row r="1130" hidden="1">
      <c r="A1130" s="11" t="s">
        <v>993</v>
      </c>
      <c r="B1130" s="2" t="s">
        <v>96</v>
      </c>
      <c r="C1130" s="12" t="s">
        <v>1000</v>
      </c>
      <c r="D1130" s="3" t="str">
        <f>VLOOKUP(C1130,Locations!$G$2:$H$250,2,false)</f>
        <v>00113 Malchous Forest Park Renovated</v>
      </c>
      <c r="E1130" s="11" t="s">
        <v>24</v>
      </c>
      <c r="F1130" s="4" t="s">
        <v>934</v>
      </c>
      <c r="G1130" s="3"/>
      <c r="H1130" s="2"/>
      <c r="I1130" s="4"/>
      <c r="J1130" s="4"/>
      <c r="K1130" s="4"/>
      <c r="L1130" s="4"/>
      <c r="M1130" s="4" t="str">
        <f>IF(vlookup(A1130,'Available Pokemon'!A:C,3,FALSE)=D1130,"Y","N")</f>
        <v>N</v>
      </c>
      <c r="N1130" s="4" t="str">
        <f>iferror(IF(vlookup(A1130,'Available Pokemon'!A:D,4,FALSE)=D1130,"Y","N"),"N")</f>
        <v>N</v>
      </c>
      <c r="O1130" s="4" t="str">
        <f t="shared" si="5"/>
        <v>N</v>
      </c>
      <c r="P1130" s="4" t="s">
        <v>81</v>
      </c>
      <c r="Q1130" s="4"/>
      <c r="R1130" s="4" t="s">
        <v>28</v>
      </c>
      <c r="S1130" s="4" t="s">
        <v>28</v>
      </c>
      <c r="T1130" s="4">
        <v>0.0</v>
      </c>
      <c r="U1130" s="4" t="s">
        <v>31</v>
      </c>
    </row>
    <row r="1131" hidden="1">
      <c r="A1131" s="11" t="s">
        <v>365</v>
      </c>
      <c r="B1131" s="2" t="s">
        <v>96</v>
      </c>
      <c r="C1131" s="12" t="s">
        <v>1000</v>
      </c>
      <c r="D1131" s="3" t="str">
        <f>VLOOKUP(C1131,Locations!$G$2:$H$250,2,false)</f>
        <v>00113 Malchous Forest Park Renovated</v>
      </c>
      <c r="E1131" s="11" t="s">
        <v>101</v>
      </c>
      <c r="F1131" s="4" t="s">
        <v>934</v>
      </c>
      <c r="G1131" s="3"/>
      <c r="H1131" s="2"/>
      <c r="I1131" s="4"/>
      <c r="J1131" s="4"/>
      <c r="K1131" s="4"/>
      <c r="L1131" s="4"/>
      <c r="M1131" s="4" t="str">
        <f>IF(vlookup(A1131,'Available Pokemon'!A:C,3,FALSE)=D1131,"Y","N")</f>
        <v>N</v>
      </c>
      <c r="N1131" s="4" t="str">
        <f>iferror(IF(vlookup(A1131,'Available Pokemon'!A:D,4,FALSE)=D1131,"Y","N"),"N")</f>
        <v>N</v>
      </c>
      <c r="O1131" s="4" t="str">
        <f t="shared" si="5"/>
        <v>N</v>
      </c>
      <c r="P1131" s="4" t="s">
        <v>90</v>
      </c>
      <c r="Q1131" s="4" t="s">
        <v>30</v>
      </c>
      <c r="R1131" s="4" t="s">
        <v>28</v>
      </c>
      <c r="S1131" s="4" t="s">
        <v>28</v>
      </c>
      <c r="T1131" s="4">
        <v>0.0</v>
      </c>
      <c r="U1131" s="4" t="s">
        <v>31</v>
      </c>
    </row>
    <row r="1132" hidden="1">
      <c r="A1132" s="11" t="s">
        <v>335</v>
      </c>
      <c r="B1132" s="2" t="s">
        <v>96</v>
      </c>
      <c r="C1132" s="12" t="s">
        <v>1000</v>
      </c>
      <c r="D1132" s="3" t="str">
        <f>VLOOKUP(C1132,Locations!$G$2:$H$250,2,false)</f>
        <v>00113 Malchous Forest Park Renovated</v>
      </c>
      <c r="E1132" s="11" t="s">
        <v>24</v>
      </c>
      <c r="F1132" s="4" t="s">
        <v>934</v>
      </c>
      <c r="G1132" s="3"/>
      <c r="H1132" s="2"/>
      <c r="I1132" s="4" t="s">
        <v>336</v>
      </c>
      <c r="J1132" s="4"/>
      <c r="K1132" s="4"/>
      <c r="L1132" s="4"/>
      <c r="M1132" s="4" t="str">
        <f>IF(vlookup(A1132,'Available Pokemon'!A:C,3,FALSE)=D1132,"Y","N")</f>
        <v>N</v>
      </c>
      <c r="N1132" s="4" t="str">
        <f>iferror(IF(vlookup(A1132,'Available Pokemon'!A:D,4,FALSE)=D1132,"Y","N"),"N")</f>
        <v>N</v>
      </c>
      <c r="O1132" s="4" t="str">
        <f t="shared" si="5"/>
        <v>N</v>
      </c>
      <c r="P1132" s="4" t="s">
        <v>90</v>
      </c>
      <c r="Q1132" s="4" t="s">
        <v>30</v>
      </c>
      <c r="R1132" s="4" t="s">
        <v>28</v>
      </c>
      <c r="S1132" s="4" t="s">
        <v>28</v>
      </c>
      <c r="T1132" s="4">
        <v>0.0</v>
      </c>
      <c r="U1132" s="4" t="s">
        <v>31</v>
      </c>
    </row>
    <row r="1133" hidden="1">
      <c r="A1133" s="11" t="s">
        <v>337</v>
      </c>
      <c r="B1133" s="2" t="s">
        <v>96</v>
      </c>
      <c r="C1133" s="12" t="s">
        <v>1000</v>
      </c>
      <c r="D1133" s="3" t="str">
        <f>VLOOKUP(C1133,Locations!$G$2:$H$250,2,false)</f>
        <v>00113 Malchous Forest Park Renovated</v>
      </c>
      <c r="E1133" s="11" t="s">
        <v>213</v>
      </c>
      <c r="F1133" s="4" t="s">
        <v>934</v>
      </c>
      <c r="G1133" s="3"/>
      <c r="H1133" s="2"/>
      <c r="I1133" s="4"/>
      <c r="J1133" s="4"/>
      <c r="K1133" s="4"/>
      <c r="L1133" s="4"/>
      <c r="M1133" s="4" t="str">
        <f>IF(vlookup(A1133,'Available Pokemon'!A:C,3,FALSE)=D1133,"Y","N")</f>
        <v>N</v>
      </c>
      <c r="N1133" s="4" t="str">
        <f>iferror(IF(vlookup(A1133,'Available Pokemon'!A:D,4,FALSE)=D1133,"Y","N"),"N")</f>
        <v>N</v>
      </c>
      <c r="O1133" s="4" t="str">
        <f t="shared" si="5"/>
        <v>N</v>
      </c>
      <c r="P1133" s="4" t="s">
        <v>29</v>
      </c>
      <c r="Q1133" s="4"/>
      <c r="R1133" s="4" t="s">
        <v>28</v>
      </c>
      <c r="S1133" s="4" t="s">
        <v>31</v>
      </c>
      <c r="T1133" s="4" t="s">
        <v>82</v>
      </c>
      <c r="U1133" s="4" t="s">
        <v>31</v>
      </c>
    </row>
    <row r="1134" hidden="1">
      <c r="A1134" s="11" t="s">
        <v>995</v>
      </c>
      <c r="B1134" s="2" t="s">
        <v>96</v>
      </c>
      <c r="C1134" s="12" t="s">
        <v>1000</v>
      </c>
      <c r="D1134" s="3" t="str">
        <f>VLOOKUP(C1134,Locations!$G$2:$H$250,2,false)</f>
        <v>00113 Malchous Forest Park Renovated</v>
      </c>
      <c r="E1134" s="11" t="s">
        <v>97</v>
      </c>
      <c r="F1134" s="4" t="s">
        <v>934</v>
      </c>
      <c r="G1134" s="3"/>
      <c r="H1134" s="2"/>
      <c r="I1134" s="4"/>
      <c r="J1134" s="4"/>
      <c r="K1134" s="4"/>
      <c r="L1134" s="4"/>
      <c r="M1134" s="4" t="str">
        <f>IF(vlookup(A1134,'Available Pokemon'!A:C,3,FALSE)=D1134,"Y","N")</f>
        <v>N</v>
      </c>
      <c r="N1134" s="4" t="str">
        <f>iferror(IF(vlookup(A1134,'Available Pokemon'!A:D,4,FALSE)=D1134,"Y","N"),"N")</f>
        <v>N</v>
      </c>
      <c r="O1134" s="4" t="str">
        <f t="shared" si="5"/>
        <v>N</v>
      </c>
      <c r="P1134" s="4" t="s">
        <v>81</v>
      </c>
      <c r="Q1134" s="4"/>
      <c r="R1134" s="4" t="s">
        <v>28</v>
      </c>
      <c r="S1134" s="4" t="s">
        <v>28</v>
      </c>
      <c r="T1134" s="4">
        <v>1.0</v>
      </c>
      <c r="U1134" s="4"/>
    </row>
    <row r="1135" hidden="1">
      <c r="A1135" s="11" t="s">
        <v>370</v>
      </c>
      <c r="B1135" s="2" t="s">
        <v>96</v>
      </c>
      <c r="C1135" s="12" t="s">
        <v>1000</v>
      </c>
      <c r="D1135" s="3" t="str">
        <f>VLOOKUP(C1135,Locations!$G$2:$H$250,2,false)</f>
        <v>00113 Malchous Forest Park Renovated</v>
      </c>
      <c r="E1135" s="11" t="s">
        <v>24</v>
      </c>
      <c r="F1135" s="4" t="s">
        <v>934</v>
      </c>
      <c r="G1135" s="3"/>
      <c r="H1135" s="2"/>
      <c r="I1135" s="4" t="s">
        <v>217</v>
      </c>
      <c r="J1135" s="4"/>
      <c r="K1135" s="4"/>
      <c r="L1135" s="4"/>
      <c r="M1135" s="4" t="str">
        <f>IF(vlookup(A1135,'Available Pokemon'!A:C,3,FALSE)=D1135,"Y","N")</f>
        <v>N</v>
      </c>
      <c r="N1135" s="4" t="str">
        <f>iferror(IF(vlookup(A1135,'Available Pokemon'!A:D,4,FALSE)=D1135,"Y","N"),"N")</f>
        <v>N</v>
      </c>
      <c r="O1135" s="4" t="str">
        <f t="shared" si="5"/>
        <v>N</v>
      </c>
      <c r="P1135" s="4" t="s">
        <v>29</v>
      </c>
      <c r="Q1135" s="4" t="s">
        <v>30</v>
      </c>
      <c r="R1135" s="4" t="s">
        <v>28</v>
      </c>
      <c r="S1135" s="4" t="s">
        <v>28</v>
      </c>
      <c r="T1135" s="4">
        <v>1.0</v>
      </c>
      <c r="U1135" s="4"/>
    </row>
    <row r="1136" hidden="1">
      <c r="A1136" s="11" t="s">
        <v>996</v>
      </c>
      <c r="B1136" s="2" t="s">
        <v>96</v>
      </c>
      <c r="C1136" s="12" t="s">
        <v>1000</v>
      </c>
      <c r="D1136" s="3" t="str">
        <f>VLOOKUP(C1136,Locations!$G$2:$H$250,2,false)</f>
        <v>00113 Malchous Forest Park Renovated</v>
      </c>
      <c r="E1136" s="11" t="s">
        <v>97</v>
      </c>
      <c r="F1136" s="4" t="s">
        <v>934</v>
      </c>
      <c r="G1136" s="3"/>
      <c r="H1136" s="2"/>
      <c r="I1136" s="4" t="s">
        <v>997</v>
      </c>
      <c r="J1136" s="4"/>
      <c r="K1136" s="4"/>
      <c r="L1136" s="4"/>
      <c r="M1136" s="4" t="str">
        <f>IF(vlookup(A1136,'Available Pokemon'!A:C,3,FALSE)=D1136,"Y","N")</f>
        <v>N</v>
      </c>
      <c r="N1136" s="4" t="str">
        <f>iferror(IF(vlookup(A1136,'Available Pokemon'!A:D,4,FALSE)=D1136,"Y","N"),"N")</f>
        <v>N</v>
      </c>
      <c r="O1136" s="4" t="str">
        <f t="shared" si="5"/>
        <v>N</v>
      </c>
      <c r="P1136" s="4" t="s">
        <v>90</v>
      </c>
      <c r="Q1136" s="4" t="s">
        <v>29</v>
      </c>
      <c r="R1136" s="4" t="s">
        <v>28</v>
      </c>
      <c r="S1136" s="4" t="s">
        <v>28</v>
      </c>
      <c r="T1136" s="4">
        <v>0.0</v>
      </c>
      <c r="U1136" s="4" t="s">
        <v>31</v>
      </c>
    </row>
    <row r="1137" hidden="1">
      <c r="A1137" s="11" t="s">
        <v>371</v>
      </c>
      <c r="B1137" s="2" t="s">
        <v>96</v>
      </c>
      <c r="C1137" s="12" t="s">
        <v>1000</v>
      </c>
      <c r="D1137" s="3" t="str">
        <f>VLOOKUP(C1137,Locations!$G$2:$H$250,2,false)</f>
        <v>00113 Malchous Forest Park Renovated</v>
      </c>
      <c r="E1137" s="11" t="s">
        <v>145</v>
      </c>
      <c r="F1137" s="4" t="s">
        <v>934</v>
      </c>
      <c r="G1137" s="3"/>
      <c r="H1137" s="2"/>
      <c r="I1137" s="4"/>
      <c r="J1137" s="4"/>
      <c r="K1137" s="4"/>
      <c r="L1137" s="4"/>
      <c r="M1137" s="4" t="str">
        <f>IF(vlookup(A1137,'Available Pokemon'!A:C,3,FALSE)=D1137,"Y","N")</f>
        <v>N</v>
      </c>
      <c r="N1137" s="4" t="str">
        <f>iferror(IF(vlookup(A1137,'Available Pokemon'!A:D,4,FALSE)=D1137,"Y","N"),"N")</f>
        <v>N</v>
      </c>
      <c r="O1137" s="4" t="str">
        <f t="shared" si="5"/>
        <v>N</v>
      </c>
      <c r="P1137" s="4" t="s">
        <v>90</v>
      </c>
      <c r="Q1137" s="4" t="s">
        <v>56</v>
      </c>
      <c r="R1137" s="4" t="s">
        <v>28</v>
      </c>
      <c r="S1137" s="4" t="s">
        <v>28</v>
      </c>
      <c r="T1137" s="4">
        <v>0.0</v>
      </c>
      <c r="U1137" s="4" t="s">
        <v>31</v>
      </c>
    </row>
    <row r="1138">
      <c r="A1138" s="11" t="s">
        <v>1001</v>
      </c>
      <c r="B1138" s="2" t="s">
        <v>96</v>
      </c>
      <c r="C1138" s="12" t="s">
        <v>1000</v>
      </c>
      <c r="D1138" s="3" t="str">
        <f>VLOOKUP(C1138,Locations!$G$2:$H$250,2,false)</f>
        <v>00113 Malchous Forest Park Renovated</v>
      </c>
      <c r="E1138" s="11" t="s">
        <v>24</v>
      </c>
      <c r="F1138" s="4" t="s">
        <v>934</v>
      </c>
      <c r="G1138" s="5"/>
      <c r="H1138" s="2" t="s">
        <v>414</v>
      </c>
      <c r="I1138" s="4" t="s">
        <v>143</v>
      </c>
      <c r="J1138" s="4"/>
      <c r="K1138" s="4"/>
      <c r="L1138" s="4"/>
      <c r="M1138" s="4" t="str">
        <f>IF(vlookup(A1138,'Available Pokemon'!A:C,3,FALSE)=D1138,"Y","N")</f>
        <v>Y</v>
      </c>
      <c r="N1138" s="4" t="str">
        <f>iferror(IF(vlookup(A1138,'Available Pokemon'!A:D,4,FALSE)=D1138,"Y","N"),"N")</f>
        <v>N</v>
      </c>
      <c r="O1138" s="4" t="str">
        <f t="shared" si="5"/>
        <v>Y</v>
      </c>
      <c r="P1138" s="4" t="s">
        <v>29</v>
      </c>
      <c r="Q1138" s="4"/>
      <c r="R1138" s="4" t="s">
        <v>28</v>
      </c>
      <c r="S1138" s="4" t="s">
        <v>28</v>
      </c>
      <c r="T1138" s="4">
        <v>0.0</v>
      </c>
      <c r="U1138" s="4" t="s">
        <v>31</v>
      </c>
    </row>
    <row r="1139" hidden="1">
      <c r="A1139" s="11" t="s">
        <v>332</v>
      </c>
      <c r="B1139" s="2" t="s">
        <v>96</v>
      </c>
      <c r="C1139" s="12" t="s">
        <v>1000</v>
      </c>
      <c r="D1139" s="3" t="str">
        <f>VLOOKUP(C1139,Locations!$G$2:$H$250,2,false)</f>
        <v>00113 Malchous Forest Park Renovated</v>
      </c>
      <c r="E1139" s="11" t="s">
        <v>97</v>
      </c>
      <c r="F1139" s="4" t="s">
        <v>934</v>
      </c>
      <c r="G1139" s="3"/>
      <c r="H1139" s="2"/>
      <c r="I1139" s="4"/>
      <c r="J1139" s="4"/>
      <c r="K1139" s="4"/>
      <c r="L1139" s="4"/>
      <c r="M1139" s="4" t="str">
        <f>IF(vlookup(A1139,'Available Pokemon'!A:C,3,FALSE)=D1139,"Y","N")</f>
        <v>N</v>
      </c>
      <c r="N1139" s="4" t="str">
        <f>iferror(IF(vlookup(A1139,'Available Pokemon'!A:D,4,FALSE)=D1139,"Y","N"),"N")</f>
        <v>N</v>
      </c>
      <c r="O1139" s="4" t="str">
        <f t="shared" si="5"/>
        <v>N</v>
      </c>
      <c r="P1139" s="4" t="s">
        <v>81</v>
      </c>
      <c r="Q1139" s="4"/>
      <c r="R1139" s="4" t="s">
        <v>334</v>
      </c>
      <c r="S1139" s="4" t="s">
        <v>31</v>
      </c>
      <c r="T1139" s="4">
        <v>2.0</v>
      </c>
      <c r="U1139" s="4"/>
    </row>
    <row r="1140" hidden="1">
      <c r="A1140" s="11" t="s">
        <v>401</v>
      </c>
      <c r="B1140" s="2" t="s">
        <v>96</v>
      </c>
      <c r="C1140" s="12" t="s">
        <v>1000</v>
      </c>
      <c r="D1140" s="3" t="str">
        <f>VLOOKUP(C1140,Locations!$G$2:$H$250,2,false)</f>
        <v>00113 Malchous Forest Park Renovated</v>
      </c>
      <c r="E1140" s="11" t="s">
        <v>101</v>
      </c>
      <c r="F1140" s="4" t="s">
        <v>934</v>
      </c>
      <c r="G1140" s="3"/>
      <c r="H1140" s="2"/>
      <c r="I1140" s="4"/>
      <c r="J1140" s="4"/>
      <c r="K1140" s="4"/>
      <c r="L1140" s="4"/>
      <c r="M1140" s="4" t="str">
        <f>IF(vlookup(A1140,'Available Pokemon'!A:C,3,FALSE)=D1140,"Y","N")</f>
        <v>N</v>
      </c>
      <c r="N1140" s="4" t="str">
        <f>iferror(IF(vlookup(A1140,'Available Pokemon'!A:D,4,FALSE)=D1140,"Y","N"),"N")</f>
        <v>N</v>
      </c>
      <c r="O1140" s="4" t="str">
        <f t="shared" si="5"/>
        <v>N</v>
      </c>
      <c r="P1140" s="4" t="s">
        <v>71</v>
      </c>
      <c r="Q1140" s="4" t="s">
        <v>56</v>
      </c>
      <c r="R1140" s="4" t="s">
        <v>28</v>
      </c>
      <c r="S1140" s="4" t="s">
        <v>28</v>
      </c>
      <c r="T1140" s="4">
        <v>0.0</v>
      </c>
      <c r="U1140" s="4" t="s">
        <v>31</v>
      </c>
    </row>
    <row r="1141" hidden="1">
      <c r="A1141" s="11" t="s">
        <v>575</v>
      </c>
      <c r="B1141" s="2" t="s">
        <v>96</v>
      </c>
      <c r="C1141" s="12" t="s">
        <v>1000</v>
      </c>
      <c r="D1141" s="3" t="str">
        <f>VLOOKUP(C1141,Locations!$G$2:$H$250,2,false)</f>
        <v>00113 Malchous Forest Park Renovated</v>
      </c>
      <c r="E1141" s="11" t="s">
        <v>101</v>
      </c>
      <c r="F1141" s="4" t="s">
        <v>934</v>
      </c>
      <c r="G1141" s="3"/>
      <c r="H1141" s="2"/>
      <c r="I1141" s="4" t="s">
        <v>353</v>
      </c>
      <c r="J1141" s="4" t="s">
        <v>354</v>
      </c>
      <c r="K1141" s="4"/>
      <c r="L1141" s="4"/>
      <c r="M1141" s="4" t="str">
        <f>IF(vlookup(A1141,'Available Pokemon'!A:C,3,FALSE)=D1141,"Y","N")</f>
        <v>N</v>
      </c>
      <c r="N1141" s="4" t="str">
        <f>iferror(IF(vlookup(A1141,'Available Pokemon'!A:D,4,FALSE)=D1141,"Y","N"),"N")</f>
        <v>N</v>
      </c>
      <c r="O1141" s="4" t="str">
        <f t="shared" si="5"/>
        <v>N</v>
      </c>
      <c r="P1141" s="4" t="s">
        <v>90</v>
      </c>
      <c r="Q1141" s="4" t="s">
        <v>29</v>
      </c>
      <c r="R1141" s="4" t="s">
        <v>28</v>
      </c>
      <c r="S1141" s="4" t="s">
        <v>28</v>
      </c>
      <c r="T1141" s="4">
        <v>0.0</v>
      </c>
      <c r="U1141" s="4" t="s">
        <v>31</v>
      </c>
    </row>
    <row r="1142" hidden="1">
      <c r="A1142" s="11" t="s">
        <v>998</v>
      </c>
      <c r="B1142" s="2" t="s">
        <v>96</v>
      </c>
      <c r="C1142" s="12" t="s">
        <v>1000</v>
      </c>
      <c r="D1142" s="3" t="str">
        <f>VLOOKUP(C1142,Locations!$G$2:$H$250,2,false)</f>
        <v>00113 Malchous Forest Park Renovated</v>
      </c>
      <c r="E1142" s="11" t="s">
        <v>24</v>
      </c>
      <c r="F1142" s="4" t="s">
        <v>934</v>
      </c>
      <c r="G1142" s="3"/>
      <c r="H1142" s="2"/>
      <c r="I1142" s="4"/>
      <c r="J1142" s="4"/>
      <c r="K1142" s="4"/>
      <c r="L1142" s="4"/>
      <c r="M1142" s="4" t="str">
        <f>IF(vlookup(A1142,'Available Pokemon'!A:C,3,FALSE)=D1142,"Y","N")</f>
        <v>N</v>
      </c>
      <c r="N1142" s="4" t="str">
        <f>iferror(IF(vlookup(A1142,'Available Pokemon'!A:D,4,FALSE)=D1142,"Y","N"),"N")</f>
        <v>N</v>
      </c>
      <c r="O1142" s="4" t="str">
        <f t="shared" si="5"/>
        <v>N</v>
      </c>
      <c r="P1142" s="4" t="s">
        <v>71</v>
      </c>
      <c r="Q1142" s="4" t="s">
        <v>56</v>
      </c>
      <c r="R1142" s="4" t="s">
        <v>28</v>
      </c>
      <c r="S1142" s="4" t="s">
        <v>28</v>
      </c>
      <c r="T1142" s="4">
        <v>0.0</v>
      </c>
      <c r="U1142" s="4" t="s">
        <v>31</v>
      </c>
    </row>
    <row r="1143" hidden="1">
      <c r="A1143" s="11" t="s">
        <v>338</v>
      </c>
      <c r="B1143" s="2" t="s">
        <v>96</v>
      </c>
      <c r="C1143" s="12" t="s">
        <v>1000</v>
      </c>
      <c r="D1143" s="3" t="str">
        <f>VLOOKUP(C1143,Locations!$G$2:$H$250,2,false)</f>
        <v>00113 Malchous Forest Park Renovated</v>
      </c>
      <c r="E1143" s="11" t="s">
        <v>24</v>
      </c>
      <c r="F1143" s="4" t="s">
        <v>934</v>
      </c>
      <c r="G1143" s="3"/>
      <c r="H1143" s="2"/>
      <c r="I1143" s="4"/>
      <c r="J1143" s="4"/>
      <c r="K1143" s="4"/>
      <c r="L1143" s="4"/>
      <c r="M1143" s="4" t="str">
        <f>IF(vlookup(A1143,'Available Pokemon'!A:C,3,FALSE)=D1143,"Y","N")</f>
        <v>N</v>
      </c>
      <c r="N1143" s="4" t="str">
        <f>iferror(IF(vlookup(A1143,'Available Pokemon'!A:D,4,FALSE)=D1143,"Y","N"),"N")</f>
        <v>N</v>
      </c>
      <c r="O1143" s="4" t="str">
        <f t="shared" si="5"/>
        <v>N</v>
      </c>
      <c r="P1143" s="4" t="s">
        <v>71</v>
      </c>
      <c r="Q1143" s="4" t="s">
        <v>56</v>
      </c>
      <c r="R1143" s="4" t="s">
        <v>28</v>
      </c>
      <c r="S1143" s="4" t="s">
        <v>28</v>
      </c>
      <c r="T1143" s="4">
        <v>1.0</v>
      </c>
      <c r="U1143" s="4"/>
    </row>
    <row r="1144" hidden="1">
      <c r="A1144" s="11" t="s">
        <v>492</v>
      </c>
      <c r="B1144" s="2" t="s">
        <v>96</v>
      </c>
      <c r="C1144" s="12" t="s">
        <v>1000</v>
      </c>
      <c r="D1144" s="3" t="str">
        <f>VLOOKUP(C1144,Locations!$G$2:$H$250,2,false)</f>
        <v>00113 Malchous Forest Park Renovated</v>
      </c>
      <c r="E1144" s="11" t="s">
        <v>97</v>
      </c>
      <c r="F1144" s="4" t="s">
        <v>934</v>
      </c>
      <c r="G1144" s="3"/>
      <c r="H1144" s="2"/>
      <c r="I1144" s="4"/>
      <c r="J1144" s="4"/>
      <c r="K1144" s="4"/>
      <c r="L1144" s="4"/>
      <c r="M1144" s="4" t="str">
        <f>IF(vlookup(A1144,'Available Pokemon'!A:C,3,FALSE)=D1144,"Y","N")</f>
        <v>N</v>
      </c>
      <c r="N1144" s="4" t="str">
        <f>iferror(IF(vlookup(A1144,'Available Pokemon'!A:D,4,FALSE)=D1144,"Y","N"),"N")</f>
        <v>N</v>
      </c>
      <c r="O1144" s="4" t="str">
        <f t="shared" si="5"/>
        <v>N</v>
      </c>
      <c r="P1144" s="4" t="s">
        <v>90</v>
      </c>
      <c r="Q1144" s="4" t="s">
        <v>56</v>
      </c>
      <c r="R1144" s="4" t="s">
        <v>28</v>
      </c>
      <c r="S1144" s="4" t="s">
        <v>28</v>
      </c>
      <c r="T1144" s="4">
        <v>0.0</v>
      </c>
      <c r="U1144" s="4" t="s">
        <v>31</v>
      </c>
    </row>
    <row r="1145" hidden="1">
      <c r="A1145" s="11" t="s">
        <v>999</v>
      </c>
      <c r="B1145" s="2" t="s">
        <v>96</v>
      </c>
      <c r="C1145" s="12" t="s">
        <v>1000</v>
      </c>
      <c r="D1145" s="3" t="str">
        <f>VLOOKUP(C1145,Locations!$G$2:$H$250,2,false)</f>
        <v>00113 Malchous Forest Park Renovated</v>
      </c>
      <c r="E1145" s="11" t="s">
        <v>24</v>
      </c>
      <c r="F1145" s="4" t="s">
        <v>934</v>
      </c>
      <c r="G1145" s="3"/>
      <c r="H1145" s="2"/>
      <c r="I1145" s="4"/>
      <c r="J1145" s="4"/>
      <c r="K1145" s="4"/>
      <c r="L1145" s="4"/>
      <c r="M1145" s="4" t="str">
        <f>IF(vlookup(A1145,'Available Pokemon'!A:C,3,FALSE)=D1145,"Y","N")</f>
        <v>N</v>
      </c>
      <c r="N1145" s="4" t="str">
        <f>iferror(IF(vlookup(A1145,'Available Pokemon'!A:D,4,FALSE)=D1145,"Y","N"),"N")</f>
        <v>N</v>
      </c>
      <c r="O1145" s="4" t="str">
        <f t="shared" si="5"/>
        <v>N</v>
      </c>
      <c r="P1145" s="4" t="s">
        <v>29</v>
      </c>
      <c r="Q1145" s="4" t="s">
        <v>30</v>
      </c>
      <c r="R1145" s="4" t="s">
        <v>28</v>
      </c>
      <c r="S1145" s="4" t="s">
        <v>28</v>
      </c>
      <c r="T1145" s="4">
        <v>1.0</v>
      </c>
      <c r="U1145" s="4"/>
    </row>
    <row r="1146">
      <c r="A1146" s="3" t="s">
        <v>380</v>
      </c>
      <c r="B1146" s="2" t="s">
        <v>22</v>
      </c>
      <c r="C1146" s="3" t="s">
        <v>1002</v>
      </c>
      <c r="D1146" s="3" t="str">
        <f>VLOOKUP(C1146,Locations!$G$2:$H$250,2,false)</f>
        <v>00114 Beryl Ward Renovated</v>
      </c>
      <c r="E1146" s="2" t="s">
        <v>24</v>
      </c>
      <c r="F1146" s="4" t="s">
        <v>934</v>
      </c>
      <c r="G1146" s="3" t="s">
        <v>1003</v>
      </c>
      <c r="H1146" s="2" t="s">
        <v>149</v>
      </c>
      <c r="I1146" s="4" t="s">
        <v>28</v>
      </c>
      <c r="J1146" s="4" t="s">
        <v>28</v>
      </c>
      <c r="K1146" s="4" t="s">
        <v>28</v>
      </c>
      <c r="L1146" s="4"/>
      <c r="M1146" s="4" t="str">
        <f>IF(vlookup(A1146,'Available Pokemon'!A:C,3,FALSE)=D1146,"Y","N")</f>
        <v>N</v>
      </c>
      <c r="N1146" s="4" t="str">
        <f>iferror(IF(vlookup(A1146,'Available Pokemon'!A:D,4,FALSE)=D1146,"Y","N"),"N")</f>
        <v>N</v>
      </c>
      <c r="O1146" s="4" t="str">
        <f t="shared" si="5"/>
        <v>Y</v>
      </c>
      <c r="P1146" s="4" t="s">
        <v>71</v>
      </c>
      <c r="Q1146" s="4"/>
      <c r="R1146" s="4" t="s">
        <v>28</v>
      </c>
      <c r="S1146" s="4" t="s">
        <v>31</v>
      </c>
      <c r="T1146" s="4" t="s">
        <v>82</v>
      </c>
      <c r="U1146" s="4" t="s">
        <v>31</v>
      </c>
    </row>
    <row r="1147">
      <c r="A1147" s="11" t="s">
        <v>395</v>
      </c>
      <c r="B1147" s="2" t="s">
        <v>88</v>
      </c>
      <c r="C1147" s="12" t="s">
        <v>1002</v>
      </c>
      <c r="D1147" s="3" t="str">
        <f>VLOOKUP(C1147,Locations!$G$2:$H$250,2,false)</f>
        <v>00114 Beryl Ward Renovated</v>
      </c>
      <c r="E1147" s="11" t="s">
        <v>24</v>
      </c>
      <c r="F1147" s="4" t="s">
        <v>934</v>
      </c>
      <c r="G1147" s="5"/>
      <c r="H1147" s="2" t="s">
        <v>149</v>
      </c>
      <c r="I1147" s="4"/>
      <c r="J1147" s="4"/>
      <c r="K1147" s="4"/>
      <c r="L1147" s="4"/>
      <c r="M1147" s="4" t="str">
        <f>IF(vlookup(A1147,'Available Pokemon'!A:C,3,FALSE)=D1147,"Y","N")</f>
        <v>N</v>
      </c>
      <c r="N1147" s="4" t="str">
        <f>iferror(IF(vlookup(A1147,'Available Pokemon'!A:D,4,FALSE)=D1147,"Y","N"),"N")</f>
        <v>Y</v>
      </c>
      <c r="O1147" s="4" t="str">
        <f t="shared" si="5"/>
        <v>Y</v>
      </c>
      <c r="P1147" s="4" t="s">
        <v>71</v>
      </c>
      <c r="Q1147" s="4"/>
      <c r="R1147" s="4" t="s">
        <v>28</v>
      </c>
      <c r="S1147" s="4" t="s">
        <v>31</v>
      </c>
      <c r="T1147" s="4">
        <v>1.0</v>
      </c>
      <c r="U1147" s="4"/>
    </row>
    <row r="1148" hidden="1">
      <c r="A1148" s="11" t="s">
        <v>893</v>
      </c>
      <c r="B1148" s="2" t="s">
        <v>88</v>
      </c>
      <c r="C1148" s="12" t="s">
        <v>1002</v>
      </c>
      <c r="D1148" s="3" t="str">
        <f>VLOOKUP(C1148,Locations!$G$2:$H$250,2,false)</f>
        <v>00114 Beryl Ward Renovated</v>
      </c>
      <c r="E1148" s="11" t="s">
        <v>24</v>
      </c>
      <c r="F1148" s="4" t="s">
        <v>934</v>
      </c>
      <c r="G1148" s="3"/>
      <c r="H1148" s="2"/>
      <c r="I1148" s="4"/>
      <c r="J1148" s="4"/>
      <c r="K1148" s="4"/>
      <c r="L1148" s="4"/>
      <c r="M1148" s="4" t="str">
        <f>IF(vlookup(A1148,'Available Pokemon'!A:C,3,FALSE)=D1148,"Y","N")</f>
        <v>N</v>
      </c>
      <c r="N1148" s="4" t="str">
        <f>iferror(IF(vlookup(A1148,'Available Pokemon'!A:D,4,FALSE)=D1148,"Y","N"),"N")</f>
        <v>N</v>
      </c>
      <c r="O1148" s="4" t="str">
        <f t="shared" si="5"/>
        <v>N</v>
      </c>
      <c r="P1148" s="4" t="s">
        <v>71</v>
      </c>
      <c r="Q1148" s="4"/>
      <c r="R1148" s="4" t="s">
        <v>28</v>
      </c>
      <c r="S1148" s="4" t="s">
        <v>28</v>
      </c>
      <c r="T1148" s="4">
        <v>0.0</v>
      </c>
      <c r="U1148" s="4" t="s">
        <v>31</v>
      </c>
    </row>
    <row r="1149" hidden="1">
      <c r="A1149" s="11" t="s">
        <v>136</v>
      </c>
      <c r="B1149" s="2" t="s">
        <v>88</v>
      </c>
      <c r="C1149" s="12" t="s">
        <v>1002</v>
      </c>
      <c r="D1149" s="3" t="str">
        <f>VLOOKUP(C1149,Locations!$G$2:$H$250,2,false)</f>
        <v>00114 Beryl Ward Renovated</v>
      </c>
      <c r="E1149" s="11" t="s">
        <v>24</v>
      </c>
      <c r="F1149" s="4" t="s">
        <v>934</v>
      </c>
      <c r="G1149" s="3"/>
      <c r="H1149" s="2"/>
      <c r="I1149" s="4"/>
      <c r="J1149" s="4"/>
      <c r="K1149" s="4"/>
      <c r="L1149" s="4"/>
      <c r="M1149" s="4" t="str">
        <f>IF(vlookup(A1149,'Available Pokemon'!A:C,3,FALSE)=D1149,"Y","N")</f>
        <v>N</v>
      </c>
      <c r="N1149" s="4" t="str">
        <f>iferror(IF(vlookup(A1149,'Available Pokemon'!A:D,4,FALSE)=D1149,"Y","N"),"N")</f>
        <v>N</v>
      </c>
      <c r="O1149" s="4" t="str">
        <f t="shared" si="5"/>
        <v>N</v>
      </c>
      <c r="P1149" s="4" t="s">
        <v>90</v>
      </c>
      <c r="Q1149" s="4"/>
      <c r="R1149" s="4" t="s">
        <v>137</v>
      </c>
      <c r="S1149" s="4" t="s">
        <v>31</v>
      </c>
      <c r="T1149" s="4">
        <v>1.0</v>
      </c>
      <c r="U1149" s="4"/>
    </row>
    <row r="1150" hidden="1">
      <c r="A1150" s="11" t="s">
        <v>968</v>
      </c>
      <c r="B1150" s="2" t="s">
        <v>88</v>
      </c>
      <c r="C1150" s="12" t="s">
        <v>1002</v>
      </c>
      <c r="D1150" s="3" t="str">
        <f>VLOOKUP(C1150,Locations!$G$2:$H$250,2,false)</f>
        <v>00114 Beryl Ward Renovated</v>
      </c>
      <c r="E1150" s="11" t="s">
        <v>24</v>
      </c>
      <c r="F1150" s="4" t="s">
        <v>934</v>
      </c>
      <c r="G1150" s="3"/>
      <c r="H1150" s="2"/>
      <c r="I1150" s="4"/>
      <c r="J1150" s="4"/>
      <c r="K1150" s="4"/>
      <c r="L1150" s="4"/>
      <c r="M1150" s="4" t="str">
        <f>IF(vlookup(A1150,'Available Pokemon'!A:C,3,FALSE)=D1150,"Y","N")</f>
        <v>N</v>
      </c>
      <c r="N1150" s="4" t="str">
        <f>iferror(IF(vlookup(A1150,'Available Pokemon'!A:D,4,FALSE)=D1150,"Y","N"),"N")</f>
        <v>N</v>
      </c>
      <c r="O1150" s="4" t="str">
        <f t="shared" si="5"/>
        <v>N</v>
      </c>
      <c r="P1150" s="4" t="s">
        <v>90</v>
      </c>
      <c r="Q1150" s="4" t="s">
        <v>131</v>
      </c>
      <c r="R1150" s="4" t="s">
        <v>28</v>
      </c>
      <c r="S1150" s="4" t="s">
        <v>28</v>
      </c>
      <c r="T1150" s="4">
        <v>0.0</v>
      </c>
      <c r="U1150" s="4" t="s">
        <v>31</v>
      </c>
    </row>
    <row r="1151" hidden="1">
      <c r="A1151" s="11" t="s">
        <v>717</v>
      </c>
      <c r="B1151" s="2" t="s">
        <v>88</v>
      </c>
      <c r="C1151" s="12" t="s">
        <v>1002</v>
      </c>
      <c r="D1151" s="3" t="str">
        <f>VLOOKUP(C1151,Locations!$G$2:$H$250,2,false)</f>
        <v>00114 Beryl Ward Renovated</v>
      </c>
      <c r="E1151" s="11" t="s">
        <v>24</v>
      </c>
      <c r="F1151" s="4" t="s">
        <v>934</v>
      </c>
      <c r="G1151" s="3"/>
      <c r="H1151" s="2"/>
      <c r="I1151" s="4" t="s">
        <v>718</v>
      </c>
      <c r="J1151" s="4"/>
      <c r="K1151" s="4"/>
      <c r="L1151" s="4"/>
      <c r="M1151" s="4" t="str">
        <f>IF(vlookup(A1151,'Available Pokemon'!A:C,3,FALSE)=D1151,"Y","N")</f>
        <v>N</v>
      </c>
      <c r="N1151" s="4" t="str">
        <f>iferror(IF(vlookup(A1151,'Available Pokemon'!A:D,4,FALSE)=D1151,"Y","N"),"N")</f>
        <v>N</v>
      </c>
      <c r="O1151" s="4" t="str">
        <f t="shared" si="5"/>
        <v>N</v>
      </c>
      <c r="P1151" s="4" t="s">
        <v>90</v>
      </c>
      <c r="Q1151" s="4" t="s">
        <v>56</v>
      </c>
      <c r="R1151" s="4" t="s">
        <v>28</v>
      </c>
      <c r="S1151" s="4" t="s">
        <v>28</v>
      </c>
      <c r="T1151" s="4">
        <v>0.0</v>
      </c>
      <c r="U1151" s="4" t="s">
        <v>31</v>
      </c>
    </row>
    <row r="1152" hidden="1">
      <c r="A1152" s="11" t="s">
        <v>91</v>
      </c>
      <c r="B1152" s="2" t="s">
        <v>88</v>
      </c>
      <c r="C1152" s="12" t="s">
        <v>1002</v>
      </c>
      <c r="D1152" s="3" t="str">
        <f>VLOOKUP(C1152,Locations!$G$2:$H$250,2,false)</f>
        <v>00114 Beryl Ward Renovated</v>
      </c>
      <c r="E1152" s="11" t="s">
        <v>24</v>
      </c>
      <c r="F1152" s="4" t="s">
        <v>934</v>
      </c>
      <c r="G1152" s="3"/>
      <c r="H1152" s="2"/>
      <c r="I1152" s="4"/>
      <c r="J1152" s="4"/>
      <c r="K1152" s="4"/>
      <c r="L1152" s="4"/>
      <c r="M1152" s="4" t="str">
        <f>IF(vlookup(A1152,'Available Pokemon'!A:C,3,FALSE)=D1152,"Y","N")</f>
        <v>N</v>
      </c>
      <c r="N1152" s="4" t="str">
        <f>iferror(IF(vlookup(A1152,'Available Pokemon'!A:D,4,FALSE)=D1152,"Y","N"),"N")</f>
        <v>N</v>
      </c>
      <c r="O1152" s="4" t="str">
        <f t="shared" si="5"/>
        <v>N</v>
      </c>
      <c r="P1152" s="4" t="s">
        <v>90</v>
      </c>
      <c r="Q1152" s="4"/>
      <c r="R1152" s="4" t="s">
        <v>92</v>
      </c>
      <c r="S1152" s="4" t="s">
        <v>31</v>
      </c>
      <c r="T1152" s="4">
        <v>1.0</v>
      </c>
      <c r="U1152" s="4"/>
    </row>
    <row r="1153" hidden="1">
      <c r="A1153" s="11" t="s">
        <v>719</v>
      </c>
      <c r="B1153" s="2" t="s">
        <v>88</v>
      </c>
      <c r="C1153" s="12" t="s">
        <v>1002</v>
      </c>
      <c r="D1153" s="3" t="str">
        <f>VLOOKUP(C1153,Locations!$G$2:$H$250,2,false)</f>
        <v>00114 Beryl Ward Renovated</v>
      </c>
      <c r="E1153" s="11" t="s">
        <v>24</v>
      </c>
      <c r="F1153" s="4" t="s">
        <v>934</v>
      </c>
      <c r="G1153" s="3"/>
      <c r="H1153" s="2"/>
      <c r="I1153" s="4" t="s">
        <v>718</v>
      </c>
      <c r="J1153" s="4"/>
      <c r="K1153" s="4"/>
      <c r="L1153" s="4"/>
      <c r="M1153" s="4" t="str">
        <f>IF(vlookup(A1153,'Available Pokemon'!A:C,3,FALSE)=D1153,"Y","N")</f>
        <v>N</v>
      </c>
      <c r="N1153" s="4" t="str">
        <f>iferror(IF(vlookup(A1153,'Available Pokemon'!A:D,4,FALSE)=D1153,"Y","N"),"N")</f>
        <v>N</v>
      </c>
      <c r="O1153" s="4" t="str">
        <f t="shared" si="5"/>
        <v>N</v>
      </c>
      <c r="P1153" s="4" t="s">
        <v>90</v>
      </c>
      <c r="Q1153" s="4" t="s">
        <v>29</v>
      </c>
      <c r="R1153" s="4" t="s">
        <v>196</v>
      </c>
      <c r="S1153" s="4" t="s">
        <v>28</v>
      </c>
      <c r="T1153" s="4">
        <v>0.0</v>
      </c>
      <c r="U1153" s="4" t="s">
        <v>31</v>
      </c>
    </row>
    <row r="1154" hidden="1">
      <c r="A1154" s="11" t="s">
        <v>396</v>
      </c>
      <c r="B1154" s="2" t="s">
        <v>96</v>
      </c>
      <c r="C1154" s="12" t="s">
        <v>1002</v>
      </c>
      <c r="D1154" s="3" t="str">
        <f>VLOOKUP(C1154,Locations!$G$2:$H$250,2,false)</f>
        <v>00114 Beryl Ward Renovated</v>
      </c>
      <c r="E1154" s="11" t="s">
        <v>24</v>
      </c>
      <c r="F1154" s="4" t="s">
        <v>934</v>
      </c>
      <c r="G1154" s="3"/>
      <c r="H1154" s="2"/>
      <c r="I1154" s="4"/>
      <c r="J1154" s="4"/>
      <c r="K1154" s="4"/>
      <c r="L1154" s="4"/>
      <c r="M1154" s="4" t="str">
        <f>IF(vlookup(A1154,'Available Pokemon'!A:C,3,FALSE)=D1154,"Y","N")</f>
        <v>N</v>
      </c>
      <c r="N1154" s="4" t="str">
        <f>iferror(IF(vlookup(A1154,'Available Pokemon'!A:D,4,FALSE)=D1154,"Y","N"),"N")</f>
        <v>N</v>
      </c>
      <c r="O1154" s="4" t="str">
        <f t="shared" si="5"/>
        <v>N</v>
      </c>
      <c r="P1154" s="4" t="s">
        <v>30</v>
      </c>
      <c r="Q1154" s="4"/>
      <c r="R1154" s="4" t="s">
        <v>28</v>
      </c>
      <c r="S1154" s="4" t="s">
        <v>28</v>
      </c>
      <c r="T1154" s="4">
        <v>0.0</v>
      </c>
      <c r="U1154" s="4" t="s">
        <v>31</v>
      </c>
    </row>
    <row r="1155">
      <c r="A1155" s="11" t="s">
        <v>1004</v>
      </c>
      <c r="B1155" s="2" t="s">
        <v>96</v>
      </c>
      <c r="C1155" s="12" t="s">
        <v>1002</v>
      </c>
      <c r="D1155" s="3" t="str">
        <f>VLOOKUP(C1155,Locations!$G$2:$H$250,2,false)</f>
        <v>00114 Beryl Ward Renovated</v>
      </c>
      <c r="E1155" s="11" t="s">
        <v>101</v>
      </c>
      <c r="F1155" s="4" t="s">
        <v>934</v>
      </c>
      <c r="G1155" s="5"/>
      <c r="H1155" s="2" t="s">
        <v>414</v>
      </c>
      <c r="I1155" s="4" t="s">
        <v>385</v>
      </c>
      <c r="J1155" s="4"/>
      <c r="K1155" s="4"/>
      <c r="L1155" s="4"/>
      <c r="M1155" s="4" t="str">
        <f>IF(vlookup(A1155,'Available Pokemon'!A:C,3,FALSE)=D1155,"Y","N")</f>
        <v>Y</v>
      </c>
      <c r="N1155" s="4" t="str">
        <f>iferror(IF(vlookup(A1155,'Available Pokemon'!A:D,4,FALSE)=D1155,"Y","N"),"N")</f>
        <v>N</v>
      </c>
      <c r="O1155" s="4" t="str">
        <f t="shared" si="5"/>
        <v>Y</v>
      </c>
      <c r="P1155" s="4" t="s">
        <v>177</v>
      </c>
      <c r="Q1155" s="4"/>
      <c r="R1155" s="4" t="s">
        <v>28</v>
      </c>
      <c r="S1155" s="4" t="s">
        <v>28</v>
      </c>
      <c r="T1155" s="4">
        <v>0.0</v>
      </c>
      <c r="U1155" s="4" t="s">
        <v>31</v>
      </c>
    </row>
    <row r="1156" hidden="1">
      <c r="A1156" s="11" t="s">
        <v>378</v>
      </c>
      <c r="B1156" s="2" t="s">
        <v>96</v>
      </c>
      <c r="C1156" s="12" t="s">
        <v>1002</v>
      </c>
      <c r="D1156" s="3" t="str">
        <f>VLOOKUP(C1156,Locations!$G$2:$H$250,2,false)</f>
        <v>00114 Beryl Ward Renovated</v>
      </c>
      <c r="E1156" s="11" t="s">
        <v>97</v>
      </c>
      <c r="F1156" s="4" t="s">
        <v>934</v>
      </c>
      <c r="G1156" s="3"/>
      <c r="H1156" s="2"/>
      <c r="I1156" s="4"/>
      <c r="J1156" s="4"/>
      <c r="K1156" s="4"/>
      <c r="L1156" s="4"/>
      <c r="M1156" s="4" t="str">
        <f>IF(vlookup(A1156,'Available Pokemon'!A:C,3,FALSE)=D1156,"Y","N")</f>
        <v>N</v>
      </c>
      <c r="N1156" s="4" t="str">
        <f>iferror(IF(vlookup(A1156,'Available Pokemon'!A:D,4,FALSE)=D1156,"Y","N"),"N")</f>
        <v>N</v>
      </c>
      <c r="O1156" s="4" t="str">
        <f t="shared" si="5"/>
        <v>N</v>
      </c>
      <c r="P1156" s="4" t="s">
        <v>71</v>
      </c>
      <c r="Q1156" s="4"/>
      <c r="R1156" s="4" t="s">
        <v>379</v>
      </c>
      <c r="S1156" s="4" t="s">
        <v>31</v>
      </c>
      <c r="T1156" s="4">
        <v>1.0</v>
      </c>
      <c r="U1156" s="4"/>
    </row>
    <row r="1157" hidden="1">
      <c r="A1157" s="11" t="s">
        <v>489</v>
      </c>
      <c r="B1157" s="2" t="s">
        <v>96</v>
      </c>
      <c r="C1157" s="12" t="s">
        <v>1002</v>
      </c>
      <c r="D1157" s="3" t="str">
        <f>VLOOKUP(C1157,Locations!$G$2:$H$250,2,false)</f>
        <v>00114 Beryl Ward Renovated</v>
      </c>
      <c r="E1157" s="11" t="s">
        <v>97</v>
      </c>
      <c r="F1157" s="4" t="s">
        <v>934</v>
      </c>
      <c r="G1157" s="3"/>
      <c r="H1157" s="2"/>
      <c r="I1157" s="4"/>
      <c r="J1157" s="4"/>
      <c r="K1157" s="4"/>
      <c r="L1157" s="4"/>
      <c r="M1157" s="4" t="str">
        <f>IF(vlookup(A1157,'Available Pokemon'!A:C,3,FALSE)=D1157,"Y","N")</f>
        <v>N</v>
      </c>
      <c r="N1157" s="4" t="str">
        <f>iferror(IF(vlookup(A1157,'Available Pokemon'!A:D,4,FALSE)=D1157,"Y","N"),"N")</f>
        <v>N</v>
      </c>
      <c r="O1157" s="4" t="str">
        <f t="shared" si="5"/>
        <v>N</v>
      </c>
      <c r="P1157" s="4" t="s">
        <v>71</v>
      </c>
      <c r="Q1157" s="4" t="s">
        <v>128</v>
      </c>
      <c r="R1157" s="4" t="s">
        <v>28</v>
      </c>
      <c r="S1157" s="4" t="s">
        <v>28</v>
      </c>
      <c r="T1157" s="4">
        <v>0.0</v>
      </c>
      <c r="U1157" s="4" t="s">
        <v>31</v>
      </c>
    </row>
    <row r="1158">
      <c r="A1158" s="11" t="s">
        <v>905</v>
      </c>
      <c r="B1158" s="2" t="s">
        <v>96</v>
      </c>
      <c r="C1158" s="12" t="s">
        <v>1002</v>
      </c>
      <c r="D1158" s="3" t="str">
        <f>VLOOKUP(C1158,Locations!$G$2:$H$250,2,false)</f>
        <v>00114 Beryl Ward Renovated</v>
      </c>
      <c r="E1158" s="11" t="s">
        <v>97</v>
      </c>
      <c r="F1158" s="4" t="s">
        <v>934</v>
      </c>
      <c r="G1158" s="5"/>
      <c r="H1158" s="2" t="s">
        <v>149</v>
      </c>
      <c r="I1158" s="4" t="s">
        <v>94</v>
      </c>
      <c r="J1158" s="4"/>
      <c r="K1158" s="4"/>
      <c r="L1158" s="4"/>
      <c r="M1158" s="4" t="str">
        <f>IF(vlookup(A1158,'Available Pokemon'!A:C,3,FALSE)=D1158,"Y","N")</f>
        <v>N</v>
      </c>
      <c r="N1158" s="4" t="str">
        <f>iferror(IF(vlookup(A1158,'Available Pokemon'!A:D,4,FALSE)=D1158,"Y","N"),"N")</f>
        <v>Y</v>
      </c>
      <c r="O1158" s="4" t="str">
        <f t="shared" si="5"/>
        <v>Y</v>
      </c>
      <c r="P1158" s="4" t="s">
        <v>71</v>
      </c>
      <c r="Q1158" s="4" t="s">
        <v>56</v>
      </c>
      <c r="R1158" s="4" t="s">
        <v>28</v>
      </c>
      <c r="S1158" s="4" t="s">
        <v>28</v>
      </c>
      <c r="T1158" s="4">
        <v>0.0</v>
      </c>
      <c r="U1158" s="4" t="s">
        <v>31</v>
      </c>
    </row>
    <row r="1159" hidden="1">
      <c r="A1159" s="11" t="s">
        <v>367</v>
      </c>
      <c r="B1159" s="2" t="s">
        <v>96</v>
      </c>
      <c r="C1159" s="12" t="s">
        <v>1002</v>
      </c>
      <c r="D1159" s="3" t="str">
        <f>VLOOKUP(C1159,Locations!$G$2:$H$250,2,false)</f>
        <v>00114 Beryl Ward Renovated</v>
      </c>
      <c r="E1159" s="11" t="s">
        <v>97</v>
      </c>
      <c r="F1159" s="4" t="s">
        <v>934</v>
      </c>
      <c r="G1159" s="3"/>
      <c r="H1159" s="2"/>
      <c r="I1159" s="4" t="s">
        <v>397</v>
      </c>
      <c r="J1159" s="4"/>
      <c r="K1159" s="4"/>
      <c r="L1159" s="4"/>
      <c r="M1159" s="4" t="str">
        <f>IF(vlookup(A1159,'Available Pokemon'!A:C,3,FALSE)=D1159,"Y","N")</f>
        <v>N</v>
      </c>
      <c r="N1159" s="4" t="str">
        <f>iferror(IF(vlookup(A1159,'Available Pokemon'!A:D,4,FALSE)=D1159,"Y","N"),"N")</f>
        <v>N</v>
      </c>
      <c r="O1159" s="4" t="str">
        <f t="shared" si="5"/>
        <v>N</v>
      </c>
      <c r="P1159" s="4" t="s">
        <v>71</v>
      </c>
      <c r="Q1159" s="4" t="s">
        <v>56</v>
      </c>
      <c r="R1159" s="4" t="s">
        <v>28</v>
      </c>
      <c r="S1159" s="4" t="s">
        <v>31</v>
      </c>
      <c r="T1159" s="4">
        <v>1.0</v>
      </c>
      <c r="U1159" s="4"/>
    </row>
    <row r="1160" hidden="1">
      <c r="A1160" s="11" t="s">
        <v>511</v>
      </c>
      <c r="B1160" s="2" t="s">
        <v>96</v>
      </c>
      <c r="C1160" s="12" t="s">
        <v>1002</v>
      </c>
      <c r="D1160" s="3" t="str">
        <f>VLOOKUP(C1160,Locations!$G$2:$H$250,2,false)</f>
        <v>00114 Beryl Ward Renovated</v>
      </c>
      <c r="E1160" s="11" t="s">
        <v>97</v>
      </c>
      <c r="F1160" s="4" t="s">
        <v>934</v>
      </c>
      <c r="G1160" s="3"/>
      <c r="H1160" s="2"/>
      <c r="I1160" s="4"/>
      <c r="J1160" s="4"/>
      <c r="K1160" s="4"/>
      <c r="L1160" s="4"/>
      <c r="M1160" s="4" t="str">
        <f>IF(vlookup(A1160,'Available Pokemon'!A:C,3,FALSE)=D1160,"Y","N")</f>
        <v>N</v>
      </c>
      <c r="N1160" s="4" t="str">
        <f>iferror(IF(vlookup(A1160,'Available Pokemon'!A:D,4,FALSE)=D1160,"Y","N"),"N")</f>
        <v>N</v>
      </c>
      <c r="O1160" s="4" t="str">
        <f t="shared" si="5"/>
        <v>N</v>
      </c>
      <c r="P1160" s="4" t="s">
        <v>128</v>
      </c>
      <c r="Q1160" s="4"/>
      <c r="R1160" s="4" t="s">
        <v>28</v>
      </c>
      <c r="S1160" s="4" t="s">
        <v>28</v>
      </c>
      <c r="T1160" s="4">
        <v>0.0</v>
      </c>
      <c r="U1160" s="4" t="s">
        <v>31</v>
      </c>
    </row>
    <row r="1161">
      <c r="A1161" s="11" t="s">
        <v>1005</v>
      </c>
      <c r="B1161" s="2" t="s">
        <v>96</v>
      </c>
      <c r="C1161" s="12" t="s">
        <v>1002</v>
      </c>
      <c r="D1161" s="3" t="str">
        <f>VLOOKUP(C1161,Locations!$G$2:$H$250,2,false)</f>
        <v>00114 Beryl Ward Renovated</v>
      </c>
      <c r="E1161" s="11" t="s">
        <v>101</v>
      </c>
      <c r="F1161" s="4" t="s">
        <v>934</v>
      </c>
      <c r="G1161" s="5"/>
      <c r="H1161" s="2" t="s">
        <v>414</v>
      </c>
      <c r="I1161" s="4"/>
      <c r="J1161" s="4"/>
      <c r="K1161" s="4"/>
      <c r="L1161" s="4"/>
      <c r="M1161" s="4" t="str">
        <f>IF(vlookup(A1161,'Available Pokemon'!A:C,3,FALSE)=D1161,"Y","N")</f>
        <v>Y</v>
      </c>
      <c r="N1161" s="4" t="str">
        <f>iferror(IF(vlookup(A1161,'Available Pokemon'!A:D,4,FALSE)=D1161,"Y","N"),"N")</f>
        <v>N</v>
      </c>
      <c r="O1161" s="4" t="str">
        <f t="shared" si="5"/>
        <v>Y</v>
      </c>
      <c r="P1161" s="4" t="s">
        <v>177</v>
      </c>
      <c r="Q1161" s="4" t="s">
        <v>56</v>
      </c>
      <c r="R1161" s="4" t="s">
        <v>28</v>
      </c>
      <c r="S1161" s="4" t="s">
        <v>28</v>
      </c>
      <c r="T1161" s="4">
        <v>0.0</v>
      </c>
      <c r="U1161" s="4" t="s">
        <v>31</v>
      </c>
    </row>
    <row r="1162" hidden="1">
      <c r="A1162" s="11" t="s">
        <v>175</v>
      </c>
      <c r="B1162" s="2" t="s">
        <v>96</v>
      </c>
      <c r="C1162" s="12" t="s">
        <v>1002</v>
      </c>
      <c r="D1162" s="3" t="str">
        <f>VLOOKUP(C1162,Locations!$G$2:$H$250,2,false)</f>
        <v>00114 Beryl Ward Renovated</v>
      </c>
      <c r="E1162" s="11" t="s">
        <v>101</v>
      </c>
      <c r="F1162" s="4" t="s">
        <v>934</v>
      </c>
      <c r="G1162" s="3"/>
      <c r="H1162" s="2"/>
      <c r="I1162" s="4"/>
      <c r="J1162" s="4"/>
      <c r="K1162" s="4"/>
      <c r="L1162" s="4"/>
      <c r="M1162" s="4" t="str">
        <f>IF(vlookup(A1162,'Available Pokemon'!A:C,3,FALSE)=D1162,"Y","N")</f>
        <v>N</v>
      </c>
      <c r="N1162" s="4" t="str">
        <f>iferror(IF(vlookup(A1162,'Available Pokemon'!A:D,4,FALSE)=D1162,"Y","N"),"N")</f>
        <v>N</v>
      </c>
      <c r="O1162" s="4" t="str">
        <f t="shared" si="5"/>
        <v>N</v>
      </c>
      <c r="P1162" s="4" t="s">
        <v>177</v>
      </c>
      <c r="Q1162" s="4" t="s">
        <v>56</v>
      </c>
      <c r="R1162" s="4" t="s">
        <v>28</v>
      </c>
      <c r="S1162" s="4" t="s">
        <v>31</v>
      </c>
      <c r="T1162" s="4">
        <v>1.0</v>
      </c>
      <c r="U1162" s="4"/>
    </row>
    <row r="1163" hidden="1">
      <c r="A1163" s="11" t="s">
        <v>398</v>
      </c>
      <c r="B1163" s="2" t="s">
        <v>96</v>
      </c>
      <c r="C1163" s="12" t="s">
        <v>1002</v>
      </c>
      <c r="D1163" s="3" t="str">
        <f>VLOOKUP(C1163,Locations!$G$2:$H$250,2,false)</f>
        <v>00114 Beryl Ward Renovated</v>
      </c>
      <c r="E1163" s="11" t="s">
        <v>97</v>
      </c>
      <c r="F1163" s="4" t="s">
        <v>934</v>
      </c>
      <c r="G1163" s="3"/>
      <c r="H1163" s="2"/>
      <c r="I1163" s="4" t="s">
        <v>94</v>
      </c>
      <c r="J1163" s="4"/>
      <c r="K1163" s="4"/>
      <c r="L1163" s="4"/>
      <c r="M1163" s="4" t="str">
        <f>IF(vlookup(A1163,'Available Pokemon'!A:C,3,FALSE)=D1163,"Y","N")</f>
        <v>N</v>
      </c>
      <c r="N1163" s="4" t="str">
        <f>iferror(IF(vlookup(A1163,'Available Pokemon'!A:D,4,FALSE)=D1163,"Y","N"),"N")</f>
        <v>N</v>
      </c>
      <c r="O1163" s="4" t="str">
        <f t="shared" si="5"/>
        <v>N</v>
      </c>
      <c r="P1163" s="4" t="s">
        <v>71</v>
      </c>
      <c r="Q1163" s="4" t="s">
        <v>56</v>
      </c>
      <c r="R1163" s="4" t="s">
        <v>28</v>
      </c>
      <c r="S1163" s="4" t="s">
        <v>28</v>
      </c>
      <c r="T1163" s="4">
        <v>0.0</v>
      </c>
      <c r="U1163" s="4" t="s">
        <v>31</v>
      </c>
    </row>
    <row r="1164">
      <c r="A1164" s="30" t="s">
        <v>1006</v>
      </c>
      <c r="B1164" s="2" t="s">
        <v>96</v>
      </c>
      <c r="C1164" s="12" t="s">
        <v>1002</v>
      </c>
      <c r="D1164" s="3" t="str">
        <f>VLOOKUP(C1164,Locations!$G$2:$H$250,2,false)</f>
        <v>00114 Beryl Ward Renovated</v>
      </c>
      <c r="E1164" s="11" t="s">
        <v>24</v>
      </c>
      <c r="F1164" s="4" t="s">
        <v>934</v>
      </c>
      <c r="G1164" s="3" t="s">
        <v>1007</v>
      </c>
      <c r="H1164" s="2" t="s">
        <v>414</v>
      </c>
      <c r="I1164" s="4"/>
      <c r="J1164" s="4"/>
      <c r="K1164" s="4"/>
      <c r="L1164" s="4"/>
      <c r="M1164" s="4" t="str">
        <f>IF(vlookup(A1164,'Available Pokemon'!A:C,3,FALSE)=D1164,"Y","N")</f>
        <v>Y</v>
      </c>
      <c r="N1164" s="4" t="str">
        <f>iferror(IF(vlookup(A1164,'Available Pokemon'!A:D,4,FALSE)=D1164,"Y","N"),"N")</f>
        <v>N</v>
      </c>
      <c r="O1164" s="4" t="str">
        <f t="shared" si="5"/>
        <v>Y</v>
      </c>
      <c r="P1164" s="4" t="s">
        <v>33</v>
      </c>
      <c r="Q1164" s="4" t="s">
        <v>56</v>
      </c>
      <c r="R1164" s="4" t="s">
        <v>28</v>
      </c>
      <c r="S1164" s="4" t="s">
        <v>28</v>
      </c>
      <c r="T1164" s="4">
        <v>1.0</v>
      </c>
      <c r="U1164" s="4"/>
    </row>
    <row r="1165" hidden="1">
      <c r="A1165" s="11" t="s">
        <v>100</v>
      </c>
      <c r="B1165" s="2" t="s">
        <v>96</v>
      </c>
      <c r="C1165" s="12" t="s">
        <v>1002</v>
      </c>
      <c r="D1165" s="3" t="str">
        <f>VLOOKUP(C1165,Locations!$G$2:$H$250,2,false)</f>
        <v>00114 Beryl Ward Renovated</v>
      </c>
      <c r="E1165" s="11" t="s">
        <v>101</v>
      </c>
      <c r="F1165" s="4" t="s">
        <v>934</v>
      </c>
      <c r="G1165" s="3"/>
      <c r="H1165" s="2"/>
      <c r="I1165" s="4"/>
      <c r="J1165" s="4"/>
      <c r="K1165" s="4"/>
      <c r="L1165" s="4"/>
      <c r="M1165" s="4" t="str">
        <f>IF(vlookup(A1165,'Available Pokemon'!A:C,3,FALSE)=D1165,"Y","N")</f>
        <v>N</v>
      </c>
      <c r="N1165" s="4" t="str">
        <f>iferror(IF(vlookup(A1165,'Available Pokemon'!A:D,4,FALSE)=D1165,"Y","N"),"N")</f>
        <v>N</v>
      </c>
      <c r="O1165" s="4" t="str">
        <f t="shared" si="5"/>
        <v>N</v>
      </c>
      <c r="P1165" s="4" t="s">
        <v>71</v>
      </c>
      <c r="Q1165" s="4" t="s">
        <v>56</v>
      </c>
      <c r="R1165" s="4" t="s">
        <v>28</v>
      </c>
      <c r="S1165" s="4" t="s">
        <v>31</v>
      </c>
      <c r="T1165" s="4">
        <v>1.0</v>
      </c>
      <c r="U1165" s="4"/>
    </row>
    <row r="1166" hidden="1">
      <c r="A1166" s="11" t="s">
        <v>102</v>
      </c>
      <c r="B1166" s="2" t="s">
        <v>96</v>
      </c>
      <c r="C1166" s="12" t="s">
        <v>1002</v>
      </c>
      <c r="D1166" s="3" t="str">
        <f>VLOOKUP(C1166,Locations!$G$2:$H$250,2,false)</f>
        <v>00114 Beryl Ward Renovated</v>
      </c>
      <c r="E1166" s="11" t="s">
        <v>101</v>
      </c>
      <c r="F1166" s="4" t="s">
        <v>934</v>
      </c>
      <c r="G1166" s="3"/>
      <c r="H1166" s="2"/>
      <c r="I1166" s="4" t="s">
        <v>103</v>
      </c>
      <c r="J1166" s="4"/>
      <c r="K1166" s="4"/>
      <c r="L1166" s="4"/>
      <c r="M1166" s="4" t="str">
        <f>IF(vlookup(A1166,'Available Pokemon'!A:C,3,FALSE)=D1166,"Y","N")</f>
        <v>N</v>
      </c>
      <c r="N1166" s="4" t="str">
        <f>iferror(IF(vlookup(A1166,'Available Pokemon'!A:D,4,FALSE)=D1166,"Y","N"),"N")</f>
        <v>N</v>
      </c>
      <c r="O1166" s="4" t="str">
        <f t="shared" si="5"/>
        <v>N</v>
      </c>
      <c r="P1166" s="4" t="s">
        <v>71</v>
      </c>
      <c r="Q1166" s="4"/>
      <c r="R1166" s="4" t="s">
        <v>28</v>
      </c>
      <c r="S1166" s="4" t="s">
        <v>31</v>
      </c>
      <c r="T1166" s="4">
        <v>1.0</v>
      </c>
      <c r="U1166" s="4"/>
    </row>
    <row r="1167" hidden="1">
      <c r="A1167" s="11" t="s">
        <v>401</v>
      </c>
      <c r="B1167" s="2" t="s">
        <v>96</v>
      </c>
      <c r="C1167" s="12" t="s">
        <v>1002</v>
      </c>
      <c r="D1167" s="3" t="str">
        <f>VLOOKUP(C1167,Locations!$G$2:$H$250,2,false)</f>
        <v>00114 Beryl Ward Renovated</v>
      </c>
      <c r="E1167" s="11" t="s">
        <v>101</v>
      </c>
      <c r="F1167" s="4" t="s">
        <v>934</v>
      </c>
      <c r="G1167" s="3"/>
      <c r="H1167" s="2"/>
      <c r="I1167" s="4"/>
      <c r="J1167" s="4"/>
      <c r="K1167" s="4"/>
      <c r="L1167" s="4"/>
      <c r="M1167" s="4" t="str">
        <f>IF(vlookup(A1167,'Available Pokemon'!A:C,3,FALSE)=D1167,"Y","N")</f>
        <v>N</v>
      </c>
      <c r="N1167" s="4" t="str">
        <f>iferror(IF(vlookup(A1167,'Available Pokemon'!A:D,4,FALSE)=D1167,"Y","N"),"N")</f>
        <v>N</v>
      </c>
      <c r="O1167" s="4" t="str">
        <f t="shared" si="5"/>
        <v>N</v>
      </c>
      <c r="P1167" s="4" t="s">
        <v>71</v>
      </c>
      <c r="Q1167" s="4" t="s">
        <v>56</v>
      </c>
      <c r="R1167" s="4" t="s">
        <v>28</v>
      </c>
      <c r="S1167" s="4" t="s">
        <v>28</v>
      </c>
      <c r="T1167" s="4">
        <v>0.0</v>
      </c>
      <c r="U1167" s="4" t="s">
        <v>31</v>
      </c>
    </row>
    <row r="1168" hidden="1">
      <c r="A1168" s="11" t="s">
        <v>970</v>
      </c>
      <c r="B1168" s="2" t="s">
        <v>96</v>
      </c>
      <c r="C1168" s="12" t="s">
        <v>1002</v>
      </c>
      <c r="D1168" s="3" t="str">
        <f>VLOOKUP(C1168,Locations!$G$2:$H$250,2,false)</f>
        <v>00114 Beryl Ward Renovated</v>
      </c>
      <c r="E1168" s="11" t="s">
        <v>101</v>
      </c>
      <c r="F1168" s="4" t="s">
        <v>934</v>
      </c>
      <c r="G1168" s="3"/>
      <c r="H1168" s="2"/>
      <c r="I1168" s="4" t="s">
        <v>103</v>
      </c>
      <c r="J1168" s="4"/>
      <c r="K1168" s="4"/>
      <c r="L1168" s="4"/>
      <c r="M1168" s="4" t="str">
        <f>IF(vlookup(A1168,'Available Pokemon'!A:C,3,FALSE)=D1168,"Y","N")</f>
        <v>N</v>
      </c>
      <c r="N1168" s="4" t="str">
        <f>iferror(IF(vlookup(A1168,'Available Pokemon'!A:D,4,FALSE)=D1168,"Y","N"),"N")</f>
        <v>N</v>
      </c>
      <c r="O1168" s="4" t="str">
        <f t="shared" si="5"/>
        <v>N</v>
      </c>
      <c r="P1168" s="4" t="s">
        <v>71</v>
      </c>
      <c r="Q1168" s="4"/>
      <c r="R1168" s="4" t="s">
        <v>28</v>
      </c>
      <c r="S1168" s="4" t="s">
        <v>28</v>
      </c>
      <c r="T1168" s="4">
        <v>0.0</v>
      </c>
      <c r="U1168" s="4" t="s">
        <v>31</v>
      </c>
    </row>
    <row r="1169" hidden="1">
      <c r="A1169" s="11" t="s">
        <v>402</v>
      </c>
      <c r="B1169" s="2" t="s">
        <v>96</v>
      </c>
      <c r="C1169" s="12" t="s">
        <v>1002</v>
      </c>
      <c r="D1169" s="3" t="str">
        <f>VLOOKUP(C1169,Locations!$G$2:$H$250,2,false)</f>
        <v>00114 Beryl Ward Renovated</v>
      </c>
      <c r="E1169" s="11" t="s">
        <v>97</v>
      </c>
      <c r="F1169" s="4" t="s">
        <v>934</v>
      </c>
      <c r="G1169" s="3"/>
      <c r="H1169" s="2"/>
      <c r="I1169" s="4"/>
      <c r="J1169" s="4"/>
      <c r="K1169" s="4"/>
      <c r="L1169" s="4"/>
      <c r="M1169" s="4" t="str">
        <f>IF(vlookup(A1169,'Available Pokemon'!A:C,3,FALSE)=D1169,"Y","N")</f>
        <v>N</v>
      </c>
      <c r="N1169" s="4" t="str">
        <f>iferror(IF(vlookup(A1169,'Available Pokemon'!A:D,4,FALSE)=D1169,"Y","N"),"N")</f>
        <v>N</v>
      </c>
      <c r="O1169" s="4" t="str">
        <f t="shared" si="5"/>
        <v>N</v>
      </c>
      <c r="P1169" s="4" t="s">
        <v>128</v>
      </c>
      <c r="Q1169" s="4"/>
      <c r="R1169" s="4" t="s">
        <v>28</v>
      </c>
      <c r="S1169" s="4" t="s">
        <v>31</v>
      </c>
      <c r="T1169" s="4">
        <v>1.0</v>
      </c>
      <c r="U1169" s="4"/>
    </row>
    <row r="1170" hidden="1">
      <c r="A1170" s="11" t="s">
        <v>384</v>
      </c>
      <c r="B1170" s="2" t="s">
        <v>96</v>
      </c>
      <c r="C1170" s="12" t="s">
        <v>1002</v>
      </c>
      <c r="D1170" s="3" t="str">
        <f>VLOOKUP(C1170,Locations!$G$2:$H$250,2,false)</f>
        <v>00114 Beryl Ward Renovated</v>
      </c>
      <c r="E1170" s="11" t="s">
        <v>101</v>
      </c>
      <c r="F1170" s="4" t="s">
        <v>934</v>
      </c>
      <c r="G1170" s="3"/>
      <c r="H1170" s="2"/>
      <c r="I1170" s="4" t="s">
        <v>385</v>
      </c>
      <c r="J1170" s="4"/>
      <c r="K1170" s="4"/>
      <c r="L1170" s="4"/>
      <c r="M1170" s="4" t="str">
        <f>IF(vlookup(A1170,'Available Pokemon'!A:C,3,FALSE)=D1170,"Y","N")</f>
        <v>N</v>
      </c>
      <c r="N1170" s="4" t="str">
        <f>iferror(IF(vlookup(A1170,'Available Pokemon'!A:D,4,FALSE)=D1170,"Y","N"),"N")</f>
        <v>N</v>
      </c>
      <c r="O1170" s="4" t="str">
        <f t="shared" si="5"/>
        <v>N</v>
      </c>
      <c r="P1170" s="4" t="s">
        <v>177</v>
      </c>
      <c r="Q1170" s="4"/>
      <c r="R1170" s="4" t="s">
        <v>28</v>
      </c>
      <c r="S1170" s="4" t="s">
        <v>31</v>
      </c>
      <c r="T1170" s="4">
        <v>1.0</v>
      </c>
      <c r="U1170" s="4"/>
    </row>
    <row r="1171">
      <c r="A1171" s="11" t="s">
        <v>113</v>
      </c>
      <c r="B1171" s="2" t="s">
        <v>96</v>
      </c>
      <c r="C1171" s="12" t="s">
        <v>1002</v>
      </c>
      <c r="D1171" s="3" t="str">
        <f>VLOOKUP(C1171,Locations!$G$2:$H$250,2,false)</f>
        <v>00114 Beryl Ward Renovated</v>
      </c>
      <c r="E1171" s="11" t="s">
        <v>24</v>
      </c>
      <c r="F1171" s="4" t="s">
        <v>934</v>
      </c>
      <c r="G1171" s="5"/>
      <c r="H1171" s="2" t="s">
        <v>149</v>
      </c>
      <c r="I1171" s="4"/>
      <c r="J1171" s="4"/>
      <c r="K1171" s="4"/>
      <c r="L1171" s="4"/>
      <c r="M1171" s="4" t="str">
        <f>IF(vlookup(A1171,'Available Pokemon'!A:C,3,FALSE)=D1171,"Y","N")</f>
        <v>N</v>
      </c>
      <c r="N1171" s="4" t="str">
        <f>iferror(IF(vlookup(A1171,'Available Pokemon'!A:D,4,FALSE)=D1171,"Y","N"),"N")</f>
        <v>Y</v>
      </c>
      <c r="O1171" s="4" t="str">
        <f t="shared" si="5"/>
        <v>Y</v>
      </c>
      <c r="P1171" s="4" t="s">
        <v>71</v>
      </c>
      <c r="Q1171" s="4"/>
      <c r="R1171" s="4" t="s">
        <v>28</v>
      </c>
      <c r="S1171" s="4" t="s">
        <v>31</v>
      </c>
      <c r="T1171" s="4">
        <v>1.0</v>
      </c>
      <c r="U1171" s="4"/>
    </row>
    <row r="1172" hidden="1">
      <c r="A1172" s="11" t="s">
        <v>832</v>
      </c>
      <c r="B1172" s="2" t="s">
        <v>96</v>
      </c>
      <c r="C1172" s="12" t="s">
        <v>1002</v>
      </c>
      <c r="D1172" s="3" t="str">
        <f>VLOOKUP(C1172,Locations!$G$2:$H$250,2,false)</f>
        <v>00114 Beryl Ward Renovated</v>
      </c>
      <c r="E1172" s="11" t="s">
        <v>24</v>
      </c>
      <c r="F1172" s="4" t="s">
        <v>934</v>
      </c>
      <c r="G1172" s="3"/>
      <c r="H1172" s="2"/>
      <c r="I1172" s="4"/>
      <c r="J1172" s="4"/>
      <c r="K1172" s="4"/>
      <c r="L1172" s="4"/>
      <c r="M1172" s="4" t="str">
        <f>IF(vlookup(A1172,'Available Pokemon'!A:C,3,FALSE)=D1172,"Y","N")</f>
        <v>N</v>
      </c>
      <c r="N1172" s="4" t="str">
        <f>iferror(IF(vlookup(A1172,'Available Pokemon'!A:D,4,FALSE)=D1172,"Y","N"),"N")</f>
        <v>N</v>
      </c>
      <c r="O1172" s="4" t="str">
        <f t="shared" si="5"/>
        <v>N</v>
      </c>
      <c r="P1172" s="4" t="s">
        <v>71</v>
      </c>
      <c r="Q1172" s="4"/>
      <c r="R1172" s="4" t="s">
        <v>28</v>
      </c>
      <c r="S1172" s="4" t="s">
        <v>28</v>
      </c>
      <c r="T1172" s="4">
        <v>0.0</v>
      </c>
      <c r="U1172" s="4" t="s">
        <v>31</v>
      </c>
    </row>
    <row r="1173">
      <c r="A1173" s="3" t="s">
        <v>1008</v>
      </c>
      <c r="B1173" s="2" t="s">
        <v>22</v>
      </c>
      <c r="C1173" s="3" t="s">
        <v>1009</v>
      </c>
      <c r="D1173" s="3" t="str">
        <f>VLOOKUP(C1173,Locations!$G$2:$H$250,2,false)</f>
        <v>00116 Obsidia Ward Renovated</v>
      </c>
      <c r="E1173" s="2" t="s">
        <v>24</v>
      </c>
      <c r="F1173" s="4" t="s">
        <v>934</v>
      </c>
      <c r="G1173" s="5" t="s">
        <v>1010</v>
      </c>
      <c r="H1173" s="2" t="s">
        <v>69</v>
      </c>
      <c r="I1173" s="4" t="s">
        <v>28</v>
      </c>
      <c r="J1173" s="4" t="s">
        <v>28</v>
      </c>
      <c r="K1173" s="4" t="s">
        <v>28</v>
      </c>
      <c r="L1173" s="4" t="s">
        <v>70</v>
      </c>
      <c r="M1173" s="4" t="str">
        <f>IF(vlookup(A1173,'Available Pokemon'!A:C,3,FALSE)=D1173,"Y","N")</f>
        <v>Y</v>
      </c>
      <c r="N1173" s="4" t="str">
        <f>iferror(IF(vlookup(A1173,'Available Pokemon'!A:D,4,FALSE)=D1173,"Y","N"),"N")</f>
        <v>N</v>
      </c>
      <c r="O1173" s="4" t="str">
        <f t="shared" si="5"/>
        <v>Y</v>
      </c>
      <c r="P1173" s="4" t="s">
        <v>111</v>
      </c>
      <c r="Q1173" s="4" t="s">
        <v>172</v>
      </c>
      <c r="R1173" s="4" t="s">
        <v>1011</v>
      </c>
      <c r="S1173" s="4" t="s">
        <v>31</v>
      </c>
      <c r="T1173" s="4">
        <v>2.0</v>
      </c>
      <c r="U1173" s="4"/>
    </row>
    <row r="1174">
      <c r="A1174" s="11" t="s">
        <v>211</v>
      </c>
      <c r="B1174" s="2" t="s">
        <v>96</v>
      </c>
      <c r="C1174" s="12" t="s">
        <v>1009</v>
      </c>
      <c r="D1174" s="3" t="str">
        <f>VLOOKUP(C1174,Locations!$G$2:$H$250,2,false)</f>
        <v>00116 Obsidia Ward Renovated</v>
      </c>
      <c r="E1174" s="11" t="s">
        <v>589</v>
      </c>
      <c r="F1174" s="4" t="s">
        <v>934</v>
      </c>
      <c r="G1174" s="5"/>
      <c r="H1174" s="2" t="s">
        <v>149</v>
      </c>
      <c r="I1174" s="4"/>
      <c r="J1174" s="4"/>
      <c r="K1174" s="4"/>
      <c r="L1174" s="4"/>
      <c r="M1174" s="4" t="str">
        <f>IF(vlookup(A1174,'Available Pokemon'!A:C,3,FALSE)=D1174,"Y","N")</f>
        <v>N</v>
      </c>
      <c r="N1174" s="4" t="str">
        <f>iferror(IF(vlookup(A1174,'Available Pokemon'!A:D,4,FALSE)=D1174,"Y","N"),"N")</f>
        <v>Y</v>
      </c>
      <c r="O1174" s="4" t="str">
        <f t="shared" si="5"/>
        <v>Y</v>
      </c>
      <c r="P1174" s="4" t="s">
        <v>29</v>
      </c>
      <c r="Q1174" s="4" t="s">
        <v>30</v>
      </c>
      <c r="R1174" s="4" t="s">
        <v>28</v>
      </c>
      <c r="S1174" s="4" t="s">
        <v>31</v>
      </c>
      <c r="T1174" s="4">
        <v>2.0</v>
      </c>
      <c r="U1174" s="4"/>
    </row>
    <row r="1175">
      <c r="A1175" s="11" t="s">
        <v>212</v>
      </c>
      <c r="B1175" s="2" t="s">
        <v>96</v>
      </c>
      <c r="C1175" s="12" t="s">
        <v>1009</v>
      </c>
      <c r="D1175" s="3" t="str">
        <f>VLOOKUP(C1175,Locations!$G$2:$H$250,2,false)</f>
        <v>00116 Obsidia Ward Renovated</v>
      </c>
      <c r="E1175" s="11" t="s">
        <v>114</v>
      </c>
      <c r="F1175" s="4" t="s">
        <v>934</v>
      </c>
      <c r="G1175" s="5"/>
      <c r="H1175" s="2" t="s">
        <v>149</v>
      </c>
      <c r="I1175" s="4"/>
      <c r="J1175" s="4"/>
      <c r="K1175" s="4"/>
      <c r="L1175" s="4"/>
      <c r="M1175" s="4" t="str">
        <f>IF(vlookup(A1175,'Available Pokemon'!A:C,3,FALSE)=D1175,"Y","N")</f>
        <v>N</v>
      </c>
      <c r="N1175" s="4" t="str">
        <f>iferror(IF(vlookup(A1175,'Available Pokemon'!A:D,4,FALSE)=D1175,"Y","N"),"N")</f>
        <v>Y</v>
      </c>
      <c r="O1175" s="4" t="str">
        <f t="shared" si="5"/>
        <v>Y</v>
      </c>
      <c r="P1175" s="4" t="s">
        <v>121</v>
      </c>
      <c r="Q1175" s="4"/>
      <c r="R1175" s="4" t="s">
        <v>28</v>
      </c>
      <c r="S1175" s="4" t="s">
        <v>31</v>
      </c>
      <c r="T1175" s="4">
        <v>1.0</v>
      </c>
      <c r="U1175" s="4"/>
    </row>
    <row r="1176">
      <c r="A1176" s="11" t="s">
        <v>173</v>
      </c>
      <c r="B1176" s="2" t="s">
        <v>96</v>
      </c>
      <c r="C1176" s="12" t="s">
        <v>1009</v>
      </c>
      <c r="D1176" s="3" t="str">
        <f>VLOOKUP(C1176,Locations!$G$2:$H$250,2,false)</f>
        <v>00116 Obsidia Ward Renovated</v>
      </c>
      <c r="E1176" s="11" t="s">
        <v>101</v>
      </c>
      <c r="F1176" s="4" t="s">
        <v>934</v>
      </c>
      <c r="G1176" s="5"/>
      <c r="H1176" s="2" t="s">
        <v>149</v>
      </c>
      <c r="I1176" s="4" t="s">
        <v>336</v>
      </c>
      <c r="J1176" s="4"/>
      <c r="K1176" s="4"/>
      <c r="L1176" s="4"/>
      <c r="M1176" s="4" t="str">
        <f>IF(vlookup(A1176,'Available Pokemon'!A:C,3,FALSE)=D1176,"Y","N")</f>
        <v>N</v>
      </c>
      <c r="N1176" s="4" t="str">
        <f>iferror(IF(vlookup(A1176,'Available Pokemon'!A:D,4,FALSE)=D1176,"Y","N"),"N")</f>
        <v>Y</v>
      </c>
      <c r="O1176" s="4" t="str">
        <f t="shared" si="5"/>
        <v>Y</v>
      </c>
      <c r="P1176" s="4" t="s">
        <v>29</v>
      </c>
      <c r="Q1176" s="4" t="s">
        <v>30</v>
      </c>
      <c r="R1176" s="4" t="s">
        <v>28</v>
      </c>
      <c r="S1176" s="4" t="s">
        <v>31</v>
      </c>
      <c r="T1176" s="4">
        <v>2.0</v>
      </c>
      <c r="U1176" s="4"/>
    </row>
    <row r="1177" hidden="1">
      <c r="A1177" s="11" t="s">
        <v>214</v>
      </c>
      <c r="B1177" s="2" t="s">
        <v>96</v>
      </c>
      <c r="C1177" s="12" t="s">
        <v>1009</v>
      </c>
      <c r="D1177" s="3" t="str">
        <f>VLOOKUP(C1177,Locations!$G$2:$H$250,2,false)</f>
        <v>00116 Obsidia Ward Renovated</v>
      </c>
      <c r="E1177" s="11" t="s">
        <v>97</v>
      </c>
      <c r="F1177" s="4" t="s">
        <v>934</v>
      </c>
      <c r="G1177" s="3"/>
      <c r="H1177" s="2"/>
      <c r="I1177" s="4"/>
      <c r="J1177" s="4"/>
      <c r="K1177" s="4"/>
      <c r="L1177" s="4"/>
      <c r="M1177" s="4" t="str">
        <f>IF(vlookup(A1177,'Available Pokemon'!A:C,3,FALSE)=D1177,"Y","N")</f>
        <v>N</v>
      </c>
      <c r="N1177" s="4" t="str">
        <f>iferror(IF(vlookup(A1177,'Available Pokemon'!A:D,4,FALSE)=D1177,"Y","N"),"N")</f>
        <v>N</v>
      </c>
      <c r="O1177" s="4" t="str">
        <f t="shared" si="5"/>
        <v>N</v>
      </c>
      <c r="P1177" s="4" t="s">
        <v>71</v>
      </c>
      <c r="Q1177" s="4"/>
      <c r="R1177" s="4" t="s">
        <v>215</v>
      </c>
      <c r="S1177" s="4" t="s">
        <v>31</v>
      </c>
      <c r="T1177" s="4">
        <v>1.0</v>
      </c>
      <c r="U1177" s="4"/>
    </row>
    <row r="1178">
      <c r="A1178" s="11" t="s">
        <v>1012</v>
      </c>
      <c r="B1178" s="2" t="s">
        <v>96</v>
      </c>
      <c r="C1178" s="12" t="s">
        <v>1009</v>
      </c>
      <c r="D1178" s="3" t="str">
        <f>VLOOKUP(C1178,Locations!$G$2:$H$250,2,false)</f>
        <v>00116 Obsidia Ward Renovated</v>
      </c>
      <c r="E1178" s="11" t="s">
        <v>145</v>
      </c>
      <c r="F1178" s="4" t="s">
        <v>934</v>
      </c>
      <c r="G1178" s="5"/>
      <c r="H1178" s="2" t="s">
        <v>149</v>
      </c>
      <c r="I1178" s="4"/>
      <c r="J1178" s="4"/>
      <c r="K1178" s="4"/>
      <c r="L1178" s="4"/>
      <c r="M1178" s="4" t="str">
        <f>IF(vlookup(A1178,'Available Pokemon'!A:C,3,FALSE)=D1178,"Y","N")</f>
        <v>Y</v>
      </c>
      <c r="N1178" s="4" t="str">
        <f>iferror(IF(vlookup(A1178,'Available Pokemon'!A:D,4,FALSE)=D1178,"Y","N"),"N")</f>
        <v>N</v>
      </c>
      <c r="O1178" s="4" t="str">
        <f t="shared" si="5"/>
        <v>Y</v>
      </c>
      <c r="P1178" s="4" t="s">
        <v>71</v>
      </c>
      <c r="Q1178" s="4"/>
      <c r="R1178" s="4" t="s">
        <v>28</v>
      </c>
      <c r="S1178" s="4" t="s">
        <v>28</v>
      </c>
      <c r="T1178" s="4">
        <v>0.0</v>
      </c>
      <c r="U1178" s="4" t="s">
        <v>31</v>
      </c>
    </row>
    <row r="1179" hidden="1">
      <c r="A1179" s="11" t="s">
        <v>370</v>
      </c>
      <c r="B1179" s="2" t="s">
        <v>96</v>
      </c>
      <c r="C1179" s="12" t="s">
        <v>1009</v>
      </c>
      <c r="D1179" s="3" t="str">
        <f>VLOOKUP(C1179,Locations!$G$2:$H$250,2,false)</f>
        <v>00116 Obsidia Ward Renovated</v>
      </c>
      <c r="E1179" s="11" t="s">
        <v>24</v>
      </c>
      <c r="F1179" s="4" t="s">
        <v>934</v>
      </c>
      <c r="G1179" s="3"/>
      <c r="H1179" s="2"/>
      <c r="I1179" s="4" t="s">
        <v>217</v>
      </c>
      <c r="J1179" s="4"/>
      <c r="K1179" s="4"/>
      <c r="L1179" s="4"/>
      <c r="M1179" s="4" t="str">
        <f>IF(vlookup(A1179,'Available Pokemon'!A:C,3,FALSE)=D1179,"Y","N")</f>
        <v>N</v>
      </c>
      <c r="N1179" s="4" t="str">
        <f>iferror(IF(vlookup(A1179,'Available Pokemon'!A:D,4,FALSE)=D1179,"Y","N"),"N")</f>
        <v>N</v>
      </c>
      <c r="O1179" s="4" t="str">
        <f t="shared" si="5"/>
        <v>N</v>
      </c>
      <c r="P1179" s="4" t="s">
        <v>29</v>
      </c>
      <c r="Q1179" s="4" t="s">
        <v>30</v>
      </c>
      <c r="R1179" s="4" t="s">
        <v>28</v>
      </c>
      <c r="S1179" s="4" t="s">
        <v>28</v>
      </c>
      <c r="T1179" s="4">
        <v>1.0</v>
      </c>
      <c r="U1179" s="4"/>
    </row>
    <row r="1180" hidden="1">
      <c r="A1180" s="11" t="s">
        <v>100</v>
      </c>
      <c r="B1180" s="2" t="s">
        <v>96</v>
      </c>
      <c r="C1180" s="12" t="s">
        <v>1009</v>
      </c>
      <c r="D1180" s="3" t="str">
        <f>VLOOKUP(C1180,Locations!$G$2:$H$250,2,false)</f>
        <v>00116 Obsidia Ward Renovated</v>
      </c>
      <c r="E1180" s="11" t="s">
        <v>101</v>
      </c>
      <c r="F1180" s="4" t="s">
        <v>934</v>
      </c>
      <c r="G1180" s="3"/>
      <c r="H1180" s="2"/>
      <c r="I1180" s="4"/>
      <c r="J1180" s="4"/>
      <c r="K1180" s="4"/>
      <c r="L1180" s="4"/>
      <c r="M1180" s="4" t="str">
        <f>IF(vlookup(A1180,'Available Pokemon'!A:C,3,FALSE)=D1180,"Y","N")</f>
        <v>N</v>
      </c>
      <c r="N1180" s="4" t="str">
        <f>iferror(IF(vlookup(A1180,'Available Pokemon'!A:D,4,FALSE)=D1180,"Y","N"),"N")</f>
        <v>N</v>
      </c>
      <c r="O1180" s="4" t="str">
        <f t="shared" si="5"/>
        <v>N</v>
      </c>
      <c r="P1180" s="4" t="s">
        <v>71</v>
      </c>
      <c r="Q1180" s="4" t="s">
        <v>56</v>
      </c>
      <c r="R1180" s="4" t="s">
        <v>28</v>
      </c>
      <c r="S1180" s="4" t="s">
        <v>31</v>
      </c>
      <c r="T1180" s="4">
        <v>1.0</v>
      </c>
      <c r="U1180" s="4"/>
    </row>
    <row r="1181">
      <c r="A1181" s="11" t="s">
        <v>1013</v>
      </c>
      <c r="B1181" s="2" t="s">
        <v>96</v>
      </c>
      <c r="C1181" s="12" t="s">
        <v>1009</v>
      </c>
      <c r="D1181" s="3" t="str">
        <f>VLOOKUP(C1181,Locations!$G$2:$H$250,2,false)</f>
        <v>00116 Obsidia Ward Renovated</v>
      </c>
      <c r="E1181" s="11" t="s">
        <v>97</v>
      </c>
      <c r="F1181" s="4" t="s">
        <v>934</v>
      </c>
      <c r="G1181" s="5"/>
      <c r="H1181" s="2" t="s">
        <v>149</v>
      </c>
      <c r="I1181" s="4"/>
      <c r="J1181" s="4"/>
      <c r="K1181" s="4"/>
      <c r="L1181" s="4"/>
      <c r="M1181" s="4" t="str">
        <f>IF(vlookup(A1181,'Available Pokemon'!A:C,3,FALSE)=D1181,"Y","N")</f>
        <v>Y</v>
      </c>
      <c r="N1181" s="4" t="str">
        <f>iferror(IF(vlookup(A1181,'Available Pokemon'!A:D,4,FALSE)=D1181,"Y","N"),"N")</f>
        <v>N</v>
      </c>
      <c r="O1181" s="4" t="str">
        <f t="shared" si="5"/>
        <v>Y</v>
      </c>
      <c r="P1181" s="4" t="s">
        <v>71</v>
      </c>
      <c r="Q1181" s="4"/>
      <c r="R1181" s="4" t="s">
        <v>28</v>
      </c>
      <c r="S1181" s="4" t="s">
        <v>28</v>
      </c>
      <c r="T1181" s="4">
        <v>0.0</v>
      </c>
      <c r="U1181" s="4" t="s">
        <v>31</v>
      </c>
    </row>
    <row r="1182" hidden="1">
      <c r="A1182" s="11" t="s">
        <v>307</v>
      </c>
      <c r="B1182" s="2" t="s">
        <v>96</v>
      </c>
      <c r="C1182" s="12" t="s">
        <v>1009</v>
      </c>
      <c r="D1182" s="3" t="str">
        <f>VLOOKUP(C1182,Locations!$G$2:$H$250,2,false)</f>
        <v>00116 Obsidia Ward Renovated</v>
      </c>
      <c r="E1182" s="11" t="s">
        <v>97</v>
      </c>
      <c r="F1182" s="4" t="s">
        <v>934</v>
      </c>
      <c r="G1182" s="3"/>
      <c r="H1182" s="2"/>
      <c r="I1182" s="4" t="s">
        <v>521</v>
      </c>
      <c r="J1182" s="4"/>
      <c r="K1182" s="4"/>
      <c r="L1182" s="4"/>
      <c r="M1182" s="4" t="str">
        <f>IF(vlookup(A1182,'Available Pokemon'!A:C,3,FALSE)=D1182,"Y","N")</f>
        <v>N</v>
      </c>
      <c r="N1182" s="4" t="str">
        <f>iferror(IF(vlookup(A1182,'Available Pokemon'!A:D,4,FALSE)=D1182,"Y","N"),"N")</f>
        <v>N</v>
      </c>
      <c r="O1182" s="4" t="str">
        <f t="shared" si="5"/>
        <v>N</v>
      </c>
      <c r="P1182" s="4" t="s">
        <v>226</v>
      </c>
      <c r="Q1182" s="4"/>
      <c r="R1182" s="4" t="s">
        <v>28</v>
      </c>
      <c r="S1182" s="4" t="s">
        <v>31</v>
      </c>
      <c r="T1182" s="4">
        <v>1.0</v>
      </c>
      <c r="U1182" s="4"/>
    </row>
    <row r="1183" hidden="1">
      <c r="A1183" s="11" t="s">
        <v>401</v>
      </c>
      <c r="B1183" s="2" t="s">
        <v>96</v>
      </c>
      <c r="C1183" s="12" t="s">
        <v>1009</v>
      </c>
      <c r="D1183" s="3" t="str">
        <f>VLOOKUP(C1183,Locations!$G$2:$H$250,2,false)</f>
        <v>00116 Obsidia Ward Renovated</v>
      </c>
      <c r="E1183" s="11" t="s">
        <v>101</v>
      </c>
      <c r="F1183" s="4" t="s">
        <v>934</v>
      </c>
      <c r="G1183" s="3"/>
      <c r="H1183" s="2"/>
      <c r="I1183" s="4"/>
      <c r="J1183" s="4"/>
      <c r="K1183" s="4"/>
      <c r="L1183" s="4"/>
      <c r="M1183" s="4" t="str">
        <f>IF(vlookup(A1183,'Available Pokemon'!A:C,3,FALSE)=D1183,"Y","N")</f>
        <v>N</v>
      </c>
      <c r="N1183" s="4" t="str">
        <f>iferror(IF(vlookup(A1183,'Available Pokemon'!A:D,4,FALSE)=D1183,"Y","N"),"N")</f>
        <v>N</v>
      </c>
      <c r="O1183" s="4" t="str">
        <f t="shared" si="5"/>
        <v>N</v>
      </c>
      <c r="P1183" s="4" t="s">
        <v>71</v>
      </c>
      <c r="Q1183" s="4" t="s">
        <v>56</v>
      </c>
      <c r="R1183" s="4" t="s">
        <v>28</v>
      </c>
      <c r="S1183" s="4" t="s">
        <v>28</v>
      </c>
      <c r="T1183" s="4">
        <v>0.0</v>
      </c>
      <c r="U1183" s="4" t="s">
        <v>31</v>
      </c>
    </row>
    <row r="1184">
      <c r="A1184" s="11" t="s">
        <v>216</v>
      </c>
      <c r="B1184" s="2" t="s">
        <v>96</v>
      </c>
      <c r="C1184" s="12" t="s">
        <v>1009</v>
      </c>
      <c r="D1184" s="3" t="str">
        <f>VLOOKUP(C1184,Locations!$G$2:$H$250,2,false)</f>
        <v>00116 Obsidia Ward Renovated</v>
      </c>
      <c r="E1184" s="11" t="s">
        <v>24</v>
      </c>
      <c r="F1184" s="4" t="s">
        <v>934</v>
      </c>
      <c r="G1184" s="5"/>
      <c r="H1184" s="2" t="s">
        <v>149</v>
      </c>
      <c r="I1184" s="4" t="s">
        <v>217</v>
      </c>
      <c r="J1184" s="4"/>
      <c r="K1184" s="4"/>
      <c r="L1184" s="4"/>
      <c r="M1184" s="4" t="str">
        <f>IF(vlookup(A1184,'Available Pokemon'!A:C,3,FALSE)=D1184,"Y","N")</f>
        <v>N</v>
      </c>
      <c r="N1184" s="4" t="str">
        <f>iferror(IF(vlookup(A1184,'Available Pokemon'!A:D,4,FALSE)=D1184,"Y","N"),"N")</f>
        <v>Y</v>
      </c>
      <c r="O1184" s="4" t="str">
        <f t="shared" si="5"/>
        <v>Y</v>
      </c>
      <c r="P1184" s="4" t="s">
        <v>29</v>
      </c>
      <c r="Q1184" s="4" t="s">
        <v>30</v>
      </c>
      <c r="R1184" s="4" t="s">
        <v>29</v>
      </c>
      <c r="S1184" s="4" t="s">
        <v>31</v>
      </c>
      <c r="T1184" s="4">
        <v>2.0</v>
      </c>
      <c r="U1184" s="4"/>
    </row>
    <row r="1185">
      <c r="A1185" s="11" t="s">
        <v>1014</v>
      </c>
      <c r="B1185" s="2" t="s">
        <v>96</v>
      </c>
      <c r="C1185" s="12" t="s">
        <v>1009</v>
      </c>
      <c r="D1185" s="3" t="str">
        <f>VLOOKUP(C1185,Locations!$G$2:$H$250,2,false)</f>
        <v>00116 Obsidia Ward Renovated</v>
      </c>
      <c r="E1185" s="11" t="s">
        <v>101</v>
      </c>
      <c r="F1185" s="4" t="s">
        <v>934</v>
      </c>
      <c r="G1185" s="5"/>
      <c r="H1185" s="2" t="s">
        <v>149</v>
      </c>
      <c r="I1185" s="4" t="s">
        <v>336</v>
      </c>
      <c r="J1185" s="4"/>
      <c r="K1185" s="4"/>
      <c r="L1185" s="4"/>
      <c r="M1185" s="4" t="str">
        <f>IF(vlookup(A1185,'Available Pokemon'!A:C,3,FALSE)=D1185,"Y","N")</f>
        <v>Y</v>
      </c>
      <c r="N1185" s="4" t="str">
        <f>iferror(IF(vlookup(A1185,'Available Pokemon'!A:D,4,FALSE)=D1185,"Y","N"),"N")</f>
        <v>N</v>
      </c>
      <c r="O1185" s="4" t="str">
        <f t="shared" si="5"/>
        <v>Y</v>
      </c>
      <c r="P1185" s="4" t="s">
        <v>29</v>
      </c>
      <c r="Q1185" s="4" t="s">
        <v>30</v>
      </c>
      <c r="R1185" s="4" t="s">
        <v>28</v>
      </c>
      <c r="S1185" s="4" t="s">
        <v>28</v>
      </c>
      <c r="T1185" s="4">
        <v>1.0</v>
      </c>
      <c r="U1185" s="4"/>
    </row>
    <row r="1186">
      <c r="A1186" s="11" t="s">
        <v>218</v>
      </c>
      <c r="B1186" s="2" t="s">
        <v>96</v>
      </c>
      <c r="C1186" s="12" t="s">
        <v>1009</v>
      </c>
      <c r="D1186" s="3" t="str">
        <f>VLOOKUP(C1186,Locations!$G$2:$H$250,2,false)</f>
        <v>00116 Obsidia Ward Renovated</v>
      </c>
      <c r="E1186" s="11" t="s">
        <v>145</v>
      </c>
      <c r="F1186" s="4" t="s">
        <v>934</v>
      </c>
      <c r="G1186" s="5"/>
      <c r="H1186" s="2" t="s">
        <v>149</v>
      </c>
      <c r="I1186" s="4"/>
      <c r="J1186" s="4"/>
      <c r="K1186" s="4"/>
      <c r="L1186" s="4"/>
      <c r="M1186" s="4" t="str">
        <f>IF(vlookup(A1186,'Available Pokemon'!A:C,3,FALSE)=D1186,"Y","N")</f>
        <v>N</v>
      </c>
      <c r="N1186" s="4" t="str">
        <f>iferror(IF(vlookup(A1186,'Available Pokemon'!A:D,4,FALSE)=D1186,"Y","N"),"N")</f>
        <v>Y</v>
      </c>
      <c r="O1186" s="4" t="str">
        <f t="shared" si="5"/>
        <v>Y</v>
      </c>
      <c r="P1186" s="4" t="s">
        <v>71</v>
      </c>
      <c r="Q1186" s="4"/>
      <c r="R1186" s="4" t="s">
        <v>28</v>
      </c>
      <c r="S1186" s="4" t="s">
        <v>31</v>
      </c>
      <c r="T1186" s="4">
        <v>1.0</v>
      </c>
      <c r="U1186" s="4"/>
    </row>
    <row r="1187">
      <c r="A1187" s="11" t="s">
        <v>219</v>
      </c>
      <c r="B1187" s="2" t="s">
        <v>96</v>
      </c>
      <c r="C1187" s="12" t="s">
        <v>1009</v>
      </c>
      <c r="D1187" s="3" t="str">
        <f>VLOOKUP(C1187,Locations!$G$2:$H$250,2,false)</f>
        <v>00116 Obsidia Ward Renovated</v>
      </c>
      <c r="E1187" s="11" t="s">
        <v>97</v>
      </c>
      <c r="F1187" s="4" t="s">
        <v>934</v>
      </c>
      <c r="G1187" s="5"/>
      <c r="H1187" s="2" t="s">
        <v>149</v>
      </c>
      <c r="I1187" s="4"/>
      <c r="J1187" s="4"/>
      <c r="K1187" s="4"/>
      <c r="L1187" s="4"/>
      <c r="M1187" s="4" t="str">
        <f>IF(vlookup(A1187,'Available Pokemon'!A:C,3,FALSE)=D1187,"Y","N")</f>
        <v>N</v>
      </c>
      <c r="N1187" s="4" t="str">
        <f>iferror(IF(vlookup(A1187,'Available Pokemon'!A:D,4,FALSE)=D1187,"Y","N"),"N")</f>
        <v>Y</v>
      </c>
      <c r="O1187" s="4" t="str">
        <f t="shared" si="5"/>
        <v>Y</v>
      </c>
      <c r="P1187" s="4" t="s">
        <v>71</v>
      </c>
      <c r="Q1187" s="4"/>
      <c r="R1187" s="4" t="s">
        <v>28</v>
      </c>
      <c r="S1187" s="4" t="s">
        <v>31</v>
      </c>
      <c r="T1187" s="4">
        <v>2.0</v>
      </c>
      <c r="U1187" s="4"/>
    </row>
    <row r="1188" hidden="1">
      <c r="A1188" s="11" t="s">
        <v>724</v>
      </c>
      <c r="B1188" s="2" t="s">
        <v>96</v>
      </c>
      <c r="C1188" s="12" t="s">
        <v>1009</v>
      </c>
      <c r="D1188" s="3" t="str">
        <f>VLOOKUP(C1188,Locations!$G$2:$H$250,2,false)</f>
        <v>00116 Obsidia Ward Renovated</v>
      </c>
      <c r="E1188" s="11" t="s">
        <v>213</v>
      </c>
      <c r="F1188" s="4" t="s">
        <v>934</v>
      </c>
      <c r="G1188" s="3"/>
      <c r="H1188" s="2"/>
      <c r="I1188" s="4"/>
      <c r="J1188" s="4"/>
      <c r="K1188" s="4"/>
      <c r="L1188" s="4"/>
      <c r="M1188" s="4" t="str">
        <f>IF(vlookup(A1188,'Available Pokemon'!A:C,3,FALSE)=D1188,"Y","N")</f>
        <v>N</v>
      </c>
      <c r="N1188" s="4" t="str">
        <f>iferror(IF(vlookup(A1188,'Available Pokemon'!A:D,4,FALSE)=D1188,"Y","N"),"N")</f>
        <v>N</v>
      </c>
      <c r="O1188" s="4" t="str">
        <f t="shared" si="5"/>
        <v>N</v>
      </c>
      <c r="P1188" s="4" t="s">
        <v>121</v>
      </c>
      <c r="Q1188" s="4"/>
      <c r="R1188" s="4" t="s">
        <v>28</v>
      </c>
      <c r="S1188" s="4" t="s">
        <v>28</v>
      </c>
      <c r="T1188" s="4">
        <v>0.0</v>
      </c>
      <c r="U1188" s="4" t="s">
        <v>31</v>
      </c>
    </row>
    <row r="1189">
      <c r="A1189" s="11" t="s">
        <v>220</v>
      </c>
      <c r="B1189" s="2" t="s">
        <v>96</v>
      </c>
      <c r="C1189" s="12" t="s">
        <v>1009</v>
      </c>
      <c r="D1189" s="3" t="str">
        <f>VLOOKUP(C1189,Locations!$G$2:$H$250,2,false)</f>
        <v>00116 Obsidia Ward Renovated</v>
      </c>
      <c r="E1189" s="11" t="s">
        <v>97</v>
      </c>
      <c r="F1189" s="4" t="s">
        <v>934</v>
      </c>
      <c r="G1189" s="5"/>
      <c r="H1189" s="2" t="s">
        <v>149</v>
      </c>
      <c r="I1189" s="4"/>
      <c r="J1189" s="4"/>
      <c r="K1189" s="4"/>
      <c r="L1189" s="4"/>
      <c r="M1189" s="4" t="str">
        <f>IF(vlookup(A1189,'Available Pokemon'!A:C,3,FALSE)=D1189,"Y","N")</f>
        <v>N</v>
      </c>
      <c r="N1189" s="4" t="str">
        <f>iferror(IF(vlookup(A1189,'Available Pokemon'!A:D,4,FALSE)=D1189,"Y","N"),"N")</f>
        <v>Y</v>
      </c>
      <c r="O1189" s="4" t="str">
        <f t="shared" si="5"/>
        <v>Y</v>
      </c>
      <c r="P1189" s="4" t="s">
        <v>29</v>
      </c>
      <c r="Q1189" s="4"/>
      <c r="R1189" s="4" t="s">
        <v>28</v>
      </c>
      <c r="S1189" s="4" t="s">
        <v>28</v>
      </c>
      <c r="T1189" s="4">
        <v>0.0</v>
      </c>
      <c r="U1189" s="4" t="s">
        <v>31</v>
      </c>
    </row>
    <row r="1190">
      <c r="A1190" s="11" t="s">
        <v>907</v>
      </c>
      <c r="B1190" s="2" t="s">
        <v>96</v>
      </c>
      <c r="C1190" s="12" t="s">
        <v>1009</v>
      </c>
      <c r="D1190" s="3" t="str">
        <f>VLOOKUP(C1190,Locations!$G$2:$H$250,2,false)</f>
        <v>00116 Obsidia Ward Renovated</v>
      </c>
      <c r="E1190" s="11" t="s">
        <v>101</v>
      </c>
      <c r="F1190" s="4" t="s">
        <v>934</v>
      </c>
      <c r="G1190" s="5"/>
      <c r="H1190" s="2" t="s">
        <v>149</v>
      </c>
      <c r="I1190" s="4" t="s">
        <v>805</v>
      </c>
      <c r="J1190" s="4"/>
      <c r="K1190" s="4"/>
      <c r="L1190" s="4"/>
      <c r="M1190" s="4" t="str">
        <f>IF(vlookup(A1190,'Available Pokemon'!A:C,3,FALSE)=D1190,"Y","N")</f>
        <v>N</v>
      </c>
      <c r="N1190" s="4" t="str">
        <f>iferror(IF(vlookup(A1190,'Available Pokemon'!A:D,4,FALSE)=D1190,"Y","N"),"N")</f>
        <v>Y</v>
      </c>
      <c r="O1190" s="4" t="str">
        <f t="shared" si="5"/>
        <v>Y</v>
      </c>
      <c r="P1190" s="4" t="s">
        <v>90</v>
      </c>
      <c r="Q1190" s="4" t="s">
        <v>30</v>
      </c>
      <c r="R1190" s="4" t="s">
        <v>28</v>
      </c>
      <c r="S1190" s="4" t="s">
        <v>28</v>
      </c>
      <c r="T1190" s="4">
        <v>0.0</v>
      </c>
      <c r="U1190" s="4" t="s">
        <v>31</v>
      </c>
    </row>
    <row r="1191">
      <c r="A1191" s="11" t="s">
        <v>221</v>
      </c>
      <c r="B1191" s="2" t="s">
        <v>96</v>
      </c>
      <c r="C1191" s="12" t="s">
        <v>1009</v>
      </c>
      <c r="D1191" s="3" t="str">
        <f>VLOOKUP(C1191,Locations!$G$2:$H$250,2,false)</f>
        <v>00116 Obsidia Ward Renovated</v>
      </c>
      <c r="E1191" s="11" t="s">
        <v>213</v>
      </c>
      <c r="F1191" s="4" t="s">
        <v>934</v>
      </c>
      <c r="G1191" s="5"/>
      <c r="H1191" s="2" t="s">
        <v>149</v>
      </c>
      <c r="I1191" s="4"/>
      <c r="J1191" s="4"/>
      <c r="K1191" s="4"/>
      <c r="L1191" s="4"/>
      <c r="M1191" s="4" t="str">
        <f>IF(vlookup(A1191,'Available Pokemon'!A:C,3,FALSE)=D1191,"Y","N")</f>
        <v>N</v>
      </c>
      <c r="N1191" s="4" t="str">
        <f>iferror(IF(vlookup(A1191,'Available Pokemon'!A:D,4,FALSE)=D1191,"Y","N"),"N")</f>
        <v>Y</v>
      </c>
      <c r="O1191" s="4" t="str">
        <f t="shared" si="5"/>
        <v>Y</v>
      </c>
      <c r="P1191" s="4" t="s">
        <v>90</v>
      </c>
      <c r="Q1191" s="4" t="s">
        <v>30</v>
      </c>
      <c r="R1191" s="4" t="s">
        <v>28</v>
      </c>
      <c r="S1191" s="4" t="s">
        <v>31</v>
      </c>
      <c r="T1191" s="4">
        <v>1.0</v>
      </c>
      <c r="U1191" s="4"/>
    </row>
    <row r="1192">
      <c r="A1192" s="11" t="s">
        <v>1015</v>
      </c>
      <c r="B1192" s="2" t="s">
        <v>96</v>
      </c>
      <c r="C1192" s="12" t="s">
        <v>1009</v>
      </c>
      <c r="D1192" s="3" t="str">
        <f>VLOOKUP(C1192,Locations!$G$2:$H$250,2,false)</f>
        <v>00116 Obsidia Ward Renovated</v>
      </c>
      <c r="E1192" s="11" t="s">
        <v>97</v>
      </c>
      <c r="F1192" s="4" t="s">
        <v>934</v>
      </c>
      <c r="G1192" s="5"/>
      <c r="H1192" s="2" t="s">
        <v>414</v>
      </c>
      <c r="I1192" s="4"/>
      <c r="J1192" s="4"/>
      <c r="K1192" s="4"/>
      <c r="L1192" s="4"/>
      <c r="M1192" s="4" t="str">
        <f>IF(vlookup(A1192,'Available Pokemon'!A:C,3,FALSE)=D1192,"Y","N")</f>
        <v>Y</v>
      </c>
      <c r="N1192" s="4" t="str">
        <f>iferror(IF(vlookup(A1192,'Available Pokemon'!A:D,4,FALSE)=D1192,"Y","N"),"N")</f>
        <v>N</v>
      </c>
      <c r="O1192" s="4" t="str">
        <f t="shared" si="5"/>
        <v>Y</v>
      </c>
      <c r="P1192" s="4" t="s">
        <v>71</v>
      </c>
      <c r="Q1192" s="4"/>
      <c r="R1192" s="4" t="s">
        <v>28</v>
      </c>
      <c r="S1192" s="4" t="s">
        <v>28</v>
      </c>
      <c r="T1192" s="4">
        <v>1.0</v>
      </c>
      <c r="U1192" s="4"/>
    </row>
    <row r="1193" hidden="1">
      <c r="A1193" s="11" t="s">
        <v>999</v>
      </c>
      <c r="B1193" s="2" t="s">
        <v>96</v>
      </c>
      <c r="C1193" s="12" t="s">
        <v>1009</v>
      </c>
      <c r="D1193" s="3" t="str">
        <f>VLOOKUP(C1193,Locations!$G$2:$H$250,2,false)</f>
        <v>00116 Obsidia Ward Renovated</v>
      </c>
      <c r="E1193" s="11" t="s">
        <v>589</v>
      </c>
      <c r="F1193" s="4" t="s">
        <v>934</v>
      </c>
      <c r="G1193" s="3"/>
      <c r="H1193" s="2"/>
      <c r="I1193" s="4"/>
      <c r="J1193" s="4"/>
      <c r="K1193" s="4"/>
      <c r="L1193" s="4"/>
      <c r="M1193" s="4" t="str">
        <f>IF(vlookup(A1193,'Available Pokemon'!A:C,3,FALSE)=D1193,"Y","N")</f>
        <v>N</v>
      </c>
      <c r="N1193" s="4" t="str">
        <f>iferror(IF(vlookup(A1193,'Available Pokemon'!A:D,4,FALSE)=D1193,"Y","N"),"N")</f>
        <v>N</v>
      </c>
      <c r="O1193" s="4" t="str">
        <f t="shared" si="5"/>
        <v>N</v>
      </c>
      <c r="P1193" s="4" t="s">
        <v>29</v>
      </c>
      <c r="Q1193" s="4" t="s">
        <v>30</v>
      </c>
      <c r="R1193" s="4" t="s">
        <v>28</v>
      </c>
      <c r="S1193" s="4" t="s">
        <v>28</v>
      </c>
      <c r="T1193" s="4">
        <v>1.0</v>
      </c>
      <c r="U1193" s="4"/>
    </row>
    <row r="1194">
      <c r="A1194" s="11" t="s">
        <v>1016</v>
      </c>
      <c r="B1194" s="11" t="s">
        <v>165</v>
      </c>
      <c r="C1194" s="12" t="s">
        <v>1017</v>
      </c>
      <c r="D1194" s="3" t="str">
        <f>VLOOKUP(C1194,Locations!$G$2:$H$250,2,false)</f>
        <v>00118 North Obsidia Alleyway Renovated</v>
      </c>
      <c r="E1194" s="11" t="s">
        <v>24</v>
      </c>
      <c r="F1194" s="4" t="s">
        <v>934</v>
      </c>
      <c r="G1194" s="5"/>
      <c r="H1194" s="2" t="s">
        <v>414</v>
      </c>
      <c r="I1194" s="4" t="s">
        <v>154</v>
      </c>
      <c r="J1194" s="4"/>
      <c r="K1194" s="4"/>
      <c r="L1194" s="4"/>
      <c r="M1194" s="4" t="str">
        <f>IF(vlookup(A1194,'Available Pokemon'!A:C,3,FALSE)=D1194,"Y","N")</f>
        <v>Y</v>
      </c>
      <c r="N1194" s="4" t="str">
        <f>iferror(IF(vlookup(A1194,'Available Pokemon'!A:D,4,FALSE)=D1194,"Y","N"),"N")</f>
        <v>N</v>
      </c>
      <c r="O1194" s="4" t="str">
        <f t="shared" si="5"/>
        <v>Y</v>
      </c>
      <c r="P1194" s="4" t="s">
        <v>71</v>
      </c>
      <c r="Q1194" s="4"/>
      <c r="R1194" s="4" t="s">
        <v>28</v>
      </c>
      <c r="S1194" s="4" t="s">
        <v>28</v>
      </c>
      <c r="T1194" s="4">
        <v>0.0</v>
      </c>
      <c r="U1194" s="4" t="s">
        <v>31</v>
      </c>
    </row>
    <row r="1195">
      <c r="A1195" s="11" t="s">
        <v>1018</v>
      </c>
      <c r="B1195" s="11" t="s">
        <v>165</v>
      </c>
      <c r="C1195" s="12" t="s">
        <v>1017</v>
      </c>
      <c r="D1195" s="3" t="str">
        <f>VLOOKUP(C1195,Locations!$G$2:$H$250,2,false)</f>
        <v>00118 North Obsidia Alleyway Renovated</v>
      </c>
      <c r="E1195" s="11" t="s">
        <v>24</v>
      </c>
      <c r="F1195" s="4" t="s">
        <v>934</v>
      </c>
      <c r="G1195" s="5"/>
      <c r="H1195" s="2" t="s">
        <v>414</v>
      </c>
      <c r="I1195" s="4"/>
      <c r="J1195" s="4"/>
      <c r="K1195" s="4"/>
      <c r="L1195" s="4"/>
      <c r="M1195" s="4" t="str">
        <f>IF(vlookup(A1195,'Available Pokemon'!A:C,3,FALSE)=D1195,"Y","N")</f>
        <v>Y</v>
      </c>
      <c r="N1195" s="4" t="str">
        <f>iferror(IF(vlookup(A1195,'Available Pokemon'!A:D,4,FALSE)=D1195,"Y","N"),"N")</f>
        <v>N</v>
      </c>
      <c r="O1195" s="4" t="str">
        <f t="shared" si="5"/>
        <v>Y</v>
      </c>
      <c r="P1195" s="4" t="s">
        <v>147</v>
      </c>
      <c r="Q1195" s="4" t="s">
        <v>33</v>
      </c>
      <c r="R1195" s="4" t="s">
        <v>28</v>
      </c>
      <c r="S1195" s="4" t="s">
        <v>28</v>
      </c>
      <c r="T1195" s="4">
        <v>0.0</v>
      </c>
      <c r="U1195" s="4" t="s">
        <v>31</v>
      </c>
    </row>
    <row r="1196">
      <c r="A1196" s="11" t="s">
        <v>474</v>
      </c>
      <c r="B1196" s="11" t="s">
        <v>165</v>
      </c>
      <c r="C1196" s="12" t="s">
        <v>1017</v>
      </c>
      <c r="D1196" s="3" t="str">
        <f>VLOOKUP(C1196,Locations!$G$2:$H$250,2,false)</f>
        <v>00118 North Obsidia Alleyway Renovated</v>
      </c>
      <c r="E1196" s="11" t="s">
        <v>24</v>
      </c>
      <c r="F1196" s="4" t="s">
        <v>934</v>
      </c>
      <c r="G1196" s="5"/>
      <c r="H1196" s="2" t="s">
        <v>149</v>
      </c>
      <c r="I1196" s="4"/>
      <c r="J1196" s="4"/>
      <c r="K1196" s="4"/>
      <c r="L1196" s="4"/>
      <c r="M1196" s="4" t="str">
        <f>IF(vlookup(A1196,'Available Pokemon'!A:C,3,FALSE)=D1196,"Y","N")</f>
        <v>N</v>
      </c>
      <c r="N1196" s="4" t="str">
        <f>iferror(IF(vlookup(A1196,'Available Pokemon'!A:D,4,FALSE)=D1196,"Y","N"),"N")</f>
        <v>Y</v>
      </c>
      <c r="O1196" s="4" t="str">
        <f t="shared" si="5"/>
        <v>Y</v>
      </c>
      <c r="P1196" s="4" t="s">
        <v>147</v>
      </c>
      <c r="Q1196" s="4" t="s">
        <v>33</v>
      </c>
      <c r="R1196" s="4" t="s">
        <v>28</v>
      </c>
      <c r="S1196" s="4" t="s">
        <v>31</v>
      </c>
      <c r="T1196" s="4">
        <v>1.0</v>
      </c>
      <c r="U1196" s="4"/>
    </row>
    <row r="1197" hidden="1">
      <c r="A1197" s="11" t="s">
        <v>987</v>
      </c>
      <c r="B1197" s="11" t="s">
        <v>165</v>
      </c>
      <c r="C1197" s="12" t="s">
        <v>1017</v>
      </c>
      <c r="D1197" s="3" t="str">
        <f>VLOOKUP(C1197,Locations!$G$2:$H$250,2,false)</f>
        <v>00118 North Obsidia Alleyway Renovated</v>
      </c>
      <c r="E1197" s="11" t="s">
        <v>24</v>
      </c>
      <c r="F1197" s="4" t="s">
        <v>934</v>
      </c>
      <c r="G1197" s="3"/>
      <c r="H1197" s="11"/>
      <c r="I1197" s="4"/>
      <c r="J1197" s="4"/>
      <c r="K1197" s="4"/>
      <c r="L1197" s="4"/>
      <c r="M1197" s="4" t="str">
        <f>IF(vlookup(A1197,'Available Pokemon'!A:C,3,FALSE)=D1197,"Y","N")</f>
        <v>N</v>
      </c>
      <c r="N1197" s="4" t="str">
        <f>iferror(IF(vlookup(A1197,'Available Pokemon'!A:D,4,FALSE)=D1197,"Y","N"),"N")</f>
        <v>N</v>
      </c>
      <c r="O1197" s="4" t="str">
        <f t="shared" si="5"/>
        <v>N</v>
      </c>
      <c r="P1197" s="4" t="s">
        <v>147</v>
      </c>
      <c r="Q1197" s="4"/>
      <c r="R1197" s="4" t="s">
        <v>28</v>
      </c>
      <c r="S1197" s="4" t="s">
        <v>28</v>
      </c>
      <c r="T1197" s="4">
        <v>0.0</v>
      </c>
      <c r="U1197" s="4" t="s">
        <v>31</v>
      </c>
    </row>
    <row r="1198" hidden="1">
      <c r="A1198" s="11" t="s">
        <v>416</v>
      </c>
      <c r="B1198" s="11" t="s">
        <v>165</v>
      </c>
      <c r="C1198" s="12" t="s">
        <v>1017</v>
      </c>
      <c r="D1198" s="3" t="str">
        <f>VLOOKUP(C1198,Locations!$G$2:$H$250,2,false)</f>
        <v>00118 North Obsidia Alleyway Renovated</v>
      </c>
      <c r="E1198" s="11" t="s">
        <v>24</v>
      </c>
      <c r="F1198" s="4" t="s">
        <v>934</v>
      </c>
      <c r="G1198" s="3"/>
      <c r="H1198" s="11"/>
      <c r="I1198" s="4"/>
      <c r="J1198" s="4"/>
      <c r="K1198" s="4"/>
      <c r="L1198" s="4"/>
      <c r="M1198" s="4" t="str">
        <f>IF(vlookup(A1198,'Available Pokemon'!A:C,3,FALSE)=D1198,"Y","N")</f>
        <v>N</v>
      </c>
      <c r="N1198" s="4" t="str">
        <f>iferror(IF(vlookup(A1198,'Available Pokemon'!A:D,4,FALSE)=D1198,"Y","N"),"N")</f>
        <v>N</v>
      </c>
      <c r="O1198" s="4" t="str">
        <f t="shared" si="5"/>
        <v>N</v>
      </c>
      <c r="P1198" s="4" t="s">
        <v>147</v>
      </c>
      <c r="Q1198" s="4"/>
      <c r="R1198" s="4" t="s">
        <v>28</v>
      </c>
      <c r="S1198" s="4" t="s">
        <v>28</v>
      </c>
      <c r="T1198" s="4">
        <v>0.0</v>
      </c>
      <c r="U1198" s="4" t="s">
        <v>31</v>
      </c>
    </row>
    <row r="1199" hidden="1">
      <c r="A1199" s="11" t="s">
        <v>164</v>
      </c>
      <c r="B1199" s="11" t="s">
        <v>165</v>
      </c>
      <c r="C1199" s="12" t="s">
        <v>1017</v>
      </c>
      <c r="D1199" s="3" t="str">
        <f>VLOOKUP(C1199,Locations!$G$2:$H$250,2,false)</f>
        <v>00118 North Obsidia Alleyway Renovated</v>
      </c>
      <c r="E1199" s="11" t="s">
        <v>24</v>
      </c>
      <c r="F1199" s="4" t="s">
        <v>934</v>
      </c>
      <c r="G1199" s="3"/>
      <c r="H1199" s="11"/>
      <c r="I1199" s="4"/>
      <c r="J1199" s="4"/>
      <c r="K1199" s="4"/>
      <c r="L1199" s="4"/>
      <c r="M1199" s="4" t="str">
        <f>IF(vlookup(A1199,'Available Pokemon'!A:C,3,FALSE)=D1199,"Y","N")</f>
        <v>N</v>
      </c>
      <c r="N1199" s="4" t="str">
        <f>iferror(IF(vlookup(A1199,'Available Pokemon'!A:D,4,FALSE)=D1199,"Y","N"),"N")</f>
        <v>N</v>
      </c>
      <c r="O1199" s="4" t="str">
        <f t="shared" si="5"/>
        <v>N</v>
      </c>
      <c r="P1199" s="4" t="s">
        <v>147</v>
      </c>
      <c r="Q1199" s="4"/>
      <c r="R1199" s="4" t="s">
        <v>28</v>
      </c>
      <c r="S1199" s="4" t="s">
        <v>31</v>
      </c>
      <c r="T1199" s="4">
        <v>1.0</v>
      </c>
      <c r="U1199" s="4"/>
    </row>
    <row r="1200" hidden="1">
      <c r="A1200" s="11" t="s">
        <v>183</v>
      </c>
      <c r="B1200" s="11" t="s">
        <v>165</v>
      </c>
      <c r="C1200" s="12" t="s">
        <v>1017</v>
      </c>
      <c r="D1200" s="3" t="str">
        <f>VLOOKUP(C1200,Locations!$G$2:$H$250,2,false)</f>
        <v>00118 North Obsidia Alleyway Renovated</v>
      </c>
      <c r="E1200" s="11" t="s">
        <v>24</v>
      </c>
      <c r="F1200" s="4" t="s">
        <v>934</v>
      </c>
      <c r="G1200" s="3"/>
      <c r="H1200" s="11"/>
      <c r="I1200" s="4"/>
      <c r="J1200" s="4"/>
      <c r="K1200" s="4"/>
      <c r="L1200" s="4"/>
      <c r="M1200" s="4" t="str">
        <f>IF(vlookup(A1200,'Available Pokemon'!A:C,3,FALSE)=D1200,"Y","N")</f>
        <v>N</v>
      </c>
      <c r="N1200" s="4" t="str">
        <f>iferror(IF(vlookup(A1200,'Available Pokemon'!A:D,4,FALSE)=D1200,"Y","N"),"N")</f>
        <v>N</v>
      </c>
      <c r="O1200" s="4" t="str">
        <f t="shared" si="5"/>
        <v>N</v>
      </c>
      <c r="P1200" s="4" t="s">
        <v>147</v>
      </c>
      <c r="Q1200" s="4"/>
      <c r="R1200" s="4" t="s">
        <v>28</v>
      </c>
      <c r="S1200" s="4" t="s">
        <v>31</v>
      </c>
      <c r="T1200" s="4">
        <v>1.0</v>
      </c>
      <c r="U1200" s="4"/>
    </row>
    <row r="1201" hidden="1">
      <c r="A1201" s="11" t="s">
        <v>911</v>
      </c>
      <c r="B1201" s="11" t="s">
        <v>165</v>
      </c>
      <c r="C1201" s="12" t="s">
        <v>1017</v>
      </c>
      <c r="D1201" s="3" t="str">
        <f>VLOOKUP(C1201,Locations!$G$2:$H$250,2,false)</f>
        <v>00118 North Obsidia Alleyway Renovated</v>
      </c>
      <c r="E1201" s="11" t="s">
        <v>24</v>
      </c>
      <c r="F1201" s="4" t="s">
        <v>934</v>
      </c>
      <c r="G1201" s="3"/>
      <c r="H1201" s="11"/>
      <c r="I1201" s="4"/>
      <c r="J1201" s="4"/>
      <c r="K1201" s="4"/>
      <c r="L1201" s="4"/>
      <c r="M1201" s="4" t="str">
        <f>IF(vlookup(A1201,'Available Pokemon'!A:C,3,FALSE)=D1201,"Y","N")</f>
        <v>N</v>
      </c>
      <c r="N1201" s="4" t="str">
        <f>iferror(IF(vlookup(A1201,'Available Pokemon'!A:D,4,FALSE)=D1201,"Y","N"),"N")</f>
        <v>N</v>
      </c>
      <c r="O1201" s="4" t="str">
        <f t="shared" si="5"/>
        <v>N</v>
      </c>
      <c r="P1201" s="4" t="s">
        <v>30</v>
      </c>
      <c r="Q1201" s="4" t="s">
        <v>147</v>
      </c>
      <c r="R1201" s="4" t="s">
        <v>28</v>
      </c>
      <c r="S1201" s="4" t="s">
        <v>28</v>
      </c>
      <c r="T1201" s="4">
        <v>0.0</v>
      </c>
      <c r="U1201" s="4" t="s">
        <v>31</v>
      </c>
    </row>
    <row r="1202">
      <c r="A1202" s="11" t="s">
        <v>231</v>
      </c>
      <c r="B1202" s="11" t="s">
        <v>165</v>
      </c>
      <c r="C1202" s="12" t="s">
        <v>1017</v>
      </c>
      <c r="D1202" s="3" t="str">
        <f>VLOOKUP(C1202,Locations!$G$2:$H$250,2,false)</f>
        <v>00118 North Obsidia Alleyway Renovated</v>
      </c>
      <c r="E1202" s="11" t="s">
        <v>24</v>
      </c>
      <c r="F1202" s="4" t="s">
        <v>934</v>
      </c>
      <c r="G1202" s="5"/>
      <c r="H1202" s="2" t="s">
        <v>149</v>
      </c>
      <c r="I1202" s="4" t="s">
        <v>154</v>
      </c>
      <c r="J1202" s="4"/>
      <c r="K1202" s="4"/>
      <c r="L1202" s="4"/>
      <c r="M1202" s="4" t="str">
        <f>IF(vlookup(A1202,'Available Pokemon'!A:C,3,FALSE)=D1202,"Y","N")</f>
        <v>N</v>
      </c>
      <c r="N1202" s="4" t="str">
        <f>iferror(IF(vlookup(A1202,'Available Pokemon'!A:D,4,FALSE)=D1202,"Y","N"),"N")</f>
        <v>Y</v>
      </c>
      <c r="O1202" s="4" t="str">
        <f t="shared" si="5"/>
        <v>Y</v>
      </c>
      <c r="P1202" s="4" t="s">
        <v>71</v>
      </c>
      <c r="Q1202" s="4"/>
      <c r="R1202" s="4" t="s">
        <v>28</v>
      </c>
      <c r="S1202" s="4" t="s">
        <v>31</v>
      </c>
      <c r="T1202" s="4">
        <v>1.0</v>
      </c>
      <c r="U1202" s="4"/>
    </row>
    <row r="1203" hidden="1">
      <c r="A1203" s="11" t="s">
        <v>300</v>
      </c>
      <c r="B1203" s="11" t="s">
        <v>165</v>
      </c>
      <c r="C1203" s="12" t="s">
        <v>1017</v>
      </c>
      <c r="D1203" s="3" t="str">
        <f>VLOOKUP(C1203,Locations!$G$2:$H$250,2,false)</f>
        <v>00118 North Obsidia Alleyway Renovated</v>
      </c>
      <c r="E1203" s="11" t="s">
        <v>24</v>
      </c>
      <c r="F1203" s="4" t="s">
        <v>934</v>
      </c>
      <c r="G1203" s="3"/>
      <c r="H1203" s="11"/>
      <c r="I1203" s="4" t="s">
        <v>103</v>
      </c>
      <c r="J1203" s="4"/>
      <c r="K1203" s="4"/>
      <c r="L1203" s="4"/>
      <c r="M1203" s="4" t="str">
        <f>IF(vlookup(A1203,'Available Pokemon'!A:C,3,FALSE)=D1203,"Y","N")</f>
        <v>N</v>
      </c>
      <c r="N1203" s="4" t="str">
        <f>iferror(IF(vlookup(A1203,'Available Pokemon'!A:D,4,FALSE)=D1203,"Y","N"),"N")</f>
        <v>N</v>
      </c>
      <c r="O1203" s="4" t="str">
        <f t="shared" si="5"/>
        <v>N</v>
      </c>
      <c r="P1203" s="4" t="s">
        <v>71</v>
      </c>
      <c r="Q1203" s="4"/>
      <c r="R1203" s="4" t="s">
        <v>28</v>
      </c>
      <c r="S1203" s="4" t="s">
        <v>31</v>
      </c>
      <c r="T1203" s="4" t="s">
        <v>82</v>
      </c>
      <c r="U1203" s="4" t="s">
        <v>31</v>
      </c>
    </row>
    <row r="1204" hidden="1">
      <c r="A1204" s="11" t="s">
        <v>1016</v>
      </c>
      <c r="B1204" s="11" t="s">
        <v>165</v>
      </c>
      <c r="C1204" s="12" t="s">
        <v>1019</v>
      </c>
      <c r="D1204" s="3" t="str">
        <f>VLOOKUP(C1204,Locations!$G$2:$H$250,2,false)</f>
        <v>00119 Obsidia Alleyway Renovated</v>
      </c>
      <c r="E1204" s="11" t="s">
        <v>24</v>
      </c>
      <c r="F1204" s="4" t="s">
        <v>934</v>
      </c>
      <c r="G1204" s="3"/>
      <c r="H1204" s="11"/>
      <c r="I1204" s="4" t="s">
        <v>154</v>
      </c>
      <c r="J1204" s="4"/>
      <c r="K1204" s="4"/>
      <c r="L1204" s="4"/>
      <c r="M1204" s="4" t="str">
        <f>IF(vlookup(A1204,'Available Pokemon'!A:C,3,FALSE)=D1204,"Y","N")</f>
        <v>N</v>
      </c>
      <c r="N1204" s="4" t="str">
        <f>iferror(IF(vlookup(A1204,'Available Pokemon'!A:D,4,FALSE)=D1204,"Y","N"),"N")</f>
        <v>N</v>
      </c>
      <c r="O1204" s="4" t="str">
        <f t="shared" si="5"/>
        <v>N</v>
      </c>
      <c r="P1204" s="4" t="s">
        <v>71</v>
      </c>
      <c r="Q1204" s="4"/>
      <c r="R1204" s="4" t="s">
        <v>28</v>
      </c>
      <c r="S1204" s="4" t="s">
        <v>28</v>
      </c>
      <c r="T1204" s="4">
        <v>0.0</v>
      </c>
      <c r="U1204" s="4" t="s">
        <v>31</v>
      </c>
    </row>
    <row r="1205" hidden="1">
      <c r="A1205" s="11" t="s">
        <v>987</v>
      </c>
      <c r="B1205" s="11" t="s">
        <v>165</v>
      </c>
      <c r="C1205" s="12" t="s">
        <v>1019</v>
      </c>
      <c r="D1205" s="3" t="str">
        <f>VLOOKUP(C1205,Locations!$G$2:$H$250,2,false)</f>
        <v>00119 Obsidia Alleyway Renovated</v>
      </c>
      <c r="E1205" s="11" t="s">
        <v>24</v>
      </c>
      <c r="F1205" s="4" t="s">
        <v>934</v>
      </c>
      <c r="G1205" s="3"/>
      <c r="H1205" s="11"/>
      <c r="I1205" s="4"/>
      <c r="J1205" s="4"/>
      <c r="K1205" s="4"/>
      <c r="L1205" s="4"/>
      <c r="M1205" s="4" t="str">
        <f>IF(vlookup(A1205,'Available Pokemon'!A:C,3,FALSE)=D1205,"Y","N")</f>
        <v>N</v>
      </c>
      <c r="N1205" s="4" t="str">
        <f>iferror(IF(vlookup(A1205,'Available Pokemon'!A:D,4,FALSE)=D1205,"Y","N"),"N")</f>
        <v>N</v>
      </c>
      <c r="O1205" s="4" t="str">
        <f t="shared" si="5"/>
        <v>N</v>
      </c>
      <c r="P1205" s="4" t="s">
        <v>147</v>
      </c>
      <c r="Q1205" s="4"/>
      <c r="R1205" s="4" t="s">
        <v>28</v>
      </c>
      <c r="S1205" s="4" t="s">
        <v>28</v>
      </c>
      <c r="T1205" s="4">
        <v>0.0</v>
      </c>
      <c r="U1205" s="4" t="s">
        <v>31</v>
      </c>
    </row>
    <row r="1206">
      <c r="A1206" s="11" t="s">
        <v>252</v>
      </c>
      <c r="B1206" s="11" t="s">
        <v>165</v>
      </c>
      <c r="C1206" s="12" t="s">
        <v>1019</v>
      </c>
      <c r="D1206" s="3" t="str">
        <f>VLOOKUP(C1206,Locations!$G$2:$H$250,2,false)</f>
        <v>00119 Obsidia Alleyway Renovated</v>
      </c>
      <c r="E1206" s="11" t="s">
        <v>24</v>
      </c>
      <c r="F1206" s="4" t="s">
        <v>934</v>
      </c>
      <c r="G1206" s="5"/>
      <c r="H1206" s="2" t="s">
        <v>149</v>
      </c>
      <c r="I1206" s="4"/>
      <c r="J1206" s="4"/>
      <c r="K1206" s="4"/>
      <c r="L1206" s="4"/>
      <c r="M1206" s="4" t="str">
        <f>IF(vlookup(A1206,'Available Pokemon'!A:C,3,FALSE)=D1206,"Y","N")</f>
        <v>N</v>
      </c>
      <c r="N1206" s="4" t="str">
        <f>iferror(IF(vlookup(A1206,'Available Pokemon'!A:D,4,FALSE)=D1206,"Y","N"),"N")</f>
        <v>Y</v>
      </c>
      <c r="O1206" s="4" t="str">
        <f t="shared" si="5"/>
        <v>Y</v>
      </c>
      <c r="P1206" s="4" t="s">
        <v>33</v>
      </c>
      <c r="Q1206" s="4" t="s">
        <v>71</v>
      </c>
      <c r="R1206" s="4" t="s">
        <v>28</v>
      </c>
      <c r="S1206" s="4" t="s">
        <v>31</v>
      </c>
      <c r="T1206" s="4">
        <v>1.0</v>
      </c>
      <c r="U1206" s="4"/>
    </row>
    <row r="1207" hidden="1">
      <c r="A1207" s="11" t="s">
        <v>416</v>
      </c>
      <c r="B1207" s="11" t="s">
        <v>165</v>
      </c>
      <c r="C1207" s="12" t="s">
        <v>1019</v>
      </c>
      <c r="D1207" s="3" t="str">
        <f>VLOOKUP(C1207,Locations!$G$2:$H$250,2,false)</f>
        <v>00119 Obsidia Alleyway Renovated</v>
      </c>
      <c r="E1207" s="11" t="s">
        <v>24</v>
      </c>
      <c r="F1207" s="4" t="s">
        <v>934</v>
      </c>
      <c r="G1207" s="3"/>
      <c r="H1207" s="11"/>
      <c r="I1207" s="4"/>
      <c r="J1207" s="4"/>
      <c r="K1207" s="4"/>
      <c r="L1207" s="4"/>
      <c r="M1207" s="4" t="str">
        <f>IF(vlookup(A1207,'Available Pokemon'!A:C,3,FALSE)=D1207,"Y","N")</f>
        <v>N</v>
      </c>
      <c r="N1207" s="4" t="str">
        <f>iferror(IF(vlookup(A1207,'Available Pokemon'!A:D,4,FALSE)=D1207,"Y","N"),"N")</f>
        <v>N</v>
      </c>
      <c r="O1207" s="4" t="str">
        <f t="shared" si="5"/>
        <v>N</v>
      </c>
      <c r="P1207" s="4" t="s">
        <v>147</v>
      </c>
      <c r="Q1207" s="4"/>
      <c r="R1207" s="4" t="s">
        <v>28</v>
      </c>
      <c r="S1207" s="4" t="s">
        <v>28</v>
      </c>
      <c r="T1207" s="4">
        <v>0.0</v>
      </c>
      <c r="U1207" s="4" t="s">
        <v>31</v>
      </c>
    </row>
    <row r="1208" hidden="1">
      <c r="A1208" s="11" t="s">
        <v>164</v>
      </c>
      <c r="B1208" s="11" t="s">
        <v>165</v>
      </c>
      <c r="C1208" s="12" t="s">
        <v>1019</v>
      </c>
      <c r="D1208" s="3" t="str">
        <f>VLOOKUP(C1208,Locations!$G$2:$H$250,2,false)</f>
        <v>00119 Obsidia Alleyway Renovated</v>
      </c>
      <c r="E1208" s="11" t="s">
        <v>24</v>
      </c>
      <c r="F1208" s="4" t="s">
        <v>934</v>
      </c>
      <c r="G1208" s="3"/>
      <c r="H1208" s="11"/>
      <c r="I1208" s="4"/>
      <c r="J1208" s="4"/>
      <c r="K1208" s="4"/>
      <c r="L1208" s="4"/>
      <c r="M1208" s="4" t="str">
        <f>IF(vlookup(A1208,'Available Pokemon'!A:C,3,FALSE)=D1208,"Y","N")</f>
        <v>N</v>
      </c>
      <c r="N1208" s="4" t="str">
        <f>iferror(IF(vlookup(A1208,'Available Pokemon'!A:D,4,FALSE)=D1208,"Y","N"),"N")</f>
        <v>N</v>
      </c>
      <c r="O1208" s="4" t="str">
        <f t="shared" si="5"/>
        <v>N</v>
      </c>
      <c r="P1208" s="4" t="s">
        <v>147</v>
      </c>
      <c r="Q1208" s="4"/>
      <c r="R1208" s="4" t="s">
        <v>28</v>
      </c>
      <c r="S1208" s="4" t="s">
        <v>31</v>
      </c>
      <c r="T1208" s="4">
        <v>1.0</v>
      </c>
      <c r="U1208" s="4"/>
    </row>
    <row r="1209">
      <c r="A1209" s="11" t="s">
        <v>1020</v>
      </c>
      <c r="B1209" s="11" t="s">
        <v>165</v>
      </c>
      <c r="C1209" s="12" t="s">
        <v>1019</v>
      </c>
      <c r="D1209" s="3" t="str">
        <f>VLOOKUP(C1209,Locations!$G$2:$H$250,2,false)</f>
        <v>00119 Obsidia Alleyway Renovated</v>
      </c>
      <c r="E1209" s="11" t="s">
        <v>24</v>
      </c>
      <c r="F1209" s="4" t="s">
        <v>934</v>
      </c>
      <c r="G1209" s="5"/>
      <c r="H1209" s="2" t="s">
        <v>149</v>
      </c>
      <c r="I1209" s="4"/>
      <c r="J1209" s="4"/>
      <c r="K1209" s="4"/>
      <c r="L1209" s="4"/>
      <c r="M1209" s="4" t="str">
        <f>IF(vlookup(A1209,'Available Pokemon'!A:C,3,FALSE)=D1209,"Y","N")</f>
        <v>Y</v>
      </c>
      <c r="N1209" s="4" t="str">
        <f>iferror(IF(vlookup(A1209,'Available Pokemon'!A:D,4,FALSE)=D1209,"Y","N"),"N")</f>
        <v>N</v>
      </c>
      <c r="O1209" s="4" t="str">
        <f t="shared" si="5"/>
        <v>Y</v>
      </c>
      <c r="P1209" s="4" t="s">
        <v>33</v>
      </c>
      <c r="Q1209" s="4" t="s">
        <v>71</v>
      </c>
      <c r="R1209" s="4" t="s">
        <v>28</v>
      </c>
      <c r="S1209" s="4" t="s">
        <v>28</v>
      </c>
      <c r="T1209" s="4">
        <v>0.0</v>
      </c>
      <c r="U1209" s="4" t="s">
        <v>31</v>
      </c>
    </row>
    <row r="1210" hidden="1">
      <c r="A1210" s="11" t="s">
        <v>911</v>
      </c>
      <c r="B1210" s="11" t="s">
        <v>165</v>
      </c>
      <c r="C1210" s="12" t="s">
        <v>1019</v>
      </c>
      <c r="D1210" s="3" t="str">
        <f>VLOOKUP(C1210,Locations!$G$2:$H$250,2,false)</f>
        <v>00119 Obsidia Alleyway Renovated</v>
      </c>
      <c r="E1210" s="11" t="s">
        <v>24</v>
      </c>
      <c r="F1210" s="4" t="s">
        <v>934</v>
      </c>
      <c r="G1210" s="3"/>
      <c r="H1210" s="11"/>
      <c r="I1210" s="4"/>
      <c r="J1210" s="4"/>
      <c r="K1210" s="4"/>
      <c r="L1210" s="4"/>
      <c r="M1210" s="4" t="str">
        <f>IF(vlookup(A1210,'Available Pokemon'!A:C,3,FALSE)=D1210,"Y","N")</f>
        <v>N</v>
      </c>
      <c r="N1210" s="4" t="str">
        <f>iferror(IF(vlookup(A1210,'Available Pokemon'!A:D,4,FALSE)=D1210,"Y","N"),"N")</f>
        <v>N</v>
      </c>
      <c r="O1210" s="4" t="str">
        <f t="shared" si="5"/>
        <v>N</v>
      </c>
      <c r="P1210" s="4" t="s">
        <v>30</v>
      </c>
      <c r="Q1210" s="4" t="s">
        <v>147</v>
      </c>
      <c r="R1210" s="4" t="s">
        <v>28</v>
      </c>
      <c r="S1210" s="4" t="s">
        <v>28</v>
      </c>
      <c r="T1210" s="4">
        <v>0.0</v>
      </c>
      <c r="U1210" s="4" t="s">
        <v>31</v>
      </c>
    </row>
    <row r="1211" hidden="1">
      <c r="A1211" s="11" t="s">
        <v>146</v>
      </c>
      <c r="B1211" s="11" t="s">
        <v>165</v>
      </c>
      <c r="C1211" s="12" t="s">
        <v>1019</v>
      </c>
      <c r="D1211" s="3" t="str">
        <f>VLOOKUP(C1211,Locations!$G$2:$H$250,2,false)</f>
        <v>00119 Obsidia Alleyway Renovated</v>
      </c>
      <c r="E1211" s="11" t="s">
        <v>24</v>
      </c>
      <c r="F1211" s="4" t="s">
        <v>934</v>
      </c>
      <c r="G1211" s="3"/>
      <c r="H1211" s="11"/>
      <c r="I1211" s="4"/>
      <c r="J1211" s="4"/>
      <c r="K1211" s="4"/>
      <c r="L1211" s="4"/>
      <c r="M1211" s="4" t="str">
        <f>IF(vlookup(A1211,'Available Pokemon'!A:C,3,FALSE)=D1211,"Y","N")</f>
        <v>N</v>
      </c>
      <c r="N1211" s="4" t="str">
        <f>iferror(IF(vlookup(A1211,'Available Pokemon'!A:D,4,FALSE)=D1211,"Y","N"),"N")</f>
        <v>N</v>
      </c>
      <c r="O1211" s="4" t="str">
        <f t="shared" si="5"/>
        <v>N</v>
      </c>
      <c r="P1211" s="4" t="s">
        <v>30</v>
      </c>
      <c r="Q1211" s="4" t="s">
        <v>147</v>
      </c>
      <c r="R1211" s="4" t="s">
        <v>28</v>
      </c>
      <c r="S1211" s="4" t="s">
        <v>31</v>
      </c>
      <c r="T1211" s="4">
        <v>1.0</v>
      </c>
      <c r="U1211" s="4"/>
    </row>
    <row r="1212" hidden="1">
      <c r="A1212" s="11" t="s">
        <v>231</v>
      </c>
      <c r="B1212" s="11" t="s">
        <v>165</v>
      </c>
      <c r="C1212" s="12" t="s">
        <v>1019</v>
      </c>
      <c r="D1212" s="3" t="str">
        <f>VLOOKUP(C1212,Locations!$G$2:$H$250,2,false)</f>
        <v>00119 Obsidia Alleyway Renovated</v>
      </c>
      <c r="E1212" s="11" t="s">
        <v>24</v>
      </c>
      <c r="F1212" s="4" t="s">
        <v>934</v>
      </c>
      <c r="G1212" s="3"/>
      <c r="H1212" s="11"/>
      <c r="I1212" s="4" t="s">
        <v>154</v>
      </c>
      <c r="J1212" s="4"/>
      <c r="K1212" s="4"/>
      <c r="L1212" s="4"/>
      <c r="M1212" s="4" t="str">
        <f>IF(vlookup(A1212,'Available Pokemon'!A:C,3,FALSE)=D1212,"Y","N")</f>
        <v>N</v>
      </c>
      <c r="N1212" s="4" t="str">
        <f>iferror(IF(vlookup(A1212,'Available Pokemon'!A:D,4,FALSE)=D1212,"Y","N"),"N")</f>
        <v>N</v>
      </c>
      <c r="O1212" s="4" t="str">
        <f t="shared" si="5"/>
        <v>N</v>
      </c>
      <c r="P1212" s="4" t="s">
        <v>71</v>
      </c>
      <c r="Q1212" s="4"/>
      <c r="R1212" s="4" t="s">
        <v>28</v>
      </c>
      <c r="S1212" s="4" t="s">
        <v>31</v>
      </c>
      <c r="T1212" s="4">
        <v>1.0</v>
      </c>
      <c r="U1212" s="4"/>
    </row>
    <row r="1213" hidden="1">
      <c r="A1213" s="11" t="s">
        <v>300</v>
      </c>
      <c r="B1213" s="11" t="s">
        <v>165</v>
      </c>
      <c r="C1213" s="12" t="s">
        <v>1019</v>
      </c>
      <c r="D1213" s="3" t="str">
        <f>VLOOKUP(C1213,Locations!$G$2:$H$250,2,false)</f>
        <v>00119 Obsidia Alleyway Renovated</v>
      </c>
      <c r="E1213" s="11" t="s">
        <v>24</v>
      </c>
      <c r="F1213" s="4" t="s">
        <v>934</v>
      </c>
      <c r="G1213" s="3"/>
      <c r="H1213" s="11"/>
      <c r="I1213" s="4" t="s">
        <v>103</v>
      </c>
      <c r="J1213" s="4"/>
      <c r="K1213" s="4"/>
      <c r="L1213" s="4"/>
      <c r="M1213" s="4" t="str">
        <f>IF(vlookup(A1213,'Available Pokemon'!A:C,3,FALSE)=D1213,"Y","N")</f>
        <v>N</v>
      </c>
      <c r="N1213" s="4" t="str">
        <f>iferror(IF(vlookup(A1213,'Available Pokemon'!A:D,4,FALSE)=D1213,"Y","N"),"N")</f>
        <v>N</v>
      </c>
      <c r="O1213" s="4" t="str">
        <f t="shared" si="5"/>
        <v>N</v>
      </c>
      <c r="P1213" s="4" t="s">
        <v>71</v>
      </c>
      <c r="Q1213" s="4"/>
      <c r="R1213" s="4" t="s">
        <v>28</v>
      </c>
      <c r="S1213" s="4" t="s">
        <v>31</v>
      </c>
      <c r="T1213" s="4" t="s">
        <v>82</v>
      </c>
      <c r="U1213" s="4" t="s">
        <v>31</v>
      </c>
    </row>
    <row r="1214" hidden="1">
      <c r="A1214" s="11" t="s">
        <v>481</v>
      </c>
      <c r="B1214" s="2" t="s">
        <v>600</v>
      </c>
      <c r="C1214" s="12" t="s">
        <v>1021</v>
      </c>
      <c r="D1214" s="3" t="str">
        <f>VLOOKUP(C1214,Locations!$G$2:$H$250,2,false)</f>
        <v>00121 South Obsidia Ward Renovated</v>
      </c>
      <c r="E1214" s="11" t="s">
        <v>24</v>
      </c>
      <c r="F1214" s="4" t="s">
        <v>934</v>
      </c>
      <c r="G1214" s="3"/>
      <c r="H1214" s="2"/>
      <c r="I1214" s="4" t="s">
        <v>675</v>
      </c>
      <c r="J1214" s="4"/>
      <c r="K1214" s="4"/>
      <c r="L1214" s="4"/>
      <c r="M1214" s="4" t="str">
        <f>IF(vlookup(A1214,'Available Pokemon'!A:C,3,FALSE)=D1214,"Y","N")</f>
        <v>N</v>
      </c>
      <c r="N1214" s="4" t="str">
        <f>iferror(IF(vlookup(A1214,'Available Pokemon'!A:D,4,FALSE)=D1214,"Y","N"),"N")</f>
        <v>N</v>
      </c>
      <c r="O1214" s="4" t="str">
        <f t="shared" si="5"/>
        <v>N</v>
      </c>
      <c r="P1214" s="4" t="s">
        <v>147</v>
      </c>
      <c r="Q1214" s="4" t="s">
        <v>44</v>
      </c>
      <c r="R1214" s="4" t="s">
        <v>28</v>
      </c>
      <c r="S1214" s="4" t="s">
        <v>31</v>
      </c>
      <c r="T1214" s="4">
        <v>1.0</v>
      </c>
      <c r="U1214" s="4"/>
    </row>
    <row r="1215" hidden="1">
      <c r="A1215" s="11" t="s">
        <v>266</v>
      </c>
      <c r="B1215" s="2" t="s">
        <v>600</v>
      </c>
      <c r="C1215" s="12" t="s">
        <v>1021</v>
      </c>
      <c r="D1215" s="3" t="str">
        <f>VLOOKUP(C1215,Locations!$G$2:$H$250,2,false)</f>
        <v>00121 South Obsidia Ward Renovated</v>
      </c>
      <c r="E1215" s="11" t="s">
        <v>24</v>
      </c>
      <c r="F1215" s="4" t="s">
        <v>934</v>
      </c>
      <c r="G1215" s="3"/>
      <c r="H1215" s="2"/>
      <c r="I1215" s="4"/>
      <c r="J1215" s="4"/>
      <c r="K1215" s="4"/>
      <c r="L1215" s="4"/>
      <c r="M1215" s="4" t="str">
        <f>IF(vlookup(A1215,'Available Pokemon'!A:C,3,FALSE)=D1215,"Y","N")</f>
        <v>N</v>
      </c>
      <c r="N1215" s="4" t="str">
        <f>iferror(IF(vlookup(A1215,'Available Pokemon'!A:D,4,FALSE)=D1215,"Y","N"),"N")</f>
        <v>N</v>
      </c>
      <c r="O1215" s="4" t="str">
        <f t="shared" si="5"/>
        <v>N</v>
      </c>
      <c r="P1215" s="4" t="s">
        <v>44</v>
      </c>
      <c r="Q1215" s="4"/>
      <c r="R1215" s="4" t="s">
        <v>28</v>
      </c>
      <c r="S1215" s="4" t="s">
        <v>31</v>
      </c>
      <c r="T1215" s="4">
        <v>1.0</v>
      </c>
      <c r="U1215" s="4"/>
    </row>
    <row r="1216" hidden="1">
      <c r="A1216" s="11" t="s">
        <v>532</v>
      </c>
      <c r="B1216" s="2" t="s">
        <v>600</v>
      </c>
      <c r="C1216" s="12" t="s">
        <v>1021</v>
      </c>
      <c r="D1216" s="3" t="str">
        <f>VLOOKUP(C1216,Locations!$G$2:$H$250,2,false)</f>
        <v>00121 South Obsidia Ward Renovated</v>
      </c>
      <c r="E1216" s="11" t="s">
        <v>24</v>
      </c>
      <c r="F1216" s="4" t="s">
        <v>934</v>
      </c>
      <c r="G1216" s="3"/>
      <c r="H1216" s="2"/>
      <c r="I1216" s="4"/>
      <c r="J1216" s="4"/>
      <c r="K1216" s="4"/>
      <c r="L1216" s="4"/>
      <c r="M1216" s="4" t="str">
        <f>IF(vlookup(A1216,'Available Pokemon'!A:C,3,FALSE)=D1216,"Y","N")</f>
        <v>N</v>
      </c>
      <c r="N1216" s="4" t="str">
        <f>iferror(IF(vlookup(A1216,'Available Pokemon'!A:D,4,FALSE)=D1216,"Y","N"),"N")</f>
        <v>N</v>
      </c>
      <c r="O1216" s="4" t="str">
        <f t="shared" si="5"/>
        <v>N</v>
      </c>
      <c r="P1216" s="4" t="s">
        <v>44</v>
      </c>
      <c r="Q1216" s="4"/>
      <c r="R1216" s="4" t="s">
        <v>45</v>
      </c>
      <c r="S1216" s="4" t="s">
        <v>31</v>
      </c>
      <c r="T1216" s="4">
        <v>1.0</v>
      </c>
      <c r="U1216" s="4"/>
    </row>
    <row r="1217" hidden="1">
      <c r="A1217" s="11" t="s">
        <v>577</v>
      </c>
      <c r="B1217" s="2" t="s">
        <v>158</v>
      </c>
      <c r="C1217" s="12" t="s">
        <v>1021</v>
      </c>
      <c r="D1217" s="3" t="str">
        <f>VLOOKUP(C1217,Locations!$G$2:$H$250,2,false)</f>
        <v>00121 South Obsidia Ward Renovated</v>
      </c>
      <c r="E1217" s="11" t="s">
        <v>24</v>
      </c>
      <c r="F1217" s="4" t="s">
        <v>934</v>
      </c>
      <c r="G1217" s="3"/>
      <c r="H1217" s="2"/>
      <c r="I1217" s="4"/>
      <c r="J1217" s="4"/>
      <c r="K1217" s="4"/>
      <c r="L1217" s="4"/>
      <c r="M1217" s="4" t="str">
        <f>IF(vlookup(A1217,'Available Pokemon'!A:C,3,FALSE)=D1217,"Y","N")</f>
        <v>N</v>
      </c>
      <c r="N1217" s="4" t="str">
        <f>iferror(IF(vlookup(A1217,'Available Pokemon'!A:D,4,FALSE)=D1217,"Y","N"),"N")</f>
        <v>N</v>
      </c>
      <c r="O1217" s="4" t="str">
        <f t="shared" si="5"/>
        <v>N</v>
      </c>
      <c r="P1217" s="4" t="s">
        <v>44</v>
      </c>
      <c r="Q1217" s="4"/>
      <c r="R1217" s="4" t="s">
        <v>49</v>
      </c>
      <c r="S1217" s="4" t="s">
        <v>31</v>
      </c>
      <c r="T1217" s="4">
        <v>1.0</v>
      </c>
      <c r="U1217" s="4"/>
    </row>
    <row r="1218" hidden="1">
      <c r="A1218" s="11" t="s">
        <v>948</v>
      </c>
      <c r="B1218" s="2" t="s">
        <v>938</v>
      </c>
      <c r="C1218" s="12" t="s">
        <v>1021</v>
      </c>
      <c r="D1218" s="3" t="str">
        <f>VLOOKUP(C1218,Locations!$G$2:$H$250,2,false)</f>
        <v>00121 South Obsidia Ward Renovated</v>
      </c>
      <c r="E1218" s="11" t="s">
        <v>24</v>
      </c>
      <c r="F1218" s="4" t="s">
        <v>934</v>
      </c>
      <c r="G1218" s="3"/>
      <c r="H1218" s="2"/>
      <c r="I1218" s="4"/>
      <c r="J1218" s="4"/>
      <c r="K1218" s="4"/>
      <c r="L1218" s="4"/>
      <c r="M1218" s="4" t="str">
        <f>IF(vlookup(A1218,'Available Pokemon'!A:C,3,FALSE)=D1218,"Y","N")</f>
        <v>N</v>
      </c>
      <c r="N1218" s="4" t="str">
        <f>iferror(IF(vlookup(A1218,'Available Pokemon'!A:D,4,FALSE)=D1218,"Y","N"),"N")</f>
        <v>N</v>
      </c>
      <c r="O1218" s="4" t="str">
        <f t="shared" si="5"/>
        <v>N</v>
      </c>
      <c r="P1218" s="4" t="s">
        <v>44</v>
      </c>
      <c r="Q1218" s="4"/>
      <c r="R1218" s="4" t="s">
        <v>28</v>
      </c>
      <c r="S1218" s="4" t="s">
        <v>28</v>
      </c>
      <c r="T1218" s="4">
        <v>0.0</v>
      </c>
      <c r="U1218" s="4" t="s">
        <v>31</v>
      </c>
    </row>
    <row r="1219" hidden="1">
      <c r="A1219" s="11" t="s">
        <v>972</v>
      </c>
      <c r="B1219" s="2" t="s">
        <v>938</v>
      </c>
      <c r="C1219" s="12" t="s">
        <v>1021</v>
      </c>
      <c r="D1219" s="3" t="str">
        <f>VLOOKUP(C1219,Locations!$G$2:$H$250,2,false)</f>
        <v>00121 South Obsidia Ward Renovated</v>
      </c>
      <c r="E1219" s="11" t="s">
        <v>24</v>
      </c>
      <c r="F1219" s="4" t="s">
        <v>934</v>
      </c>
      <c r="G1219" s="3"/>
      <c r="H1219" s="2"/>
      <c r="I1219" s="4"/>
      <c r="J1219" s="4"/>
      <c r="K1219" s="4"/>
      <c r="L1219" s="4"/>
      <c r="M1219" s="4" t="str">
        <f>IF(vlookup(A1219,'Available Pokemon'!A:C,3,FALSE)=D1219,"Y","N")</f>
        <v>N</v>
      </c>
      <c r="N1219" s="4" t="str">
        <f>iferror(IF(vlookup(A1219,'Available Pokemon'!A:D,4,FALSE)=D1219,"Y","N"),"N")</f>
        <v>N</v>
      </c>
      <c r="O1219" s="4" t="str">
        <f t="shared" si="5"/>
        <v>N</v>
      </c>
      <c r="P1219" s="4" t="s">
        <v>44</v>
      </c>
      <c r="Q1219" s="4" t="s">
        <v>147</v>
      </c>
      <c r="R1219" s="4" t="s">
        <v>28</v>
      </c>
      <c r="S1219" s="4" t="s">
        <v>28</v>
      </c>
      <c r="T1219" s="4">
        <v>0.0</v>
      </c>
      <c r="U1219" s="4" t="s">
        <v>31</v>
      </c>
    </row>
    <row r="1220" hidden="1">
      <c r="A1220" s="11" t="s">
        <v>973</v>
      </c>
      <c r="B1220" s="2" t="s">
        <v>938</v>
      </c>
      <c r="C1220" s="12" t="s">
        <v>1021</v>
      </c>
      <c r="D1220" s="3" t="str">
        <f>VLOOKUP(C1220,Locations!$G$2:$H$250,2,false)</f>
        <v>00121 South Obsidia Ward Renovated</v>
      </c>
      <c r="E1220" s="11" t="s">
        <v>24</v>
      </c>
      <c r="F1220" s="4" t="s">
        <v>934</v>
      </c>
      <c r="G1220" s="3"/>
      <c r="H1220" s="2"/>
      <c r="I1220" s="4"/>
      <c r="J1220" s="4"/>
      <c r="K1220" s="4"/>
      <c r="L1220" s="4"/>
      <c r="M1220" s="4" t="str">
        <f>IF(vlookup(A1220,'Available Pokemon'!A:C,3,FALSE)=D1220,"Y","N")</f>
        <v>N</v>
      </c>
      <c r="N1220" s="4" t="str">
        <f>iferror(IF(vlookup(A1220,'Available Pokemon'!A:D,4,FALSE)=D1220,"Y","N"),"N")</f>
        <v>N</v>
      </c>
      <c r="O1220" s="4" t="str">
        <f t="shared" si="5"/>
        <v>N</v>
      </c>
      <c r="P1220" s="4" t="s">
        <v>44</v>
      </c>
      <c r="Q1220" s="4"/>
      <c r="R1220" s="4" t="s">
        <v>28</v>
      </c>
      <c r="S1220" s="4" t="s">
        <v>28</v>
      </c>
      <c r="T1220" s="4">
        <v>0.0</v>
      </c>
      <c r="U1220" s="4" t="s">
        <v>31</v>
      </c>
    </row>
    <row r="1221" hidden="1">
      <c r="A1221" s="11" t="s">
        <v>974</v>
      </c>
      <c r="B1221" s="2" t="s">
        <v>938</v>
      </c>
      <c r="C1221" s="12" t="s">
        <v>1021</v>
      </c>
      <c r="D1221" s="3" t="str">
        <f>VLOOKUP(C1221,Locations!$G$2:$H$250,2,false)</f>
        <v>00121 South Obsidia Ward Renovated</v>
      </c>
      <c r="E1221" s="11" t="s">
        <v>24</v>
      </c>
      <c r="F1221" s="4" t="s">
        <v>934</v>
      </c>
      <c r="G1221" s="3"/>
      <c r="H1221" s="2"/>
      <c r="I1221" s="4" t="s">
        <v>675</v>
      </c>
      <c r="J1221" s="4"/>
      <c r="K1221" s="4"/>
      <c r="L1221" s="4"/>
      <c r="M1221" s="4" t="str">
        <f>IF(vlookup(A1221,'Available Pokemon'!A:C,3,FALSE)=D1221,"Y","N")</f>
        <v>N</v>
      </c>
      <c r="N1221" s="4" t="str">
        <f>iferror(IF(vlookup(A1221,'Available Pokemon'!A:D,4,FALSE)=D1221,"Y","N"),"N")</f>
        <v>N</v>
      </c>
      <c r="O1221" s="4" t="str">
        <f t="shared" si="5"/>
        <v>N</v>
      </c>
      <c r="P1221" s="4" t="s">
        <v>44</v>
      </c>
      <c r="Q1221" s="4" t="s">
        <v>147</v>
      </c>
      <c r="R1221" s="4" t="s">
        <v>28</v>
      </c>
      <c r="S1221" s="4" t="s">
        <v>28</v>
      </c>
      <c r="T1221" s="4">
        <v>0.0</v>
      </c>
      <c r="U1221" s="4" t="s">
        <v>31</v>
      </c>
    </row>
    <row r="1222" hidden="1">
      <c r="A1222" s="11" t="s">
        <v>324</v>
      </c>
      <c r="B1222" s="2" t="s">
        <v>938</v>
      </c>
      <c r="C1222" s="12" t="s">
        <v>1021</v>
      </c>
      <c r="D1222" s="3" t="str">
        <f>VLOOKUP(C1222,Locations!$G$2:$H$250,2,false)</f>
        <v>00121 South Obsidia Ward Renovated</v>
      </c>
      <c r="E1222" s="11" t="s">
        <v>24</v>
      </c>
      <c r="F1222" s="4" t="s">
        <v>934</v>
      </c>
      <c r="G1222" s="3"/>
      <c r="H1222" s="2"/>
      <c r="I1222" s="4" t="s">
        <v>975</v>
      </c>
      <c r="J1222" s="4" t="s">
        <v>976</v>
      </c>
      <c r="K1222" s="4"/>
      <c r="L1222" s="4" t="s">
        <v>70</v>
      </c>
      <c r="M1222" s="4" t="str">
        <f>IF(vlookup(A1222,'Available Pokemon'!A:C,3,FALSE)=D1222,"Y","N")</f>
        <v>N</v>
      </c>
      <c r="N1222" s="4" t="str">
        <f>iferror(IF(vlookup(A1222,'Available Pokemon'!A:D,4,FALSE)=D1222,"Y","N"),"N")</f>
        <v>N</v>
      </c>
      <c r="O1222" s="4" t="str">
        <f t="shared" si="5"/>
        <v>N</v>
      </c>
      <c r="P1222" s="4" t="s">
        <v>44</v>
      </c>
      <c r="Q1222" s="4"/>
      <c r="R1222" s="4" t="s">
        <v>325</v>
      </c>
      <c r="S1222" s="4" t="s">
        <v>31</v>
      </c>
      <c r="T1222" s="4">
        <v>1.0</v>
      </c>
      <c r="U1222" s="4"/>
    </row>
    <row r="1223" hidden="1">
      <c r="A1223" s="11" t="s">
        <v>280</v>
      </c>
      <c r="B1223" s="11" t="s">
        <v>44</v>
      </c>
      <c r="C1223" s="12" t="s">
        <v>1021</v>
      </c>
      <c r="D1223" s="3" t="str">
        <f>VLOOKUP(C1223,Locations!$G$2:$H$250,2,false)</f>
        <v>00121 South Obsidia Ward Renovated</v>
      </c>
      <c r="E1223" s="11" t="s">
        <v>24</v>
      </c>
      <c r="F1223" s="4" t="s">
        <v>934</v>
      </c>
      <c r="G1223" s="3"/>
      <c r="H1223" s="11"/>
      <c r="I1223" s="4"/>
      <c r="J1223" s="4"/>
      <c r="K1223" s="4"/>
      <c r="L1223" s="4"/>
      <c r="M1223" s="4" t="str">
        <f>IF(vlookup(A1223,'Available Pokemon'!A:C,3,FALSE)=D1223,"Y","N")</f>
        <v>N</v>
      </c>
      <c r="N1223" s="4" t="str">
        <f>iferror(IF(vlookup(A1223,'Available Pokemon'!A:D,4,FALSE)=D1223,"Y","N"),"N")</f>
        <v>N</v>
      </c>
      <c r="O1223" s="4" t="str">
        <f t="shared" si="5"/>
        <v>N</v>
      </c>
      <c r="P1223" s="4" t="s">
        <v>44</v>
      </c>
      <c r="Q1223" s="4" t="s">
        <v>56</v>
      </c>
      <c r="R1223" s="4" t="s">
        <v>28</v>
      </c>
      <c r="S1223" s="4" t="s">
        <v>28</v>
      </c>
      <c r="T1223" s="4">
        <v>0.0</v>
      </c>
      <c r="U1223" s="4" t="s">
        <v>31</v>
      </c>
    </row>
    <row r="1224" hidden="1">
      <c r="A1224" s="11" t="s">
        <v>977</v>
      </c>
      <c r="B1224" s="11" t="s">
        <v>44</v>
      </c>
      <c r="C1224" s="12" t="s">
        <v>1021</v>
      </c>
      <c r="D1224" s="3" t="str">
        <f>VLOOKUP(C1224,Locations!$G$2:$H$250,2,false)</f>
        <v>00121 South Obsidia Ward Renovated</v>
      </c>
      <c r="E1224" s="11" t="s">
        <v>24</v>
      </c>
      <c r="F1224" s="4" t="s">
        <v>934</v>
      </c>
      <c r="G1224" s="3"/>
      <c r="H1224" s="11"/>
      <c r="I1224" s="4" t="s">
        <v>978</v>
      </c>
      <c r="J1224" s="4"/>
      <c r="K1224" s="4"/>
      <c r="L1224" s="4"/>
      <c r="M1224" s="4" t="str">
        <f>IF(vlookup(A1224,'Available Pokemon'!A:C,3,FALSE)=D1224,"Y","N")</f>
        <v>N</v>
      </c>
      <c r="N1224" s="4" t="str">
        <f>iferror(IF(vlookup(A1224,'Available Pokemon'!A:D,4,FALSE)=D1224,"Y","N"),"N")</f>
        <v>N</v>
      </c>
      <c r="O1224" s="4" t="str">
        <f t="shared" si="5"/>
        <v>N</v>
      </c>
      <c r="P1224" s="4" t="s">
        <v>44</v>
      </c>
      <c r="Q1224" s="4" t="s">
        <v>56</v>
      </c>
      <c r="R1224" s="4" t="s">
        <v>28</v>
      </c>
      <c r="S1224" s="4" t="s">
        <v>28</v>
      </c>
      <c r="T1224" s="4">
        <v>0.0</v>
      </c>
      <c r="U1224" s="4" t="s">
        <v>31</v>
      </c>
    </row>
    <row r="1225" hidden="1">
      <c r="A1225" s="11" t="s">
        <v>603</v>
      </c>
      <c r="B1225" s="11" t="s">
        <v>44</v>
      </c>
      <c r="C1225" s="12" t="s">
        <v>1021</v>
      </c>
      <c r="D1225" s="3" t="str">
        <f>VLOOKUP(C1225,Locations!$G$2:$H$250,2,false)</f>
        <v>00121 South Obsidia Ward Renovated</v>
      </c>
      <c r="E1225" s="11" t="s">
        <v>24</v>
      </c>
      <c r="F1225" s="4" t="s">
        <v>934</v>
      </c>
      <c r="G1225" s="3"/>
      <c r="H1225" s="11"/>
      <c r="I1225" s="4" t="s">
        <v>336</v>
      </c>
      <c r="J1225" s="4"/>
      <c r="K1225" s="4"/>
      <c r="L1225" s="4"/>
      <c r="M1225" s="4" t="str">
        <f>IF(vlookup(A1225,'Available Pokemon'!A:C,3,FALSE)=D1225,"Y","N")</f>
        <v>N</v>
      </c>
      <c r="N1225" s="4" t="str">
        <f>iferror(IF(vlookup(A1225,'Available Pokemon'!A:D,4,FALSE)=D1225,"Y","N"),"N")</f>
        <v>N</v>
      </c>
      <c r="O1225" s="4" t="str">
        <f t="shared" si="5"/>
        <v>N</v>
      </c>
      <c r="P1225" s="4" t="s">
        <v>44</v>
      </c>
      <c r="Q1225" s="4" t="s">
        <v>30</v>
      </c>
      <c r="R1225" s="4" t="s">
        <v>28</v>
      </c>
      <c r="S1225" s="4" t="s">
        <v>31</v>
      </c>
      <c r="T1225" s="4">
        <v>1.0</v>
      </c>
      <c r="U1225" s="4"/>
    </row>
    <row r="1226" hidden="1">
      <c r="A1226" s="11" t="s">
        <v>966</v>
      </c>
      <c r="B1226" s="11" t="s">
        <v>44</v>
      </c>
      <c r="C1226" s="12" t="s">
        <v>1021</v>
      </c>
      <c r="D1226" s="3" t="str">
        <f>VLOOKUP(C1226,Locations!$G$2:$H$250,2,false)</f>
        <v>00121 South Obsidia Ward Renovated</v>
      </c>
      <c r="E1226" s="11" t="s">
        <v>24</v>
      </c>
      <c r="F1226" s="4" t="s">
        <v>934</v>
      </c>
      <c r="G1226" s="3"/>
      <c r="H1226" s="11"/>
      <c r="I1226" s="4" t="s">
        <v>336</v>
      </c>
      <c r="J1226" s="4"/>
      <c r="K1226" s="4"/>
      <c r="L1226" s="4"/>
      <c r="M1226" s="4" t="str">
        <f>IF(vlookup(A1226,'Available Pokemon'!A:C,3,FALSE)=D1226,"Y","N")</f>
        <v>N</v>
      </c>
      <c r="N1226" s="4" t="str">
        <f>iferror(IF(vlookup(A1226,'Available Pokemon'!A:D,4,FALSE)=D1226,"Y","N"),"N")</f>
        <v>N</v>
      </c>
      <c r="O1226" s="4" t="str">
        <f t="shared" si="5"/>
        <v>N</v>
      </c>
      <c r="P1226" s="4" t="s">
        <v>44</v>
      </c>
      <c r="Q1226" s="4" t="s">
        <v>30</v>
      </c>
      <c r="R1226" s="4" t="s">
        <v>28</v>
      </c>
      <c r="S1226" s="4" t="s">
        <v>28</v>
      </c>
      <c r="T1226" s="4">
        <v>0.0</v>
      </c>
      <c r="U1226" s="4" t="s">
        <v>31</v>
      </c>
    </row>
    <row r="1227" hidden="1">
      <c r="A1227" s="11" t="s">
        <v>979</v>
      </c>
      <c r="B1227" s="11" t="s">
        <v>44</v>
      </c>
      <c r="C1227" s="12" t="s">
        <v>1021</v>
      </c>
      <c r="D1227" s="3" t="str">
        <f>VLOOKUP(C1227,Locations!$G$2:$H$250,2,false)</f>
        <v>00121 South Obsidia Ward Renovated</v>
      </c>
      <c r="E1227" s="11" t="s">
        <v>24</v>
      </c>
      <c r="F1227" s="4" t="s">
        <v>934</v>
      </c>
      <c r="G1227" s="3"/>
      <c r="H1227" s="11"/>
      <c r="I1227" s="4" t="s">
        <v>978</v>
      </c>
      <c r="J1227" s="4"/>
      <c r="K1227" s="4"/>
      <c r="L1227" s="4"/>
      <c r="M1227" s="4" t="str">
        <f>IF(vlookup(A1227,'Available Pokemon'!A:C,3,FALSE)=D1227,"Y","N")</f>
        <v>N</v>
      </c>
      <c r="N1227" s="4" t="str">
        <f>iferror(IF(vlookup(A1227,'Available Pokemon'!A:D,4,FALSE)=D1227,"Y","N"),"N")</f>
        <v>N</v>
      </c>
      <c r="O1227" s="4" t="str">
        <f t="shared" si="5"/>
        <v>N</v>
      </c>
      <c r="P1227" s="4" t="s">
        <v>44</v>
      </c>
      <c r="Q1227" s="4" t="s">
        <v>56</v>
      </c>
      <c r="R1227" s="4" t="s">
        <v>28</v>
      </c>
      <c r="S1227" s="4" t="s">
        <v>31</v>
      </c>
      <c r="T1227" s="4">
        <v>1.0</v>
      </c>
      <c r="U1227" s="4"/>
    </row>
    <row r="1228">
      <c r="A1228" s="2" t="s">
        <v>430</v>
      </c>
      <c r="B1228" s="2" t="s">
        <v>96</v>
      </c>
      <c r="C1228" s="12" t="s">
        <v>1022</v>
      </c>
      <c r="D1228" s="3" t="str">
        <f>VLOOKUP(C1228,Locations!$G$2:$H$250,2,false)</f>
        <v>00122 Lapis Ward Renovated</v>
      </c>
      <c r="E1228" s="11" t="s">
        <v>24</v>
      </c>
      <c r="F1228" s="4" t="s">
        <v>934</v>
      </c>
      <c r="G1228" s="5"/>
      <c r="H1228" s="2" t="s">
        <v>149</v>
      </c>
      <c r="I1228" s="4"/>
      <c r="J1228" s="4"/>
      <c r="K1228" s="4"/>
      <c r="L1228" s="4"/>
      <c r="M1228" s="4" t="str">
        <f>IF(vlookup(A1228,'Available Pokemon'!A:C,3,FALSE)=D1228,"Y","N")</f>
        <v>N</v>
      </c>
      <c r="N1228" s="4" t="str">
        <f>iferror(IF(vlookup(A1228,'Available Pokemon'!A:D,4,FALSE)=D1228,"Y","N"),"N")</f>
        <v>Y</v>
      </c>
      <c r="O1228" s="4" t="str">
        <f t="shared" si="5"/>
        <v>Y</v>
      </c>
      <c r="P1228" s="4" t="s">
        <v>147</v>
      </c>
      <c r="Q1228" s="4"/>
      <c r="R1228" s="4" t="s">
        <v>28</v>
      </c>
      <c r="S1228" s="4" t="s">
        <v>31</v>
      </c>
      <c r="T1228" s="4">
        <v>1.0</v>
      </c>
      <c r="U1228" s="4"/>
    </row>
    <row r="1229">
      <c r="A1229" s="2" t="s">
        <v>432</v>
      </c>
      <c r="B1229" s="2" t="s">
        <v>96</v>
      </c>
      <c r="C1229" s="12" t="s">
        <v>1022</v>
      </c>
      <c r="D1229" s="3" t="str">
        <f>VLOOKUP(C1229,Locations!$G$2:$H$250,2,false)</f>
        <v>00122 Lapis Ward Renovated</v>
      </c>
      <c r="E1229" s="11" t="s">
        <v>24</v>
      </c>
      <c r="F1229" s="4" t="s">
        <v>934</v>
      </c>
      <c r="G1229" s="5"/>
      <c r="H1229" s="2" t="s">
        <v>149</v>
      </c>
      <c r="I1229" s="4"/>
      <c r="J1229" s="4"/>
      <c r="K1229" s="4"/>
      <c r="L1229" s="4"/>
      <c r="M1229" s="4" t="str">
        <f>IF(vlookup(A1229,'Available Pokemon'!A:C,3,FALSE)=D1229,"Y","N")</f>
        <v>N</v>
      </c>
      <c r="N1229" s="4" t="str">
        <f>iferror(IF(vlookup(A1229,'Available Pokemon'!A:D,4,FALSE)=D1229,"Y","N"),"N")</f>
        <v>Y</v>
      </c>
      <c r="O1229" s="4" t="str">
        <f t="shared" si="5"/>
        <v>Y</v>
      </c>
      <c r="P1229" s="4" t="s">
        <v>147</v>
      </c>
      <c r="Q1229" s="4"/>
      <c r="R1229" s="4" t="s">
        <v>28</v>
      </c>
      <c r="S1229" s="4" t="s">
        <v>28</v>
      </c>
      <c r="T1229" s="4">
        <v>0.0</v>
      </c>
      <c r="U1229" s="4" t="s">
        <v>31</v>
      </c>
    </row>
    <row r="1230">
      <c r="A1230" s="2" t="s">
        <v>433</v>
      </c>
      <c r="B1230" s="2" t="s">
        <v>96</v>
      </c>
      <c r="C1230" s="12" t="s">
        <v>1022</v>
      </c>
      <c r="D1230" s="3" t="str">
        <f>VLOOKUP(C1230,Locations!$G$2:$H$250,2,false)</f>
        <v>00122 Lapis Ward Renovated</v>
      </c>
      <c r="E1230" s="11" t="s">
        <v>24</v>
      </c>
      <c r="F1230" s="4" t="s">
        <v>934</v>
      </c>
      <c r="G1230" s="5"/>
      <c r="H1230" s="2" t="s">
        <v>149</v>
      </c>
      <c r="I1230" s="4"/>
      <c r="J1230" s="4"/>
      <c r="K1230" s="4"/>
      <c r="L1230" s="4"/>
      <c r="M1230" s="4" t="str">
        <f>IF(vlookup(A1230,'Available Pokemon'!A:C,3,FALSE)=D1230,"Y","N")</f>
        <v>N</v>
      </c>
      <c r="N1230" s="4" t="str">
        <f>iferror(IF(vlookup(A1230,'Available Pokemon'!A:D,4,FALSE)=D1230,"Y","N"),"N")</f>
        <v>Y</v>
      </c>
      <c r="O1230" s="4" t="str">
        <f t="shared" si="5"/>
        <v>Y</v>
      </c>
      <c r="P1230" s="4" t="s">
        <v>147</v>
      </c>
      <c r="Q1230" s="4" t="s">
        <v>71</v>
      </c>
      <c r="R1230" s="4" t="s">
        <v>28</v>
      </c>
      <c r="S1230" s="4" t="s">
        <v>28</v>
      </c>
      <c r="T1230" s="4">
        <v>0.0</v>
      </c>
      <c r="U1230" s="4" t="s">
        <v>31</v>
      </c>
    </row>
    <row r="1231">
      <c r="A1231" s="2" t="s">
        <v>434</v>
      </c>
      <c r="B1231" s="2" t="s">
        <v>96</v>
      </c>
      <c r="C1231" s="12" t="s">
        <v>1022</v>
      </c>
      <c r="D1231" s="3" t="str">
        <f>VLOOKUP(C1231,Locations!$G$2:$H$250,2,false)</f>
        <v>00122 Lapis Ward Renovated</v>
      </c>
      <c r="E1231" s="11" t="s">
        <v>24</v>
      </c>
      <c r="F1231" s="4" t="s">
        <v>934</v>
      </c>
      <c r="G1231" s="5"/>
      <c r="H1231" s="2" t="s">
        <v>149</v>
      </c>
      <c r="I1231" s="4"/>
      <c r="J1231" s="4"/>
      <c r="K1231" s="4"/>
      <c r="L1231" s="4"/>
      <c r="M1231" s="4" t="str">
        <f>IF(vlookup(A1231,'Available Pokemon'!A:C,3,FALSE)=D1231,"Y","N")</f>
        <v>N</v>
      </c>
      <c r="N1231" s="4" t="str">
        <f>iferror(IF(vlookup(A1231,'Available Pokemon'!A:D,4,FALSE)=D1231,"Y","N"),"N")</f>
        <v>Y</v>
      </c>
      <c r="O1231" s="4" t="str">
        <f t="shared" si="5"/>
        <v>Y</v>
      </c>
      <c r="P1231" s="4" t="s">
        <v>147</v>
      </c>
      <c r="Q1231" s="4" t="s">
        <v>71</v>
      </c>
      <c r="R1231" s="4" t="s">
        <v>28</v>
      </c>
      <c r="S1231" s="4" t="s">
        <v>31</v>
      </c>
      <c r="T1231" s="4">
        <v>1.0</v>
      </c>
      <c r="U1231" s="4"/>
    </row>
    <row r="1232">
      <c r="A1232" s="11" t="s">
        <v>1023</v>
      </c>
      <c r="B1232" s="2" t="s">
        <v>96</v>
      </c>
      <c r="C1232" s="12" t="s">
        <v>1022</v>
      </c>
      <c r="D1232" s="3" t="str">
        <f>VLOOKUP(C1232,Locations!$G$2:$H$250,2,false)</f>
        <v>00122 Lapis Ward Renovated</v>
      </c>
      <c r="E1232" s="11" t="s">
        <v>24</v>
      </c>
      <c r="F1232" s="4" t="s">
        <v>934</v>
      </c>
      <c r="G1232" s="5"/>
      <c r="H1232" s="2" t="s">
        <v>149</v>
      </c>
      <c r="I1232" s="4" t="s">
        <v>438</v>
      </c>
      <c r="J1232" s="4"/>
      <c r="K1232" s="4"/>
      <c r="L1232" s="4"/>
      <c r="M1232" s="4" t="str">
        <f>IF(vlookup(A1232,'Available Pokemon'!A:C,3,FALSE)=D1232,"Y","N")</f>
        <v>Y</v>
      </c>
      <c r="N1232" s="4" t="str">
        <f>iferror(IF(vlookup(A1232,'Available Pokemon'!A:D,4,FALSE)=D1232,"Y","N"),"N")</f>
        <v>N</v>
      </c>
      <c r="O1232" s="4" t="str">
        <f t="shared" si="5"/>
        <v>Y</v>
      </c>
      <c r="P1232" s="4" t="s">
        <v>111</v>
      </c>
      <c r="Q1232" s="4"/>
      <c r="R1232" s="4" t="s">
        <v>28</v>
      </c>
      <c r="S1232" s="4" t="s">
        <v>28</v>
      </c>
      <c r="T1232" s="4">
        <v>0.0</v>
      </c>
      <c r="U1232" s="4" t="s">
        <v>31</v>
      </c>
    </row>
    <row r="1233" hidden="1">
      <c r="A1233" s="11" t="s">
        <v>436</v>
      </c>
      <c r="B1233" s="2" t="s">
        <v>96</v>
      </c>
      <c r="C1233" s="12" t="s">
        <v>1022</v>
      </c>
      <c r="D1233" s="3" t="str">
        <f>VLOOKUP(C1233,Locations!$G$2:$H$250,2,false)</f>
        <v>00122 Lapis Ward Renovated</v>
      </c>
      <c r="E1233" s="11" t="s">
        <v>24</v>
      </c>
      <c r="F1233" s="4" t="s">
        <v>934</v>
      </c>
      <c r="G1233" s="3"/>
      <c r="H1233" s="2"/>
      <c r="I1233" s="4" t="s">
        <v>438</v>
      </c>
      <c r="J1233" s="4"/>
      <c r="K1233" s="4"/>
      <c r="L1233" s="4"/>
      <c r="M1233" s="4" t="str">
        <f>IF(vlookup(A1233,'Available Pokemon'!A:C,3,FALSE)=D1233,"Y","N")</f>
        <v>N</v>
      </c>
      <c r="N1233" s="4" t="str">
        <f>iferror(IF(vlookup(A1233,'Available Pokemon'!A:D,4,FALSE)=D1233,"Y","N"),"N")</f>
        <v>N</v>
      </c>
      <c r="O1233" s="4" t="str">
        <f t="shared" si="5"/>
        <v>N</v>
      </c>
      <c r="P1233" s="4" t="s">
        <v>111</v>
      </c>
      <c r="Q1233" s="4"/>
      <c r="R1233" s="4" t="s">
        <v>28</v>
      </c>
      <c r="S1233" s="4" t="s">
        <v>31</v>
      </c>
      <c r="T1233" s="4">
        <v>1.0</v>
      </c>
      <c r="U1233" s="4"/>
    </row>
    <row r="1234" hidden="1">
      <c r="A1234" s="11" t="s">
        <v>108</v>
      </c>
      <c r="B1234" s="2" t="s">
        <v>96</v>
      </c>
      <c r="C1234" s="12" t="s">
        <v>1022</v>
      </c>
      <c r="D1234" s="3" t="str">
        <f>VLOOKUP(C1234,Locations!$G$2:$H$250,2,false)</f>
        <v>00122 Lapis Ward Renovated</v>
      </c>
      <c r="E1234" s="11" t="s">
        <v>24</v>
      </c>
      <c r="F1234" s="4" t="s">
        <v>934</v>
      </c>
      <c r="G1234" s="3"/>
      <c r="H1234" s="2"/>
      <c r="I1234" s="4"/>
      <c r="J1234" s="4"/>
      <c r="K1234" s="4"/>
      <c r="L1234" s="4"/>
      <c r="M1234" s="4" t="str">
        <f>IF(vlookup(A1234,'Available Pokemon'!A:C,3,FALSE)=D1234,"Y","N")</f>
        <v>N</v>
      </c>
      <c r="N1234" s="4" t="str">
        <f>iferror(IF(vlookup(A1234,'Available Pokemon'!A:D,4,FALSE)=D1234,"Y","N"),"N")</f>
        <v>N</v>
      </c>
      <c r="O1234" s="4" t="str">
        <f t="shared" si="5"/>
        <v>N</v>
      </c>
      <c r="P1234" s="4" t="s">
        <v>111</v>
      </c>
      <c r="Q1234" s="4"/>
      <c r="R1234" s="4" t="s">
        <v>28</v>
      </c>
      <c r="S1234" s="4" t="s">
        <v>31</v>
      </c>
      <c r="T1234" s="4">
        <v>1.0</v>
      </c>
      <c r="U1234" s="4"/>
    </row>
    <row r="1235" hidden="1">
      <c r="A1235" s="11" t="s">
        <v>1018</v>
      </c>
      <c r="B1235" s="2" t="s">
        <v>96</v>
      </c>
      <c r="C1235" s="12" t="s">
        <v>1022</v>
      </c>
      <c r="D1235" s="3" t="str">
        <f>VLOOKUP(C1235,Locations!$G$2:$H$250,2,false)</f>
        <v>00122 Lapis Ward Renovated</v>
      </c>
      <c r="E1235" s="11" t="s">
        <v>213</v>
      </c>
      <c r="F1235" s="4" t="s">
        <v>934</v>
      </c>
      <c r="G1235" s="3"/>
      <c r="H1235" s="2"/>
      <c r="I1235" s="4"/>
      <c r="J1235" s="4"/>
      <c r="K1235" s="4"/>
      <c r="L1235" s="4"/>
      <c r="M1235" s="4" t="str">
        <f>IF(vlookup(A1235,'Available Pokemon'!A:C,3,FALSE)=D1235,"Y","N")</f>
        <v>N</v>
      </c>
      <c r="N1235" s="4" t="str">
        <f>iferror(IF(vlookup(A1235,'Available Pokemon'!A:D,4,FALSE)=D1235,"Y","N"),"N")</f>
        <v>N</v>
      </c>
      <c r="O1235" s="4" t="str">
        <f t="shared" si="5"/>
        <v>N</v>
      </c>
      <c r="P1235" s="4" t="s">
        <v>147</v>
      </c>
      <c r="Q1235" s="4" t="s">
        <v>33</v>
      </c>
      <c r="R1235" s="4" t="s">
        <v>28</v>
      </c>
      <c r="S1235" s="4" t="s">
        <v>28</v>
      </c>
      <c r="T1235" s="4">
        <v>0.0</v>
      </c>
      <c r="U1235" s="4" t="s">
        <v>31</v>
      </c>
    </row>
    <row r="1236" hidden="1">
      <c r="A1236" s="11" t="s">
        <v>474</v>
      </c>
      <c r="B1236" s="2" t="s">
        <v>96</v>
      </c>
      <c r="C1236" s="12" t="s">
        <v>1022</v>
      </c>
      <c r="D1236" s="3" t="str">
        <f>VLOOKUP(C1236,Locations!$G$2:$H$250,2,false)</f>
        <v>00122 Lapis Ward Renovated</v>
      </c>
      <c r="E1236" s="11" t="s">
        <v>114</v>
      </c>
      <c r="F1236" s="4" t="s">
        <v>934</v>
      </c>
      <c r="G1236" s="3"/>
      <c r="H1236" s="2"/>
      <c r="I1236" s="4"/>
      <c r="J1236" s="4"/>
      <c r="K1236" s="4"/>
      <c r="L1236" s="4"/>
      <c r="M1236" s="4" t="str">
        <f>IF(vlookup(A1236,'Available Pokemon'!A:C,3,FALSE)=D1236,"Y","N")</f>
        <v>N</v>
      </c>
      <c r="N1236" s="4" t="str">
        <f>iferror(IF(vlookup(A1236,'Available Pokemon'!A:D,4,FALSE)=D1236,"Y","N"),"N")</f>
        <v>N</v>
      </c>
      <c r="O1236" s="4" t="str">
        <f t="shared" si="5"/>
        <v>N</v>
      </c>
      <c r="P1236" s="4" t="s">
        <v>147</v>
      </c>
      <c r="Q1236" s="4" t="s">
        <v>33</v>
      </c>
      <c r="R1236" s="4" t="s">
        <v>28</v>
      </c>
      <c r="S1236" s="4" t="s">
        <v>31</v>
      </c>
      <c r="T1236" s="4">
        <v>1.0</v>
      </c>
      <c r="U1236" s="4"/>
    </row>
    <row r="1237" hidden="1">
      <c r="A1237" s="11" t="s">
        <v>371</v>
      </c>
      <c r="B1237" s="2" t="s">
        <v>96</v>
      </c>
      <c r="C1237" s="12" t="s">
        <v>1022</v>
      </c>
      <c r="D1237" s="3" t="str">
        <f>VLOOKUP(C1237,Locations!$G$2:$H$250,2,false)</f>
        <v>00122 Lapis Ward Renovated</v>
      </c>
      <c r="E1237" s="11" t="s">
        <v>145</v>
      </c>
      <c r="F1237" s="4" t="s">
        <v>934</v>
      </c>
      <c r="G1237" s="3"/>
      <c r="H1237" s="2"/>
      <c r="I1237" s="4"/>
      <c r="J1237" s="4"/>
      <c r="K1237" s="4"/>
      <c r="L1237" s="4"/>
      <c r="M1237" s="4" t="str">
        <f>IF(vlookup(A1237,'Available Pokemon'!A:C,3,FALSE)=D1237,"Y","N")</f>
        <v>N</v>
      </c>
      <c r="N1237" s="4" t="str">
        <f>iferror(IF(vlookup(A1237,'Available Pokemon'!A:D,4,FALSE)=D1237,"Y","N"),"N")</f>
        <v>N</v>
      </c>
      <c r="O1237" s="4" t="str">
        <f t="shared" si="5"/>
        <v>N</v>
      </c>
      <c r="P1237" s="4" t="s">
        <v>90</v>
      </c>
      <c r="Q1237" s="4" t="s">
        <v>56</v>
      </c>
      <c r="R1237" s="4" t="s">
        <v>28</v>
      </c>
      <c r="S1237" s="4" t="s">
        <v>28</v>
      </c>
      <c r="T1237" s="4">
        <v>0.0</v>
      </c>
      <c r="U1237" s="4" t="s">
        <v>31</v>
      </c>
    </row>
    <row r="1238" hidden="1">
      <c r="A1238" s="11" t="s">
        <v>988</v>
      </c>
      <c r="B1238" s="2" t="s">
        <v>96</v>
      </c>
      <c r="C1238" s="12" t="s">
        <v>1022</v>
      </c>
      <c r="D1238" s="3" t="str">
        <f>VLOOKUP(C1238,Locations!$G$2:$H$250,2,false)</f>
        <v>00122 Lapis Ward Renovated</v>
      </c>
      <c r="E1238" s="11" t="s">
        <v>24</v>
      </c>
      <c r="F1238" s="4" t="s">
        <v>934</v>
      </c>
      <c r="G1238" s="3"/>
      <c r="H1238" s="2"/>
      <c r="I1238" s="4"/>
      <c r="J1238" s="4"/>
      <c r="K1238" s="4"/>
      <c r="L1238" s="4"/>
      <c r="M1238" s="4" t="str">
        <f>IF(vlookup(A1238,'Available Pokemon'!A:C,3,FALSE)=D1238,"Y","N")</f>
        <v>N</v>
      </c>
      <c r="N1238" s="4" t="str">
        <f>iferror(IF(vlookup(A1238,'Available Pokemon'!A:D,4,FALSE)=D1238,"Y","N"),"N")</f>
        <v>N</v>
      </c>
      <c r="O1238" s="4" t="str">
        <f t="shared" si="5"/>
        <v>N</v>
      </c>
      <c r="P1238" s="4" t="s">
        <v>111</v>
      </c>
      <c r="Q1238" s="4"/>
      <c r="R1238" s="4" t="s">
        <v>28</v>
      </c>
      <c r="S1238" s="4" t="s">
        <v>28</v>
      </c>
      <c r="T1238" s="4">
        <v>0.0</v>
      </c>
      <c r="U1238" s="4" t="s">
        <v>31</v>
      </c>
    </row>
    <row r="1239" hidden="1">
      <c r="A1239" s="11" t="s">
        <v>416</v>
      </c>
      <c r="B1239" s="2" t="s">
        <v>96</v>
      </c>
      <c r="C1239" s="12" t="s">
        <v>1022</v>
      </c>
      <c r="D1239" s="3" t="str">
        <f>VLOOKUP(C1239,Locations!$G$2:$H$250,2,false)</f>
        <v>00122 Lapis Ward Renovated</v>
      </c>
      <c r="E1239" s="11" t="s">
        <v>24</v>
      </c>
      <c r="F1239" s="4" t="s">
        <v>934</v>
      </c>
      <c r="G1239" s="3"/>
      <c r="H1239" s="2"/>
      <c r="I1239" s="4"/>
      <c r="J1239" s="4"/>
      <c r="K1239" s="4"/>
      <c r="L1239" s="4"/>
      <c r="M1239" s="4" t="str">
        <f>IF(vlookup(A1239,'Available Pokemon'!A:C,3,FALSE)=D1239,"Y","N")</f>
        <v>N</v>
      </c>
      <c r="N1239" s="4" t="str">
        <f>iferror(IF(vlookup(A1239,'Available Pokemon'!A:D,4,FALSE)=D1239,"Y","N"),"N")</f>
        <v>N</v>
      </c>
      <c r="O1239" s="4" t="str">
        <f t="shared" si="5"/>
        <v>N</v>
      </c>
      <c r="P1239" s="4" t="s">
        <v>147</v>
      </c>
      <c r="Q1239" s="4"/>
      <c r="R1239" s="4" t="s">
        <v>28</v>
      </c>
      <c r="S1239" s="4" t="s">
        <v>28</v>
      </c>
      <c r="T1239" s="4">
        <v>0.0</v>
      </c>
      <c r="U1239" s="4" t="s">
        <v>31</v>
      </c>
    </row>
    <row r="1240">
      <c r="A1240" s="11" t="s">
        <v>528</v>
      </c>
      <c r="B1240" s="2" t="s">
        <v>96</v>
      </c>
      <c r="C1240" s="12" t="s">
        <v>1022</v>
      </c>
      <c r="D1240" s="3" t="str">
        <f>VLOOKUP(C1240,Locations!$G$2:$H$250,2,false)</f>
        <v>00122 Lapis Ward Renovated</v>
      </c>
      <c r="E1240" s="11" t="s">
        <v>101</v>
      </c>
      <c r="F1240" s="4" t="s">
        <v>934</v>
      </c>
      <c r="G1240" s="5"/>
      <c r="H1240" s="2" t="s">
        <v>149</v>
      </c>
      <c r="I1240" s="4"/>
      <c r="J1240" s="4"/>
      <c r="K1240" s="4"/>
      <c r="L1240" s="4"/>
      <c r="M1240" s="4" t="str">
        <f>IF(vlookup(A1240,'Available Pokemon'!A:C,3,FALSE)=D1240,"Y","N")</f>
        <v>N</v>
      </c>
      <c r="N1240" s="4" t="str">
        <f>iferror(IF(vlookup(A1240,'Available Pokemon'!A:D,4,FALSE)=D1240,"Y","N"),"N")</f>
        <v>Y</v>
      </c>
      <c r="O1240" s="4" t="str">
        <f t="shared" si="5"/>
        <v>Y</v>
      </c>
      <c r="P1240" s="4" t="s">
        <v>147</v>
      </c>
      <c r="Q1240" s="4" t="s">
        <v>56</v>
      </c>
      <c r="R1240" s="4" t="s">
        <v>28</v>
      </c>
      <c r="S1240" s="4" t="s">
        <v>31</v>
      </c>
      <c r="T1240" s="4">
        <v>1.0</v>
      </c>
      <c r="U1240" s="4"/>
    </row>
    <row r="1241" hidden="1">
      <c r="A1241" s="11" t="s">
        <v>164</v>
      </c>
      <c r="B1241" s="2" t="s">
        <v>96</v>
      </c>
      <c r="C1241" s="12" t="s">
        <v>1022</v>
      </c>
      <c r="D1241" s="3" t="str">
        <f>VLOOKUP(C1241,Locations!$G$2:$H$250,2,false)</f>
        <v>00122 Lapis Ward Renovated</v>
      </c>
      <c r="E1241" s="11" t="s">
        <v>24</v>
      </c>
      <c r="F1241" s="4" t="s">
        <v>934</v>
      </c>
      <c r="G1241" s="3"/>
      <c r="H1241" s="2"/>
      <c r="I1241" s="4"/>
      <c r="J1241" s="4"/>
      <c r="K1241" s="4"/>
      <c r="L1241" s="4"/>
      <c r="M1241" s="4" t="str">
        <f>IF(vlookup(A1241,'Available Pokemon'!A:C,3,FALSE)=D1241,"Y","N")</f>
        <v>N</v>
      </c>
      <c r="N1241" s="4" t="str">
        <f>iferror(IF(vlookup(A1241,'Available Pokemon'!A:D,4,FALSE)=D1241,"Y","N"),"N")</f>
        <v>N</v>
      </c>
      <c r="O1241" s="4" t="str">
        <f t="shared" si="5"/>
        <v>N</v>
      </c>
      <c r="P1241" s="4" t="s">
        <v>147</v>
      </c>
      <c r="Q1241" s="4"/>
      <c r="R1241" s="4" t="s">
        <v>28</v>
      </c>
      <c r="S1241" s="4" t="s">
        <v>31</v>
      </c>
      <c r="T1241" s="4">
        <v>1.0</v>
      </c>
      <c r="U1241" s="4"/>
    </row>
    <row r="1242" hidden="1">
      <c r="A1242" s="11" t="s">
        <v>211</v>
      </c>
      <c r="B1242" s="2" t="s">
        <v>96</v>
      </c>
      <c r="C1242" s="12" t="s">
        <v>1024</v>
      </c>
      <c r="D1242" s="3" t="str">
        <f>VLOOKUP(C1242,Locations!$G$2:$H$250,2,false)</f>
        <v>00124 Onyx Ward Renovated</v>
      </c>
      <c r="E1242" s="11" t="s">
        <v>24</v>
      </c>
      <c r="F1242" s="4" t="s">
        <v>934</v>
      </c>
      <c r="G1242" s="3"/>
      <c r="H1242" s="2"/>
      <c r="I1242" s="4"/>
      <c r="J1242" s="4"/>
      <c r="K1242" s="4"/>
      <c r="L1242" s="4"/>
      <c r="M1242" s="4" t="str">
        <f>IF(vlookup(A1242,'Available Pokemon'!A:C,3,FALSE)=D1242,"Y","N")</f>
        <v>N</v>
      </c>
      <c r="N1242" s="4" t="str">
        <f>iferror(IF(vlookup(A1242,'Available Pokemon'!A:D,4,FALSE)=D1242,"Y","N"),"N")</f>
        <v>N</v>
      </c>
      <c r="O1242" s="4" t="str">
        <f t="shared" si="5"/>
        <v>N</v>
      </c>
      <c r="P1242" s="4" t="s">
        <v>29</v>
      </c>
      <c r="Q1242" s="4" t="s">
        <v>30</v>
      </c>
      <c r="R1242" s="4" t="s">
        <v>28</v>
      </c>
      <c r="S1242" s="4" t="s">
        <v>31</v>
      </c>
      <c r="T1242" s="4">
        <v>2.0</v>
      </c>
      <c r="U1242" s="4"/>
    </row>
    <row r="1243" hidden="1">
      <c r="A1243" s="11" t="s">
        <v>398</v>
      </c>
      <c r="B1243" s="2" t="s">
        <v>96</v>
      </c>
      <c r="C1243" s="12" t="s">
        <v>1024</v>
      </c>
      <c r="D1243" s="3" t="str">
        <f>VLOOKUP(C1243,Locations!$G$2:$H$250,2,false)</f>
        <v>00124 Onyx Ward Renovated</v>
      </c>
      <c r="E1243" s="11" t="s">
        <v>24</v>
      </c>
      <c r="F1243" s="4" t="s">
        <v>934</v>
      </c>
      <c r="G1243" s="3"/>
      <c r="H1243" s="2"/>
      <c r="I1243" s="4" t="s">
        <v>94</v>
      </c>
      <c r="J1243" s="4"/>
      <c r="K1243" s="4"/>
      <c r="L1243" s="4"/>
      <c r="M1243" s="4" t="str">
        <f>IF(vlookup(A1243,'Available Pokemon'!A:C,3,FALSE)=D1243,"Y","N")</f>
        <v>N</v>
      </c>
      <c r="N1243" s="4" t="str">
        <f>iferror(IF(vlookup(A1243,'Available Pokemon'!A:D,4,FALSE)=D1243,"Y","N"),"N")</f>
        <v>N</v>
      </c>
      <c r="O1243" s="4" t="str">
        <f t="shared" si="5"/>
        <v>N</v>
      </c>
      <c r="P1243" s="4" t="s">
        <v>71</v>
      </c>
      <c r="Q1243" s="4" t="s">
        <v>56</v>
      </c>
      <c r="R1243" s="4" t="s">
        <v>28</v>
      </c>
      <c r="S1243" s="4" t="s">
        <v>28</v>
      </c>
      <c r="T1243" s="4">
        <v>0.0</v>
      </c>
      <c r="U1243" s="4" t="s">
        <v>31</v>
      </c>
    </row>
    <row r="1244" hidden="1">
      <c r="A1244" s="11" t="s">
        <v>100</v>
      </c>
      <c r="B1244" s="2" t="s">
        <v>96</v>
      </c>
      <c r="C1244" s="12" t="s">
        <v>1024</v>
      </c>
      <c r="D1244" s="3" t="str">
        <f>VLOOKUP(C1244,Locations!$G$2:$H$250,2,false)</f>
        <v>00124 Onyx Ward Renovated</v>
      </c>
      <c r="E1244" s="11" t="s">
        <v>101</v>
      </c>
      <c r="F1244" s="4" t="s">
        <v>934</v>
      </c>
      <c r="G1244" s="3"/>
      <c r="H1244" s="2"/>
      <c r="I1244" s="4"/>
      <c r="J1244" s="4"/>
      <c r="K1244" s="4"/>
      <c r="L1244" s="4"/>
      <c r="M1244" s="4" t="str">
        <f>IF(vlookup(A1244,'Available Pokemon'!A:C,3,FALSE)=D1244,"Y","N")</f>
        <v>N</v>
      </c>
      <c r="N1244" s="4" t="str">
        <f>iferror(IF(vlookup(A1244,'Available Pokemon'!A:D,4,FALSE)=D1244,"Y","N"),"N")</f>
        <v>N</v>
      </c>
      <c r="O1244" s="4" t="str">
        <f t="shared" si="5"/>
        <v>N</v>
      </c>
      <c r="P1244" s="4" t="s">
        <v>71</v>
      </c>
      <c r="Q1244" s="4" t="s">
        <v>56</v>
      </c>
      <c r="R1244" s="4" t="s">
        <v>28</v>
      </c>
      <c r="S1244" s="4" t="s">
        <v>31</v>
      </c>
      <c r="T1244" s="4">
        <v>1.0</v>
      </c>
      <c r="U1244" s="4"/>
    </row>
    <row r="1245" hidden="1">
      <c r="A1245" s="11" t="s">
        <v>528</v>
      </c>
      <c r="B1245" s="2" t="s">
        <v>96</v>
      </c>
      <c r="C1245" s="12" t="s">
        <v>1024</v>
      </c>
      <c r="D1245" s="3" t="str">
        <f>VLOOKUP(C1245,Locations!$G$2:$H$250,2,false)</f>
        <v>00124 Onyx Ward Renovated</v>
      </c>
      <c r="E1245" s="11" t="s">
        <v>101</v>
      </c>
      <c r="F1245" s="4" t="s">
        <v>934</v>
      </c>
      <c r="G1245" s="3"/>
      <c r="H1245" s="2"/>
      <c r="I1245" s="4"/>
      <c r="J1245" s="4"/>
      <c r="K1245" s="4"/>
      <c r="L1245" s="4"/>
      <c r="M1245" s="4" t="str">
        <f>IF(vlookup(A1245,'Available Pokemon'!A:C,3,FALSE)=D1245,"Y","N")</f>
        <v>N</v>
      </c>
      <c r="N1245" s="4" t="str">
        <f>iferror(IF(vlookup(A1245,'Available Pokemon'!A:D,4,FALSE)=D1245,"Y","N"),"N")</f>
        <v>N</v>
      </c>
      <c r="O1245" s="4" t="str">
        <f t="shared" si="5"/>
        <v>N</v>
      </c>
      <c r="P1245" s="4" t="s">
        <v>147</v>
      </c>
      <c r="Q1245" s="4" t="s">
        <v>56</v>
      </c>
      <c r="R1245" s="4" t="s">
        <v>28</v>
      </c>
      <c r="S1245" s="4" t="s">
        <v>31</v>
      </c>
      <c r="T1245" s="4">
        <v>1.0</v>
      </c>
      <c r="U1245" s="4"/>
    </row>
    <row r="1246" hidden="1">
      <c r="A1246" s="11" t="s">
        <v>401</v>
      </c>
      <c r="B1246" s="2" t="s">
        <v>96</v>
      </c>
      <c r="C1246" s="12" t="s">
        <v>1024</v>
      </c>
      <c r="D1246" s="3" t="str">
        <f>VLOOKUP(C1246,Locations!$G$2:$H$250,2,false)</f>
        <v>00124 Onyx Ward Renovated</v>
      </c>
      <c r="E1246" s="11" t="s">
        <v>101</v>
      </c>
      <c r="F1246" s="4" t="s">
        <v>934</v>
      </c>
      <c r="G1246" s="3"/>
      <c r="H1246" s="2"/>
      <c r="I1246" s="4"/>
      <c r="J1246" s="4"/>
      <c r="K1246" s="4"/>
      <c r="L1246" s="4"/>
      <c r="M1246" s="4" t="str">
        <f>IF(vlookup(A1246,'Available Pokemon'!A:C,3,FALSE)=D1246,"Y","N")</f>
        <v>N</v>
      </c>
      <c r="N1246" s="4" t="str">
        <f>iferror(IF(vlookup(A1246,'Available Pokemon'!A:D,4,FALSE)=D1246,"Y","N"),"N")</f>
        <v>N</v>
      </c>
      <c r="O1246" s="4" t="str">
        <f t="shared" si="5"/>
        <v>N</v>
      </c>
      <c r="P1246" s="4" t="s">
        <v>71</v>
      </c>
      <c r="Q1246" s="4" t="s">
        <v>56</v>
      </c>
      <c r="R1246" s="4" t="s">
        <v>28</v>
      </c>
      <c r="S1246" s="4" t="s">
        <v>28</v>
      </c>
      <c r="T1246" s="4">
        <v>0.0</v>
      </c>
      <c r="U1246" s="4" t="s">
        <v>31</v>
      </c>
    </row>
    <row r="1247">
      <c r="A1247" s="11" t="s">
        <v>275</v>
      </c>
      <c r="B1247" s="2" t="s">
        <v>96</v>
      </c>
      <c r="C1247" s="12" t="s">
        <v>1024</v>
      </c>
      <c r="D1247" s="3" t="str">
        <f>VLOOKUP(C1247,Locations!$G$2:$H$250,2,false)</f>
        <v>00124 Onyx Ward Renovated</v>
      </c>
      <c r="E1247" s="11" t="s">
        <v>24</v>
      </c>
      <c r="F1247" s="4" t="s">
        <v>934</v>
      </c>
      <c r="G1247" s="5"/>
      <c r="H1247" s="2" t="s">
        <v>149</v>
      </c>
      <c r="I1247" s="4"/>
      <c r="J1247" s="4"/>
      <c r="K1247" s="4"/>
      <c r="L1247" s="4"/>
      <c r="M1247" s="4" t="str">
        <f>IF(vlookup(A1247,'Available Pokemon'!A:C,3,FALSE)=D1247,"Y","N")</f>
        <v>N</v>
      </c>
      <c r="N1247" s="4" t="str">
        <f>iferror(IF(vlookup(A1247,'Available Pokemon'!A:D,4,FALSE)=D1247,"Y","N"),"N")</f>
        <v>Y</v>
      </c>
      <c r="O1247" s="4" t="str">
        <f t="shared" si="5"/>
        <v>Y</v>
      </c>
      <c r="P1247" s="4" t="s">
        <v>81</v>
      </c>
      <c r="Q1247" s="4"/>
      <c r="R1247" s="4" t="s">
        <v>277</v>
      </c>
      <c r="S1247" s="4" t="s">
        <v>31</v>
      </c>
      <c r="T1247" s="4">
        <v>2.0</v>
      </c>
      <c r="U1247" s="4"/>
    </row>
    <row r="1248" hidden="1">
      <c r="A1248" s="11" t="s">
        <v>230</v>
      </c>
      <c r="B1248" s="2" t="s">
        <v>96</v>
      </c>
      <c r="C1248" s="12" t="s">
        <v>1024</v>
      </c>
      <c r="D1248" s="3" t="str">
        <f>VLOOKUP(C1248,Locations!$G$2:$H$250,2,false)</f>
        <v>00124 Onyx Ward Renovated</v>
      </c>
      <c r="E1248" s="11" t="s">
        <v>97</v>
      </c>
      <c r="F1248" s="4" t="s">
        <v>934</v>
      </c>
      <c r="G1248" s="3"/>
      <c r="H1248" s="2"/>
      <c r="I1248" s="4"/>
      <c r="J1248" s="4"/>
      <c r="K1248" s="4"/>
      <c r="L1248" s="4"/>
      <c r="M1248" s="4" t="str">
        <f>IF(vlookup(A1248,'Available Pokemon'!A:C,3,FALSE)=D1248,"Y","N")</f>
        <v>N</v>
      </c>
      <c r="N1248" s="4" t="str">
        <f>iferror(IF(vlookup(A1248,'Available Pokemon'!A:D,4,FALSE)=D1248,"Y","N"),"N")</f>
        <v>N</v>
      </c>
      <c r="O1248" s="4" t="str">
        <f t="shared" si="5"/>
        <v>N</v>
      </c>
      <c r="P1248" s="4" t="s">
        <v>71</v>
      </c>
      <c r="Q1248" s="4" t="s">
        <v>56</v>
      </c>
      <c r="R1248" s="4" t="s">
        <v>28</v>
      </c>
      <c r="S1248" s="4" t="s">
        <v>31</v>
      </c>
      <c r="T1248" s="4">
        <v>2.0</v>
      </c>
      <c r="U1248" s="4"/>
    </row>
    <row r="1249">
      <c r="A1249" s="11" t="s">
        <v>1025</v>
      </c>
      <c r="B1249" s="2" t="s">
        <v>96</v>
      </c>
      <c r="C1249" s="12" t="s">
        <v>1024</v>
      </c>
      <c r="D1249" s="3" t="str">
        <f>VLOOKUP(C1249,Locations!$G$2:$H$250,2,false)</f>
        <v>00124 Onyx Ward Renovated</v>
      </c>
      <c r="E1249" s="11" t="s">
        <v>24</v>
      </c>
      <c r="F1249" s="4" t="s">
        <v>934</v>
      </c>
      <c r="G1249" s="5"/>
      <c r="H1249" s="2" t="s">
        <v>149</v>
      </c>
      <c r="I1249" s="4"/>
      <c r="J1249" s="4"/>
      <c r="K1249" s="4"/>
      <c r="L1249" s="4"/>
      <c r="M1249" s="4" t="str">
        <f>IF(vlookup(A1249,'Available Pokemon'!A:C,3,FALSE)=D1249,"Y","N")</f>
        <v>Y</v>
      </c>
      <c r="N1249" s="4" t="str">
        <f>iferror(IF(vlookup(A1249,'Available Pokemon'!A:D,4,FALSE)=D1249,"Y","N"),"N")</f>
        <v>N</v>
      </c>
      <c r="O1249" s="4" t="str">
        <f t="shared" si="5"/>
        <v>Y</v>
      </c>
      <c r="P1249" s="4" t="s">
        <v>81</v>
      </c>
      <c r="Q1249" s="4"/>
      <c r="R1249" s="4" t="s">
        <v>28</v>
      </c>
      <c r="S1249" s="4" t="s">
        <v>28</v>
      </c>
      <c r="T1249" s="4">
        <v>1.0</v>
      </c>
      <c r="U1249" s="4"/>
    </row>
    <row r="1250" hidden="1">
      <c r="A1250" s="11" t="s">
        <v>93</v>
      </c>
      <c r="B1250" s="2" t="s">
        <v>96</v>
      </c>
      <c r="C1250" s="12" t="s">
        <v>1024</v>
      </c>
      <c r="D1250" s="3" t="str">
        <f>VLOOKUP(C1250,Locations!$G$2:$H$250,2,false)</f>
        <v>00124 Onyx Ward Renovated</v>
      </c>
      <c r="E1250" s="11" t="s">
        <v>97</v>
      </c>
      <c r="F1250" s="4" t="s">
        <v>934</v>
      </c>
      <c r="G1250" s="3"/>
      <c r="H1250" s="2"/>
      <c r="I1250" s="4" t="s">
        <v>94</v>
      </c>
      <c r="J1250" s="4"/>
      <c r="K1250" s="4"/>
      <c r="L1250" s="4"/>
      <c r="M1250" s="4" t="str">
        <f>IF(vlookup(A1250,'Available Pokemon'!A:C,3,FALSE)=D1250,"Y","N")</f>
        <v>N</v>
      </c>
      <c r="N1250" s="4" t="str">
        <f>iferror(IF(vlookup(A1250,'Available Pokemon'!A:D,4,FALSE)=D1250,"Y","N"),"N")</f>
        <v>N</v>
      </c>
      <c r="O1250" s="4" t="str">
        <f t="shared" si="5"/>
        <v>N</v>
      </c>
      <c r="P1250" s="4" t="s">
        <v>71</v>
      </c>
      <c r="Q1250" s="4" t="s">
        <v>56</v>
      </c>
      <c r="R1250" s="4" t="s">
        <v>28</v>
      </c>
      <c r="S1250" s="4" t="s">
        <v>31</v>
      </c>
      <c r="T1250" s="4">
        <v>1.0</v>
      </c>
      <c r="U1250" s="4"/>
    </row>
    <row r="1251" hidden="1">
      <c r="A1251" s="11" t="s">
        <v>274</v>
      </c>
      <c r="B1251" s="2" t="s">
        <v>96</v>
      </c>
      <c r="C1251" s="12" t="s">
        <v>1024</v>
      </c>
      <c r="D1251" s="3" t="str">
        <f>VLOOKUP(C1251,Locations!$G$2:$H$250,2,false)</f>
        <v>00124 Onyx Ward Renovated</v>
      </c>
      <c r="E1251" s="11" t="s">
        <v>97</v>
      </c>
      <c r="F1251" s="4" t="s">
        <v>934</v>
      </c>
      <c r="G1251" s="3"/>
      <c r="H1251" s="2"/>
      <c r="I1251" s="4"/>
      <c r="J1251" s="4"/>
      <c r="K1251" s="4"/>
      <c r="L1251" s="4"/>
      <c r="M1251" s="4" t="str">
        <f>IF(vlookup(A1251,'Available Pokemon'!A:C,3,FALSE)=D1251,"Y","N")</f>
        <v>N</v>
      </c>
      <c r="N1251" s="4" t="str">
        <f>iferror(IF(vlookup(A1251,'Available Pokemon'!A:D,4,FALSE)=D1251,"Y","N"),"N")</f>
        <v>N</v>
      </c>
      <c r="O1251" s="4" t="str">
        <f t="shared" si="5"/>
        <v>N</v>
      </c>
      <c r="P1251" s="4" t="s">
        <v>71</v>
      </c>
      <c r="Q1251" s="4" t="s">
        <v>56</v>
      </c>
      <c r="R1251" s="4" t="s">
        <v>28</v>
      </c>
      <c r="S1251" s="4" t="s">
        <v>28</v>
      </c>
      <c r="T1251" s="4">
        <v>1.0</v>
      </c>
      <c r="U1251" s="4"/>
    </row>
    <row r="1252">
      <c r="A1252" s="11" t="s">
        <v>1026</v>
      </c>
      <c r="B1252" s="2" t="s">
        <v>96</v>
      </c>
      <c r="C1252" s="12" t="s">
        <v>1024</v>
      </c>
      <c r="D1252" s="3" t="str">
        <f>VLOOKUP(C1252,Locations!$G$2:$H$250,2,false)</f>
        <v>00124 Onyx Ward Renovated</v>
      </c>
      <c r="E1252" s="11" t="s">
        <v>97</v>
      </c>
      <c r="F1252" s="4" t="s">
        <v>934</v>
      </c>
      <c r="G1252" s="3"/>
      <c r="H1252" s="2" t="s">
        <v>149</v>
      </c>
      <c r="I1252" s="4"/>
      <c r="J1252" s="4"/>
      <c r="K1252" s="4"/>
      <c r="L1252" s="4"/>
      <c r="M1252" s="4" t="str">
        <f>IF(vlookup(A1252,'Available Pokemon'!A:C,3,FALSE)=D1252,"Y","N")</f>
        <v>Y</v>
      </c>
      <c r="N1252" s="4" t="str">
        <f>iferror(IF(vlookup(A1252,'Available Pokemon'!A:D,4,FALSE)=D1252,"Y","N"),"N")</f>
        <v>N</v>
      </c>
      <c r="O1252" s="4" t="str">
        <f t="shared" si="5"/>
        <v>Y</v>
      </c>
      <c r="P1252" s="4" t="s">
        <v>71</v>
      </c>
      <c r="Q1252" s="4" t="s">
        <v>56</v>
      </c>
      <c r="R1252" s="4" t="s">
        <v>28</v>
      </c>
      <c r="S1252" s="4" t="s">
        <v>28</v>
      </c>
      <c r="T1252" s="4">
        <v>0.0</v>
      </c>
      <c r="U1252" s="4" t="s">
        <v>31</v>
      </c>
    </row>
    <row r="1253" hidden="1">
      <c r="A1253" s="11" t="s">
        <v>907</v>
      </c>
      <c r="B1253" s="2" t="s">
        <v>96</v>
      </c>
      <c r="C1253" s="12" t="s">
        <v>1024</v>
      </c>
      <c r="D1253" s="3" t="str">
        <f>VLOOKUP(C1253,Locations!$G$2:$H$250,2,false)</f>
        <v>00124 Onyx Ward Renovated</v>
      </c>
      <c r="E1253" s="11" t="s">
        <v>24</v>
      </c>
      <c r="F1253" s="4" t="s">
        <v>934</v>
      </c>
      <c r="G1253" s="3"/>
      <c r="H1253" s="2"/>
      <c r="I1253" s="4" t="s">
        <v>805</v>
      </c>
      <c r="J1253" s="4"/>
      <c r="K1253" s="4"/>
      <c r="L1253" s="4"/>
      <c r="M1253" s="4" t="str">
        <f>IF(vlookup(A1253,'Available Pokemon'!A:C,3,FALSE)=D1253,"Y","N")</f>
        <v>N</v>
      </c>
      <c r="N1253" s="4" t="str">
        <f>iferror(IF(vlookup(A1253,'Available Pokemon'!A:D,4,FALSE)=D1253,"Y","N"),"N")</f>
        <v>N</v>
      </c>
      <c r="O1253" s="4" t="str">
        <f t="shared" si="5"/>
        <v>N</v>
      </c>
      <c r="P1253" s="4" t="s">
        <v>90</v>
      </c>
      <c r="Q1253" s="4" t="s">
        <v>30</v>
      </c>
      <c r="R1253" s="4" t="s">
        <v>28</v>
      </c>
      <c r="S1253" s="4" t="s">
        <v>28</v>
      </c>
      <c r="T1253" s="4">
        <v>0.0</v>
      </c>
      <c r="U1253" s="4" t="s">
        <v>31</v>
      </c>
    </row>
    <row r="1254" hidden="1">
      <c r="A1254" s="11" t="s">
        <v>221</v>
      </c>
      <c r="B1254" s="2" t="s">
        <v>96</v>
      </c>
      <c r="C1254" s="12" t="s">
        <v>1024</v>
      </c>
      <c r="D1254" s="3" t="str">
        <f>VLOOKUP(C1254,Locations!$G$2:$H$250,2,false)</f>
        <v>00124 Onyx Ward Renovated</v>
      </c>
      <c r="E1254" s="11" t="s">
        <v>24</v>
      </c>
      <c r="F1254" s="4" t="s">
        <v>934</v>
      </c>
      <c r="G1254" s="3"/>
      <c r="H1254" s="2"/>
      <c r="I1254" s="4"/>
      <c r="J1254" s="4"/>
      <c r="K1254" s="4"/>
      <c r="L1254" s="4"/>
      <c r="M1254" s="4" t="str">
        <f>IF(vlookup(A1254,'Available Pokemon'!A:C,3,FALSE)=D1254,"Y","N")</f>
        <v>N</v>
      </c>
      <c r="N1254" s="4" t="str">
        <f>iferror(IF(vlookup(A1254,'Available Pokemon'!A:D,4,FALSE)=D1254,"Y","N"),"N")</f>
        <v>N</v>
      </c>
      <c r="O1254" s="4" t="str">
        <f t="shared" si="5"/>
        <v>N</v>
      </c>
      <c r="P1254" s="4" t="s">
        <v>90</v>
      </c>
      <c r="Q1254" s="4" t="s">
        <v>30</v>
      </c>
      <c r="R1254" s="4" t="s">
        <v>28</v>
      </c>
      <c r="S1254" s="4" t="s">
        <v>31</v>
      </c>
      <c r="T1254" s="4">
        <v>1.0</v>
      </c>
      <c r="U1254" s="4"/>
    </row>
    <row r="1255" hidden="1">
      <c r="A1255" s="11" t="s">
        <v>999</v>
      </c>
      <c r="B1255" s="2" t="s">
        <v>96</v>
      </c>
      <c r="C1255" s="12" t="s">
        <v>1024</v>
      </c>
      <c r="D1255" s="3" t="str">
        <f>VLOOKUP(C1255,Locations!$G$2:$H$250,2,false)</f>
        <v>00124 Onyx Ward Renovated</v>
      </c>
      <c r="E1255" s="11" t="s">
        <v>24</v>
      </c>
      <c r="F1255" s="4" t="s">
        <v>934</v>
      </c>
      <c r="G1255" s="3"/>
      <c r="H1255" s="2"/>
      <c r="I1255" s="4"/>
      <c r="J1255" s="4"/>
      <c r="K1255" s="4"/>
      <c r="L1255" s="4"/>
      <c r="M1255" s="4" t="str">
        <f>IF(vlookup(A1255,'Available Pokemon'!A:C,3,FALSE)=D1255,"Y","N")</f>
        <v>N</v>
      </c>
      <c r="N1255" s="4" t="str">
        <f>iferror(IF(vlookup(A1255,'Available Pokemon'!A:D,4,FALSE)=D1255,"Y","N"),"N")</f>
        <v>N</v>
      </c>
      <c r="O1255" s="4" t="str">
        <f t="shared" si="5"/>
        <v>N</v>
      </c>
      <c r="P1255" s="4" t="s">
        <v>29</v>
      </c>
      <c r="Q1255" s="4" t="s">
        <v>30</v>
      </c>
      <c r="R1255" s="4" t="s">
        <v>28</v>
      </c>
      <c r="S1255" s="4" t="s">
        <v>28</v>
      </c>
      <c r="T1255" s="4">
        <v>1.0</v>
      </c>
      <c r="U1255" s="4"/>
    </row>
    <row r="1256" hidden="1">
      <c r="A1256" s="11" t="s">
        <v>481</v>
      </c>
      <c r="B1256" s="2" t="s">
        <v>600</v>
      </c>
      <c r="C1256" s="12" t="s">
        <v>1027</v>
      </c>
      <c r="D1256" s="3" t="str">
        <f>VLOOKUP(C1256,Locations!$G$2:$H$250,2,false)</f>
        <v>00125 Coral Ward Renovated</v>
      </c>
      <c r="E1256" s="11" t="s">
        <v>24</v>
      </c>
      <c r="F1256" s="4" t="s">
        <v>934</v>
      </c>
      <c r="G1256" s="3"/>
      <c r="H1256" s="2"/>
      <c r="I1256" s="4" t="s">
        <v>675</v>
      </c>
      <c r="J1256" s="4"/>
      <c r="K1256" s="4"/>
      <c r="L1256" s="4"/>
      <c r="M1256" s="4" t="str">
        <f>IF(vlookup(A1256,'Available Pokemon'!A:C,3,FALSE)=D1256,"Y","N")</f>
        <v>N</v>
      </c>
      <c r="N1256" s="4" t="str">
        <f>iferror(IF(vlookup(A1256,'Available Pokemon'!A:D,4,FALSE)=D1256,"Y","N"),"N")</f>
        <v>N</v>
      </c>
      <c r="O1256" s="4" t="str">
        <f t="shared" si="5"/>
        <v>N</v>
      </c>
      <c r="P1256" s="4" t="s">
        <v>147</v>
      </c>
      <c r="Q1256" s="4" t="s">
        <v>44</v>
      </c>
      <c r="R1256" s="4" t="s">
        <v>28</v>
      </c>
      <c r="S1256" s="4" t="s">
        <v>31</v>
      </c>
      <c r="T1256" s="4">
        <v>1.0</v>
      </c>
      <c r="U1256" s="4"/>
    </row>
    <row r="1257" hidden="1">
      <c r="A1257" s="11" t="s">
        <v>266</v>
      </c>
      <c r="B1257" s="2" t="s">
        <v>600</v>
      </c>
      <c r="C1257" s="12" t="s">
        <v>1027</v>
      </c>
      <c r="D1257" s="3" t="str">
        <f>VLOOKUP(C1257,Locations!$G$2:$H$250,2,false)</f>
        <v>00125 Coral Ward Renovated</v>
      </c>
      <c r="E1257" s="11" t="s">
        <v>24</v>
      </c>
      <c r="F1257" s="4" t="s">
        <v>934</v>
      </c>
      <c r="G1257" s="3"/>
      <c r="H1257" s="2"/>
      <c r="I1257" s="4"/>
      <c r="J1257" s="4"/>
      <c r="K1257" s="4"/>
      <c r="L1257" s="4"/>
      <c r="M1257" s="4" t="str">
        <f>IF(vlookup(A1257,'Available Pokemon'!A:C,3,FALSE)=D1257,"Y","N")</f>
        <v>N</v>
      </c>
      <c r="N1257" s="4" t="str">
        <f>iferror(IF(vlookup(A1257,'Available Pokemon'!A:D,4,FALSE)=D1257,"Y","N"),"N")</f>
        <v>N</v>
      </c>
      <c r="O1257" s="4" t="str">
        <f t="shared" si="5"/>
        <v>N</v>
      </c>
      <c r="P1257" s="4" t="s">
        <v>44</v>
      </c>
      <c r="Q1257" s="4"/>
      <c r="R1257" s="4" t="s">
        <v>28</v>
      </c>
      <c r="S1257" s="4" t="s">
        <v>31</v>
      </c>
      <c r="T1257" s="4">
        <v>1.0</v>
      </c>
      <c r="U1257" s="4"/>
    </row>
    <row r="1258" hidden="1">
      <c r="A1258" s="11" t="s">
        <v>532</v>
      </c>
      <c r="B1258" s="2" t="s">
        <v>600</v>
      </c>
      <c r="C1258" s="12" t="s">
        <v>1027</v>
      </c>
      <c r="D1258" s="3" t="str">
        <f>VLOOKUP(C1258,Locations!$G$2:$H$250,2,false)</f>
        <v>00125 Coral Ward Renovated</v>
      </c>
      <c r="E1258" s="11" t="s">
        <v>24</v>
      </c>
      <c r="F1258" s="4" t="s">
        <v>934</v>
      </c>
      <c r="G1258" s="3"/>
      <c r="H1258" s="2"/>
      <c r="I1258" s="4"/>
      <c r="J1258" s="4"/>
      <c r="K1258" s="4"/>
      <c r="L1258" s="4"/>
      <c r="M1258" s="4" t="str">
        <f>IF(vlookup(A1258,'Available Pokemon'!A:C,3,FALSE)=D1258,"Y","N")</f>
        <v>N</v>
      </c>
      <c r="N1258" s="4" t="str">
        <f>iferror(IF(vlookup(A1258,'Available Pokemon'!A:D,4,FALSE)=D1258,"Y","N"),"N")</f>
        <v>N</v>
      </c>
      <c r="O1258" s="4" t="str">
        <f t="shared" si="5"/>
        <v>N</v>
      </c>
      <c r="P1258" s="4" t="s">
        <v>44</v>
      </c>
      <c r="Q1258" s="4"/>
      <c r="R1258" s="4" t="s">
        <v>45</v>
      </c>
      <c r="S1258" s="4" t="s">
        <v>31</v>
      </c>
      <c r="T1258" s="4">
        <v>1.0</v>
      </c>
      <c r="U1258" s="4"/>
    </row>
    <row r="1259">
      <c r="A1259" s="11" t="s">
        <v>1028</v>
      </c>
      <c r="B1259" s="2" t="s">
        <v>96</v>
      </c>
      <c r="C1259" s="12" t="s">
        <v>1027</v>
      </c>
      <c r="D1259" s="3" t="str">
        <f>VLOOKUP(C1259,Locations!$G$2:$H$250,2,false)</f>
        <v>00125 Coral Ward Renovated</v>
      </c>
      <c r="E1259" s="11" t="s">
        <v>24</v>
      </c>
      <c r="F1259" s="4" t="s">
        <v>934</v>
      </c>
      <c r="G1259" s="5"/>
      <c r="H1259" s="2" t="s">
        <v>149</v>
      </c>
      <c r="I1259" s="4"/>
      <c r="J1259" s="4"/>
      <c r="K1259" s="4"/>
      <c r="L1259" s="4"/>
      <c r="M1259" s="4" t="str">
        <f>IF(vlookup(A1259,'Available Pokemon'!A:C,3,FALSE)=D1259,"Y","N")</f>
        <v>Y</v>
      </c>
      <c r="N1259" s="4" t="str">
        <f>iferror(IF(vlookup(A1259,'Available Pokemon'!A:D,4,FALSE)=D1259,"Y","N"),"N")</f>
        <v>N</v>
      </c>
      <c r="O1259" s="4" t="str">
        <f t="shared" si="5"/>
        <v>Y</v>
      </c>
      <c r="P1259" s="4" t="s">
        <v>71</v>
      </c>
      <c r="Q1259" s="4" t="s">
        <v>44</v>
      </c>
      <c r="R1259" s="4" t="s">
        <v>28</v>
      </c>
      <c r="S1259" s="4" t="s">
        <v>28</v>
      </c>
      <c r="T1259" s="4">
        <v>0.0</v>
      </c>
      <c r="U1259" s="4" t="s">
        <v>31</v>
      </c>
    </row>
    <row r="1260">
      <c r="A1260" s="11" t="s">
        <v>1029</v>
      </c>
      <c r="B1260" s="2" t="s">
        <v>96</v>
      </c>
      <c r="C1260" s="12" t="s">
        <v>1027</v>
      </c>
      <c r="D1260" s="3" t="str">
        <f>VLOOKUP(C1260,Locations!$G$2:$H$250,2,false)</f>
        <v>00125 Coral Ward Renovated</v>
      </c>
      <c r="E1260" s="11" t="s">
        <v>24</v>
      </c>
      <c r="F1260" s="4" t="s">
        <v>934</v>
      </c>
      <c r="G1260" s="5"/>
      <c r="H1260" s="2" t="s">
        <v>414</v>
      </c>
      <c r="I1260" s="4"/>
      <c r="J1260" s="4"/>
      <c r="K1260" s="4"/>
      <c r="L1260" s="4"/>
      <c r="M1260" s="4" t="str">
        <f>IF(vlookup(A1260,'Available Pokemon'!A:C,3,FALSE)=D1260,"Y","N")</f>
        <v>Y</v>
      </c>
      <c r="N1260" s="4" t="str">
        <f>iferror(IF(vlookup(A1260,'Available Pokemon'!A:D,4,FALSE)=D1260,"Y","N"),"N")</f>
        <v>N</v>
      </c>
      <c r="O1260" s="4" t="str">
        <f t="shared" si="5"/>
        <v>Y</v>
      </c>
      <c r="P1260" s="4" t="s">
        <v>71</v>
      </c>
      <c r="Q1260" s="4"/>
      <c r="R1260" s="4" t="s">
        <v>28</v>
      </c>
      <c r="S1260" s="4" t="s">
        <v>28</v>
      </c>
      <c r="T1260" s="4">
        <v>0.0</v>
      </c>
      <c r="U1260" s="4" t="s">
        <v>31</v>
      </c>
    </row>
    <row r="1261">
      <c r="A1261" s="11" t="s">
        <v>1030</v>
      </c>
      <c r="B1261" s="2" t="s">
        <v>96</v>
      </c>
      <c r="C1261" s="12" t="s">
        <v>1027</v>
      </c>
      <c r="D1261" s="3" t="str">
        <f>VLOOKUP(C1261,Locations!$G$2:$H$250,2,false)</f>
        <v>00125 Coral Ward Renovated</v>
      </c>
      <c r="E1261" s="11" t="s">
        <v>24</v>
      </c>
      <c r="F1261" s="4" t="s">
        <v>934</v>
      </c>
      <c r="G1261" s="5"/>
      <c r="H1261" s="2" t="s">
        <v>414</v>
      </c>
      <c r="I1261" s="4"/>
      <c r="J1261" s="4"/>
      <c r="K1261" s="4"/>
      <c r="L1261" s="4"/>
      <c r="M1261" s="4" t="str">
        <f>IF(vlookup(A1261,'Available Pokemon'!A:C,3,FALSE)=D1261,"Y","N")</f>
        <v>Y</v>
      </c>
      <c r="N1261" s="4" t="str">
        <f>iferror(IF(vlookup(A1261,'Available Pokemon'!A:D,4,FALSE)=D1261,"Y","N"),"N")</f>
        <v>N</v>
      </c>
      <c r="O1261" s="4" t="str">
        <f t="shared" si="5"/>
        <v>Y</v>
      </c>
      <c r="P1261" s="4" t="s">
        <v>172</v>
      </c>
      <c r="Q1261" s="4"/>
      <c r="R1261" s="4" t="s">
        <v>28</v>
      </c>
      <c r="S1261" s="4" t="s">
        <v>28</v>
      </c>
      <c r="T1261" s="4">
        <v>0.0</v>
      </c>
      <c r="U1261" s="4" t="s">
        <v>31</v>
      </c>
    </row>
    <row r="1262">
      <c r="A1262" s="11" t="s">
        <v>1031</v>
      </c>
      <c r="B1262" s="2" t="s">
        <v>96</v>
      </c>
      <c r="C1262" s="12" t="s">
        <v>1027</v>
      </c>
      <c r="D1262" s="3" t="str">
        <f>VLOOKUP(C1262,Locations!$G$2:$H$250,2,false)</f>
        <v>00125 Coral Ward Renovated</v>
      </c>
      <c r="E1262" s="11" t="s">
        <v>213</v>
      </c>
      <c r="F1262" s="4" t="s">
        <v>934</v>
      </c>
      <c r="G1262" s="5"/>
      <c r="H1262" s="2" t="s">
        <v>414</v>
      </c>
      <c r="I1262" s="4"/>
      <c r="J1262" s="4"/>
      <c r="K1262" s="4"/>
      <c r="L1262" s="4"/>
      <c r="M1262" s="4" t="str">
        <f>IF(vlookup(A1262,'Available Pokemon'!A:C,3,FALSE)=D1262,"Y","N")</f>
        <v>Y</v>
      </c>
      <c r="N1262" s="4" t="str">
        <f>iferror(IF(vlookup(A1262,'Available Pokemon'!A:D,4,FALSE)=D1262,"Y","N"),"N")</f>
        <v>N</v>
      </c>
      <c r="O1262" s="4" t="str">
        <f t="shared" si="5"/>
        <v>Y</v>
      </c>
      <c r="P1262" s="4" t="s">
        <v>111</v>
      </c>
      <c r="Q1262" s="4"/>
      <c r="R1262" s="4" t="s">
        <v>28</v>
      </c>
      <c r="S1262" s="4" t="s">
        <v>28</v>
      </c>
      <c r="T1262" s="4">
        <v>0.0</v>
      </c>
      <c r="U1262" s="4" t="s">
        <v>31</v>
      </c>
    </row>
    <row r="1263" hidden="1">
      <c r="A1263" s="11" t="s">
        <v>100</v>
      </c>
      <c r="B1263" s="2" t="s">
        <v>96</v>
      </c>
      <c r="C1263" s="12" t="s">
        <v>1027</v>
      </c>
      <c r="D1263" s="3" t="str">
        <f>VLOOKUP(C1263,Locations!$G$2:$H$250,2,false)</f>
        <v>00125 Coral Ward Renovated</v>
      </c>
      <c r="E1263" s="11" t="s">
        <v>101</v>
      </c>
      <c r="F1263" s="4" t="s">
        <v>934</v>
      </c>
      <c r="G1263" s="3"/>
      <c r="H1263" s="2"/>
      <c r="I1263" s="4"/>
      <c r="J1263" s="4"/>
      <c r="K1263" s="4"/>
      <c r="L1263" s="4"/>
      <c r="M1263" s="4" t="str">
        <f>IF(vlookup(A1263,'Available Pokemon'!A:C,3,FALSE)=D1263,"Y","N")</f>
        <v>N</v>
      </c>
      <c r="N1263" s="4" t="str">
        <f>iferror(IF(vlookup(A1263,'Available Pokemon'!A:D,4,FALSE)=D1263,"Y","N"),"N")</f>
        <v>N</v>
      </c>
      <c r="O1263" s="4" t="str">
        <f t="shared" si="5"/>
        <v>N</v>
      </c>
      <c r="P1263" s="4" t="s">
        <v>71</v>
      </c>
      <c r="Q1263" s="4" t="s">
        <v>56</v>
      </c>
      <c r="R1263" s="4" t="s">
        <v>28</v>
      </c>
      <c r="S1263" s="4" t="s">
        <v>31</v>
      </c>
      <c r="T1263" s="4">
        <v>1.0</v>
      </c>
      <c r="U1263" s="4"/>
    </row>
    <row r="1264" hidden="1">
      <c r="A1264" s="11" t="s">
        <v>939</v>
      </c>
      <c r="B1264" s="2" t="s">
        <v>96</v>
      </c>
      <c r="C1264" s="12" t="s">
        <v>1027</v>
      </c>
      <c r="D1264" s="3" t="str">
        <f>VLOOKUP(C1264,Locations!$G$2:$H$250,2,false)</f>
        <v>00125 Coral Ward Renovated</v>
      </c>
      <c r="E1264" s="11" t="s">
        <v>24</v>
      </c>
      <c r="F1264" s="4" t="s">
        <v>934</v>
      </c>
      <c r="G1264" s="3"/>
      <c r="H1264" s="2"/>
      <c r="I1264" s="4" t="s">
        <v>228</v>
      </c>
      <c r="J1264" s="4"/>
      <c r="K1264" s="4"/>
      <c r="L1264" s="4"/>
      <c r="M1264" s="4" t="str">
        <f>IF(vlookup(A1264,'Available Pokemon'!A:C,3,FALSE)=D1264,"Y","N")</f>
        <v>N</v>
      </c>
      <c r="N1264" s="4" t="str">
        <f>iferror(IF(vlookup(A1264,'Available Pokemon'!A:D,4,FALSE)=D1264,"Y","N"),"N")</f>
        <v>N</v>
      </c>
      <c r="O1264" s="4" t="str">
        <f t="shared" si="5"/>
        <v>N</v>
      </c>
      <c r="P1264" s="4" t="s">
        <v>44</v>
      </c>
      <c r="Q1264" s="4" t="s">
        <v>29</v>
      </c>
      <c r="R1264" s="4" t="s">
        <v>28</v>
      </c>
      <c r="S1264" s="4" t="s">
        <v>28</v>
      </c>
      <c r="T1264" s="4">
        <v>1.0</v>
      </c>
      <c r="U1264" s="4"/>
    </row>
    <row r="1265">
      <c r="A1265" s="11" t="s">
        <v>1032</v>
      </c>
      <c r="B1265" s="2" t="s">
        <v>96</v>
      </c>
      <c r="C1265" s="12" t="s">
        <v>1027</v>
      </c>
      <c r="D1265" s="3" t="str">
        <f>VLOOKUP(C1265,Locations!$G$2:$H$250,2,false)</f>
        <v>00125 Coral Ward Renovated</v>
      </c>
      <c r="E1265" s="11" t="s">
        <v>24</v>
      </c>
      <c r="F1265" s="4" t="s">
        <v>934</v>
      </c>
      <c r="G1265" s="5"/>
      <c r="H1265" s="2" t="s">
        <v>414</v>
      </c>
      <c r="I1265" s="4" t="s">
        <v>718</v>
      </c>
      <c r="J1265" s="4"/>
      <c r="K1265" s="4"/>
      <c r="L1265" s="4"/>
      <c r="M1265" s="4" t="str">
        <f>IF(vlookup(A1265,'Available Pokemon'!A:C,3,FALSE)=D1265,"Y","N")</f>
        <v>Y</v>
      </c>
      <c r="N1265" s="4" t="str">
        <f>iferror(IF(vlookup(A1265,'Available Pokemon'!A:D,4,FALSE)=D1265,"Y","N"),"N")</f>
        <v>N</v>
      </c>
      <c r="O1265" s="4" t="str">
        <f t="shared" si="5"/>
        <v>Y</v>
      </c>
      <c r="P1265" s="4" t="s">
        <v>90</v>
      </c>
      <c r="Q1265" s="4" t="s">
        <v>56</v>
      </c>
      <c r="R1265" s="4" t="s">
        <v>28</v>
      </c>
      <c r="S1265" s="4" t="s">
        <v>28</v>
      </c>
      <c r="T1265" s="4">
        <v>0.0</v>
      </c>
      <c r="U1265" s="4" t="s">
        <v>31</v>
      </c>
    </row>
    <row r="1266" hidden="1">
      <c r="A1266" s="2" t="s">
        <v>360</v>
      </c>
      <c r="B1266" s="2" t="s">
        <v>96</v>
      </c>
      <c r="C1266" s="12" t="s">
        <v>1027</v>
      </c>
      <c r="D1266" s="3" t="str">
        <f>VLOOKUP(C1266,Locations!$G$2:$H$250,2,false)</f>
        <v>00125 Coral Ward Renovated</v>
      </c>
      <c r="E1266" s="11" t="s">
        <v>145</v>
      </c>
      <c r="F1266" s="4" t="s">
        <v>934</v>
      </c>
      <c r="G1266" s="3"/>
      <c r="H1266" s="2" t="s">
        <v>414</v>
      </c>
      <c r="I1266" s="4"/>
      <c r="J1266" s="4"/>
      <c r="K1266" s="4"/>
      <c r="L1266" s="4"/>
      <c r="M1266" s="4" t="str">
        <f>IF(vlookup(A1266,'Available Pokemon'!A:C,3,FALSE)=D1266,"Y","N")</f>
        <v>N</v>
      </c>
      <c r="N1266" s="4" t="str">
        <f>iferror(IF(vlookup(A1266,'Available Pokemon'!A:D,4,FALSE)=D1266,"Y","N"),"N")</f>
        <v>N</v>
      </c>
      <c r="O1266" s="4" t="str">
        <f t="shared" si="5"/>
        <v>N</v>
      </c>
      <c r="P1266" s="4" t="s">
        <v>111</v>
      </c>
      <c r="Q1266" s="4" t="s">
        <v>172</v>
      </c>
      <c r="R1266" s="4" t="s">
        <v>28</v>
      </c>
      <c r="S1266" s="4" t="s">
        <v>31</v>
      </c>
      <c r="T1266" s="4">
        <v>1.0</v>
      </c>
      <c r="U1266" s="4"/>
    </row>
    <row r="1267">
      <c r="A1267" s="2" t="s">
        <v>1033</v>
      </c>
      <c r="B1267" s="2" t="s">
        <v>96</v>
      </c>
      <c r="C1267" s="12" t="s">
        <v>1027</v>
      </c>
      <c r="D1267" s="3" t="str">
        <f>VLOOKUP(C1267,Locations!$G$2:$H$250,2,false)</f>
        <v>00125 Coral Ward Renovated</v>
      </c>
      <c r="E1267" s="11" t="s">
        <v>145</v>
      </c>
      <c r="F1267" s="4" t="s">
        <v>934</v>
      </c>
      <c r="G1267" s="5"/>
      <c r="H1267" s="2" t="s">
        <v>414</v>
      </c>
      <c r="I1267" s="4"/>
      <c r="J1267" s="4"/>
      <c r="K1267" s="4"/>
      <c r="L1267" s="4"/>
      <c r="M1267" s="4" t="str">
        <f>IF(vlookup(A1267,'Available Pokemon'!A:C,3,FALSE)=D1267,"Y","N")</f>
        <v>Y</v>
      </c>
      <c r="N1267" s="4" t="str">
        <f>iferror(IF(vlookup(A1267,'Available Pokemon'!A:D,4,FALSE)=D1267,"Y","N"),"N")</f>
        <v>N</v>
      </c>
      <c r="O1267" s="4" t="str">
        <f t="shared" si="5"/>
        <v>Y</v>
      </c>
      <c r="P1267" s="4" t="s">
        <v>111</v>
      </c>
      <c r="Q1267" s="4" t="s">
        <v>172</v>
      </c>
      <c r="R1267" s="4" t="s">
        <v>28</v>
      </c>
      <c r="S1267" s="4" t="s">
        <v>28</v>
      </c>
      <c r="T1267" s="4">
        <v>0.0</v>
      </c>
      <c r="U1267" s="4" t="s">
        <v>31</v>
      </c>
    </row>
    <row r="1268" hidden="1">
      <c r="A1268" s="11" t="s">
        <v>401</v>
      </c>
      <c r="B1268" s="2" t="s">
        <v>96</v>
      </c>
      <c r="C1268" s="12" t="s">
        <v>1027</v>
      </c>
      <c r="D1268" s="3" t="str">
        <f>VLOOKUP(C1268,Locations!$G$2:$H$250,2,false)</f>
        <v>00125 Coral Ward Renovated</v>
      </c>
      <c r="E1268" s="11" t="s">
        <v>101</v>
      </c>
      <c r="F1268" s="4" t="s">
        <v>934</v>
      </c>
      <c r="G1268" s="3"/>
      <c r="H1268" s="2"/>
      <c r="I1268" s="4"/>
      <c r="J1268" s="4"/>
      <c r="K1268" s="4"/>
      <c r="L1268" s="4"/>
      <c r="M1268" s="4" t="str">
        <f>IF(vlookup(A1268,'Available Pokemon'!A:C,3,FALSE)=D1268,"Y","N")</f>
        <v>N</v>
      </c>
      <c r="N1268" s="4" t="str">
        <f>iferror(IF(vlookup(A1268,'Available Pokemon'!A:D,4,FALSE)=D1268,"Y","N"),"N")</f>
        <v>N</v>
      </c>
      <c r="O1268" s="4" t="str">
        <f t="shared" si="5"/>
        <v>N</v>
      </c>
      <c r="P1268" s="4" t="s">
        <v>71</v>
      </c>
      <c r="Q1268" s="4" t="s">
        <v>56</v>
      </c>
      <c r="R1268" s="4" t="s">
        <v>28</v>
      </c>
      <c r="S1268" s="4" t="s">
        <v>28</v>
      </c>
      <c r="T1268" s="4">
        <v>0.0</v>
      </c>
      <c r="U1268" s="4" t="s">
        <v>31</v>
      </c>
    </row>
    <row r="1269" hidden="1">
      <c r="A1269" s="11" t="s">
        <v>977</v>
      </c>
      <c r="B1269" s="2" t="s">
        <v>96</v>
      </c>
      <c r="C1269" s="12" t="s">
        <v>1027</v>
      </c>
      <c r="D1269" s="3" t="str">
        <f>VLOOKUP(C1269,Locations!$G$2:$H$250,2,false)</f>
        <v>00125 Coral Ward Renovated</v>
      </c>
      <c r="E1269" s="11" t="s">
        <v>97</v>
      </c>
      <c r="F1269" s="4" t="s">
        <v>934</v>
      </c>
      <c r="G1269" s="3"/>
      <c r="H1269" s="2"/>
      <c r="I1269" s="4" t="s">
        <v>978</v>
      </c>
      <c r="J1269" s="4"/>
      <c r="K1269" s="4"/>
      <c r="L1269" s="4"/>
      <c r="M1269" s="4" t="str">
        <f>IF(vlookup(A1269,'Available Pokemon'!A:C,3,FALSE)=D1269,"Y","N")</f>
        <v>N</v>
      </c>
      <c r="N1269" s="4" t="str">
        <f>iferror(IF(vlookup(A1269,'Available Pokemon'!A:D,4,FALSE)=D1269,"Y","N"),"N")</f>
        <v>N</v>
      </c>
      <c r="O1269" s="4" t="str">
        <f t="shared" si="5"/>
        <v>N</v>
      </c>
      <c r="P1269" s="4" t="s">
        <v>44</v>
      </c>
      <c r="Q1269" s="4" t="s">
        <v>56</v>
      </c>
      <c r="R1269" s="4" t="s">
        <v>28</v>
      </c>
      <c r="S1269" s="4" t="s">
        <v>28</v>
      </c>
      <c r="T1269" s="4">
        <v>0.0</v>
      </c>
      <c r="U1269" s="4" t="s">
        <v>31</v>
      </c>
    </row>
    <row r="1270">
      <c r="A1270" s="11" t="s">
        <v>117</v>
      </c>
      <c r="B1270" s="2" t="s">
        <v>96</v>
      </c>
      <c r="C1270" s="12" t="s">
        <v>1027</v>
      </c>
      <c r="D1270" s="3" t="str">
        <f>VLOOKUP(C1270,Locations!$G$2:$H$250,2,false)</f>
        <v>00125 Coral Ward Renovated</v>
      </c>
      <c r="E1270" s="11" t="s">
        <v>24</v>
      </c>
      <c r="F1270" s="4" t="s">
        <v>934</v>
      </c>
      <c r="G1270" s="5"/>
      <c r="H1270" s="2" t="s">
        <v>414</v>
      </c>
      <c r="I1270" s="4"/>
      <c r="J1270" s="4"/>
      <c r="K1270" s="4"/>
      <c r="L1270" s="4"/>
      <c r="M1270" s="4" t="str">
        <f>IF(vlookup(A1270,'Available Pokemon'!A:C,3,FALSE)=D1270,"Y","N")</f>
        <v>N</v>
      </c>
      <c r="N1270" s="4" t="str">
        <f>iferror(IF(vlookup(A1270,'Available Pokemon'!A:D,4,FALSE)=D1270,"Y","N"),"N")</f>
        <v>Y</v>
      </c>
      <c r="O1270" s="4" t="str">
        <f t="shared" si="5"/>
        <v>Y</v>
      </c>
      <c r="P1270" s="4" t="s">
        <v>71</v>
      </c>
      <c r="Q1270" s="4"/>
      <c r="R1270" s="4" t="s">
        <v>28</v>
      </c>
      <c r="S1270" s="4" t="s">
        <v>31</v>
      </c>
      <c r="T1270" s="4">
        <v>1.0</v>
      </c>
      <c r="U1270" s="4"/>
    </row>
    <row r="1271">
      <c r="A1271" s="11" t="s">
        <v>302</v>
      </c>
      <c r="B1271" s="2" t="s">
        <v>96</v>
      </c>
      <c r="C1271" s="12" t="s">
        <v>1027</v>
      </c>
      <c r="D1271" s="3" t="str">
        <f>VLOOKUP(C1271,Locations!$G$2:$H$250,2,false)</f>
        <v>00125 Coral Ward Renovated</v>
      </c>
      <c r="E1271" s="11" t="s">
        <v>24</v>
      </c>
      <c r="F1271" s="4" t="s">
        <v>934</v>
      </c>
      <c r="G1271" s="5"/>
      <c r="H1271" s="2" t="s">
        <v>414</v>
      </c>
      <c r="I1271" s="4"/>
      <c r="J1271" s="4"/>
      <c r="K1271" s="4"/>
      <c r="L1271" s="4"/>
      <c r="M1271" s="4" t="str">
        <f>IF(vlookup(A1271,'Available Pokemon'!A:C,3,FALSE)=D1271,"Y","N")</f>
        <v>N</v>
      </c>
      <c r="N1271" s="4" t="str">
        <f>iferror(IF(vlookup(A1271,'Available Pokemon'!A:D,4,FALSE)=D1271,"Y","N"),"N")</f>
        <v>Y</v>
      </c>
      <c r="O1271" s="4" t="str">
        <f t="shared" si="5"/>
        <v>Y</v>
      </c>
      <c r="P1271" s="4" t="s">
        <v>172</v>
      </c>
      <c r="Q1271" s="4"/>
      <c r="R1271" s="4" t="s">
        <v>28</v>
      </c>
      <c r="S1271" s="4" t="s">
        <v>31</v>
      </c>
      <c r="T1271" s="4">
        <v>1.0</v>
      </c>
      <c r="U1271" s="4"/>
    </row>
    <row r="1272">
      <c r="A1272" s="11" t="s">
        <v>241</v>
      </c>
      <c r="B1272" s="2" t="s">
        <v>96</v>
      </c>
      <c r="C1272" s="12" t="s">
        <v>1027</v>
      </c>
      <c r="D1272" s="3" t="str">
        <f>VLOOKUP(C1272,Locations!$G$2:$H$250,2,false)</f>
        <v>00125 Coral Ward Renovated</v>
      </c>
      <c r="E1272" s="11" t="s">
        <v>213</v>
      </c>
      <c r="F1272" s="4" t="s">
        <v>934</v>
      </c>
      <c r="G1272" s="5"/>
      <c r="H1272" s="2" t="s">
        <v>149</v>
      </c>
      <c r="I1272" s="4"/>
      <c r="J1272" s="4"/>
      <c r="K1272" s="4"/>
      <c r="L1272" s="4"/>
      <c r="M1272" s="4" t="str">
        <f>IF(vlookup(A1272,'Available Pokemon'!A:C,3,FALSE)=D1272,"Y","N")</f>
        <v>N</v>
      </c>
      <c r="N1272" s="4" t="str">
        <f>iferror(IF(vlookup(A1272,'Available Pokemon'!A:D,4,FALSE)=D1272,"Y","N"),"N")</f>
        <v>Y</v>
      </c>
      <c r="O1272" s="4" t="str">
        <f t="shared" si="5"/>
        <v>Y</v>
      </c>
      <c r="P1272" s="4" t="s">
        <v>111</v>
      </c>
      <c r="Q1272" s="4"/>
      <c r="R1272" s="4" t="s">
        <v>28</v>
      </c>
      <c r="S1272" s="4" t="s">
        <v>31</v>
      </c>
      <c r="T1272" s="4">
        <v>1.0</v>
      </c>
      <c r="U1272" s="4"/>
    </row>
    <row r="1273">
      <c r="A1273" s="11" t="s">
        <v>178</v>
      </c>
      <c r="B1273" s="2" t="s">
        <v>96</v>
      </c>
      <c r="C1273" s="12" t="s">
        <v>1027</v>
      </c>
      <c r="D1273" s="3" t="str">
        <f>VLOOKUP(C1273,Locations!$G$2:$H$250,2,false)</f>
        <v>00125 Coral Ward Renovated</v>
      </c>
      <c r="E1273" s="11" t="s">
        <v>24</v>
      </c>
      <c r="F1273" s="4" t="s">
        <v>934</v>
      </c>
      <c r="G1273" s="5"/>
      <c r="H1273" s="2" t="s">
        <v>149</v>
      </c>
      <c r="I1273" s="4" t="s">
        <v>89</v>
      </c>
      <c r="J1273" s="4"/>
      <c r="K1273" s="4"/>
      <c r="L1273" s="4"/>
      <c r="M1273" s="4" t="str">
        <f>IF(vlookup(A1273,'Available Pokemon'!A:C,3,FALSE)=D1273,"Y","N")</f>
        <v>N</v>
      </c>
      <c r="N1273" s="4" t="str">
        <f>iferror(IF(vlookup(A1273,'Available Pokemon'!A:D,4,FALSE)=D1273,"Y","N"),"N")</f>
        <v>Y</v>
      </c>
      <c r="O1273" s="4" t="str">
        <f t="shared" si="5"/>
        <v>Y</v>
      </c>
      <c r="P1273" s="4" t="s">
        <v>90</v>
      </c>
      <c r="Q1273" s="4" t="s">
        <v>44</v>
      </c>
      <c r="R1273" s="4" t="s">
        <v>141</v>
      </c>
      <c r="S1273" s="4" t="s">
        <v>31</v>
      </c>
      <c r="T1273" s="4">
        <v>1.0</v>
      </c>
      <c r="U1273" s="4"/>
    </row>
    <row r="1274" hidden="1">
      <c r="A1274" s="11" t="s">
        <v>979</v>
      </c>
      <c r="B1274" s="2" t="s">
        <v>96</v>
      </c>
      <c r="C1274" s="12" t="s">
        <v>1027</v>
      </c>
      <c r="D1274" s="3" t="str">
        <f>VLOOKUP(C1274,Locations!$G$2:$H$250,2,false)</f>
        <v>00125 Coral Ward Renovated</v>
      </c>
      <c r="E1274" s="11" t="s">
        <v>97</v>
      </c>
      <c r="F1274" s="4" t="s">
        <v>934</v>
      </c>
      <c r="G1274" s="3"/>
      <c r="H1274" s="2"/>
      <c r="I1274" s="4" t="s">
        <v>978</v>
      </c>
      <c r="J1274" s="4"/>
      <c r="K1274" s="4"/>
      <c r="L1274" s="4"/>
      <c r="M1274" s="4" t="str">
        <f>IF(vlookup(A1274,'Available Pokemon'!A:C,3,FALSE)=D1274,"Y","N")</f>
        <v>N</v>
      </c>
      <c r="N1274" s="4" t="str">
        <f>iferror(IF(vlookup(A1274,'Available Pokemon'!A:D,4,FALSE)=D1274,"Y","N"),"N")</f>
        <v>N</v>
      </c>
      <c r="O1274" s="4" t="str">
        <f t="shared" si="5"/>
        <v>N</v>
      </c>
      <c r="P1274" s="4" t="s">
        <v>44</v>
      </c>
      <c r="Q1274" s="4" t="s">
        <v>56</v>
      </c>
      <c r="R1274" s="4" t="s">
        <v>28</v>
      </c>
      <c r="S1274" s="4" t="s">
        <v>31</v>
      </c>
      <c r="T1274" s="4">
        <v>1.0</v>
      </c>
      <c r="U1274" s="4"/>
    </row>
    <row r="1275" hidden="1">
      <c r="A1275" s="11" t="s">
        <v>577</v>
      </c>
      <c r="B1275" s="2" t="s">
        <v>158</v>
      </c>
      <c r="C1275" s="12" t="s">
        <v>1027</v>
      </c>
      <c r="D1275" s="3" t="str">
        <f>VLOOKUP(C1275,Locations!$G$2:$H$250,2,false)</f>
        <v>00125 Coral Ward Renovated</v>
      </c>
      <c r="E1275" s="11" t="s">
        <v>24</v>
      </c>
      <c r="F1275" s="4" t="s">
        <v>934</v>
      </c>
      <c r="G1275" s="3"/>
      <c r="H1275" s="2"/>
      <c r="I1275" s="4"/>
      <c r="J1275" s="4"/>
      <c r="K1275" s="4"/>
      <c r="L1275" s="4"/>
      <c r="M1275" s="4" t="str">
        <f>IF(vlookup(A1275,'Available Pokemon'!A:C,3,FALSE)=D1275,"Y","N")</f>
        <v>N</v>
      </c>
      <c r="N1275" s="4" t="str">
        <f>iferror(IF(vlookup(A1275,'Available Pokemon'!A:D,4,FALSE)=D1275,"Y","N"),"N")</f>
        <v>N</v>
      </c>
      <c r="O1275" s="4" t="str">
        <f t="shared" si="5"/>
        <v>N</v>
      </c>
      <c r="P1275" s="4" t="s">
        <v>44</v>
      </c>
      <c r="Q1275" s="4"/>
      <c r="R1275" s="4" t="s">
        <v>49</v>
      </c>
      <c r="S1275" s="4" t="s">
        <v>31</v>
      </c>
      <c r="T1275" s="4">
        <v>1.0</v>
      </c>
      <c r="U1275" s="4"/>
    </row>
    <row r="1276" hidden="1">
      <c r="A1276" s="11" t="s">
        <v>948</v>
      </c>
      <c r="B1276" s="2" t="s">
        <v>938</v>
      </c>
      <c r="C1276" s="12" t="s">
        <v>1027</v>
      </c>
      <c r="D1276" s="3" t="str">
        <f>VLOOKUP(C1276,Locations!$G$2:$H$250,2,false)</f>
        <v>00125 Coral Ward Renovated</v>
      </c>
      <c r="E1276" s="11" t="s">
        <v>24</v>
      </c>
      <c r="F1276" s="4" t="s">
        <v>934</v>
      </c>
      <c r="G1276" s="3"/>
      <c r="H1276" s="2"/>
      <c r="I1276" s="4"/>
      <c r="J1276" s="4"/>
      <c r="K1276" s="4"/>
      <c r="L1276" s="4"/>
      <c r="M1276" s="4" t="str">
        <f>IF(vlookup(A1276,'Available Pokemon'!A:C,3,FALSE)=D1276,"Y","N")</f>
        <v>N</v>
      </c>
      <c r="N1276" s="4" t="str">
        <f>iferror(IF(vlookup(A1276,'Available Pokemon'!A:D,4,FALSE)=D1276,"Y","N"),"N")</f>
        <v>N</v>
      </c>
      <c r="O1276" s="4" t="str">
        <f t="shared" si="5"/>
        <v>N</v>
      </c>
      <c r="P1276" s="4" t="s">
        <v>44</v>
      </c>
      <c r="Q1276" s="4"/>
      <c r="R1276" s="4" t="s">
        <v>28</v>
      </c>
      <c r="S1276" s="4" t="s">
        <v>28</v>
      </c>
      <c r="T1276" s="4">
        <v>0.0</v>
      </c>
      <c r="U1276" s="4" t="s">
        <v>31</v>
      </c>
    </row>
    <row r="1277" hidden="1">
      <c r="A1277" s="11" t="s">
        <v>972</v>
      </c>
      <c r="B1277" s="2" t="s">
        <v>938</v>
      </c>
      <c r="C1277" s="12" t="s">
        <v>1027</v>
      </c>
      <c r="D1277" s="3" t="str">
        <f>VLOOKUP(C1277,Locations!$G$2:$H$250,2,false)</f>
        <v>00125 Coral Ward Renovated</v>
      </c>
      <c r="E1277" s="11" t="s">
        <v>24</v>
      </c>
      <c r="F1277" s="4" t="s">
        <v>934</v>
      </c>
      <c r="G1277" s="3"/>
      <c r="H1277" s="2"/>
      <c r="I1277" s="4"/>
      <c r="J1277" s="4"/>
      <c r="K1277" s="4"/>
      <c r="L1277" s="4"/>
      <c r="M1277" s="4" t="str">
        <f>IF(vlookup(A1277,'Available Pokemon'!A:C,3,FALSE)=D1277,"Y","N")</f>
        <v>N</v>
      </c>
      <c r="N1277" s="4" t="str">
        <f>iferror(IF(vlookup(A1277,'Available Pokemon'!A:D,4,FALSE)=D1277,"Y","N"),"N")</f>
        <v>N</v>
      </c>
      <c r="O1277" s="4" t="str">
        <f t="shared" si="5"/>
        <v>N</v>
      </c>
      <c r="P1277" s="4" t="s">
        <v>44</v>
      </c>
      <c r="Q1277" s="4" t="s">
        <v>147</v>
      </c>
      <c r="R1277" s="4" t="s">
        <v>28</v>
      </c>
      <c r="S1277" s="4" t="s">
        <v>28</v>
      </c>
      <c r="T1277" s="4">
        <v>0.0</v>
      </c>
      <c r="U1277" s="4" t="s">
        <v>31</v>
      </c>
    </row>
    <row r="1278" hidden="1">
      <c r="A1278" s="11" t="s">
        <v>973</v>
      </c>
      <c r="B1278" s="2" t="s">
        <v>938</v>
      </c>
      <c r="C1278" s="12" t="s">
        <v>1027</v>
      </c>
      <c r="D1278" s="3" t="str">
        <f>VLOOKUP(C1278,Locations!$G$2:$H$250,2,false)</f>
        <v>00125 Coral Ward Renovated</v>
      </c>
      <c r="E1278" s="11" t="s">
        <v>24</v>
      </c>
      <c r="F1278" s="4" t="s">
        <v>934</v>
      </c>
      <c r="G1278" s="3"/>
      <c r="H1278" s="2"/>
      <c r="I1278" s="4"/>
      <c r="J1278" s="4"/>
      <c r="K1278" s="4"/>
      <c r="L1278" s="4"/>
      <c r="M1278" s="4" t="str">
        <f>IF(vlookup(A1278,'Available Pokemon'!A:C,3,FALSE)=D1278,"Y","N")</f>
        <v>N</v>
      </c>
      <c r="N1278" s="4" t="str">
        <f>iferror(IF(vlookup(A1278,'Available Pokemon'!A:D,4,FALSE)=D1278,"Y","N"),"N")</f>
        <v>N</v>
      </c>
      <c r="O1278" s="4" t="str">
        <f t="shared" si="5"/>
        <v>N</v>
      </c>
      <c r="P1278" s="4" t="s">
        <v>44</v>
      </c>
      <c r="Q1278" s="4"/>
      <c r="R1278" s="4" t="s">
        <v>28</v>
      </c>
      <c r="S1278" s="4" t="s">
        <v>28</v>
      </c>
      <c r="T1278" s="4">
        <v>0.0</v>
      </c>
      <c r="U1278" s="4" t="s">
        <v>31</v>
      </c>
    </row>
    <row r="1279" hidden="1">
      <c r="A1279" s="11" t="s">
        <v>974</v>
      </c>
      <c r="B1279" s="2" t="s">
        <v>938</v>
      </c>
      <c r="C1279" s="12" t="s">
        <v>1027</v>
      </c>
      <c r="D1279" s="3" t="str">
        <f>VLOOKUP(C1279,Locations!$G$2:$H$250,2,false)</f>
        <v>00125 Coral Ward Renovated</v>
      </c>
      <c r="E1279" s="11" t="s">
        <v>24</v>
      </c>
      <c r="F1279" s="4" t="s">
        <v>934</v>
      </c>
      <c r="G1279" s="3"/>
      <c r="H1279" s="2"/>
      <c r="I1279" s="4" t="s">
        <v>675</v>
      </c>
      <c r="J1279" s="4"/>
      <c r="K1279" s="4"/>
      <c r="L1279" s="4"/>
      <c r="M1279" s="4" t="str">
        <f>IF(vlookup(A1279,'Available Pokemon'!A:C,3,FALSE)=D1279,"Y","N")</f>
        <v>N</v>
      </c>
      <c r="N1279" s="4" t="str">
        <f>iferror(IF(vlookup(A1279,'Available Pokemon'!A:D,4,FALSE)=D1279,"Y","N"),"N")</f>
        <v>N</v>
      </c>
      <c r="O1279" s="4" t="str">
        <f t="shared" si="5"/>
        <v>N</v>
      </c>
      <c r="P1279" s="4" t="s">
        <v>44</v>
      </c>
      <c r="Q1279" s="4" t="s">
        <v>147</v>
      </c>
      <c r="R1279" s="4" t="s">
        <v>28</v>
      </c>
      <c r="S1279" s="4" t="s">
        <v>28</v>
      </c>
      <c r="T1279" s="4">
        <v>0.0</v>
      </c>
      <c r="U1279" s="4" t="s">
        <v>31</v>
      </c>
    </row>
    <row r="1280" hidden="1">
      <c r="A1280" s="11" t="s">
        <v>324</v>
      </c>
      <c r="B1280" s="2" t="s">
        <v>938</v>
      </c>
      <c r="C1280" s="12" t="s">
        <v>1027</v>
      </c>
      <c r="D1280" s="3" t="str">
        <f>VLOOKUP(C1280,Locations!$G$2:$H$250,2,false)</f>
        <v>00125 Coral Ward Renovated</v>
      </c>
      <c r="E1280" s="11" t="s">
        <v>24</v>
      </c>
      <c r="F1280" s="4" t="s">
        <v>934</v>
      </c>
      <c r="G1280" s="3"/>
      <c r="H1280" s="2"/>
      <c r="I1280" s="4" t="s">
        <v>975</v>
      </c>
      <c r="J1280" s="4" t="s">
        <v>976</v>
      </c>
      <c r="K1280" s="4"/>
      <c r="L1280" s="4" t="s">
        <v>70</v>
      </c>
      <c r="M1280" s="4" t="str">
        <f>IF(vlookup(A1280,'Available Pokemon'!A:C,3,FALSE)=D1280,"Y","N")</f>
        <v>N</v>
      </c>
      <c r="N1280" s="4" t="str">
        <f>iferror(IF(vlookup(A1280,'Available Pokemon'!A:D,4,FALSE)=D1280,"Y","N"),"N")</f>
        <v>N</v>
      </c>
      <c r="O1280" s="4" t="str">
        <f t="shared" si="5"/>
        <v>N</v>
      </c>
      <c r="P1280" s="4" t="s">
        <v>44</v>
      </c>
      <c r="Q1280" s="4"/>
      <c r="R1280" s="4" t="s">
        <v>325</v>
      </c>
      <c r="S1280" s="4" t="s">
        <v>31</v>
      </c>
      <c r="T1280" s="4">
        <v>1.0</v>
      </c>
      <c r="U1280" s="4"/>
    </row>
    <row r="1281" hidden="1">
      <c r="A1281" s="11" t="s">
        <v>280</v>
      </c>
      <c r="B1281" s="11" t="s">
        <v>44</v>
      </c>
      <c r="C1281" s="12" t="s">
        <v>1027</v>
      </c>
      <c r="D1281" s="3" t="str">
        <f>VLOOKUP(C1281,Locations!$G$2:$H$250,2,false)</f>
        <v>00125 Coral Ward Renovated</v>
      </c>
      <c r="E1281" s="11" t="s">
        <v>24</v>
      </c>
      <c r="F1281" s="4" t="s">
        <v>934</v>
      </c>
      <c r="G1281" s="3"/>
      <c r="H1281" s="11"/>
      <c r="I1281" s="4"/>
      <c r="J1281" s="4"/>
      <c r="K1281" s="4"/>
      <c r="L1281" s="4"/>
      <c r="M1281" s="4" t="str">
        <f>IF(vlookup(A1281,'Available Pokemon'!A:C,3,FALSE)=D1281,"Y","N")</f>
        <v>N</v>
      </c>
      <c r="N1281" s="4" t="str">
        <f>iferror(IF(vlookup(A1281,'Available Pokemon'!A:D,4,FALSE)=D1281,"Y","N"),"N")</f>
        <v>N</v>
      </c>
      <c r="O1281" s="4" t="str">
        <f t="shared" si="5"/>
        <v>N</v>
      </c>
      <c r="P1281" s="4" t="s">
        <v>44</v>
      </c>
      <c r="Q1281" s="4" t="s">
        <v>56</v>
      </c>
      <c r="R1281" s="4" t="s">
        <v>28</v>
      </c>
      <c r="S1281" s="4" t="s">
        <v>28</v>
      </c>
      <c r="T1281" s="4">
        <v>0.0</v>
      </c>
      <c r="U1281" s="4" t="s">
        <v>31</v>
      </c>
    </row>
    <row r="1282" hidden="1">
      <c r="A1282" s="11" t="s">
        <v>977</v>
      </c>
      <c r="B1282" s="11" t="s">
        <v>44</v>
      </c>
      <c r="C1282" s="12" t="s">
        <v>1027</v>
      </c>
      <c r="D1282" s="3" t="str">
        <f>VLOOKUP(C1282,Locations!$G$2:$H$250,2,false)</f>
        <v>00125 Coral Ward Renovated</v>
      </c>
      <c r="E1282" s="11" t="s">
        <v>24</v>
      </c>
      <c r="F1282" s="4" t="s">
        <v>934</v>
      </c>
      <c r="G1282" s="3"/>
      <c r="H1282" s="11"/>
      <c r="I1282" s="4" t="s">
        <v>978</v>
      </c>
      <c r="J1282" s="4"/>
      <c r="K1282" s="4"/>
      <c r="L1282" s="4"/>
      <c r="M1282" s="4" t="str">
        <f>IF(vlookup(A1282,'Available Pokemon'!A:C,3,FALSE)=D1282,"Y","N")</f>
        <v>N</v>
      </c>
      <c r="N1282" s="4" t="str">
        <f>iferror(IF(vlookup(A1282,'Available Pokemon'!A:D,4,FALSE)=D1282,"Y","N"),"N")</f>
        <v>N</v>
      </c>
      <c r="O1282" s="4" t="str">
        <f t="shared" si="5"/>
        <v>N</v>
      </c>
      <c r="P1282" s="4" t="s">
        <v>44</v>
      </c>
      <c r="Q1282" s="4" t="s">
        <v>56</v>
      </c>
      <c r="R1282" s="4" t="s">
        <v>28</v>
      </c>
      <c r="S1282" s="4" t="s">
        <v>28</v>
      </c>
      <c r="T1282" s="4">
        <v>0.0</v>
      </c>
      <c r="U1282" s="4" t="s">
        <v>31</v>
      </c>
    </row>
    <row r="1283" hidden="1">
      <c r="A1283" s="11" t="s">
        <v>603</v>
      </c>
      <c r="B1283" s="11" t="s">
        <v>44</v>
      </c>
      <c r="C1283" s="12" t="s">
        <v>1027</v>
      </c>
      <c r="D1283" s="3" t="str">
        <f>VLOOKUP(C1283,Locations!$G$2:$H$250,2,false)</f>
        <v>00125 Coral Ward Renovated</v>
      </c>
      <c r="E1283" s="11" t="s">
        <v>24</v>
      </c>
      <c r="F1283" s="4" t="s">
        <v>934</v>
      </c>
      <c r="G1283" s="3"/>
      <c r="H1283" s="11"/>
      <c r="I1283" s="4" t="s">
        <v>336</v>
      </c>
      <c r="J1283" s="4"/>
      <c r="K1283" s="4"/>
      <c r="L1283" s="4"/>
      <c r="M1283" s="4" t="str">
        <f>IF(vlookup(A1283,'Available Pokemon'!A:C,3,FALSE)=D1283,"Y","N")</f>
        <v>N</v>
      </c>
      <c r="N1283" s="4" t="str">
        <f>iferror(IF(vlookup(A1283,'Available Pokemon'!A:D,4,FALSE)=D1283,"Y","N"),"N")</f>
        <v>N</v>
      </c>
      <c r="O1283" s="4" t="str">
        <f t="shared" si="5"/>
        <v>N</v>
      </c>
      <c r="P1283" s="4" t="s">
        <v>44</v>
      </c>
      <c r="Q1283" s="4" t="s">
        <v>30</v>
      </c>
      <c r="R1283" s="4" t="s">
        <v>28</v>
      </c>
      <c r="S1283" s="4" t="s">
        <v>31</v>
      </c>
      <c r="T1283" s="4">
        <v>1.0</v>
      </c>
      <c r="U1283" s="4"/>
    </row>
    <row r="1284" hidden="1">
      <c r="A1284" s="11" t="s">
        <v>966</v>
      </c>
      <c r="B1284" s="11" t="s">
        <v>44</v>
      </c>
      <c r="C1284" s="12" t="s">
        <v>1027</v>
      </c>
      <c r="D1284" s="3" t="str">
        <f>VLOOKUP(C1284,Locations!$G$2:$H$250,2,false)</f>
        <v>00125 Coral Ward Renovated</v>
      </c>
      <c r="E1284" s="11" t="s">
        <v>24</v>
      </c>
      <c r="F1284" s="4" t="s">
        <v>934</v>
      </c>
      <c r="G1284" s="3"/>
      <c r="H1284" s="11"/>
      <c r="I1284" s="4" t="s">
        <v>336</v>
      </c>
      <c r="J1284" s="4"/>
      <c r="K1284" s="4"/>
      <c r="L1284" s="4"/>
      <c r="M1284" s="4" t="str">
        <f>IF(vlookup(A1284,'Available Pokemon'!A:C,3,FALSE)=D1284,"Y","N")</f>
        <v>N</v>
      </c>
      <c r="N1284" s="4" t="str">
        <f>iferror(IF(vlookup(A1284,'Available Pokemon'!A:D,4,FALSE)=D1284,"Y","N"),"N")</f>
        <v>N</v>
      </c>
      <c r="O1284" s="4" t="str">
        <f t="shared" si="5"/>
        <v>N</v>
      </c>
      <c r="P1284" s="4" t="s">
        <v>44</v>
      </c>
      <c r="Q1284" s="4" t="s">
        <v>30</v>
      </c>
      <c r="R1284" s="4" t="s">
        <v>28</v>
      </c>
      <c r="S1284" s="4" t="s">
        <v>28</v>
      </c>
      <c r="T1284" s="4">
        <v>0.0</v>
      </c>
      <c r="U1284" s="4" t="s">
        <v>31</v>
      </c>
    </row>
    <row r="1285" hidden="1">
      <c r="A1285" s="11" t="s">
        <v>979</v>
      </c>
      <c r="B1285" s="11" t="s">
        <v>44</v>
      </c>
      <c r="C1285" s="12" t="s">
        <v>1027</v>
      </c>
      <c r="D1285" s="3" t="str">
        <f>VLOOKUP(C1285,Locations!$G$2:$H$250,2,false)</f>
        <v>00125 Coral Ward Renovated</v>
      </c>
      <c r="E1285" s="11" t="s">
        <v>24</v>
      </c>
      <c r="F1285" s="4" t="s">
        <v>934</v>
      </c>
      <c r="G1285" s="3"/>
      <c r="H1285" s="11"/>
      <c r="I1285" s="4" t="s">
        <v>978</v>
      </c>
      <c r="J1285" s="4"/>
      <c r="K1285" s="4"/>
      <c r="L1285" s="4"/>
      <c r="M1285" s="4" t="str">
        <f>IF(vlookup(A1285,'Available Pokemon'!A:C,3,FALSE)=D1285,"Y","N")</f>
        <v>N</v>
      </c>
      <c r="N1285" s="4" t="str">
        <f>iferror(IF(vlookup(A1285,'Available Pokemon'!A:D,4,FALSE)=D1285,"Y","N"),"N")</f>
        <v>N</v>
      </c>
      <c r="O1285" s="4" t="str">
        <f t="shared" si="5"/>
        <v>N</v>
      </c>
      <c r="P1285" s="4" t="s">
        <v>44</v>
      </c>
      <c r="Q1285" s="4" t="s">
        <v>56</v>
      </c>
      <c r="R1285" s="4" t="s">
        <v>28</v>
      </c>
      <c r="S1285" s="4" t="s">
        <v>31</v>
      </c>
      <c r="T1285" s="4">
        <v>1.0</v>
      </c>
      <c r="U1285" s="4"/>
    </row>
    <row r="1286" hidden="1">
      <c r="A1286" s="11" t="s">
        <v>388</v>
      </c>
      <c r="B1286" s="11" t="s">
        <v>165</v>
      </c>
      <c r="C1286" s="12" t="s">
        <v>1034</v>
      </c>
      <c r="D1286" s="3" t="str">
        <f>VLOOKUP(C1286,Locations!$G$2:$H$250,2,false)</f>
        <v>00126 Coral Lighthouse Renovated</v>
      </c>
      <c r="E1286" s="11" t="s">
        <v>24</v>
      </c>
      <c r="F1286" s="4" t="s">
        <v>934</v>
      </c>
      <c r="G1286" s="3"/>
      <c r="H1286" s="11"/>
      <c r="I1286" s="4" t="s">
        <v>389</v>
      </c>
      <c r="J1286" s="4"/>
      <c r="K1286" s="4"/>
      <c r="L1286" s="4"/>
      <c r="M1286" s="4" t="str">
        <f>IF(vlookup(A1286,'Available Pokemon'!A:C,3,FALSE)=D1286,"Y","N")</f>
        <v>N</v>
      </c>
      <c r="N1286" s="4" t="str">
        <f>iferror(IF(vlookup(A1286,'Available Pokemon'!A:D,4,FALSE)=D1286,"Y","N"),"N")</f>
        <v>N</v>
      </c>
      <c r="O1286" s="4" t="str">
        <f t="shared" si="5"/>
        <v>N</v>
      </c>
      <c r="P1286" s="4" t="s">
        <v>44</v>
      </c>
      <c r="Q1286" s="4" t="s">
        <v>81</v>
      </c>
      <c r="R1286" s="4" t="s">
        <v>28</v>
      </c>
      <c r="S1286" s="4" t="s">
        <v>31</v>
      </c>
      <c r="T1286" s="4">
        <v>1.0</v>
      </c>
      <c r="U1286" s="4"/>
    </row>
    <row r="1287">
      <c r="A1287" s="11" t="s">
        <v>537</v>
      </c>
      <c r="B1287" s="11" t="s">
        <v>165</v>
      </c>
      <c r="C1287" s="12" t="s">
        <v>1034</v>
      </c>
      <c r="D1287" s="3" t="str">
        <f>VLOOKUP(C1287,Locations!$G$2:$H$250,2,false)</f>
        <v>00126 Coral Lighthouse Renovated</v>
      </c>
      <c r="E1287" s="11" t="s">
        <v>24</v>
      </c>
      <c r="F1287" s="4" t="s">
        <v>934</v>
      </c>
      <c r="G1287" s="5"/>
      <c r="H1287" s="11"/>
      <c r="I1287" s="4"/>
      <c r="J1287" s="4"/>
      <c r="K1287" s="4"/>
      <c r="L1287" s="4"/>
      <c r="M1287" s="4" t="str">
        <f>IF(vlookup(A1287,'Available Pokemon'!A:C,3,FALSE)=D1287,"Y","N")</f>
        <v>N</v>
      </c>
      <c r="N1287" s="4" t="str">
        <f>iferror(IF(vlookup(A1287,'Available Pokemon'!A:D,4,FALSE)=D1287,"Y","N"),"N")</f>
        <v>Y</v>
      </c>
      <c r="O1287" s="4" t="str">
        <f t="shared" si="5"/>
        <v>Y</v>
      </c>
      <c r="P1287" s="4" t="s">
        <v>44</v>
      </c>
      <c r="Q1287" s="4" t="s">
        <v>121</v>
      </c>
      <c r="R1287" s="4" t="s">
        <v>28</v>
      </c>
      <c r="S1287" s="4" t="s">
        <v>31</v>
      </c>
      <c r="T1287" s="4" t="s">
        <v>82</v>
      </c>
      <c r="U1287" s="4" t="s">
        <v>31</v>
      </c>
    </row>
    <row r="1288">
      <c r="A1288" s="11" t="s">
        <v>268</v>
      </c>
      <c r="B1288" s="11" t="s">
        <v>165</v>
      </c>
      <c r="C1288" s="12" t="s">
        <v>1034</v>
      </c>
      <c r="D1288" s="3" t="str">
        <f>VLOOKUP(C1288,Locations!$G$2:$H$250,2,false)</f>
        <v>00126 Coral Lighthouse Renovated</v>
      </c>
      <c r="E1288" s="11" t="s">
        <v>24</v>
      </c>
      <c r="F1288" s="4" t="s">
        <v>934</v>
      </c>
      <c r="G1288" s="5"/>
      <c r="H1288" s="11"/>
      <c r="I1288" s="4"/>
      <c r="J1288" s="4"/>
      <c r="K1288" s="4"/>
      <c r="L1288" s="4"/>
      <c r="M1288" s="4" t="str">
        <f>IF(vlookup(A1288,'Available Pokemon'!A:C,3,FALSE)=D1288,"Y","N")</f>
        <v>N</v>
      </c>
      <c r="N1288" s="4" t="str">
        <f>iferror(IF(vlookup(A1288,'Available Pokemon'!A:D,4,FALSE)=D1288,"Y","N"),"N")</f>
        <v>Y</v>
      </c>
      <c r="O1288" s="4" t="str">
        <f t="shared" si="5"/>
        <v>Y</v>
      </c>
      <c r="P1288" s="4" t="s">
        <v>44</v>
      </c>
      <c r="Q1288" s="4" t="s">
        <v>177</v>
      </c>
      <c r="R1288" s="4" t="s">
        <v>28</v>
      </c>
      <c r="S1288" s="4" t="s">
        <v>31</v>
      </c>
      <c r="T1288" s="4">
        <v>1.0</v>
      </c>
      <c r="U1288" s="4"/>
    </row>
    <row r="1289">
      <c r="A1289" s="11" t="s">
        <v>1035</v>
      </c>
      <c r="B1289" s="11" t="s">
        <v>165</v>
      </c>
      <c r="C1289" s="12" t="s">
        <v>1034</v>
      </c>
      <c r="D1289" s="3" t="str">
        <f>VLOOKUP(C1289,Locations!$G$2:$H$250,2,false)</f>
        <v>00126 Coral Lighthouse Renovated</v>
      </c>
      <c r="E1289" s="11" t="s">
        <v>24</v>
      </c>
      <c r="F1289" s="4" t="s">
        <v>934</v>
      </c>
      <c r="G1289" s="5"/>
      <c r="H1289" s="11"/>
      <c r="I1289" s="4"/>
      <c r="J1289" s="4"/>
      <c r="K1289" s="4"/>
      <c r="L1289" s="4"/>
      <c r="M1289" s="4" t="str">
        <f>IF(vlookup(A1289,'Available Pokemon'!A:C,3,FALSE)=D1289,"Y","N")</f>
        <v>Y</v>
      </c>
      <c r="N1289" s="4" t="str">
        <f>iferror(IF(vlookup(A1289,'Available Pokemon'!A:D,4,FALSE)=D1289,"Y","N"),"N")</f>
        <v>N</v>
      </c>
      <c r="O1289" s="4" t="str">
        <f t="shared" si="5"/>
        <v>Y</v>
      </c>
      <c r="P1289" s="4" t="s">
        <v>90</v>
      </c>
      <c r="Q1289" s="4" t="s">
        <v>44</v>
      </c>
      <c r="R1289" s="4" t="s">
        <v>28</v>
      </c>
      <c r="S1289" s="4" t="s">
        <v>28</v>
      </c>
      <c r="T1289" s="4">
        <v>0.0</v>
      </c>
      <c r="U1289" s="4" t="s">
        <v>31</v>
      </c>
    </row>
    <row r="1290" hidden="1">
      <c r="A1290" s="11" t="s">
        <v>318</v>
      </c>
      <c r="B1290" s="11" t="s">
        <v>165</v>
      </c>
      <c r="C1290" s="12" t="s">
        <v>1034</v>
      </c>
      <c r="D1290" s="3" t="str">
        <f>VLOOKUP(C1290,Locations!$G$2:$H$250,2,false)</f>
        <v>00126 Coral Lighthouse Renovated</v>
      </c>
      <c r="E1290" s="11" t="s">
        <v>24</v>
      </c>
      <c r="F1290" s="4" t="s">
        <v>934</v>
      </c>
      <c r="G1290" s="5"/>
      <c r="H1290" s="11"/>
      <c r="I1290" s="4" t="s">
        <v>336</v>
      </c>
      <c r="J1290" s="4"/>
      <c r="K1290" s="4"/>
      <c r="L1290" s="4"/>
      <c r="M1290" s="4" t="str">
        <f>IF(vlookup(A1290,'Available Pokemon'!A:C,3,FALSE)=D1290,"Y","N")</f>
        <v>N</v>
      </c>
      <c r="N1290" s="4" t="str">
        <f>iferror(IF(vlookup(A1290,'Available Pokemon'!A:D,4,FALSE)=D1290,"Y","N"),"N")</f>
        <v>N</v>
      </c>
      <c r="O1290" s="4" t="str">
        <f t="shared" si="5"/>
        <v>N</v>
      </c>
      <c r="P1290" s="4" t="s">
        <v>30</v>
      </c>
      <c r="Q1290" s="4" t="s">
        <v>44</v>
      </c>
      <c r="R1290" s="4" t="s">
        <v>28</v>
      </c>
      <c r="S1290" s="4" t="s">
        <v>31</v>
      </c>
      <c r="T1290" s="4">
        <v>1.0</v>
      </c>
      <c r="U1290" s="4"/>
    </row>
    <row r="1291">
      <c r="A1291" s="11" t="s">
        <v>543</v>
      </c>
      <c r="B1291" s="11" t="s">
        <v>165</v>
      </c>
      <c r="C1291" s="12" t="s">
        <v>1034</v>
      </c>
      <c r="D1291" s="3" t="str">
        <f>VLOOKUP(C1291,Locations!$G$2:$H$250,2,false)</f>
        <v>00126 Coral Lighthouse Renovated</v>
      </c>
      <c r="E1291" s="11" t="s">
        <v>24</v>
      </c>
      <c r="F1291" s="4" t="s">
        <v>934</v>
      </c>
      <c r="G1291" s="5"/>
      <c r="H1291" s="11"/>
      <c r="I1291" s="4"/>
      <c r="J1291" s="4"/>
      <c r="K1291" s="4"/>
      <c r="L1291" s="4"/>
      <c r="M1291" s="4" t="str">
        <f>IF(vlookup(A1291,'Available Pokemon'!A:C,3,FALSE)=D1291,"Y","N")</f>
        <v>N</v>
      </c>
      <c r="N1291" s="4" t="str">
        <f>iferror(IF(vlookup(A1291,'Available Pokemon'!A:D,4,FALSE)=D1291,"Y","N"),"N")</f>
        <v>Y</v>
      </c>
      <c r="O1291" s="4" t="str">
        <f t="shared" si="5"/>
        <v>Y</v>
      </c>
      <c r="P1291" s="4" t="s">
        <v>44</v>
      </c>
      <c r="Q1291" s="4"/>
      <c r="R1291" s="4" t="s">
        <v>28</v>
      </c>
      <c r="S1291" s="4" t="s">
        <v>31</v>
      </c>
      <c r="T1291" s="4" t="s">
        <v>82</v>
      </c>
      <c r="U1291" s="4" t="s">
        <v>31</v>
      </c>
    </row>
    <row r="1292" hidden="1">
      <c r="A1292" s="11" t="s">
        <v>269</v>
      </c>
      <c r="B1292" s="11" t="s">
        <v>165</v>
      </c>
      <c r="C1292" s="12" t="s">
        <v>1034</v>
      </c>
      <c r="D1292" s="3" t="str">
        <f>VLOOKUP(C1292,Locations!$G$2:$H$250,2,false)</f>
        <v>00126 Coral Lighthouse Renovated</v>
      </c>
      <c r="E1292" s="11" t="s">
        <v>24</v>
      </c>
      <c r="F1292" s="4" t="s">
        <v>934</v>
      </c>
      <c r="G1292" s="3"/>
      <c r="H1292" s="11"/>
      <c r="I1292" s="4"/>
      <c r="J1292" s="4"/>
      <c r="K1292" s="4"/>
      <c r="L1292" s="4"/>
      <c r="M1292" s="4" t="str">
        <f>IF(vlookup(A1292,'Available Pokemon'!A:C,3,FALSE)=D1292,"Y","N")</f>
        <v>N</v>
      </c>
      <c r="N1292" s="4" t="str">
        <f>iferror(IF(vlookup(A1292,'Available Pokemon'!A:D,4,FALSE)=D1292,"Y","N"),"N")</f>
        <v>N</v>
      </c>
      <c r="O1292" s="4" t="str">
        <f t="shared" si="5"/>
        <v>N</v>
      </c>
      <c r="P1292" s="4" t="s">
        <v>44</v>
      </c>
      <c r="Q1292" s="4"/>
      <c r="R1292" s="4" t="s">
        <v>28</v>
      </c>
      <c r="S1292" s="4" t="s">
        <v>31</v>
      </c>
      <c r="T1292" s="4">
        <v>1.0</v>
      </c>
      <c r="U1292" s="4"/>
    </row>
    <row r="1293" hidden="1">
      <c r="A1293" s="11" t="s">
        <v>406</v>
      </c>
      <c r="B1293" s="11" t="s">
        <v>165</v>
      </c>
      <c r="C1293" s="12" t="s">
        <v>1034</v>
      </c>
      <c r="D1293" s="3" t="str">
        <f>VLOOKUP(C1293,Locations!$G$2:$H$250,2,false)</f>
        <v>00126 Coral Lighthouse Renovated</v>
      </c>
      <c r="E1293" s="11" t="s">
        <v>24</v>
      </c>
      <c r="F1293" s="4" t="s">
        <v>934</v>
      </c>
      <c r="G1293" s="3"/>
      <c r="H1293" s="11"/>
      <c r="I1293" s="4"/>
      <c r="J1293" s="4"/>
      <c r="K1293" s="4"/>
      <c r="L1293" s="4"/>
      <c r="M1293" s="4" t="str">
        <f>IF(vlookup(A1293,'Available Pokemon'!A:C,3,FALSE)=D1293,"Y","N")</f>
        <v>N</v>
      </c>
      <c r="N1293" s="4" t="str">
        <f>iferror(IF(vlookup(A1293,'Available Pokemon'!A:D,4,FALSE)=D1293,"Y","N"),"N")</f>
        <v>N</v>
      </c>
      <c r="O1293" s="4" t="str">
        <f t="shared" si="5"/>
        <v>N</v>
      </c>
      <c r="P1293" s="4" t="s">
        <v>30</v>
      </c>
      <c r="Q1293" s="4" t="s">
        <v>44</v>
      </c>
      <c r="R1293" s="4" t="s">
        <v>409</v>
      </c>
      <c r="S1293" s="4" t="s">
        <v>31</v>
      </c>
      <c r="T1293" s="4">
        <v>1.0</v>
      </c>
      <c r="U1293" s="4"/>
    </row>
    <row r="1294">
      <c r="A1294" s="11" t="s">
        <v>1036</v>
      </c>
      <c r="B1294" s="11" t="s">
        <v>165</v>
      </c>
      <c r="C1294" s="12" t="s">
        <v>1034</v>
      </c>
      <c r="D1294" s="3" t="str">
        <f>VLOOKUP(C1294,Locations!$G$2:$H$250,2,false)</f>
        <v>00126 Coral Lighthouse Renovated</v>
      </c>
      <c r="E1294" s="11" t="s">
        <v>24</v>
      </c>
      <c r="F1294" s="4" t="s">
        <v>934</v>
      </c>
      <c r="G1294" s="5"/>
      <c r="H1294" s="11"/>
      <c r="I1294" s="4"/>
      <c r="J1294" s="4"/>
      <c r="K1294" s="4"/>
      <c r="L1294" s="4"/>
      <c r="M1294" s="4" t="str">
        <f>IF(vlookup(A1294,'Available Pokemon'!A:C,3,FALSE)=D1294,"Y","N")</f>
        <v>Y</v>
      </c>
      <c r="N1294" s="4" t="str">
        <f>iferror(IF(vlookup(A1294,'Available Pokemon'!A:D,4,FALSE)=D1294,"Y","N"),"N")</f>
        <v>N</v>
      </c>
      <c r="O1294" s="4" t="str">
        <f t="shared" si="5"/>
        <v>Y</v>
      </c>
      <c r="P1294" s="4" t="s">
        <v>90</v>
      </c>
      <c r="Q1294" s="4" t="s">
        <v>44</v>
      </c>
      <c r="R1294" s="4" t="s">
        <v>28</v>
      </c>
      <c r="S1294" s="4" t="s">
        <v>31</v>
      </c>
      <c r="T1294" s="4">
        <v>1.0</v>
      </c>
      <c r="U1294" s="4"/>
    </row>
    <row r="1295">
      <c r="A1295" s="3" t="s">
        <v>53</v>
      </c>
      <c r="B1295" s="2" t="s">
        <v>22</v>
      </c>
      <c r="C1295" s="3" t="s">
        <v>1034</v>
      </c>
      <c r="D1295" s="3" t="str">
        <f>VLOOKUP(C1295,Locations!$G$2:$H$250,2,false)</f>
        <v>00126 Coral Lighthouse Renovated</v>
      </c>
      <c r="E1295" s="2" t="s">
        <v>24</v>
      </c>
      <c r="F1295" s="4" t="s">
        <v>934</v>
      </c>
      <c r="G1295" s="5"/>
      <c r="H1295" s="2" t="s">
        <v>414</v>
      </c>
      <c r="I1295" s="4" t="s">
        <v>28</v>
      </c>
      <c r="J1295" s="4" t="s">
        <v>28</v>
      </c>
      <c r="K1295" s="4" t="s">
        <v>28</v>
      </c>
      <c r="L1295" s="4"/>
      <c r="M1295" s="4" t="str">
        <f>IF(vlookup(A1295,'Available Pokemon'!A:C,3,FALSE)=D1295,"Y","N")</f>
        <v>N</v>
      </c>
      <c r="N1295" s="4" t="str">
        <f>iferror(IF(vlookup(A1295,'Available Pokemon'!A:D,4,FALSE)=D1295,"Y","N"),"N")</f>
        <v>Y</v>
      </c>
      <c r="O1295" s="4" t="str">
        <f t="shared" si="5"/>
        <v>Y</v>
      </c>
      <c r="P1295" s="4" t="s">
        <v>44</v>
      </c>
      <c r="Q1295" s="4"/>
      <c r="R1295" s="4" t="s">
        <v>54</v>
      </c>
      <c r="S1295" s="4" t="s">
        <v>31</v>
      </c>
      <c r="T1295" s="4">
        <v>2.0</v>
      </c>
      <c r="U1295" s="4"/>
    </row>
    <row r="1296" hidden="1">
      <c r="A1296" s="11" t="s">
        <v>388</v>
      </c>
      <c r="B1296" s="11" t="s">
        <v>165</v>
      </c>
      <c r="C1296" s="12" t="s">
        <v>1037</v>
      </c>
      <c r="D1296" s="3" t="str">
        <f>VLOOKUP(C1296,Locations!$G$2:$H$250,2,false)</f>
        <v>00127 Azurine Lake Renovated</v>
      </c>
      <c r="E1296" s="11" t="s">
        <v>24</v>
      </c>
      <c r="F1296" s="4" t="s">
        <v>934</v>
      </c>
      <c r="G1296" s="3" t="s">
        <v>1038</v>
      </c>
      <c r="H1296" s="11"/>
      <c r="I1296" s="4" t="s">
        <v>389</v>
      </c>
      <c r="J1296" s="4"/>
      <c r="K1296" s="4"/>
      <c r="L1296" s="4"/>
      <c r="M1296" s="4" t="str">
        <f>IF(vlookup(A1296,'Available Pokemon'!A:C,3,FALSE)=D1296,"Y","N")</f>
        <v>N</v>
      </c>
      <c r="N1296" s="4" t="str">
        <f>iferror(IF(vlookup(A1296,'Available Pokemon'!A:D,4,FALSE)=D1296,"Y","N"),"N")</f>
        <v>N</v>
      </c>
      <c r="O1296" s="4" t="str">
        <f t="shared" si="5"/>
        <v>N</v>
      </c>
      <c r="P1296" s="4" t="s">
        <v>44</v>
      </c>
      <c r="Q1296" s="4" t="s">
        <v>81</v>
      </c>
      <c r="R1296" s="4" t="s">
        <v>28</v>
      </c>
      <c r="S1296" s="4" t="s">
        <v>31</v>
      </c>
      <c r="T1296" s="4">
        <v>1.0</v>
      </c>
      <c r="U1296" s="4"/>
    </row>
    <row r="1297" hidden="1">
      <c r="A1297" s="11" t="s">
        <v>537</v>
      </c>
      <c r="B1297" s="11" t="s">
        <v>165</v>
      </c>
      <c r="C1297" s="12" t="s">
        <v>1037</v>
      </c>
      <c r="D1297" s="3" t="str">
        <f>VLOOKUP(C1297,Locations!$G$2:$H$250,2,false)</f>
        <v>00127 Azurine Lake Renovated</v>
      </c>
      <c r="E1297" s="11" t="s">
        <v>24</v>
      </c>
      <c r="F1297" s="4" t="s">
        <v>934</v>
      </c>
      <c r="G1297" s="3" t="s">
        <v>1038</v>
      </c>
      <c r="H1297" s="2" t="s">
        <v>149</v>
      </c>
      <c r="I1297" s="4"/>
      <c r="J1297" s="4"/>
      <c r="K1297" s="4"/>
      <c r="L1297" s="4"/>
      <c r="M1297" s="4" t="str">
        <f>IF(vlookup(A1297,'Available Pokemon'!A:C,3,FALSE)=D1297,"Y","N")</f>
        <v>N</v>
      </c>
      <c r="N1297" s="4" t="str">
        <f>iferror(IF(vlookup(A1297,'Available Pokemon'!A:D,4,FALSE)=D1297,"Y","N"),"N")</f>
        <v>N</v>
      </c>
      <c r="O1297" s="4" t="str">
        <f t="shared" si="5"/>
        <v>N</v>
      </c>
      <c r="P1297" s="4" t="s">
        <v>44</v>
      </c>
      <c r="Q1297" s="4" t="s">
        <v>121</v>
      </c>
      <c r="R1297" s="4" t="s">
        <v>28</v>
      </c>
      <c r="S1297" s="4" t="s">
        <v>31</v>
      </c>
      <c r="T1297" s="4" t="s">
        <v>82</v>
      </c>
      <c r="U1297" s="4" t="s">
        <v>31</v>
      </c>
    </row>
    <row r="1298" hidden="1">
      <c r="A1298" s="11" t="s">
        <v>268</v>
      </c>
      <c r="B1298" s="11" t="s">
        <v>165</v>
      </c>
      <c r="C1298" s="12" t="s">
        <v>1037</v>
      </c>
      <c r="D1298" s="3" t="str">
        <f>VLOOKUP(C1298,Locations!$G$2:$H$250,2,false)</f>
        <v>00127 Azurine Lake Renovated</v>
      </c>
      <c r="E1298" s="11" t="s">
        <v>24</v>
      </c>
      <c r="F1298" s="4" t="s">
        <v>934</v>
      </c>
      <c r="G1298" s="3" t="s">
        <v>1038</v>
      </c>
      <c r="H1298" s="2" t="s">
        <v>149</v>
      </c>
      <c r="I1298" s="4"/>
      <c r="J1298" s="4"/>
      <c r="K1298" s="4"/>
      <c r="L1298" s="4"/>
      <c r="M1298" s="4" t="str">
        <f>IF(vlookup(A1298,'Available Pokemon'!A:C,3,FALSE)=D1298,"Y","N")</f>
        <v>N</v>
      </c>
      <c r="N1298" s="4" t="str">
        <f>iferror(IF(vlookup(A1298,'Available Pokemon'!A:D,4,FALSE)=D1298,"Y","N"),"N")</f>
        <v>N</v>
      </c>
      <c r="O1298" s="4" t="str">
        <f t="shared" si="5"/>
        <v>N</v>
      </c>
      <c r="P1298" s="4" t="s">
        <v>44</v>
      </c>
      <c r="Q1298" s="4" t="s">
        <v>177</v>
      </c>
      <c r="R1298" s="4" t="s">
        <v>28</v>
      </c>
      <c r="S1298" s="4" t="s">
        <v>31</v>
      </c>
      <c r="T1298" s="4">
        <v>1.0</v>
      </c>
      <c r="U1298" s="4"/>
    </row>
    <row r="1299" hidden="1">
      <c r="A1299" s="11" t="s">
        <v>1035</v>
      </c>
      <c r="B1299" s="11" t="s">
        <v>165</v>
      </c>
      <c r="C1299" s="12" t="s">
        <v>1037</v>
      </c>
      <c r="D1299" s="3" t="str">
        <f>VLOOKUP(C1299,Locations!$G$2:$H$250,2,false)</f>
        <v>00127 Azurine Lake Renovated</v>
      </c>
      <c r="E1299" s="11" t="s">
        <v>24</v>
      </c>
      <c r="F1299" s="4" t="s">
        <v>934</v>
      </c>
      <c r="G1299" s="3" t="s">
        <v>1038</v>
      </c>
      <c r="H1299" s="2" t="s">
        <v>414</v>
      </c>
      <c r="I1299" s="4"/>
      <c r="J1299" s="4"/>
      <c r="K1299" s="4"/>
      <c r="L1299" s="4"/>
      <c r="M1299" s="4" t="str">
        <f>IF(vlookup(A1299,'Available Pokemon'!A:C,3,FALSE)=D1299,"Y","N")</f>
        <v>N</v>
      </c>
      <c r="N1299" s="4" t="str">
        <f>iferror(IF(vlookup(A1299,'Available Pokemon'!A:D,4,FALSE)=D1299,"Y","N"),"N")</f>
        <v>N</v>
      </c>
      <c r="O1299" s="4" t="str">
        <f t="shared" si="5"/>
        <v>N</v>
      </c>
      <c r="P1299" s="4" t="s">
        <v>90</v>
      </c>
      <c r="Q1299" s="4" t="s">
        <v>44</v>
      </c>
      <c r="R1299" s="4" t="s">
        <v>28</v>
      </c>
      <c r="S1299" s="4" t="s">
        <v>28</v>
      </c>
      <c r="T1299" s="4">
        <v>0.0</v>
      </c>
      <c r="U1299" s="4" t="s">
        <v>31</v>
      </c>
    </row>
    <row r="1300" hidden="1">
      <c r="A1300" s="11" t="s">
        <v>318</v>
      </c>
      <c r="B1300" s="11" t="s">
        <v>165</v>
      </c>
      <c r="C1300" s="12" t="s">
        <v>1037</v>
      </c>
      <c r="D1300" s="3" t="str">
        <f>VLOOKUP(C1300,Locations!$G$2:$H$250,2,false)</f>
        <v>00127 Azurine Lake Renovated</v>
      </c>
      <c r="E1300" s="11" t="s">
        <v>24</v>
      </c>
      <c r="F1300" s="4" t="s">
        <v>934</v>
      </c>
      <c r="G1300" s="3" t="s">
        <v>1038</v>
      </c>
      <c r="H1300" s="2" t="s">
        <v>149</v>
      </c>
      <c r="I1300" s="4" t="s">
        <v>336</v>
      </c>
      <c r="J1300" s="4"/>
      <c r="K1300" s="4"/>
      <c r="L1300" s="4"/>
      <c r="M1300" s="4" t="str">
        <f>IF(vlookup(A1300,'Available Pokemon'!A:C,3,FALSE)=D1300,"Y","N")</f>
        <v>N</v>
      </c>
      <c r="N1300" s="4" t="str">
        <f>iferror(IF(vlookup(A1300,'Available Pokemon'!A:D,4,FALSE)=D1300,"Y","N"),"N")</f>
        <v>N</v>
      </c>
      <c r="O1300" s="4" t="str">
        <f t="shared" si="5"/>
        <v>N</v>
      </c>
      <c r="P1300" s="4" t="s">
        <v>30</v>
      </c>
      <c r="Q1300" s="4" t="s">
        <v>44</v>
      </c>
      <c r="R1300" s="4" t="s">
        <v>28</v>
      </c>
      <c r="S1300" s="4" t="s">
        <v>31</v>
      </c>
      <c r="T1300" s="4">
        <v>1.0</v>
      </c>
      <c r="U1300" s="4"/>
    </row>
    <row r="1301" hidden="1">
      <c r="A1301" s="11" t="s">
        <v>543</v>
      </c>
      <c r="B1301" s="11" t="s">
        <v>165</v>
      </c>
      <c r="C1301" s="12" t="s">
        <v>1037</v>
      </c>
      <c r="D1301" s="3" t="str">
        <f>VLOOKUP(C1301,Locations!$G$2:$H$250,2,false)</f>
        <v>00127 Azurine Lake Renovated</v>
      </c>
      <c r="E1301" s="11" t="s">
        <v>24</v>
      </c>
      <c r="F1301" s="4" t="s">
        <v>934</v>
      </c>
      <c r="G1301" s="3" t="s">
        <v>1038</v>
      </c>
      <c r="H1301" s="2" t="s">
        <v>149</v>
      </c>
      <c r="I1301" s="4"/>
      <c r="J1301" s="4"/>
      <c r="K1301" s="4"/>
      <c r="L1301" s="4"/>
      <c r="M1301" s="4" t="str">
        <f>IF(vlookup(A1301,'Available Pokemon'!A:C,3,FALSE)=D1301,"Y","N")</f>
        <v>N</v>
      </c>
      <c r="N1301" s="4" t="str">
        <f>iferror(IF(vlookup(A1301,'Available Pokemon'!A:D,4,FALSE)=D1301,"Y","N"),"N")</f>
        <v>N</v>
      </c>
      <c r="O1301" s="4" t="str">
        <f t="shared" si="5"/>
        <v>N</v>
      </c>
      <c r="P1301" s="4" t="s">
        <v>44</v>
      </c>
      <c r="Q1301" s="4"/>
      <c r="R1301" s="4" t="s">
        <v>28</v>
      </c>
      <c r="S1301" s="4" t="s">
        <v>31</v>
      </c>
      <c r="T1301" s="4" t="s">
        <v>82</v>
      </c>
      <c r="U1301" s="4" t="s">
        <v>31</v>
      </c>
    </row>
    <row r="1302" hidden="1">
      <c r="A1302" s="11" t="s">
        <v>269</v>
      </c>
      <c r="B1302" s="11" t="s">
        <v>165</v>
      </c>
      <c r="C1302" s="12" t="s">
        <v>1037</v>
      </c>
      <c r="D1302" s="3" t="str">
        <f>VLOOKUP(C1302,Locations!$G$2:$H$250,2,false)</f>
        <v>00127 Azurine Lake Renovated</v>
      </c>
      <c r="E1302" s="11" t="s">
        <v>24</v>
      </c>
      <c r="F1302" s="4" t="s">
        <v>934</v>
      </c>
      <c r="G1302" s="3" t="s">
        <v>1038</v>
      </c>
      <c r="H1302" s="11"/>
      <c r="I1302" s="4"/>
      <c r="J1302" s="4"/>
      <c r="K1302" s="4"/>
      <c r="L1302" s="4"/>
      <c r="M1302" s="4" t="str">
        <f>IF(vlookup(A1302,'Available Pokemon'!A:C,3,FALSE)=D1302,"Y","N")</f>
        <v>N</v>
      </c>
      <c r="N1302" s="4" t="str">
        <f>iferror(IF(vlookup(A1302,'Available Pokemon'!A:D,4,FALSE)=D1302,"Y","N"),"N")</f>
        <v>N</v>
      </c>
      <c r="O1302" s="4" t="str">
        <f t="shared" si="5"/>
        <v>N</v>
      </c>
      <c r="P1302" s="4" t="s">
        <v>44</v>
      </c>
      <c r="Q1302" s="4"/>
      <c r="R1302" s="4" t="s">
        <v>28</v>
      </c>
      <c r="S1302" s="4" t="s">
        <v>31</v>
      </c>
      <c r="T1302" s="4">
        <v>1.0</v>
      </c>
      <c r="U1302" s="4"/>
    </row>
    <row r="1303" hidden="1">
      <c r="A1303" s="11" t="s">
        <v>406</v>
      </c>
      <c r="B1303" s="11" t="s">
        <v>165</v>
      </c>
      <c r="C1303" s="12" t="s">
        <v>1037</v>
      </c>
      <c r="D1303" s="3" t="str">
        <f>VLOOKUP(C1303,Locations!$G$2:$H$250,2,false)</f>
        <v>00127 Azurine Lake Renovated</v>
      </c>
      <c r="E1303" s="11" t="s">
        <v>24</v>
      </c>
      <c r="F1303" s="4" t="s">
        <v>934</v>
      </c>
      <c r="G1303" s="3" t="s">
        <v>1038</v>
      </c>
      <c r="H1303" s="11"/>
      <c r="I1303" s="4"/>
      <c r="J1303" s="4"/>
      <c r="K1303" s="4"/>
      <c r="L1303" s="4"/>
      <c r="M1303" s="4" t="str">
        <f>IF(vlookup(A1303,'Available Pokemon'!A:C,3,FALSE)=D1303,"Y","N")</f>
        <v>N</v>
      </c>
      <c r="N1303" s="4" t="str">
        <f>iferror(IF(vlookup(A1303,'Available Pokemon'!A:D,4,FALSE)=D1303,"Y","N"),"N")</f>
        <v>N</v>
      </c>
      <c r="O1303" s="4" t="str">
        <f t="shared" si="5"/>
        <v>N</v>
      </c>
      <c r="P1303" s="4" t="s">
        <v>30</v>
      </c>
      <c r="Q1303" s="4" t="s">
        <v>44</v>
      </c>
      <c r="R1303" s="4" t="s">
        <v>409</v>
      </c>
      <c r="S1303" s="4" t="s">
        <v>31</v>
      </c>
      <c r="T1303" s="4">
        <v>1.0</v>
      </c>
      <c r="U1303" s="4"/>
    </row>
    <row r="1304" hidden="1">
      <c r="A1304" s="11" t="s">
        <v>1036</v>
      </c>
      <c r="B1304" s="11" t="s">
        <v>165</v>
      </c>
      <c r="C1304" s="12" t="s">
        <v>1037</v>
      </c>
      <c r="D1304" s="3" t="str">
        <f>VLOOKUP(C1304,Locations!$G$2:$H$250,2,false)</f>
        <v>00127 Azurine Lake Renovated</v>
      </c>
      <c r="E1304" s="11" t="s">
        <v>24</v>
      </c>
      <c r="F1304" s="4" t="s">
        <v>934</v>
      </c>
      <c r="G1304" s="3" t="s">
        <v>1038</v>
      </c>
      <c r="H1304" s="11"/>
      <c r="I1304" s="4"/>
      <c r="J1304" s="4"/>
      <c r="K1304" s="4"/>
      <c r="L1304" s="4"/>
      <c r="M1304" s="4" t="str">
        <f>IF(vlookup(A1304,'Available Pokemon'!A:C,3,FALSE)=D1304,"Y","N")</f>
        <v>N</v>
      </c>
      <c r="N1304" s="4" t="str">
        <f>iferror(IF(vlookup(A1304,'Available Pokemon'!A:D,4,FALSE)=D1304,"Y","N"),"N")</f>
        <v>N</v>
      </c>
      <c r="O1304" s="4" t="str">
        <f t="shared" si="5"/>
        <v>N</v>
      </c>
      <c r="P1304" s="4" t="s">
        <v>90</v>
      </c>
      <c r="Q1304" s="4" t="s">
        <v>44</v>
      </c>
      <c r="R1304" s="4" t="s">
        <v>28</v>
      </c>
      <c r="S1304" s="4" t="s">
        <v>31</v>
      </c>
      <c r="T1304" s="4">
        <v>1.0</v>
      </c>
      <c r="U1304" s="4"/>
    </row>
    <row r="1305">
      <c r="A1305" s="3" t="s">
        <v>48</v>
      </c>
      <c r="B1305" s="2" t="s">
        <v>22</v>
      </c>
      <c r="C1305" s="3" t="s">
        <v>1037</v>
      </c>
      <c r="D1305" s="3" t="str">
        <f>VLOOKUP(C1305,Locations!$G$2:$H$250,2,false)</f>
        <v>00127 Azurine Lake Renovated</v>
      </c>
      <c r="E1305" s="2" t="s">
        <v>24</v>
      </c>
      <c r="F1305" s="4" t="s">
        <v>934</v>
      </c>
      <c r="G1305" s="5" t="s">
        <v>1039</v>
      </c>
      <c r="H1305" s="2" t="s">
        <v>414</v>
      </c>
      <c r="I1305" s="4" t="s">
        <v>28</v>
      </c>
      <c r="J1305" s="4" t="s">
        <v>28</v>
      </c>
      <c r="K1305" s="4" t="s">
        <v>28</v>
      </c>
      <c r="L1305" s="4"/>
      <c r="M1305" s="4" t="str">
        <f>IF(vlookup(A1305,'Available Pokemon'!A:C,3,FALSE)=D1305,"Y","N")</f>
        <v>N</v>
      </c>
      <c r="N1305" s="4" t="str">
        <f>iferror(IF(vlookup(A1305,'Available Pokemon'!A:D,4,FALSE)=D1305,"Y","N"),"N")</f>
        <v>Y</v>
      </c>
      <c r="O1305" s="4" t="str">
        <f t="shared" si="5"/>
        <v>Y</v>
      </c>
      <c r="P1305" s="4" t="s">
        <v>44</v>
      </c>
      <c r="Q1305" s="4"/>
      <c r="R1305" s="4" t="s">
        <v>49</v>
      </c>
      <c r="S1305" s="4" t="s">
        <v>31</v>
      </c>
      <c r="T1305" s="4">
        <v>2.0</v>
      </c>
      <c r="U1305" s="4"/>
    </row>
    <row r="1306" hidden="1">
      <c r="A1306" s="11" t="s">
        <v>770</v>
      </c>
      <c r="B1306" s="2" t="s">
        <v>875</v>
      </c>
      <c r="C1306" s="12" t="s">
        <v>1037</v>
      </c>
      <c r="D1306" s="3" t="str">
        <f>VLOOKUP(C1306,Locations!$G$2:$H$250,2,false)</f>
        <v>00127 Azurine Lake Renovated</v>
      </c>
      <c r="E1306" s="11" t="s">
        <v>24</v>
      </c>
      <c r="F1306" s="4" t="s">
        <v>934</v>
      </c>
      <c r="G1306" s="5"/>
      <c r="H1306" s="11"/>
      <c r="I1306" s="4"/>
      <c r="J1306" s="4"/>
      <c r="K1306" s="4"/>
      <c r="L1306" s="4" t="s">
        <v>70</v>
      </c>
      <c r="M1306" s="4" t="str">
        <f>IF(vlookup(A1306,'Available Pokemon'!A:C,3,FALSE)=D1306,"Y","N")</f>
        <v>N</v>
      </c>
      <c r="N1306" s="4" t="str">
        <f>iferror(IF(vlookup(A1306,'Available Pokemon'!A:D,4,FALSE)=D1306,"Y","N"),"N")</f>
        <v>N</v>
      </c>
      <c r="O1306" s="4" t="str">
        <f t="shared" si="5"/>
        <v>N</v>
      </c>
      <c r="P1306" s="4" t="s">
        <v>177</v>
      </c>
      <c r="Q1306" s="4" t="s">
        <v>29</v>
      </c>
      <c r="R1306" s="4" t="s">
        <v>28</v>
      </c>
      <c r="S1306" s="4" t="s">
        <v>31</v>
      </c>
      <c r="T1306" s="4" t="s">
        <v>82</v>
      </c>
      <c r="U1306" s="4" t="s">
        <v>31</v>
      </c>
    </row>
    <row r="1307" hidden="1">
      <c r="A1307" s="11" t="s">
        <v>937</v>
      </c>
      <c r="B1307" s="2" t="s">
        <v>875</v>
      </c>
      <c r="C1307" s="12" t="s">
        <v>1037</v>
      </c>
      <c r="D1307" s="3" t="str">
        <f>VLOOKUP(C1307,Locations!$G$2:$H$250,2,false)</f>
        <v>00127 Azurine Lake Renovated</v>
      </c>
      <c r="E1307" s="11" t="s">
        <v>24</v>
      </c>
      <c r="F1307" s="4" t="s">
        <v>934</v>
      </c>
      <c r="G1307" s="5"/>
      <c r="H1307" s="11"/>
      <c r="I1307" s="4"/>
      <c r="J1307" s="4"/>
      <c r="K1307" s="4"/>
      <c r="L1307" s="4"/>
      <c r="M1307" s="4" t="str">
        <f>IF(vlookup(A1307,'Available Pokemon'!A:C,3,FALSE)=D1307,"Y","N")</f>
        <v>N</v>
      </c>
      <c r="N1307" s="4" t="str">
        <f>iferror(IF(vlookup(A1307,'Available Pokemon'!A:D,4,FALSE)=D1307,"Y","N"),"N")</f>
        <v>N</v>
      </c>
      <c r="O1307" s="4" t="str">
        <f t="shared" si="5"/>
        <v>N</v>
      </c>
      <c r="P1307" s="4" t="s">
        <v>30</v>
      </c>
      <c r="Q1307" s="4" t="s">
        <v>186</v>
      </c>
      <c r="R1307" s="4" t="s">
        <v>28</v>
      </c>
      <c r="S1307" s="4" t="s">
        <v>28</v>
      </c>
      <c r="T1307" s="4">
        <v>0.0</v>
      </c>
      <c r="U1307" s="4" t="s">
        <v>31</v>
      </c>
    </row>
    <row r="1308">
      <c r="A1308" s="11" t="s">
        <v>1040</v>
      </c>
      <c r="B1308" s="2" t="s">
        <v>875</v>
      </c>
      <c r="C1308" s="12" t="s">
        <v>1037</v>
      </c>
      <c r="D1308" s="3" t="str">
        <f>VLOOKUP(C1308,Locations!$G$2:$H$250,2,false)</f>
        <v>00127 Azurine Lake Renovated</v>
      </c>
      <c r="E1308" s="11" t="s">
        <v>24</v>
      </c>
      <c r="F1308" s="4" t="s">
        <v>934</v>
      </c>
      <c r="G1308" s="5"/>
      <c r="H1308" s="2" t="s">
        <v>69</v>
      </c>
      <c r="I1308" s="4"/>
      <c r="J1308" s="4"/>
      <c r="K1308" s="4"/>
      <c r="L1308" s="4"/>
      <c r="M1308" s="4" t="str">
        <f>IF(vlookup(A1308,'Available Pokemon'!A:C,3,FALSE)=D1308,"Y","N")</f>
        <v>Y</v>
      </c>
      <c r="N1308" s="4" t="str">
        <f>iferror(IF(vlookup(A1308,'Available Pokemon'!A:D,4,FALSE)=D1308,"Y","N"),"N")</f>
        <v>N</v>
      </c>
      <c r="O1308" s="4" t="str">
        <f t="shared" si="5"/>
        <v>Y</v>
      </c>
      <c r="P1308" s="4" t="s">
        <v>81</v>
      </c>
      <c r="Q1308" s="4"/>
      <c r="R1308" s="4" t="s">
        <v>28</v>
      </c>
      <c r="S1308" s="4" t="s">
        <v>28</v>
      </c>
      <c r="T1308" s="4">
        <v>1.0</v>
      </c>
      <c r="U1308" s="4"/>
    </row>
    <row r="1309" hidden="1">
      <c r="A1309" s="11" t="s">
        <v>268</v>
      </c>
      <c r="B1309" s="2" t="s">
        <v>875</v>
      </c>
      <c r="C1309" s="12" t="s">
        <v>1037</v>
      </c>
      <c r="D1309" s="3" t="str">
        <f>VLOOKUP(C1309,Locations!$G$2:$H$250,2,false)</f>
        <v>00127 Azurine Lake Renovated</v>
      </c>
      <c r="E1309" s="11" t="s">
        <v>24</v>
      </c>
      <c r="F1309" s="4" t="s">
        <v>934</v>
      </c>
      <c r="G1309" s="5"/>
      <c r="H1309" s="2" t="s">
        <v>149</v>
      </c>
      <c r="I1309" s="4"/>
      <c r="J1309" s="4"/>
      <c r="K1309" s="4"/>
      <c r="L1309" s="4"/>
      <c r="M1309" s="4" t="str">
        <f>IF(vlookup(A1309,'Available Pokemon'!A:C,3,FALSE)=D1309,"Y","N")</f>
        <v>N</v>
      </c>
      <c r="N1309" s="4" t="str">
        <f>iferror(IF(vlookup(A1309,'Available Pokemon'!A:D,4,FALSE)=D1309,"Y","N"),"N")</f>
        <v>N</v>
      </c>
      <c r="O1309" s="4" t="str">
        <f t="shared" si="5"/>
        <v>N</v>
      </c>
      <c r="P1309" s="4" t="s">
        <v>44</v>
      </c>
      <c r="Q1309" s="4" t="s">
        <v>177</v>
      </c>
      <c r="R1309" s="4" t="s">
        <v>28</v>
      </c>
      <c r="S1309" s="4" t="s">
        <v>31</v>
      </c>
      <c r="T1309" s="4">
        <v>1.0</v>
      </c>
      <c r="U1309" s="4"/>
    </row>
    <row r="1310">
      <c r="A1310" s="11" t="s">
        <v>1041</v>
      </c>
      <c r="B1310" s="2" t="s">
        <v>875</v>
      </c>
      <c r="C1310" s="12" t="s">
        <v>1037</v>
      </c>
      <c r="D1310" s="3" t="str">
        <f>VLOOKUP(C1310,Locations!$G$2:$H$250,2,false)</f>
        <v>00127 Azurine Lake Renovated</v>
      </c>
      <c r="E1310" s="11" t="s">
        <v>24</v>
      </c>
      <c r="F1310" s="4" t="s">
        <v>934</v>
      </c>
      <c r="G1310" s="5"/>
      <c r="H1310" s="2" t="s">
        <v>414</v>
      </c>
      <c r="I1310" s="4"/>
      <c r="J1310" s="4"/>
      <c r="K1310" s="4"/>
      <c r="L1310" s="4"/>
      <c r="M1310" s="4" t="str">
        <f>IF(vlookup(A1310,'Available Pokemon'!A:C,3,FALSE)=D1310,"Y","N")</f>
        <v>Y</v>
      </c>
      <c r="N1310" s="4" t="str">
        <f>iferror(IF(vlookup(A1310,'Available Pokemon'!A:D,4,FALSE)=D1310,"Y","N"),"N")</f>
        <v>N</v>
      </c>
      <c r="O1310" s="4" t="str">
        <f t="shared" si="5"/>
        <v>Y</v>
      </c>
      <c r="P1310" s="4" t="s">
        <v>44</v>
      </c>
      <c r="Q1310" s="4" t="s">
        <v>177</v>
      </c>
      <c r="R1310" s="4" t="s">
        <v>28</v>
      </c>
      <c r="S1310" s="4" t="s">
        <v>28</v>
      </c>
      <c r="T1310" s="4">
        <v>0.0</v>
      </c>
      <c r="U1310" s="4" t="s">
        <v>31</v>
      </c>
    </row>
    <row r="1311" hidden="1">
      <c r="A1311" s="11" t="s">
        <v>318</v>
      </c>
      <c r="B1311" s="2" t="s">
        <v>875</v>
      </c>
      <c r="C1311" s="12" t="s">
        <v>1037</v>
      </c>
      <c r="D1311" s="3" t="str">
        <f>VLOOKUP(C1311,Locations!$G$2:$H$250,2,false)</f>
        <v>00127 Azurine Lake Renovated</v>
      </c>
      <c r="E1311" s="11" t="s">
        <v>24</v>
      </c>
      <c r="F1311" s="4" t="s">
        <v>934</v>
      </c>
      <c r="G1311" s="5"/>
      <c r="H1311" s="2" t="s">
        <v>414</v>
      </c>
      <c r="I1311" s="4" t="s">
        <v>336</v>
      </c>
      <c r="J1311" s="4"/>
      <c r="K1311" s="4"/>
      <c r="L1311" s="4"/>
      <c r="M1311" s="4" t="str">
        <f>IF(vlookup(A1311,'Available Pokemon'!A:C,3,FALSE)=D1311,"Y","N")</f>
        <v>N</v>
      </c>
      <c r="N1311" s="4" t="str">
        <f>iferror(IF(vlookup(A1311,'Available Pokemon'!A:D,4,FALSE)=D1311,"Y","N"),"N")</f>
        <v>N</v>
      </c>
      <c r="O1311" s="4" t="str">
        <f t="shared" si="5"/>
        <v>N</v>
      </c>
      <c r="P1311" s="4" t="s">
        <v>30</v>
      </c>
      <c r="Q1311" s="4" t="s">
        <v>44</v>
      </c>
      <c r="R1311" s="4" t="s">
        <v>28</v>
      </c>
      <c r="S1311" s="4" t="s">
        <v>31</v>
      </c>
      <c r="T1311" s="4">
        <v>1.0</v>
      </c>
      <c r="U1311" s="4"/>
    </row>
    <row r="1312" hidden="1">
      <c r="A1312" s="11" t="s">
        <v>849</v>
      </c>
      <c r="B1312" s="2" t="s">
        <v>875</v>
      </c>
      <c r="C1312" s="12" t="s">
        <v>1037</v>
      </c>
      <c r="D1312" s="3" t="str">
        <f>VLOOKUP(C1312,Locations!$G$2:$H$250,2,false)</f>
        <v>00127 Azurine Lake Renovated</v>
      </c>
      <c r="E1312" s="11" t="s">
        <v>24</v>
      </c>
      <c r="F1312" s="4" t="s">
        <v>934</v>
      </c>
      <c r="G1312" s="5"/>
      <c r="H1312" s="11"/>
      <c r="I1312" s="4"/>
      <c r="J1312" s="4"/>
      <c r="K1312" s="4"/>
      <c r="L1312" s="4"/>
      <c r="M1312" s="4" t="str">
        <f>IF(vlookup(A1312,'Available Pokemon'!A:C,3,FALSE)=D1312,"Y","N")</f>
        <v>N</v>
      </c>
      <c r="N1312" s="4" t="str">
        <f>iferror(IF(vlookup(A1312,'Available Pokemon'!A:D,4,FALSE)=D1312,"Y","N"),"N")</f>
        <v>N</v>
      </c>
      <c r="O1312" s="4" t="str">
        <f t="shared" si="5"/>
        <v>N</v>
      </c>
      <c r="P1312" s="4" t="s">
        <v>44</v>
      </c>
      <c r="Q1312" s="4"/>
      <c r="R1312" s="4" t="s">
        <v>28</v>
      </c>
      <c r="S1312" s="4" t="s">
        <v>28</v>
      </c>
      <c r="T1312" s="4">
        <v>0.0</v>
      </c>
      <c r="U1312" s="4" t="s">
        <v>31</v>
      </c>
    </row>
    <row r="1313" hidden="1">
      <c r="A1313" s="11" t="s">
        <v>543</v>
      </c>
      <c r="B1313" s="2" t="s">
        <v>875</v>
      </c>
      <c r="C1313" s="12" t="s">
        <v>1037</v>
      </c>
      <c r="D1313" s="3" t="str">
        <f>VLOOKUP(C1313,Locations!$G$2:$H$250,2,false)</f>
        <v>00127 Azurine Lake Renovated</v>
      </c>
      <c r="E1313" s="11" t="s">
        <v>24</v>
      </c>
      <c r="F1313" s="4" t="s">
        <v>934</v>
      </c>
      <c r="G1313" s="5"/>
      <c r="H1313" s="2" t="s">
        <v>149</v>
      </c>
      <c r="I1313" s="4"/>
      <c r="J1313" s="4"/>
      <c r="K1313" s="4"/>
      <c r="L1313" s="4"/>
      <c r="M1313" s="4" t="str">
        <f>IF(vlookup(A1313,'Available Pokemon'!A:C,3,FALSE)=D1313,"Y","N")</f>
        <v>N</v>
      </c>
      <c r="N1313" s="4" t="str">
        <f>iferror(IF(vlookup(A1313,'Available Pokemon'!A:D,4,FALSE)=D1313,"Y","N"),"N")</f>
        <v>N</v>
      </c>
      <c r="O1313" s="4" t="str">
        <f t="shared" si="5"/>
        <v>N</v>
      </c>
      <c r="P1313" s="4" t="s">
        <v>44</v>
      </c>
      <c r="Q1313" s="4"/>
      <c r="R1313" s="4" t="s">
        <v>28</v>
      </c>
      <c r="S1313" s="4" t="s">
        <v>31</v>
      </c>
      <c r="T1313" s="4" t="s">
        <v>82</v>
      </c>
      <c r="U1313" s="4" t="s">
        <v>31</v>
      </c>
    </row>
    <row r="1314">
      <c r="A1314" s="11" t="s">
        <v>1042</v>
      </c>
      <c r="B1314" s="2" t="s">
        <v>875</v>
      </c>
      <c r="C1314" s="12" t="s">
        <v>1037</v>
      </c>
      <c r="D1314" s="3" t="str">
        <f>VLOOKUP(C1314,Locations!$G$2:$H$250,2,false)</f>
        <v>00127 Azurine Lake Renovated</v>
      </c>
      <c r="E1314" s="11" t="s">
        <v>24</v>
      </c>
      <c r="F1314" s="4" t="s">
        <v>934</v>
      </c>
      <c r="G1314" s="5"/>
      <c r="H1314" s="2" t="s">
        <v>414</v>
      </c>
      <c r="I1314" s="4" t="s">
        <v>336</v>
      </c>
      <c r="J1314" s="4"/>
      <c r="K1314" s="4"/>
      <c r="L1314" s="4"/>
      <c r="M1314" s="4" t="str">
        <f>IF(vlookup(A1314,'Available Pokemon'!A:C,3,FALSE)=D1314,"Y","N")</f>
        <v>Y</v>
      </c>
      <c r="N1314" s="4" t="str">
        <f>iferror(IF(vlookup(A1314,'Available Pokemon'!A:D,4,FALSE)=D1314,"Y","N"),"N")</f>
        <v>N</v>
      </c>
      <c r="O1314" s="4" t="str">
        <f t="shared" si="5"/>
        <v>Y</v>
      </c>
      <c r="P1314" s="4" t="s">
        <v>30</v>
      </c>
      <c r="Q1314" s="4" t="s">
        <v>44</v>
      </c>
      <c r="R1314" s="4" t="s">
        <v>28</v>
      </c>
      <c r="S1314" s="4" t="s">
        <v>28</v>
      </c>
      <c r="T1314" s="4">
        <v>0.0</v>
      </c>
      <c r="U1314" s="4" t="s">
        <v>31</v>
      </c>
    </row>
    <row r="1315" hidden="1">
      <c r="A1315" s="11" t="s">
        <v>919</v>
      </c>
      <c r="B1315" s="2" t="s">
        <v>875</v>
      </c>
      <c r="C1315" s="12" t="s">
        <v>1037</v>
      </c>
      <c r="D1315" s="3" t="str">
        <f>VLOOKUP(C1315,Locations!$G$2:$H$250,2,false)</f>
        <v>00127 Azurine Lake Renovated</v>
      </c>
      <c r="E1315" s="11" t="s">
        <v>24</v>
      </c>
      <c r="F1315" s="4" t="s">
        <v>934</v>
      </c>
      <c r="G1315" s="5"/>
      <c r="H1315" s="11"/>
      <c r="I1315" s="4"/>
      <c r="J1315" s="4"/>
      <c r="K1315" s="4"/>
      <c r="L1315" s="4"/>
      <c r="M1315" s="4" t="str">
        <f>IF(vlookup(A1315,'Available Pokemon'!A:C,3,FALSE)=D1315,"Y","N")</f>
        <v>N</v>
      </c>
      <c r="N1315" s="4" t="str">
        <f>iferror(IF(vlookup(A1315,'Available Pokemon'!A:D,4,FALSE)=D1315,"Y","N"),"N")</f>
        <v>N</v>
      </c>
      <c r="O1315" s="4" t="str">
        <f t="shared" si="5"/>
        <v>N</v>
      </c>
      <c r="P1315" s="4" t="s">
        <v>44</v>
      </c>
      <c r="Q1315" s="4"/>
      <c r="R1315" s="4" t="s">
        <v>28</v>
      </c>
      <c r="S1315" s="4" t="s">
        <v>28</v>
      </c>
      <c r="T1315" s="4">
        <v>0.0</v>
      </c>
      <c r="U1315" s="4" t="s">
        <v>31</v>
      </c>
    </row>
    <row r="1316" hidden="1">
      <c r="A1316" s="11" t="s">
        <v>1036</v>
      </c>
      <c r="B1316" s="2" t="s">
        <v>875</v>
      </c>
      <c r="C1316" s="12" t="s">
        <v>1037</v>
      </c>
      <c r="D1316" s="3" t="str">
        <f>VLOOKUP(C1316,Locations!$G$2:$H$250,2,false)</f>
        <v>00127 Azurine Lake Renovated</v>
      </c>
      <c r="E1316" s="11" t="s">
        <v>24</v>
      </c>
      <c r="F1316" s="4" t="s">
        <v>934</v>
      </c>
      <c r="G1316" s="5"/>
      <c r="H1316" s="2" t="s">
        <v>69</v>
      </c>
      <c r="I1316" s="4"/>
      <c r="J1316" s="4"/>
      <c r="K1316" s="4"/>
      <c r="L1316" s="4"/>
      <c r="M1316" s="4" t="str">
        <f>IF(vlookup(A1316,'Available Pokemon'!A:C,3,FALSE)=D1316,"Y","N")</f>
        <v>N</v>
      </c>
      <c r="N1316" s="4" t="str">
        <f>iferror(IF(vlookup(A1316,'Available Pokemon'!A:D,4,FALSE)=D1316,"Y","N"),"N")</f>
        <v>N</v>
      </c>
      <c r="O1316" s="4" t="str">
        <f t="shared" si="5"/>
        <v>N</v>
      </c>
      <c r="P1316" s="4" t="s">
        <v>90</v>
      </c>
      <c r="Q1316" s="4" t="s">
        <v>44</v>
      </c>
      <c r="R1316" s="4" t="s">
        <v>28</v>
      </c>
      <c r="S1316" s="4" t="s">
        <v>31</v>
      </c>
      <c r="T1316" s="4">
        <v>1.0</v>
      </c>
      <c r="U1316" s="4"/>
    </row>
    <row r="1317" hidden="1">
      <c r="A1317" s="11" t="s">
        <v>481</v>
      </c>
      <c r="B1317" s="2" t="s">
        <v>600</v>
      </c>
      <c r="C1317" s="12" t="s">
        <v>1037</v>
      </c>
      <c r="D1317" s="3" t="str">
        <f>VLOOKUP(C1317,Locations!$G$2:$H$250,2,false)</f>
        <v>00127 Azurine Lake Renovated</v>
      </c>
      <c r="E1317" s="11" t="s">
        <v>24</v>
      </c>
      <c r="F1317" s="4" t="s">
        <v>934</v>
      </c>
      <c r="G1317" s="3"/>
      <c r="H1317" s="2"/>
      <c r="I1317" s="4" t="s">
        <v>675</v>
      </c>
      <c r="J1317" s="4"/>
      <c r="K1317" s="4"/>
      <c r="L1317" s="4"/>
      <c r="M1317" s="4" t="str">
        <f>IF(vlookup(A1317,'Available Pokemon'!A:C,3,FALSE)=D1317,"Y","N")</f>
        <v>N</v>
      </c>
      <c r="N1317" s="4" t="str">
        <f>iferror(IF(vlookup(A1317,'Available Pokemon'!A:D,4,FALSE)=D1317,"Y","N"),"N")</f>
        <v>N</v>
      </c>
      <c r="O1317" s="4" t="str">
        <f t="shared" si="5"/>
        <v>N</v>
      </c>
      <c r="P1317" s="4" t="s">
        <v>147</v>
      </c>
      <c r="Q1317" s="4" t="s">
        <v>44</v>
      </c>
      <c r="R1317" s="4" t="s">
        <v>28</v>
      </c>
      <c r="S1317" s="4" t="s">
        <v>31</v>
      </c>
      <c r="T1317" s="4">
        <v>1.0</v>
      </c>
      <c r="U1317" s="4"/>
    </row>
    <row r="1318" hidden="1">
      <c r="A1318" s="11" t="s">
        <v>266</v>
      </c>
      <c r="B1318" s="2" t="s">
        <v>600</v>
      </c>
      <c r="C1318" s="12" t="s">
        <v>1037</v>
      </c>
      <c r="D1318" s="3" t="str">
        <f>VLOOKUP(C1318,Locations!$G$2:$H$250,2,false)</f>
        <v>00127 Azurine Lake Renovated</v>
      </c>
      <c r="E1318" s="11" t="s">
        <v>24</v>
      </c>
      <c r="F1318" s="4" t="s">
        <v>934</v>
      </c>
      <c r="G1318" s="3"/>
      <c r="H1318" s="2"/>
      <c r="I1318" s="4"/>
      <c r="J1318" s="4"/>
      <c r="K1318" s="4"/>
      <c r="L1318" s="4"/>
      <c r="M1318" s="4" t="str">
        <f>IF(vlookup(A1318,'Available Pokemon'!A:C,3,FALSE)=D1318,"Y","N")</f>
        <v>N</v>
      </c>
      <c r="N1318" s="4" t="str">
        <f>iferror(IF(vlookup(A1318,'Available Pokemon'!A:D,4,FALSE)=D1318,"Y","N"),"N")</f>
        <v>N</v>
      </c>
      <c r="O1318" s="4" t="str">
        <f t="shared" si="5"/>
        <v>N</v>
      </c>
      <c r="P1318" s="4" t="s">
        <v>44</v>
      </c>
      <c r="Q1318" s="4"/>
      <c r="R1318" s="4" t="s">
        <v>28</v>
      </c>
      <c r="S1318" s="4" t="s">
        <v>31</v>
      </c>
      <c r="T1318" s="4">
        <v>1.0</v>
      </c>
      <c r="U1318" s="4"/>
    </row>
    <row r="1319" hidden="1">
      <c r="A1319" s="11" t="s">
        <v>532</v>
      </c>
      <c r="B1319" s="2" t="s">
        <v>600</v>
      </c>
      <c r="C1319" s="12" t="s">
        <v>1037</v>
      </c>
      <c r="D1319" s="3" t="str">
        <f>VLOOKUP(C1319,Locations!$G$2:$H$250,2,false)</f>
        <v>00127 Azurine Lake Renovated</v>
      </c>
      <c r="E1319" s="11" t="s">
        <v>24</v>
      </c>
      <c r="F1319" s="4" t="s">
        <v>934</v>
      </c>
      <c r="G1319" s="3"/>
      <c r="H1319" s="2"/>
      <c r="I1319" s="4"/>
      <c r="J1319" s="4"/>
      <c r="K1319" s="4"/>
      <c r="L1319" s="4"/>
      <c r="M1319" s="4" t="str">
        <f>IF(vlookup(A1319,'Available Pokemon'!A:C,3,FALSE)=D1319,"Y","N")</f>
        <v>N</v>
      </c>
      <c r="N1319" s="4" t="str">
        <f>iferror(IF(vlookup(A1319,'Available Pokemon'!A:D,4,FALSE)=D1319,"Y","N"),"N")</f>
        <v>N</v>
      </c>
      <c r="O1319" s="4" t="str">
        <f t="shared" si="5"/>
        <v>N</v>
      </c>
      <c r="P1319" s="4" t="s">
        <v>44</v>
      </c>
      <c r="Q1319" s="4"/>
      <c r="R1319" s="4" t="s">
        <v>45</v>
      </c>
      <c r="S1319" s="4" t="s">
        <v>31</v>
      </c>
      <c r="T1319" s="4">
        <v>1.0</v>
      </c>
      <c r="U1319" s="4"/>
    </row>
    <row r="1320" hidden="1">
      <c r="A1320" s="11" t="s">
        <v>577</v>
      </c>
      <c r="B1320" s="2" t="s">
        <v>158</v>
      </c>
      <c r="C1320" s="12" t="s">
        <v>1037</v>
      </c>
      <c r="D1320" s="3" t="str">
        <f>VLOOKUP(C1320,Locations!$G$2:$H$250,2,false)</f>
        <v>00127 Azurine Lake Renovated</v>
      </c>
      <c r="E1320" s="11" t="s">
        <v>24</v>
      </c>
      <c r="F1320" s="4" t="s">
        <v>934</v>
      </c>
      <c r="G1320" s="3"/>
      <c r="H1320" s="2"/>
      <c r="I1320" s="4"/>
      <c r="J1320" s="4"/>
      <c r="K1320" s="4"/>
      <c r="L1320" s="4"/>
      <c r="M1320" s="4" t="str">
        <f>IF(vlookup(A1320,'Available Pokemon'!A:C,3,FALSE)=D1320,"Y","N")</f>
        <v>N</v>
      </c>
      <c r="N1320" s="4" t="str">
        <f>iferror(IF(vlookup(A1320,'Available Pokemon'!A:D,4,FALSE)=D1320,"Y","N"),"N")</f>
        <v>N</v>
      </c>
      <c r="O1320" s="4" t="str">
        <f t="shared" si="5"/>
        <v>N</v>
      </c>
      <c r="P1320" s="4" t="s">
        <v>44</v>
      </c>
      <c r="Q1320" s="4"/>
      <c r="R1320" s="4" t="s">
        <v>49</v>
      </c>
      <c r="S1320" s="4" t="s">
        <v>31</v>
      </c>
      <c r="T1320" s="4">
        <v>1.0</v>
      </c>
      <c r="U1320" s="4"/>
    </row>
    <row r="1321" hidden="1">
      <c r="A1321" s="11" t="s">
        <v>948</v>
      </c>
      <c r="B1321" s="2" t="s">
        <v>938</v>
      </c>
      <c r="C1321" s="12" t="s">
        <v>1037</v>
      </c>
      <c r="D1321" s="3" t="str">
        <f>VLOOKUP(C1321,Locations!$G$2:$H$250,2,false)</f>
        <v>00127 Azurine Lake Renovated</v>
      </c>
      <c r="E1321" s="11" t="s">
        <v>24</v>
      </c>
      <c r="F1321" s="4" t="s">
        <v>934</v>
      </c>
      <c r="G1321" s="3"/>
      <c r="H1321" s="2"/>
      <c r="I1321" s="4"/>
      <c r="J1321" s="4"/>
      <c r="K1321" s="4"/>
      <c r="L1321" s="4"/>
      <c r="M1321" s="4" t="str">
        <f>IF(vlookup(A1321,'Available Pokemon'!A:C,3,FALSE)=D1321,"Y","N")</f>
        <v>N</v>
      </c>
      <c r="N1321" s="4" t="str">
        <f>iferror(IF(vlookup(A1321,'Available Pokemon'!A:D,4,FALSE)=D1321,"Y","N"),"N")</f>
        <v>N</v>
      </c>
      <c r="O1321" s="4" t="str">
        <f t="shared" si="5"/>
        <v>N</v>
      </c>
      <c r="P1321" s="4" t="s">
        <v>44</v>
      </c>
      <c r="Q1321" s="4"/>
      <c r="R1321" s="4" t="s">
        <v>28</v>
      </c>
      <c r="S1321" s="4" t="s">
        <v>28</v>
      </c>
      <c r="T1321" s="4">
        <v>0.0</v>
      </c>
      <c r="U1321" s="4" t="s">
        <v>31</v>
      </c>
    </row>
    <row r="1322" hidden="1">
      <c r="A1322" s="11" t="s">
        <v>972</v>
      </c>
      <c r="B1322" s="2" t="s">
        <v>938</v>
      </c>
      <c r="C1322" s="12" t="s">
        <v>1037</v>
      </c>
      <c r="D1322" s="3" t="str">
        <f>VLOOKUP(C1322,Locations!$G$2:$H$250,2,false)</f>
        <v>00127 Azurine Lake Renovated</v>
      </c>
      <c r="E1322" s="11" t="s">
        <v>24</v>
      </c>
      <c r="F1322" s="4" t="s">
        <v>934</v>
      </c>
      <c r="G1322" s="3"/>
      <c r="H1322" s="2"/>
      <c r="I1322" s="4"/>
      <c r="J1322" s="4"/>
      <c r="K1322" s="4"/>
      <c r="L1322" s="4"/>
      <c r="M1322" s="4" t="str">
        <f>IF(vlookup(A1322,'Available Pokemon'!A:C,3,FALSE)=D1322,"Y","N")</f>
        <v>N</v>
      </c>
      <c r="N1322" s="4" t="str">
        <f>iferror(IF(vlookup(A1322,'Available Pokemon'!A:D,4,FALSE)=D1322,"Y","N"),"N")</f>
        <v>N</v>
      </c>
      <c r="O1322" s="4" t="str">
        <f t="shared" si="5"/>
        <v>N</v>
      </c>
      <c r="P1322" s="4" t="s">
        <v>44</v>
      </c>
      <c r="Q1322" s="4" t="s">
        <v>147</v>
      </c>
      <c r="R1322" s="4" t="s">
        <v>28</v>
      </c>
      <c r="S1322" s="4" t="s">
        <v>28</v>
      </c>
      <c r="T1322" s="4">
        <v>0.0</v>
      </c>
      <c r="U1322" s="4" t="s">
        <v>31</v>
      </c>
    </row>
    <row r="1323" hidden="1">
      <c r="A1323" s="11" t="s">
        <v>973</v>
      </c>
      <c r="B1323" s="2" t="s">
        <v>938</v>
      </c>
      <c r="C1323" s="12" t="s">
        <v>1037</v>
      </c>
      <c r="D1323" s="3" t="str">
        <f>VLOOKUP(C1323,Locations!$G$2:$H$250,2,false)</f>
        <v>00127 Azurine Lake Renovated</v>
      </c>
      <c r="E1323" s="11" t="s">
        <v>24</v>
      </c>
      <c r="F1323" s="4" t="s">
        <v>934</v>
      </c>
      <c r="G1323" s="3"/>
      <c r="H1323" s="2"/>
      <c r="I1323" s="4"/>
      <c r="J1323" s="4"/>
      <c r="K1323" s="4"/>
      <c r="L1323" s="4"/>
      <c r="M1323" s="4" t="str">
        <f>IF(vlookup(A1323,'Available Pokemon'!A:C,3,FALSE)=D1323,"Y","N")</f>
        <v>N</v>
      </c>
      <c r="N1323" s="4" t="str">
        <f>iferror(IF(vlookup(A1323,'Available Pokemon'!A:D,4,FALSE)=D1323,"Y","N"),"N")</f>
        <v>N</v>
      </c>
      <c r="O1323" s="4" t="str">
        <f t="shared" si="5"/>
        <v>N</v>
      </c>
      <c r="P1323" s="4" t="s">
        <v>44</v>
      </c>
      <c r="Q1323" s="4"/>
      <c r="R1323" s="4" t="s">
        <v>28</v>
      </c>
      <c r="S1323" s="4" t="s">
        <v>28</v>
      </c>
      <c r="T1323" s="4">
        <v>0.0</v>
      </c>
      <c r="U1323" s="4" t="s">
        <v>31</v>
      </c>
    </row>
    <row r="1324" hidden="1">
      <c r="A1324" s="11" t="s">
        <v>974</v>
      </c>
      <c r="B1324" s="2" t="s">
        <v>938</v>
      </c>
      <c r="C1324" s="12" t="s">
        <v>1037</v>
      </c>
      <c r="D1324" s="3" t="str">
        <f>VLOOKUP(C1324,Locations!$G$2:$H$250,2,false)</f>
        <v>00127 Azurine Lake Renovated</v>
      </c>
      <c r="E1324" s="11" t="s">
        <v>24</v>
      </c>
      <c r="F1324" s="4" t="s">
        <v>934</v>
      </c>
      <c r="G1324" s="3"/>
      <c r="H1324" s="2"/>
      <c r="I1324" s="4" t="s">
        <v>675</v>
      </c>
      <c r="J1324" s="4"/>
      <c r="K1324" s="4"/>
      <c r="L1324" s="4"/>
      <c r="M1324" s="4" t="str">
        <f>IF(vlookup(A1324,'Available Pokemon'!A:C,3,FALSE)=D1324,"Y","N")</f>
        <v>N</v>
      </c>
      <c r="N1324" s="4" t="str">
        <f>iferror(IF(vlookup(A1324,'Available Pokemon'!A:D,4,FALSE)=D1324,"Y","N"),"N")</f>
        <v>N</v>
      </c>
      <c r="O1324" s="4" t="str">
        <f t="shared" si="5"/>
        <v>N</v>
      </c>
      <c r="P1324" s="4" t="s">
        <v>44</v>
      </c>
      <c r="Q1324" s="4" t="s">
        <v>147</v>
      </c>
      <c r="R1324" s="4" t="s">
        <v>28</v>
      </c>
      <c r="S1324" s="4" t="s">
        <v>28</v>
      </c>
      <c r="T1324" s="4">
        <v>0.0</v>
      </c>
      <c r="U1324" s="4" t="s">
        <v>31</v>
      </c>
    </row>
    <row r="1325" hidden="1">
      <c r="A1325" s="11" t="s">
        <v>324</v>
      </c>
      <c r="B1325" s="2" t="s">
        <v>938</v>
      </c>
      <c r="C1325" s="12" t="s">
        <v>1037</v>
      </c>
      <c r="D1325" s="3" t="str">
        <f>VLOOKUP(C1325,Locations!$G$2:$H$250,2,false)</f>
        <v>00127 Azurine Lake Renovated</v>
      </c>
      <c r="E1325" s="11" t="s">
        <v>24</v>
      </c>
      <c r="F1325" s="4" t="s">
        <v>934</v>
      </c>
      <c r="G1325" s="3"/>
      <c r="H1325" s="2"/>
      <c r="I1325" s="4" t="s">
        <v>975</v>
      </c>
      <c r="J1325" s="4" t="s">
        <v>976</v>
      </c>
      <c r="K1325" s="4"/>
      <c r="L1325" s="4" t="s">
        <v>70</v>
      </c>
      <c r="M1325" s="4" t="str">
        <f>IF(vlookup(A1325,'Available Pokemon'!A:C,3,FALSE)=D1325,"Y","N")</f>
        <v>N</v>
      </c>
      <c r="N1325" s="4" t="str">
        <f>iferror(IF(vlookup(A1325,'Available Pokemon'!A:D,4,FALSE)=D1325,"Y","N"),"N")</f>
        <v>N</v>
      </c>
      <c r="O1325" s="4" t="str">
        <f t="shared" si="5"/>
        <v>N</v>
      </c>
      <c r="P1325" s="4" t="s">
        <v>44</v>
      </c>
      <c r="Q1325" s="4"/>
      <c r="R1325" s="4" t="s">
        <v>325</v>
      </c>
      <c r="S1325" s="4" t="s">
        <v>31</v>
      </c>
      <c r="T1325" s="4">
        <v>1.0</v>
      </c>
      <c r="U1325" s="4"/>
    </row>
    <row r="1326" hidden="1">
      <c r="A1326" s="11" t="s">
        <v>280</v>
      </c>
      <c r="B1326" s="11" t="s">
        <v>44</v>
      </c>
      <c r="C1326" s="12" t="s">
        <v>1037</v>
      </c>
      <c r="D1326" s="3" t="str">
        <f>VLOOKUP(C1326,Locations!$G$2:$H$250,2,false)</f>
        <v>00127 Azurine Lake Renovated</v>
      </c>
      <c r="E1326" s="11" t="s">
        <v>24</v>
      </c>
      <c r="F1326" s="4" t="s">
        <v>934</v>
      </c>
      <c r="G1326" s="3"/>
      <c r="H1326" s="11"/>
      <c r="I1326" s="4"/>
      <c r="J1326" s="4"/>
      <c r="K1326" s="4"/>
      <c r="L1326" s="4"/>
      <c r="M1326" s="4" t="str">
        <f>IF(vlookup(A1326,'Available Pokemon'!A:C,3,FALSE)=D1326,"Y","N")</f>
        <v>N</v>
      </c>
      <c r="N1326" s="4" t="str">
        <f>iferror(IF(vlookup(A1326,'Available Pokemon'!A:D,4,FALSE)=D1326,"Y","N"),"N")</f>
        <v>N</v>
      </c>
      <c r="O1326" s="4" t="str">
        <f t="shared" si="5"/>
        <v>N</v>
      </c>
      <c r="P1326" s="4" t="s">
        <v>44</v>
      </c>
      <c r="Q1326" s="4" t="s">
        <v>56</v>
      </c>
      <c r="R1326" s="4" t="s">
        <v>28</v>
      </c>
      <c r="S1326" s="4" t="s">
        <v>28</v>
      </c>
      <c r="T1326" s="4">
        <v>0.0</v>
      </c>
      <c r="U1326" s="4" t="s">
        <v>31</v>
      </c>
    </row>
    <row r="1327" hidden="1">
      <c r="A1327" s="11" t="s">
        <v>977</v>
      </c>
      <c r="B1327" s="11" t="s">
        <v>44</v>
      </c>
      <c r="C1327" s="12" t="s">
        <v>1037</v>
      </c>
      <c r="D1327" s="3" t="str">
        <f>VLOOKUP(C1327,Locations!$G$2:$H$250,2,false)</f>
        <v>00127 Azurine Lake Renovated</v>
      </c>
      <c r="E1327" s="11" t="s">
        <v>24</v>
      </c>
      <c r="F1327" s="4" t="s">
        <v>934</v>
      </c>
      <c r="G1327" s="3"/>
      <c r="H1327" s="11"/>
      <c r="I1327" s="4" t="s">
        <v>978</v>
      </c>
      <c r="J1327" s="4"/>
      <c r="K1327" s="4"/>
      <c r="L1327" s="4"/>
      <c r="M1327" s="4" t="str">
        <f>IF(vlookup(A1327,'Available Pokemon'!A:C,3,FALSE)=D1327,"Y","N")</f>
        <v>N</v>
      </c>
      <c r="N1327" s="4" t="str">
        <f>iferror(IF(vlookup(A1327,'Available Pokemon'!A:D,4,FALSE)=D1327,"Y","N"),"N")</f>
        <v>N</v>
      </c>
      <c r="O1327" s="4" t="str">
        <f t="shared" si="5"/>
        <v>N</v>
      </c>
      <c r="P1327" s="4" t="s">
        <v>44</v>
      </c>
      <c r="Q1327" s="4" t="s">
        <v>56</v>
      </c>
      <c r="R1327" s="4" t="s">
        <v>28</v>
      </c>
      <c r="S1327" s="4" t="s">
        <v>28</v>
      </c>
      <c r="T1327" s="4">
        <v>0.0</v>
      </c>
      <c r="U1327" s="4" t="s">
        <v>31</v>
      </c>
    </row>
    <row r="1328" hidden="1">
      <c r="A1328" s="11" t="s">
        <v>603</v>
      </c>
      <c r="B1328" s="11" t="s">
        <v>44</v>
      </c>
      <c r="C1328" s="12" t="s">
        <v>1037</v>
      </c>
      <c r="D1328" s="3" t="str">
        <f>VLOOKUP(C1328,Locations!$G$2:$H$250,2,false)</f>
        <v>00127 Azurine Lake Renovated</v>
      </c>
      <c r="E1328" s="11" t="s">
        <v>24</v>
      </c>
      <c r="F1328" s="4" t="s">
        <v>934</v>
      </c>
      <c r="G1328" s="3"/>
      <c r="H1328" s="11"/>
      <c r="I1328" s="4" t="s">
        <v>336</v>
      </c>
      <c r="J1328" s="4"/>
      <c r="K1328" s="4"/>
      <c r="L1328" s="4"/>
      <c r="M1328" s="4" t="str">
        <f>IF(vlookup(A1328,'Available Pokemon'!A:C,3,FALSE)=D1328,"Y","N")</f>
        <v>N</v>
      </c>
      <c r="N1328" s="4" t="str">
        <f>iferror(IF(vlookup(A1328,'Available Pokemon'!A:D,4,FALSE)=D1328,"Y","N"),"N")</f>
        <v>N</v>
      </c>
      <c r="O1328" s="4" t="str">
        <f t="shared" si="5"/>
        <v>N</v>
      </c>
      <c r="P1328" s="4" t="s">
        <v>44</v>
      </c>
      <c r="Q1328" s="4" t="s">
        <v>30</v>
      </c>
      <c r="R1328" s="4" t="s">
        <v>28</v>
      </c>
      <c r="S1328" s="4" t="s">
        <v>31</v>
      </c>
      <c r="T1328" s="4">
        <v>1.0</v>
      </c>
      <c r="U1328" s="4"/>
    </row>
    <row r="1329" hidden="1">
      <c r="A1329" s="11" t="s">
        <v>966</v>
      </c>
      <c r="B1329" s="11" t="s">
        <v>44</v>
      </c>
      <c r="C1329" s="12" t="s">
        <v>1037</v>
      </c>
      <c r="D1329" s="3" t="str">
        <f>VLOOKUP(C1329,Locations!$G$2:$H$250,2,false)</f>
        <v>00127 Azurine Lake Renovated</v>
      </c>
      <c r="E1329" s="11" t="s">
        <v>24</v>
      </c>
      <c r="F1329" s="4" t="s">
        <v>934</v>
      </c>
      <c r="G1329" s="3"/>
      <c r="H1329" s="11"/>
      <c r="I1329" s="4" t="s">
        <v>336</v>
      </c>
      <c r="J1329" s="4"/>
      <c r="K1329" s="4"/>
      <c r="L1329" s="4"/>
      <c r="M1329" s="4" t="str">
        <f>IF(vlookup(A1329,'Available Pokemon'!A:C,3,FALSE)=D1329,"Y","N")</f>
        <v>N</v>
      </c>
      <c r="N1329" s="4" t="str">
        <f>iferror(IF(vlookup(A1329,'Available Pokemon'!A:D,4,FALSE)=D1329,"Y","N"),"N")</f>
        <v>N</v>
      </c>
      <c r="O1329" s="4" t="str">
        <f t="shared" si="5"/>
        <v>N</v>
      </c>
      <c r="P1329" s="4" t="s">
        <v>44</v>
      </c>
      <c r="Q1329" s="4" t="s">
        <v>30</v>
      </c>
      <c r="R1329" s="4" t="s">
        <v>28</v>
      </c>
      <c r="S1329" s="4" t="s">
        <v>28</v>
      </c>
      <c r="T1329" s="4">
        <v>0.0</v>
      </c>
      <c r="U1329" s="4" t="s">
        <v>31</v>
      </c>
    </row>
    <row r="1330" hidden="1">
      <c r="A1330" s="11" t="s">
        <v>979</v>
      </c>
      <c r="B1330" s="11" t="s">
        <v>44</v>
      </c>
      <c r="C1330" s="12" t="s">
        <v>1037</v>
      </c>
      <c r="D1330" s="3" t="str">
        <f>VLOOKUP(C1330,Locations!$G$2:$H$250,2,false)</f>
        <v>00127 Azurine Lake Renovated</v>
      </c>
      <c r="E1330" s="11" t="s">
        <v>24</v>
      </c>
      <c r="F1330" s="4" t="s">
        <v>934</v>
      </c>
      <c r="G1330" s="3"/>
      <c r="H1330" s="11"/>
      <c r="I1330" s="4" t="s">
        <v>978</v>
      </c>
      <c r="J1330" s="4"/>
      <c r="K1330" s="4"/>
      <c r="L1330" s="4"/>
      <c r="M1330" s="4" t="str">
        <f>IF(vlookup(A1330,'Available Pokemon'!A:C,3,FALSE)=D1330,"Y","N")</f>
        <v>N</v>
      </c>
      <c r="N1330" s="4" t="str">
        <f>iferror(IF(vlookup(A1330,'Available Pokemon'!A:D,4,FALSE)=D1330,"Y","N"),"N")</f>
        <v>N</v>
      </c>
      <c r="O1330" s="4" t="str">
        <f t="shared" si="5"/>
        <v>N</v>
      </c>
      <c r="P1330" s="4" t="s">
        <v>44</v>
      </c>
      <c r="Q1330" s="4" t="s">
        <v>56</v>
      </c>
      <c r="R1330" s="4" t="s">
        <v>28</v>
      </c>
      <c r="S1330" s="4" t="s">
        <v>31</v>
      </c>
      <c r="T1330" s="4">
        <v>1.0</v>
      </c>
      <c r="U1330" s="4"/>
    </row>
    <row r="1331">
      <c r="A1331" s="11" t="s">
        <v>1043</v>
      </c>
      <c r="B1331" s="11" t="s">
        <v>165</v>
      </c>
      <c r="C1331" s="12" t="s">
        <v>1044</v>
      </c>
      <c r="D1331" s="3" t="str">
        <f>VLOOKUP(C1331,Locations!$G$2:$H$250,2,false)</f>
        <v>00129 Azurine Cave Renovated</v>
      </c>
      <c r="E1331" s="11" t="s">
        <v>24</v>
      </c>
      <c r="F1331" s="4" t="s">
        <v>934</v>
      </c>
      <c r="G1331" s="3"/>
      <c r="H1331" s="2" t="s">
        <v>69</v>
      </c>
      <c r="I1331" s="4"/>
      <c r="J1331" s="4"/>
      <c r="K1331" s="4"/>
      <c r="L1331" s="4"/>
      <c r="M1331" s="4" t="str">
        <f>IF(vlookup(A1331,'Available Pokemon'!A:C,3,FALSE)=D1331,"Y","N")</f>
        <v>Y</v>
      </c>
      <c r="N1331" s="4" t="str">
        <f>iferror(IF(vlookup(A1331,'Available Pokemon'!A:D,4,FALSE)=D1331,"Y","N"),"N")</f>
        <v>N</v>
      </c>
      <c r="O1331" s="4" t="str">
        <f t="shared" si="5"/>
        <v>Y</v>
      </c>
      <c r="P1331" s="4" t="s">
        <v>121</v>
      </c>
      <c r="Q1331" s="4" t="s">
        <v>44</v>
      </c>
      <c r="R1331" s="4" t="s">
        <v>28</v>
      </c>
      <c r="S1331" s="4" t="s">
        <v>28</v>
      </c>
      <c r="T1331" s="4">
        <v>0.0</v>
      </c>
      <c r="U1331" s="4" t="s">
        <v>31</v>
      </c>
    </row>
    <row r="1332">
      <c r="A1332" s="11" t="s">
        <v>544</v>
      </c>
      <c r="B1332" s="11" t="s">
        <v>165</v>
      </c>
      <c r="C1332" s="12" t="s">
        <v>1044</v>
      </c>
      <c r="D1332" s="3" t="str">
        <f>VLOOKUP(C1332,Locations!$G$2:$H$250,2,false)</f>
        <v>00129 Azurine Cave Renovated</v>
      </c>
      <c r="E1332" s="11" t="s">
        <v>24</v>
      </c>
      <c r="F1332" s="4" t="s">
        <v>934</v>
      </c>
      <c r="G1332" s="3"/>
      <c r="H1332" s="2" t="s">
        <v>27</v>
      </c>
      <c r="I1332" s="4"/>
      <c r="J1332" s="4"/>
      <c r="K1332" s="4"/>
      <c r="L1332" s="4"/>
      <c r="M1332" s="4" t="str">
        <f>IF(vlookup(A1332,'Available Pokemon'!A:C,3,FALSE)=D1332,"Y","N")</f>
        <v>N</v>
      </c>
      <c r="N1332" s="4" t="str">
        <f>iferror(IF(vlookup(A1332,'Available Pokemon'!A:D,4,FALSE)=D1332,"Y","N"),"N")</f>
        <v>Y</v>
      </c>
      <c r="O1332" s="4" t="str">
        <f t="shared" si="5"/>
        <v>Y</v>
      </c>
      <c r="P1332" s="4" t="s">
        <v>121</v>
      </c>
      <c r="Q1332" s="4" t="s">
        <v>44</v>
      </c>
      <c r="R1332" s="4" t="s">
        <v>28</v>
      </c>
      <c r="S1332" s="4" t="s">
        <v>31</v>
      </c>
      <c r="T1332" s="4">
        <v>1.0</v>
      </c>
      <c r="U1332" s="4"/>
    </row>
    <row r="1333" hidden="1">
      <c r="A1333" s="11" t="s">
        <v>532</v>
      </c>
      <c r="B1333" s="11" t="s">
        <v>165</v>
      </c>
      <c r="C1333" s="12" t="s">
        <v>1044</v>
      </c>
      <c r="D1333" s="3" t="str">
        <f>VLOOKUP(C1333,Locations!$G$2:$H$250,2,false)</f>
        <v>00129 Azurine Cave Renovated</v>
      </c>
      <c r="E1333" s="11" t="s">
        <v>24</v>
      </c>
      <c r="F1333" s="4" t="s">
        <v>934</v>
      </c>
      <c r="G1333" s="3"/>
      <c r="H1333" s="11"/>
      <c r="I1333" s="4"/>
      <c r="J1333" s="4"/>
      <c r="K1333" s="4"/>
      <c r="L1333" s="4"/>
      <c r="M1333" s="4" t="str">
        <f>IF(vlookup(A1333,'Available Pokemon'!A:C,3,FALSE)=D1333,"Y","N")</f>
        <v>N</v>
      </c>
      <c r="N1333" s="4" t="str">
        <f>iferror(IF(vlookup(A1333,'Available Pokemon'!A:D,4,FALSE)=D1333,"Y","N"),"N")</f>
        <v>N</v>
      </c>
      <c r="O1333" s="4" t="str">
        <f t="shared" si="5"/>
        <v>N</v>
      </c>
      <c r="P1333" s="4" t="s">
        <v>44</v>
      </c>
      <c r="Q1333" s="4"/>
      <c r="R1333" s="4" t="s">
        <v>45</v>
      </c>
      <c r="S1333" s="4" t="s">
        <v>31</v>
      </c>
      <c r="T1333" s="4">
        <v>1.0</v>
      </c>
      <c r="U1333" s="4"/>
    </row>
    <row r="1334" hidden="1">
      <c r="A1334" s="11" t="s">
        <v>972</v>
      </c>
      <c r="B1334" s="11" t="s">
        <v>165</v>
      </c>
      <c r="C1334" s="12" t="s">
        <v>1044</v>
      </c>
      <c r="D1334" s="3" t="str">
        <f>VLOOKUP(C1334,Locations!$G$2:$H$250,2,false)</f>
        <v>00129 Azurine Cave Renovated</v>
      </c>
      <c r="E1334" s="11" t="s">
        <v>24</v>
      </c>
      <c r="F1334" s="4" t="s">
        <v>934</v>
      </c>
      <c r="G1334" s="3"/>
      <c r="H1334" s="11"/>
      <c r="I1334" s="4"/>
      <c r="J1334" s="4"/>
      <c r="K1334" s="4"/>
      <c r="L1334" s="4"/>
      <c r="M1334" s="4" t="str">
        <f>IF(vlookup(A1334,'Available Pokemon'!A:C,3,FALSE)=D1334,"Y","N")</f>
        <v>N</v>
      </c>
      <c r="N1334" s="4" t="str">
        <f>iferror(IF(vlookup(A1334,'Available Pokemon'!A:D,4,FALSE)=D1334,"Y","N"),"N")</f>
        <v>N</v>
      </c>
      <c r="O1334" s="4" t="str">
        <f t="shared" si="5"/>
        <v>N</v>
      </c>
      <c r="P1334" s="4" t="s">
        <v>44</v>
      </c>
      <c r="Q1334" s="4" t="s">
        <v>147</v>
      </c>
      <c r="R1334" s="4" t="s">
        <v>28</v>
      </c>
      <c r="S1334" s="4" t="s">
        <v>28</v>
      </c>
      <c r="T1334" s="4">
        <v>0.0</v>
      </c>
      <c r="U1334" s="4" t="s">
        <v>31</v>
      </c>
    </row>
    <row r="1335" hidden="1">
      <c r="A1335" s="11" t="s">
        <v>646</v>
      </c>
      <c r="B1335" s="11" t="s">
        <v>165</v>
      </c>
      <c r="C1335" s="12" t="s">
        <v>1044</v>
      </c>
      <c r="D1335" s="3" t="str">
        <f>VLOOKUP(C1335,Locations!$G$2:$H$250,2,false)</f>
        <v>00129 Azurine Cave Renovated</v>
      </c>
      <c r="E1335" s="11" t="s">
        <v>24</v>
      </c>
      <c r="F1335" s="4" t="s">
        <v>934</v>
      </c>
      <c r="G1335" s="3"/>
      <c r="H1335" s="11"/>
      <c r="I1335" s="4"/>
      <c r="J1335" s="4"/>
      <c r="K1335" s="4"/>
      <c r="L1335" s="4"/>
      <c r="M1335" s="4" t="str">
        <f>IF(vlookup(A1335,'Available Pokemon'!A:C,3,FALSE)=D1335,"Y","N")</f>
        <v>N</v>
      </c>
      <c r="N1335" s="4" t="str">
        <f>iferror(IF(vlookup(A1335,'Available Pokemon'!A:D,4,FALSE)=D1335,"Y","N"),"N")</f>
        <v>N</v>
      </c>
      <c r="O1335" s="4" t="str">
        <f t="shared" si="5"/>
        <v>N</v>
      </c>
      <c r="P1335" s="4" t="s">
        <v>44</v>
      </c>
      <c r="Q1335" s="4" t="s">
        <v>128</v>
      </c>
      <c r="R1335" s="4" t="s">
        <v>28</v>
      </c>
      <c r="S1335" s="4" t="s">
        <v>28</v>
      </c>
      <c r="T1335" s="4">
        <v>0.0</v>
      </c>
      <c r="U1335" s="4" t="s">
        <v>31</v>
      </c>
    </row>
    <row r="1336" hidden="1">
      <c r="A1336" s="11" t="s">
        <v>973</v>
      </c>
      <c r="B1336" s="11" t="s">
        <v>165</v>
      </c>
      <c r="C1336" s="12" t="s">
        <v>1044</v>
      </c>
      <c r="D1336" s="3" t="str">
        <f>VLOOKUP(C1336,Locations!$G$2:$H$250,2,false)</f>
        <v>00129 Azurine Cave Renovated</v>
      </c>
      <c r="E1336" s="11" t="s">
        <v>24</v>
      </c>
      <c r="F1336" s="4" t="s">
        <v>934</v>
      </c>
      <c r="G1336" s="3"/>
      <c r="H1336" s="11"/>
      <c r="I1336" s="4"/>
      <c r="J1336" s="4"/>
      <c r="K1336" s="4"/>
      <c r="L1336" s="4"/>
      <c r="M1336" s="4" t="str">
        <f>IF(vlookup(A1336,'Available Pokemon'!A:C,3,FALSE)=D1336,"Y","N")</f>
        <v>N</v>
      </c>
      <c r="N1336" s="4" t="str">
        <f>iferror(IF(vlookup(A1336,'Available Pokemon'!A:D,4,FALSE)=D1336,"Y","N"),"N")</f>
        <v>N</v>
      </c>
      <c r="O1336" s="4" t="str">
        <f t="shared" si="5"/>
        <v>N</v>
      </c>
      <c r="P1336" s="4" t="s">
        <v>44</v>
      </c>
      <c r="Q1336" s="4"/>
      <c r="R1336" s="4" t="s">
        <v>28</v>
      </c>
      <c r="S1336" s="4" t="s">
        <v>28</v>
      </c>
      <c r="T1336" s="4">
        <v>0.0</v>
      </c>
      <c r="U1336" s="4" t="s">
        <v>31</v>
      </c>
    </row>
    <row r="1337">
      <c r="A1337" s="11" t="s">
        <v>536</v>
      </c>
      <c r="B1337" s="11" t="s">
        <v>165</v>
      </c>
      <c r="C1337" s="12" t="s">
        <v>1044</v>
      </c>
      <c r="D1337" s="3" t="str">
        <f>VLOOKUP(C1337,Locations!$G$2:$H$250,2,false)</f>
        <v>00129 Azurine Cave Renovated</v>
      </c>
      <c r="E1337" s="11" t="s">
        <v>24</v>
      </c>
      <c r="F1337" s="4" t="s">
        <v>934</v>
      </c>
      <c r="G1337" s="5"/>
      <c r="H1337" s="2" t="s">
        <v>27</v>
      </c>
      <c r="I1337" s="4"/>
      <c r="J1337" s="4"/>
      <c r="K1337" s="4"/>
      <c r="L1337" s="4"/>
      <c r="M1337" s="4" t="str">
        <f>IF(vlookup(A1337,'Available Pokemon'!A:C,3,FALSE)=D1337,"Y","N")</f>
        <v>N</v>
      </c>
      <c r="N1337" s="4" t="str">
        <f>iferror(IF(vlookup(A1337,'Available Pokemon'!A:D,4,FALSE)=D1337,"Y","N"),"N")</f>
        <v>Y</v>
      </c>
      <c r="O1337" s="4" t="str">
        <f t="shared" si="5"/>
        <v>Y</v>
      </c>
      <c r="P1337" s="4" t="s">
        <v>44</v>
      </c>
      <c r="Q1337" s="4"/>
      <c r="R1337" s="4" t="s">
        <v>28</v>
      </c>
      <c r="S1337" s="4" t="s">
        <v>31</v>
      </c>
      <c r="T1337" s="4">
        <v>1.0</v>
      </c>
      <c r="U1337" s="4"/>
    </row>
    <row r="1338" hidden="1">
      <c r="A1338" s="11" t="s">
        <v>184</v>
      </c>
      <c r="B1338" s="11" t="s">
        <v>165</v>
      </c>
      <c r="C1338" s="12" t="s">
        <v>1044</v>
      </c>
      <c r="D1338" s="3" t="str">
        <f>VLOOKUP(C1338,Locations!$G$2:$H$250,2,false)</f>
        <v>00129 Azurine Cave Renovated</v>
      </c>
      <c r="E1338" s="11" t="s">
        <v>24</v>
      </c>
      <c r="F1338" s="4" t="s">
        <v>934</v>
      </c>
      <c r="G1338" s="3"/>
      <c r="H1338" s="11"/>
      <c r="I1338" s="4"/>
      <c r="J1338" s="4"/>
      <c r="K1338" s="4"/>
      <c r="L1338" s="4"/>
      <c r="M1338" s="4" t="str">
        <f>IF(vlookup(A1338,'Available Pokemon'!A:C,3,FALSE)=D1338,"Y","N")</f>
        <v>N</v>
      </c>
      <c r="N1338" s="4" t="str">
        <f>iferror(IF(vlookup(A1338,'Available Pokemon'!A:D,4,FALSE)=D1338,"Y","N"),"N")</f>
        <v>N</v>
      </c>
      <c r="O1338" s="4" t="str">
        <f t="shared" si="5"/>
        <v>N</v>
      </c>
      <c r="P1338" s="4" t="s">
        <v>56</v>
      </c>
      <c r="Q1338" s="4" t="s">
        <v>186</v>
      </c>
      <c r="R1338" s="4" t="s">
        <v>28</v>
      </c>
      <c r="S1338" s="4" t="s">
        <v>31</v>
      </c>
      <c r="T1338" s="4">
        <v>1.0</v>
      </c>
      <c r="U1338" s="4"/>
    </row>
    <row r="1339" hidden="1">
      <c r="A1339" s="11" t="s">
        <v>951</v>
      </c>
      <c r="B1339" s="11" t="s">
        <v>165</v>
      </c>
      <c r="C1339" s="12" t="s">
        <v>1044</v>
      </c>
      <c r="D1339" s="3" t="str">
        <f>VLOOKUP(C1339,Locations!$G$2:$H$250,2,false)</f>
        <v>00129 Azurine Cave Renovated</v>
      </c>
      <c r="E1339" s="11" t="s">
        <v>24</v>
      </c>
      <c r="F1339" s="4" t="s">
        <v>934</v>
      </c>
      <c r="G1339" s="3"/>
      <c r="H1339" s="11"/>
      <c r="I1339" s="4"/>
      <c r="J1339" s="4"/>
      <c r="K1339" s="4"/>
      <c r="L1339" s="4"/>
      <c r="M1339" s="4" t="str">
        <f>IF(vlookup(A1339,'Available Pokemon'!A:C,3,FALSE)=D1339,"Y","N")</f>
        <v>N</v>
      </c>
      <c r="N1339" s="4" t="str">
        <f>iferror(IF(vlookup(A1339,'Available Pokemon'!A:D,4,FALSE)=D1339,"Y","N"),"N")</f>
        <v>N</v>
      </c>
      <c r="O1339" s="4" t="str">
        <f t="shared" si="5"/>
        <v>N</v>
      </c>
      <c r="P1339" s="4" t="s">
        <v>56</v>
      </c>
      <c r="Q1339" s="4" t="s">
        <v>186</v>
      </c>
      <c r="R1339" s="4" t="s">
        <v>28</v>
      </c>
      <c r="S1339" s="4" t="s">
        <v>28</v>
      </c>
      <c r="T1339" s="4">
        <v>0.0</v>
      </c>
      <c r="U1339" s="4" t="s">
        <v>31</v>
      </c>
    </row>
    <row r="1340" hidden="1">
      <c r="A1340" s="11" t="s">
        <v>577</v>
      </c>
      <c r="B1340" s="11" t="s">
        <v>165</v>
      </c>
      <c r="C1340" s="12" t="s">
        <v>1044</v>
      </c>
      <c r="D1340" s="3" t="str">
        <f>VLOOKUP(C1340,Locations!$G$2:$H$250,2,false)</f>
        <v>00129 Azurine Cave Renovated</v>
      </c>
      <c r="E1340" s="11" t="s">
        <v>24</v>
      </c>
      <c r="F1340" s="4" t="s">
        <v>934</v>
      </c>
      <c r="G1340" s="3"/>
      <c r="H1340" s="11"/>
      <c r="I1340" s="4"/>
      <c r="J1340" s="4"/>
      <c r="K1340" s="4"/>
      <c r="L1340" s="4"/>
      <c r="M1340" s="4" t="str">
        <f>IF(vlookup(A1340,'Available Pokemon'!A:C,3,FALSE)=D1340,"Y","N")</f>
        <v>N</v>
      </c>
      <c r="N1340" s="4" t="str">
        <f>iferror(IF(vlookup(A1340,'Available Pokemon'!A:D,4,FALSE)=D1340,"Y","N"),"N")</f>
        <v>N</v>
      </c>
      <c r="O1340" s="4" t="str">
        <f t="shared" si="5"/>
        <v>N</v>
      </c>
      <c r="P1340" s="4" t="s">
        <v>44</v>
      </c>
      <c r="Q1340" s="4"/>
      <c r="R1340" s="4" t="s">
        <v>49</v>
      </c>
      <c r="S1340" s="4" t="s">
        <v>31</v>
      </c>
      <c r="T1340" s="4">
        <v>1.0</v>
      </c>
      <c r="U1340" s="4"/>
    </row>
    <row r="1341" hidden="1">
      <c r="A1341" s="11" t="s">
        <v>481</v>
      </c>
      <c r="B1341" s="2" t="s">
        <v>600</v>
      </c>
      <c r="C1341" s="12" t="s">
        <v>1044</v>
      </c>
      <c r="D1341" s="3" t="str">
        <f>VLOOKUP(C1341,Locations!$G$2:$H$250,2,false)</f>
        <v>00129 Azurine Cave Renovated</v>
      </c>
      <c r="E1341" s="11" t="s">
        <v>24</v>
      </c>
      <c r="F1341" s="4" t="s">
        <v>934</v>
      </c>
      <c r="G1341" s="3"/>
      <c r="H1341" s="2"/>
      <c r="I1341" s="4" t="s">
        <v>675</v>
      </c>
      <c r="J1341" s="4"/>
      <c r="K1341" s="4"/>
      <c r="L1341" s="4"/>
      <c r="M1341" s="4" t="str">
        <f>IF(vlookup(A1341,'Available Pokemon'!A:C,3,FALSE)=D1341,"Y","N")</f>
        <v>N</v>
      </c>
      <c r="N1341" s="4" t="str">
        <f>iferror(IF(vlookup(A1341,'Available Pokemon'!A:D,4,FALSE)=D1341,"Y","N"),"N")</f>
        <v>N</v>
      </c>
      <c r="O1341" s="4" t="str">
        <f t="shared" si="5"/>
        <v>N</v>
      </c>
      <c r="P1341" s="4" t="s">
        <v>147</v>
      </c>
      <c r="Q1341" s="4" t="s">
        <v>44</v>
      </c>
      <c r="R1341" s="4" t="s">
        <v>28</v>
      </c>
      <c r="S1341" s="4" t="s">
        <v>31</v>
      </c>
      <c r="T1341" s="4">
        <v>1.0</v>
      </c>
      <c r="U1341" s="4"/>
    </row>
    <row r="1342" hidden="1">
      <c r="A1342" s="11" t="s">
        <v>266</v>
      </c>
      <c r="B1342" s="2" t="s">
        <v>600</v>
      </c>
      <c r="C1342" s="12" t="s">
        <v>1044</v>
      </c>
      <c r="D1342" s="3" t="str">
        <f>VLOOKUP(C1342,Locations!$G$2:$H$250,2,false)</f>
        <v>00129 Azurine Cave Renovated</v>
      </c>
      <c r="E1342" s="11" t="s">
        <v>24</v>
      </c>
      <c r="F1342" s="4" t="s">
        <v>934</v>
      </c>
      <c r="G1342" s="3"/>
      <c r="H1342" s="2"/>
      <c r="I1342" s="4"/>
      <c r="J1342" s="4"/>
      <c r="K1342" s="4"/>
      <c r="L1342" s="4"/>
      <c r="M1342" s="4" t="str">
        <f>IF(vlookup(A1342,'Available Pokemon'!A:C,3,FALSE)=D1342,"Y","N")</f>
        <v>N</v>
      </c>
      <c r="N1342" s="4" t="str">
        <f>iferror(IF(vlookup(A1342,'Available Pokemon'!A:D,4,FALSE)=D1342,"Y","N"),"N")</f>
        <v>N</v>
      </c>
      <c r="O1342" s="4" t="str">
        <f t="shared" si="5"/>
        <v>N</v>
      </c>
      <c r="P1342" s="4" t="s">
        <v>44</v>
      </c>
      <c r="Q1342" s="4"/>
      <c r="R1342" s="4" t="s">
        <v>28</v>
      </c>
      <c r="S1342" s="4" t="s">
        <v>31</v>
      </c>
      <c r="T1342" s="4">
        <v>1.0</v>
      </c>
      <c r="U1342" s="4"/>
    </row>
    <row r="1343" hidden="1">
      <c r="A1343" s="11" t="s">
        <v>532</v>
      </c>
      <c r="B1343" s="2" t="s">
        <v>600</v>
      </c>
      <c r="C1343" s="12" t="s">
        <v>1044</v>
      </c>
      <c r="D1343" s="3" t="str">
        <f>VLOOKUP(C1343,Locations!$G$2:$H$250,2,false)</f>
        <v>00129 Azurine Cave Renovated</v>
      </c>
      <c r="E1343" s="11" t="s">
        <v>24</v>
      </c>
      <c r="F1343" s="4" t="s">
        <v>934</v>
      </c>
      <c r="G1343" s="3"/>
      <c r="H1343" s="2"/>
      <c r="I1343" s="4"/>
      <c r="J1343" s="4"/>
      <c r="K1343" s="4"/>
      <c r="L1343" s="4"/>
      <c r="M1343" s="4" t="str">
        <f>IF(vlookup(A1343,'Available Pokemon'!A:C,3,FALSE)=D1343,"Y","N")</f>
        <v>N</v>
      </c>
      <c r="N1343" s="4" t="str">
        <f>iferror(IF(vlookup(A1343,'Available Pokemon'!A:D,4,FALSE)=D1343,"Y","N"),"N")</f>
        <v>N</v>
      </c>
      <c r="O1343" s="4" t="str">
        <f t="shared" si="5"/>
        <v>N</v>
      </c>
      <c r="P1343" s="4" t="s">
        <v>44</v>
      </c>
      <c r="Q1343" s="4"/>
      <c r="R1343" s="4" t="s">
        <v>45</v>
      </c>
      <c r="S1343" s="4" t="s">
        <v>31</v>
      </c>
      <c r="T1343" s="4">
        <v>1.0</v>
      </c>
      <c r="U1343" s="4"/>
    </row>
    <row r="1344" hidden="1">
      <c r="A1344" s="11" t="s">
        <v>577</v>
      </c>
      <c r="B1344" s="2" t="s">
        <v>158</v>
      </c>
      <c r="C1344" s="12" t="s">
        <v>1044</v>
      </c>
      <c r="D1344" s="3" t="str">
        <f>VLOOKUP(C1344,Locations!$G$2:$H$250,2,false)</f>
        <v>00129 Azurine Cave Renovated</v>
      </c>
      <c r="E1344" s="11" t="s">
        <v>24</v>
      </c>
      <c r="F1344" s="4" t="s">
        <v>934</v>
      </c>
      <c r="G1344" s="3"/>
      <c r="H1344" s="2"/>
      <c r="I1344" s="4"/>
      <c r="J1344" s="4"/>
      <c r="K1344" s="4"/>
      <c r="L1344" s="4"/>
      <c r="M1344" s="4" t="str">
        <f>IF(vlookup(A1344,'Available Pokemon'!A:C,3,FALSE)=D1344,"Y","N")</f>
        <v>N</v>
      </c>
      <c r="N1344" s="4" t="str">
        <f>iferror(IF(vlookup(A1344,'Available Pokemon'!A:D,4,FALSE)=D1344,"Y","N"),"N")</f>
        <v>N</v>
      </c>
      <c r="O1344" s="4" t="str">
        <f t="shared" si="5"/>
        <v>N</v>
      </c>
      <c r="P1344" s="4" t="s">
        <v>44</v>
      </c>
      <c r="Q1344" s="4"/>
      <c r="R1344" s="4" t="s">
        <v>49</v>
      </c>
      <c r="S1344" s="4" t="s">
        <v>31</v>
      </c>
      <c r="T1344" s="4">
        <v>1.0</v>
      </c>
      <c r="U1344" s="4"/>
    </row>
    <row r="1345" hidden="1">
      <c r="A1345" s="11" t="s">
        <v>948</v>
      </c>
      <c r="B1345" s="2" t="s">
        <v>938</v>
      </c>
      <c r="C1345" s="12" t="s">
        <v>1044</v>
      </c>
      <c r="D1345" s="3" t="str">
        <f>VLOOKUP(C1345,Locations!$G$2:$H$250,2,false)</f>
        <v>00129 Azurine Cave Renovated</v>
      </c>
      <c r="E1345" s="11" t="s">
        <v>24</v>
      </c>
      <c r="F1345" s="4" t="s">
        <v>934</v>
      </c>
      <c r="G1345" s="3"/>
      <c r="H1345" s="2"/>
      <c r="I1345" s="4"/>
      <c r="J1345" s="4"/>
      <c r="K1345" s="4"/>
      <c r="L1345" s="4"/>
      <c r="M1345" s="4" t="str">
        <f>IF(vlookup(A1345,'Available Pokemon'!A:C,3,FALSE)=D1345,"Y","N")</f>
        <v>N</v>
      </c>
      <c r="N1345" s="4" t="str">
        <f>iferror(IF(vlookup(A1345,'Available Pokemon'!A:D,4,FALSE)=D1345,"Y","N"),"N")</f>
        <v>N</v>
      </c>
      <c r="O1345" s="4" t="str">
        <f t="shared" si="5"/>
        <v>N</v>
      </c>
      <c r="P1345" s="4" t="s">
        <v>44</v>
      </c>
      <c r="Q1345" s="4"/>
      <c r="R1345" s="4" t="s">
        <v>28</v>
      </c>
      <c r="S1345" s="4" t="s">
        <v>28</v>
      </c>
      <c r="T1345" s="4">
        <v>0.0</v>
      </c>
      <c r="U1345" s="4" t="s">
        <v>31</v>
      </c>
    </row>
    <row r="1346" hidden="1">
      <c r="A1346" s="11" t="s">
        <v>972</v>
      </c>
      <c r="B1346" s="2" t="s">
        <v>938</v>
      </c>
      <c r="C1346" s="12" t="s">
        <v>1044</v>
      </c>
      <c r="D1346" s="3" t="str">
        <f>VLOOKUP(C1346,Locations!$G$2:$H$250,2,false)</f>
        <v>00129 Azurine Cave Renovated</v>
      </c>
      <c r="E1346" s="11" t="s">
        <v>24</v>
      </c>
      <c r="F1346" s="4" t="s">
        <v>934</v>
      </c>
      <c r="G1346" s="3"/>
      <c r="H1346" s="2"/>
      <c r="I1346" s="4"/>
      <c r="J1346" s="4"/>
      <c r="K1346" s="4"/>
      <c r="L1346" s="4"/>
      <c r="M1346" s="4" t="str">
        <f>IF(vlookup(A1346,'Available Pokemon'!A:C,3,FALSE)=D1346,"Y","N")</f>
        <v>N</v>
      </c>
      <c r="N1346" s="4" t="str">
        <f>iferror(IF(vlookup(A1346,'Available Pokemon'!A:D,4,FALSE)=D1346,"Y","N"),"N")</f>
        <v>N</v>
      </c>
      <c r="O1346" s="4" t="str">
        <f t="shared" si="5"/>
        <v>N</v>
      </c>
      <c r="P1346" s="4" t="s">
        <v>44</v>
      </c>
      <c r="Q1346" s="4" t="s">
        <v>147</v>
      </c>
      <c r="R1346" s="4" t="s">
        <v>28</v>
      </c>
      <c r="S1346" s="4" t="s">
        <v>28</v>
      </c>
      <c r="T1346" s="4">
        <v>0.0</v>
      </c>
      <c r="U1346" s="4" t="s">
        <v>31</v>
      </c>
    </row>
    <row r="1347" hidden="1">
      <c r="A1347" s="11" t="s">
        <v>973</v>
      </c>
      <c r="B1347" s="2" t="s">
        <v>938</v>
      </c>
      <c r="C1347" s="12" t="s">
        <v>1044</v>
      </c>
      <c r="D1347" s="3" t="str">
        <f>VLOOKUP(C1347,Locations!$G$2:$H$250,2,false)</f>
        <v>00129 Azurine Cave Renovated</v>
      </c>
      <c r="E1347" s="11" t="s">
        <v>24</v>
      </c>
      <c r="F1347" s="4" t="s">
        <v>934</v>
      </c>
      <c r="G1347" s="3"/>
      <c r="H1347" s="2"/>
      <c r="I1347" s="4"/>
      <c r="J1347" s="4"/>
      <c r="K1347" s="4"/>
      <c r="L1347" s="4"/>
      <c r="M1347" s="4" t="str">
        <f>IF(vlookup(A1347,'Available Pokemon'!A:C,3,FALSE)=D1347,"Y","N")</f>
        <v>N</v>
      </c>
      <c r="N1347" s="4" t="str">
        <f>iferror(IF(vlookup(A1347,'Available Pokemon'!A:D,4,FALSE)=D1347,"Y","N"),"N")</f>
        <v>N</v>
      </c>
      <c r="O1347" s="4" t="str">
        <f t="shared" si="5"/>
        <v>N</v>
      </c>
      <c r="P1347" s="4" t="s">
        <v>44</v>
      </c>
      <c r="Q1347" s="4"/>
      <c r="R1347" s="4" t="s">
        <v>28</v>
      </c>
      <c r="S1347" s="4" t="s">
        <v>28</v>
      </c>
      <c r="T1347" s="4">
        <v>0.0</v>
      </c>
      <c r="U1347" s="4" t="s">
        <v>31</v>
      </c>
    </row>
    <row r="1348" hidden="1">
      <c r="A1348" s="11" t="s">
        <v>974</v>
      </c>
      <c r="B1348" s="2" t="s">
        <v>938</v>
      </c>
      <c r="C1348" s="12" t="s">
        <v>1044</v>
      </c>
      <c r="D1348" s="3" t="str">
        <f>VLOOKUP(C1348,Locations!$G$2:$H$250,2,false)</f>
        <v>00129 Azurine Cave Renovated</v>
      </c>
      <c r="E1348" s="11" t="s">
        <v>24</v>
      </c>
      <c r="F1348" s="4" t="s">
        <v>934</v>
      </c>
      <c r="G1348" s="3"/>
      <c r="H1348" s="2"/>
      <c r="I1348" s="4" t="s">
        <v>675</v>
      </c>
      <c r="J1348" s="4"/>
      <c r="K1348" s="4"/>
      <c r="L1348" s="4"/>
      <c r="M1348" s="4" t="str">
        <f>IF(vlookup(A1348,'Available Pokemon'!A:C,3,FALSE)=D1348,"Y","N")</f>
        <v>N</v>
      </c>
      <c r="N1348" s="4" t="str">
        <f>iferror(IF(vlookup(A1348,'Available Pokemon'!A:D,4,FALSE)=D1348,"Y","N"),"N")</f>
        <v>N</v>
      </c>
      <c r="O1348" s="4" t="str">
        <f t="shared" si="5"/>
        <v>N</v>
      </c>
      <c r="P1348" s="4" t="s">
        <v>44</v>
      </c>
      <c r="Q1348" s="4" t="s">
        <v>147</v>
      </c>
      <c r="R1348" s="4" t="s">
        <v>28</v>
      </c>
      <c r="S1348" s="4" t="s">
        <v>28</v>
      </c>
      <c r="T1348" s="4">
        <v>0.0</v>
      </c>
      <c r="U1348" s="4" t="s">
        <v>31</v>
      </c>
    </row>
    <row r="1349" hidden="1">
      <c r="A1349" s="11" t="s">
        <v>324</v>
      </c>
      <c r="B1349" s="2" t="s">
        <v>938</v>
      </c>
      <c r="C1349" s="12" t="s">
        <v>1044</v>
      </c>
      <c r="D1349" s="3" t="str">
        <f>VLOOKUP(C1349,Locations!$G$2:$H$250,2,false)</f>
        <v>00129 Azurine Cave Renovated</v>
      </c>
      <c r="E1349" s="11" t="s">
        <v>24</v>
      </c>
      <c r="F1349" s="4" t="s">
        <v>934</v>
      </c>
      <c r="G1349" s="3"/>
      <c r="H1349" s="2"/>
      <c r="I1349" s="4" t="s">
        <v>975</v>
      </c>
      <c r="J1349" s="4" t="s">
        <v>976</v>
      </c>
      <c r="K1349" s="4"/>
      <c r="L1349" s="4" t="s">
        <v>70</v>
      </c>
      <c r="M1349" s="4" t="str">
        <f>IF(vlookup(A1349,'Available Pokemon'!A:C,3,FALSE)=D1349,"Y","N")</f>
        <v>N</v>
      </c>
      <c r="N1349" s="4" t="str">
        <f>iferror(IF(vlookup(A1349,'Available Pokemon'!A:D,4,FALSE)=D1349,"Y","N"),"N")</f>
        <v>N</v>
      </c>
      <c r="O1349" s="4" t="str">
        <f t="shared" si="5"/>
        <v>N</v>
      </c>
      <c r="P1349" s="4" t="s">
        <v>44</v>
      </c>
      <c r="Q1349" s="4"/>
      <c r="R1349" s="4" t="s">
        <v>325</v>
      </c>
      <c r="S1349" s="4" t="s">
        <v>31</v>
      </c>
      <c r="T1349" s="4">
        <v>1.0</v>
      </c>
      <c r="U1349" s="4"/>
    </row>
    <row r="1350" hidden="1">
      <c r="A1350" s="11" t="s">
        <v>280</v>
      </c>
      <c r="B1350" s="11" t="s">
        <v>44</v>
      </c>
      <c r="C1350" s="12" t="s">
        <v>1044</v>
      </c>
      <c r="D1350" s="3" t="str">
        <f>VLOOKUP(C1350,Locations!$G$2:$H$250,2,false)</f>
        <v>00129 Azurine Cave Renovated</v>
      </c>
      <c r="E1350" s="11" t="s">
        <v>24</v>
      </c>
      <c r="F1350" s="4" t="s">
        <v>934</v>
      </c>
      <c r="G1350" s="3"/>
      <c r="H1350" s="11"/>
      <c r="I1350" s="4"/>
      <c r="J1350" s="4"/>
      <c r="K1350" s="4"/>
      <c r="L1350" s="4"/>
      <c r="M1350" s="4" t="str">
        <f>IF(vlookup(A1350,'Available Pokemon'!A:C,3,FALSE)=D1350,"Y","N")</f>
        <v>N</v>
      </c>
      <c r="N1350" s="4" t="str">
        <f>iferror(IF(vlookup(A1350,'Available Pokemon'!A:D,4,FALSE)=D1350,"Y","N"),"N")</f>
        <v>N</v>
      </c>
      <c r="O1350" s="4" t="str">
        <f t="shared" si="5"/>
        <v>N</v>
      </c>
      <c r="P1350" s="4" t="s">
        <v>44</v>
      </c>
      <c r="Q1350" s="4" t="s">
        <v>56</v>
      </c>
      <c r="R1350" s="4" t="s">
        <v>28</v>
      </c>
      <c r="S1350" s="4" t="s">
        <v>28</v>
      </c>
      <c r="T1350" s="4">
        <v>0.0</v>
      </c>
      <c r="U1350" s="4" t="s">
        <v>31</v>
      </c>
    </row>
    <row r="1351" hidden="1">
      <c r="A1351" s="11" t="s">
        <v>977</v>
      </c>
      <c r="B1351" s="11" t="s">
        <v>44</v>
      </c>
      <c r="C1351" s="12" t="s">
        <v>1044</v>
      </c>
      <c r="D1351" s="3" t="str">
        <f>VLOOKUP(C1351,Locations!$G$2:$H$250,2,false)</f>
        <v>00129 Azurine Cave Renovated</v>
      </c>
      <c r="E1351" s="11" t="s">
        <v>24</v>
      </c>
      <c r="F1351" s="4" t="s">
        <v>934</v>
      </c>
      <c r="G1351" s="3"/>
      <c r="H1351" s="11"/>
      <c r="I1351" s="4" t="s">
        <v>978</v>
      </c>
      <c r="J1351" s="4"/>
      <c r="K1351" s="4"/>
      <c r="L1351" s="4"/>
      <c r="M1351" s="4" t="str">
        <f>IF(vlookup(A1351,'Available Pokemon'!A:C,3,FALSE)=D1351,"Y","N")</f>
        <v>N</v>
      </c>
      <c r="N1351" s="4" t="str">
        <f>iferror(IF(vlookup(A1351,'Available Pokemon'!A:D,4,FALSE)=D1351,"Y","N"),"N")</f>
        <v>N</v>
      </c>
      <c r="O1351" s="4" t="str">
        <f t="shared" si="5"/>
        <v>N</v>
      </c>
      <c r="P1351" s="4" t="s">
        <v>44</v>
      </c>
      <c r="Q1351" s="4" t="s">
        <v>56</v>
      </c>
      <c r="R1351" s="4" t="s">
        <v>28</v>
      </c>
      <c r="S1351" s="4" t="s">
        <v>28</v>
      </c>
      <c r="T1351" s="4">
        <v>0.0</v>
      </c>
      <c r="U1351" s="4" t="s">
        <v>31</v>
      </c>
    </row>
    <row r="1352" hidden="1">
      <c r="A1352" s="11" t="s">
        <v>603</v>
      </c>
      <c r="B1352" s="11" t="s">
        <v>44</v>
      </c>
      <c r="C1352" s="12" t="s">
        <v>1044</v>
      </c>
      <c r="D1352" s="3" t="str">
        <f>VLOOKUP(C1352,Locations!$G$2:$H$250,2,false)</f>
        <v>00129 Azurine Cave Renovated</v>
      </c>
      <c r="E1352" s="11" t="s">
        <v>24</v>
      </c>
      <c r="F1352" s="4" t="s">
        <v>934</v>
      </c>
      <c r="G1352" s="3"/>
      <c r="H1352" s="11"/>
      <c r="I1352" s="4" t="s">
        <v>336</v>
      </c>
      <c r="J1352" s="4"/>
      <c r="K1352" s="4"/>
      <c r="L1352" s="4"/>
      <c r="M1352" s="4" t="str">
        <f>IF(vlookup(A1352,'Available Pokemon'!A:C,3,FALSE)=D1352,"Y","N")</f>
        <v>N</v>
      </c>
      <c r="N1352" s="4" t="str">
        <f>iferror(IF(vlookup(A1352,'Available Pokemon'!A:D,4,FALSE)=D1352,"Y","N"),"N")</f>
        <v>N</v>
      </c>
      <c r="O1352" s="4" t="str">
        <f t="shared" si="5"/>
        <v>N</v>
      </c>
      <c r="P1352" s="4" t="s">
        <v>44</v>
      </c>
      <c r="Q1352" s="4" t="s">
        <v>30</v>
      </c>
      <c r="R1352" s="4" t="s">
        <v>28</v>
      </c>
      <c r="S1352" s="4" t="s">
        <v>31</v>
      </c>
      <c r="T1352" s="4">
        <v>1.0</v>
      </c>
      <c r="U1352" s="4"/>
    </row>
    <row r="1353" hidden="1">
      <c r="A1353" s="11" t="s">
        <v>966</v>
      </c>
      <c r="B1353" s="11" t="s">
        <v>44</v>
      </c>
      <c r="C1353" s="12" t="s">
        <v>1044</v>
      </c>
      <c r="D1353" s="3" t="str">
        <f>VLOOKUP(C1353,Locations!$G$2:$H$250,2,false)</f>
        <v>00129 Azurine Cave Renovated</v>
      </c>
      <c r="E1353" s="11" t="s">
        <v>24</v>
      </c>
      <c r="F1353" s="4" t="s">
        <v>934</v>
      </c>
      <c r="G1353" s="3"/>
      <c r="H1353" s="11"/>
      <c r="I1353" s="4" t="s">
        <v>336</v>
      </c>
      <c r="J1353" s="4"/>
      <c r="K1353" s="4"/>
      <c r="L1353" s="4"/>
      <c r="M1353" s="4" t="str">
        <f>IF(vlookup(A1353,'Available Pokemon'!A:C,3,FALSE)=D1353,"Y","N")</f>
        <v>N</v>
      </c>
      <c r="N1353" s="4" t="str">
        <f>iferror(IF(vlookup(A1353,'Available Pokemon'!A:D,4,FALSE)=D1353,"Y","N"),"N")</f>
        <v>N</v>
      </c>
      <c r="O1353" s="4" t="str">
        <f t="shared" si="5"/>
        <v>N</v>
      </c>
      <c r="P1353" s="4" t="s">
        <v>44</v>
      </c>
      <c r="Q1353" s="4" t="s">
        <v>30</v>
      </c>
      <c r="R1353" s="4" t="s">
        <v>28</v>
      </c>
      <c r="S1353" s="4" t="s">
        <v>28</v>
      </c>
      <c r="T1353" s="4">
        <v>0.0</v>
      </c>
      <c r="U1353" s="4" t="s">
        <v>31</v>
      </c>
    </row>
    <row r="1354" hidden="1">
      <c r="A1354" s="11" t="s">
        <v>979</v>
      </c>
      <c r="B1354" s="11" t="s">
        <v>44</v>
      </c>
      <c r="C1354" s="12" t="s">
        <v>1044</v>
      </c>
      <c r="D1354" s="3" t="str">
        <f>VLOOKUP(C1354,Locations!$G$2:$H$250,2,false)</f>
        <v>00129 Azurine Cave Renovated</v>
      </c>
      <c r="E1354" s="11" t="s">
        <v>24</v>
      </c>
      <c r="F1354" s="4" t="s">
        <v>934</v>
      </c>
      <c r="G1354" s="3"/>
      <c r="H1354" s="11"/>
      <c r="I1354" s="4" t="s">
        <v>978</v>
      </c>
      <c r="J1354" s="4"/>
      <c r="K1354" s="4"/>
      <c r="L1354" s="4"/>
      <c r="M1354" s="4" t="str">
        <f>IF(vlookup(A1354,'Available Pokemon'!A:C,3,FALSE)=D1354,"Y","N")</f>
        <v>N</v>
      </c>
      <c r="N1354" s="4" t="str">
        <f>iferror(IF(vlookup(A1354,'Available Pokemon'!A:D,4,FALSE)=D1354,"Y","N"),"N")</f>
        <v>N</v>
      </c>
      <c r="O1354" s="4" t="str">
        <f t="shared" si="5"/>
        <v>N</v>
      </c>
      <c r="P1354" s="4" t="s">
        <v>44</v>
      </c>
      <c r="Q1354" s="4" t="s">
        <v>56</v>
      </c>
      <c r="R1354" s="4" t="s">
        <v>28</v>
      </c>
      <c r="S1354" s="4" t="s">
        <v>31</v>
      </c>
      <c r="T1354" s="4">
        <v>1.0</v>
      </c>
      <c r="U1354" s="4"/>
    </row>
    <row r="1355">
      <c r="A1355" s="11" t="s">
        <v>541</v>
      </c>
      <c r="B1355" s="11" t="s">
        <v>165</v>
      </c>
      <c r="C1355" s="12" t="s">
        <v>1045</v>
      </c>
      <c r="D1355" s="3" t="str">
        <f>VLOOKUP(C1355,Locations!$G$2:$H$250,2,false)</f>
        <v>00130 Apophyll Beach Renovated</v>
      </c>
      <c r="E1355" s="11" t="s">
        <v>24</v>
      </c>
      <c r="F1355" s="4" t="s">
        <v>934</v>
      </c>
      <c r="G1355" s="5"/>
      <c r="H1355" s="2" t="s">
        <v>27</v>
      </c>
      <c r="I1355" s="4" t="s">
        <v>385</v>
      </c>
      <c r="J1355" s="4"/>
      <c r="K1355" s="4"/>
      <c r="L1355" s="4"/>
      <c r="M1355" s="4" t="str">
        <f>IF(vlookup(A1355,'Available Pokemon'!A:C,3,FALSE)=D1355,"Y","N")</f>
        <v>N</v>
      </c>
      <c r="N1355" s="4" t="str">
        <f>iferror(IF(vlookup(A1355,'Available Pokemon'!A:D,4,FALSE)=D1355,"Y","N"),"N")</f>
        <v>Y</v>
      </c>
      <c r="O1355" s="4" t="str">
        <f t="shared" si="5"/>
        <v>Y</v>
      </c>
      <c r="P1355" s="4" t="s">
        <v>177</v>
      </c>
      <c r="Q1355" s="4" t="s">
        <v>128</v>
      </c>
      <c r="R1355" s="4" t="s">
        <v>28</v>
      </c>
      <c r="S1355" s="4" t="s">
        <v>28</v>
      </c>
      <c r="T1355" s="4">
        <v>0.0</v>
      </c>
      <c r="U1355" s="4" t="s">
        <v>31</v>
      </c>
    </row>
    <row r="1356" hidden="1">
      <c r="A1356" s="11" t="s">
        <v>977</v>
      </c>
      <c r="B1356" s="11" t="s">
        <v>165</v>
      </c>
      <c r="C1356" s="12" t="s">
        <v>1045</v>
      </c>
      <c r="D1356" s="3" t="str">
        <f>VLOOKUP(C1356,Locations!$G$2:$H$250,2,false)</f>
        <v>00130 Apophyll Beach Renovated</v>
      </c>
      <c r="E1356" s="11" t="s">
        <v>24</v>
      </c>
      <c r="F1356" s="4" t="s">
        <v>934</v>
      </c>
      <c r="G1356" s="3"/>
      <c r="H1356" s="11"/>
      <c r="I1356" s="4" t="s">
        <v>978</v>
      </c>
      <c r="J1356" s="4"/>
      <c r="K1356" s="4"/>
      <c r="L1356" s="4"/>
      <c r="M1356" s="4" t="str">
        <f>IF(vlookup(A1356,'Available Pokemon'!A:C,3,FALSE)=D1356,"Y","N")</f>
        <v>N</v>
      </c>
      <c r="N1356" s="4" t="str">
        <f>iferror(IF(vlookup(A1356,'Available Pokemon'!A:D,4,FALSE)=D1356,"Y","N"),"N")</f>
        <v>N</v>
      </c>
      <c r="O1356" s="4" t="str">
        <f t="shared" si="5"/>
        <v>N</v>
      </c>
      <c r="P1356" s="4" t="s">
        <v>44</v>
      </c>
      <c r="Q1356" s="4" t="s">
        <v>56</v>
      </c>
      <c r="R1356" s="4" t="s">
        <v>28</v>
      </c>
      <c r="S1356" s="4" t="s">
        <v>28</v>
      </c>
      <c r="T1356" s="4">
        <v>0.0</v>
      </c>
      <c r="U1356" s="4" t="s">
        <v>31</v>
      </c>
    </row>
    <row r="1357">
      <c r="A1357" s="11" t="s">
        <v>542</v>
      </c>
      <c r="B1357" s="11" t="s">
        <v>165</v>
      </c>
      <c r="C1357" s="12" t="s">
        <v>1045</v>
      </c>
      <c r="D1357" s="3" t="str">
        <f>VLOOKUP(C1357,Locations!$G$2:$H$250,2,false)</f>
        <v>00130 Apophyll Beach Renovated</v>
      </c>
      <c r="E1357" s="11" t="s">
        <v>24</v>
      </c>
      <c r="F1357" s="4" t="s">
        <v>934</v>
      </c>
      <c r="G1357" s="5"/>
      <c r="H1357" s="2" t="s">
        <v>27</v>
      </c>
      <c r="I1357" s="4" t="s">
        <v>385</v>
      </c>
      <c r="J1357" s="4"/>
      <c r="K1357" s="4"/>
      <c r="L1357" s="4"/>
      <c r="M1357" s="4" t="str">
        <f>IF(vlookup(A1357,'Available Pokemon'!A:C,3,FALSE)=D1357,"Y","N")</f>
        <v>N</v>
      </c>
      <c r="N1357" s="4" t="str">
        <f>iferror(IF(vlookup(A1357,'Available Pokemon'!A:D,4,FALSE)=D1357,"Y","N"),"N")</f>
        <v>Y</v>
      </c>
      <c r="O1357" s="4" t="str">
        <f t="shared" si="5"/>
        <v>Y</v>
      </c>
      <c r="P1357" s="4" t="s">
        <v>177</v>
      </c>
      <c r="Q1357" s="4" t="s">
        <v>128</v>
      </c>
      <c r="R1357" s="4" t="s">
        <v>28</v>
      </c>
      <c r="S1357" s="4" t="s">
        <v>31</v>
      </c>
      <c r="T1357" s="4">
        <v>1.0</v>
      </c>
      <c r="U1357" s="4"/>
    </row>
    <row r="1358" hidden="1">
      <c r="A1358" s="11" t="s">
        <v>979</v>
      </c>
      <c r="B1358" s="11" t="s">
        <v>165</v>
      </c>
      <c r="C1358" s="12" t="s">
        <v>1045</v>
      </c>
      <c r="D1358" s="3" t="str">
        <f>VLOOKUP(C1358,Locations!$G$2:$H$250,2,false)</f>
        <v>00130 Apophyll Beach Renovated</v>
      </c>
      <c r="E1358" s="11" t="s">
        <v>24</v>
      </c>
      <c r="F1358" s="4" t="s">
        <v>934</v>
      </c>
      <c r="G1358" s="3"/>
      <c r="H1358" s="11"/>
      <c r="I1358" s="4" t="s">
        <v>978</v>
      </c>
      <c r="J1358" s="4"/>
      <c r="K1358" s="4"/>
      <c r="L1358" s="4"/>
      <c r="M1358" s="4" t="str">
        <f>IF(vlookup(A1358,'Available Pokemon'!A:C,3,FALSE)=D1358,"Y","N")</f>
        <v>N</v>
      </c>
      <c r="N1358" s="4" t="str">
        <f>iferror(IF(vlookup(A1358,'Available Pokemon'!A:D,4,FALSE)=D1358,"Y","N"),"N")</f>
        <v>N</v>
      </c>
      <c r="O1358" s="4" t="str">
        <f t="shared" si="5"/>
        <v>N</v>
      </c>
      <c r="P1358" s="4" t="s">
        <v>44</v>
      </c>
      <c r="Q1358" s="4" t="s">
        <v>56</v>
      </c>
      <c r="R1358" s="4" t="s">
        <v>28</v>
      </c>
      <c r="S1358" s="4" t="s">
        <v>31</v>
      </c>
      <c r="T1358" s="4">
        <v>1.0</v>
      </c>
      <c r="U1358" s="4"/>
    </row>
    <row r="1359" hidden="1">
      <c r="A1359" s="11" t="s">
        <v>481</v>
      </c>
      <c r="B1359" s="2" t="s">
        <v>600</v>
      </c>
      <c r="C1359" s="12" t="s">
        <v>1045</v>
      </c>
      <c r="D1359" s="3" t="str">
        <f>VLOOKUP(C1359,Locations!$G$2:$H$250,2,false)</f>
        <v>00130 Apophyll Beach Renovated</v>
      </c>
      <c r="E1359" s="11" t="s">
        <v>24</v>
      </c>
      <c r="F1359" s="4" t="s">
        <v>934</v>
      </c>
      <c r="G1359" s="3"/>
      <c r="H1359" s="2"/>
      <c r="I1359" s="4" t="s">
        <v>675</v>
      </c>
      <c r="J1359" s="4"/>
      <c r="K1359" s="4"/>
      <c r="L1359" s="4"/>
      <c r="M1359" s="4" t="str">
        <f>IF(vlookup(A1359,'Available Pokemon'!A:C,3,FALSE)=D1359,"Y","N")</f>
        <v>N</v>
      </c>
      <c r="N1359" s="4" t="str">
        <f>iferror(IF(vlookup(A1359,'Available Pokemon'!A:D,4,FALSE)=D1359,"Y","N"),"N")</f>
        <v>N</v>
      </c>
      <c r="O1359" s="4" t="str">
        <f t="shared" si="5"/>
        <v>N</v>
      </c>
      <c r="P1359" s="4" t="s">
        <v>147</v>
      </c>
      <c r="Q1359" s="4" t="s">
        <v>44</v>
      </c>
      <c r="R1359" s="4" t="s">
        <v>28</v>
      </c>
      <c r="S1359" s="4" t="s">
        <v>31</v>
      </c>
      <c r="T1359" s="4">
        <v>1.0</v>
      </c>
      <c r="U1359" s="4"/>
    </row>
    <row r="1360" hidden="1">
      <c r="A1360" s="11" t="s">
        <v>266</v>
      </c>
      <c r="B1360" s="2" t="s">
        <v>600</v>
      </c>
      <c r="C1360" s="12" t="s">
        <v>1045</v>
      </c>
      <c r="D1360" s="3" t="str">
        <f>VLOOKUP(C1360,Locations!$G$2:$H$250,2,false)</f>
        <v>00130 Apophyll Beach Renovated</v>
      </c>
      <c r="E1360" s="11" t="s">
        <v>24</v>
      </c>
      <c r="F1360" s="4" t="s">
        <v>934</v>
      </c>
      <c r="G1360" s="3"/>
      <c r="H1360" s="2"/>
      <c r="I1360" s="4"/>
      <c r="J1360" s="4"/>
      <c r="K1360" s="4"/>
      <c r="L1360" s="4"/>
      <c r="M1360" s="4" t="str">
        <f>IF(vlookup(A1360,'Available Pokemon'!A:C,3,FALSE)=D1360,"Y","N")</f>
        <v>N</v>
      </c>
      <c r="N1360" s="4" t="str">
        <f>iferror(IF(vlookup(A1360,'Available Pokemon'!A:D,4,FALSE)=D1360,"Y","N"),"N")</f>
        <v>N</v>
      </c>
      <c r="O1360" s="4" t="str">
        <f t="shared" si="5"/>
        <v>N</v>
      </c>
      <c r="P1360" s="4" t="s">
        <v>44</v>
      </c>
      <c r="Q1360" s="4"/>
      <c r="R1360" s="4" t="s">
        <v>28</v>
      </c>
      <c r="S1360" s="4" t="s">
        <v>31</v>
      </c>
      <c r="T1360" s="4">
        <v>1.0</v>
      </c>
      <c r="U1360" s="4"/>
    </row>
    <row r="1361" hidden="1">
      <c r="A1361" s="11" t="s">
        <v>532</v>
      </c>
      <c r="B1361" s="2" t="s">
        <v>600</v>
      </c>
      <c r="C1361" s="12" t="s">
        <v>1045</v>
      </c>
      <c r="D1361" s="3" t="str">
        <f>VLOOKUP(C1361,Locations!$G$2:$H$250,2,false)</f>
        <v>00130 Apophyll Beach Renovated</v>
      </c>
      <c r="E1361" s="11" t="s">
        <v>24</v>
      </c>
      <c r="F1361" s="4" t="s">
        <v>934</v>
      </c>
      <c r="G1361" s="3"/>
      <c r="H1361" s="2"/>
      <c r="I1361" s="4"/>
      <c r="J1361" s="4"/>
      <c r="K1361" s="4"/>
      <c r="L1361" s="4"/>
      <c r="M1361" s="4" t="str">
        <f>IF(vlookup(A1361,'Available Pokemon'!A:C,3,FALSE)=D1361,"Y","N")</f>
        <v>N</v>
      </c>
      <c r="N1361" s="4" t="str">
        <f>iferror(IF(vlookup(A1361,'Available Pokemon'!A:D,4,FALSE)=D1361,"Y","N"),"N")</f>
        <v>N</v>
      </c>
      <c r="O1361" s="4" t="str">
        <f t="shared" si="5"/>
        <v>N</v>
      </c>
      <c r="P1361" s="4" t="s">
        <v>44</v>
      </c>
      <c r="Q1361" s="4"/>
      <c r="R1361" s="4" t="s">
        <v>45</v>
      </c>
      <c r="S1361" s="4" t="s">
        <v>31</v>
      </c>
      <c r="T1361" s="4">
        <v>1.0</v>
      </c>
      <c r="U1361" s="4"/>
    </row>
    <row r="1362" hidden="1">
      <c r="A1362" s="11" t="s">
        <v>577</v>
      </c>
      <c r="B1362" s="2" t="s">
        <v>158</v>
      </c>
      <c r="C1362" s="12" t="s">
        <v>1045</v>
      </c>
      <c r="D1362" s="3" t="str">
        <f>VLOOKUP(C1362,Locations!$G$2:$H$250,2,false)</f>
        <v>00130 Apophyll Beach Renovated</v>
      </c>
      <c r="E1362" s="11" t="s">
        <v>24</v>
      </c>
      <c r="F1362" s="4" t="s">
        <v>934</v>
      </c>
      <c r="G1362" s="3"/>
      <c r="H1362" s="2"/>
      <c r="I1362" s="4"/>
      <c r="J1362" s="4"/>
      <c r="K1362" s="4"/>
      <c r="L1362" s="4"/>
      <c r="M1362" s="4" t="str">
        <f>IF(vlookup(A1362,'Available Pokemon'!A:C,3,FALSE)=D1362,"Y","N")</f>
        <v>N</v>
      </c>
      <c r="N1362" s="4" t="str">
        <f>iferror(IF(vlookup(A1362,'Available Pokemon'!A:D,4,FALSE)=D1362,"Y","N"),"N")</f>
        <v>N</v>
      </c>
      <c r="O1362" s="4" t="str">
        <f t="shared" si="5"/>
        <v>N</v>
      </c>
      <c r="P1362" s="4" t="s">
        <v>44</v>
      </c>
      <c r="Q1362" s="4"/>
      <c r="R1362" s="4" t="s">
        <v>49</v>
      </c>
      <c r="S1362" s="4" t="s">
        <v>31</v>
      </c>
      <c r="T1362" s="4">
        <v>1.0</v>
      </c>
      <c r="U1362" s="4"/>
    </row>
    <row r="1363" hidden="1">
      <c r="A1363" s="11" t="s">
        <v>1043</v>
      </c>
      <c r="B1363" s="2" t="s">
        <v>533</v>
      </c>
      <c r="C1363" s="12" t="s">
        <v>1045</v>
      </c>
      <c r="D1363" s="3" t="str">
        <f>VLOOKUP(C1363,Locations!$G$2:$H$250,2,false)</f>
        <v>00130 Apophyll Beach Renovated</v>
      </c>
      <c r="E1363" s="11" t="s">
        <v>24</v>
      </c>
      <c r="F1363" s="4" t="s">
        <v>934</v>
      </c>
      <c r="G1363" s="3"/>
      <c r="H1363" s="2"/>
      <c r="I1363" s="4"/>
      <c r="J1363" s="4"/>
      <c r="K1363" s="4"/>
      <c r="L1363" s="4"/>
      <c r="M1363" s="4" t="str">
        <f>IF(vlookup(A1363,'Available Pokemon'!A:C,3,FALSE)=D1363,"Y","N")</f>
        <v>N</v>
      </c>
      <c r="N1363" s="4" t="str">
        <f>iferror(IF(vlookup(A1363,'Available Pokemon'!A:D,4,FALSE)=D1363,"Y","N"),"N")</f>
        <v>N</v>
      </c>
      <c r="O1363" s="4" t="str">
        <f t="shared" si="5"/>
        <v>N</v>
      </c>
      <c r="P1363" s="4" t="s">
        <v>121</v>
      </c>
      <c r="Q1363" s="4" t="s">
        <v>44</v>
      </c>
      <c r="R1363" s="4" t="s">
        <v>28</v>
      </c>
      <c r="S1363" s="4" t="s">
        <v>28</v>
      </c>
      <c r="T1363" s="4">
        <v>0.0</v>
      </c>
      <c r="U1363" s="4" t="s">
        <v>31</v>
      </c>
    </row>
    <row r="1364" hidden="1">
      <c r="A1364" s="11" t="s">
        <v>544</v>
      </c>
      <c r="B1364" s="2" t="s">
        <v>533</v>
      </c>
      <c r="C1364" s="12" t="s">
        <v>1045</v>
      </c>
      <c r="D1364" s="3" t="str">
        <f>VLOOKUP(C1364,Locations!$G$2:$H$250,2,false)</f>
        <v>00130 Apophyll Beach Renovated</v>
      </c>
      <c r="E1364" s="11" t="s">
        <v>24</v>
      </c>
      <c r="F1364" s="4" t="s">
        <v>934</v>
      </c>
      <c r="G1364" s="3"/>
      <c r="H1364" s="2"/>
      <c r="I1364" s="4"/>
      <c r="J1364" s="4"/>
      <c r="K1364" s="4"/>
      <c r="L1364" s="4"/>
      <c r="M1364" s="4" t="str">
        <f>IF(vlookup(A1364,'Available Pokemon'!A:C,3,FALSE)=D1364,"Y","N")</f>
        <v>N</v>
      </c>
      <c r="N1364" s="4" t="str">
        <f>iferror(IF(vlookup(A1364,'Available Pokemon'!A:D,4,FALSE)=D1364,"Y","N"),"N")</f>
        <v>N</v>
      </c>
      <c r="O1364" s="4" t="str">
        <f t="shared" si="5"/>
        <v>N</v>
      </c>
      <c r="P1364" s="4" t="s">
        <v>121</v>
      </c>
      <c r="Q1364" s="4" t="s">
        <v>44</v>
      </c>
      <c r="R1364" s="4" t="s">
        <v>28</v>
      </c>
      <c r="S1364" s="4" t="s">
        <v>31</v>
      </c>
      <c r="T1364" s="4">
        <v>1.0</v>
      </c>
      <c r="U1364" s="4"/>
    </row>
    <row r="1365" hidden="1">
      <c r="A1365" s="11" t="s">
        <v>532</v>
      </c>
      <c r="B1365" s="2" t="s">
        <v>533</v>
      </c>
      <c r="C1365" s="12" t="s">
        <v>1045</v>
      </c>
      <c r="D1365" s="3" t="str">
        <f>VLOOKUP(C1365,Locations!$G$2:$H$250,2,false)</f>
        <v>00130 Apophyll Beach Renovated</v>
      </c>
      <c r="E1365" s="11" t="s">
        <v>24</v>
      </c>
      <c r="F1365" s="4" t="s">
        <v>934</v>
      </c>
      <c r="G1365" s="3"/>
      <c r="H1365" s="2"/>
      <c r="I1365" s="4"/>
      <c r="J1365" s="4"/>
      <c r="K1365" s="4"/>
      <c r="L1365" s="4"/>
      <c r="M1365" s="4" t="str">
        <f>IF(vlookup(A1365,'Available Pokemon'!A:C,3,FALSE)=D1365,"Y","N")</f>
        <v>N</v>
      </c>
      <c r="N1365" s="4" t="str">
        <f>iferror(IF(vlookup(A1365,'Available Pokemon'!A:D,4,FALSE)=D1365,"Y","N"),"N")</f>
        <v>N</v>
      </c>
      <c r="O1365" s="4" t="str">
        <f t="shared" si="5"/>
        <v>N</v>
      </c>
      <c r="P1365" s="4" t="s">
        <v>44</v>
      </c>
      <c r="Q1365" s="4"/>
      <c r="R1365" s="4" t="s">
        <v>45</v>
      </c>
      <c r="S1365" s="4" t="s">
        <v>31</v>
      </c>
      <c r="T1365" s="4">
        <v>1.0</v>
      </c>
      <c r="U1365" s="4"/>
    </row>
    <row r="1366" hidden="1">
      <c r="A1366" s="11" t="s">
        <v>442</v>
      </c>
      <c r="B1366" s="2" t="s">
        <v>533</v>
      </c>
      <c r="C1366" s="12" t="s">
        <v>1045</v>
      </c>
      <c r="D1366" s="3" t="str">
        <f>VLOOKUP(C1366,Locations!$G$2:$H$250,2,false)</f>
        <v>00130 Apophyll Beach Renovated</v>
      </c>
      <c r="E1366" s="11" t="s">
        <v>24</v>
      </c>
      <c r="F1366" s="4" t="s">
        <v>934</v>
      </c>
      <c r="G1366" s="3"/>
      <c r="H1366" s="2"/>
      <c r="I1366" s="4" t="s">
        <v>443</v>
      </c>
      <c r="J1366" s="4"/>
      <c r="K1366" s="4"/>
      <c r="L1366" s="4"/>
      <c r="M1366" s="4" t="str">
        <f>IF(vlookup(A1366,'Available Pokemon'!A:C,3,FALSE)=D1366,"Y","N")</f>
        <v>N</v>
      </c>
      <c r="N1366" s="4" t="str">
        <f>iferror(IF(vlookup(A1366,'Available Pokemon'!A:D,4,FALSE)=D1366,"Y","N"),"N")</f>
        <v>N</v>
      </c>
      <c r="O1366" s="4" t="str">
        <f t="shared" si="5"/>
        <v>N</v>
      </c>
      <c r="P1366" s="4" t="s">
        <v>121</v>
      </c>
      <c r="Q1366" s="4" t="s">
        <v>128</v>
      </c>
      <c r="R1366" s="4" t="s">
        <v>28</v>
      </c>
      <c r="S1366" s="4" t="s">
        <v>31</v>
      </c>
      <c r="T1366" s="4">
        <v>2.0</v>
      </c>
      <c r="U1366" s="4"/>
    </row>
    <row r="1367" hidden="1">
      <c r="A1367" s="11" t="s">
        <v>444</v>
      </c>
      <c r="B1367" s="2" t="s">
        <v>533</v>
      </c>
      <c r="C1367" s="12" t="s">
        <v>1045</v>
      </c>
      <c r="D1367" s="3" t="str">
        <f>VLOOKUP(C1367,Locations!$G$2:$H$250,2,false)</f>
        <v>00130 Apophyll Beach Renovated</v>
      </c>
      <c r="E1367" s="11" t="s">
        <v>24</v>
      </c>
      <c r="F1367" s="4" t="s">
        <v>934</v>
      </c>
      <c r="G1367" s="3"/>
      <c r="H1367" s="2"/>
      <c r="I1367" s="4" t="s">
        <v>443</v>
      </c>
      <c r="J1367" s="4"/>
      <c r="K1367" s="4"/>
      <c r="L1367" s="4"/>
      <c r="M1367" s="4" t="str">
        <f>IF(vlookup(A1367,'Available Pokemon'!A:C,3,FALSE)=D1367,"Y","N")</f>
        <v>N</v>
      </c>
      <c r="N1367" s="4" t="str">
        <f>iferror(IF(vlookup(A1367,'Available Pokemon'!A:D,4,FALSE)=D1367,"Y","N"),"N")</f>
        <v>N</v>
      </c>
      <c r="O1367" s="4" t="str">
        <f t="shared" si="5"/>
        <v>N</v>
      </c>
      <c r="P1367" s="4" t="s">
        <v>121</v>
      </c>
      <c r="Q1367" s="4" t="s">
        <v>128</v>
      </c>
      <c r="R1367" s="4" t="s">
        <v>28</v>
      </c>
      <c r="S1367" s="4" t="s">
        <v>28</v>
      </c>
      <c r="T1367" s="4">
        <v>1.0</v>
      </c>
      <c r="U1367" s="4"/>
    </row>
    <row r="1368" hidden="1">
      <c r="A1368" s="11" t="s">
        <v>973</v>
      </c>
      <c r="B1368" s="2" t="s">
        <v>533</v>
      </c>
      <c r="C1368" s="12" t="s">
        <v>1045</v>
      </c>
      <c r="D1368" s="3" t="str">
        <f>VLOOKUP(C1368,Locations!$G$2:$H$250,2,false)</f>
        <v>00130 Apophyll Beach Renovated</v>
      </c>
      <c r="E1368" s="11" t="s">
        <v>24</v>
      </c>
      <c r="F1368" s="4" t="s">
        <v>934</v>
      </c>
      <c r="G1368" s="3"/>
      <c r="H1368" s="2"/>
      <c r="I1368" s="4"/>
      <c r="J1368" s="4"/>
      <c r="K1368" s="4"/>
      <c r="L1368" s="4"/>
      <c r="M1368" s="4" t="str">
        <f>IF(vlookup(A1368,'Available Pokemon'!A:C,3,FALSE)=D1368,"Y","N")</f>
        <v>N</v>
      </c>
      <c r="N1368" s="4" t="str">
        <f>iferror(IF(vlookup(A1368,'Available Pokemon'!A:D,4,FALSE)=D1368,"Y","N"),"N")</f>
        <v>N</v>
      </c>
      <c r="O1368" s="4" t="str">
        <f t="shared" si="5"/>
        <v>N</v>
      </c>
      <c r="P1368" s="4" t="s">
        <v>44</v>
      </c>
      <c r="Q1368" s="4"/>
      <c r="R1368" s="4" t="s">
        <v>28</v>
      </c>
      <c r="S1368" s="4" t="s">
        <v>28</v>
      </c>
      <c r="T1368" s="4">
        <v>0.0</v>
      </c>
      <c r="U1368" s="4" t="s">
        <v>31</v>
      </c>
    </row>
    <row r="1369" hidden="1">
      <c r="A1369" s="11" t="s">
        <v>536</v>
      </c>
      <c r="B1369" s="2" t="s">
        <v>533</v>
      </c>
      <c r="C1369" s="12" t="s">
        <v>1045</v>
      </c>
      <c r="D1369" s="3" t="str">
        <f>VLOOKUP(C1369,Locations!$G$2:$H$250,2,false)</f>
        <v>00130 Apophyll Beach Renovated</v>
      </c>
      <c r="E1369" s="11" t="s">
        <v>24</v>
      </c>
      <c r="F1369" s="4" t="s">
        <v>934</v>
      </c>
      <c r="G1369" s="3"/>
      <c r="H1369" s="2"/>
      <c r="I1369" s="4"/>
      <c r="J1369" s="4"/>
      <c r="K1369" s="4"/>
      <c r="L1369" s="4"/>
      <c r="M1369" s="4" t="str">
        <f>IF(vlookup(A1369,'Available Pokemon'!A:C,3,FALSE)=D1369,"Y","N")</f>
        <v>N</v>
      </c>
      <c r="N1369" s="4" t="str">
        <f>iferror(IF(vlookup(A1369,'Available Pokemon'!A:D,4,FALSE)=D1369,"Y","N"),"N")</f>
        <v>N</v>
      </c>
      <c r="O1369" s="4" t="str">
        <f t="shared" si="5"/>
        <v>N</v>
      </c>
      <c r="P1369" s="4" t="s">
        <v>44</v>
      </c>
      <c r="Q1369" s="4"/>
      <c r="R1369" s="4" t="s">
        <v>28</v>
      </c>
      <c r="S1369" s="4" t="s">
        <v>31</v>
      </c>
      <c r="T1369" s="4">
        <v>1.0</v>
      </c>
      <c r="U1369" s="4"/>
    </row>
    <row r="1370">
      <c r="A1370" s="11" t="s">
        <v>538</v>
      </c>
      <c r="B1370" s="2" t="s">
        <v>533</v>
      </c>
      <c r="C1370" s="12" t="s">
        <v>1045</v>
      </c>
      <c r="D1370" s="3" t="str">
        <f>VLOOKUP(C1370,Locations!$G$2:$H$250,2,false)</f>
        <v>00130 Apophyll Beach Renovated</v>
      </c>
      <c r="E1370" s="11" t="s">
        <v>24</v>
      </c>
      <c r="F1370" s="4" t="s">
        <v>934</v>
      </c>
      <c r="G1370" s="3"/>
      <c r="H1370" s="2"/>
      <c r="I1370" s="4" t="s">
        <v>540</v>
      </c>
      <c r="J1370" s="4" t="s">
        <v>540</v>
      </c>
      <c r="K1370" s="4" t="s">
        <v>540</v>
      </c>
      <c r="L1370" s="4"/>
      <c r="M1370" s="4" t="str">
        <f>IF(vlookup(A1370,'Available Pokemon'!A:C,3,FALSE)=D1370,"Y","N")</f>
        <v>N</v>
      </c>
      <c r="N1370" s="4" t="s">
        <v>31</v>
      </c>
      <c r="O1370" s="4" t="str">
        <f t="shared" si="5"/>
        <v>Y</v>
      </c>
      <c r="P1370" s="4" t="s">
        <v>90</v>
      </c>
      <c r="Q1370" s="4" t="s">
        <v>121</v>
      </c>
      <c r="R1370" s="4" t="s">
        <v>28</v>
      </c>
      <c r="S1370" s="4" t="s">
        <v>31</v>
      </c>
      <c r="T1370" s="4" t="s">
        <v>82</v>
      </c>
      <c r="U1370" s="4" t="s">
        <v>31</v>
      </c>
    </row>
    <row r="1371" hidden="1">
      <c r="A1371" s="11" t="s">
        <v>948</v>
      </c>
      <c r="B1371" s="2" t="s">
        <v>938</v>
      </c>
      <c r="C1371" s="12" t="s">
        <v>1045</v>
      </c>
      <c r="D1371" s="3" t="str">
        <f>VLOOKUP(C1371,Locations!$G$2:$H$250,2,false)</f>
        <v>00130 Apophyll Beach Renovated</v>
      </c>
      <c r="E1371" s="11" t="s">
        <v>24</v>
      </c>
      <c r="F1371" s="4" t="s">
        <v>934</v>
      </c>
      <c r="G1371" s="3"/>
      <c r="H1371" s="2"/>
      <c r="I1371" s="4"/>
      <c r="J1371" s="4"/>
      <c r="K1371" s="4"/>
      <c r="L1371" s="4"/>
      <c r="M1371" s="4" t="str">
        <f>IF(vlookup(A1371,'Available Pokemon'!A:C,3,FALSE)=D1371,"Y","N")</f>
        <v>N</v>
      </c>
      <c r="N1371" s="4" t="str">
        <f>iferror(IF(vlookup(A1371,'Available Pokemon'!A:D,4,FALSE)=D1371,"Y","N"),"N")</f>
        <v>N</v>
      </c>
      <c r="O1371" s="4" t="str">
        <f t="shared" si="5"/>
        <v>N</v>
      </c>
      <c r="P1371" s="4" t="s">
        <v>44</v>
      </c>
      <c r="Q1371" s="4"/>
      <c r="R1371" s="4" t="s">
        <v>28</v>
      </c>
      <c r="S1371" s="4" t="s">
        <v>28</v>
      </c>
      <c r="T1371" s="4">
        <v>0.0</v>
      </c>
      <c r="U1371" s="4" t="s">
        <v>31</v>
      </c>
    </row>
    <row r="1372" hidden="1">
      <c r="A1372" s="11" t="s">
        <v>972</v>
      </c>
      <c r="B1372" s="2" t="s">
        <v>938</v>
      </c>
      <c r="C1372" s="12" t="s">
        <v>1045</v>
      </c>
      <c r="D1372" s="3" t="str">
        <f>VLOOKUP(C1372,Locations!$G$2:$H$250,2,false)</f>
        <v>00130 Apophyll Beach Renovated</v>
      </c>
      <c r="E1372" s="11" t="s">
        <v>24</v>
      </c>
      <c r="F1372" s="4" t="s">
        <v>934</v>
      </c>
      <c r="G1372" s="3"/>
      <c r="H1372" s="2"/>
      <c r="I1372" s="4"/>
      <c r="J1372" s="4"/>
      <c r="K1372" s="4"/>
      <c r="L1372" s="4"/>
      <c r="M1372" s="4" t="str">
        <f>IF(vlookup(A1372,'Available Pokemon'!A:C,3,FALSE)=D1372,"Y","N")</f>
        <v>N</v>
      </c>
      <c r="N1372" s="4" t="str">
        <f>iferror(IF(vlookup(A1372,'Available Pokemon'!A:D,4,FALSE)=D1372,"Y","N"),"N")</f>
        <v>N</v>
      </c>
      <c r="O1372" s="4" t="str">
        <f t="shared" si="5"/>
        <v>N</v>
      </c>
      <c r="P1372" s="4" t="s">
        <v>44</v>
      </c>
      <c r="Q1372" s="4" t="s">
        <v>147</v>
      </c>
      <c r="R1372" s="4" t="s">
        <v>28</v>
      </c>
      <c r="S1372" s="4" t="s">
        <v>28</v>
      </c>
      <c r="T1372" s="4">
        <v>0.0</v>
      </c>
      <c r="U1372" s="4" t="s">
        <v>31</v>
      </c>
    </row>
    <row r="1373" hidden="1">
      <c r="A1373" s="11" t="s">
        <v>973</v>
      </c>
      <c r="B1373" s="2" t="s">
        <v>938</v>
      </c>
      <c r="C1373" s="12" t="s">
        <v>1045</v>
      </c>
      <c r="D1373" s="3" t="str">
        <f>VLOOKUP(C1373,Locations!$G$2:$H$250,2,false)</f>
        <v>00130 Apophyll Beach Renovated</v>
      </c>
      <c r="E1373" s="11" t="s">
        <v>24</v>
      </c>
      <c r="F1373" s="4" t="s">
        <v>934</v>
      </c>
      <c r="G1373" s="3"/>
      <c r="H1373" s="2"/>
      <c r="I1373" s="4"/>
      <c r="J1373" s="4"/>
      <c r="K1373" s="4"/>
      <c r="L1373" s="4"/>
      <c r="M1373" s="4" t="str">
        <f>IF(vlookup(A1373,'Available Pokemon'!A:C,3,FALSE)=D1373,"Y","N")</f>
        <v>N</v>
      </c>
      <c r="N1373" s="4" t="str">
        <f>iferror(IF(vlookup(A1373,'Available Pokemon'!A:D,4,FALSE)=D1373,"Y","N"),"N")</f>
        <v>N</v>
      </c>
      <c r="O1373" s="4" t="str">
        <f t="shared" si="5"/>
        <v>N</v>
      </c>
      <c r="P1373" s="4" t="s">
        <v>44</v>
      </c>
      <c r="Q1373" s="4"/>
      <c r="R1373" s="4" t="s">
        <v>28</v>
      </c>
      <c r="S1373" s="4" t="s">
        <v>28</v>
      </c>
      <c r="T1373" s="4">
        <v>0.0</v>
      </c>
      <c r="U1373" s="4" t="s">
        <v>31</v>
      </c>
    </row>
    <row r="1374" hidden="1">
      <c r="A1374" s="11" t="s">
        <v>974</v>
      </c>
      <c r="B1374" s="2" t="s">
        <v>938</v>
      </c>
      <c r="C1374" s="12" t="s">
        <v>1045</v>
      </c>
      <c r="D1374" s="3" t="str">
        <f>VLOOKUP(C1374,Locations!$G$2:$H$250,2,false)</f>
        <v>00130 Apophyll Beach Renovated</v>
      </c>
      <c r="E1374" s="11" t="s">
        <v>24</v>
      </c>
      <c r="F1374" s="4" t="s">
        <v>934</v>
      </c>
      <c r="G1374" s="3"/>
      <c r="H1374" s="2"/>
      <c r="I1374" s="4" t="s">
        <v>675</v>
      </c>
      <c r="J1374" s="4"/>
      <c r="K1374" s="4"/>
      <c r="L1374" s="4"/>
      <c r="M1374" s="4" t="str">
        <f>IF(vlookup(A1374,'Available Pokemon'!A:C,3,FALSE)=D1374,"Y","N")</f>
        <v>N</v>
      </c>
      <c r="N1374" s="4" t="str">
        <f>iferror(IF(vlookup(A1374,'Available Pokemon'!A:D,4,FALSE)=D1374,"Y","N"),"N")</f>
        <v>N</v>
      </c>
      <c r="O1374" s="4" t="str">
        <f t="shared" si="5"/>
        <v>N</v>
      </c>
      <c r="P1374" s="4" t="s">
        <v>44</v>
      </c>
      <c r="Q1374" s="4" t="s">
        <v>147</v>
      </c>
      <c r="R1374" s="4" t="s">
        <v>28</v>
      </c>
      <c r="S1374" s="4" t="s">
        <v>28</v>
      </c>
      <c r="T1374" s="4">
        <v>0.0</v>
      </c>
      <c r="U1374" s="4" t="s">
        <v>31</v>
      </c>
    </row>
    <row r="1375" hidden="1">
      <c r="A1375" s="11" t="s">
        <v>324</v>
      </c>
      <c r="B1375" s="2" t="s">
        <v>938</v>
      </c>
      <c r="C1375" s="12" t="s">
        <v>1045</v>
      </c>
      <c r="D1375" s="3" t="str">
        <f>VLOOKUP(C1375,Locations!$G$2:$H$250,2,false)</f>
        <v>00130 Apophyll Beach Renovated</v>
      </c>
      <c r="E1375" s="11" t="s">
        <v>24</v>
      </c>
      <c r="F1375" s="4" t="s">
        <v>934</v>
      </c>
      <c r="G1375" s="3"/>
      <c r="H1375" s="2"/>
      <c r="I1375" s="4" t="s">
        <v>975</v>
      </c>
      <c r="J1375" s="4" t="s">
        <v>976</v>
      </c>
      <c r="K1375" s="4"/>
      <c r="L1375" s="4" t="s">
        <v>70</v>
      </c>
      <c r="M1375" s="4" t="str">
        <f>IF(vlookup(A1375,'Available Pokemon'!A:C,3,FALSE)=D1375,"Y","N")</f>
        <v>N</v>
      </c>
      <c r="N1375" s="4" t="str">
        <f>iferror(IF(vlookup(A1375,'Available Pokemon'!A:D,4,FALSE)=D1375,"Y","N"),"N")</f>
        <v>N</v>
      </c>
      <c r="O1375" s="4" t="str">
        <f t="shared" si="5"/>
        <v>N</v>
      </c>
      <c r="P1375" s="4" t="s">
        <v>44</v>
      </c>
      <c r="Q1375" s="4"/>
      <c r="R1375" s="4" t="s">
        <v>325</v>
      </c>
      <c r="S1375" s="4" t="s">
        <v>31</v>
      </c>
      <c r="T1375" s="4">
        <v>1.0</v>
      </c>
      <c r="U1375" s="4"/>
    </row>
    <row r="1376" hidden="1">
      <c r="A1376" s="11" t="s">
        <v>280</v>
      </c>
      <c r="B1376" s="11" t="s">
        <v>44</v>
      </c>
      <c r="C1376" s="12" t="s">
        <v>1045</v>
      </c>
      <c r="D1376" s="3" t="str">
        <f>VLOOKUP(C1376,Locations!$G$2:$H$250,2,false)</f>
        <v>00130 Apophyll Beach Renovated</v>
      </c>
      <c r="E1376" s="11" t="s">
        <v>24</v>
      </c>
      <c r="F1376" s="4" t="s">
        <v>934</v>
      </c>
      <c r="G1376" s="3"/>
      <c r="H1376" s="11"/>
      <c r="I1376" s="4"/>
      <c r="J1376" s="4"/>
      <c r="K1376" s="4"/>
      <c r="L1376" s="4"/>
      <c r="M1376" s="4" t="str">
        <f>IF(vlookup(A1376,'Available Pokemon'!A:C,3,FALSE)=D1376,"Y","N")</f>
        <v>N</v>
      </c>
      <c r="N1376" s="4" t="str">
        <f>iferror(IF(vlookup(A1376,'Available Pokemon'!A:D,4,FALSE)=D1376,"Y","N"),"N")</f>
        <v>N</v>
      </c>
      <c r="O1376" s="4" t="str">
        <f t="shared" si="5"/>
        <v>N</v>
      </c>
      <c r="P1376" s="4" t="s">
        <v>44</v>
      </c>
      <c r="Q1376" s="4" t="s">
        <v>56</v>
      </c>
      <c r="R1376" s="4" t="s">
        <v>28</v>
      </c>
      <c r="S1376" s="4" t="s">
        <v>28</v>
      </c>
      <c r="T1376" s="4">
        <v>0.0</v>
      </c>
      <c r="U1376" s="4" t="s">
        <v>31</v>
      </c>
    </row>
    <row r="1377" hidden="1">
      <c r="A1377" s="11" t="s">
        <v>977</v>
      </c>
      <c r="B1377" s="11" t="s">
        <v>44</v>
      </c>
      <c r="C1377" s="12" t="s">
        <v>1045</v>
      </c>
      <c r="D1377" s="3" t="str">
        <f>VLOOKUP(C1377,Locations!$G$2:$H$250,2,false)</f>
        <v>00130 Apophyll Beach Renovated</v>
      </c>
      <c r="E1377" s="11" t="s">
        <v>24</v>
      </c>
      <c r="F1377" s="4" t="s">
        <v>934</v>
      </c>
      <c r="G1377" s="3"/>
      <c r="H1377" s="11"/>
      <c r="I1377" s="4" t="s">
        <v>978</v>
      </c>
      <c r="J1377" s="4"/>
      <c r="K1377" s="4"/>
      <c r="L1377" s="4"/>
      <c r="M1377" s="4" t="str">
        <f>IF(vlookup(A1377,'Available Pokemon'!A:C,3,FALSE)=D1377,"Y","N")</f>
        <v>N</v>
      </c>
      <c r="N1377" s="4" t="str">
        <f>iferror(IF(vlookup(A1377,'Available Pokemon'!A:D,4,FALSE)=D1377,"Y","N"),"N")</f>
        <v>N</v>
      </c>
      <c r="O1377" s="4" t="str">
        <f t="shared" si="5"/>
        <v>N</v>
      </c>
      <c r="P1377" s="4" t="s">
        <v>44</v>
      </c>
      <c r="Q1377" s="4" t="s">
        <v>56</v>
      </c>
      <c r="R1377" s="4" t="s">
        <v>28</v>
      </c>
      <c r="S1377" s="4" t="s">
        <v>28</v>
      </c>
      <c r="T1377" s="4">
        <v>0.0</v>
      </c>
      <c r="U1377" s="4" t="s">
        <v>31</v>
      </c>
    </row>
    <row r="1378" hidden="1">
      <c r="A1378" s="11" t="s">
        <v>603</v>
      </c>
      <c r="B1378" s="11" t="s">
        <v>44</v>
      </c>
      <c r="C1378" s="12" t="s">
        <v>1045</v>
      </c>
      <c r="D1378" s="3" t="str">
        <f>VLOOKUP(C1378,Locations!$G$2:$H$250,2,false)</f>
        <v>00130 Apophyll Beach Renovated</v>
      </c>
      <c r="E1378" s="11" t="s">
        <v>24</v>
      </c>
      <c r="F1378" s="4" t="s">
        <v>934</v>
      </c>
      <c r="G1378" s="3"/>
      <c r="H1378" s="11"/>
      <c r="I1378" s="4" t="s">
        <v>336</v>
      </c>
      <c r="J1378" s="4"/>
      <c r="K1378" s="4"/>
      <c r="L1378" s="4"/>
      <c r="M1378" s="4" t="str">
        <f>IF(vlookup(A1378,'Available Pokemon'!A:C,3,FALSE)=D1378,"Y","N")</f>
        <v>N</v>
      </c>
      <c r="N1378" s="4" t="str">
        <f>iferror(IF(vlookup(A1378,'Available Pokemon'!A:D,4,FALSE)=D1378,"Y","N"),"N")</f>
        <v>N</v>
      </c>
      <c r="O1378" s="4" t="str">
        <f t="shared" si="5"/>
        <v>N</v>
      </c>
      <c r="P1378" s="4" t="s">
        <v>44</v>
      </c>
      <c r="Q1378" s="4" t="s">
        <v>30</v>
      </c>
      <c r="R1378" s="4" t="s">
        <v>28</v>
      </c>
      <c r="S1378" s="4" t="s">
        <v>31</v>
      </c>
      <c r="T1378" s="4">
        <v>1.0</v>
      </c>
      <c r="U1378" s="4"/>
    </row>
    <row r="1379" hidden="1">
      <c r="A1379" s="11" t="s">
        <v>966</v>
      </c>
      <c r="B1379" s="11" t="s">
        <v>44</v>
      </c>
      <c r="C1379" s="12" t="s">
        <v>1045</v>
      </c>
      <c r="D1379" s="3" t="str">
        <f>VLOOKUP(C1379,Locations!$G$2:$H$250,2,false)</f>
        <v>00130 Apophyll Beach Renovated</v>
      </c>
      <c r="E1379" s="11" t="s">
        <v>24</v>
      </c>
      <c r="F1379" s="4" t="s">
        <v>934</v>
      </c>
      <c r="G1379" s="3"/>
      <c r="H1379" s="11"/>
      <c r="I1379" s="4" t="s">
        <v>336</v>
      </c>
      <c r="J1379" s="4"/>
      <c r="K1379" s="4"/>
      <c r="L1379" s="4"/>
      <c r="M1379" s="4" t="str">
        <f>IF(vlookup(A1379,'Available Pokemon'!A:C,3,FALSE)=D1379,"Y","N")</f>
        <v>N</v>
      </c>
      <c r="N1379" s="4" t="str">
        <f>iferror(IF(vlookup(A1379,'Available Pokemon'!A:D,4,FALSE)=D1379,"Y","N"),"N")</f>
        <v>N</v>
      </c>
      <c r="O1379" s="4" t="str">
        <f t="shared" si="5"/>
        <v>N</v>
      </c>
      <c r="P1379" s="4" t="s">
        <v>44</v>
      </c>
      <c r="Q1379" s="4" t="s">
        <v>30</v>
      </c>
      <c r="R1379" s="4" t="s">
        <v>28</v>
      </c>
      <c r="S1379" s="4" t="s">
        <v>28</v>
      </c>
      <c r="T1379" s="4">
        <v>0.0</v>
      </c>
      <c r="U1379" s="4" t="s">
        <v>31</v>
      </c>
    </row>
    <row r="1380" hidden="1">
      <c r="A1380" s="11" t="s">
        <v>979</v>
      </c>
      <c r="B1380" s="11" t="s">
        <v>44</v>
      </c>
      <c r="C1380" s="12" t="s">
        <v>1045</v>
      </c>
      <c r="D1380" s="3" t="str">
        <f>VLOOKUP(C1380,Locations!$G$2:$H$250,2,false)</f>
        <v>00130 Apophyll Beach Renovated</v>
      </c>
      <c r="E1380" s="11" t="s">
        <v>24</v>
      </c>
      <c r="F1380" s="4" t="s">
        <v>934</v>
      </c>
      <c r="G1380" s="3"/>
      <c r="H1380" s="11"/>
      <c r="I1380" s="4" t="s">
        <v>978</v>
      </c>
      <c r="J1380" s="4"/>
      <c r="K1380" s="4"/>
      <c r="L1380" s="4"/>
      <c r="M1380" s="4" t="str">
        <f>IF(vlookup(A1380,'Available Pokemon'!A:C,3,FALSE)=D1380,"Y","N")</f>
        <v>N</v>
      </c>
      <c r="N1380" s="4" t="str">
        <f>iferror(IF(vlookup(A1380,'Available Pokemon'!A:D,4,FALSE)=D1380,"Y","N"),"N")</f>
        <v>N</v>
      </c>
      <c r="O1380" s="4" t="str">
        <f t="shared" si="5"/>
        <v>N</v>
      </c>
      <c r="P1380" s="4" t="s">
        <v>44</v>
      </c>
      <c r="Q1380" s="4" t="s">
        <v>56</v>
      </c>
      <c r="R1380" s="4" t="s">
        <v>28</v>
      </c>
      <c r="S1380" s="4" t="s">
        <v>31</v>
      </c>
      <c r="T1380" s="4">
        <v>1.0</v>
      </c>
      <c r="U1380" s="4"/>
    </row>
    <row r="1381" hidden="1">
      <c r="A1381" s="11" t="s">
        <v>679</v>
      </c>
      <c r="B1381" s="2" t="s">
        <v>938</v>
      </c>
      <c r="C1381" s="2" t="s">
        <v>1046</v>
      </c>
      <c r="D1381" s="3" t="str">
        <f>VLOOKUP(C1381,Locations!$G$2:$H$250,2,false)</f>
        <v>00141 Route 4 - Revisit</v>
      </c>
      <c r="E1381" s="11" t="s">
        <v>24</v>
      </c>
      <c r="F1381" s="4" t="s">
        <v>934</v>
      </c>
      <c r="G1381" s="3"/>
      <c r="H1381" s="2"/>
      <c r="I1381" s="4" t="s">
        <v>675</v>
      </c>
      <c r="J1381" s="4"/>
      <c r="K1381" s="4"/>
      <c r="L1381" s="4"/>
      <c r="M1381" s="4" t="str">
        <f>IF(vlookup(A1381,'Available Pokemon'!A:C,3,FALSE)=D1381,"Y","N")</f>
        <v>N</v>
      </c>
      <c r="N1381" s="4" t="str">
        <f>iferror(IF(vlookup(A1381,'Available Pokemon'!A:D,4,FALSE)=D1381,"Y","N"),"N")</f>
        <v>N</v>
      </c>
      <c r="O1381" s="4" t="str">
        <f t="shared" si="5"/>
        <v>N</v>
      </c>
      <c r="P1381" s="4" t="s">
        <v>44</v>
      </c>
      <c r="Q1381" s="4"/>
      <c r="R1381" s="4" t="s">
        <v>28</v>
      </c>
      <c r="S1381" s="4" t="s">
        <v>31</v>
      </c>
      <c r="T1381" s="4" t="s">
        <v>82</v>
      </c>
      <c r="U1381" s="4" t="s">
        <v>31</v>
      </c>
    </row>
    <row r="1382" hidden="1">
      <c r="A1382" s="11" t="s">
        <v>803</v>
      </c>
      <c r="B1382" s="2" t="s">
        <v>938</v>
      </c>
      <c r="C1382" s="2" t="s">
        <v>1046</v>
      </c>
      <c r="D1382" s="3" t="str">
        <f>VLOOKUP(C1382,Locations!$G$2:$H$250,2,false)</f>
        <v>00141 Route 4 - Revisit</v>
      </c>
      <c r="E1382" s="11" t="s">
        <v>24</v>
      </c>
      <c r="F1382" s="4" t="s">
        <v>934</v>
      </c>
      <c r="G1382" s="3"/>
      <c r="H1382" s="2"/>
      <c r="I1382" s="4"/>
      <c r="J1382" s="4"/>
      <c r="K1382" s="4"/>
      <c r="L1382" s="4"/>
      <c r="M1382" s="4" t="str">
        <f>IF(vlookup(A1382,'Available Pokemon'!A:C,3,FALSE)=D1382,"Y","N")</f>
        <v>N</v>
      </c>
      <c r="N1382" s="4" t="str">
        <f>iferror(IF(vlookup(A1382,'Available Pokemon'!A:D,4,FALSE)=D1382,"Y","N"),"N")</f>
        <v>N</v>
      </c>
      <c r="O1382" s="4" t="str">
        <f t="shared" si="5"/>
        <v>N</v>
      </c>
      <c r="P1382" s="4" t="s">
        <v>44</v>
      </c>
      <c r="Q1382" s="4"/>
      <c r="R1382" s="4" t="s">
        <v>28</v>
      </c>
      <c r="S1382" s="4" t="s">
        <v>28</v>
      </c>
      <c r="T1382" s="4">
        <v>0.0</v>
      </c>
      <c r="U1382" s="4" t="s">
        <v>31</v>
      </c>
    </row>
    <row r="1383" hidden="1">
      <c r="A1383" s="11" t="s">
        <v>949</v>
      </c>
      <c r="B1383" s="2" t="s">
        <v>938</v>
      </c>
      <c r="C1383" s="2" t="s">
        <v>1046</v>
      </c>
      <c r="D1383" s="3" t="str">
        <f>VLOOKUP(C1383,Locations!$G$2:$H$250,2,false)</f>
        <v>00141 Route 4 - Revisit</v>
      </c>
      <c r="E1383" s="11" t="s">
        <v>24</v>
      </c>
      <c r="F1383" s="4" t="s">
        <v>934</v>
      </c>
      <c r="G1383" s="3"/>
      <c r="H1383" s="2"/>
      <c r="I1383" s="4" t="s">
        <v>950</v>
      </c>
      <c r="J1383" s="4"/>
      <c r="K1383" s="4"/>
      <c r="L1383" s="4"/>
      <c r="M1383" s="4" t="str">
        <f>IF(vlookup(A1383,'Available Pokemon'!A:C,3,FALSE)=D1383,"Y","N")</f>
        <v>N</v>
      </c>
      <c r="N1383" s="4" t="str">
        <f>iferror(IF(vlookup(A1383,'Available Pokemon'!A:D,4,FALSE)=D1383,"Y","N"),"N")</f>
        <v>N</v>
      </c>
      <c r="O1383" s="4" t="str">
        <f t="shared" si="5"/>
        <v>N</v>
      </c>
      <c r="P1383" s="4" t="s">
        <v>44</v>
      </c>
      <c r="Q1383" s="4" t="s">
        <v>111</v>
      </c>
      <c r="R1383" s="4" t="s">
        <v>28</v>
      </c>
      <c r="S1383" s="4" t="s">
        <v>31</v>
      </c>
      <c r="T1383" s="4">
        <v>1.0</v>
      </c>
      <c r="U1383" s="4"/>
    </row>
    <row r="1384" hidden="1">
      <c r="A1384" s="11" t="s">
        <v>758</v>
      </c>
      <c r="B1384" s="2" t="s">
        <v>938</v>
      </c>
      <c r="C1384" s="2" t="s">
        <v>1046</v>
      </c>
      <c r="D1384" s="3" t="str">
        <f>VLOOKUP(C1384,Locations!$G$2:$H$250,2,false)</f>
        <v>00141 Route 4 - Revisit</v>
      </c>
      <c r="E1384" s="11" t="s">
        <v>24</v>
      </c>
      <c r="F1384" s="4" t="s">
        <v>934</v>
      </c>
      <c r="G1384" s="3"/>
      <c r="H1384" s="2"/>
      <c r="I1384" s="4"/>
      <c r="J1384" s="4"/>
      <c r="K1384" s="4"/>
      <c r="L1384" s="4"/>
      <c r="M1384" s="4" t="str">
        <f>IF(vlookup(A1384,'Available Pokemon'!A:C,3,FALSE)=D1384,"Y","N")</f>
        <v>N</v>
      </c>
      <c r="N1384" s="4" t="str">
        <f>iferror(IF(vlookup(A1384,'Available Pokemon'!A:D,4,FALSE)=D1384,"Y","N"),"N")</f>
        <v>N</v>
      </c>
      <c r="O1384" s="4" t="str">
        <f t="shared" si="5"/>
        <v>N</v>
      </c>
      <c r="P1384" s="4" t="s">
        <v>44</v>
      </c>
      <c r="Q1384" s="4"/>
      <c r="R1384" s="4" t="s">
        <v>28</v>
      </c>
      <c r="S1384" s="4" t="s">
        <v>31</v>
      </c>
      <c r="T1384" s="4" t="s">
        <v>82</v>
      </c>
      <c r="U1384" s="4" t="s">
        <v>31</v>
      </c>
    </row>
    <row r="1385" hidden="1">
      <c r="A1385" s="11" t="s">
        <v>644</v>
      </c>
      <c r="B1385" s="11" t="s">
        <v>165</v>
      </c>
      <c r="C1385" s="12" t="s">
        <v>1047</v>
      </c>
      <c r="D1385" s="3" t="str">
        <f>VLOOKUP(C1385,Locations!$G$2:$H$250,2,false)</f>
        <v>00157 Chrysolia Spring Sauna</v>
      </c>
      <c r="E1385" s="11" t="s">
        <v>24</v>
      </c>
      <c r="F1385" s="4" t="s">
        <v>934</v>
      </c>
      <c r="G1385" s="3"/>
      <c r="H1385" s="11"/>
      <c r="I1385" s="4"/>
      <c r="J1385" s="4"/>
      <c r="K1385" s="4"/>
      <c r="L1385" s="4"/>
      <c r="M1385" s="4" t="str">
        <f>IF(vlookup(A1385,'Available Pokemon'!A:C,3,FALSE)=D1385,"Y","N")</f>
        <v>N</v>
      </c>
      <c r="N1385" s="4" t="str">
        <f>iferror(IF(vlookup(A1385,'Available Pokemon'!A:D,4,FALSE)=D1385,"Y","N"),"N")</f>
        <v>N</v>
      </c>
      <c r="O1385" s="4" t="str">
        <f t="shared" si="5"/>
        <v>N</v>
      </c>
      <c r="P1385" s="4" t="s">
        <v>33</v>
      </c>
      <c r="Q1385" s="4" t="s">
        <v>128</v>
      </c>
      <c r="R1385" s="4"/>
      <c r="S1385" s="4"/>
      <c r="T1385" s="4">
        <v>0.0</v>
      </c>
      <c r="U1385" s="4" t="s">
        <v>31</v>
      </c>
    </row>
    <row r="1386" hidden="1">
      <c r="A1386" s="11" t="s">
        <v>610</v>
      </c>
      <c r="B1386" s="11" t="s">
        <v>165</v>
      </c>
      <c r="C1386" s="12" t="s">
        <v>1047</v>
      </c>
      <c r="D1386" s="3" t="str">
        <f>VLOOKUP(C1386,Locations!$G$2:$H$250,2,false)</f>
        <v>00157 Chrysolia Spring Sauna</v>
      </c>
      <c r="E1386" s="11" t="s">
        <v>24</v>
      </c>
      <c r="F1386" s="4" t="s">
        <v>934</v>
      </c>
      <c r="G1386" s="3"/>
      <c r="H1386" s="11"/>
      <c r="I1386" s="4"/>
      <c r="J1386" s="4"/>
      <c r="K1386" s="4"/>
      <c r="L1386" s="4"/>
      <c r="M1386" s="4" t="str">
        <f>IF(vlookup(A1386,'Available Pokemon'!A:C,3,FALSE)=D1386,"Y","N")</f>
        <v>N</v>
      </c>
      <c r="N1386" s="4" t="str">
        <f>iferror(IF(vlookup(A1386,'Available Pokemon'!A:D,4,FALSE)=D1386,"Y","N"),"N")</f>
        <v>N</v>
      </c>
      <c r="O1386" s="4" t="str">
        <f t="shared" si="5"/>
        <v>N</v>
      </c>
      <c r="P1386" s="4" t="s">
        <v>33</v>
      </c>
      <c r="Q1386" s="4"/>
      <c r="R1386" s="4" t="s">
        <v>111</v>
      </c>
      <c r="S1386" s="4" t="s">
        <v>31</v>
      </c>
      <c r="T1386" s="4">
        <v>1.0</v>
      </c>
      <c r="U1386" s="4"/>
    </row>
    <row r="1387" hidden="1">
      <c r="A1387" s="11" t="s">
        <v>646</v>
      </c>
      <c r="B1387" s="11" t="s">
        <v>165</v>
      </c>
      <c r="C1387" s="12" t="s">
        <v>1047</v>
      </c>
      <c r="D1387" s="3" t="str">
        <f>VLOOKUP(C1387,Locations!$G$2:$H$250,2,false)</f>
        <v>00157 Chrysolia Spring Sauna</v>
      </c>
      <c r="E1387" s="11" t="s">
        <v>24</v>
      </c>
      <c r="F1387" s="4" t="s">
        <v>934</v>
      </c>
      <c r="G1387" s="3"/>
      <c r="H1387" s="11"/>
      <c r="I1387" s="4"/>
      <c r="J1387" s="4"/>
      <c r="K1387" s="4"/>
      <c r="L1387" s="4"/>
      <c r="M1387" s="4" t="str">
        <f>IF(vlookup(A1387,'Available Pokemon'!A:C,3,FALSE)=D1387,"Y","N")</f>
        <v>N</v>
      </c>
      <c r="N1387" s="4" t="str">
        <f>iferror(IF(vlookup(A1387,'Available Pokemon'!A:D,4,FALSE)=D1387,"Y","N"),"N")</f>
        <v>N</v>
      </c>
      <c r="O1387" s="4" t="str">
        <f t="shared" si="5"/>
        <v>N</v>
      </c>
      <c r="P1387" s="4" t="s">
        <v>44</v>
      </c>
      <c r="Q1387" s="4" t="s">
        <v>128</v>
      </c>
      <c r="R1387" s="4" t="s">
        <v>28</v>
      </c>
      <c r="S1387" s="4" t="s">
        <v>28</v>
      </c>
      <c r="T1387" s="4">
        <v>0.0</v>
      </c>
      <c r="U1387" s="4" t="s">
        <v>31</v>
      </c>
    </row>
    <row r="1388" hidden="1">
      <c r="A1388" s="11" t="s">
        <v>380</v>
      </c>
      <c r="B1388" s="11" t="s">
        <v>165</v>
      </c>
      <c r="C1388" s="12" t="s">
        <v>1047</v>
      </c>
      <c r="D1388" s="3" t="str">
        <f>VLOOKUP(C1388,Locations!$G$2:$H$250,2,false)</f>
        <v>00157 Chrysolia Spring Sauna</v>
      </c>
      <c r="E1388" s="11" t="s">
        <v>24</v>
      </c>
      <c r="F1388" s="4" t="s">
        <v>934</v>
      </c>
      <c r="G1388" s="3"/>
      <c r="H1388" s="11"/>
      <c r="I1388" s="4"/>
      <c r="J1388" s="4"/>
      <c r="K1388" s="4"/>
      <c r="L1388" s="4"/>
      <c r="M1388" s="4" t="str">
        <f>IF(vlookup(A1388,'Available Pokemon'!A:C,3,FALSE)=D1388,"Y","N")</f>
        <v>N</v>
      </c>
      <c r="N1388" s="4" t="str">
        <f>iferror(IF(vlookup(A1388,'Available Pokemon'!A:D,4,FALSE)=D1388,"Y","N"),"N")</f>
        <v>N</v>
      </c>
      <c r="O1388" s="4" t="str">
        <f t="shared" si="5"/>
        <v>N</v>
      </c>
      <c r="P1388" s="4" t="s">
        <v>71</v>
      </c>
      <c r="Q1388" s="4"/>
      <c r="R1388" s="4" t="s">
        <v>28</v>
      </c>
      <c r="S1388" s="4" t="s">
        <v>31</v>
      </c>
      <c r="T1388" s="4" t="s">
        <v>82</v>
      </c>
      <c r="U1388" s="4" t="s">
        <v>31</v>
      </c>
    </row>
    <row r="1389" hidden="1">
      <c r="A1389" s="11" t="s">
        <v>951</v>
      </c>
      <c r="B1389" s="11" t="s">
        <v>165</v>
      </c>
      <c r="C1389" s="12" t="s">
        <v>1047</v>
      </c>
      <c r="D1389" s="3" t="str">
        <f>VLOOKUP(C1389,Locations!$G$2:$H$250,2,false)</f>
        <v>00157 Chrysolia Spring Sauna</v>
      </c>
      <c r="E1389" s="11" t="s">
        <v>24</v>
      </c>
      <c r="F1389" s="4" t="s">
        <v>934</v>
      </c>
      <c r="G1389" s="3"/>
      <c r="H1389" s="11"/>
      <c r="I1389" s="4"/>
      <c r="J1389" s="4"/>
      <c r="K1389" s="4"/>
      <c r="L1389" s="4"/>
      <c r="M1389" s="4" t="str">
        <f>IF(vlookup(A1389,'Available Pokemon'!A:C,3,FALSE)=D1389,"Y","N")</f>
        <v>N</v>
      </c>
      <c r="N1389" s="4" t="str">
        <f>iferror(IF(vlookup(A1389,'Available Pokemon'!A:D,4,FALSE)=D1389,"Y","N"),"N")</f>
        <v>N</v>
      </c>
      <c r="O1389" s="4" t="str">
        <f t="shared" si="5"/>
        <v>N</v>
      </c>
      <c r="P1389" s="4" t="s">
        <v>56</v>
      </c>
      <c r="Q1389" s="4" t="s">
        <v>186</v>
      </c>
      <c r="R1389" s="4" t="s">
        <v>28</v>
      </c>
      <c r="S1389" s="4" t="s">
        <v>28</v>
      </c>
      <c r="T1389" s="4">
        <v>0.0</v>
      </c>
      <c r="U1389" s="4" t="s">
        <v>31</v>
      </c>
    </row>
    <row r="1390" hidden="1">
      <c r="A1390" s="11" t="s">
        <v>191</v>
      </c>
      <c r="B1390" s="11" t="s">
        <v>165</v>
      </c>
      <c r="C1390" s="12" t="s">
        <v>1047</v>
      </c>
      <c r="D1390" s="3" t="str">
        <f>VLOOKUP(C1390,Locations!$G$2:$H$250,2,false)</f>
        <v>00157 Chrysolia Spring Sauna</v>
      </c>
      <c r="E1390" s="11" t="s">
        <v>24</v>
      </c>
      <c r="F1390" s="4" t="s">
        <v>934</v>
      </c>
      <c r="G1390" s="3"/>
      <c r="H1390" s="11"/>
      <c r="I1390" s="4"/>
      <c r="J1390" s="4"/>
      <c r="K1390" s="4"/>
      <c r="L1390" s="4"/>
      <c r="M1390" s="4" t="str">
        <f>IF(vlookup(A1390,'Available Pokemon'!A:C,3,FALSE)=D1390,"Y","N")</f>
        <v>N</v>
      </c>
      <c r="N1390" s="4" t="str">
        <f>iferror(IF(vlookup(A1390,'Available Pokemon'!A:D,4,FALSE)=D1390,"Y","N"),"N")</f>
        <v>N</v>
      </c>
      <c r="O1390" s="4" t="str">
        <f t="shared" si="5"/>
        <v>N</v>
      </c>
      <c r="P1390" s="4" t="s">
        <v>33</v>
      </c>
      <c r="Q1390" s="4" t="s">
        <v>128</v>
      </c>
      <c r="R1390" s="4" t="s">
        <v>28</v>
      </c>
      <c r="S1390" s="4" t="s">
        <v>31</v>
      </c>
      <c r="T1390" s="4">
        <v>1.0</v>
      </c>
      <c r="U1390" s="4"/>
    </row>
    <row r="1391" hidden="1">
      <c r="A1391" s="11" t="s">
        <v>194</v>
      </c>
      <c r="B1391" s="11" t="s">
        <v>165</v>
      </c>
      <c r="C1391" s="12" t="s">
        <v>1047</v>
      </c>
      <c r="D1391" s="3" t="str">
        <f>VLOOKUP(C1391,Locations!$G$2:$H$250,2,false)</f>
        <v>00157 Chrysolia Spring Sauna</v>
      </c>
      <c r="E1391" s="11" t="s">
        <v>24</v>
      </c>
      <c r="F1391" s="4" t="s">
        <v>934</v>
      </c>
      <c r="G1391" s="3"/>
      <c r="H1391" s="11"/>
      <c r="I1391" s="4"/>
      <c r="J1391" s="4"/>
      <c r="K1391" s="4"/>
      <c r="L1391" s="4"/>
      <c r="M1391" s="4" t="str">
        <f>IF(vlookup(A1391,'Available Pokemon'!A:C,3,FALSE)=D1391,"Y","N")</f>
        <v>N</v>
      </c>
      <c r="N1391" s="4" t="str">
        <f>iferror(IF(vlookup(A1391,'Available Pokemon'!A:D,4,FALSE)=D1391,"Y","N"),"N")</f>
        <v>N</v>
      </c>
      <c r="O1391" s="4" t="str">
        <f t="shared" si="5"/>
        <v>N</v>
      </c>
      <c r="P1391" s="4" t="s">
        <v>121</v>
      </c>
      <c r="Q1391" s="4" t="s">
        <v>128</v>
      </c>
      <c r="R1391" s="4" t="s">
        <v>196</v>
      </c>
      <c r="S1391" s="4" t="s">
        <v>31</v>
      </c>
      <c r="T1391" s="4">
        <v>1.0</v>
      </c>
      <c r="U1391" s="4"/>
    </row>
    <row r="1392" hidden="1">
      <c r="A1392" s="11" t="s">
        <v>84</v>
      </c>
      <c r="B1392" s="11" t="s">
        <v>165</v>
      </c>
      <c r="C1392" s="12" t="s">
        <v>1047</v>
      </c>
      <c r="D1392" s="3" t="str">
        <f>VLOOKUP(C1392,Locations!$G$2:$H$250,2,false)</f>
        <v>00157 Chrysolia Spring Sauna</v>
      </c>
      <c r="E1392" s="11" t="s">
        <v>24</v>
      </c>
      <c r="F1392" s="4" t="s">
        <v>934</v>
      </c>
      <c r="G1392" s="3"/>
      <c r="H1392" s="11"/>
      <c r="I1392" s="4"/>
      <c r="J1392" s="4"/>
      <c r="K1392" s="4"/>
      <c r="L1392" s="4"/>
      <c r="M1392" s="4" t="str">
        <f>IF(vlookup(A1392,'Available Pokemon'!A:C,3,FALSE)=D1392,"Y","N")</f>
        <v>N</v>
      </c>
      <c r="N1392" s="4" t="str">
        <f>iferror(IF(vlookup(A1392,'Available Pokemon'!A:D,4,FALSE)=D1392,"Y","N"),"N")</f>
        <v>N</v>
      </c>
      <c r="O1392" s="4" t="str">
        <f t="shared" si="5"/>
        <v>N</v>
      </c>
      <c r="P1392" s="4" t="s">
        <v>44</v>
      </c>
      <c r="Q1392" s="4"/>
      <c r="R1392" s="4" t="s">
        <v>28</v>
      </c>
      <c r="S1392" s="4" t="s">
        <v>31</v>
      </c>
      <c r="T1392" s="4">
        <v>1.0</v>
      </c>
      <c r="U1392" s="4"/>
    </row>
    <row r="1393" hidden="1">
      <c r="A1393" s="11" t="s">
        <v>86</v>
      </c>
      <c r="B1393" s="11" t="s">
        <v>165</v>
      </c>
      <c r="C1393" s="12" t="s">
        <v>1047</v>
      </c>
      <c r="D1393" s="3" t="str">
        <f>VLOOKUP(C1393,Locations!$G$2:$H$250,2,false)</f>
        <v>00157 Chrysolia Spring Sauna</v>
      </c>
      <c r="E1393" s="11" t="s">
        <v>24</v>
      </c>
      <c r="F1393" s="4" t="s">
        <v>934</v>
      </c>
      <c r="G1393" s="3"/>
      <c r="H1393" s="11"/>
      <c r="I1393" s="4"/>
      <c r="J1393" s="4"/>
      <c r="K1393" s="4"/>
      <c r="L1393" s="4"/>
      <c r="M1393" s="4" t="str">
        <f>IF(vlookup(A1393,'Available Pokemon'!A:C,3,FALSE)=D1393,"Y","N")</f>
        <v>N</v>
      </c>
      <c r="N1393" s="4" t="str">
        <f>iferror(IF(vlookup(A1393,'Available Pokemon'!A:D,4,FALSE)=D1393,"Y","N"),"N")</f>
        <v>N</v>
      </c>
      <c r="O1393" s="4" t="str">
        <f t="shared" si="5"/>
        <v>N</v>
      </c>
      <c r="P1393" s="4" t="s">
        <v>33</v>
      </c>
      <c r="Q1393" s="4"/>
      <c r="R1393" s="4" t="s">
        <v>28</v>
      </c>
      <c r="S1393" s="4" t="s">
        <v>31</v>
      </c>
      <c r="T1393" s="4">
        <v>1.0</v>
      </c>
      <c r="U1393" s="4"/>
    </row>
    <row r="1394" hidden="1">
      <c r="A1394" s="11" t="s">
        <v>647</v>
      </c>
      <c r="B1394" s="11" t="s">
        <v>165</v>
      </c>
      <c r="C1394" s="12" t="s">
        <v>1047</v>
      </c>
      <c r="D1394" s="3" t="str">
        <f>VLOOKUP(C1394,Locations!$G$2:$H$250,2,false)</f>
        <v>00157 Chrysolia Spring Sauna</v>
      </c>
      <c r="E1394" s="11" t="s">
        <v>24</v>
      </c>
      <c r="F1394" s="4" t="s">
        <v>934</v>
      </c>
      <c r="G1394" s="3"/>
      <c r="H1394" s="11"/>
      <c r="I1394" s="4"/>
      <c r="J1394" s="4"/>
      <c r="K1394" s="4"/>
      <c r="L1394" s="4"/>
      <c r="M1394" s="4" t="str">
        <f>IF(vlookup(A1394,'Available Pokemon'!A:C,3,FALSE)=D1394,"Y","N")</f>
        <v>N</v>
      </c>
      <c r="N1394" s="4" t="str">
        <f>iferror(IF(vlookup(A1394,'Available Pokemon'!A:D,4,FALSE)=D1394,"Y","N"),"N")</f>
        <v>N</v>
      </c>
      <c r="O1394" s="4" t="str">
        <f t="shared" si="5"/>
        <v>N</v>
      </c>
      <c r="P1394" s="4" t="s">
        <v>44</v>
      </c>
      <c r="Q1394" s="4"/>
      <c r="R1394" s="4" t="s">
        <v>28</v>
      </c>
      <c r="S1394" s="4" t="s">
        <v>28</v>
      </c>
      <c r="T1394" s="4">
        <v>0.0</v>
      </c>
      <c r="U1394" s="4" t="s">
        <v>31</v>
      </c>
    </row>
    <row r="1395" hidden="1">
      <c r="A1395" s="11" t="s">
        <v>648</v>
      </c>
      <c r="B1395" s="11" t="s">
        <v>165</v>
      </c>
      <c r="C1395" s="12" t="s">
        <v>1047</v>
      </c>
      <c r="D1395" s="3" t="str">
        <f>VLOOKUP(C1395,Locations!$G$2:$H$250,2,false)</f>
        <v>00157 Chrysolia Spring Sauna</v>
      </c>
      <c r="E1395" s="11" t="s">
        <v>24</v>
      </c>
      <c r="F1395" s="4" t="s">
        <v>934</v>
      </c>
      <c r="G1395" s="3"/>
      <c r="H1395" s="11"/>
      <c r="I1395" s="4"/>
      <c r="J1395" s="4"/>
      <c r="K1395" s="4"/>
      <c r="L1395" s="4"/>
      <c r="M1395" s="4" t="str">
        <f>IF(vlookup(A1395,'Available Pokemon'!A:C,3,FALSE)=D1395,"Y","N")</f>
        <v>N</v>
      </c>
      <c r="N1395" s="4" t="str">
        <f>iferror(IF(vlookup(A1395,'Available Pokemon'!A:D,4,FALSE)=D1395,"Y","N"),"N")</f>
        <v>N</v>
      </c>
      <c r="O1395" s="4" t="str">
        <f t="shared" si="5"/>
        <v>N</v>
      </c>
      <c r="P1395" s="4" t="s">
        <v>33</v>
      </c>
      <c r="Q1395" s="4"/>
      <c r="R1395" s="4"/>
      <c r="S1395" s="4"/>
      <c r="T1395" s="4">
        <v>0.0</v>
      </c>
      <c r="U1395" s="4" t="s">
        <v>31</v>
      </c>
    </row>
    <row r="1396" hidden="1">
      <c r="A1396" s="11" t="s">
        <v>952</v>
      </c>
      <c r="B1396" s="11" t="s">
        <v>165</v>
      </c>
      <c r="C1396" s="12" t="s">
        <v>1047</v>
      </c>
      <c r="D1396" s="3" t="str">
        <f>VLOOKUP(C1396,Locations!$G$2:$H$250,2,false)</f>
        <v>00157 Chrysolia Spring Sauna</v>
      </c>
      <c r="E1396" s="11" t="s">
        <v>24</v>
      </c>
      <c r="F1396" s="4" t="s">
        <v>934</v>
      </c>
      <c r="G1396" s="3"/>
      <c r="H1396" s="11"/>
      <c r="I1396" s="4" t="s">
        <v>953</v>
      </c>
      <c r="J1396" s="4"/>
      <c r="K1396" s="4"/>
      <c r="L1396" s="4"/>
      <c r="M1396" s="4" t="str">
        <f>IF(vlookup(A1396,'Available Pokemon'!A:C,3,FALSE)=D1396,"Y","N")</f>
        <v>N</v>
      </c>
      <c r="N1396" s="4" t="str">
        <f>iferror(IF(vlookup(A1396,'Available Pokemon'!A:D,4,FALSE)=D1396,"Y","N"),"N")</f>
        <v>N</v>
      </c>
      <c r="O1396" s="4" t="str">
        <f t="shared" si="5"/>
        <v>N</v>
      </c>
      <c r="P1396" s="4" t="s">
        <v>33</v>
      </c>
      <c r="Q1396" s="4"/>
      <c r="R1396" s="4" t="s">
        <v>28</v>
      </c>
      <c r="S1396" s="4" t="s">
        <v>31</v>
      </c>
      <c r="T1396" s="4" t="s">
        <v>82</v>
      </c>
      <c r="U1396" s="4" t="s">
        <v>31</v>
      </c>
    </row>
    <row r="1397" hidden="1">
      <c r="A1397" s="11" t="s">
        <v>387</v>
      </c>
      <c r="B1397" s="2" t="s">
        <v>600</v>
      </c>
      <c r="C1397" s="12" t="s">
        <v>1047</v>
      </c>
      <c r="D1397" s="3" t="str">
        <f>VLOOKUP(C1397,Locations!$G$2:$H$250,2,false)</f>
        <v>00157 Chrysolia Spring Sauna</v>
      </c>
      <c r="E1397" s="11" t="s">
        <v>24</v>
      </c>
      <c r="F1397" s="4" t="s">
        <v>934</v>
      </c>
      <c r="G1397" s="3"/>
      <c r="H1397" s="2"/>
      <c r="I1397" s="4"/>
      <c r="J1397" s="4"/>
      <c r="K1397" s="4"/>
      <c r="L1397" s="4"/>
      <c r="M1397" s="4" t="str">
        <f>IF(vlookup(A1397,'Available Pokemon'!A:C,3,FALSE)=D1397,"Y","N")</f>
        <v>N</v>
      </c>
      <c r="N1397" s="4" t="str">
        <f>iferror(IF(vlookup(A1397,'Available Pokemon'!A:D,4,FALSE)=D1397,"Y","N"),"N")</f>
        <v>N</v>
      </c>
      <c r="O1397" s="4" t="str">
        <f t="shared" si="5"/>
        <v>N</v>
      </c>
      <c r="P1397" s="4" t="s">
        <v>44</v>
      </c>
      <c r="Q1397" s="4" t="s">
        <v>128</v>
      </c>
      <c r="R1397" s="4" t="s">
        <v>28</v>
      </c>
      <c r="S1397" s="4" t="s">
        <v>31</v>
      </c>
      <c r="T1397" s="4">
        <v>1.0</v>
      </c>
      <c r="U1397" s="4"/>
    </row>
    <row r="1398" hidden="1">
      <c r="A1398" s="11" t="s">
        <v>266</v>
      </c>
      <c r="B1398" s="2" t="s">
        <v>600</v>
      </c>
      <c r="C1398" s="12" t="s">
        <v>1047</v>
      </c>
      <c r="D1398" s="3" t="str">
        <f>VLOOKUP(C1398,Locations!$G$2:$H$250,2,false)</f>
        <v>00157 Chrysolia Spring Sauna</v>
      </c>
      <c r="E1398" s="11" t="s">
        <v>24</v>
      </c>
      <c r="F1398" s="4" t="s">
        <v>934</v>
      </c>
      <c r="G1398" s="3"/>
      <c r="H1398" s="2"/>
      <c r="I1398" s="4"/>
      <c r="J1398" s="4"/>
      <c r="K1398" s="4"/>
      <c r="L1398" s="4"/>
      <c r="M1398" s="4" t="str">
        <f>IF(vlookup(A1398,'Available Pokemon'!A:C,3,FALSE)=D1398,"Y","N")</f>
        <v>N</v>
      </c>
      <c r="N1398" s="4" t="str">
        <f>iferror(IF(vlookup(A1398,'Available Pokemon'!A:D,4,FALSE)=D1398,"Y","N"),"N")</f>
        <v>N</v>
      </c>
      <c r="O1398" s="4" t="str">
        <f t="shared" si="5"/>
        <v>N</v>
      </c>
      <c r="P1398" s="4" t="s">
        <v>44</v>
      </c>
      <c r="Q1398" s="4"/>
      <c r="R1398" s="4" t="s">
        <v>28</v>
      </c>
      <c r="S1398" s="4" t="s">
        <v>31</v>
      </c>
      <c r="T1398" s="4">
        <v>1.0</v>
      </c>
      <c r="U1398" s="4"/>
    </row>
    <row r="1399" hidden="1">
      <c r="A1399" s="11" t="s">
        <v>577</v>
      </c>
      <c r="B1399" s="2" t="s">
        <v>600</v>
      </c>
      <c r="C1399" s="12" t="s">
        <v>1047</v>
      </c>
      <c r="D1399" s="3" t="str">
        <f>VLOOKUP(C1399,Locations!$G$2:$H$250,2,false)</f>
        <v>00157 Chrysolia Spring Sauna</v>
      </c>
      <c r="E1399" s="11" t="s">
        <v>24</v>
      </c>
      <c r="F1399" s="4" t="s">
        <v>934</v>
      </c>
      <c r="G1399" s="3"/>
      <c r="H1399" s="2"/>
      <c r="I1399" s="4"/>
      <c r="J1399" s="4"/>
      <c r="K1399" s="4"/>
      <c r="L1399" s="4"/>
      <c r="M1399" s="4" t="str">
        <f>IF(vlookup(A1399,'Available Pokemon'!A:C,3,FALSE)=D1399,"Y","N")</f>
        <v>N</v>
      </c>
      <c r="N1399" s="4" t="str">
        <f>iferror(IF(vlookup(A1399,'Available Pokemon'!A:D,4,FALSE)=D1399,"Y","N"),"N")</f>
        <v>N</v>
      </c>
      <c r="O1399" s="4" t="str">
        <f t="shared" si="5"/>
        <v>N</v>
      </c>
      <c r="P1399" s="4" t="s">
        <v>44</v>
      </c>
      <c r="Q1399" s="4"/>
      <c r="R1399" s="4" t="s">
        <v>49</v>
      </c>
      <c r="S1399" s="4" t="s">
        <v>31</v>
      </c>
      <c r="T1399" s="4">
        <v>1.0</v>
      </c>
      <c r="U1399" s="4"/>
    </row>
    <row r="1400" hidden="1">
      <c r="A1400" s="11" t="s">
        <v>387</v>
      </c>
      <c r="B1400" s="2" t="s">
        <v>158</v>
      </c>
      <c r="C1400" s="12" t="s">
        <v>1047</v>
      </c>
      <c r="D1400" s="3" t="str">
        <f>VLOOKUP(C1400,Locations!$G$2:$H$250,2,false)</f>
        <v>00157 Chrysolia Spring Sauna</v>
      </c>
      <c r="E1400" s="11" t="s">
        <v>24</v>
      </c>
      <c r="F1400" s="4" t="s">
        <v>934</v>
      </c>
      <c r="G1400" s="3"/>
      <c r="H1400" s="2"/>
      <c r="I1400" s="4"/>
      <c r="J1400" s="4"/>
      <c r="K1400" s="4"/>
      <c r="L1400" s="4"/>
      <c r="M1400" s="4" t="str">
        <f>IF(vlookup(A1400,'Available Pokemon'!A:C,3,FALSE)=D1400,"Y","N")</f>
        <v>N</v>
      </c>
      <c r="N1400" s="4" t="str">
        <f>iferror(IF(vlookup(A1400,'Available Pokemon'!A:D,4,FALSE)=D1400,"Y","N"),"N")</f>
        <v>N</v>
      </c>
      <c r="O1400" s="4" t="str">
        <f t="shared" si="5"/>
        <v>N</v>
      </c>
      <c r="P1400" s="4" t="s">
        <v>44</v>
      </c>
      <c r="Q1400" s="4" t="s">
        <v>128</v>
      </c>
      <c r="R1400" s="4" t="s">
        <v>28</v>
      </c>
      <c r="S1400" s="4" t="s">
        <v>31</v>
      </c>
      <c r="T1400" s="4">
        <v>1.0</v>
      </c>
      <c r="U1400" s="4"/>
    </row>
    <row r="1401" hidden="1">
      <c r="A1401" s="11" t="s">
        <v>577</v>
      </c>
      <c r="B1401" s="2" t="s">
        <v>158</v>
      </c>
      <c r="C1401" s="12" t="s">
        <v>1047</v>
      </c>
      <c r="D1401" s="3" t="str">
        <f>VLOOKUP(C1401,Locations!$G$2:$H$250,2,false)</f>
        <v>00157 Chrysolia Spring Sauna</v>
      </c>
      <c r="E1401" s="11" t="s">
        <v>24</v>
      </c>
      <c r="F1401" s="4" t="s">
        <v>934</v>
      </c>
      <c r="G1401" s="3"/>
      <c r="H1401" s="2"/>
      <c r="I1401" s="4"/>
      <c r="J1401" s="4"/>
      <c r="K1401" s="4"/>
      <c r="L1401" s="4"/>
      <c r="M1401" s="4" t="str">
        <f>IF(vlookup(A1401,'Available Pokemon'!A:C,3,FALSE)=D1401,"Y","N")</f>
        <v>N</v>
      </c>
      <c r="N1401" s="4" t="str">
        <f>iferror(IF(vlookup(A1401,'Available Pokemon'!A:D,4,FALSE)=D1401,"Y","N"),"N")</f>
        <v>N</v>
      </c>
      <c r="O1401" s="4" t="str">
        <f t="shared" si="5"/>
        <v>N</v>
      </c>
      <c r="P1401" s="4" t="s">
        <v>44</v>
      </c>
      <c r="Q1401" s="4"/>
      <c r="R1401" s="4" t="s">
        <v>49</v>
      </c>
      <c r="S1401" s="4" t="s">
        <v>31</v>
      </c>
      <c r="T1401" s="4">
        <v>1.0</v>
      </c>
      <c r="U1401" s="4"/>
    </row>
    <row r="1402" hidden="1">
      <c r="A1402" s="11" t="s">
        <v>948</v>
      </c>
      <c r="B1402" s="2" t="s">
        <v>938</v>
      </c>
      <c r="C1402" s="12" t="s">
        <v>1047</v>
      </c>
      <c r="D1402" s="3" t="str">
        <f>VLOOKUP(C1402,Locations!$G$2:$H$250,2,false)</f>
        <v>00157 Chrysolia Spring Sauna</v>
      </c>
      <c r="E1402" s="11" t="s">
        <v>24</v>
      </c>
      <c r="F1402" s="4" t="s">
        <v>934</v>
      </c>
      <c r="G1402" s="3"/>
      <c r="H1402" s="2"/>
      <c r="I1402" s="4"/>
      <c r="J1402" s="4"/>
      <c r="K1402" s="4"/>
      <c r="L1402" s="4"/>
      <c r="M1402" s="4" t="str">
        <f>IF(vlookup(A1402,'Available Pokemon'!A:C,3,FALSE)=D1402,"Y","N")</f>
        <v>N</v>
      </c>
      <c r="N1402" s="4" t="str">
        <f>iferror(IF(vlookup(A1402,'Available Pokemon'!A:D,4,FALSE)=D1402,"Y","N"),"N")</f>
        <v>N</v>
      </c>
      <c r="O1402" s="4" t="str">
        <f t="shared" si="5"/>
        <v>N</v>
      </c>
      <c r="P1402" s="4" t="s">
        <v>44</v>
      </c>
      <c r="Q1402" s="4"/>
      <c r="R1402" s="4" t="s">
        <v>28</v>
      </c>
      <c r="S1402" s="4" t="s">
        <v>28</v>
      </c>
      <c r="T1402" s="4">
        <v>0.0</v>
      </c>
      <c r="U1402" s="4" t="s">
        <v>31</v>
      </c>
    </row>
    <row r="1403" hidden="1">
      <c r="A1403" s="11" t="s">
        <v>646</v>
      </c>
      <c r="B1403" s="2" t="s">
        <v>938</v>
      </c>
      <c r="C1403" s="12" t="s">
        <v>1047</v>
      </c>
      <c r="D1403" s="3" t="str">
        <f>VLOOKUP(C1403,Locations!$G$2:$H$250,2,false)</f>
        <v>00157 Chrysolia Spring Sauna</v>
      </c>
      <c r="E1403" s="11" t="s">
        <v>24</v>
      </c>
      <c r="F1403" s="4" t="s">
        <v>934</v>
      </c>
      <c r="G1403" s="3"/>
      <c r="H1403" s="2"/>
      <c r="I1403" s="4"/>
      <c r="J1403" s="4"/>
      <c r="K1403" s="4"/>
      <c r="L1403" s="4"/>
      <c r="M1403" s="4" t="str">
        <f>IF(vlookup(A1403,'Available Pokemon'!A:C,3,FALSE)=D1403,"Y","N")</f>
        <v>N</v>
      </c>
      <c r="N1403" s="4" t="str">
        <f>iferror(IF(vlookup(A1403,'Available Pokemon'!A:D,4,FALSE)=D1403,"Y","N"),"N")</f>
        <v>N</v>
      </c>
      <c r="O1403" s="4" t="str">
        <f t="shared" si="5"/>
        <v>N</v>
      </c>
      <c r="P1403" s="4" t="s">
        <v>44</v>
      </c>
      <c r="Q1403" s="4" t="s">
        <v>128</v>
      </c>
      <c r="R1403" s="4" t="s">
        <v>28</v>
      </c>
      <c r="S1403" s="4" t="s">
        <v>28</v>
      </c>
      <c r="T1403" s="4">
        <v>0.0</v>
      </c>
      <c r="U1403" s="4" t="s">
        <v>31</v>
      </c>
    </row>
    <row r="1404" hidden="1">
      <c r="A1404" s="11" t="s">
        <v>576</v>
      </c>
      <c r="B1404" s="2" t="s">
        <v>938</v>
      </c>
      <c r="C1404" s="12" t="s">
        <v>1047</v>
      </c>
      <c r="D1404" s="3" t="str">
        <f>VLOOKUP(C1404,Locations!$G$2:$H$250,2,false)</f>
        <v>00157 Chrysolia Spring Sauna</v>
      </c>
      <c r="E1404" s="11" t="s">
        <v>24</v>
      </c>
      <c r="F1404" s="4" t="s">
        <v>934</v>
      </c>
      <c r="G1404" s="3"/>
      <c r="H1404" s="2"/>
      <c r="I1404" s="4"/>
      <c r="J1404" s="4"/>
      <c r="K1404" s="4"/>
      <c r="L1404" s="4"/>
      <c r="M1404" s="4" t="str">
        <f>IF(vlookup(A1404,'Available Pokemon'!A:C,3,FALSE)=D1404,"Y","N")</f>
        <v>N</v>
      </c>
      <c r="N1404" s="4" t="str">
        <f>iferror(IF(vlookup(A1404,'Available Pokemon'!A:D,4,FALSE)=D1404,"Y","N"),"N")</f>
        <v>N</v>
      </c>
      <c r="O1404" s="4" t="str">
        <f t="shared" si="5"/>
        <v>N</v>
      </c>
      <c r="P1404" s="4" t="s">
        <v>44</v>
      </c>
      <c r="Q1404" s="4" t="s">
        <v>128</v>
      </c>
      <c r="R1404" s="4" t="s">
        <v>28</v>
      </c>
      <c r="S1404" s="4" t="s">
        <v>28</v>
      </c>
      <c r="T1404" s="4">
        <v>0.0</v>
      </c>
      <c r="U1404" s="4" t="s">
        <v>31</v>
      </c>
    </row>
    <row r="1405" hidden="1">
      <c r="A1405" s="11" t="s">
        <v>949</v>
      </c>
      <c r="B1405" s="2" t="s">
        <v>938</v>
      </c>
      <c r="C1405" s="12" t="s">
        <v>1047</v>
      </c>
      <c r="D1405" s="3" t="str">
        <f>VLOOKUP(C1405,Locations!$G$2:$H$250,2,false)</f>
        <v>00157 Chrysolia Spring Sauna</v>
      </c>
      <c r="E1405" s="11" t="s">
        <v>24</v>
      </c>
      <c r="F1405" s="4" t="s">
        <v>934</v>
      </c>
      <c r="G1405" s="3"/>
      <c r="H1405" s="2"/>
      <c r="I1405" s="4" t="s">
        <v>950</v>
      </c>
      <c r="J1405" s="4"/>
      <c r="K1405" s="4"/>
      <c r="L1405" s="4"/>
      <c r="M1405" s="4" t="str">
        <f>IF(vlookup(A1405,'Available Pokemon'!A:C,3,FALSE)=D1405,"Y","N")</f>
        <v>N</v>
      </c>
      <c r="N1405" s="4" t="str">
        <f>iferror(IF(vlookup(A1405,'Available Pokemon'!A:D,4,FALSE)=D1405,"Y","N"),"N")</f>
        <v>N</v>
      </c>
      <c r="O1405" s="4" t="str">
        <f t="shared" si="5"/>
        <v>N</v>
      </c>
      <c r="P1405" s="4" t="s">
        <v>44</v>
      </c>
      <c r="Q1405" s="4" t="s">
        <v>111</v>
      </c>
      <c r="R1405" s="4" t="s">
        <v>28</v>
      </c>
      <c r="S1405" s="4" t="s">
        <v>31</v>
      </c>
      <c r="T1405" s="4">
        <v>1.0</v>
      </c>
      <c r="U1405" s="4"/>
    </row>
    <row r="1406" hidden="1">
      <c r="A1406" s="11" t="s">
        <v>608</v>
      </c>
      <c r="B1406" s="2" t="s">
        <v>938</v>
      </c>
      <c r="C1406" s="12" t="s">
        <v>1047</v>
      </c>
      <c r="D1406" s="3" t="str">
        <f>VLOOKUP(C1406,Locations!$G$2:$H$250,2,false)</f>
        <v>00157 Chrysolia Spring Sauna</v>
      </c>
      <c r="E1406" s="11" t="s">
        <v>24</v>
      </c>
      <c r="F1406" s="4" t="s">
        <v>934</v>
      </c>
      <c r="G1406" s="3"/>
      <c r="H1406" s="2"/>
      <c r="I1406" s="4"/>
      <c r="J1406" s="4"/>
      <c r="K1406" s="4"/>
      <c r="L1406" s="4"/>
      <c r="M1406" s="4" t="str">
        <f>IF(vlookup(A1406,'Available Pokemon'!A:C,3,FALSE)=D1406,"Y","N")</f>
        <v>N</v>
      </c>
      <c r="N1406" s="4" t="str">
        <f>iferror(IF(vlookup(A1406,'Available Pokemon'!A:D,4,FALSE)=D1406,"Y","N"),"N")</f>
        <v>N</v>
      </c>
      <c r="O1406" s="4" t="str">
        <f t="shared" si="5"/>
        <v>N</v>
      </c>
      <c r="P1406" s="4" t="s">
        <v>44</v>
      </c>
      <c r="Q1406" s="4" t="s">
        <v>128</v>
      </c>
      <c r="R1406" s="4" t="s">
        <v>28</v>
      </c>
      <c r="S1406" s="4" t="s">
        <v>28</v>
      </c>
      <c r="T1406" s="4">
        <v>0.0</v>
      </c>
      <c r="U1406" s="4" t="s">
        <v>31</v>
      </c>
    </row>
    <row r="1407" hidden="1">
      <c r="A1407" s="11" t="s">
        <v>387</v>
      </c>
      <c r="B1407" s="11" t="s">
        <v>44</v>
      </c>
      <c r="C1407" s="12" t="s">
        <v>1047</v>
      </c>
      <c r="D1407" s="3" t="str">
        <f>VLOOKUP(C1407,Locations!$G$2:$H$250,2,false)</f>
        <v>00157 Chrysolia Spring Sauna</v>
      </c>
      <c r="E1407" s="11" t="s">
        <v>24</v>
      </c>
      <c r="F1407" s="4" t="s">
        <v>934</v>
      </c>
      <c r="G1407" s="3"/>
      <c r="H1407" s="11"/>
      <c r="I1407" s="4"/>
      <c r="J1407" s="4"/>
      <c r="K1407" s="4"/>
      <c r="L1407" s="4"/>
      <c r="M1407" s="4" t="str">
        <f>IF(vlookup(A1407,'Available Pokemon'!A:C,3,FALSE)=D1407,"Y","N")</f>
        <v>N</v>
      </c>
      <c r="N1407" s="4" t="str">
        <f>iferror(IF(vlookup(A1407,'Available Pokemon'!A:D,4,FALSE)=D1407,"Y","N"),"N")</f>
        <v>N</v>
      </c>
      <c r="O1407" s="4" t="str">
        <f t="shared" si="5"/>
        <v>N</v>
      </c>
      <c r="P1407" s="4" t="s">
        <v>44</v>
      </c>
      <c r="Q1407" s="4" t="s">
        <v>128</v>
      </c>
      <c r="R1407" s="4" t="s">
        <v>28</v>
      </c>
      <c r="S1407" s="4" t="s">
        <v>31</v>
      </c>
      <c r="T1407" s="4">
        <v>1.0</v>
      </c>
      <c r="U1407" s="4"/>
    </row>
    <row r="1408" hidden="1">
      <c r="A1408" s="11" t="s">
        <v>646</v>
      </c>
      <c r="B1408" s="11" t="s">
        <v>44</v>
      </c>
      <c r="C1408" s="12" t="s">
        <v>1047</v>
      </c>
      <c r="D1408" s="3" t="str">
        <f>VLOOKUP(C1408,Locations!$G$2:$H$250,2,false)</f>
        <v>00157 Chrysolia Spring Sauna</v>
      </c>
      <c r="E1408" s="11" t="s">
        <v>24</v>
      </c>
      <c r="F1408" s="4" t="s">
        <v>934</v>
      </c>
      <c r="G1408" s="3"/>
      <c r="H1408" s="11"/>
      <c r="I1408" s="4"/>
      <c r="J1408" s="4"/>
      <c r="K1408" s="4"/>
      <c r="L1408" s="4"/>
      <c r="M1408" s="4" t="str">
        <f>IF(vlookup(A1408,'Available Pokemon'!A:C,3,FALSE)=D1408,"Y","N")</f>
        <v>N</v>
      </c>
      <c r="N1408" s="4" t="str">
        <f>iferror(IF(vlookup(A1408,'Available Pokemon'!A:D,4,FALSE)=D1408,"Y","N"),"N")</f>
        <v>N</v>
      </c>
      <c r="O1408" s="4" t="str">
        <f t="shared" si="5"/>
        <v>N</v>
      </c>
      <c r="P1408" s="4" t="s">
        <v>44</v>
      </c>
      <c r="Q1408" s="4" t="s">
        <v>128</v>
      </c>
      <c r="R1408" s="4" t="s">
        <v>28</v>
      </c>
      <c r="S1408" s="4" t="s">
        <v>28</v>
      </c>
      <c r="T1408" s="4">
        <v>0.0</v>
      </c>
      <c r="U1408" s="4" t="s">
        <v>31</v>
      </c>
    </row>
    <row r="1409" hidden="1">
      <c r="A1409" s="11" t="s">
        <v>576</v>
      </c>
      <c r="B1409" s="11" t="s">
        <v>44</v>
      </c>
      <c r="C1409" s="12" t="s">
        <v>1047</v>
      </c>
      <c r="D1409" s="3" t="str">
        <f>VLOOKUP(C1409,Locations!$G$2:$H$250,2,false)</f>
        <v>00157 Chrysolia Spring Sauna</v>
      </c>
      <c r="E1409" s="11" t="s">
        <v>24</v>
      </c>
      <c r="F1409" s="4" t="s">
        <v>934</v>
      </c>
      <c r="G1409" s="3"/>
      <c r="H1409" s="11"/>
      <c r="I1409" s="4"/>
      <c r="J1409" s="4"/>
      <c r="K1409" s="4"/>
      <c r="L1409" s="4"/>
      <c r="M1409" s="4" t="str">
        <f>IF(vlookup(A1409,'Available Pokemon'!A:C,3,FALSE)=D1409,"Y","N")</f>
        <v>N</v>
      </c>
      <c r="N1409" s="4" t="str">
        <f>iferror(IF(vlookup(A1409,'Available Pokemon'!A:D,4,FALSE)=D1409,"Y","N"),"N")</f>
        <v>N</v>
      </c>
      <c r="O1409" s="4" t="str">
        <f t="shared" si="5"/>
        <v>N</v>
      </c>
      <c r="P1409" s="4" t="s">
        <v>44</v>
      </c>
      <c r="Q1409" s="4" t="s">
        <v>128</v>
      </c>
      <c r="R1409" s="4" t="s">
        <v>28</v>
      </c>
      <c r="S1409" s="4" t="s">
        <v>28</v>
      </c>
      <c r="T1409" s="4">
        <v>0.0</v>
      </c>
      <c r="U1409" s="4" t="s">
        <v>31</v>
      </c>
    </row>
    <row r="1410" hidden="1">
      <c r="A1410" s="11" t="s">
        <v>577</v>
      </c>
      <c r="B1410" s="11" t="s">
        <v>44</v>
      </c>
      <c r="C1410" s="12" t="s">
        <v>1047</v>
      </c>
      <c r="D1410" s="3" t="str">
        <f>VLOOKUP(C1410,Locations!$G$2:$H$250,2,false)</f>
        <v>00157 Chrysolia Spring Sauna</v>
      </c>
      <c r="E1410" s="11" t="s">
        <v>24</v>
      </c>
      <c r="F1410" s="4" t="s">
        <v>934</v>
      </c>
      <c r="G1410" s="3"/>
      <c r="H1410" s="11"/>
      <c r="I1410" s="4"/>
      <c r="J1410" s="4"/>
      <c r="K1410" s="4"/>
      <c r="L1410" s="4"/>
      <c r="M1410" s="4" t="str">
        <f>IF(vlookup(A1410,'Available Pokemon'!A:C,3,FALSE)=D1410,"Y","N")</f>
        <v>N</v>
      </c>
      <c r="N1410" s="4" t="str">
        <f>iferror(IF(vlookup(A1410,'Available Pokemon'!A:D,4,FALSE)=D1410,"Y","N"),"N")</f>
        <v>N</v>
      </c>
      <c r="O1410" s="4" t="str">
        <f t="shared" si="5"/>
        <v>N</v>
      </c>
      <c r="P1410" s="4" t="s">
        <v>44</v>
      </c>
      <c r="Q1410" s="4"/>
      <c r="R1410" s="4" t="s">
        <v>49</v>
      </c>
      <c r="S1410" s="4" t="s">
        <v>31</v>
      </c>
      <c r="T1410" s="4">
        <v>1.0</v>
      </c>
      <c r="U1410" s="4"/>
    </row>
    <row r="1411" hidden="1">
      <c r="A1411" s="11" t="s">
        <v>608</v>
      </c>
      <c r="B1411" s="11" t="s">
        <v>44</v>
      </c>
      <c r="C1411" s="12" t="s">
        <v>1047</v>
      </c>
      <c r="D1411" s="3" t="str">
        <f>VLOOKUP(C1411,Locations!$G$2:$H$250,2,false)</f>
        <v>00157 Chrysolia Spring Sauna</v>
      </c>
      <c r="E1411" s="11" t="s">
        <v>24</v>
      </c>
      <c r="F1411" s="4" t="s">
        <v>934</v>
      </c>
      <c r="G1411" s="3"/>
      <c r="H1411" s="11"/>
      <c r="I1411" s="4"/>
      <c r="J1411" s="4"/>
      <c r="K1411" s="4"/>
      <c r="L1411" s="4"/>
      <c r="M1411" s="4" t="str">
        <f>IF(vlookup(A1411,'Available Pokemon'!A:C,3,FALSE)=D1411,"Y","N")</f>
        <v>N</v>
      </c>
      <c r="N1411" s="4" t="str">
        <f>iferror(IF(vlookup(A1411,'Available Pokemon'!A:D,4,FALSE)=D1411,"Y","N"),"N")</f>
        <v>N</v>
      </c>
      <c r="O1411" s="4" t="str">
        <f t="shared" si="5"/>
        <v>N</v>
      </c>
      <c r="P1411" s="4" t="s">
        <v>44</v>
      </c>
      <c r="Q1411" s="4" t="s">
        <v>128</v>
      </c>
      <c r="R1411" s="4" t="s">
        <v>28</v>
      </c>
      <c r="S1411" s="4" t="s">
        <v>28</v>
      </c>
      <c r="T1411" s="4">
        <v>0.0</v>
      </c>
      <c r="U1411" s="4" t="s">
        <v>31</v>
      </c>
    </row>
    <row r="1412">
      <c r="A1412" s="3" t="s">
        <v>326</v>
      </c>
      <c r="B1412" s="2" t="s">
        <v>22</v>
      </c>
      <c r="C1412" s="3" t="s">
        <v>257</v>
      </c>
      <c r="D1412" s="3" t="str">
        <f>VLOOKUP(C1412,Locations!$G$2:$H$250,2,false)</f>
        <v>00013 Coral Ward</v>
      </c>
      <c r="E1412" s="2" t="s">
        <v>24</v>
      </c>
      <c r="F1412" s="4" t="s">
        <v>1048</v>
      </c>
      <c r="G1412" s="21" t="s">
        <v>1049</v>
      </c>
      <c r="H1412" s="2" t="s">
        <v>414</v>
      </c>
      <c r="I1412" s="4" t="s">
        <v>28</v>
      </c>
      <c r="J1412" s="4" t="s">
        <v>28</v>
      </c>
      <c r="K1412" s="4" t="s">
        <v>28</v>
      </c>
      <c r="L1412" s="4"/>
      <c r="M1412" s="4" t="str">
        <f>IF(vlookup(A1412,'Available Pokemon'!A:C,3,FALSE)=D1412,"Y","N")</f>
        <v>N</v>
      </c>
      <c r="N1412" s="4" t="str">
        <f>iferror(IF(vlookup(A1412,'Available Pokemon'!A:D,4,FALSE)=D1412,"Y","N"),"N")</f>
        <v>N</v>
      </c>
      <c r="O1412" s="4" t="str">
        <f t="shared" si="5"/>
        <v>Y</v>
      </c>
      <c r="P1412" s="4" t="s">
        <v>172</v>
      </c>
      <c r="Q1412" s="4"/>
      <c r="R1412" s="4" t="s">
        <v>327</v>
      </c>
      <c r="S1412" s="4" t="s">
        <v>31</v>
      </c>
      <c r="T1412" s="4">
        <v>2.0</v>
      </c>
      <c r="U1412" s="4"/>
    </row>
    <row r="1413">
      <c r="A1413" s="3" t="s">
        <v>46</v>
      </c>
      <c r="B1413" s="2" t="s">
        <v>22</v>
      </c>
      <c r="C1413" s="3" t="s">
        <v>776</v>
      </c>
      <c r="D1413" s="3" t="str">
        <f>VLOOKUP(C1413,Locations!$G$2:$H$250,2,false)</f>
        <v>00064 7th Street</v>
      </c>
      <c r="E1413" s="2" t="s">
        <v>24</v>
      </c>
      <c r="F1413" s="4" t="s">
        <v>1048</v>
      </c>
      <c r="G1413" s="5" t="s">
        <v>1050</v>
      </c>
      <c r="H1413" s="2" t="s">
        <v>414</v>
      </c>
      <c r="I1413" s="4" t="s">
        <v>28</v>
      </c>
      <c r="J1413" s="4" t="s">
        <v>28</v>
      </c>
      <c r="K1413" s="4" t="s">
        <v>28</v>
      </c>
      <c r="L1413" s="4"/>
      <c r="M1413" s="4" t="str">
        <f>IF(vlookup(A1413,'Available Pokemon'!A:C,3,FALSE)=D1413,"Y","N")</f>
        <v>N</v>
      </c>
      <c r="N1413" s="4" t="str">
        <f>iferror(IF(vlookup(A1413,'Available Pokemon'!A:D,4,FALSE)=D1413,"Y","N"),"N")</f>
        <v>Y</v>
      </c>
      <c r="O1413" s="4" t="str">
        <f t="shared" si="5"/>
        <v>Y</v>
      </c>
      <c r="P1413" s="4" t="s">
        <v>33</v>
      </c>
      <c r="Q1413" s="4"/>
      <c r="R1413" s="4" t="s">
        <v>47</v>
      </c>
      <c r="S1413" s="4" t="s">
        <v>31</v>
      </c>
      <c r="T1413" s="4">
        <v>2.0</v>
      </c>
      <c r="U1413" s="4"/>
    </row>
    <row r="1414">
      <c r="A1414" s="3" t="s">
        <v>822</v>
      </c>
      <c r="B1414" s="2" t="s">
        <v>22</v>
      </c>
      <c r="C1414" s="3" t="s">
        <v>869</v>
      </c>
      <c r="D1414" s="3" t="str">
        <f>VLOOKUP(C1414,Locations!$G$2:$H$250,2,false)</f>
        <v>00078 Route 4</v>
      </c>
      <c r="E1414" s="2" t="s">
        <v>101</v>
      </c>
      <c r="F1414" s="4" t="s">
        <v>1048</v>
      </c>
      <c r="G1414" s="3" t="s">
        <v>1051</v>
      </c>
      <c r="H1414" s="2" t="s">
        <v>414</v>
      </c>
      <c r="I1414" s="4" t="s">
        <v>28</v>
      </c>
      <c r="J1414" s="4" t="s">
        <v>28</v>
      </c>
      <c r="K1414" s="4" t="s">
        <v>28</v>
      </c>
      <c r="L1414" s="4"/>
      <c r="M1414" s="4" t="str">
        <f>IF(vlookup(A1414,'Available Pokemon'!A:C,3,FALSE)=D1414,"Y","N")</f>
        <v>N</v>
      </c>
      <c r="N1414" s="4" t="str">
        <f>iferror(IF(vlookup(A1414,'Available Pokemon'!A:D,4,FALSE)=D1414,"Y","N"),"N")</f>
        <v>N</v>
      </c>
      <c r="O1414" s="4" t="str">
        <f t="shared" si="5"/>
        <v>Y</v>
      </c>
      <c r="P1414" s="4" t="s">
        <v>147</v>
      </c>
      <c r="Q1414" s="4"/>
      <c r="R1414" s="4" t="s">
        <v>28</v>
      </c>
      <c r="S1414" s="4" t="s">
        <v>31</v>
      </c>
      <c r="T1414" s="4" t="s">
        <v>82</v>
      </c>
      <c r="U1414" s="4" t="s">
        <v>31</v>
      </c>
    </row>
    <row r="1415">
      <c r="A1415" s="3" t="s">
        <v>1052</v>
      </c>
      <c r="B1415" s="2" t="s">
        <v>22</v>
      </c>
      <c r="C1415" s="3" t="s">
        <v>927</v>
      </c>
      <c r="D1415" s="3" t="str">
        <f>VLOOKUP(C1415,Locations!$G$2:$H$250,2,false)</f>
        <v>00093 Water Treatment Center</v>
      </c>
      <c r="E1415" s="2" t="s">
        <v>24</v>
      </c>
      <c r="F1415" s="4" t="s">
        <v>1048</v>
      </c>
      <c r="G1415" s="5" t="s">
        <v>1053</v>
      </c>
      <c r="H1415" s="2" t="s">
        <v>414</v>
      </c>
      <c r="I1415" s="4" t="s">
        <v>28</v>
      </c>
      <c r="J1415" s="4" t="s">
        <v>28</v>
      </c>
      <c r="K1415" s="4" t="s">
        <v>28</v>
      </c>
      <c r="L1415" s="4"/>
      <c r="M1415" s="4" t="str">
        <f>IF(vlookup(A1415,'Available Pokemon'!A:C,3,FALSE)=D1415,"Y","N")</f>
        <v>Y</v>
      </c>
      <c r="N1415" s="4" t="str">
        <f>iferror(IF(vlookup(A1415,'Available Pokemon'!A:D,4,FALSE)=D1415,"Y","N"),"N")</f>
        <v>N</v>
      </c>
      <c r="O1415" s="4" t="str">
        <f t="shared" si="5"/>
        <v>Y</v>
      </c>
      <c r="P1415" s="4" t="s">
        <v>186</v>
      </c>
      <c r="Q1415" s="4"/>
      <c r="R1415" s="4"/>
      <c r="S1415" s="4"/>
      <c r="T1415" s="4">
        <v>2.0</v>
      </c>
      <c r="U1415" s="4"/>
    </row>
    <row r="1416" hidden="1">
      <c r="A1416" s="11" t="s">
        <v>237</v>
      </c>
      <c r="B1416" s="2" t="s">
        <v>96</v>
      </c>
      <c r="C1416" s="2" t="s">
        <v>1054</v>
      </c>
      <c r="D1416" s="3" t="str">
        <f>VLOOKUP(C1416,Locations!$G$2:$H$250,2,false)</f>
        <v>00120 Obsidia Slums Renovated</v>
      </c>
      <c r="E1416" s="11" t="s">
        <v>97</v>
      </c>
      <c r="F1416" s="4" t="s">
        <v>1048</v>
      </c>
      <c r="G1416" s="3"/>
      <c r="H1416" s="2"/>
      <c r="I1416" s="4" t="s">
        <v>239</v>
      </c>
      <c r="J1416" s="4"/>
      <c r="K1416" s="4"/>
      <c r="L1416" s="4"/>
      <c r="M1416" s="4" t="str">
        <f>IF(vlookup(A1416,'Available Pokemon'!A:C,3,FALSE)=D1416,"Y","N")</f>
        <v>N</v>
      </c>
      <c r="N1416" s="4" t="str">
        <f>iferror(IF(vlookup(A1416,'Available Pokemon'!A:D,4,FALSE)=D1416,"Y","N"),"N")</f>
        <v>N</v>
      </c>
      <c r="O1416" s="4" t="str">
        <f t="shared" si="5"/>
        <v>N</v>
      </c>
      <c r="P1416" s="4" t="s">
        <v>226</v>
      </c>
      <c r="Q1416" s="4"/>
      <c r="R1416" s="4" t="s">
        <v>240</v>
      </c>
      <c r="S1416" s="4" t="s">
        <v>31</v>
      </c>
      <c r="T1416" s="4">
        <v>1.0</v>
      </c>
      <c r="U1416" s="4"/>
    </row>
    <row r="1417" hidden="1">
      <c r="A1417" s="11" t="s">
        <v>1016</v>
      </c>
      <c r="B1417" s="2" t="s">
        <v>96</v>
      </c>
      <c r="C1417" s="2" t="s">
        <v>1054</v>
      </c>
      <c r="D1417" s="3" t="str">
        <f>VLOOKUP(C1417,Locations!$G$2:$H$250,2,false)</f>
        <v>00120 Obsidia Slums Renovated</v>
      </c>
      <c r="E1417" s="11" t="s">
        <v>24</v>
      </c>
      <c r="F1417" s="4" t="s">
        <v>1048</v>
      </c>
      <c r="G1417" s="3"/>
      <c r="H1417" s="2"/>
      <c r="I1417" s="4" t="s">
        <v>154</v>
      </c>
      <c r="J1417" s="4"/>
      <c r="K1417" s="4"/>
      <c r="L1417" s="4"/>
      <c r="M1417" s="4" t="str">
        <f>IF(vlookup(A1417,'Available Pokemon'!A:C,3,FALSE)=D1417,"Y","N")</f>
        <v>N</v>
      </c>
      <c r="N1417" s="4" t="str">
        <f>iferror(IF(vlookup(A1417,'Available Pokemon'!A:D,4,FALSE)=D1417,"Y","N"),"N")</f>
        <v>N</v>
      </c>
      <c r="O1417" s="4" t="str">
        <f t="shared" si="5"/>
        <v>N</v>
      </c>
      <c r="P1417" s="4" t="s">
        <v>71</v>
      </c>
      <c r="Q1417" s="4"/>
      <c r="R1417" s="4" t="s">
        <v>28</v>
      </c>
      <c r="S1417" s="4" t="s">
        <v>28</v>
      </c>
      <c r="T1417" s="4">
        <v>0.0</v>
      </c>
      <c r="U1417" s="4" t="s">
        <v>31</v>
      </c>
    </row>
    <row r="1418" hidden="1">
      <c r="A1418" s="11" t="s">
        <v>826</v>
      </c>
      <c r="B1418" s="2" t="s">
        <v>96</v>
      </c>
      <c r="C1418" s="2" t="s">
        <v>1054</v>
      </c>
      <c r="D1418" s="3" t="str">
        <f>VLOOKUP(C1418,Locations!$G$2:$H$250,2,false)</f>
        <v>00120 Obsidia Slums Renovated</v>
      </c>
      <c r="E1418" s="11" t="s">
        <v>97</v>
      </c>
      <c r="F1418" s="4" t="s">
        <v>1048</v>
      </c>
      <c r="G1418" s="3"/>
      <c r="H1418" s="2"/>
      <c r="I1418" s="4" t="s">
        <v>827</v>
      </c>
      <c r="J1418" s="4"/>
      <c r="K1418" s="4"/>
      <c r="L1418" s="4"/>
      <c r="M1418" s="4" t="str">
        <f>IF(vlookup(A1418,'Available Pokemon'!A:C,3,FALSE)=D1418,"Y","N")</f>
        <v>N</v>
      </c>
      <c r="N1418" s="4" t="str">
        <f>iferror(IF(vlookup(A1418,'Available Pokemon'!A:D,4,FALSE)=D1418,"Y","N"),"N")</f>
        <v>N</v>
      </c>
      <c r="O1418" s="4" t="str">
        <f t="shared" si="5"/>
        <v>N</v>
      </c>
      <c r="P1418" s="4" t="s">
        <v>226</v>
      </c>
      <c r="Q1418" s="4"/>
      <c r="R1418" s="4" t="s">
        <v>28</v>
      </c>
      <c r="S1418" s="4" t="s">
        <v>28</v>
      </c>
      <c r="T1418" s="4">
        <v>1.0</v>
      </c>
      <c r="U1418" s="4"/>
    </row>
    <row r="1419">
      <c r="A1419" s="11" t="s">
        <v>903</v>
      </c>
      <c r="B1419" s="2" t="s">
        <v>96</v>
      </c>
      <c r="C1419" s="2" t="s">
        <v>1054</v>
      </c>
      <c r="D1419" s="3" t="str">
        <f>VLOOKUP(C1419,Locations!$G$2:$H$250,2,false)</f>
        <v>00120 Obsidia Slums Renovated</v>
      </c>
      <c r="E1419" s="11" t="s">
        <v>114</v>
      </c>
      <c r="F1419" s="4" t="s">
        <v>1048</v>
      </c>
      <c r="G1419" s="5"/>
      <c r="H1419" s="2" t="s">
        <v>149</v>
      </c>
      <c r="I1419" s="4" t="s">
        <v>827</v>
      </c>
      <c r="J1419" s="4"/>
      <c r="K1419" s="4"/>
      <c r="L1419" s="4"/>
      <c r="M1419" s="4" t="str">
        <f>IF(vlookup(A1419,'Available Pokemon'!A:C,3,FALSE)=D1419,"Y","N")</f>
        <v>N</v>
      </c>
      <c r="N1419" s="4" t="str">
        <f>iferror(IF(vlookup(A1419,'Available Pokemon'!A:D,4,FALSE)=D1419,"Y","N"),"N")</f>
        <v>Y</v>
      </c>
      <c r="O1419" s="4" t="str">
        <f t="shared" si="5"/>
        <v>Y</v>
      </c>
      <c r="P1419" s="4" t="s">
        <v>226</v>
      </c>
      <c r="Q1419" s="4"/>
      <c r="R1419" s="4" t="s">
        <v>28</v>
      </c>
      <c r="S1419" s="4" t="s">
        <v>31</v>
      </c>
      <c r="T1419" s="4">
        <v>2.0</v>
      </c>
      <c r="U1419" s="4"/>
    </row>
    <row r="1420">
      <c r="A1420" s="11" t="s">
        <v>227</v>
      </c>
      <c r="B1420" s="2" t="s">
        <v>96</v>
      </c>
      <c r="C1420" s="2" t="s">
        <v>1054</v>
      </c>
      <c r="D1420" s="3" t="str">
        <f>VLOOKUP(C1420,Locations!$G$2:$H$250,2,false)</f>
        <v>00120 Obsidia Slums Renovated</v>
      </c>
      <c r="E1420" s="11" t="s">
        <v>101</v>
      </c>
      <c r="F1420" s="4" t="s">
        <v>1048</v>
      </c>
      <c r="G1420" s="5"/>
      <c r="H1420" s="2" t="s">
        <v>149</v>
      </c>
      <c r="I1420" s="4" t="s">
        <v>228</v>
      </c>
      <c r="J1420" s="4"/>
      <c r="K1420" s="4"/>
      <c r="L1420" s="4"/>
      <c r="M1420" s="4" t="str">
        <f>IF(vlookup(A1420,'Available Pokemon'!A:C,3,FALSE)=D1420,"Y","N")</f>
        <v>N</v>
      </c>
      <c r="N1420" s="4" t="str">
        <f>iferror(IF(vlookup(A1420,'Available Pokemon'!A:D,4,FALSE)=D1420,"Y","N"),"N")</f>
        <v>Y</v>
      </c>
      <c r="O1420" s="4" t="str">
        <f t="shared" si="5"/>
        <v>Y</v>
      </c>
      <c r="P1420" s="4" t="s">
        <v>226</v>
      </c>
      <c r="Q1420" s="4"/>
      <c r="R1420" s="4" t="s">
        <v>229</v>
      </c>
      <c r="S1420" s="4" t="s">
        <v>31</v>
      </c>
      <c r="T1420" s="4">
        <v>1.0</v>
      </c>
      <c r="U1420" s="4"/>
    </row>
    <row r="1421">
      <c r="A1421" s="11" t="s">
        <v>1055</v>
      </c>
      <c r="B1421" s="2" t="s">
        <v>96</v>
      </c>
      <c r="C1421" s="2" t="s">
        <v>1054</v>
      </c>
      <c r="D1421" s="3" t="str">
        <f>VLOOKUP(C1421,Locations!$G$2:$H$250,2,false)</f>
        <v>00120 Obsidia Slums Renovated</v>
      </c>
      <c r="E1421" s="11" t="s">
        <v>101</v>
      </c>
      <c r="F1421" s="4" t="s">
        <v>1048</v>
      </c>
      <c r="G1421" s="5"/>
      <c r="H1421" s="2" t="s">
        <v>414</v>
      </c>
      <c r="I1421" s="4" t="s">
        <v>228</v>
      </c>
      <c r="J1421" s="4"/>
      <c r="K1421" s="4"/>
      <c r="L1421" s="4"/>
      <c r="M1421" s="4" t="str">
        <f>IF(vlookup(A1421,'Available Pokemon'!A:C,3,FALSE)=D1421,"Y","N")</f>
        <v>Y</v>
      </c>
      <c r="N1421" s="4" t="str">
        <f>iferror(IF(vlookup(A1421,'Available Pokemon'!A:D,4,FALSE)=D1421,"Y","N"),"N")</f>
        <v>N</v>
      </c>
      <c r="O1421" s="4" t="str">
        <f t="shared" si="5"/>
        <v>Y</v>
      </c>
      <c r="P1421" s="4" t="s">
        <v>226</v>
      </c>
      <c r="Q1421" s="4" t="s">
        <v>147</v>
      </c>
      <c r="R1421" s="4" t="s">
        <v>28</v>
      </c>
      <c r="S1421" s="4" t="s">
        <v>28</v>
      </c>
      <c r="T1421" s="4">
        <v>0.0</v>
      </c>
      <c r="U1421" s="4" t="s">
        <v>31</v>
      </c>
    </row>
    <row r="1422" hidden="1">
      <c r="A1422" s="11" t="s">
        <v>522</v>
      </c>
      <c r="B1422" s="2" t="s">
        <v>96</v>
      </c>
      <c r="C1422" s="2" t="s">
        <v>1054</v>
      </c>
      <c r="D1422" s="3" t="str">
        <f>VLOOKUP(C1422,Locations!$G$2:$H$250,2,false)</f>
        <v>00120 Obsidia Slums Renovated</v>
      </c>
      <c r="E1422" s="11" t="s">
        <v>24</v>
      </c>
      <c r="F1422" s="4" t="s">
        <v>1048</v>
      </c>
      <c r="G1422" s="3"/>
      <c r="H1422" s="2"/>
      <c r="I1422" s="4"/>
      <c r="J1422" s="4"/>
      <c r="K1422" s="4"/>
      <c r="L1422" s="4"/>
      <c r="M1422" s="4" t="str">
        <f>IF(vlookup(A1422,'Available Pokemon'!A:C,3,FALSE)=D1422,"Y","N")</f>
        <v>N</v>
      </c>
      <c r="N1422" s="4" t="str">
        <f>iferror(IF(vlookup(A1422,'Available Pokemon'!A:D,4,FALSE)=D1422,"Y","N"),"N")</f>
        <v>N</v>
      </c>
      <c r="O1422" s="4" t="str">
        <f t="shared" si="5"/>
        <v>N</v>
      </c>
      <c r="P1422" s="4" t="s">
        <v>226</v>
      </c>
      <c r="Q1422" s="4"/>
      <c r="R1422" s="4" t="s">
        <v>28</v>
      </c>
      <c r="S1422" s="4" t="s">
        <v>28</v>
      </c>
      <c r="T1422" s="4">
        <v>0.0</v>
      </c>
      <c r="U1422" s="4" t="s">
        <v>31</v>
      </c>
    </row>
    <row r="1423" hidden="1">
      <c r="A1423" s="11" t="s">
        <v>274</v>
      </c>
      <c r="B1423" s="2" t="s">
        <v>96</v>
      </c>
      <c r="C1423" s="2" t="s">
        <v>1054</v>
      </c>
      <c r="D1423" s="3" t="str">
        <f>VLOOKUP(C1423,Locations!$G$2:$H$250,2,false)</f>
        <v>00120 Obsidia Slums Renovated</v>
      </c>
      <c r="E1423" s="11" t="s">
        <v>101</v>
      </c>
      <c r="F1423" s="4" t="s">
        <v>1048</v>
      </c>
      <c r="G1423" s="3"/>
      <c r="H1423" s="2"/>
      <c r="I1423" s="4"/>
      <c r="J1423" s="4"/>
      <c r="K1423" s="4"/>
      <c r="L1423" s="4"/>
      <c r="M1423" s="4" t="str">
        <f>IF(vlookup(A1423,'Available Pokemon'!A:C,3,FALSE)=D1423,"Y","N")</f>
        <v>N</v>
      </c>
      <c r="N1423" s="4" t="str">
        <f>iferror(IF(vlookup(A1423,'Available Pokemon'!A:D,4,FALSE)=D1423,"Y","N"),"N")</f>
        <v>N</v>
      </c>
      <c r="O1423" s="4" t="str">
        <f t="shared" si="5"/>
        <v>N</v>
      </c>
      <c r="P1423" s="4" t="s">
        <v>71</v>
      </c>
      <c r="Q1423" s="4" t="s">
        <v>56</v>
      </c>
      <c r="R1423" s="4" t="s">
        <v>28</v>
      </c>
      <c r="S1423" s="4" t="s">
        <v>28</v>
      </c>
      <c r="T1423" s="4">
        <v>1.0</v>
      </c>
      <c r="U1423" s="4"/>
    </row>
    <row r="1424" hidden="1">
      <c r="A1424" s="11" t="s">
        <v>1026</v>
      </c>
      <c r="B1424" s="2" t="s">
        <v>96</v>
      </c>
      <c r="C1424" s="2" t="s">
        <v>1054</v>
      </c>
      <c r="D1424" s="3" t="str">
        <f>VLOOKUP(C1424,Locations!$G$2:$H$250,2,false)</f>
        <v>00120 Obsidia Slums Renovated</v>
      </c>
      <c r="E1424" s="11" t="s">
        <v>97</v>
      </c>
      <c r="F1424" s="4" t="s">
        <v>1048</v>
      </c>
      <c r="G1424" s="5"/>
      <c r="H1424" s="2"/>
      <c r="I1424" s="4"/>
      <c r="J1424" s="4"/>
      <c r="K1424" s="4"/>
      <c r="L1424" s="4"/>
      <c r="M1424" s="4" t="str">
        <f>IF(vlookup(A1424,'Available Pokemon'!A:C,3,FALSE)=D1424,"Y","N")</f>
        <v>N</v>
      </c>
      <c r="N1424" s="4" t="str">
        <f>iferror(IF(vlookup(A1424,'Available Pokemon'!A:D,4,FALSE)=D1424,"Y","N"),"N")</f>
        <v>N</v>
      </c>
      <c r="O1424" s="4" t="str">
        <f t="shared" si="5"/>
        <v>N</v>
      </c>
      <c r="P1424" s="4" t="s">
        <v>71</v>
      </c>
      <c r="Q1424" s="4" t="s">
        <v>56</v>
      </c>
      <c r="R1424" s="4" t="s">
        <v>28</v>
      </c>
      <c r="S1424" s="4" t="s">
        <v>28</v>
      </c>
      <c r="T1424" s="4">
        <v>0.0</v>
      </c>
      <c r="U1424" s="4" t="s">
        <v>31</v>
      </c>
    </row>
    <row r="1425" hidden="1">
      <c r="A1425" s="11" t="s">
        <v>523</v>
      </c>
      <c r="B1425" s="2" t="s">
        <v>96</v>
      </c>
      <c r="C1425" s="2" t="s">
        <v>1054</v>
      </c>
      <c r="D1425" s="3" t="str">
        <f>VLOOKUP(C1425,Locations!$G$2:$H$250,2,false)</f>
        <v>00120 Obsidia Slums Renovated</v>
      </c>
      <c r="E1425" s="11" t="s">
        <v>24</v>
      </c>
      <c r="F1425" s="4" t="s">
        <v>1048</v>
      </c>
      <c r="G1425" s="3"/>
      <c r="H1425" s="2"/>
      <c r="I1425" s="4"/>
      <c r="J1425" s="4"/>
      <c r="K1425" s="4"/>
      <c r="L1425" s="4"/>
      <c r="M1425" s="4" t="str">
        <f>IF(vlookup(A1425,'Available Pokemon'!A:C,3,FALSE)=D1425,"Y","N")</f>
        <v>N</v>
      </c>
      <c r="N1425" s="4" t="str">
        <f>iferror(IF(vlookup(A1425,'Available Pokemon'!A:D,4,FALSE)=D1425,"Y","N"),"N")</f>
        <v>N</v>
      </c>
      <c r="O1425" s="4" t="str">
        <f t="shared" si="5"/>
        <v>N</v>
      </c>
      <c r="P1425" s="4" t="s">
        <v>71</v>
      </c>
      <c r="Q1425" s="4"/>
      <c r="R1425" s="4" t="s">
        <v>28</v>
      </c>
      <c r="S1425" s="4" t="s">
        <v>28</v>
      </c>
      <c r="T1425" s="4">
        <v>0.0</v>
      </c>
      <c r="U1425" s="4" t="s">
        <v>31</v>
      </c>
    </row>
    <row r="1426">
      <c r="A1426" s="3" t="s">
        <v>572</v>
      </c>
      <c r="B1426" s="2" t="s">
        <v>22</v>
      </c>
      <c r="C1426" s="3" t="s">
        <v>1056</v>
      </c>
      <c r="D1426" s="3" t="str">
        <f>VLOOKUP(C1426,Locations!$G$2:$H$250,2,false)</f>
        <v>00128 Azurine Island Renovated</v>
      </c>
      <c r="E1426" s="2" t="s">
        <v>24</v>
      </c>
      <c r="F1426" s="4" t="s">
        <v>1048</v>
      </c>
      <c r="G1426" s="5" t="s">
        <v>1057</v>
      </c>
      <c r="H1426" s="2" t="s">
        <v>149</v>
      </c>
      <c r="I1426" s="4" t="s">
        <v>28</v>
      </c>
      <c r="J1426" s="4" t="s">
        <v>28</v>
      </c>
      <c r="K1426" s="4" t="s">
        <v>28</v>
      </c>
      <c r="L1426" s="4"/>
      <c r="M1426" s="4" t="str">
        <f>IF(vlookup(A1426,'Available Pokemon'!A:C,3,FALSE)=D1426,"Y","N")</f>
        <v>N</v>
      </c>
      <c r="N1426" s="4" t="str">
        <f>iferror(IF(vlookup(A1426,'Available Pokemon'!A:D,4,FALSE)=D1426,"Y","N"),"N")</f>
        <v>Y</v>
      </c>
      <c r="O1426" s="4" t="str">
        <f t="shared" si="5"/>
        <v>Y</v>
      </c>
      <c r="P1426" s="4" t="s">
        <v>29</v>
      </c>
      <c r="Q1426" s="4" t="s">
        <v>30</v>
      </c>
      <c r="R1426" s="4" t="s">
        <v>28</v>
      </c>
      <c r="S1426" s="4" t="s">
        <v>28</v>
      </c>
      <c r="T1426" s="4">
        <v>0.0</v>
      </c>
      <c r="U1426" s="4" t="s">
        <v>31</v>
      </c>
    </row>
    <row r="1427">
      <c r="A1427" s="3" t="s">
        <v>38</v>
      </c>
      <c r="B1427" s="2" t="s">
        <v>22</v>
      </c>
      <c r="C1427" s="3" t="s">
        <v>1056</v>
      </c>
      <c r="D1427" s="3" t="str">
        <f>VLOOKUP(C1427,Locations!$G$2:$H$250,2,false)</f>
        <v>00128 Azurine Island Renovated</v>
      </c>
      <c r="E1427" s="2" t="s">
        <v>24</v>
      </c>
      <c r="F1427" s="4" t="s">
        <v>1048</v>
      </c>
      <c r="G1427" s="5" t="s">
        <v>1058</v>
      </c>
      <c r="H1427" s="2" t="s">
        <v>414</v>
      </c>
      <c r="I1427" s="4" t="s">
        <v>28</v>
      </c>
      <c r="J1427" s="4" t="s">
        <v>28</v>
      </c>
      <c r="K1427" s="4" t="s">
        <v>28</v>
      </c>
      <c r="L1427" s="4"/>
      <c r="M1427" s="4" t="str">
        <f>IF(vlookup(A1427,'Available Pokemon'!A:C,3,FALSE)=D1427,"Y","N")</f>
        <v>N</v>
      </c>
      <c r="N1427" s="4" t="str">
        <f>iferror(IF(vlookup(A1427,'Available Pokemon'!A:D,4,FALSE)=D1427,"Y","N"),"N")</f>
        <v>Y</v>
      </c>
      <c r="O1427" s="4" t="str">
        <f t="shared" si="5"/>
        <v>Y</v>
      </c>
      <c r="P1427" s="4" t="s">
        <v>33</v>
      </c>
      <c r="Q1427" s="4"/>
      <c r="R1427" s="4" t="s">
        <v>39</v>
      </c>
      <c r="S1427" s="4" t="s">
        <v>31</v>
      </c>
      <c r="T1427" s="4">
        <v>2.0</v>
      </c>
      <c r="U1427" s="4"/>
    </row>
    <row r="1428" hidden="1">
      <c r="A1428" s="11" t="s">
        <v>481</v>
      </c>
      <c r="B1428" s="2" t="s">
        <v>600</v>
      </c>
      <c r="C1428" s="12" t="s">
        <v>1056</v>
      </c>
      <c r="D1428" s="3" t="str">
        <f>VLOOKUP(C1428,Locations!$G$2:$H$250,2,false)</f>
        <v>00128 Azurine Island Renovated</v>
      </c>
      <c r="E1428" s="11" t="s">
        <v>24</v>
      </c>
      <c r="F1428" s="4" t="s">
        <v>1048</v>
      </c>
      <c r="G1428" s="3"/>
      <c r="H1428" s="2"/>
      <c r="I1428" s="4" t="s">
        <v>675</v>
      </c>
      <c r="J1428" s="4"/>
      <c r="K1428" s="4"/>
      <c r="L1428" s="4"/>
      <c r="M1428" s="4" t="str">
        <f>IF(vlookup(A1428,'Available Pokemon'!A:C,3,FALSE)=D1428,"Y","N")</f>
        <v>N</v>
      </c>
      <c r="N1428" s="4" t="str">
        <f>iferror(IF(vlookup(A1428,'Available Pokemon'!A:D,4,FALSE)=D1428,"Y","N"),"N")</f>
        <v>N</v>
      </c>
      <c r="O1428" s="4" t="str">
        <f t="shared" si="5"/>
        <v>N</v>
      </c>
      <c r="P1428" s="4" t="s">
        <v>147</v>
      </c>
      <c r="Q1428" s="4" t="s">
        <v>44</v>
      </c>
      <c r="R1428" s="4" t="s">
        <v>28</v>
      </c>
      <c r="S1428" s="4" t="s">
        <v>31</v>
      </c>
      <c r="T1428" s="4">
        <v>1.0</v>
      </c>
      <c r="U1428" s="4"/>
    </row>
    <row r="1429" hidden="1">
      <c r="A1429" s="11" t="s">
        <v>266</v>
      </c>
      <c r="B1429" s="2" t="s">
        <v>600</v>
      </c>
      <c r="C1429" s="12" t="s">
        <v>1056</v>
      </c>
      <c r="D1429" s="3" t="str">
        <f>VLOOKUP(C1429,Locations!$G$2:$H$250,2,false)</f>
        <v>00128 Azurine Island Renovated</v>
      </c>
      <c r="E1429" s="11" t="s">
        <v>24</v>
      </c>
      <c r="F1429" s="4" t="s">
        <v>1048</v>
      </c>
      <c r="G1429" s="3"/>
      <c r="H1429" s="2"/>
      <c r="I1429" s="4"/>
      <c r="J1429" s="4"/>
      <c r="K1429" s="4"/>
      <c r="L1429" s="4"/>
      <c r="M1429" s="4" t="str">
        <f>IF(vlookup(A1429,'Available Pokemon'!A:C,3,FALSE)=D1429,"Y","N")</f>
        <v>N</v>
      </c>
      <c r="N1429" s="4" t="str">
        <f>iferror(IF(vlookup(A1429,'Available Pokemon'!A:D,4,FALSE)=D1429,"Y","N"),"N")</f>
        <v>N</v>
      </c>
      <c r="O1429" s="4" t="str">
        <f t="shared" si="5"/>
        <v>N</v>
      </c>
      <c r="P1429" s="4" t="s">
        <v>44</v>
      </c>
      <c r="Q1429" s="4"/>
      <c r="R1429" s="4" t="s">
        <v>28</v>
      </c>
      <c r="S1429" s="4" t="s">
        <v>31</v>
      </c>
      <c r="T1429" s="4">
        <v>1.0</v>
      </c>
      <c r="U1429" s="4"/>
    </row>
    <row r="1430" hidden="1">
      <c r="A1430" s="11" t="s">
        <v>532</v>
      </c>
      <c r="B1430" s="2" t="s">
        <v>600</v>
      </c>
      <c r="C1430" s="12" t="s">
        <v>1056</v>
      </c>
      <c r="D1430" s="3" t="str">
        <f>VLOOKUP(C1430,Locations!$G$2:$H$250,2,false)</f>
        <v>00128 Azurine Island Renovated</v>
      </c>
      <c r="E1430" s="11" t="s">
        <v>24</v>
      </c>
      <c r="F1430" s="4" t="s">
        <v>1048</v>
      </c>
      <c r="G1430" s="3"/>
      <c r="H1430" s="2"/>
      <c r="I1430" s="4"/>
      <c r="J1430" s="4"/>
      <c r="K1430" s="4"/>
      <c r="L1430" s="4"/>
      <c r="M1430" s="4" t="str">
        <f>IF(vlookup(A1430,'Available Pokemon'!A:C,3,FALSE)=D1430,"Y","N")</f>
        <v>N</v>
      </c>
      <c r="N1430" s="4" t="str">
        <f>iferror(IF(vlookup(A1430,'Available Pokemon'!A:D,4,FALSE)=D1430,"Y","N"),"N")</f>
        <v>N</v>
      </c>
      <c r="O1430" s="4" t="str">
        <f t="shared" si="5"/>
        <v>N</v>
      </c>
      <c r="P1430" s="4" t="s">
        <v>44</v>
      </c>
      <c r="Q1430" s="4"/>
      <c r="R1430" s="4" t="s">
        <v>45</v>
      </c>
      <c r="S1430" s="4" t="s">
        <v>31</v>
      </c>
      <c r="T1430" s="4">
        <v>1.0</v>
      </c>
      <c r="U1430" s="4"/>
    </row>
    <row r="1431" hidden="1">
      <c r="A1431" s="11" t="s">
        <v>136</v>
      </c>
      <c r="B1431" s="2" t="s">
        <v>88</v>
      </c>
      <c r="C1431" s="12" t="s">
        <v>1056</v>
      </c>
      <c r="D1431" s="3" t="str">
        <f>VLOOKUP(C1431,Locations!$G$2:$H$250,2,false)</f>
        <v>00128 Azurine Island Renovated</v>
      </c>
      <c r="E1431" s="11" t="s">
        <v>24</v>
      </c>
      <c r="F1431" s="4" t="s">
        <v>1048</v>
      </c>
      <c r="G1431" s="3"/>
      <c r="H1431" s="2"/>
      <c r="I1431" s="4"/>
      <c r="J1431" s="4"/>
      <c r="K1431" s="4"/>
      <c r="L1431" s="4"/>
      <c r="M1431" s="4" t="str">
        <f>IF(vlookup(A1431,'Available Pokemon'!A:C,3,FALSE)=D1431,"Y","N")</f>
        <v>N</v>
      </c>
      <c r="N1431" s="4" t="str">
        <f>iferror(IF(vlookup(A1431,'Available Pokemon'!A:D,4,FALSE)=D1431,"Y","N"),"N")</f>
        <v>N</v>
      </c>
      <c r="O1431" s="4" t="str">
        <f t="shared" si="5"/>
        <v>N</v>
      </c>
      <c r="P1431" s="4" t="s">
        <v>90</v>
      </c>
      <c r="Q1431" s="4"/>
      <c r="R1431" s="4" t="s">
        <v>137</v>
      </c>
      <c r="S1431" s="4" t="s">
        <v>31</v>
      </c>
      <c r="T1431" s="4">
        <v>1.0</v>
      </c>
      <c r="U1431" s="4"/>
    </row>
    <row r="1432">
      <c r="A1432" s="11" t="s">
        <v>570</v>
      </c>
      <c r="B1432" s="2" t="s">
        <v>88</v>
      </c>
      <c r="C1432" s="12" t="s">
        <v>1056</v>
      </c>
      <c r="D1432" s="3" t="str">
        <f>VLOOKUP(C1432,Locations!$G$2:$H$250,2,false)</f>
        <v>00128 Azurine Island Renovated</v>
      </c>
      <c r="E1432" s="11" t="s">
        <v>24</v>
      </c>
      <c r="F1432" s="4" t="s">
        <v>1048</v>
      </c>
      <c r="G1432" s="5"/>
      <c r="H1432" s="2" t="s">
        <v>149</v>
      </c>
      <c r="I1432" s="4" t="s">
        <v>571</v>
      </c>
      <c r="J1432" s="4"/>
      <c r="K1432" s="4"/>
      <c r="L1432" s="4"/>
      <c r="M1432" s="4" t="str">
        <f>IF(vlookup(A1432,'Available Pokemon'!A:C,3,FALSE)=D1432,"Y","N")</f>
        <v>N</v>
      </c>
      <c r="N1432" s="4" t="str">
        <f>iferror(IF(vlookup(A1432,'Available Pokemon'!A:D,4,FALSE)=D1432,"Y","N"),"N")</f>
        <v>Y</v>
      </c>
      <c r="O1432" s="4" t="str">
        <f t="shared" si="5"/>
        <v>Y</v>
      </c>
      <c r="P1432" s="4" t="s">
        <v>29</v>
      </c>
      <c r="Q1432" s="4" t="s">
        <v>111</v>
      </c>
      <c r="R1432" s="4" t="s">
        <v>64</v>
      </c>
      <c r="S1432" s="4" t="s">
        <v>31</v>
      </c>
      <c r="T1432" s="4">
        <v>1.0</v>
      </c>
      <c r="U1432" s="4"/>
    </row>
    <row r="1433" hidden="1">
      <c r="A1433" s="11" t="s">
        <v>968</v>
      </c>
      <c r="B1433" s="2" t="s">
        <v>88</v>
      </c>
      <c r="C1433" s="12" t="s">
        <v>1056</v>
      </c>
      <c r="D1433" s="3" t="str">
        <f>VLOOKUP(C1433,Locations!$G$2:$H$250,2,false)</f>
        <v>00128 Azurine Island Renovated</v>
      </c>
      <c r="E1433" s="11" t="s">
        <v>24</v>
      </c>
      <c r="F1433" s="4" t="s">
        <v>1048</v>
      </c>
      <c r="G1433" s="3"/>
      <c r="H1433" s="2"/>
      <c r="I1433" s="4"/>
      <c r="J1433" s="4"/>
      <c r="K1433" s="4"/>
      <c r="L1433" s="4"/>
      <c r="M1433" s="4" t="str">
        <f>IF(vlookup(A1433,'Available Pokemon'!A:C,3,FALSE)=D1433,"Y","N")</f>
        <v>N</v>
      </c>
      <c r="N1433" s="4" t="str">
        <f>iferror(IF(vlookup(A1433,'Available Pokemon'!A:D,4,FALSE)=D1433,"Y","N"),"N")</f>
        <v>N</v>
      </c>
      <c r="O1433" s="4" t="str">
        <f t="shared" si="5"/>
        <v>N</v>
      </c>
      <c r="P1433" s="4" t="s">
        <v>90</v>
      </c>
      <c r="Q1433" s="4" t="s">
        <v>131</v>
      </c>
      <c r="R1433" s="4" t="s">
        <v>28</v>
      </c>
      <c r="S1433" s="4" t="s">
        <v>28</v>
      </c>
      <c r="T1433" s="4">
        <v>0.0</v>
      </c>
      <c r="U1433" s="4" t="s">
        <v>31</v>
      </c>
    </row>
    <row r="1434" hidden="1">
      <c r="A1434" s="11" t="s">
        <v>717</v>
      </c>
      <c r="B1434" s="2" t="s">
        <v>88</v>
      </c>
      <c r="C1434" s="12" t="s">
        <v>1056</v>
      </c>
      <c r="D1434" s="3" t="str">
        <f>VLOOKUP(C1434,Locations!$G$2:$H$250,2,false)</f>
        <v>00128 Azurine Island Renovated</v>
      </c>
      <c r="E1434" s="11" t="s">
        <v>24</v>
      </c>
      <c r="F1434" s="4" t="s">
        <v>1048</v>
      </c>
      <c r="G1434" s="3"/>
      <c r="H1434" s="2"/>
      <c r="I1434" s="4" t="s">
        <v>718</v>
      </c>
      <c r="J1434" s="4"/>
      <c r="K1434" s="4"/>
      <c r="L1434" s="4"/>
      <c r="M1434" s="4" t="str">
        <f>IF(vlookup(A1434,'Available Pokemon'!A:C,3,FALSE)=D1434,"Y","N")</f>
        <v>N</v>
      </c>
      <c r="N1434" s="4" t="str">
        <f>iferror(IF(vlookup(A1434,'Available Pokemon'!A:D,4,FALSE)=D1434,"Y","N"),"N")</f>
        <v>N</v>
      </c>
      <c r="O1434" s="4" t="str">
        <f t="shared" si="5"/>
        <v>N</v>
      </c>
      <c r="P1434" s="4" t="s">
        <v>90</v>
      </c>
      <c r="Q1434" s="4" t="s">
        <v>56</v>
      </c>
      <c r="R1434" s="4" t="s">
        <v>28</v>
      </c>
      <c r="S1434" s="4" t="s">
        <v>28</v>
      </c>
      <c r="T1434" s="4">
        <v>0.0</v>
      </c>
      <c r="U1434" s="4" t="s">
        <v>31</v>
      </c>
    </row>
    <row r="1435" hidden="1">
      <c r="A1435" s="11" t="s">
        <v>91</v>
      </c>
      <c r="B1435" s="2" t="s">
        <v>88</v>
      </c>
      <c r="C1435" s="12" t="s">
        <v>1056</v>
      </c>
      <c r="D1435" s="3" t="str">
        <f>VLOOKUP(C1435,Locations!$G$2:$H$250,2,false)</f>
        <v>00128 Azurine Island Renovated</v>
      </c>
      <c r="E1435" s="11" t="s">
        <v>24</v>
      </c>
      <c r="F1435" s="4" t="s">
        <v>1048</v>
      </c>
      <c r="G1435" s="3"/>
      <c r="H1435" s="2"/>
      <c r="I1435" s="4"/>
      <c r="J1435" s="4"/>
      <c r="K1435" s="4"/>
      <c r="L1435" s="4"/>
      <c r="M1435" s="4" t="str">
        <f>IF(vlookup(A1435,'Available Pokemon'!A:C,3,FALSE)=D1435,"Y","N")</f>
        <v>N</v>
      </c>
      <c r="N1435" s="4" t="str">
        <f>iferror(IF(vlookup(A1435,'Available Pokemon'!A:D,4,FALSE)=D1435,"Y","N"),"N")</f>
        <v>N</v>
      </c>
      <c r="O1435" s="4" t="str">
        <f t="shared" si="5"/>
        <v>N</v>
      </c>
      <c r="P1435" s="4" t="s">
        <v>90</v>
      </c>
      <c r="Q1435" s="4"/>
      <c r="R1435" s="4" t="s">
        <v>92</v>
      </c>
      <c r="S1435" s="4" t="s">
        <v>31</v>
      </c>
      <c r="T1435" s="4">
        <v>1.0</v>
      </c>
      <c r="U1435" s="4"/>
    </row>
    <row r="1436" hidden="1">
      <c r="A1436" s="11" t="s">
        <v>719</v>
      </c>
      <c r="B1436" s="2" t="s">
        <v>88</v>
      </c>
      <c r="C1436" s="12" t="s">
        <v>1056</v>
      </c>
      <c r="D1436" s="3" t="str">
        <f>VLOOKUP(C1436,Locations!$G$2:$H$250,2,false)</f>
        <v>00128 Azurine Island Renovated</v>
      </c>
      <c r="E1436" s="11" t="s">
        <v>24</v>
      </c>
      <c r="F1436" s="4" t="s">
        <v>1048</v>
      </c>
      <c r="G1436" s="3"/>
      <c r="H1436" s="2"/>
      <c r="I1436" s="4" t="s">
        <v>718</v>
      </c>
      <c r="J1436" s="4"/>
      <c r="K1436" s="4"/>
      <c r="L1436" s="4"/>
      <c r="M1436" s="4" t="str">
        <f>IF(vlookup(A1436,'Available Pokemon'!A:C,3,FALSE)=D1436,"Y","N")</f>
        <v>N</v>
      </c>
      <c r="N1436" s="4" t="str">
        <f>iferror(IF(vlookup(A1436,'Available Pokemon'!A:D,4,FALSE)=D1436,"Y","N"),"N")</f>
        <v>N</v>
      </c>
      <c r="O1436" s="4" t="str">
        <f t="shared" si="5"/>
        <v>N</v>
      </c>
      <c r="P1436" s="4" t="s">
        <v>90</v>
      </c>
      <c r="Q1436" s="4" t="s">
        <v>29</v>
      </c>
      <c r="R1436" s="4" t="s">
        <v>196</v>
      </c>
      <c r="S1436" s="4" t="s">
        <v>28</v>
      </c>
      <c r="T1436" s="4">
        <v>0.0</v>
      </c>
      <c r="U1436" s="4" t="s">
        <v>31</v>
      </c>
    </row>
    <row r="1437" hidden="1">
      <c r="A1437" s="11" t="s">
        <v>669</v>
      </c>
      <c r="B1437" s="2" t="s">
        <v>96</v>
      </c>
      <c r="C1437" s="12" t="s">
        <v>1056</v>
      </c>
      <c r="D1437" s="3" t="str">
        <f>VLOOKUP(C1437,Locations!$G$2:$H$250,2,false)</f>
        <v>00128 Azurine Island Renovated</v>
      </c>
      <c r="E1437" s="11" t="s">
        <v>114</v>
      </c>
      <c r="F1437" s="4" t="s">
        <v>1048</v>
      </c>
      <c r="G1437" s="5"/>
      <c r="H1437" s="2" t="s">
        <v>27</v>
      </c>
      <c r="I1437" s="4"/>
      <c r="J1437" s="4"/>
      <c r="K1437" s="4"/>
      <c r="L1437" s="4"/>
      <c r="M1437" s="4" t="str">
        <f>IF(vlookup(A1437,'Available Pokemon'!A:C,3,FALSE)=D1437,"Y","N")</f>
        <v>N</v>
      </c>
      <c r="N1437" s="4" t="str">
        <f>iferror(IF(vlookup(A1437,'Available Pokemon'!A:D,4,FALSE)=D1437,"Y","N"),"N")</f>
        <v>N</v>
      </c>
      <c r="O1437" s="4" t="str">
        <f t="shared" si="5"/>
        <v>N</v>
      </c>
      <c r="P1437" s="4" t="s">
        <v>90</v>
      </c>
      <c r="Q1437" s="4"/>
      <c r="R1437" s="4" t="s">
        <v>28</v>
      </c>
      <c r="S1437" s="4" t="s">
        <v>28</v>
      </c>
      <c r="T1437" s="4">
        <v>0.0</v>
      </c>
      <c r="U1437" s="4" t="s">
        <v>31</v>
      </c>
    </row>
    <row r="1438">
      <c r="A1438" s="11" t="s">
        <v>572</v>
      </c>
      <c r="B1438" s="2" t="s">
        <v>96</v>
      </c>
      <c r="C1438" s="12" t="s">
        <v>1056</v>
      </c>
      <c r="D1438" s="3" t="str">
        <f>VLOOKUP(C1438,Locations!$G$2:$H$250,2,false)</f>
        <v>00128 Azurine Island Renovated</v>
      </c>
      <c r="E1438" s="11" t="s">
        <v>24</v>
      </c>
      <c r="F1438" s="4" t="s">
        <v>1048</v>
      </c>
      <c r="G1438" s="5"/>
      <c r="H1438" s="2" t="s">
        <v>149</v>
      </c>
      <c r="I1438" s="4" t="s">
        <v>353</v>
      </c>
      <c r="J1438" s="4" t="s">
        <v>354</v>
      </c>
      <c r="K1438" s="4"/>
      <c r="L1438" s="4"/>
      <c r="M1438" s="4" t="str">
        <f>IF(vlookup(A1438,'Available Pokemon'!A:C,3,FALSE)=D1438,"Y","N")</f>
        <v>N</v>
      </c>
      <c r="N1438" s="4" t="str">
        <f>iferror(IF(vlookup(A1438,'Available Pokemon'!A:D,4,FALSE)=D1438,"Y","N"),"N")</f>
        <v>Y</v>
      </c>
      <c r="O1438" s="4" t="str">
        <f t="shared" si="5"/>
        <v>Y</v>
      </c>
      <c r="P1438" s="4" t="s">
        <v>29</v>
      </c>
      <c r="Q1438" s="4" t="s">
        <v>30</v>
      </c>
      <c r="R1438" s="4" t="s">
        <v>28</v>
      </c>
      <c r="S1438" s="4" t="s">
        <v>28</v>
      </c>
      <c r="T1438" s="4">
        <v>0.0</v>
      </c>
      <c r="U1438" s="4" t="s">
        <v>31</v>
      </c>
    </row>
    <row r="1439" hidden="1">
      <c r="A1439" s="11" t="s">
        <v>365</v>
      </c>
      <c r="B1439" s="2" t="s">
        <v>96</v>
      </c>
      <c r="C1439" s="12" t="s">
        <v>1056</v>
      </c>
      <c r="D1439" s="3" t="str">
        <f>VLOOKUP(C1439,Locations!$G$2:$H$250,2,false)</f>
        <v>00128 Azurine Island Renovated</v>
      </c>
      <c r="E1439" s="11" t="s">
        <v>101</v>
      </c>
      <c r="F1439" s="4" t="s">
        <v>1048</v>
      </c>
      <c r="G1439" s="3"/>
      <c r="H1439" s="2"/>
      <c r="I1439" s="4"/>
      <c r="J1439" s="4"/>
      <c r="K1439" s="4"/>
      <c r="L1439" s="4"/>
      <c r="M1439" s="4" t="str">
        <f>IF(vlookup(A1439,'Available Pokemon'!A:C,3,FALSE)=D1439,"Y","N")</f>
        <v>N</v>
      </c>
      <c r="N1439" s="4" t="str">
        <f>iferror(IF(vlookup(A1439,'Available Pokemon'!A:D,4,FALSE)=D1439,"Y","N"),"N")</f>
        <v>N</v>
      </c>
      <c r="O1439" s="4" t="str">
        <f t="shared" si="5"/>
        <v>N</v>
      </c>
      <c r="P1439" s="4" t="s">
        <v>90</v>
      </c>
      <c r="Q1439" s="4" t="s">
        <v>30</v>
      </c>
      <c r="R1439" s="4" t="s">
        <v>28</v>
      </c>
      <c r="S1439" s="4" t="s">
        <v>28</v>
      </c>
      <c r="T1439" s="4">
        <v>0.0</v>
      </c>
      <c r="U1439" s="4" t="s">
        <v>31</v>
      </c>
    </row>
    <row r="1440">
      <c r="A1440" s="11" t="s">
        <v>21</v>
      </c>
      <c r="B1440" s="2" t="s">
        <v>96</v>
      </c>
      <c r="C1440" s="12" t="s">
        <v>1056</v>
      </c>
      <c r="D1440" s="3" t="str">
        <f>VLOOKUP(C1440,Locations!$G$2:$H$250,2,false)</f>
        <v>00128 Azurine Island Renovated</v>
      </c>
      <c r="E1440" s="11" t="s">
        <v>97</v>
      </c>
      <c r="F1440" s="4" t="s">
        <v>1048</v>
      </c>
      <c r="G1440" s="5"/>
      <c r="H1440" s="2" t="s">
        <v>69</v>
      </c>
      <c r="I1440" s="4"/>
      <c r="J1440" s="4"/>
      <c r="K1440" s="4"/>
      <c r="L1440" s="4"/>
      <c r="M1440" s="4" t="str">
        <f>IF(vlookup(A1440,'Available Pokemon'!A:C,3,FALSE)=D1440,"Y","N")</f>
        <v>N</v>
      </c>
      <c r="N1440" s="4" t="str">
        <f>iferror(IF(vlookup(A1440,'Available Pokemon'!A:D,4,FALSE)=D1440,"Y","N"),"N")</f>
        <v>Y</v>
      </c>
      <c r="O1440" s="4" t="str">
        <f t="shared" si="5"/>
        <v>Y</v>
      </c>
      <c r="P1440" s="4" t="s">
        <v>29</v>
      </c>
      <c r="Q1440" s="4" t="s">
        <v>30</v>
      </c>
      <c r="R1440" s="4" t="s">
        <v>28</v>
      </c>
      <c r="S1440" s="4" t="s">
        <v>31</v>
      </c>
      <c r="T1440" s="4">
        <v>2.0</v>
      </c>
      <c r="U1440" s="4"/>
    </row>
    <row r="1441" hidden="1">
      <c r="A1441" s="11" t="s">
        <v>453</v>
      </c>
      <c r="B1441" s="2" t="s">
        <v>96</v>
      </c>
      <c r="C1441" s="12" t="s">
        <v>1056</v>
      </c>
      <c r="D1441" s="3" t="str">
        <f>VLOOKUP(C1441,Locations!$G$2:$H$250,2,false)</f>
        <v>00128 Azurine Island Renovated</v>
      </c>
      <c r="E1441" s="11" t="s">
        <v>101</v>
      </c>
      <c r="F1441" s="4" t="s">
        <v>1048</v>
      </c>
      <c r="G1441" s="3"/>
      <c r="H1441" s="2"/>
      <c r="I1441" s="4" t="s">
        <v>336</v>
      </c>
      <c r="J1441" s="4"/>
      <c r="K1441" s="4"/>
      <c r="L1441" s="4"/>
      <c r="M1441" s="4" t="str">
        <f>IF(vlookup(A1441,'Available Pokemon'!A:C,3,FALSE)=D1441,"Y","N")</f>
        <v>N</v>
      </c>
      <c r="N1441" s="4" t="str">
        <f>iferror(IF(vlookup(A1441,'Available Pokemon'!A:D,4,FALSE)=D1441,"Y","N"),"N")</f>
        <v>N</v>
      </c>
      <c r="O1441" s="4" t="str">
        <f t="shared" si="5"/>
        <v>N</v>
      </c>
      <c r="P1441" s="4" t="s">
        <v>30</v>
      </c>
      <c r="Q1441" s="4" t="s">
        <v>147</v>
      </c>
      <c r="R1441" s="4" t="s">
        <v>28</v>
      </c>
      <c r="S1441" s="4" t="s">
        <v>28</v>
      </c>
      <c r="T1441" s="4">
        <v>0.0</v>
      </c>
      <c r="U1441" s="4" t="s">
        <v>31</v>
      </c>
    </row>
    <row r="1442">
      <c r="A1442" s="11" t="s">
        <v>566</v>
      </c>
      <c r="B1442" s="2" t="s">
        <v>96</v>
      </c>
      <c r="C1442" s="12" t="s">
        <v>1056</v>
      </c>
      <c r="D1442" s="3" t="str">
        <f>VLOOKUP(C1442,Locations!$G$2:$H$250,2,false)</f>
        <v>00128 Azurine Island Renovated</v>
      </c>
      <c r="E1442" s="11" t="s">
        <v>24</v>
      </c>
      <c r="F1442" s="4" t="s">
        <v>1048</v>
      </c>
      <c r="G1442" s="5"/>
      <c r="H1442" s="2" t="s">
        <v>149</v>
      </c>
      <c r="I1442" s="4" t="s">
        <v>353</v>
      </c>
      <c r="J1442" s="4" t="s">
        <v>354</v>
      </c>
      <c r="K1442" s="4"/>
      <c r="L1442" s="4"/>
      <c r="M1442" s="4" t="str">
        <f>IF(vlookup(A1442,'Available Pokemon'!A:C,3,FALSE)=D1442,"Y","N")</f>
        <v>N</v>
      </c>
      <c r="N1442" s="4" t="str">
        <f>iferror(IF(vlookup(A1442,'Available Pokemon'!A:D,4,FALSE)=D1442,"Y","N"),"N")</f>
        <v>Y</v>
      </c>
      <c r="O1442" s="4" t="str">
        <f t="shared" si="5"/>
        <v>Y</v>
      </c>
      <c r="P1442" s="4" t="s">
        <v>29</v>
      </c>
      <c r="Q1442" s="4" t="s">
        <v>30</v>
      </c>
      <c r="R1442" s="4" t="s">
        <v>28</v>
      </c>
      <c r="S1442" s="4" t="s">
        <v>31</v>
      </c>
      <c r="T1442" s="4">
        <v>1.0</v>
      </c>
      <c r="U1442" s="4"/>
    </row>
    <row r="1443" hidden="1">
      <c r="A1443" s="11" t="s">
        <v>646</v>
      </c>
      <c r="B1443" s="2" t="s">
        <v>96</v>
      </c>
      <c r="C1443" s="12" t="s">
        <v>1056</v>
      </c>
      <c r="D1443" s="3" t="str">
        <f>VLOOKUP(C1443,Locations!$G$2:$H$250,2,false)</f>
        <v>00128 Azurine Island Renovated</v>
      </c>
      <c r="E1443" s="11" t="s">
        <v>97</v>
      </c>
      <c r="F1443" s="4" t="s">
        <v>1048</v>
      </c>
      <c r="G1443" s="3"/>
      <c r="H1443" s="2"/>
      <c r="I1443" s="4"/>
      <c r="J1443" s="4"/>
      <c r="K1443" s="4"/>
      <c r="L1443" s="4"/>
      <c r="M1443" s="4" t="str">
        <f>IF(vlookup(A1443,'Available Pokemon'!A:C,3,FALSE)=D1443,"Y","N")</f>
        <v>N</v>
      </c>
      <c r="N1443" s="4" t="str">
        <f>iferror(IF(vlookup(A1443,'Available Pokemon'!A:D,4,FALSE)=D1443,"Y","N"),"N")</f>
        <v>N</v>
      </c>
      <c r="O1443" s="4" t="str">
        <f t="shared" si="5"/>
        <v>N</v>
      </c>
      <c r="P1443" s="4" t="s">
        <v>44</v>
      </c>
      <c r="Q1443" s="4" t="s">
        <v>128</v>
      </c>
      <c r="R1443" s="4" t="s">
        <v>28</v>
      </c>
      <c r="S1443" s="4" t="s">
        <v>28</v>
      </c>
      <c r="T1443" s="4">
        <v>0.0</v>
      </c>
      <c r="U1443" s="4" t="s">
        <v>31</v>
      </c>
    </row>
    <row r="1444" hidden="1">
      <c r="A1444" s="11" t="s">
        <v>370</v>
      </c>
      <c r="B1444" s="2" t="s">
        <v>96</v>
      </c>
      <c r="C1444" s="12" t="s">
        <v>1056</v>
      </c>
      <c r="D1444" s="3" t="str">
        <f>VLOOKUP(C1444,Locations!$G$2:$H$250,2,false)</f>
        <v>00128 Azurine Island Renovated</v>
      </c>
      <c r="E1444" s="11" t="s">
        <v>24</v>
      </c>
      <c r="F1444" s="4" t="s">
        <v>1048</v>
      </c>
      <c r="G1444" s="3"/>
      <c r="H1444" s="2"/>
      <c r="I1444" s="4" t="s">
        <v>217</v>
      </c>
      <c r="J1444" s="4"/>
      <c r="K1444" s="4"/>
      <c r="L1444" s="4"/>
      <c r="M1444" s="4" t="str">
        <f>IF(vlookup(A1444,'Available Pokemon'!A:C,3,FALSE)=D1444,"Y","N")</f>
        <v>N</v>
      </c>
      <c r="N1444" s="4" t="str">
        <f>iferror(IF(vlookup(A1444,'Available Pokemon'!A:D,4,FALSE)=D1444,"Y","N"),"N")</f>
        <v>N</v>
      </c>
      <c r="O1444" s="4" t="str">
        <f t="shared" si="5"/>
        <v>N</v>
      </c>
      <c r="P1444" s="4" t="s">
        <v>29</v>
      </c>
      <c r="Q1444" s="4" t="s">
        <v>30</v>
      </c>
      <c r="R1444" s="4" t="s">
        <v>28</v>
      </c>
      <c r="S1444" s="4" t="s">
        <v>28</v>
      </c>
      <c r="T1444" s="4">
        <v>1.0</v>
      </c>
      <c r="U1444" s="4"/>
    </row>
    <row r="1445" hidden="1">
      <c r="A1445" s="11" t="s">
        <v>573</v>
      </c>
      <c r="B1445" s="2" t="s">
        <v>96</v>
      </c>
      <c r="C1445" s="12" t="s">
        <v>1056</v>
      </c>
      <c r="D1445" s="3" t="str">
        <f>VLOOKUP(C1445,Locations!$G$2:$H$250,2,false)</f>
        <v>00128 Azurine Island Renovated</v>
      </c>
      <c r="E1445" s="11" t="s">
        <v>101</v>
      </c>
      <c r="F1445" s="4" t="s">
        <v>1048</v>
      </c>
      <c r="G1445" s="3"/>
      <c r="H1445" s="2"/>
      <c r="I1445" s="4"/>
      <c r="J1445" s="4"/>
      <c r="K1445" s="4"/>
      <c r="L1445" s="4"/>
      <c r="M1445" s="4" t="str">
        <f>IF(vlookup(A1445,'Available Pokemon'!A:C,3,FALSE)=D1445,"Y","N")</f>
        <v>N</v>
      </c>
      <c r="N1445" s="4" t="str">
        <f>iferror(IF(vlookup(A1445,'Available Pokemon'!A:D,4,FALSE)=D1445,"Y","N"),"N")</f>
        <v>N</v>
      </c>
      <c r="O1445" s="4" t="str">
        <f t="shared" si="5"/>
        <v>N</v>
      </c>
      <c r="P1445" s="4" t="s">
        <v>30</v>
      </c>
      <c r="Q1445" s="4" t="s">
        <v>56</v>
      </c>
      <c r="R1445" s="4" t="s">
        <v>28</v>
      </c>
      <c r="S1445" s="4" t="s">
        <v>28</v>
      </c>
      <c r="T1445" s="4">
        <v>1.0</v>
      </c>
      <c r="U1445" s="4"/>
    </row>
    <row r="1446" hidden="1">
      <c r="A1446" s="11" t="s">
        <v>712</v>
      </c>
      <c r="B1446" s="2" t="s">
        <v>96</v>
      </c>
      <c r="C1446" s="12" t="s">
        <v>1056</v>
      </c>
      <c r="D1446" s="3" t="str">
        <f>VLOOKUP(C1446,Locations!$G$2:$H$250,2,false)</f>
        <v>00128 Azurine Island Renovated</v>
      </c>
      <c r="E1446" s="11" t="s">
        <v>24</v>
      </c>
      <c r="F1446" s="4" t="s">
        <v>1048</v>
      </c>
      <c r="G1446" s="3"/>
      <c r="H1446" s="2" t="s">
        <v>27</v>
      </c>
      <c r="I1446" s="4"/>
      <c r="J1446" s="4"/>
      <c r="K1446" s="4"/>
      <c r="L1446" s="4"/>
      <c r="M1446" s="4" t="str">
        <f>IF(vlookup(A1446,'Available Pokemon'!A:C,3,FALSE)=D1446,"Y","N")</f>
        <v>N</v>
      </c>
      <c r="N1446" s="4" t="str">
        <f>iferror(IF(vlookup(A1446,'Available Pokemon'!A:D,4,FALSE)=D1446,"Y","N"),"N")</f>
        <v>N</v>
      </c>
      <c r="O1446" s="4" t="str">
        <f t="shared" si="5"/>
        <v>N</v>
      </c>
      <c r="P1446" s="4" t="s">
        <v>90</v>
      </c>
      <c r="Q1446" s="4" t="s">
        <v>226</v>
      </c>
      <c r="R1446" s="4" t="s">
        <v>28</v>
      </c>
      <c r="S1446" s="4" t="s">
        <v>31</v>
      </c>
      <c r="T1446" s="4" t="s">
        <v>82</v>
      </c>
      <c r="U1446" s="4" t="s">
        <v>31</v>
      </c>
    </row>
    <row r="1447">
      <c r="A1447" s="11" t="s">
        <v>574</v>
      </c>
      <c r="B1447" s="2" t="s">
        <v>96</v>
      </c>
      <c r="C1447" s="12" t="s">
        <v>1056</v>
      </c>
      <c r="D1447" s="3" t="str">
        <f>VLOOKUP(C1447,Locations!$G$2:$H$250,2,false)</f>
        <v>00128 Azurine Island Renovated</v>
      </c>
      <c r="E1447" s="11" t="s">
        <v>24</v>
      </c>
      <c r="F1447" s="4" t="s">
        <v>1048</v>
      </c>
      <c r="G1447" s="5"/>
      <c r="H1447" s="2" t="s">
        <v>149</v>
      </c>
      <c r="I1447" s="4"/>
      <c r="J1447" s="4"/>
      <c r="K1447" s="4"/>
      <c r="L1447" s="4"/>
      <c r="M1447" s="4" t="str">
        <f>IF(vlookup(A1447,'Available Pokemon'!A:C,3,FALSE)=D1447,"Y","N")</f>
        <v>N</v>
      </c>
      <c r="N1447" s="4" t="str">
        <f>iferror(IF(vlookup(A1447,'Available Pokemon'!A:D,4,FALSE)=D1447,"Y","N"),"N")</f>
        <v>Y</v>
      </c>
      <c r="O1447" s="4" t="str">
        <f t="shared" si="5"/>
        <v>Y</v>
      </c>
      <c r="P1447" s="4" t="s">
        <v>44</v>
      </c>
      <c r="Q1447" s="4" t="s">
        <v>128</v>
      </c>
      <c r="R1447" s="4" t="s">
        <v>28</v>
      </c>
      <c r="S1447" s="4" t="s">
        <v>28</v>
      </c>
      <c r="T1447" s="4">
        <v>1.0</v>
      </c>
      <c r="U1447" s="4"/>
    </row>
    <row r="1448" hidden="1">
      <c r="A1448" s="11" t="s">
        <v>575</v>
      </c>
      <c r="B1448" s="2" t="s">
        <v>96</v>
      </c>
      <c r="C1448" s="12" t="s">
        <v>1056</v>
      </c>
      <c r="D1448" s="3" t="str">
        <f>VLOOKUP(C1448,Locations!$G$2:$H$250,2,false)</f>
        <v>00128 Azurine Island Renovated</v>
      </c>
      <c r="E1448" s="11" t="s">
        <v>101</v>
      </c>
      <c r="F1448" s="4" t="s">
        <v>1048</v>
      </c>
      <c r="G1448" s="3"/>
      <c r="H1448" s="2"/>
      <c r="I1448" s="4" t="s">
        <v>353</v>
      </c>
      <c r="J1448" s="4" t="s">
        <v>354</v>
      </c>
      <c r="K1448" s="4"/>
      <c r="L1448" s="4"/>
      <c r="M1448" s="4" t="str">
        <f>IF(vlookup(A1448,'Available Pokemon'!A:C,3,FALSE)=D1448,"Y","N")</f>
        <v>N</v>
      </c>
      <c r="N1448" s="4" t="str">
        <f>iferror(IF(vlookup(A1448,'Available Pokemon'!A:D,4,FALSE)=D1448,"Y","N"),"N")</f>
        <v>N</v>
      </c>
      <c r="O1448" s="4" t="str">
        <f t="shared" si="5"/>
        <v>N</v>
      </c>
      <c r="P1448" s="4" t="s">
        <v>90</v>
      </c>
      <c r="Q1448" s="4" t="s">
        <v>29</v>
      </c>
      <c r="R1448" s="4" t="s">
        <v>28</v>
      </c>
      <c r="S1448" s="4" t="s">
        <v>28</v>
      </c>
      <c r="T1448" s="4">
        <v>0.0</v>
      </c>
      <c r="U1448" s="4" t="s">
        <v>31</v>
      </c>
    </row>
    <row r="1449" hidden="1">
      <c r="A1449" s="11" t="s">
        <v>710</v>
      </c>
      <c r="B1449" s="2" t="s">
        <v>96</v>
      </c>
      <c r="C1449" s="12" t="s">
        <v>1056</v>
      </c>
      <c r="D1449" s="3" t="str">
        <f>VLOOKUP(C1449,Locations!$G$2:$H$250,2,false)</f>
        <v>00128 Azurine Island Renovated</v>
      </c>
      <c r="E1449" s="11" t="s">
        <v>24</v>
      </c>
      <c r="F1449" s="4" t="s">
        <v>1048</v>
      </c>
      <c r="G1449" s="3"/>
      <c r="H1449" s="2" t="s">
        <v>69</v>
      </c>
      <c r="I1449" s="4"/>
      <c r="J1449" s="4"/>
      <c r="K1449" s="4"/>
      <c r="L1449" s="4"/>
      <c r="M1449" s="4" t="str">
        <f>IF(vlookup(A1449,'Available Pokemon'!A:C,3,FALSE)=D1449,"Y","N")</f>
        <v>N</v>
      </c>
      <c r="N1449" s="4" t="str">
        <f>iferror(IF(vlookup(A1449,'Available Pokemon'!A:D,4,FALSE)=D1449,"Y","N"),"N")</f>
        <v>N</v>
      </c>
      <c r="O1449" s="4" t="str">
        <f t="shared" si="5"/>
        <v>N</v>
      </c>
      <c r="P1449" s="4" t="s">
        <v>90</v>
      </c>
      <c r="Q1449" s="4"/>
      <c r="R1449" s="4" t="s">
        <v>141</v>
      </c>
      <c r="S1449" s="4" t="s">
        <v>31</v>
      </c>
      <c r="T1449" s="4" t="s">
        <v>82</v>
      </c>
      <c r="U1449" s="4" t="s">
        <v>31</v>
      </c>
    </row>
    <row r="1450" hidden="1">
      <c r="A1450" s="11" t="s">
        <v>576</v>
      </c>
      <c r="B1450" s="2" t="s">
        <v>96</v>
      </c>
      <c r="C1450" s="12" t="s">
        <v>1056</v>
      </c>
      <c r="D1450" s="3" t="str">
        <f>VLOOKUP(C1450,Locations!$G$2:$H$250,2,false)</f>
        <v>00128 Azurine Island Renovated</v>
      </c>
      <c r="E1450" s="11" t="s">
        <v>24</v>
      </c>
      <c r="F1450" s="4" t="s">
        <v>1048</v>
      </c>
      <c r="G1450" s="3"/>
      <c r="H1450" s="2"/>
      <c r="I1450" s="4"/>
      <c r="J1450" s="4"/>
      <c r="K1450" s="4"/>
      <c r="L1450" s="4"/>
      <c r="M1450" s="4" t="str">
        <f>IF(vlookup(A1450,'Available Pokemon'!A:C,3,FALSE)=D1450,"Y","N")</f>
        <v>N</v>
      </c>
      <c r="N1450" s="4" t="str">
        <f>iferror(IF(vlookup(A1450,'Available Pokemon'!A:D,4,FALSE)=D1450,"Y","N"),"N")</f>
        <v>N</v>
      </c>
      <c r="O1450" s="4" t="str">
        <f t="shared" si="5"/>
        <v>N</v>
      </c>
      <c r="P1450" s="4" t="s">
        <v>44</v>
      </c>
      <c r="Q1450" s="4" t="s">
        <v>128</v>
      </c>
      <c r="R1450" s="4" t="s">
        <v>28</v>
      </c>
      <c r="S1450" s="4" t="s">
        <v>28</v>
      </c>
      <c r="T1450" s="4">
        <v>0.0</v>
      </c>
      <c r="U1450" s="4" t="s">
        <v>31</v>
      </c>
    </row>
    <row r="1451">
      <c r="A1451" s="11" t="s">
        <v>1059</v>
      </c>
      <c r="B1451" s="2" t="s">
        <v>96</v>
      </c>
      <c r="C1451" s="12" t="s">
        <v>1056</v>
      </c>
      <c r="D1451" s="3" t="str">
        <f>VLOOKUP(C1451,Locations!$G$2:$H$250,2,false)</f>
        <v>00128 Azurine Island Renovated</v>
      </c>
      <c r="E1451" s="11" t="s">
        <v>24</v>
      </c>
      <c r="F1451" s="4" t="s">
        <v>1048</v>
      </c>
      <c r="G1451" s="5"/>
      <c r="H1451" s="2" t="s">
        <v>69</v>
      </c>
      <c r="I1451" s="4"/>
      <c r="J1451" s="4"/>
      <c r="K1451" s="4"/>
      <c r="L1451" s="4"/>
      <c r="M1451" s="4" t="str">
        <f>IF(vlookup(A1451,'Available Pokemon'!A:C,3,FALSE)=D1451,"Y","N")</f>
        <v>Y</v>
      </c>
      <c r="N1451" s="4" t="str">
        <f>iferror(IF(vlookup(A1451,'Available Pokemon'!A:D,4,FALSE)=D1451,"Y","N"),"N")</f>
        <v>N</v>
      </c>
      <c r="O1451" s="4" t="str">
        <f t="shared" si="5"/>
        <v>Y</v>
      </c>
      <c r="P1451" s="4" t="s">
        <v>44</v>
      </c>
      <c r="Q1451" s="4" t="s">
        <v>128</v>
      </c>
      <c r="R1451" s="4" t="s">
        <v>28</v>
      </c>
      <c r="S1451" s="4" t="s">
        <v>28</v>
      </c>
      <c r="T1451" s="4">
        <v>0.0</v>
      </c>
      <c r="U1451" s="4" t="s">
        <v>31</v>
      </c>
    </row>
    <row r="1452" hidden="1">
      <c r="A1452" s="11" t="s">
        <v>577</v>
      </c>
      <c r="B1452" s="2" t="s">
        <v>96</v>
      </c>
      <c r="C1452" s="12" t="s">
        <v>1056</v>
      </c>
      <c r="D1452" s="3" t="str">
        <f>VLOOKUP(C1452,Locations!$G$2:$H$250,2,false)</f>
        <v>00128 Azurine Island Renovated</v>
      </c>
      <c r="E1452" s="11" t="s">
        <v>97</v>
      </c>
      <c r="F1452" s="4" t="s">
        <v>1048</v>
      </c>
      <c r="G1452" s="3"/>
      <c r="H1452" s="2"/>
      <c r="I1452" s="4"/>
      <c r="J1452" s="4"/>
      <c r="K1452" s="4"/>
      <c r="L1452" s="4"/>
      <c r="M1452" s="4" t="str">
        <f>IF(vlookup(A1452,'Available Pokemon'!A:C,3,FALSE)=D1452,"Y","N")</f>
        <v>N</v>
      </c>
      <c r="N1452" s="4" t="str">
        <f>iferror(IF(vlookup(A1452,'Available Pokemon'!A:D,4,FALSE)=D1452,"Y","N"),"N")</f>
        <v>N</v>
      </c>
      <c r="O1452" s="4" t="str">
        <f t="shared" si="5"/>
        <v>N</v>
      </c>
      <c r="P1452" s="4" t="s">
        <v>44</v>
      </c>
      <c r="Q1452" s="4"/>
      <c r="R1452" s="4" t="s">
        <v>49</v>
      </c>
      <c r="S1452" s="4" t="s">
        <v>31</v>
      </c>
      <c r="T1452" s="4">
        <v>1.0</v>
      </c>
      <c r="U1452" s="4"/>
    </row>
    <row r="1453" hidden="1">
      <c r="A1453" s="11" t="s">
        <v>578</v>
      </c>
      <c r="B1453" s="2" t="s">
        <v>96</v>
      </c>
      <c r="C1453" s="12" t="s">
        <v>1056</v>
      </c>
      <c r="D1453" s="3" t="str">
        <f>VLOOKUP(C1453,Locations!$G$2:$H$250,2,false)</f>
        <v>00128 Azurine Island Renovated</v>
      </c>
      <c r="E1453" s="11" t="s">
        <v>114</v>
      </c>
      <c r="F1453" s="4" t="s">
        <v>1048</v>
      </c>
      <c r="G1453" s="3"/>
      <c r="H1453" s="2"/>
      <c r="I1453" s="4"/>
      <c r="J1453" s="4"/>
      <c r="K1453" s="4"/>
      <c r="L1453" s="4"/>
      <c r="M1453" s="4" t="str">
        <f>IF(vlookup(A1453,'Available Pokemon'!A:C,3,FALSE)=D1453,"Y","N")</f>
        <v>N</v>
      </c>
      <c r="N1453" s="4" t="str">
        <f>iferror(IF(vlookup(A1453,'Available Pokemon'!A:D,4,FALSE)=D1453,"Y","N"),"N")</f>
        <v>N</v>
      </c>
      <c r="O1453" s="4" t="str">
        <f t="shared" si="5"/>
        <v>N</v>
      </c>
      <c r="P1453" s="4" t="s">
        <v>90</v>
      </c>
      <c r="Q1453" s="4"/>
      <c r="R1453" s="4" t="s">
        <v>28</v>
      </c>
      <c r="S1453" s="4" t="s">
        <v>31</v>
      </c>
      <c r="T1453" s="4">
        <v>1.0</v>
      </c>
      <c r="U1453" s="4"/>
    </row>
    <row r="1454" hidden="1">
      <c r="A1454" s="11" t="s">
        <v>458</v>
      </c>
      <c r="B1454" s="2" t="s">
        <v>96</v>
      </c>
      <c r="C1454" s="12" t="s">
        <v>1056</v>
      </c>
      <c r="D1454" s="3" t="str">
        <f>VLOOKUP(C1454,Locations!$G$2:$H$250,2,false)</f>
        <v>00128 Azurine Island Renovated</v>
      </c>
      <c r="E1454" s="11" t="s">
        <v>101</v>
      </c>
      <c r="F1454" s="4" t="s">
        <v>1048</v>
      </c>
      <c r="G1454" s="3"/>
      <c r="H1454" s="2"/>
      <c r="I1454" s="4" t="s">
        <v>336</v>
      </c>
      <c r="J1454" s="4"/>
      <c r="K1454" s="4"/>
      <c r="L1454" s="4"/>
      <c r="M1454" s="4" t="str">
        <f>IF(vlookup(A1454,'Available Pokemon'!A:C,3,FALSE)=D1454,"Y","N")</f>
        <v>N</v>
      </c>
      <c r="N1454" s="4" t="str">
        <f>iferror(IF(vlookup(A1454,'Available Pokemon'!A:D,4,FALSE)=D1454,"Y","N"),"N")</f>
        <v>N</v>
      </c>
      <c r="O1454" s="4" t="str">
        <f t="shared" si="5"/>
        <v>N</v>
      </c>
      <c r="P1454" s="4" t="s">
        <v>30</v>
      </c>
      <c r="Q1454" s="4" t="s">
        <v>90</v>
      </c>
      <c r="R1454" s="4" t="s">
        <v>459</v>
      </c>
      <c r="S1454" s="4" t="s">
        <v>31</v>
      </c>
      <c r="T1454" s="4">
        <v>1.0</v>
      </c>
      <c r="U1454" s="4"/>
    </row>
    <row r="1455">
      <c r="A1455" s="11" t="s">
        <v>1060</v>
      </c>
      <c r="B1455" s="2" t="s">
        <v>96</v>
      </c>
      <c r="C1455" s="12" t="s">
        <v>1056</v>
      </c>
      <c r="D1455" s="3" t="str">
        <f>VLOOKUP(C1455,Locations!$G$2:$H$250,2,false)</f>
        <v>00128 Azurine Island Renovated</v>
      </c>
      <c r="E1455" s="11" t="s">
        <v>24</v>
      </c>
      <c r="F1455" s="4" t="s">
        <v>1048</v>
      </c>
      <c r="G1455" s="5"/>
      <c r="H1455" s="2" t="s">
        <v>69</v>
      </c>
      <c r="I1455" s="4" t="s">
        <v>217</v>
      </c>
      <c r="J1455" s="4"/>
      <c r="K1455" s="4"/>
      <c r="L1455" s="4"/>
      <c r="M1455" s="4" t="str">
        <f>IF(vlookup(A1455,'Available Pokemon'!A:C,3,FALSE)=D1455,"Y","N")</f>
        <v>Y</v>
      </c>
      <c r="N1455" s="4" t="str">
        <f>iferror(IF(vlookup(A1455,'Available Pokemon'!A:D,4,FALSE)=D1455,"Y","N"),"N")</f>
        <v>N</v>
      </c>
      <c r="O1455" s="4" t="str">
        <f t="shared" si="5"/>
        <v>Y</v>
      </c>
      <c r="P1455" s="4" t="s">
        <v>29</v>
      </c>
      <c r="Q1455" s="4" t="s">
        <v>30</v>
      </c>
      <c r="R1455" s="4" t="s">
        <v>28</v>
      </c>
      <c r="S1455" s="4" t="s">
        <v>28</v>
      </c>
      <c r="T1455" s="4">
        <v>0.0</v>
      </c>
      <c r="U1455" s="4" t="s">
        <v>31</v>
      </c>
    </row>
    <row r="1456">
      <c r="A1456" s="11" t="s">
        <v>579</v>
      </c>
      <c r="B1456" s="2" t="s">
        <v>96</v>
      </c>
      <c r="C1456" s="12" t="s">
        <v>1056</v>
      </c>
      <c r="D1456" s="3" t="str">
        <f>VLOOKUP(C1456,Locations!$G$2:$H$250,2,false)</f>
        <v>00128 Azurine Island Renovated</v>
      </c>
      <c r="E1456" s="11" t="s">
        <v>97</v>
      </c>
      <c r="F1456" s="4" t="s">
        <v>1048</v>
      </c>
      <c r="G1456" s="3"/>
      <c r="H1456" s="2" t="s">
        <v>149</v>
      </c>
      <c r="I1456" s="4"/>
      <c r="J1456" s="4"/>
      <c r="K1456" s="4"/>
      <c r="L1456" s="4"/>
      <c r="M1456" s="4" t="str">
        <f>IF(vlookup(A1456,'Available Pokemon'!A:C,3,FALSE)=D1456,"Y","N")</f>
        <v>N</v>
      </c>
      <c r="N1456" s="4" t="str">
        <f>iferror(IF(vlookup(A1456,'Available Pokemon'!A:D,4,FALSE)=D1456,"Y","N"),"N")</f>
        <v>Y</v>
      </c>
      <c r="O1456" s="4" t="str">
        <f t="shared" si="5"/>
        <v>Y</v>
      </c>
      <c r="P1456" s="4" t="s">
        <v>44</v>
      </c>
      <c r="Q1456" s="4" t="s">
        <v>128</v>
      </c>
      <c r="R1456" s="4"/>
      <c r="S1456" s="4"/>
      <c r="T1456" s="4">
        <v>1.0</v>
      </c>
      <c r="U1456" s="4"/>
    </row>
    <row r="1457">
      <c r="A1457" s="11" t="s">
        <v>580</v>
      </c>
      <c r="B1457" s="2" t="s">
        <v>96</v>
      </c>
      <c r="C1457" s="12" t="s">
        <v>1056</v>
      </c>
      <c r="D1457" s="3" t="str">
        <f>VLOOKUP(C1457,Locations!$G$2:$H$250,2,false)</f>
        <v>00128 Azurine Island Renovated</v>
      </c>
      <c r="E1457" s="11" t="s">
        <v>145</v>
      </c>
      <c r="F1457" s="4" t="s">
        <v>1048</v>
      </c>
      <c r="G1457" s="5"/>
      <c r="H1457" s="2" t="s">
        <v>149</v>
      </c>
      <c r="I1457" s="4" t="s">
        <v>581</v>
      </c>
      <c r="J1457" s="4"/>
      <c r="K1457" s="4"/>
      <c r="L1457" s="4"/>
      <c r="M1457" s="4" t="str">
        <f>IF(vlookup(A1457,'Available Pokemon'!A:C,3,FALSE)=D1457,"Y","N")</f>
        <v>N</v>
      </c>
      <c r="N1457" s="4" t="str">
        <f>iferror(IF(vlookup(A1457,'Available Pokemon'!A:D,4,FALSE)=D1457,"Y","N"),"N")</f>
        <v>Y</v>
      </c>
      <c r="O1457" s="4" t="str">
        <f t="shared" si="5"/>
        <v>Y</v>
      </c>
      <c r="P1457" s="4" t="s">
        <v>90</v>
      </c>
      <c r="Q1457" s="4" t="s">
        <v>56</v>
      </c>
      <c r="R1457" s="4" t="s">
        <v>28</v>
      </c>
      <c r="S1457" s="4" t="s">
        <v>31</v>
      </c>
      <c r="T1457" s="4">
        <v>1.0</v>
      </c>
      <c r="U1457" s="4"/>
    </row>
    <row r="1458">
      <c r="A1458" s="11" t="s">
        <v>1061</v>
      </c>
      <c r="B1458" s="2" t="s">
        <v>96</v>
      </c>
      <c r="C1458" s="12" t="s">
        <v>1056</v>
      </c>
      <c r="D1458" s="3" t="str">
        <f>VLOOKUP(C1458,Locations!$G$2:$H$250,2,false)</f>
        <v>00128 Azurine Island Renovated</v>
      </c>
      <c r="E1458" s="11" t="s">
        <v>145</v>
      </c>
      <c r="F1458" s="4" t="s">
        <v>1048</v>
      </c>
      <c r="G1458" s="5"/>
      <c r="H1458" s="2" t="s">
        <v>69</v>
      </c>
      <c r="I1458" s="4" t="s">
        <v>581</v>
      </c>
      <c r="J1458" s="4"/>
      <c r="K1458" s="4"/>
      <c r="L1458" s="4"/>
      <c r="M1458" s="4" t="str">
        <f>IF(vlookup(A1458,'Available Pokemon'!A:C,3,FALSE)=D1458,"Y","N")</f>
        <v>Y</v>
      </c>
      <c r="N1458" s="4" t="str">
        <f>iferror(IF(vlookup(A1458,'Available Pokemon'!A:D,4,FALSE)=D1458,"Y","N"),"N")</f>
        <v>N</v>
      </c>
      <c r="O1458" s="4" t="str">
        <f t="shared" si="5"/>
        <v>Y</v>
      </c>
      <c r="P1458" s="4" t="s">
        <v>90</v>
      </c>
      <c r="Q1458" s="4" t="s">
        <v>56</v>
      </c>
      <c r="R1458" s="4" t="s">
        <v>28</v>
      </c>
      <c r="S1458" s="4" t="s">
        <v>28</v>
      </c>
      <c r="T1458" s="4">
        <v>0.0</v>
      </c>
      <c r="U1458" s="4" t="s">
        <v>31</v>
      </c>
    </row>
    <row r="1459" hidden="1">
      <c r="A1459" s="11" t="s">
        <v>577</v>
      </c>
      <c r="B1459" s="2" t="s">
        <v>158</v>
      </c>
      <c r="C1459" s="12" t="s">
        <v>1056</v>
      </c>
      <c r="D1459" s="3" t="str">
        <f>VLOOKUP(C1459,Locations!$G$2:$H$250,2,false)</f>
        <v>00128 Azurine Island Renovated</v>
      </c>
      <c r="E1459" s="11" t="s">
        <v>24</v>
      </c>
      <c r="F1459" s="4" t="s">
        <v>1048</v>
      </c>
      <c r="G1459" s="3"/>
      <c r="H1459" s="2"/>
      <c r="I1459" s="4"/>
      <c r="J1459" s="4"/>
      <c r="K1459" s="4"/>
      <c r="L1459" s="4"/>
      <c r="M1459" s="4" t="str">
        <f>IF(vlookup(A1459,'Available Pokemon'!A:C,3,FALSE)=D1459,"Y","N")</f>
        <v>N</v>
      </c>
      <c r="N1459" s="4" t="str">
        <f>iferror(IF(vlookup(A1459,'Available Pokemon'!A:D,4,FALSE)=D1459,"Y","N"),"N")</f>
        <v>N</v>
      </c>
      <c r="O1459" s="4" t="str">
        <f t="shared" si="5"/>
        <v>N</v>
      </c>
      <c r="P1459" s="4" t="s">
        <v>44</v>
      </c>
      <c r="Q1459" s="4"/>
      <c r="R1459" s="4" t="s">
        <v>49</v>
      </c>
      <c r="S1459" s="4" t="s">
        <v>31</v>
      </c>
      <c r="T1459" s="4">
        <v>1.0</v>
      </c>
      <c r="U1459" s="4"/>
    </row>
    <row r="1460" hidden="1">
      <c r="A1460" s="11" t="s">
        <v>948</v>
      </c>
      <c r="B1460" s="2" t="s">
        <v>938</v>
      </c>
      <c r="C1460" s="12" t="s">
        <v>1056</v>
      </c>
      <c r="D1460" s="3" t="str">
        <f>VLOOKUP(C1460,Locations!$G$2:$H$250,2,false)</f>
        <v>00128 Azurine Island Renovated</v>
      </c>
      <c r="E1460" s="11" t="s">
        <v>24</v>
      </c>
      <c r="F1460" s="4" t="s">
        <v>1048</v>
      </c>
      <c r="G1460" s="3"/>
      <c r="H1460" s="2"/>
      <c r="I1460" s="4"/>
      <c r="J1460" s="4"/>
      <c r="K1460" s="4"/>
      <c r="L1460" s="4"/>
      <c r="M1460" s="4" t="str">
        <f>IF(vlookup(A1460,'Available Pokemon'!A:C,3,FALSE)=D1460,"Y","N")</f>
        <v>N</v>
      </c>
      <c r="N1460" s="4" t="str">
        <f>iferror(IF(vlookup(A1460,'Available Pokemon'!A:D,4,FALSE)=D1460,"Y","N"),"N")</f>
        <v>N</v>
      </c>
      <c r="O1460" s="4" t="str">
        <f t="shared" si="5"/>
        <v>N</v>
      </c>
      <c r="P1460" s="4" t="s">
        <v>44</v>
      </c>
      <c r="Q1460" s="4"/>
      <c r="R1460" s="4" t="s">
        <v>28</v>
      </c>
      <c r="S1460" s="4" t="s">
        <v>28</v>
      </c>
      <c r="T1460" s="4">
        <v>0.0</v>
      </c>
      <c r="U1460" s="4" t="s">
        <v>31</v>
      </c>
    </row>
    <row r="1461" hidden="1">
      <c r="A1461" s="11" t="s">
        <v>972</v>
      </c>
      <c r="B1461" s="2" t="s">
        <v>938</v>
      </c>
      <c r="C1461" s="12" t="s">
        <v>1056</v>
      </c>
      <c r="D1461" s="3" t="str">
        <f>VLOOKUP(C1461,Locations!$G$2:$H$250,2,false)</f>
        <v>00128 Azurine Island Renovated</v>
      </c>
      <c r="E1461" s="11" t="s">
        <v>24</v>
      </c>
      <c r="F1461" s="4" t="s">
        <v>1048</v>
      </c>
      <c r="G1461" s="3"/>
      <c r="H1461" s="2"/>
      <c r="I1461" s="4"/>
      <c r="J1461" s="4"/>
      <c r="K1461" s="4"/>
      <c r="L1461" s="4"/>
      <c r="M1461" s="4" t="str">
        <f>IF(vlookup(A1461,'Available Pokemon'!A:C,3,FALSE)=D1461,"Y","N")</f>
        <v>N</v>
      </c>
      <c r="N1461" s="4" t="str">
        <f>iferror(IF(vlookup(A1461,'Available Pokemon'!A:D,4,FALSE)=D1461,"Y","N"),"N")</f>
        <v>N</v>
      </c>
      <c r="O1461" s="4" t="str">
        <f t="shared" si="5"/>
        <v>N</v>
      </c>
      <c r="P1461" s="4" t="s">
        <v>44</v>
      </c>
      <c r="Q1461" s="4" t="s">
        <v>147</v>
      </c>
      <c r="R1461" s="4" t="s">
        <v>28</v>
      </c>
      <c r="S1461" s="4" t="s">
        <v>28</v>
      </c>
      <c r="T1461" s="4">
        <v>0.0</v>
      </c>
      <c r="U1461" s="4" t="s">
        <v>31</v>
      </c>
    </row>
    <row r="1462" hidden="1">
      <c r="A1462" s="11" t="s">
        <v>973</v>
      </c>
      <c r="B1462" s="2" t="s">
        <v>938</v>
      </c>
      <c r="C1462" s="12" t="s">
        <v>1056</v>
      </c>
      <c r="D1462" s="3" t="str">
        <f>VLOOKUP(C1462,Locations!$G$2:$H$250,2,false)</f>
        <v>00128 Azurine Island Renovated</v>
      </c>
      <c r="E1462" s="11" t="s">
        <v>24</v>
      </c>
      <c r="F1462" s="4" t="s">
        <v>1048</v>
      </c>
      <c r="G1462" s="3"/>
      <c r="H1462" s="2"/>
      <c r="I1462" s="4"/>
      <c r="J1462" s="4"/>
      <c r="K1462" s="4"/>
      <c r="L1462" s="4"/>
      <c r="M1462" s="4" t="str">
        <f>IF(vlookup(A1462,'Available Pokemon'!A:C,3,FALSE)=D1462,"Y","N")</f>
        <v>N</v>
      </c>
      <c r="N1462" s="4" t="str">
        <f>iferror(IF(vlookup(A1462,'Available Pokemon'!A:D,4,FALSE)=D1462,"Y","N"),"N")</f>
        <v>N</v>
      </c>
      <c r="O1462" s="4" t="str">
        <f t="shared" si="5"/>
        <v>N</v>
      </c>
      <c r="P1462" s="4" t="s">
        <v>44</v>
      </c>
      <c r="Q1462" s="4"/>
      <c r="R1462" s="4" t="s">
        <v>28</v>
      </c>
      <c r="S1462" s="4" t="s">
        <v>28</v>
      </c>
      <c r="T1462" s="4">
        <v>0.0</v>
      </c>
      <c r="U1462" s="4" t="s">
        <v>31</v>
      </c>
    </row>
    <row r="1463" hidden="1">
      <c r="A1463" s="11" t="s">
        <v>974</v>
      </c>
      <c r="B1463" s="2" t="s">
        <v>938</v>
      </c>
      <c r="C1463" s="12" t="s">
        <v>1056</v>
      </c>
      <c r="D1463" s="3" t="str">
        <f>VLOOKUP(C1463,Locations!$G$2:$H$250,2,false)</f>
        <v>00128 Azurine Island Renovated</v>
      </c>
      <c r="E1463" s="11" t="s">
        <v>24</v>
      </c>
      <c r="F1463" s="4" t="s">
        <v>1048</v>
      </c>
      <c r="G1463" s="3"/>
      <c r="H1463" s="2"/>
      <c r="I1463" s="4" t="s">
        <v>675</v>
      </c>
      <c r="J1463" s="4"/>
      <c r="K1463" s="4"/>
      <c r="L1463" s="4"/>
      <c r="M1463" s="4" t="str">
        <f>IF(vlookup(A1463,'Available Pokemon'!A:C,3,FALSE)=D1463,"Y","N")</f>
        <v>N</v>
      </c>
      <c r="N1463" s="4" t="str">
        <f>iferror(IF(vlookup(A1463,'Available Pokemon'!A:D,4,FALSE)=D1463,"Y","N"),"N")</f>
        <v>N</v>
      </c>
      <c r="O1463" s="4" t="str">
        <f t="shared" si="5"/>
        <v>N</v>
      </c>
      <c r="P1463" s="4" t="s">
        <v>44</v>
      </c>
      <c r="Q1463" s="4" t="s">
        <v>147</v>
      </c>
      <c r="R1463" s="4" t="s">
        <v>28</v>
      </c>
      <c r="S1463" s="4" t="s">
        <v>28</v>
      </c>
      <c r="T1463" s="4">
        <v>0.0</v>
      </c>
      <c r="U1463" s="4" t="s">
        <v>31</v>
      </c>
    </row>
    <row r="1464" hidden="1">
      <c r="A1464" s="11" t="s">
        <v>324</v>
      </c>
      <c r="B1464" s="2" t="s">
        <v>938</v>
      </c>
      <c r="C1464" s="12" t="s">
        <v>1056</v>
      </c>
      <c r="D1464" s="3" t="str">
        <f>VLOOKUP(C1464,Locations!$G$2:$H$250,2,false)</f>
        <v>00128 Azurine Island Renovated</v>
      </c>
      <c r="E1464" s="11" t="s">
        <v>24</v>
      </c>
      <c r="F1464" s="4" t="s">
        <v>1048</v>
      </c>
      <c r="G1464" s="3"/>
      <c r="H1464" s="2"/>
      <c r="I1464" s="4" t="s">
        <v>975</v>
      </c>
      <c r="J1464" s="4" t="s">
        <v>976</v>
      </c>
      <c r="K1464" s="4"/>
      <c r="L1464" s="4" t="s">
        <v>70</v>
      </c>
      <c r="M1464" s="4" t="str">
        <f>IF(vlookup(A1464,'Available Pokemon'!A:C,3,FALSE)=D1464,"Y","N")</f>
        <v>N</v>
      </c>
      <c r="N1464" s="4" t="str">
        <f>iferror(IF(vlookup(A1464,'Available Pokemon'!A:D,4,FALSE)=D1464,"Y","N"),"N")</f>
        <v>N</v>
      </c>
      <c r="O1464" s="4" t="str">
        <f t="shared" si="5"/>
        <v>N</v>
      </c>
      <c r="P1464" s="4" t="s">
        <v>44</v>
      </c>
      <c r="Q1464" s="4"/>
      <c r="R1464" s="4" t="s">
        <v>325</v>
      </c>
      <c r="S1464" s="4" t="s">
        <v>31</v>
      </c>
      <c r="T1464" s="4">
        <v>1.0</v>
      </c>
      <c r="U1464" s="4"/>
    </row>
    <row r="1465" hidden="1">
      <c r="A1465" s="11" t="s">
        <v>280</v>
      </c>
      <c r="B1465" s="11" t="s">
        <v>44</v>
      </c>
      <c r="C1465" s="12" t="s">
        <v>1056</v>
      </c>
      <c r="D1465" s="3" t="str">
        <f>VLOOKUP(C1465,Locations!$G$2:$H$250,2,false)</f>
        <v>00128 Azurine Island Renovated</v>
      </c>
      <c r="E1465" s="11" t="s">
        <v>24</v>
      </c>
      <c r="F1465" s="4" t="s">
        <v>1048</v>
      </c>
      <c r="G1465" s="3"/>
      <c r="H1465" s="11"/>
      <c r="I1465" s="4"/>
      <c r="J1465" s="4"/>
      <c r="K1465" s="4"/>
      <c r="L1465" s="4"/>
      <c r="M1465" s="4" t="str">
        <f>IF(vlookup(A1465,'Available Pokemon'!A:C,3,FALSE)=D1465,"Y","N")</f>
        <v>N</v>
      </c>
      <c r="N1465" s="4" t="str">
        <f>iferror(IF(vlookup(A1465,'Available Pokemon'!A:D,4,FALSE)=D1465,"Y","N"),"N")</f>
        <v>N</v>
      </c>
      <c r="O1465" s="4" t="str">
        <f t="shared" si="5"/>
        <v>N</v>
      </c>
      <c r="P1465" s="4" t="s">
        <v>44</v>
      </c>
      <c r="Q1465" s="4" t="s">
        <v>56</v>
      </c>
      <c r="R1465" s="4" t="s">
        <v>28</v>
      </c>
      <c r="S1465" s="4" t="s">
        <v>28</v>
      </c>
      <c r="T1465" s="4">
        <v>0.0</v>
      </c>
      <c r="U1465" s="4" t="s">
        <v>31</v>
      </c>
    </row>
    <row r="1466" hidden="1">
      <c r="A1466" s="11" t="s">
        <v>977</v>
      </c>
      <c r="B1466" s="11" t="s">
        <v>44</v>
      </c>
      <c r="C1466" s="12" t="s">
        <v>1056</v>
      </c>
      <c r="D1466" s="3" t="str">
        <f>VLOOKUP(C1466,Locations!$G$2:$H$250,2,false)</f>
        <v>00128 Azurine Island Renovated</v>
      </c>
      <c r="E1466" s="11" t="s">
        <v>24</v>
      </c>
      <c r="F1466" s="4" t="s">
        <v>1048</v>
      </c>
      <c r="G1466" s="3"/>
      <c r="H1466" s="11"/>
      <c r="I1466" s="4" t="s">
        <v>978</v>
      </c>
      <c r="J1466" s="4"/>
      <c r="K1466" s="4"/>
      <c r="L1466" s="4"/>
      <c r="M1466" s="4" t="str">
        <f>IF(vlookup(A1466,'Available Pokemon'!A:C,3,FALSE)=D1466,"Y","N")</f>
        <v>N</v>
      </c>
      <c r="N1466" s="4" t="str">
        <f>iferror(IF(vlookup(A1466,'Available Pokemon'!A:D,4,FALSE)=D1466,"Y","N"),"N")</f>
        <v>N</v>
      </c>
      <c r="O1466" s="4" t="str">
        <f t="shared" si="5"/>
        <v>N</v>
      </c>
      <c r="P1466" s="4" t="s">
        <v>44</v>
      </c>
      <c r="Q1466" s="4" t="s">
        <v>56</v>
      </c>
      <c r="R1466" s="4" t="s">
        <v>28</v>
      </c>
      <c r="S1466" s="4" t="s">
        <v>28</v>
      </c>
      <c r="T1466" s="4">
        <v>0.0</v>
      </c>
      <c r="U1466" s="4" t="s">
        <v>31</v>
      </c>
    </row>
    <row r="1467" hidden="1">
      <c r="A1467" s="11" t="s">
        <v>603</v>
      </c>
      <c r="B1467" s="11" t="s">
        <v>44</v>
      </c>
      <c r="C1467" s="12" t="s">
        <v>1056</v>
      </c>
      <c r="D1467" s="3" t="str">
        <f>VLOOKUP(C1467,Locations!$G$2:$H$250,2,false)</f>
        <v>00128 Azurine Island Renovated</v>
      </c>
      <c r="E1467" s="11" t="s">
        <v>24</v>
      </c>
      <c r="F1467" s="4" t="s">
        <v>1048</v>
      </c>
      <c r="G1467" s="3"/>
      <c r="H1467" s="11"/>
      <c r="I1467" s="4" t="s">
        <v>336</v>
      </c>
      <c r="J1467" s="4"/>
      <c r="K1467" s="4"/>
      <c r="L1467" s="4"/>
      <c r="M1467" s="4" t="str">
        <f>IF(vlookup(A1467,'Available Pokemon'!A:C,3,FALSE)=D1467,"Y","N")</f>
        <v>N</v>
      </c>
      <c r="N1467" s="4" t="str">
        <f>iferror(IF(vlookup(A1467,'Available Pokemon'!A:D,4,FALSE)=D1467,"Y","N"),"N")</f>
        <v>N</v>
      </c>
      <c r="O1467" s="4" t="str">
        <f t="shared" si="5"/>
        <v>N</v>
      </c>
      <c r="P1467" s="4" t="s">
        <v>44</v>
      </c>
      <c r="Q1467" s="4" t="s">
        <v>30</v>
      </c>
      <c r="R1467" s="4" t="s">
        <v>28</v>
      </c>
      <c r="S1467" s="4" t="s">
        <v>31</v>
      </c>
      <c r="T1467" s="4">
        <v>1.0</v>
      </c>
      <c r="U1467" s="4"/>
    </row>
    <row r="1468" hidden="1">
      <c r="A1468" s="11" t="s">
        <v>966</v>
      </c>
      <c r="B1468" s="11" t="s">
        <v>44</v>
      </c>
      <c r="C1468" s="12" t="s">
        <v>1056</v>
      </c>
      <c r="D1468" s="3" t="str">
        <f>VLOOKUP(C1468,Locations!$G$2:$H$250,2,false)</f>
        <v>00128 Azurine Island Renovated</v>
      </c>
      <c r="E1468" s="11" t="s">
        <v>24</v>
      </c>
      <c r="F1468" s="4" t="s">
        <v>1048</v>
      </c>
      <c r="G1468" s="3"/>
      <c r="H1468" s="11"/>
      <c r="I1468" s="4" t="s">
        <v>336</v>
      </c>
      <c r="J1468" s="4"/>
      <c r="K1468" s="4"/>
      <c r="L1468" s="4"/>
      <c r="M1468" s="4" t="str">
        <f>IF(vlookup(A1468,'Available Pokemon'!A:C,3,FALSE)=D1468,"Y","N")</f>
        <v>N</v>
      </c>
      <c r="N1468" s="4" t="str">
        <f>iferror(IF(vlookup(A1468,'Available Pokemon'!A:D,4,FALSE)=D1468,"Y","N"),"N")</f>
        <v>N</v>
      </c>
      <c r="O1468" s="4" t="str">
        <f t="shared" si="5"/>
        <v>N</v>
      </c>
      <c r="P1468" s="4" t="s">
        <v>44</v>
      </c>
      <c r="Q1468" s="4" t="s">
        <v>30</v>
      </c>
      <c r="R1468" s="4" t="s">
        <v>28</v>
      </c>
      <c r="S1468" s="4" t="s">
        <v>28</v>
      </c>
      <c r="T1468" s="4">
        <v>0.0</v>
      </c>
      <c r="U1468" s="4" t="s">
        <v>31</v>
      </c>
    </row>
    <row r="1469" hidden="1">
      <c r="A1469" s="11" t="s">
        <v>979</v>
      </c>
      <c r="B1469" s="11" t="s">
        <v>44</v>
      </c>
      <c r="C1469" s="12" t="s">
        <v>1056</v>
      </c>
      <c r="D1469" s="3" t="str">
        <f>VLOOKUP(C1469,Locations!$G$2:$H$250,2,false)</f>
        <v>00128 Azurine Island Renovated</v>
      </c>
      <c r="E1469" s="11" t="s">
        <v>24</v>
      </c>
      <c r="F1469" s="4" t="s">
        <v>1048</v>
      </c>
      <c r="G1469" s="3"/>
      <c r="H1469" s="11"/>
      <c r="I1469" s="4" t="s">
        <v>978</v>
      </c>
      <c r="J1469" s="4"/>
      <c r="K1469" s="4"/>
      <c r="L1469" s="4"/>
      <c r="M1469" s="4" t="str">
        <f>IF(vlookup(A1469,'Available Pokemon'!A:C,3,FALSE)=D1469,"Y","N")</f>
        <v>N</v>
      </c>
      <c r="N1469" s="4" t="str">
        <f>iferror(IF(vlookup(A1469,'Available Pokemon'!A:D,4,FALSE)=D1469,"Y","N"),"N")</f>
        <v>N</v>
      </c>
      <c r="O1469" s="4" t="str">
        <f t="shared" si="5"/>
        <v>N</v>
      </c>
      <c r="P1469" s="4" t="s">
        <v>44</v>
      </c>
      <c r="Q1469" s="4" t="s">
        <v>56</v>
      </c>
      <c r="R1469" s="4" t="s">
        <v>28</v>
      </c>
      <c r="S1469" s="4" t="s">
        <v>31</v>
      </c>
      <c r="T1469" s="4">
        <v>1.0</v>
      </c>
      <c r="U1469" s="4"/>
    </row>
    <row r="1470">
      <c r="A1470" s="11" t="s">
        <v>1062</v>
      </c>
      <c r="B1470" s="11" t="s">
        <v>165</v>
      </c>
      <c r="C1470" s="2" t="s">
        <v>1063</v>
      </c>
      <c r="D1470" s="3" t="str">
        <f>VLOOKUP(C1470,Locations!$G$2:$H$250,2,false)</f>
        <v>00155 Underground Railnet Renovated</v>
      </c>
      <c r="E1470" s="11" t="s">
        <v>24</v>
      </c>
      <c r="F1470" s="4" t="s">
        <v>1048</v>
      </c>
      <c r="G1470" s="5"/>
      <c r="H1470" s="2" t="s">
        <v>414</v>
      </c>
      <c r="I1470" s="4" t="s">
        <v>550</v>
      </c>
      <c r="J1470" s="4"/>
      <c r="K1470" s="4"/>
      <c r="L1470" s="4"/>
      <c r="M1470" s="4" t="str">
        <f>IF(vlookup(A1470,'Available Pokemon'!A:C,3,FALSE)=D1470,"Y","N")</f>
        <v>Y</v>
      </c>
      <c r="N1470" s="4" t="str">
        <f>iferror(IF(vlookup(A1470,'Available Pokemon'!A:D,4,FALSE)=D1470,"Y","N"),"N")</f>
        <v>N</v>
      </c>
      <c r="O1470" s="4" t="str">
        <f t="shared" si="5"/>
        <v>Y</v>
      </c>
      <c r="P1470" s="4" t="s">
        <v>131</v>
      </c>
      <c r="Q1470" s="4" t="s">
        <v>121</v>
      </c>
      <c r="R1470" s="4" t="s">
        <v>28</v>
      </c>
      <c r="S1470" s="4" t="s">
        <v>28</v>
      </c>
      <c r="T1470" s="4">
        <v>0.0</v>
      </c>
      <c r="U1470" s="4" t="s">
        <v>31</v>
      </c>
    </row>
    <row r="1471">
      <c r="A1471" s="11" t="s">
        <v>129</v>
      </c>
      <c r="B1471" s="11" t="s">
        <v>165</v>
      </c>
      <c r="C1471" s="2" t="s">
        <v>1063</v>
      </c>
      <c r="D1471" s="3" t="str">
        <f>VLOOKUP(C1471,Locations!$G$2:$H$250,2,false)</f>
        <v>00155 Underground Railnet Renovated</v>
      </c>
      <c r="E1471" s="11" t="s">
        <v>24</v>
      </c>
      <c r="F1471" s="4" t="s">
        <v>1048</v>
      </c>
      <c r="G1471" s="5"/>
      <c r="H1471" s="2" t="s">
        <v>149</v>
      </c>
      <c r="I1471" s="4"/>
      <c r="J1471" s="4"/>
      <c r="K1471" s="4"/>
      <c r="L1471" s="4"/>
      <c r="M1471" s="4" t="str">
        <f>IF(vlookup(A1471,'Available Pokemon'!A:C,3,FALSE)=D1471,"Y","N")</f>
        <v>N</v>
      </c>
      <c r="N1471" s="4" t="str">
        <f>iferror(IF(vlookup(A1471,'Available Pokemon'!A:D,4,FALSE)=D1471,"Y","N"),"N")</f>
        <v>Y</v>
      </c>
      <c r="O1471" s="4" t="str">
        <f t="shared" si="5"/>
        <v>Y</v>
      </c>
      <c r="P1471" s="4" t="s">
        <v>131</v>
      </c>
      <c r="Q1471" s="4" t="s">
        <v>121</v>
      </c>
      <c r="R1471" s="4" t="s">
        <v>131</v>
      </c>
      <c r="S1471" s="4" t="s">
        <v>31</v>
      </c>
      <c r="T1471" s="4">
        <v>2.0</v>
      </c>
      <c r="U1471" s="4"/>
    </row>
    <row r="1472" ht="16.5" hidden="1" customHeight="1">
      <c r="A1472" s="11" t="s">
        <v>442</v>
      </c>
      <c r="B1472" s="11" t="s">
        <v>165</v>
      </c>
      <c r="C1472" s="12" t="s">
        <v>1063</v>
      </c>
      <c r="D1472" s="3" t="str">
        <f>VLOOKUP(C1472,Locations!$G$2:$H$250,2,false)</f>
        <v>00155 Underground Railnet Renovated</v>
      </c>
      <c r="E1472" s="11" t="s">
        <v>24</v>
      </c>
      <c r="F1472" s="4" t="s">
        <v>1048</v>
      </c>
      <c r="G1472" s="3"/>
      <c r="H1472" s="11"/>
      <c r="I1472" s="4" t="s">
        <v>443</v>
      </c>
      <c r="J1472" s="4"/>
      <c r="K1472" s="4"/>
      <c r="L1472" s="4"/>
      <c r="M1472" s="4" t="str">
        <f>IF(vlookup(A1472,'Available Pokemon'!A:C,3,FALSE)=D1472,"Y","N")</f>
        <v>N</v>
      </c>
      <c r="N1472" s="4" t="str">
        <f>iferror(IF(vlookup(A1472,'Available Pokemon'!A:D,4,FALSE)=D1472,"Y","N"),"N")</f>
        <v>N</v>
      </c>
      <c r="O1472" s="4" t="str">
        <f t="shared" si="5"/>
        <v>N</v>
      </c>
      <c r="P1472" s="4" t="s">
        <v>121</v>
      </c>
      <c r="Q1472" s="4" t="s">
        <v>128</v>
      </c>
      <c r="R1472" s="4" t="s">
        <v>28</v>
      </c>
      <c r="S1472" s="4" t="s">
        <v>31</v>
      </c>
      <c r="T1472" s="4">
        <v>2.0</v>
      </c>
      <c r="U1472" s="4"/>
    </row>
    <row r="1473" hidden="1">
      <c r="A1473" s="11" t="s">
        <v>444</v>
      </c>
      <c r="B1473" s="11" t="s">
        <v>165</v>
      </c>
      <c r="C1473" s="12" t="s">
        <v>1063</v>
      </c>
      <c r="D1473" s="3" t="str">
        <f>VLOOKUP(C1473,Locations!$G$2:$H$250,2,false)</f>
        <v>00155 Underground Railnet Renovated</v>
      </c>
      <c r="E1473" s="11" t="s">
        <v>24</v>
      </c>
      <c r="F1473" s="4" t="s">
        <v>1048</v>
      </c>
      <c r="G1473" s="3"/>
      <c r="H1473" s="11"/>
      <c r="I1473" s="4" t="s">
        <v>443</v>
      </c>
      <c r="J1473" s="4"/>
      <c r="K1473" s="4"/>
      <c r="L1473" s="4"/>
      <c r="M1473" s="4" t="str">
        <f>IF(vlookup(A1473,'Available Pokemon'!A:C,3,FALSE)=D1473,"Y","N")</f>
        <v>N</v>
      </c>
      <c r="N1473" s="4" t="str">
        <f>iferror(IF(vlookup(A1473,'Available Pokemon'!A:D,4,FALSE)=D1473,"Y","N"),"N")</f>
        <v>N</v>
      </c>
      <c r="O1473" s="4" t="str">
        <f t="shared" si="5"/>
        <v>N</v>
      </c>
      <c r="P1473" s="4" t="s">
        <v>121</v>
      </c>
      <c r="Q1473" s="4" t="s">
        <v>128</v>
      </c>
      <c r="R1473" s="4" t="s">
        <v>28</v>
      </c>
      <c r="S1473" s="4" t="s">
        <v>28</v>
      </c>
      <c r="T1473" s="4">
        <v>1.0</v>
      </c>
      <c r="U1473" s="4"/>
    </row>
    <row r="1474" hidden="1">
      <c r="A1474" s="11" t="s">
        <v>455</v>
      </c>
      <c r="B1474" s="11" t="s">
        <v>165</v>
      </c>
      <c r="C1474" s="12" t="s">
        <v>1063</v>
      </c>
      <c r="D1474" s="3" t="str">
        <f>VLOOKUP(C1474,Locations!$G$2:$H$250,2,false)</f>
        <v>00155 Underground Railnet Renovated</v>
      </c>
      <c r="E1474" s="11" t="s">
        <v>24</v>
      </c>
      <c r="F1474" s="4" t="s">
        <v>1048</v>
      </c>
      <c r="G1474" s="3"/>
      <c r="H1474" s="11"/>
      <c r="I1474" s="4"/>
      <c r="J1474" s="4"/>
      <c r="K1474" s="4"/>
      <c r="L1474" s="4" t="s">
        <v>70</v>
      </c>
      <c r="M1474" s="4" t="str">
        <f>IF(vlookup(A1474,'Available Pokemon'!A:C,3,FALSE)=D1474,"Y","N")</f>
        <v>N</v>
      </c>
      <c r="N1474" s="4" t="str">
        <f>iferror(IF(vlookup(A1474,'Available Pokemon'!A:D,4,FALSE)=D1474,"Y","N"),"N")</f>
        <v>N</v>
      </c>
      <c r="O1474" s="4" t="str">
        <f t="shared" si="5"/>
        <v>N</v>
      </c>
      <c r="P1474" s="4" t="s">
        <v>131</v>
      </c>
      <c r="Q1474" s="4"/>
      <c r="R1474" s="4" t="s">
        <v>28</v>
      </c>
      <c r="S1474" s="4" t="s">
        <v>28</v>
      </c>
      <c r="T1474" s="4">
        <v>1.0</v>
      </c>
      <c r="U1474" s="4"/>
    </row>
    <row r="1475" hidden="1">
      <c r="A1475" s="11" t="s">
        <v>197</v>
      </c>
      <c r="B1475" s="11" t="s">
        <v>165</v>
      </c>
      <c r="C1475" s="12" t="s">
        <v>1063</v>
      </c>
      <c r="D1475" s="3" t="str">
        <f>VLOOKUP(C1475,Locations!$G$2:$H$250,2,false)</f>
        <v>00155 Underground Railnet Renovated</v>
      </c>
      <c r="E1475" s="11" t="s">
        <v>24</v>
      </c>
      <c r="F1475" s="4" t="s">
        <v>1048</v>
      </c>
      <c r="G1475" s="3"/>
      <c r="H1475" s="11"/>
      <c r="I1475" s="4"/>
      <c r="J1475" s="4"/>
      <c r="K1475" s="4"/>
      <c r="L1475" s="4" t="s">
        <v>70</v>
      </c>
      <c r="M1475" s="4" t="str">
        <f>IF(vlookup(A1475,'Available Pokemon'!A:C,3,FALSE)=D1475,"Y","N")</f>
        <v>N</v>
      </c>
      <c r="N1475" s="4" t="str">
        <f>iferror(IF(vlookup(A1475,'Available Pokemon'!A:D,4,FALSE)=D1475,"Y","N"),"N")</f>
        <v>N</v>
      </c>
      <c r="O1475" s="4" t="str">
        <f t="shared" si="5"/>
        <v>N</v>
      </c>
      <c r="P1475" s="4" t="s">
        <v>131</v>
      </c>
      <c r="Q1475" s="4"/>
      <c r="R1475" s="4" t="s">
        <v>28</v>
      </c>
      <c r="S1475" s="4" t="s">
        <v>31</v>
      </c>
      <c r="T1475" s="4">
        <v>2.0</v>
      </c>
      <c r="U1475" s="4"/>
    </row>
    <row r="1476" hidden="1">
      <c r="A1476" s="11" t="s">
        <v>767</v>
      </c>
      <c r="B1476" s="11" t="s">
        <v>165</v>
      </c>
      <c r="C1476" s="2" t="s">
        <v>1063</v>
      </c>
      <c r="D1476" s="3" t="str">
        <f>VLOOKUP(C1476,Locations!$G$2:$H$250,2,false)</f>
        <v>00155 Underground Railnet Renovated</v>
      </c>
      <c r="E1476" s="11" t="s">
        <v>24</v>
      </c>
      <c r="F1476" s="4" t="s">
        <v>1048</v>
      </c>
      <c r="G1476" s="3"/>
      <c r="H1476" s="11"/>
      <c r="I1476" s="4"/>
      <c r="J1476" s="4"/>
      <c r="K1476" s="4"/>
      <c r="L1476" s="4" t="s">
        <v>70</v>
      </c>
      <c r="M1476" s="4" t="str">
        <f>IF(vlookup(A1476,'Available Pokemon'!A:C,3,FALSE)=D1476,"Y","N")</f>
        <v>N</v>
      </c>
      <c r="N1476" s="4" t="str">
        <f>iferror(IF(vlookup(A1476,'Available Pokemon'!A:D,4,FALSE)=D1476,"Y","N"),"N")</f>
        <v>N</v>
      </c>
      <c r="O1476" s="4" t="str">
        <f t="shared" si="5"/>
        <v>N</v>
      </c>
      <c r="P1476" s="4" t="s">
        <v>131</v>
      </c>
      <c r="Q1476" s="4"/>
      <c r="R1476" s="4" t="s">
        <v>28</v>
      </c>
      <c r="S1476" s="4" t="s">
        <v>28</v>
      </c>
      <c r="T1476" s="4">
        <v>0.0</v>
      </c>
      <c r="U1476" s="4" t="s">
        <v>31</v>
      </c>
    </row>
    <row r="1477">
      <c r="A1477" s="11" t="s">
        <v>1064</v>
      </c>
      <c r="B1477" s="11" t="s">
        <v>165</v>
      </c>
      <c r="C1477" s="2" t="s">
        <v>1063</v>
      </c>
      <c r="D1477" s="3" t="str">
        <f>VLOOKUP(C1477,Locations!$G$2:$H$250,2,false)</f>
        <v>00155 Underground Railnet Renovated</v>
      </c>
      <c r="E1477" s="11" t="s">
        <v>24</v>
      </c>
      <c r="F1477" s="4" t="s">
        <v>1048</v>
      </c>
      <c r="G1477" s="5"/>
      <c r="H1477" s="2" t="s">
        <v>414</v>
      </c>
      <c r="I1477" s="4" t="s">
        <v>550</v>
      </c>
      <c r="J1477" s="4"/>
      <c r="K1477" s="4"/>
      <c r="L1477" s="4"/>
      <c r="M1477" s="4" t="str">
        <f>IF(vlookup(A1477,'Available Pokemon'!A:C,3,FALSE)=D1477,"Y","N")</f>
        <v>Y</v>
      </c>
      <c r="N1477" s="4" t="str">
        <f>iferror(IF(vlookup(A1477,'Available Pokemon'!A:D,4,FALSE)=D1477,"Y","N"),"N")</f>
        <v>N</v>
      </c>
      <c r="O1477" s="4" t="str">
        <f t="shared" si="5"/>
        <v>Y</v>
      </c>
      <c r="P1477" s="4" t="s">
        <v>131</v>
      </c>
      <c r="Q1477" s="4" t="s">
        <v>121</v>
      </c>
      <c r="R1477" s="4" t="s">
        <v>28</v>
      </c>
      <c r="S1477" s="4" t="s">
        <v>28</v>
      </c>
      <c r="T1477" s="4">
        <v>1.0</v>
      </c>
      <c r="U1477" s="4"/>
    </row>
    <row r="1478" hidden="1">
      <c r="A1478" s="11" t="s">
        <v>456</v>
      </c>
      <c r="B1478" s="11" t="s">
        <v>165</v>
      </c>
      <c r="C1478" s="12" t="s">
        <v>1063</v>
      </c>
      <c r="D1478" s="3" t="str">
        <f>VLOOKUP(C1478,Locations!$G$2:$H$250,2,false)</f>
        <v>00155 Underground Railnet Renovated</v>
      </c>
      <c r="E1478" s="11" t="s">
        <v>24</v>
      </c>
      <c r="F1478" s="4" t="s">
        <v>1048</v>
      </c>
      <c r="G1478" s="3"/>
      <c r="H1478" s="11"/>
      <c r="I1478" s="4" t="s">
        <v>457</v>
      </c>
      <c r="J1478" s="4"/>
      <c r="K1478" s="4"/>
      <c r="L1478" s="4"/>
      <c r="M1478" s="4" t="str">
        <f>IF(vlookup(A1478,'Available Pokemon'!A:C,3,FALSE)=D1478,"Y","N")</f>
        <v>N</v>
      </c>
      <c r="N1478" s="4" t="str">
        <f>iferror(IF(vlookup(A1478,'Available Pokemon'!A:D,4,FALSE)=D1478,"Y","N"),"N")</f>
        <v>N</v>
      </c>
      <c r="O1478" s="4" t="str">
        <f t="shared" si="5"/>
        <v>N</v>
      </c>
      <c r="P1478" s="4" t="s">
        <v>131</v>
      </c>
      <c r="Q1478" s="4" t="s">
        <v>172</v>
      </c>
      <c r="R1478" s="4" t="s">
        <v>28</v>
      </c>
      <c r="S1478" s="4" t="s">
        <v>31</v>
      </c>
      <c r="T1478" s="4" t="s">
        <v>82</v>
      </c>
      <c r="U1478" s="4" t="s">
        <v>31</v>
      </c>
    </row>
    <row r="1479" hidden="1">
      <c r="A1479" s="11" t="s">
        <v>184</v>
      </c>
      <c r="B1479" s="11" t="s">
        <v>165</v>
      </c>
      <c r="C1479" s="12" t="s">
        <v>1063</v>
      </c>
      <c r="D1479" s="3" t="str">
        <f>VLOOKUP(C1479,Locations!$G$2:$H$250,2,false)</f>
        <v>00155 Underground Railnet Renovated</v>
      </c>
      <c r="E1479" s="11" t="s">
        <v>24</v>
      </c>
      <c r="F1479" s="4" t="s">
        <v>1048</v>
      </c>
      <c r="G1479" s="3"/>
      <c r="H1479" s="11"/>
      <c r="I1479" s="4"/>
      <c r="J1479" s="4"/>
      <c r="K1479" s="4"/>
      <c r="L1479" s="4"/>
      <c r="M1479" s="4" t="str">
        <f>IF(vlookup(A1479,'Available Pokemon'!A:C,3,FALSE)=D1479,"Y","N")</f>
        <v>N</v>
      </c>
      <c r="N1479" s="4" t="str">
        <f>iferror(IF(vlookup(A1479,'Available Pokemon'!A:D,4,FALSE)=D1479,"Y","N"),"N")</f>
        <v>N</v>
      </c>
      <c r="O1479" s="4" t="str">
        <f t="shared" si="5"/>
        <v>N</v>
      </c>
      <c r="P1479" s="4" t="s">
        <v>56</v>
      </c>
      <c r="Q1479" s="4" t="s">
        <v>186</v>
      </c>
      <c r="R1479" s="4" t="s">
        <v>28</v>
      </c>
      <c r="S1479" s="4" t="s">
        <v>31</v>
      </c>
      <c r="T1479" s="4">
        <v>1.0</v>
      </c>
      <c r="U1479" s="4"/>
    </row>
    <row r="1480" hidden="1">
      <c r="A1480" s="11" t="s">
        <v>951</v>
      </c>
      <c r="B1480" s="11" t="s">
        <v>165</v>
      </c>
      <c r="C1480" s="2" t="s">
        <v>1063</v>
      </c>
      <c r="D1480" s="3" t="str">
        <f>VLOOKUP(C1480,Locations!$G$2:$H$250,2,false)</f>
        <v>00155 Underground Railnet Renovated</v>
      </c>
      <c r="E1480" s="11" t="s">
        <v>24</v>
      </c>
      <c r="F1480" s="4" t="s">
        <v>1048</v>
      </c>
      <c r="G1480" s="3"/>
      <c r="H1480" s="11"/>
      <c r="I1480" s="4"/>
      <c r="J1480" s="4"/>
      <c r="K1480" s="4"/>
      <c r="L1480" s="4"/>
      <c r="M1480" s="4" t="str">
        <f>IF(vlookup(A1480,'Available Pokemon'!A:C,3,FALSE)=D1480,"Y","N")</f>
        <v>N</v>
      </c>
      <c r="N1480" s="4" t="str">
        <f>iferror(IF(vlookup(A1480,'Available Pokemon'!A:D,4,FALSE)=D1480,"Y","N"),"N")</f>
        <v>N</v>
      </c>
      <c r="O1480" s="4" t="str">
        <f t="shared" si="5"/>
        <v>N</v>
      </c>
      <c r="P1480" s="4" t="s">
        <v>56</v>
      </c>
      <c r="Q1480" s="4" t="s">
        <v>186</v>
      </c>
      <c r="R1480" s="4" t="s">
        <v>28</v>
      </c>
      <c r="S1480" s="4" t="s">
        <v>28</v>
      </c>
      <c r="T1480" s="4">
        <v>0.0</v>
      </c>
      <c r="U1480" s="4" t="s">
        <v>31</v>
      </c>
    </row>
    <row r="1481" hidden="1">
      <c r="A1481" s="11" t="s">
        <v>458</v>
      </c>
      <c r="B1481" s="11" t="s">
        <v>165</v>
      </c>
      <c r="C1481" s="12" t="s">
        <v>1063</v>
      </c>
      <c r="D1481" s="3" t="str">
        <f>VLOOKUP(C1481,Locations!$G$2:$H$250,2,false)</f>
        <v>00155 Underground Railnet Renovated</v>
      </c>
      <c r="E1481" s="11" t="s">
        <v>24</v>
      </c>
      <c r="F1481" s="4" t="s">
        <v>1048</v>
      </c>
      <c r="G1481" s="3"/>
      <c r="H1481" s="11"/>
      <c r="I1481" s="4" t="s">
        <v>336</v>
      </c>
      <c r="J1481" s="4"/>
      <c r="K1481" s="4"/>
      <c r="L1481" s="4"/>
      <c r="M1481" s="4" t="str">
        <f>IF(vlookup(A1481,'Available Pokemon'!A:C,3,FALSE)=D1481,"Y","N")</f>
        <v>N</v>
      </c>
      <c r="N1481" s="4" t="str">
        <f>iferror(IF(vlookup(A1481,'Available Pokemon'!A:D,4,FALSE)=D1481,"Y","N"),"N")</f>
        <v>N</v>
      </c>
      <c r="O1481" s="4" t="str">
        <f t="shared" si="5"/>
        <v>N</v>
      </c>
      <c r="P1481" s="4" t="s">
        <v>30</v>
      </c>
      <c r="Q1481" s="4" t="s">
        <v>90</v>
      </c>
      <c r="R1481" s="4" t="s">
        <v>459</v>
      </c>
      <c r="S1481" s="4" t="s">
        <v>31</v>
      </c>
      <c r="T1481" s="4">
        <v>1.0</v>
      </c>
      <c r="U1481" s="4"/>
    </row>
    <row r="1482" hidden="1">
      <c r="A1482" s="11" t="s">
        <v>146</v>
      </c>
      <c r="B1482" s="11" t="s">
        <v>165</v>
      </c>
      <c r="C1482" s="12" t="s">
        <v>1063</v>
      </c>
      <c r="D1482" s="3" t="str">
        <f>VLOOKUP(C1482,Locations!$G$2:$H$250,2,false)</f>
        <v>00155 Underground Railnet Renovated</v>
      </c>
      <c r="E1482" s="11" t="s">
        <v>24</v>
      </c>
      <c r="F1482" s="4" t="s">
        <v>1048</v>
      </c>
      <c r="G1482" s="3"/>
      <c r="H1482" s="11"/>
      <c r="I1482" s="4"/>
      <c r="J1482" s="4"/>
      <c r="K1482" s="4"/>
      <c r="L1482" s="4"/>
      <c r="M1482" s="4" t="str">
        <f>IF(vlookup(A1482,'Available Pokemon'!A:C,3,FALSE)=D1482,"Y","N")</f>
        <v>N</v>
      </c>
      <c r="N1482" s="4" t="str">
        <f>iferror(IF(vlookup(A1482,'Available Pokemon'!A:D,4,FALSE)=D1482,"Y","N"),"N")</f>
        <v>N</v>
      </c>
      <c r="O1482" s="4" t="str">
        <f t="shared" si="5"/>
        <v>N</v>
      </c>
      <c r="P1482" s="4" t="s">
        <v>30</v>
      </c>
      <c r="Q1482" s="4" t="s">
        <v>147</v>
      </c>
      <c r="R1482" s="4" t="s">
        <v>28</v>
      </c>
      <c r="S1482" s="4" t="s">
        <v>31</v>
      </c>
      <c r="T1482" s="4">
        <v>1.0</v>
      </c>
      <c r="U1482" s="4"/>
    </row>
    <row r="1483" hidden="1">
      <c r="A1483" s="11" t="s">
        <v>187</v>
      </c>
      <c r="B1483" s="11" t="s">
        <v>165</v>
      </c>
      <c r="C1483" s="12" t="s">
        <v>1063</v>
      </c>
      <c r="D1483" s="3" t="str">
        <f>VLOOKUP(C1483,Locations!$G$2:$H$250,2,false)</f>
        <v>00155 Underground Railnet Renovated</v>
      </c>
      <c r="E1483" s="11" t="s">
        <v>24</v>
      </c>
      <c r="F1483" s="4" t="s">
        <v>1048</v>
      </c>
      <c r="G1483" s="3"/>
      <c r="H1483" s="11"/>
      <c r="I1483" s="4"/>
      <c r="J1483" s="4"/>
      <c r="K1483" s="4"/>
      <c r="L1483" s="4"/>
      <c r="M1483" s="4" t="str">
        <f>IF(vlookup(A1483,'Available Pokemon'!A:C,3,FALSE)=D1483,"Y","N")</f>
        <v>N</v>
      </c>
      <c r="N1483" s="4" t="str">
        <f>iferror(IF(vlookup(A1483,'Available Pokemon'!A:D,4,FALSE)=D1483,"Y","N"),"N")</f>
        <v>N</v>
      </c>
      <c r="O1483" s="4" t="str">
        <f t="shared" si="5"/>
        <v>N</v>
      </c>
      <c r="P1483" s="4" t="s">
        <v>111</v>
      </c>
      <c r="Q1483" s="4" t="s">
        <v>56</v>
      </c>
      <c r="R1483" s="4" t="s">
        <v>28</v>
      </c>
      <c r="S1483" s="4" t="s">
        <v>31</v>
      </c>
      <c r="T1483" s="4">
        <v>1.0</v>
      </c>
      <c r="U1483" s="4"/>
    </row>
    <row r="1484">
      <c r="A1484" s="11" t="s">
        <v>1065</v>
      </c>
      <c r="B1484" s="11" t="s">
        <v>165</v>
      </c>
      <c r="C1484" s="12" t="s">
        <v>1066</v>
      </c>
      <c r="D1484" s="3" t="str">
        <f>VLOOKUP(C1484,Locations!$G$2:$H$250,2,false)</f>
        <v>00165 Tourmaline Desert</v>
      </c>
      <c r="E1484" s="11" t="s">
        <v>24</v>
      </c>
      <c r="F1484" s="4" t="s">
        <v>1048</v>
      </c>
      <c r="G1484" s="5"/>
      <c r="H1484" s="2" t="s">
        <v>414</v>
      </c>
      <c r="I1484" s="4" t="s">
        <v>1067</v>
      </c>
      <c r="J1484" s="4"/>
      <c r="K1484" s="4"/>
      <c r="L1484" s="4"/>
      <c r="M1484" s="4" t="str">
        <f>IF(vlookup(A1484,'Available Pokemon'!A:C,3,FALSE)=D1484,"Y","N")</f>
        <v>Y</v>
      </c>
      <c r="N1484" s="4" t="str">
        <f>iferror(IF(vlookup(A1484,'Available Pokemon'!A:D,4,FALSE)=D1484,"Y","N"),"N")</f>
        <v>N</v>
      </c>
      <c r="O1484" s="4" t="str">
        <f t="shared" si="5"/>
        <v>Y</v>
      </c>
      <c r="P1484" s="4" t="s">
        <v>29</v>
      </c>
      <c r="Q1484" s="4" t="s">
        <v>147</v>
      </c>
      <c r="R1484" s="4" t="s">
        <v>28</v>
      </c>
      <c r="S1484" s="4" t="s">
        <v>28</v>
      </c>
      <c r="T1484" s="4">
        <v>0.0</v>
      </c>
      <c r="U1484" s="4" t="s">
        <v>31</v>
      </c>
    </row>
    <row r="1485">
      <c r="A1485" s="11" t="s">
        <v>1068</v>
      </c>
      <c r="B1485" s="11" t="s">
        <v>165</v>
      </c>
      <c r="C1485" s="12" t="s">
        <v>1066</v>
      </c>
      <c r="D1485" s="3" t="str">
        <f>VLOOKUP(C1485,Locations!$G$2:$H$250,2,false)</f>
        <v>00165 Tourmaline Desert</v>
      </c>
      <c r="E1485" s="11" t="s">
        <v>24</v>
      </c>
      <c r="F1485" s="4" t="s">
        <v>1048</v>
      </c>
      <c r="G1485" s="5"/>
      <c r="H1485" s="2" t="s">
        <v>27</v>
      </c>
      <c r="I1485" s="4"/>
      <c r="J1485" s="4"/>
      <c r="K1485" s="4"/>
      <c r="L1485" s="4"/>
      <c r="M1485" s="4" t="str">
        <f>IF(vlookup(A1485,'Available Pokemon'!A:C,3,FALSE)=D1485,"Y","N")</f>
        <v>Y</v>
      </c>
      <c r="N1485" s="4" t="str">
        <f>iferror(IF(vlookup(A1485,'Available Pokemon'!A:D,4,FALSE)=D1485,"Y","N"),"N")</f>
        <v>N</v>
      </c>
      <c r="O1485" s="4" t="str">
        <f t="shared" si="5"/>
        <v>Y</v>
      </c>
      <c r="P1485" s="4" t="s">
        <v>33</v>
      </c>
      <c r="Q1485" s="4"/>
      <c r="R1485" s="4" t="s">
        <v>111</v>
      </c>
      <c r="S1485" s="4" t="s">
        <v>28</v>
      </c>
      <c r="T1485" s="4">
        <v>0.0</v>
      </c>
      <c r="U1485" s="4" t="s">
        <v>31</v>
      </c>
    </row>
    <row r="1486" hidden="1">
      <c r="A1486" s="11" t="s">
        <v>453</v>
      </c>
      <c r="B1486" s="11" t="s">
        <v>165</v>
      </c>
      <c r="C1486" s="12" t="s">
        <v>1066</v>
      </c>
      <c r="D1486" s="3" t="str">
        <f>VLOOKUP(C1486,Locations!$G$2:$H$250,2,false)</f>
        <v>00165 Tourmaline Desert</v>
      </c>
      <c r="E1486" s="11" t="s">
        <v>24</v>
      </c>
      <c r="F1486" s="4" t="s">
        <v>1048</v>
      </c>
      <c r="G1486" s="3"/>
      <c r="H1486" s="11"/>
      <c r="I1486" s="4" t="s">
        <v>336</v>
      </c>
      <c r="J1486" s="4"/>
      <c r="K1486" s="4"/>
      <c r="L1486" s="4"/>
      <c r="M1486" s="4" t="str">
        <f>IF(vlookup(A1486,'Available Pokemon'!A:C,3,FALSE)=D1486,"Y","N")</f>
        <v>N</v>
      </c>
      <c r="N1486" s="4" t="str">
        <f>iferror(IF(vlookup(A1486,'Available Pokemon'!A:D,4,FALSE)=D1486,"Y","N"),"N")</f>
        <v>N</v>
      </c>
      <c r="O1486" s="4" t="str">
        <f t="shared" si="5"/>
        <v>N</v>
      </c>
      <c r="P1486" s="4" t="s">
        <v>30</v>
      </c>
      <c r="Q1486" s="4" t="s">
        <v>147</v>
      </c>
      <c r="R1486" s="4" t="s">
        <v>28</v>
      </c>
      <c r="S1486" s="4" t="s">
        <v>28</v>
      </c>
      <c r="T1486" s="4">
        <v>0.0</v>
      </c>
      <c r="U1486" s="4" t="s">
        <v>31</v>
      </c>
    </row>
    <row r="1487" hidden="1">
      <c r="A1487" s="2" t="s">
        <v>701</v>
      </c>
      <c r="B1487" s="11" t="s">
        <v>165</v>
      </c>
      <c r="C1487" s="12" t="s">
        <v>1066</v>
      </c>
      <c r="D1487" s="3" t="str">
        <f>VLOOKUP(C1487,Locations!$G$2:$H$250,2,false)</f>
        <v>00165 Tourmaline Desert</v>
      </c>
      <c r="E1487" s="11" t="s">
        <v>24</v>
      </c>
      <c r="F1487" s="4" t="s">
        <v>1048</v>
      </c>
      <c r="G1487" s="3"/>
      <c r="H1487" s="11"/>
      <c r="I1487" s="4" t="s">
        <v>440</v>
      </c>
      <c r="J1487" s="4"/>
      <c r="K1487" s="4"/>
      <c r="L1487" s="4"/>
      <c r="M1487" s="4" t="str">
        <f>IF(vlookup(A1487,'Available Pokemon'!A:C,3,FALSE)=D1487,"Y","N")</f>
        <v>N</v>
      </c>
      <c r="N1487" s="4" t="str">
        <f>iferror(IF(vlookup(A1487,'Available Pokemon'!A:D,4,FALSE)=D1487,"Y","N"),"N")</f>
        <v>N</v>
      </c>
      <c r="O1487" s="4" t="str">
        <f t="shared" si="5"/>
        <v>N</v>
      </c>
      <c r="P1487" s="4" t="s">
        <v>128</v>
      </c>
      <c r="Q1487" s="4"/>
      <c r="R1487" s="4"/>
      <c r="S1487" s="4"/>
      <c r="T1487" s="4">
        <v>0.0</v>
      </c>
      <c r="U1487" s="4" t="s">
        <v>31</v>
      </c>
    </row>
    <row r="1488">
      <c r="A1488" s="11" t="s">
        <v>1069</v>
      </c>
      <c r="B1488" s="11" t="s">
        <v>165</v>
      </c>
      <c r="C1488" s="12" t="s">
        <v>1066</v>
      </c>
      <c r="D1488" s="3" t="str">
        <f>VLOOKUP(C1488,Locations!$G$2:$H$250,2,false)</f>
        <v>00165 Tourmaline Desert</v>
      </c>
      <c r="E1488" s="11" t="s">
        <v>24</v>
      </c>
      <c r="F1488" s="4" t="s">
        <v>1048</v>
      </c>
      <c r="G1488" s="3"/>
      <c r="H1488" s="2" t="s">
        <v>69</v>
      </c>
      <c r="I1488" s="4"/>
      <c r="J1488" s="4"/>
      <c r="K1488" s="4"/>
      <c r="L1488" s="4"/>
      <c r="M1488" s="4" t="str">
        <f>IF(vlookup(A1488,'Available Pokemon'!A:C,3,FALSE)=D1488,"Y","N")</f>
        <v>Y</v>
      </c>
      <c r="N1488" s="4" t="str">
        <f>iferror(IF(vlookup(A1488,'Available Pokemon'!A:D,4,FALSE)=D1488,"Y","N"),"N")</f>
        <v>N</v>
      </c>
      <c r="O1488" s="4" t="str">
        <f t="shared" si="5"/>
        <v>Y</v>
      </c>
      <c r="P1488" s="4" t="s">
        <v>128</v>
      </c>
      <c r="Q1488" s="4" t="s">
        <v>131</v>
      </c>
      <c r="R1488" s="4" t="s">
        <v>28</v>
      </c>
      <c r="S1488" s="4" t="s">
        <v>28</v>
      </c>
      <c r="T1488" s="4">
        <v>0.0</v>
      </c>
      <c r="U1488" s="4" t="s">
        <v>31</v>
      </c>
    </row>
    <row r="1489">
      <c r="A1489" s="11" t="s">
        <v>1070</v>
      </c>
      <c r="B1489" s="11" t="s">
        <v>165</v>
      </c>
      <c r="C1489" s="12" t="s">
        <v>1066</v>
      </c>
      <c r="D1489" s="3" t="str">
        <f>VLOOKUP(C1489,Locations!$G$2:$H$250,2,false)</f>
        <v>00165 Tourmaline Desert</v>
      </c>
      <c r="E1489" s="11" t="s">
        <v>24</v>
      </c>
      <c r="F1489" s="4" t="s">
        <v>1048</v>
      </c>
      <c r="G1489" s="5"/>
      <c r="H1489" s="2" t="s">
        <v>414</v>
      </c>
      <c r="I1489" s="4"/>
      <c r="J1489" s="4"/>
      <c r="K1489" s="4"/>
      <c r="L1489" s="4"/>
      <c r="M1489" s="4" t="str">
        <f>IF(vlookup(A1489,'Available Pokemon'!A:C,3,FALSE)=D1489,"Y","N")</f>
        <v>Y</v>
      </c>
      <c r="N1489" s="4" t="str">
        <f>iferror(IF(vlookup(A1489,'Available Pokemon'!A:D,4,FALSE)=D1489,"Y","N"),"N")</f>
        <v>N</v>
      </c>
      <c r="O1489" s="4" t="str">
        <f t="shared" si="5"/>
        <v>Y</v>
      </c>
      <c r="P1489" s="4" t="s">
        <v>128</v>
      </c>
      <c r="Q1489" s="4" t="s">
        <v>186</v>
      </c>
      <c r="R1489" s="4" t="s">
        <v>28</v>
      </c>
      <c r="S1489" s="4" t="s">
        <v>28</v>
      </c>
      <c r="T1489" s="4">
        <v>0.0</v>
      </c>
      <c r="U1489" s="4" t="s">
        <v>31</v>
      </c>
    </row>
    <row r="1490" hidden="1">
      <c r="A1490" s="11" t="s">
        <v>925</v>
      </c>
      <c r="B1490" s="11" t="s">
        <v>165</v>
      </c>
      <c r="C1490" s="12" t="s">
        <v>1066</v>
      </c>
      <c r="D1490" s="3" t="str">
        <f>VLOOKUP(C1490,Locations!$G$2:$H$250,2,false)</f>
        <v>00165 Tourmaline Desert</v>
      </c>
      <c r="E1490" s="11" t="s">
        <v>24</v>
      </c>
      <c r="F1490" s="4" t="s">
        <v>1048</v>
      </c>
      <c r="G1490" s="5"/>
      <c r="H1490" s="2" t="s">
        <v>69</v>
      </c>
      <c r="I1490" s="4"/>
      <c r="J1490" s="4"/>
      <c r="K1490" s="4"/>
      <c r="L1490" s="4"/>
      <c r="M1490" s="4" t="str">
        <f>IF(vlookup(A1490,'Available Pokemon'!A:C,3,FALSE)=D1490,"Y","N")</f>
        <v>N</v>
      </c>
      <c r="N1490" s="4" t="str">
        <f>iferror(IF(vlookup(A1490,'Available Pokemon'!A:D,4,FALSE)=D1490,"Y","N"),"N")</f>
        <v>N</v>
      </c>
      <c r="O1490" s="4" t="str">
        <f t="shared" si="5"/>
        <v>N</v>
      </c>
      <c r="P1490" s="4" t="s">
        <v>128</v>
      </c>
      <c r="Q1490" s="4" t="s">
        <v>56</v>
      </c>
      <c r="R1490" s="4" t="s">
        <v>28</v>
      </c>
      <c r="S1490" s="4" t="s">
        <v>28</v>
      </c>
      <c r="T1490" s="4">
        <v>0.0</v>
      </c>
      <c r="U1490" s="4" t="s">
        <v>31</v>
      </c>
    </row>
    <row r="1491">
      <c r="A1491" s="11" t="s">
        <v>1071</v>
      </c>
      <c r="B1491" s="11" t="s">
        <v>165</v>
      </c>
      <c r="C1491" s="12" t="s">
        <v>1066</v>
      </c>
      <c r="D1491" s="3" t="str">
        <f>VLOOKUP(C1491,Locations!$G$2:$H$250,2,false)</f>
        <v>00165 Tourmaline Desert</v>
      </c>
      <c r="E1491" s="11" t="s">
        <v>24</v>
      </c>
      <c r="F1491" s="4" t="s">
        <v>1048</v>
      </c>
      <c r="G1491" s="5"/>
      <c r="H1491" s="2" t="s">
        <v>69</v>
      </c>
      <c r="I1491" s="4"/>
      <c r="J1491" s="4"/>
      <c r="K1491" s="4"/>
      <c r="L1491" s="4"/>
      <c r="M1491" s="4" t="str">
        <f>IF(vlookup(A1491,'Available Pokemon'!A:C,3,FALSE)=D1491,"Y","N")</f>
        <v>Y</v>
      </c>
      <c r="N1491" s="4" t="str">
        <f>iferror(IF(vlookup(A1491,'Available Pokemon'!A:D,4,FALSE)=D1491,"Y","N"),"N")</f>
        <v>N</v>
      </c>
      <c r="O1491" s="4" t="str">
        <f t="shared" si="5"/>
        <v>Y</v>
      </c>
      <c r="P1491" s="4" t="s">
        <v>81</v>
      </c>
      <c r="Q1491" s="4" t="s">
        <v>71</v>
      </c>
      <c r="R1491" s="4" t="s">
        <v>28</v>
      </c>
      <c r="S1491" s="4" t="s">
        <v>28</v>
      </c>
      <c r="T1491" s="4">
        <v>0.0</v>
      </c>
      <c r="U1491" s="4" t="s">
        <v>31</v>
      </c>
    </row>
    <row r="1492">
      <c r="A1492" s="11" t="s">
        <v>1072</v>
      </c>
      <c r="B1492" s="11" t="s">
        <v>165</v>
      </c>
      <c r="C1492" s="12" t="s">
        <v>1066</v>
      </c>
      <c r="D1492" s="3" t="str">
        <f>VLOOKUP(C1492,Locations!$G$2:$H$250,2,false)</f>
        <v>00165 Tourmaline Desert</v>
      </c>
      <c r="E1492" s="11" t="s">
        <v>24</v>
      </c>
      <c r="F1492" s="4" t="s">
        <v>1048</v>
      </c>
      <c r="G1492" s="3"/>
      <c r="H1492" s="2" t="s">
        <v>69</v>
      </c>
      <c r="I1492" s="4"/>
      <c r="J1492" s="4"/>
      <c r="K1492" s="4"/>
      <c r="L1492" s="4"/>
      <c r="M1492" s="4" t="str">
        <f>IF(vlookup(A1492,'Available Pokemon'!A:C,3,FALSE)=D1492,"Y","N")</f>
        <v>Y</v>
      </c>
      <c r="N1492" s="4" t="str">
        <f>iferror(IF(vlookup(A1492,'Available Pokemon'!A:D,4,FALSE)=D1492,"Y","N"),"N")</f>
        <v>N</v>
      </c>
      <c r="O1492" s="4" t="str">
        <f t="shared" si="5"/>
        <v>Y</v>
      </c>
      <c r="P1492" s="4" t="s">
        <v>128</v>
      </c>
      <c r="Q1492" s="4"/>
      <c r="R1492" s="4" t="s">
        <v>28</v>
      </c>
      <c r="S1492" s="4" t="s">
        <v>28</v>
      </c>
      <c r="T1492" s="4">
        <v>0.0</v>
      </c>
      <c r="U1492" s="4" t="s">
        <v>31</v>
      </c>
    </row>
    <row r="1493">
      <c r="A1493" s="11" t="s">
        <v>1073</v>
      </c>
      <c r="B1493" s="11" t="s">
        <v>165</v>
      </c>
      <c r="C1493" s="12" t="s">
        <v>1066</v>
      </c>
      <c r="D1493" s="3" t="str">
        <f>VLOOKUP(C1493,Locations!$G$2:$H$250,2,false)</f>
        <v>00165 Tourmaline Desert</v>
      </c>
      <c r="E1493" s="11" t="s">
        <v>24</v>
      </c>
      <c r="F1493" s="4" t="s">
        <v>1048</v>
      </c>
      <c r="G1493" s="5"/>
      <c r="H1493" s="2" t="s">
        <v>69</v>
      </c>
      <c r="I1493" s="4" t="s">
        <v>699</v>
      </c>
      <c r="J1493" s="4"/>
      <c r="K1493" s="4"/>
      <c r="L1493" s="4"/>
      <c r="M1493" s="4" t="str">
        <f>IF(vlookup(A1493,'Available Pokemon'!A:C,3,FALSE)=D1493,"Y","N")</f>
        <v>Y</v>
      </c>
      <c r="N1493" s="4" t="str">
        <f>iferror(IF(vlookup(A1493,'Available Pokemon'!A:D,4,FALSE)=D1493,"Y","N"),"N")</f>
        <v>N</v>
      </c>
      <c r="O1493" s="4" t="str">
        <f t="shared" si="5"/>
        <v>Y</v>
      </c>
      <c r="P1493" s="4" t="s">
        <v>128</v>
      </c>
      <c r="Q1493" s="4" t="s">
        <v>147</v>
      </c>
      <c r="R1493" s="4" t="s">
        <v>28</v>
      </c>
      <c r="S1493" s="4" t="s">
        <v>28</v>
      </c>
      <c r="T1493" s="4">
        <v>0.0</v>
      </c>
      <c r="U1493" s="4" t="s">
        <v>31</v>
      </c>
    </row>
    <row r="1494" hidden="1">
      <c r="A1494" s="11" t="s">
        <v>1064</v>
      </c>
      <c r="B1494" s="11" t="s">
        <v>165</v>
      </c>
      <c r="C1494" s="12" t="s">
        <v>1066</v>
      </c>
      <c r="D1494" s="3" t="str">
        <f>VLOOKUP(C1494,Locations!$G$2:$H$250,2,false)</f>
        <v>00165 Tourmaline Desert</v>
      </c>
      <c r="E1494" s="11" t="s">
        <v>24</v>
      </c>
      <c r="F1494" s="4" t="s">
        <v>1048</v>
      </c>
      <c r="G1494" s="3"/>
      <c r="H1494" s="11"/>
      <c r="I1494" s="4" t="s">
        <v>550</v>
      </c>
      <c r="J1494" s="4"/>
      <c r="K1494" s="4"/>
      <c r="L1494" s="4"/>
      <c r="M1494" s="4" t="str">
        <f>IF(vlookup(A1494,'Available Pokemon'!A:C,3,FALSE)=D1494,"Y","N")</f>
        <v>N</v>
      </c>
      <c r="N1494" s="4" t="str">
        <f>iferror(IF(vlookup(A1494,'Available Pokemon'!A:D,4,FALSE)=D1494,"Y","N"),"N")</f>
        <v>N</v>
      </c>
      <c r="O1494" s="4" t="str">
        <f t="shared" si="5"/>
        <v>N</v>
      </c>
      <c r="P1494" s="4" t="s">
        <v>131</v>
      </c>
      <c r="Q1494" s="4" t="s">
        <v>121</v>
      </c>
      <c r="R1494" s="4" t="s">
        <v>28</v>
      </c>
      <c r="S1494" s="4" t="s">
        <v>28</v>
      </c>
      <c r="T1494" s="4">
        <v>1.0</v>
      </c>
      <c r="U1494" s="4"/>
    </row>
    <row r="1495">
      <c r="A1495" s="11" t="s">
        <v>1074</v>
      </c>
      <c r="B1495" s="11" t="s">
        <v>165</v>
      </c>
      <c r="C1495" s="12" t="s">
        <v>1066</v>
      </c>
      <c r="D1495" s="3" t="str">
        <f>VLOOKUP(C1495,Locations!$G$2:$H$250,2,false)</f>
        <v>00165 Tourmaline Desert</v>
      </c>
      <c r="E1495" s="11" t="s">
        <v>24</v>
      </c>
      <c r="F1495" s="4" t="s">
        <v>1048</v>
      </c>
      <c r="G1495" s="5"/>
      <c r="H1495" s="2" t="s">
        <v>414</v>
      </c>
      <c r="I1495" s="4"/>
      <c r="J1495" s="4"/>
      <c r="K1495" s="4"/>
      <c r="L1495" s="4"/>
      <c r="M1495" s="4" t="str">
        <f>IF(vlookup(A1495,'Available Pokemon'!A:C,3,FALSE)=D1495,"Y","N")</f>
        <v>Y</v>
      </c>
      <c r="N1495" s="4" t="str">
        <f>iferror(IF(vlookup(A1495,'Available Pokemon'!A:D,4,FALSE)=D1495,"Y","N"),"N")</f>
        <v>N</v>
      </c>
      <c r="O1495" s="4" t="str">
        <f t="shared" si="5"/>
        <v>Y</v>
      </c>
      <c r="P1495" s="4" t="s">
        <v>121</v>
      </c>
      <c r="Q1495" s="4"/>
      <c r="R1495" s="4" t="s">
        <v>28</v>
      </c>
      <c r="S1495" s="4" t="s">
        <v>28</v>
      </c>
      <c r="T1495" s="4">
        <v>0.0</v>
      </c>
      <c r="U1495" s="4" t="s">
        <v>31</v>
      </c>
    </row>
    <row r="1496">
      <c r="A1496" s="11" t="s">
        <v>1075</v>
      </c>
      <c r="B1496" s="11" t="s">
        <v>165</v>
      </c>
      <c r="C1496" s="12" t="s">
        <v>1066</v>
      </c>
      <c r="D1496" s="3" t="str">
        <f>VLOOKUP(C1496,Locations!$G$2:$H$250,2,false)</f>
        <v>00165 Tourmaline Desert</v>
      </c>
      <c r="E1496" s="11" t="s">
        <v>24</v>
      </c>
      <c r="F1496" s="4" t="s">
        <v>1048</v>
      </c>
      <c r="G1496" s="5"/>
      <c r="H1496" s="2" t="s">
        <v>414</v>
      </c>
      <c r="I1496" s="4"/>
      <c r="J1496" s="4"/>
      <c r="K1496" s="4"/>
      <c r="L1496" s="4"/>
      <c r="M1496" s="4" t="str">
        <f>IF(vlookup(A1496,'Available Pokemon'!A:C,3,FALSE)=D1496,"Y","N")</f>
        <v>Y</v>
      </c>
      <c r="N1496" s="4" t="str">
        <f>iferror(IF(vlookup(A1496,'Available Pokemon'!A:D,4,FALSE)=D1496,"Y","N"),"N")</f>
        <v>N</v>
      </c>
      <c r="O1496" s="4" t="str">
        <f t="shared" si="5"/>
        <v>Y</v>
      </c>
      <c r="P1496" s="4" t="s">
        <v>147</v>
      </c>
      <c r="Q1496" s="4" t="s">
        <v>56</v>
      </c>
      <c r="R1496" s="4" t="s">
        <v>28</v>
      </c>
      <c r="S1496" s="4" t="s">
        <v>28</v>
      </c>
      <c r="T1496" s="4">
        <v>0.0</v>
      </c>
      <c r="U1496" s="4" t="s">
        <v>31</v>
      </c>
    </row>
    <row r="1497" hidden="1">
      <c r="A1497" s="11" t="s">
        <v>618</v>
      </c>
      <c r="B1497" s="11" t="s">
        <v>165</v>
      </c>
      <c r="C1497" s="12" t="s">
        <v>1066</v>
      </c>
      <c r="D1497" s="3" t="str">
        <f>VLOOKUP(C1497,Locations!$G$2:$H$250,2,false)</f>
        <v>00165 Tourmaline Desert</v>
      </c>
      <c r="E1497" s="11" t="s">
        <v>24</v>
      </c>
      <c r="F1497" s="4" t="s">
        <v>1048</v>
      </c>
      <c r="G1497" s="3"/>
      <c r="H1497" s="2" t="s">
        <v>69</v>
      </c>
      <c r="I1497" s="4" t="s">
        <v>143</v>
      </c>
      <c r="J1497" s="4"/>
      <c r="K1497" s="4"/>
      <c r="L1497" s="4"/>
      <c r="M1497" s="4" t="str">
        <f>IF(vlookup(A1497,'Available Pokemon'!A:C,3,FALSE)=D1497,"Y","N")</f>
        <v>N</v>
      </c>
      <c r="N1497" s="4" t="str">
        <f>iferror(IF(vlookup(A1497,'Available Pokemon'!A:D,4,FALSE)=D1497,"Y","N"),"N")</f>
        <v>N</v>
      </c>
      <c r="O1497" s="4" t="str">
        <f t="shared" si="5"/>
        <v>N</v>
      </c>
      <c r="P1497" s="4" t="s">
        <v>29</v>
      </c>
      <c r="Q1497" s="4"/>
      <c r="R1497" s="4" t="s">
        <v>28</v>
      </c>
      <c r="S1497" s="4" t="s">
        <v>31</v>
      </c>
      <c r="T1497" s="4" t="s">
        <v>82</v>
      </c>
      <c r="U1497" s="4" t="s">
        <v>31</v>
      </c>
    </row>
    <row r="1498">
      <c r="A1498" s="11" t="s">
        <v>900</v>
      </c>
      <c r="B1498" s="11" t="s">
        <v>165</v>
      </c>
      <c r="C1498" s="12" t="s">
        <v>1066</v>
      </c>
      <c r="D1498" s="3" t="str">
        <f>VLOOKUP(C1498,Locations!$G$2:$H$250,2,false)</f>
        <v>00165 Tourmaline Desert</v>
      </c>
      <c r="E1498" s="11" t="s">
        <v>24</v>
      </c>
      <c r="F1498" s="4" t="s">
        <v>1048</v>
      </c>
      <c r="G1498" s="5"/>
      <c r="H1498" s="2" t="s">
        <v>149</v>
      </c>
      <c r="I1498" s="4" t="s">
        <v>586</v>
      </c>
      <c r="J1498" s="4"/>
      <c r="K1498" s="4"/>
      <c r="L1498" s="4"/>
      <c r="M1498" s="4" t="str">
        <f>IF(vlookup(A1498,'Available Pokemon'!A:C,3,FALSE)=D1498,"Y","N")</f>
        <v>N</v>
      </c>
      <c r="N1498" s="4" t="str">
        <f>iferror(IF(vlookup(A1498,'Available Pokemon'!A:D,4,FALSE)=D1498,"Y","N"),"N")</f>
        <v>Y</v>
      </c>
      <c r="O1498" s="4" t="str">
        <f t="shared" si="5"/>
        <v>Y</v>
      </c>
      <c r="P1498" s="4" t="s">
        <v>128</v>
      </c>
      <c r="Q1498" s="4"/>
      <c r="R1498" s="4" t="s">
        <v>28</v>
      </c>
      <c r="S1498" s="4" t="s">
        <v>28</v>
      </c>
      <c r="T1498" s="4">
        <v>0.0</v>
      </c>
      <c r="U1498" s="4" t="s">
        <v>31</v>
      </c>
    </row>
    <row r="1499" hidden="1">
      <c r="A1499" s="11" t="s">
        <v>704</v>
      </c>
      <c r="B1499" s="11" t="s">
        <v>165</v>
      </c>
      <c r="C1499" s="12" t="s">
        <v>1066</v>
      </c>
      <c r="D1499" s="3" t="str">
        <f>VLOOKUP(C1499,Locations!$G$2:$H$250,2,false)</f>
        <v>00165 Tourmaline Desert</v>
      </c>
      <c r="E1499" s="11" t="s">
        <v>24</v>
      </c>
      <c r="F1499" s="4" t="s">
        <v>1048</v>
      </c>
      <c r="G1499" s="3"/>
      <c r="H1499" s="11"/>
      <c r="I1499" s="4" t="s">
        <v>446</v>
      </c>
      <c r="J1499" s="4"/>
      <c r="K1499" s="4"/>
      <c r="L1499" s="4"/>
      <c r="M1499" s="4" t="str">
        <f>IF(vlookup(A1499,'Available Pokemon'!A:C,3,FALSE)=D1499,"Y","N")</f>
        <v>N</v>
      </c>
      <c r="N1499" s="4" t="str">
        <f>iferror(IF(vlookup(A1499,'Available Pokemon'!A:D,4,FALSE)=D1499,"Y","N"),"N")</f>
        <v>N</v>
      </c>
      <c r="O1499" s="4" t="str">
        <f t="shared" si="5"/>
        <v>N</v>
      </c>
      <c r="P1499" s="4" t="s">
        <v>128</v>
      </c>
      <c r="Q1499" s="4"/>
      <c r="R1499" s="4" t="s">
        <v>28</v>
      </c>
      <c r="S1499" s="4" t="s">
        <v>28</v>
      </c>
      <c r="T1499" s="4">
        <v>0.0</v>
      </c>
      <c r="U1499" s="4" t="s">
        <v>31</v>
      </c>
    </row>
    <row r="1500">
      <c r="A1500" s="11" t="s">
        <v>1076</v>
      </c>
      <c r="B1500" s="11" t="s">
        <v>165</v>
      </c>
      <c r="C1500" s="12" t="s">
        <v>1066</v>
      </c>
      <c r="D1500" s="3" t="str">
        <f>VLOOKUP(C1500,Locations!$G$2:$H$250,2,false)</f>
        <v>00165 Tourmaline Desert</v>
      </c>
      <c r="E1500" s="11" t="s">
        <v>24</v>
      </c>
      <c r="F1500" s="4" t="s">
        <v>1048</v>
      </c>
      <c r="G1500" s="5"/>
      <c r="H1500" s="2" t="s">
        <v>27</v>
      </c>
      <c r="I1500" s="4" t="s">
        <v>805</v>
      </c>
      <c r="J1500" s="4"/>
      <c r="K1500" s="4"/>
      <c r="L1500" s="4"/>
      <c r="M1500" s="4" t="str">
        <f>IF(vlookup(A1500,'Available Pokemon'!A:C,3,FALSE)=D1500,"Y","N")</f>
        <v>Y</v>
      </c>
      <c r="N1500" s="4" t="str">
        <f>iferror(IF(vlookup(A1500,'Available Pokemon'!A:D,4,FALSE)=D1500,"Y","N"),"N")</f>
        <v>N</v>
      </c>
      <c r="O1500" s="4" t="str">
        <f t="shared" si="5"/>
        <v>Y</v>
      </c>
      <c r="P1500" s="4" t="s">
        <v>147</v>
      </c>
      <c r="Q1500" s="4" t="s">
        <v>226</v>
      </c>
      <c r="R1500" s="4" t="s">
        <v>28</v>
      </c>
      <c r="S1500" s="4" t="s">
        <v>28</v>
      </c>
      <c r="T1500" s="4">
        <v>0.0</v>
      </c>
      <c r="U1500" s="4" t="s">
        <v>31</v>
      </c>
    </row>
    <row r="1501">
      <c r="A1501" s="11" t="s">
        <v>1077</v>
      </c>
      <c r="B1501" s="11" t="s">
        <v>165</v>
      </c>
      <c r="C1501" s="12" t="s">
        <v>1066</v>
      </c>
      <c r="D1501" s="3" t="str">
        <f>VLOOKUP(C1501,Locations!$G$2:$H$250,2,false)</f>
        <v>00165 Tourmaline Desert</v>
      </c>
      <c r="E1501" s="11" t="s">
        <v>24</v>
      </c>
      <c r="F1501" s="4" t="s">
        <v>1048</v>
      </c>
      <c r="G1501" s="5"/>
      <c r="H1501" s="2" t="s">
        <v>414</v>
      </c>
      <c r="I1501" s="4" t="s">
        <v>800</v>
      </c>
      <c r="J1501" s="4"/>
      <c r="K1501" s="4"/>
      <c r="L1501" s="4"/>
      <c r="M1501" s="4" t="str">
        <f>IF(vlookup(A1501,'Available Pokemon'!A:C,3,FALSE)=D1501,"Y","N")</f>
        <v>Y</v>
      </c>
      <c r="N1501" s="4" t="str">
        <f>iferror(IF(vlookup(A1501,'Available Pokemon'!A:D,4,FALSE)=D1501,"Y","N"),"N")</f>
        <v>N</v>
      </c>
      <c r="O1501" s="4" t="str">
        <f t="shared" si="5"/>
        <v>Y</v>
      </c>
      <c r="P1501" s="4" t="s">
        <v>131</v>
      </c>
      <c r="Q1501" s="4" t="s">
        <v>56</v>
      </c>
      <c r="R1501" s="4" t="s">
        <v>28</v>
      </c>
      <c r="S1501" s="4" t="s">
        <v>31</v>
      </c>
      <c r="T1501" s="4" t="s">
        <v>82</v>
      </c>
      <c r="U1501" s="4" t="s">
        <v>31</v>
      </c>
    </row>
    <row r="1502">
      <c r="A1502" s="11" t="s">
        <v>1078</v>
      </c>
      <c r="B1502" s="11" t="s">
        <v>165</v>
      </c>
      <c r="C1502" s="12" t="s">
        <v>1066</v>
      </c>
      <c r="D1502" s="3" t="str">
        <f>VLOOKUP(C1502,Locations!$G$2:$H$250,2,false)</f>
        <v>00165 Tourmaline Desert</v>
      </c>
      <c r="E1502" s="11" t="s">
        <v>24</v>
      </c>
      <c r="F1502" s="4" t="s">
        <v>1048</v>
      </c>
      <c r="G1502" s="5"/>
      <c r="H1502" s="2" t="s">
        <v>414</v>
      </c>
      <c r="I1502" s="4"/>
      <c r="J1502" s="4"/>
      <c r="K1502" s="4"/>
      <c r="L1502" s="4"/>
      <c r="M1502" s="4" t="str">
        <f>IF(vlookup(A1502,'Available Pokemon'!A:C,3,FALSE)=D1502,"Y","N")</f>
        <v>Y</v>
      </c>
      <c r="N1502" s="4" t="str">
        <f>iferror(IF(vlookup(A1502,'Available Pokemon'!A:D,4,FALSE)=D1502,"Y","N"),"N")</f>
        <v>N</v>
      </c>
      <c r="O1502" s="4" t="str">
        <f t="shared" si="5"/>
        <v>Y</v>
      </c>
      <c r="P1502" s="4" t="s">
        <v>128</v>
      </c>
      <c r="Q1502" s="4" t="s">
        <v>186</v>
      </c>
      <c r="R1502" s="4" t="s">
        <v>28</v>
      </c>
      <c r="S1502" s="4" t="s">
        <v>28</v>
      </c>
      <c r="T1502" s="4">
        <v>1.0</v>
      </c>
      <c r="U1502" s="4"/>
    </row>
    <row r="1503">
      <c r="A1503" s="2" t="s">
        <v>1079</v>
      </c>
      <c r="B1503" s="2" t="s">
        <v>22</v>
      </c>
      <c r="C1503" s="2" t="s">
        <v>1066</v>
      </c>
      <c r="D1503" s="3" t="str">
        <f>VLOOKUP(C1503,Locations!$G$2:$H$250,2,false)</f>
        <v>00165 Tourmaline Desert</v>
      </c>
      <c r="E1503" s="2" t="s">
        <v>24</v>
      </c>
      <c r="F1503" s="4" t="s">
        <v>1048</v>
      </c>
      <c r="G1503" s="5"/>
      <c r="H1503" s="2" t="s">
        <v>414</v>
      </c>
      <c r="I1503" s="4" t="s">
        <v>28</v>
      </c>
      <c r="J1503" s="4" t="s">
        <v>28</v>
      </c>
      <c r="K1503" s="4" t="s">
        <v>28</v>
      </c>
      <c r="L1503" s="4"/>
      <c r="M1503" s="4" t="str">
        <f>IF(vlookup(A1503,'Available Pokemon'!A:C,3,FALSE)=D1503,"Y","N")</f>
        <v>Y</v>
      </c>
      <c r="N1503" s="4" t="str">
        <f>iferror(IF(vlookup(A1503,'Available Pokemon'!A:D,4,FALSE)=D1503,"Y","N"),"N")</f>
        <v>N</v>
      </c>
      <c r="O1503" s="4" t="str">
        <f t="shared" si="5"/>
        <v>Y</v>
      </c>
      <c r="P1503" s="4" t="s">
        <v>29</v>
      </c>
      <c r="Q1503" s="4" t="s">
        <v>186</v>
      </c>
      <c r="R1503" s="4" t="s">
        <v>28</v>
      </c>
      <c r="S1503" s="4" t="s">
        <v>28</v>
      </c>
      <c r="T1503" s="4">
        <v>0.0</v>
      </c>
      <c r="U1503" s="4" t="s">
        <v>31</v>
      </c>
    </row>
    <row r="1504" hidden="1">
      <c r="A1504" s="11" t="s">
        <v>161</v>
      </c>
      <c r="B1504" s="2" t="s">
        <v>600</v>
      </c>
      <c r="C1504" s="12" t="s">
        <v>1066</v>
      </c>
      <c r="D1504" s="3" t="str">
        <f>VLOOKUP(C1504,Locations!$G$2:$H$250,2,false)</f>
        <v>00165 Tourmaline Desert</v>
      </c>
      <c r="E1504" s="11" t="s">
        <v>24</v>
      </c>
      <c r="F1504" s="4" t="s">
        <v>1048</v>
      </c>
      <c r="G1504" s="3"/>
      <c r="H1504" s="2"/>
      <c r="I1504" s="4" t="s">
        <v>152</v>
      </c>
      <c r="J1504" s="4"/>
      <c r="K1504" s="4"/>
      <c r="L1504" s="4"/>
      <c r="M1504" s="4" t="str">
        <f>IF(vlookup(A1504,'Available Pokemon'!A:C,3,FALSE)=D1504,"Y","N")</f>
        <v>N</v>
      </c>
      <c r="N1504" s="4" t="str">
        <f>iferror(IF(vlookup(A1504,'Available Pokemon'!A:D,4,FALSE)=D1504,"Y","N"),"N")</f>
        <v>N</v>
      </c>
      <c r="O1504" s="4" t="str">
        <f t="shared" si="5"/>
        <v>N</v>
      </c>
      <c r="P1504" s="4" t="s">
        <v>30</v>
      </c>
      <c r="Q1504" s="4"/>
      <c r="R1504" s="4" t="s">
        <v>28</v>
      </c>
      <c r="S1504" s="4" t="s">
        <v>31</v>
      </c>
      <c r="T1504" s="4">
        <v>1.0</v>
      </c>
      <c r="U1504" s="4"/>
    </row>
    <row r="1505" hidden="1">
      <c r="A1505" s="11" t="s">
        <v>588</v>
      </c>
      <c r="B1505" s="2" t="s">
        <v>600</v>
      </c>
      <c r="C1505" s="12" t="s">
        <v>1066</v>
      </c>
      <c r="D1505" s="3" t="str">
        <f>VLOOKUP(C1505,Locations!$G$2:$H$250,2,false)</f>
        <v>00165 Tourmaline Desert</v>
      </c>
      <c r="E1505" s="11" t="s">
        <v>24</v>
      </c>
      <c r="F1505" s="4" t="s">
        <v>1048</v>
      </c>
      <c r="G1505" s="3"/>
      <c r="H1505" s="2"/>
      <c r="I1505" s="4" t="s">
        <v>152</v>
      </c>
      <c r="J1505" s="4"/>
      <c r="K1505" s="4"/>
      <c r="L1505" s="4"/>
      <c r="M1505" s="4" t="str">
        <f>IF(vlookup(A1505,'Available Pokemon'!A:C,3,FALSE)=D1505,"Y","N")</f>
        <v>N</v>
      </c>
      <c r="N1505" s="4" t="str">
        <f>iferror(IF(vlookup(A1505,'Available Pokemon'!A:D,4,FALSE)=D1505,"Y","N"),"N")</f>
        <v>N</v>
      </c>
      <c r="O1505" s="4" t="str">
        <f t="shared" si="5"/>
        <v>N</v>
      </c>
      <c r="P1505" s="4" t="s">
        <v>30</v>
      </c>
      <c r="Q1505" s="4"/>
      <c r="R1505" s="4" t="s">
        <v>28</v>
      </c>
      <c r="S1505" s="4" t="s">
        <v>28</v>
      </c>
      <c r="T1505" s="4">
        <v>0.0</v>
      </c>
      <c r="U1505" s="4" t="s">
        <v>31</v>
      </c>
    </row>
    <row r="1506" hidden="1">
      <c r="A1506" s="11" t="s">
        <v>161</v>
      </c>
      <c r="B1506" s="2" t="s">
        <v>158</v>
      </c>
      <c r="C1506" s="12" t="s">
        <v>1066</v>
      </c>
      <c r="D1506" s="3" t="str">
        <f>VLOOKUP(C1506,Locations!$G$2:$H$250,2,false)</f>
        <v>00165 Tourmaline Desert</v>
      </c>
      <c r="E1506" s="11" t="s">
        <v>24</v>
      </c>
      <c r="F1506" s="4" t="s">
        <v>1048</v>
      </c>
      <c r="G1506" s="3"/>
      <c r="H1506" s="2"/>
      <c r="I1506" s="4" t="s">
        <v>152</v>
      </c>
      <c r="J1506" s="4"/>
      <c r="K1506" s="4"/>
      <c r="L1506" s="4"/>
      <c r="M1506" s="4" t="str">
        <f>IF(vlookup(A1506,'Available Pokemon'!A:C,3,FALSE)=D1506,"Y","N")</f>
        <v>N</v>
      </c>
      <c r="N1506" s="4" t="str">
        <f>iferror(IF(vlookup(A1506,'Available Pokemon'!A:D,4,FALSE)=D1506,"Y","N"),"N")</f>
        <v>N</v>
      </c>
      <c r="O1506" s="4" t="str">
        <f t="shared" si="5"/>
        <v>N</v>
      </c>
      <c r="P1506" s="4" t="s">
        <v>30</v>
      </c>
      <c r="Q1506" s="4"/>
      <c r="R1506" s="4" t="s">
        <v>28</v>
      </c>
      <c r="S1506" s="4" t="s">
        <v>31</v>
      </c>
      <c r="T1506" s="4">
        <v>1.0</v>
      </c>
      <c r="U1506" s="4"/>
    </row>
    <row r="1507" hidden="1">
      <c r="A1507" s="11" t="s">
        <v>626</v>
      </c>
      <c r="B1507" s="2" t="s">
        <v>938</v>
      </c>
      <c r="C1507" s="12" t="s">
        <v>1066</v>
      </c>
      <c r="D1507" s="3" t="str">
        <f>VLOOKUP(C1507,Locations!$G$2:$H$250,2,false)</f>
        <v>00165 Tourmaline Desert</v>
      </c>
      <c r="E1507" s="11" t="s">
        <v>24</v>
      </c>
      <c r="F1507" s="4" t="s">
        <v>1048</v>
      </c>
      <c r="G1507" s="3"/>
      <c r="H1507" s="2"/>
      <c r="I1507" s="4" t="s">
        <v>1080</v>
      </c>
      <c r="J1507" s="4"/>
      <c r="K1507" s="4"/>
      <c r="L1507" s="4"/>
      <c r="M1507" s="4" t="str">
        <f>IF(vlookup(A1507,'Available Pokemon'!A:C,3,FALSE)=D1507,"Y","N")</f>
        <v>N</v>
      </c>
      <c r="N1507" s="4" t="str">
        <f>iferror(IF(vlookup(A1507,'Available Pokemon'!A:D,4,FALSE)=D1507,"Y","N"),"N")</f>
        <v>N</v>
      </c>
      <c r="O1507" s="4" t="str">
        <f t="shared" si="5"/>
        <v>N</v>
      </c>
      <c r="P1507" s="4" t="s">
        <v>44</v>
      </c>
      <c r="Q1507" s="4" t="s">
        <v>111</v>
      </c>
      <c r="R1507" s="4" t="s">
        <v>28</v>
      </c>
      <c r="S1507" s="4" t="s">
        <v>31</v>
      </c>
      <c r="T1507" s="4" t="s">
        <v>82</v>
      </c>
      <c r="U1507" s="4" t="s">
        <v>31</v>
      </c>
    </row>
    <row r="1508" hidden="1">
      <c r="A1508" s="11" t="s">
        <v>646</v>
      </c>
      <c r="B1508" s="2" t="s">
        <v>938</v>
      </c>
      <c r="C1508" s="12" t="s">
        <v>1066</v>
      </c>
      <c r="D1508" s="3" t="str">
        <f>VLOOKUP(C1508,Locations!$G$2:$H$250,2,false)</f>
        <v>00165 Tourmaline Desert</v>
      </c>
      <c r="E1508" s="11" t="s">
        <v>24</v>
      </c>
      <c r="F1508" s="4" t="s">
        <v>1048</v>
      </c>
      <c r="G1508" s="3"/>
      <c r="H1508" s="2"/>
      <c r="I1508" s="4"/>
      <c r="J1508" s="4"/>
      <c r="K1508" s="4"/>
      <c r="L1508" s="4"/>
      <c r="M1508" s="4" t="str">
        <f>IF(vlookup(A1508,'Available Pokemon'!A:C,3,FALSE)=D1508,"Y","N")</f>
        <v>N</v>
      </c>
      <c r="N1508" s="4" t="str">
        <f>iferror(IF(vlookup(A1508,'Available Pokemon'!A:D,4,FALSE)=D1508,"Y","N"),"N")</f>
        <v>N</v>
      </c>
      <c r="O1508" s="4" t="str">
        <f t="shared" si="5"/>
        <v>N</v>
      </c>
      <c r="P1508" s="4" t="s">
        <v>44</v>
      </c>
      <c r="Q1508" s="4" t="s">
        <v>128</v>
      </c>
      <c r="R1508" s="4" t="s">
        <v>28</v>
      </c>
      <c r="S1508" s="4" t="s">
        <v>28</v>
      </c>
      <c r="T1508" s="4">
        <v>0.0</v>
      </c>
      <c r="U1508" s="4" t="s">
        <v>31</v>
      </c>
    </row>
    <row r="1509" hidden="1">
      <c r="A1509" s="11" t="s">
        <v>588</v>
      </c>
      <c r="B1509" s="2" t="s">
        <v>938</v>
      </c>
      <c r="C1509" s="12" t="s">
        <v>1066</v>
      </c>
      <c r="D1509" s="3" t="str">
        <f>VLOOKUP(C1509,Locations!$G$2:$H$250,2,false)</f>
        <v>00165 Tourmaline Desert</v>
      </c>
      <c r="E1509" s="11" t="s">
        <v>24</v>
      </c>
      <c r="F1509" s="4" t="s">
        <v>1048</v>
      </c>
      <c r="G1509" s="3"/>
      <c r="H1509" s="2"/>
      <c r="I1509" s="4" t="s">
        <v>152</v>
      </c>
      <c r="J1509" s="4"/>
      <c r="K1509" s="4"/>
      <c r="L1509" s="4"/>
      <c r="M1509" s="4" t="str">
        <f>IF(vlookup(A1509,'Available Pokemon'!A:C,3,FALSE)=D1509,"Y","N")</f>
        <v>N</v>
      </c>
      <c r="N1509" s="4" t="str">
        <f>iferror(IF(vlookup(A1509,'Available Pokemon'!A:D,4,FALSE)=D1509,"Y","N"),"N")</f>
        <v>N</v>
      </c>
      <c r="O1509" s="4" t="str">
        <f t="shared" si="5"/>
        <v>N</v>
      </c>
      <c r="P1509" s="4" t="s">
        <v>30</v>
      </c>
      <c r="Q1509" s="4"/>
      <c r="R1509" s="4" t="s">
        <v>28</v>
      </c>
      <c r="S1509" s="4" t="s">
        <v>28</v>
      </c>
      <c r="T1509" s="4">
        <v>0.0</v>
      </c>
      <c r="U1509" s="4" t="s">
        <v>31</v>
      </c>
    </row>
    <row r="1510">
      <c r="A1510" s="11" t="s">
        <v>1081</v>
      </c>
      <c r="B1510" s="2" t="s">
        <v>938</v>
      </c>
      <c r="C1510" s="12" t="s">
        <v>1066</v>
      </c>
      <c r="D1510" s="3" t="str">
        <f>VLOOKUP(C1510,Locations!$G$2:$H$250,2,false)</f>
        <v>00165 Tourmaline Desert</v>
      </c>
      <c r="E1510" s="11" t="s">
        <v>24</v>
      </c>
      <c r="F1510" s="4" t="s">
        <v>1048</v>
      </c>
      <c r="G1510" s="5"/>
      <c r="H1510" s="2" t="s">
        <v>414</v>
      </c>
      <c r="I1510" s="4"/>
      <c r="J1510" s="4"/>
      <c r="K1510" s="4"/>
      <c r="L1510" s="4" t="s">
        <v>70</v>
      </c>
      <c r="M1510" s="4" t="str">
        <f>IF(vlookup(A1510,'Available Pokemon'!A:C,3,FALSE)=D1510,"Y","N")</f>
        <v>Y</v>
      </c>
      <c r="N1510" s="4" t="str">
        <f>iferror(IF(vlookup(A1510,'Available Pokemon'!A:D,4,FALSE)=D1510,"Y","N"),"N")</f>
        <v>N</v>
      </c>
      <c r="O1510" s="4" t="str">
        <f t="shared" si="5"/>
        <v>Y</v>
      </c>
      <c r="P1510" s="4" t="s">
        <v>44</v>
      </c>
      <c r="Q1510" s="4"/>
      <c r="R1510" s="4" t="s">
        <v>28</v>
      </c>
      <c r="S1510" s="4" t="s">
        <v>31</v>
      </c>
      <c r="T1510" s="4" t="s">
        <v>82</v>
      </c>
      <c r="U1510" s="4" t="s">
        <v>31</v>
      </c>
    </row>
    <row r="1511" hidden="1">
      <c r="A1511" s="11" t="s">
        <v>577</v>
      </c>
      <c r="B1511" s="2" t="s">
        <v>938</v>
      </c>
      <c r="C1511" s="12" t="s">
        <v>1066</v>
      </c>
      <c r="D1511" s="3" t="str">
        <f>VLOOKUP(C1511,Locations!$G$2:$H$250,2,false)</f>
        <v>00165 Tourmaline Desert</v>
      </c>
      <c r="E1511" s="11" t="s">
        <v>24</v>
      </c>
      <c r="F1511" s="4" t="s">
        <v>1048</v>
      </c>
      <c r="G1511" s="3"/>
      <c r="H1511" s="2"/>
      <c r="I1511" s="4"/>
      <c r="J1511" s="4"/>
      <c r="K1511" s="4"/>
      <c r="L1511" s="4"/>
      <c r="M1511" s="4" t="str">
        <f>IF(vlookup(A1511,'Available Pokemon'!A:C,3,FALSE)=D1511,"Y","N")</f>
        <v>N</v>
      </c>
      <c r="N1511" s="4" t="str">
        <f>iferror(IF(vlookup(A1511,'Available Pokemon'!A:D,4,FALSE)=D1511,"Y","N"),"N")</f>
        <v>N</v>
      </c>
      <c r="O1511" s="4" t="str">
        <f t="shared" si="5"/>
        <v>N</v>
      </c>
      <c r="P1511" s="4" t="s">
        <v>44</v>
      </c>
      <c r="Q1511" s="4"/>
      <c r="R1511" s="4" t="s">
        <v>49</v>
      </c>
      <c r="S1511" s="4" t="s">
        <v>31</v>
      </c>
      <c r="T1511" s="4">
        <v>1.0</v>
      </c>
      <c r="U1511" s="4"/>
    </row>
    <row r="1512" hidden="1">
      <c r="A1512" s="11" t="s">
        <v>925</v>
      </c>
      <c r="B1512" s="11" t="s">
        <v>44</v>
      </c>
      <c r="C1512" s="12" t="s">
        <v>1066</v>
      </c>
      <c r="D1512" s="3" t="str">
        <f>VLOOKUP(C1512,Locations!$G$2:$H$250,2,false)</f>
        <v>00165 Tourmaline Desert</v>
      </c>
      <c r="E1512" s="11" t="s">
        <v>24</v>
      </c>
      <c r="F1512" s="4" t="s">
        <v>1048</v>
      </c>
      <c r="G1512" s="5"/>
      <c r="H1512" s="11"/>
      <c r="I1512" s="4"/>
      <c r="J1512" s="4"/>
      <c r="K1512" s="4"/>
      <c r="L1512" s="4"/>
      <c r="M1512" s="4" t="str">
        <f>IF(vlookup(A1512,'Available Pokemon'!A:C,3,FALSE)=D1512,"Y","N")</f>
        <v>N</v>
      </c>
      <c r="N1512" s="4" t="str">
        <f>iferror(IF(vlookup(A1512,'Available Pokemon'!A:D,4,FALSE)=D1512,"Y","N"),"N")</f>
        <v>N</v>
      </c>
      <c r="O1512" s="4" t="str">
        <f t="shared" si="5"/>
        <v>N</v>
      </c>
      <c r="P1512" s="4" t="s">
        <v>128</v>
      </c>
      <c r="Q1512" s="4" t="s">
        <v>56</v>
      </c>
      <c r="R1512" s="4" t="s">
        <v>28</v>
      </c>
      <c r="S1512" s="4" t="s">
        <v>28</v>
      </c>
      <c r="T1512" s="4">
        <v>0.0</v>
      </c>
      <c r="U1512" s="4" t="s">
        <v>31</v>
      </c>
    </row>
    <row r="1513">
      <c r="A1513" s="11" t="s">
        <v>1075</v>
      </c>
      <c r="B1513" s="11" t="s">
        <v>44</v>
      </c>
      <c r="C1513" s="12" t="s">
        <v>1066</v>
      </c>
      <c r="D1513" s="3" t="str">
        <f>VLOOKUP(C1513,Locations!$G$2:$H$250,2,false)</f>
        <v>00165 Tourmaline Desert</v>
      </c>
      <c r="E1513" s="11" t="s">
        <v>24</v>
      </c>
      <c r="F1513" s="4" t="s">
        <v>1048</v>
      </c>
      <c r="G1513" s="5"/>
      <c r="H1513" s="11"/>
      <c r="I1513" s="4"/>
      <c r="J1513" s="4"/>
      <c r="K1513" s="4"/>
      <c r="L1513" s="4"/>
      <c r="M1513" s="4" t="str">
        <f>IF(vlookup(A1513,'Available Pokemon'!A:C,3,FALSE)=D1513,"Y","N")</f>
        <v>Y</v>
      </c>
      <c r="N1513" s="4" t="str">
        <f>iferror(IF(vlookup(A1513,'Available Pokemon'!A:D,4,FALSE)=D1513,"Y","N"),"N")</f>
        <v>N</v>
      </c>
      <c r="O1513" s="4" t="str">
        <f t="shared" si="5"/>
        <v>Y</v>
      </c>
      <c r="P1513" s="4" t="s">
        <v>147</v>
      </c>
      <c r="Q1513" s="4" t="s">
        <v>56</v>
      </c>
      <c r="R1513" s="4" t="s">
        <v>28</v>
      </c>
      <c r="S1513" s="4" t="s">
        <v>28</v>
      </c>
      <c r="T1513" s="4">
        <v>0.0</v>
      </c>
      <c r="U1513" s="4" t="s">
        <v>31</v>
      </c>
    </row>
    <row r="1514">
      <c r="A1514" s="11" t="s">
        <v>748</v>
      </c>
      <c r="B1514" s="11" t="s">
        <v>44</v>
      </c>
      <c r="C1514" s="12" t="s">
        <v>1066</v>
      </c>
      <c r="D1514" s="3" t="str">
        <f>VLOOKUP(C1514,Locations!$G$2:$H$250,2,false)</f>
        <v>00165 Tourmaline Desert</v>
      </c>
      <c r="E1514" s="11" t="s">
        <v>24</v>
      </c>
      <c r="F1514" s="4" t="s">
        <v>1048</v>
      </c>
      <c r="G1514" s="3"/>
      <c r="H1514" s="11"/>
      <c r="I1514" s="4"/>
      <c r="J1514" s="4"/>
      <c r="K1514" s="4"/>
      <c r="L1514" s="4"/>
      <c r="M1514" s="4" t="str">
        <f>IF(vlookup(A1514,'Available Pokemon'!A:C,3,FALSE)=D1514,"Y","N")</f>
        <v>N</v>
      </c>
      <c r="N1514" s="4" t="str">
        <f>iferror(IF(vlookup(A1514,'Available Pokemon'!A:D,4,FALSE)=D1514,"Y","N"),"N")</f>
        <v>N</v>
      </c>
      <c r="O1514" s="4" t="s">
        <v>31</v>
      </c>
      <c r="P1514" s="4" t="s">
        <v>111</v>
      </c>
      <c r="Q1514" s="4" t="s">
        <v>56</v>
      </c>
      <c r="R1514" s="4" t="s">
        <v>28</v>
      </c>
      <c r="S1514" s="4" t="s">
        <v>31</v>
      </c>
      <c r="T1514" s="4" t="s">
        <v>82</v>
      </c>
      <c r="U1514" s="4" t="s">
        <v>31</v>
      </c>
    </row>
    <row r="1515">
      <c r="A1515" s="11" t="s">
        <v>1077</v>
      </c>
      <c r="B1515" s="11" t="s">
        <v>44</v>
      </c>
      <c r="C1515" s="12" t="s">
        <v>1066</v>
      </c>
      <c r="D1515" s="3" t="str">
        <f>VLOOKUP(C1515,Locations!$G$2:$H$250,2,false)</f>
        <v>00165 Tourmaline Desert</v>
      </c>
      <c r="E1515" s="11" t="s">
        <v>24</v>
      </c>
      <c r="F1515" s="4" t="s">
        <v>1048</v>
      </c>
      <c r="G1515" s="5"/>
      <c r="H1515" s="11"/>
      <c r="I1515" s="4" t="s">
        <v>800</v>
      </c>
      <c r="J1515" s="4"/>
      <c r="K1515" s="4"/>
      <c r="L1515" s="4"/>
      <c r="M1515" s="4" t="str">
        <f>IF(vlookup(A1515,'Available Pokemon'!A:C,3,FALSE)=D1515,"Y","N")</f>
        <v>Y</v>
      </c>
      <c r="N1515" s="4" t="str">
        <f>iferror(IF(vlookup(A1515,'Available Pokemon'!A:D,4,FALSE)=D1515,"Y","N"),"N")</f>
        <v>N</v>
      </c>
      <c r="O1515" s="4" t="str">
        <f t="shared" ref="O1515:O2291" si="6">iferror(IF(or(M1515="Y",N1515="Y",B1515="Event", B1515="Evolution"),"Y","N"),"N")</f>
        <v>Y</v>
      </c>
      <c r="P1515" s="4" t="s">
        <v>131</v>
      </c>
      <c r="Q1515" s="4" t="s">
        <v>56</v>
      </c>
      <c r="R1515" s="4" t="s">
        <v>28</v>
      </c>
      <c r="S1515" s="4" t="s">
        <v>31</v>
      </c>
      <c r="T1515" s="4" t="s">
        <v>82</v>
      </c>
      <c r="U1515" s="4" t="s">
        <v>31</v>
      </c>
    </row>
    <row r="1516">
      <c r="A1516" s="2" t="s">
        <v>1082</v>
      </c>
      <c r="B1516" s="11" t="s">
        <v>165</v>
      </c>
      <c r="C1516" s="12" t="s">
        <v>1083</v>
      </c>
      <c r="D1516" s="3" t="str">
        <f>VLOOKUP(C1516,Locations!$G$2:$H$250,2,false)</f>
        <v>00166 Mirage Tower</v>
      </c>
      <c r="E1516" s="11" t="s">
        <v>24</v>
      </c>
      <c r="F1516" s="4" t="s">
        <v>1048</v>
      </c>
      <c r="G1516" s="5" t="s">
        <v>238</v>
      </c>
      <c r="H1516" s="2" t="s">
        <v>414</v>
      </c>
      <c r="I1516" s="4"/>
      <c r="J1516" s="4"/>
      <c r="K1516" s="4"/>
      <c r="L1516" s="4"/>
      <c r="M1516" s="4" t="str">
        <f>IF(vlookup(A1516,'Available Pokemon'!A:C,3,FALSE)=D1516,"Y","N")</f>
        <v>Y</v>
      </c>
      <c r="N1516" s="4" t="str">
        <f>iferror(IF(vlookup(A1516,'Available Pokemon'!A:D,4,FALSE)=D1516,"Y","N"),"N")</f>
        <v>N</v>
      </c>
      <c r="O1516" s="4" t="str">
        <f t="shared" si="6"/>
        <v>Y</v>
      </c>
      <c r="P1516" s="4" t="s">
        <v>33</v>
      </c>
      <c r="Q1516" s="4" t="s">
        <v>177</v>
      </c>
      <c r="R1516" s="4" t="s">
        <v>28</v>
      </c>
      <c r="S1516" s="4" t="s">
        <v>28</v>
      </c>
      <c r="T1516" s="4">
        <v>0.0</v>
      </c>
      <c r="U1516" s="4" t="s">
        <v>31</v>
      </c>
    </row>
    <row r="1517" hidden="1">
      <c r="A1517" s="11" t="s">
        <v>1004</v>
      </c>
      <c r="B1517" s="11" t="s">
        <v>165</v>
      </c>
      <c r="C1517" s="12" t="s">
        <v>1083</v>
      </c>
      <c r="D1517" s="3" t="str">
        <f>VLOOKUP(C1517,Locations!$G$2:$H$250,2,false)</f>
        <v>00166 Mirage Tower</v>
      </c>
      <c r="E1517" s="11" t="s">
        <v>24</v>
      </c>
      <c r="F1517" s="4" t="s">
        <v>1048</v>
      </c>
      <c r="G1517" s="3" t="s">
        <v>238</v>
      </c>
      <c r="H1517" s="11"/>
      <c r="I1517" s="4" t="s">
        <v>385</v>
      </c>
      <c r="J1517" s="4"/>
      <c r="K1517" s="4"/>
      <c r="L1517" s="4"/>
      <c r="M1517" s="4" t="str">
        <f>IF(vlookup(A1517,'Available Pokemon'!A:C,3,FALSE)=D1517,"Y","N")</f>
        <v>N</v>
      </c>
      <c r="N1517" s="4" t="str">
        <f>iferror(IF(vlookup(A1517,'Available Pokemon'!A:D,4,FALSE)=D1517,"Y","N"),"N")</f>
        <v>N</v>
      </c>
      <c r="O1517" s="4" t="str">
        <f t="shared" si="6"/>
        <v>N</v>
      </c>
      <c r="P1517" s="4" t="s">
        <v>177</v>
      </c>
      <c r="Q1517" s="4"/>
      <c r="R1517" s="4" t="s">
        <v>28</v>
      </c>
      <c r="S1517" s="4" t="s">
        <v>28</v>
      </c>
      <c r="T1517" s="4">
        <v>0.0</v>
      </c>
      <c r="U1517" s="4" t="s">
        <v>31</v>
      </c>
    </row>
    <row r="1518" hidden="1">
      <c r="A1518" s="11" t="s">
        <v>763</v>
      </c>
      <c r="B1518" s="11" t="s">
        <v>165</v>
      </c>
      <c r="C1518" s="12" t="s">
        <v>1083</v>
      </c>
      <c r="D1518" s="3" t="str">
        <f>VLOOKUP(C1518,Locations!$G$2:$H$250,2,false)</f>
        <v>00166 Mirage Tower</v>
      </c>
      <c r="E1518" s="11" t="s">
        <v>24</v>
      </c>
      <c r="F1518" s="4" t="s">
        <v>1048</v>
      </c>
      <c r="G1518" s="3" t="s">
        <v>238</v>
      </c>
      <c r="H1518" s="11"/>
      <c r="I1518" s="4" t="s">
        <v>385</v>
      </c>
      <c r="J1518" s="4"/>
      <c r="K1518" s="4"/>
      <c r="L1518" s="4"/>
      <c r="M1518" s="4" t="str">
        <f>IF(vlookup(A1518,'Available Pokemon'!A:C,3,FALSE)=D1518,"Y","N")</f>
        <v>N</v>
      </c>
      <c r="N1518" s="4" t="str">
        <f>iferror(IF(vlookup(A1518,'Available Pokemon'!A:D,4,FALSE)=D1518,"Y","N"),"N")</f>
        <v>N</v>
      </c>
      <c r="O1518" s="4" t="str">
        <f t="shared" si="6"/>
        <v>N</v>
      </c>
      <c r="P1518" s="4" t="s">
        <v>177</v>
      </c>
      <c r="Q1518" s="4"/>
      <c r="R1518" s="4" t="s">
        <v>28</v>
      </c>
      <c r="S1518" s="4" t="s">
        <v>28</v>
      </c>
      <c r="T1518" s="4">
        <v>0.0</v>
      </c>
      <c r="U1518" s="4" t="s">
        <v>31</v>
      </c>
    </row>
    <row r="1519" hidden="1">
      <c r="A1519" s="2" t="s">
        <v>701</v>
      </c>
      <c r="B1519" s="11" t="s">
        <v>165</v>
      </c>
      <c r="C1519" s="12" t="s">
        <v>1083</v>
      </c>
      <c r="D1519" s="3" t="str">
        <f>VLOOKUP(C1519,Locations!$G$2:$H$250,2,false)</f>
        <v>00166 Mirage Tower</v>
      </c>
      <c r="E1519" s="11" t="s">
        <v>24</v>
      </c>
      <c r="F1519" s="4" t="s">
        <v>1048</v>
      </c>
      <c r="G1519" s="3" t="s">
        <v>238</v>
      </c>
      <c r="H1519" s="11"/>
      <c r="I1519" s="4" t="s">
        <v>440</v>
      </c>
      <c r="J1519" s="4"/>
      <c r="K1519" s="4"/>
      <c r="L1519" s="4"/>
      <c r="M1519" s="4" t="str">
        <f>IF(vlookup(A1519,'Available Pokemon'!A:C,3,FALSE)=D1519,"Y","N")</f>
        <v>N</v>
      </c>
      <c r="N1519" s="4" t="str">
        <f>iferror(IF(vlookup(A1519,'Available Pokemon'!A:D,4,FALSE)=D1519,"Y","N"),"N")</f>
        <v>N</v>
      </c>
      <c r="O1519" s="4" t="str">
        <f t="shared" si="6"/>
        <v>N</v>
      </c>
      <c r="P1519" s="4" t="s">
        <v>128</v>
      </c>
      <c r="Q1519" s="4"/>
      <c r="R1519" s="4"/>
      <c r="S1519" s="4"/>
      <c r="T1519" s="4">
        <v>0.0</v>
      </c>
      <c r="U1519" s="4" t="s">
        <v>31</v>
      </c>
    </row>
    <row r="1520" hidden="1">
      <c r="A1520" s="11" t="s">
        <v>765</v>
      </c>
      <c r="B1520" s="11" t="s">
        <v>165</v>
      </c>
      <c r="C1520" s="12" t="s">
        <v>1083</v>
      </c>
      <c r="D1520" s="3" t="str">
        <f>VLOOKUP(C1520,Locations!$G$2:$H$250,2,false)</f>
        <v>00166 Mirage Tower</v>
      </c>
      <c r="E1520" s="11" t="s">
        <v>24</v>
      </c>
      <c r="F1520" s="4" t="s">
        <v>1048</v>
      </c>
      <c r="G1520" s="3" t="s">
        <v>238</v>
      </c>
      <c r="H1520" s="11"/>
      <c r="I1520" s="4" t="s">
        <v>385</v>
      </c>
      <c r="J1520" s="4"/>
      <c r="K1520" s="4"/>
      <c r="L1520" s="4"/>
      <c r="M1520" s="4" t="str">
        <f>IF(vlookup(A1520,'Available Pokemon'!A:C,3,FALSE)=D1520,"Y","N")</f>
        <v>N</v>
      </c>
      <c r="N1520" s="4" t="str">
        <f>iferror(IF(vlookup(A1520,'Available Pokemon'!A:D,4,FALSE)=D1520,"Y","N"),"N")</f>
        <v>N</v>
      </c>
      <c r="O1520" s="4" t="str">
        <f t="shared" si="6"/>
        <v>N</v>
      </c>
      <c r="P1520" s="4" t="s">
        <v>177</v>
      </c>
      <c r="Q1520" s="4"/>
      <c r="R1520" s="4" t="s">
        <v>28</v>
      </c>
      <c r="S1520" s="4" t="s">
        <v>28</v>
      </c>
      <c r="T1520" s="4">
        <v>1.0</v>
      </c>
      <c r="U1520" s="4"/>
    </row>
    <row r="1521" hidden="1">
      <c r="A1521" s="11" t="s">
        <v>1069</v>
      </c>
      <c r="B1521" s="11" t="s">
        <v>165</v>
      </c>
      <c r="C1521" s="12" t="s">
        <v>1083</v>
      </c>
      <c r="D1521" s="3" t="str">
        <f>VLOOKUP(C1521,Locations!$G$2:$H$250,2,false)</f>
        <v>00166 Mirage Tower</v>
      </c>
      <c r="E1521" s="11" t="s">
        <v>24</v>
      </c>
      <c r="F1521" s="4" t="s">
        <v>1048</v>
      </c>
      <c r="G1521" s="3" t="s">
        <v>238</v>
      </c>
      <c r="H1521" s="11"/>
      <c r="I1521" s="4"/>
      <c r="J1521" s="4"/>
      <c r="K1521" s="4"/>
      <c r="L1521" s="4"/>
      <c r="M1521" s="4" t="str">
        <f>IF(vlookup(A1521,'Available Pokemon'!A:C,3,FALSE)=D1521,"Y","N")</f>
        <v>N</v>
      </c>
      <c r="N1521" s="4" t="str">
        <f>iferror(IF(vlookup(A1521,'Available Pokemon'!A:D,4,FALSE)=D1521,"Y","N"),"N")</f>
        <v>N</v>
      </c>
      <c r="O1521" s="4" t="str">
        <f t="shared" si="6"/>
        <v>N</v>
      </c>
      <c r="P1521" s="4" t="s">
        <v>128</v>
      </c>
      <c r="Q1521" s="4" t="s">
        <v>131</v>
      </c>
      <c r="R1521" s="4" t="s">
        <v>28</v>
      </c>
      <c r="S1521" s="4" t="s">
        <v>28</v>
      </c>
      <c r="T1521" s="4">
        <v>0.0</v>
      </c>
      <c r="U1521" s="4" t="s">
        <v>31</v>
      </c>
    </row>
    <row r="1522" hidden="1">
      <c r="A1522" s="11" t="s">
        <v>1064</v>
      </c>
      <c r="B1522" s="11" t="s">
        <v>165</v>
      </c>
      <c r="C1522" s="12" t="s">
        <v>1083</v>
      </c>
      <c r="D1522" s="3" t="str">
        <f>VLOOKUP(C1522,Locations!$G$2:$H$250,2,false)</f>
        <v>00166 Mirage Tower</v>
      </c>
      <c r="E1522" s="11" t="s">
        <v>24</v>
      </c>
      <c r="F1522" s="4" t="s">
        <v>1048</v>
      </c>
      <c r="G1522" s="3" t="s">
        <v>238</v>
      </c>
      <c r="H1522" s="11"/>
      <c r="I1522" s="4" t="s">
        <v>550</v>
      </c>
      <c r="J1522" s="4"/>
      <c r="K1522" s="4"/>
      <c r="L1522" s="4"/>
      <c r="M1522" s="4" t="str">
        <f>IF(vlookup(A1522,'Available Pokemon'!A:C,3,FALSE)=D1522,"Y","N")</f>
        <v>N</v>
      </c>
      <c r="N1522" s="4" t="str">
        <f>iferror(IF(vlookup(A1522,'Available Pokemon'!A:D,4,FALSE)=D1522,"Y","N"),"N")</f>
        <v>N</v>
      </c>
      <c r="O1522" s="4" t="str">
        <f t="shared" si="6"/>
        <v>N</v>
      </c>
      <c r="P1522" s="4" t="s">
        <v>131</v>
      </c>
      <c r="Q1522" s="4" t="s">
        <v>121</v>
      </c>
      <c r="R1522" s="4" t="s">
        <v>28</v>
      </c>
      <c r="S1522" s="4" t="s">
        <v>28</v>
      </c>
      <c r="T1522" s="4">
        <v>1.0</v>
      </c>
      <c r="U1522" s="4"/>
    </row>
    <row r="1523" hidden="1">
      <c r="A1523" s="11" t="s">
        <v>704</v>
      </c>
      <c r="B1523" s="11" t="s">
        <v>165</v>
      </c>
      <c r="C1523" s="12" t="s">
        <v>1083</v>
      </c>
      <c r="D1523" s="3" t="str">
        <f>VLOOKUP(C1523,Locations!$G$2:$H$250,2,false)</f>
        <v>00166 Mirage Tower</v>
      </c>
      <c r="E1523" s="11" t="s">
        <v>24</v>
      </c>
      <c r="F1523" s="4" t="s">
        <v>1048</v>
      </c>
      <c r="G1523" s="3" t="s">
        <v>238</v>
      </c>
      <c r="H1523" s="11"/>
      <c r="I1523" s="4" t="s">
        <v>446</v>
      </c>
      <c r="J1523" s="4"/>
      <c r="K1523" s="4"/>
      <c r="L1523" s="4"/>
      <c r="M1523" s="4" t="str">
        <f>IF(vlookup(A1523,'Available Pokemon'!A:C,3,FALSE)=D1523,"Y","N")</f>
        <v>N</v>
      </c>
      <c r="N1523" s="4" t="str">
        <f>iferror(IF(vlookup(A1523,'Available Pokemon'!A:D,4,FALSE)=D1523,"Y","N"),"N")</f>
        <v>N</v>
      </c>
      <c r="O1523" s="4" t="str">
        <f t="shared" si="6"/>
        <v>N</v>
      </c>
      <c r="P1523" s="4" t="s">
        <v>128</v>
      </c>
      <c r="Q1523" s="4"/>
      <c r="R1523" s="4" t="s">
        <v>28</v>
      </c>
      <c r="S1523" s="4" t="s">
        <v>28</v>
      </c>
      <c r="T1523" s="4">
        <v>0.0</v>
      </c>
      <c r="U1523" s="4" t="s">
        <v>31</v>
      </c>
    </row>
    <row r="1524">
      <c r="A1524" s="3" t="s">
        <v>1084</v>
      </c>
      <c r="B1524" s="2" t="s">
        <v>22</v>
      </c>
      <c r="C1524" s="3" t="s">
        <v>1083</v>
      </c>
      <c r="D1524" s="3" t="str">
        <f>VLOOKUP(C1524,Locations!$G$2:$H$250,2,false)</f>
        <v>00166 Mirage Tower</v>
      </c>
      <c r="E1524" s="2" t="s">
        <v>24</v>
      </c>
      <c r="F1524" s="4" t="s">
        <v>1048</v>
      </c>
      <c r="G1524" s="5" t="s">
        <v>238</v>
      </c>
      <c r="H1524" s="2" t="s">
        <v>414</v>
      </c>
      <c r="I1524" s="4" t="s">
        <v>28</v>
      </c>
      <c r="J1524" s="4" t="s">
        <v>28</v>
      </c>
      <c r="K1524" s="4" t="s">
        <v>28</v>
      </c>
      <c r="L1524" s="4"/>
      <c r="M1524" s="4" t="str">
        <f>IF(vlookup(A1524,'Available Pokemon'!A:C,3,FALSE)=D1524,"Y","N")</f>
        <v>Y</v>
      </c>
      <c r="N1524" s="4" t="str">
        <f>iferror(IF(vlookup(A1524,'Available Pokemon'!A:D,4,FALSE)=D1524,"Y","N"),"N")</f>
        <v>N</v>
      </c>
      <c r="O1524" s="4" t="str">
        <f t="shared" si="6"/>
        <v>Y</v>
      </c>
      <c r="P1524" s="4" t="s">
        <v>177</v>
      </c>
      <c r="Q1524" s="4" t="s">
        <v>172</v>
      </c>
      <c r="R1524" s="4" t="s">
        <v>28</v>
      </c>
      <c r="S1524" s="4" t="s">
        <v>31</v>
      </c>
      <c r="T1524" s="4" t="s">
        <v>82</v>
      </c>
      <c r="U1524" s="4" t="s">
        <v>31</v>
      </c>
    </row>
    <row r="1525">
      <c r="A1525" s="3" t="s">
        <v>1085</v>
      </c>
      <c r="B1525" s="2" t="s">
        <v>22</v>
      </c>
      <c r="C1525" s="3" t="s">
        <v>1083</v>
      </c>
      <c r="D1525" s="3" t="str">
        <f>VLOOKUP(C1525,Locations!$G$2:$H$250,2,false)</f>
        <v>00166 Mirage Tower</v>
      </c>
      <c r="E1525" s="2" t="s">
        <v>24</v>
      </c>
      <c r="F1525" s="4" t="s">
        <v>1048</v>
      </c>
      <c r="G1525" s="5" t="s">
        <v>1086</v>
      </c>
      <c r="H1525" s="2" t="s">
        <v>414</v>
      </c>
      <c r="I1525" s="4" t="s">
        <v>28</v>
      </c>
      <c r="J1525" s="4" t="s">
        <v>28</v>
      </c>
      <c r="K1525" s="4" t="s">
        <v>28</v>
      </c>
      <c r="L1525" s="4"/>
      <c r="M1525" s="4" t="str">
        <f>IF(vlookup(A1525,'Available Pokemon'!A:C,3,FALSE)=D1525,"Y","N")</f>
        <v>Y</v>
      </c>
      <c r="N1525" s="4" t="str">
        <f>iferror(IF(vlookup(A1525,'Available Pokemon'!A:D,4,FALSE)=D1525,"Y","N"),"N")</f>
        <v>N</v>
      </c>
      <c r="O1525" s="4" t="str">
        <f t="shared" si="6"/>
        <v>Y</v>
      </c>
      <c r="P1525" s="4" t="s">
        <v>147</v>
      </c>
      <c r="Q1525" s="4" t="s">
        <v>56</v>
      </c>
      <c r="R1525" s="4"/>
      <c r="S1525" s="4"/>
      <c r="T1525" s="4">
        <v>0.0</v>
      </c>
      <c r="U1525" s="4" t="s">
        <v>31</v>
      </c>
    </row>
    <row r="1526" hidden="1">
      <c r="A1526" s="3" t="s">
        <v>900</v>
      </c>
      <c r="B1526" s="2" t="s">
        <v>165</v>
      </c>
      <c r="C1526" s="3" t="s">
        <v>1083</v>
      </c>
      <c r="D1526" s="3" t="str">
        <f>VLOOKUP(C1526,Locations!$G$2:$H$250,2,false)</f>
        <v>00166 Mirage Tower</v>
      </c>
      <c r="E1526" s="11" t="s">
        <v>24</v>
      </c>
      <c r="F1526" s="4" t="s">
        <v>1048</v>
      </c>
      <c r="G1526" s="3"/>
      <c r="H1526" s="2"/>
      <c r="I1526" s="4" t="s">
        <v>586</v>
      </c>
      <c r="J1526" s="4"/>
      <c r="K1526" s="4"/>
      <c r="L1526" s="4"/>
      <c r="M1526" s="4" t="str">
        <f>IF(vlookup(A1526,'Available Pokemon'!A:C,3,FALSE)=D1526,"Y","N")</f>
        <v>N</v>
      </c>
      <c r="N1526" s="4" t="str">
        <f>iferror(IF(vlookup(A1526,'Available Pokemon'!A:D,4,FALSE)=D1526,"Y","N"),"N")</f>
        <v>N</v>
      </c>
      <c r="O1526" s="4" t="str">
        <f t="shared" si="6"/>
        <v>N</v>
      </c>
      <c r="P1526" s="4" t="s">
        <v>128</v>
      </c>
      <c r="Q1526" s="4"/>
      <c r="R1526" s="4" t="s">
        <v>28</v>
      </c>
      <c r="S1526" s="4" t="s">
        <v>28</v>
      </c>
      <c r="T1526" s="4">
        <v>0.0</v>
      </c>
      <c r="U1526" s="4" t="s">
        <v>31</v>
      </c>
    </row>
    <row r="1527" hidden="1">
      <c r="A1527" s="11" t="s">
        <v>823</v>
      </c>
      <c r="B1527" s="11" t="s">
        <v>165</v>
      </c>
      <c r="C1527" s="12" t="s">
        <v>1087</v>
      </c>
      <c r="D1527" s="3" t="str">
        <f>VLOOKUP(C1527,Locations!$G$2:$H$250,2,false)</f>
        <v>00167 Sugiline Cave</v>
      </c>
      <c r="E1527" s="11" t="s">
        <v>24</v>
      </c>
      <c r="F1527" s="4" t="s">
        <v>1048</v>
      </c>
      <c r="G1527" s="3" t="s">
        <v>645</v>
      </c>
      <c r="H1527" s="11"/>
      <c r="I1527" s="4" t="s">
        <v>824</v>
      </c>
      <c r="J1527" s="4" t="s">
        <v>550</v>
      </c>
      <c r="K1527" s="4"/>
      <c r="L1527" s="4"/>
      <c r="M1527" s="4" t="str">
        <f>IF(vlookup(A1527,'Available Pokemon'!A:C,3,FALSE)=D1527,"Y","N")</f>
        <v>N</v>
      </c>
      <c r="N1527" s="4" t="str">
        <f>iferror(IF(vlookup(A1527,'Available Pokemon'!A:D,4,FALSE)=D1527,"Y","N"),"N")</f>
        <v>N</v>
      </c>
      <c r="O1527" s="4" t="str">
        <f t="shared" si="6"/>
        <v>N</v>
      </c>
      <c r="P1527" s="4" t="s">
        <v>121</v>
      </c>
      <c r="Q1527" s="4"/>
      <c r="R1527" s="4" t="s">
        <v>28</v>
      </c>
      <c r="S1527" s="4" t="s">
        <v>28</v>
      </c>
      <c r="T1527" s="4">
        <v>1.0</v>
      </c>
      <c r="U1527" s="4"/>
    </row>
    <row r="1528" hidden="1">
      <c r="A1528" s="11" t="s">
        <v>1065</v>
      </c>
      <c r="B1528" s="11" t="s">
        <v>165</v>
      </c>
      <c r="C1528" s="12" t="s">
        <v>1087</v>
      </c>
      <c r="D1528" s="3" t="str">
        <f>VLOOKUP(C1528,Locations!$G$2:$H$250,2,false)</f>
        <v>00167 Sugiline Cave</v>
      </c>
      <c r="E1528" s="11" t="s">
        <v>24</v>
      </c>
      <c r="F1528" s="4" t="s">
        <v>1048</v>
      </c>
      <c r="G1528" s="3" t="s">
        <v>645</v>
      </c>
      <c r="H1528" s="11"/>
      <c r="I1528" s="4" t="s">
        <v>1067</v>
      </c>
      <c r="J1528" s="4"/>
      <c r="K1528" s="4"/>
      <c r="L1528" s="4"/>
      <c r="M1528" s="4" t="str">
        <f>IF(vlookup(A1528,'Available Pokemon'!A:C,3,FALSE)=D1528,"Y","N")</f>
        <v>N</v>
      </c>
      <c r="N1528" s="4" t="str">
        <f>iferror(IF(vlookup(A1528,'Available Pokemon'!A:D,4,FALSE)=D1528,"Y","N"),"N")</f>
        <v>N</v>
      </c>
      <c r="O1528" s="4" t="str">
        <f t="shared" si="6"/>
        <v>N</v>
      </c>
      <c r="P1528" s="4" t="s">
        <v>29</v>
      </c>
      <c r="Q1528" s="4" t="s">
        <v>147</v>
      </c>
      <c r="R1528" s="4" t="s">
        <v>28</v>
      </c>
      <c r="S1528" s="4" t="s">
        <v>28</v>
      </c>
      <c r="T1528" s="4">
        <v>0.0</v>
      </c>
      <c r="U1528" s="4" t="s">
        <v>31</v>
      </c>
    </row>
    <row r="1529" hidden="1">
      <c r="A1529" s="11" t="s">
        <v>549</v>
      </c>
      <c r="B1529" s="11" t="s">
        <v>165</v>
      </c>
      <c r="C1529" s="12" t="s">
        <v>1087</v>
      </c>
      <c r="D1529" s="3" t="str">
        <f>VLOOKUP(C1529,Locations!$G$2:$H$250,2,false)</f>
        <v>00167 Sugiline Cave</v>
      </c>
      <c r="E1529" s="11" t="s">
        <v>24</v>
      </c>
      <c r="F1529" s="4" t="s">
        <v>1048</v>
      </c>
      <c r="G1529" s="3" t="s">
        <v>645</v>
      </c>
      <c r="H1529" s="11"/>
      <c r="I1529" s="4" t="s">
        <v>550</v>
      </c>
      <c r="J1529" s="4"/>
      <c r="K1529" s="4"/>
      <c r="L1529" s="4"/>
      <c r="M1529" s="4" t="str">
        <f>IF(vlookup(A1529,'Available Pokemon'!A:C,3,FALSE)=D1529,"Y","N")</f>
        <v>N</v>
      </c>
      <c r="N1529" s="4" t="str">
        <f>iferror(IF(vlookup(A1529,'Available Pokemon'!A:D,4,FALSE)=D1529,"Y","N"),"N")</f>
        <v>N</v>
      </c>
      <c r="O1529" s="4" t="str">
        <f t="shared" si="6"/>
        <v>N</v>
      </c>
      <c r="P1529" s="4" t="s">
        <v>90</v>
      </c>
      <c r="Q1529" s="4" t="s">
        <v>121</v>
      </c>
      <c r="R1529" s="4" t="s">
        <v>28</v>
      </c>
      <c r="S1529" s="4" t="s">
        <v>28</v>
      </c>
      <c r="T1529" s="4">
        <v>0.0</v>
      </c>
      <c r="U1529" s="4" t="s">
        <v>31</v>
      </c>
    </row>
    <row r="1530" hidden="1">
      <c r="A1530" s="11" t="s">
        <v>453</v>
      </c>
      <c r="B1530" s="11" t="s">
        <v>165</v>
      </c>
      <c r="C1530" s="12" t="s">
        <v>1087</v>
      </c>
      <c r="D1530" s="3" t="str">
        <f>VLOOKUP(C1530,Locations!$G$2:$H$250,2,false)</f>
        <v>00167 Sugiline Cave</v>
      </c>
      <c r="E1530" s="11" t="s">
        <v>24</v>
      </c>
      <c r="F1530" s="4" t="s">
        <v>1048</v>
      </c>
      <c r="G1530" s="3" t="s">
        <v>645</v>
      </c>
      <c r="H1530" s="11"/>
      <c r="I1530" s="4" t="s">
        <v>336</v>
      </c>
      <c r="J1530" s="4"/>
      <c r="K1530" s="4"/>
      <c r="L1530" s="4"/>
      <c r="M1530" s="4" t="str">
        <f>IF(vlookup(A1530,'Available Pokemon'!A:C,3,FALSE)=D1530,"Y","N")</f>
        <v>N</v>
      </c>
      <c r="N1530" s="4" t="str">
        <f>iferror(IF(vlookup(A1530,'Available Pokemon'!A:D,4,FALSE)=D1530,"Y","N"),"N")</f>
        <v>N</v>
      </c>
      <c r="O1530" s="4" t="str">
        <f t="shared" si="6"/>
        <v>N</v>
      </c>
      <c r="P1530" s="4" t="s">
        <v>30</v>
      </c>
      <c r="Q1530" s="4" t="s">
        <v>147</v>
      </c>
      <c r="R1530" s="4" t="s">
        <v>28</v>
      </c>
      <c r="S1530" s="4" t="s">
        <v>28</v>
      </c>
      <c r="T1530" s="4">
        <v>0.0</v>
      </c>
      <c r="U1530" s="4" t="s">
        <v>31</v>
      </c>
    </row>
    <row r="1531" hidden="1">
      <c r="A1531" s="2" t="s">
        <v>701</v>
      </c>
      <c r="B1531" s="11" t="s">
        <v>165</v>
      </c>
      <c r="C1531" s="12" t="s">
        <v>1087</v>
      </c>
      <c r="D1531" s="3" t="str">
        <f>VLOOKUP(C1531,Locations!$G$2:$H$250,2,false)</f>
        <v>00167 Sugiline Cave</v>
      </c>
      <c r="E1531" s="11" t="s">
        <v>24</v>
      </c>
      <c r="F1531" s="4" t="s">
        <v>1048</v>
      </c>
      <c r="G1531" s="3" t="s">
        <v>645</v>
      </c>
      <c r="H1531" s="11"/>
      <c r="I1531" s="4" t="s">
        <v>440</v>
      </c>
      <c r="J1531" s="4"/>
      <c r="K1531" s="4"/>
      <c r="L1531" s="4"/>
      <c r="M1531" s="4" t="str">
        <f>IF(vlookup(A1531,'Available Pokemon'!A:C,3,FALSE)=D1531,"Y","N")</f>
        <v>N</v>
      </c>
      <c r="N1531" s="4" t="str">
        <f>iferror(IF(vlookup(A1531,'Available Pokemon'!A:D,4,FALSE)=D1531,"Y","N"),"N")</f>
        <v>N</v>
      </c>
      <c r="O1531" s="4" t="str">
        <f t="shared" si="6"/>
        <v>N</v>
      </c>
      <c r="P1531" s="4" t="s">
        <v>128</v>
      </c>
      <c r="Q1531" s="4"/>
      <c r="R1531" s="4"/>
      <c r="S1531" s="4"/>
      <c r="T1531" s="4">
        <v>0.0</v>
      </c>
      <c r="U1531" s="4" t="s">
        <v>31</v>
      </c>
    </row>
    <row r="1532" hidden="1">
      <c r="A1532" s="11" t="s">
        <v>702</v>
      </c>
      <c r="B1532" s="11" t="s">
        <v>165</v>
      </c>
      <c r="C1532" s="12" t="s">
        <v>1087</v>
      </c>
      <c r="D1532" s="3" t="str">
        <f>VLOOKUP(C1532,Locations!$G$2:$H$250,2,false)</f>
        <v>00167 Sugiline Cave</v>
      </c>
      <c r="E1532" s="11" t="s">
        <v>24</v>
      </c>
      <c r="F1532" s="4" t="s">
        <v>1048</v>
      </c>
      <c r="G1532" s="3" t="s">
        <v>645</v>
      </c>
      <c r="H1532" s="11"/>
      <c r="I1532" s="4"/>
      <c r="J1532" s="4"/>
      <c r="K1532" s="4"/>
      <c r="L1532" s="4"/>
      <c r="M1532" s="4" t="str">
        <f>IF(vlookup(A1532,'Available Pokemon'!A:C,3,FALSE)=D1532,"Y","N")</f>
        <v>N</v>
      </c>
      <c r="N1532" s="4" t="str">
        <f>iferror(IF(vlookup(A1532,'Available Pokemon'!A:D,4,FALSE)=D1532,"Y","N"),"N")</f>
        <v>N</v>
      </c>
      <c r="O1532" s="4" t="str">
        <f t="shared" si="6"/>
        <v>N</v>
      </c>
      <c r="P1532" s="4" t="s">
        <v>90</v>
      </c>
      <c r="Q1532" s="4" t="s">
        <v>131</v>
      </c>
      <c r="R1532" s="4" t="s">
        <v>28</v>
      </c>
      <c r="S1532" s="4" t="s">
        <v>31</v>
      </c>
      <c r="T1532" s="4" t="s">
        <v>82</v>
      </c>
      <c r="U1532" s="4" t="s">
        <v>31</v>
      </c>
    </row>
    <row r="1533">
      <c r="A1533" s="11" t="s">
        <v>1088</v>
      </c>
      <c r="B1533" s="11" t="s">
        <v>165</v>
      </c>
      <c r="C1533" s="12" t="s">
        <v>1087</v>
      </c>
      <c r="D1533" s="3" t="str">
        <f>VLOOKUP(C1533,Locations!$G$2:$H$250,2,false)</f>
        <v>00167 Sugiline Cave</v>
      </c>
      <c r="E1533" s="11" t="s">
        <v>24</v>
      </c>
      <c r="F1533" s="4" t="s">
        <v>1048</v>
      </c>
      <c r="G1533" s="5" t="s">
        <v>645</v>
      </c>
      <c r="H1533" s="2" t="s">
        <v>69</v>
      </c>
      <c r="I1533" s="4" t="s">
        <v>824</v>
      </c>
      <c r="J1533" s="4" t="s">
        <v>550</v>
      </c>
      <c r="K1533" s="4"/>
      <c r="L1533" s="4"/>
      <c r="M1533" s="4" t="str">
        <f>IF(vlookup(A1533,'Available Pokemon'!A:C,3,FALSE)=D1533,"Y","N")</f>
        <v>Y</v>
      </c>
      <c r="N1533" s="4" t="str">
        <f>iferror(IF(vlookup(A1533,'Available Pokemon'!A:D,4,FALSE)=D1533,"Y","N"),"N")</f>
        <v>N</v>
      </c>
      <c r="O1533" s="4" t="str">
        <f t="shared" si="6"/>
        <v>Y</v>
      </c>
      <c r="P1533" s="4" t="s">
        <v>121</v>
      </c>
      <c r="Q1533" s="4"/>
      <c r="R1533" s="4" t="s">
        <v>28</v>
      </c>
      <c r="S1533" s="4" t="s">
        <v>28</v>
      </c>
      <c r="T1533" s="4">
        <v>0.0</v>
      </c>
      <c r="U1533" s="4" t="s">
        <v>31</v>
      </c>
    </row>
    <row r="1534" hidden="1">
      <c r="A1534" s="11" t="s">
        <v>561</v>
      </c>
      <c r="B1534" s="11" t="s">
        <v>165</v>
      </c>
      <c r="C1534" s="12" t="s">
        <v>1087</v>
      </c>
      <c r="D1534" s="3" t="str">
        <f>VLOOKUP(C1534,Locations!$G$2:$H$250,2,false)</f>
        <v>00167 Sugiline Cave</v>
      </c>
      <c r="E1534" s="11" t="s">
        <v>24</v>
      </c>
      <c r="F1534" s="4" t="s">
        <v>1048</v>
      </c>
      <c r="G1534" s="3" t="s">
        <v>645</v>
      </c>
      <c r="H1534" s="11"/>
      <c r="I1534" s="4"/>
      <c r="J1534" s="4"/>
      <c r="K1534" s="4"/>
      <c r="L1534" s="4"/>
      <c r="M1534" s="4" t="str">
        <f>IF(vlookup(A1534,'Available Pokemon'!A:C,3,FALSE)=D1534,"Y","N")</f>
        <v>N</v>
      </c>
      <c r="N1534" s="4" t="str">
        <f>iferror(IF(vlookup(A1534,'Available Pokemon'!A:D,4,FALSE)=D1534,"Y","N"),"N")</f>
        <v>N</v>
      </c>
      <c r="O1534" s="4" t="str">
        <f t="shared" si="6"/>
        <v>N</v>
      </c>
      <c r="P1534" s="4" t="s">
        <v>33</v>
      </c>
      <c r="Q1534" s="4"/>
      <c r="R1534" s="4" t="s">
        <v>28</v>
      </c>
      <c r="S1534" s="4" t="s">
        <v>31</v>
      </c>
      <c r="T1534" s="4" t="s">
        <v>82</v>
      </c>
      <c r="U1534" s="4" t="s">
        <v>31</v>
      </c>
    </row>
    <row r="1535" hidden="1">
      <c r="A1535" s="11" t="s">
        <v>618</v>
      </c>
      <c r="B1535" s="11" t="s">
        <v>165</v>
      </c>
      <c r="C1535" s="12" t="s">
        <v>1087</v>
      </c>
      <c r="D1535" s="3" t="str">
        <f>VLOOKUP(C1535,Locations!$G$2:$H$250,2,false)</f>
        <v>00167 Sugiline Cave</v>
      </c>
      <c r="E1535" s="11" t="s">
        <v>24</v>
      </c>
      <c r="F1535" s="4" t="s">
        <v>1048</v>
      </c>
      <c r="G1535" s="3" t="s">
        <v>645</v>
      </c>
      <c r="H1535" s="11"/>
      <c r="I1535" s="4" t="s">
        <v>143</v>
      </c>
      <c r="J1535" s="4"/>
      <c r="K1535" s="4"/>
      <c r="L1535" s="4"/>
      <c r="M1535" s="4" t="str">
        <f>IF(vlookup(A1535,'Available Pokemon'!A:C,3,FALSE)=D1535,"Y","N")</f>
        <v>N</v>
      </c>
      <c r="N1535" s="4" t="str">
        <f>iferror(IF(vlookup(A1535,'Available Pokemon'!A:D,4,FALSE)=D1535,"Y","N"),"N")</f>
        <v>N</v>
      </c>
      <c r="O1535" s="4" t="str">
        <f t="shared" si="6"/>
        <v>N</v>
      </c>
      <c r="P1535" s="4" t="s">
        <v>29</v>
      </c>
      <c r="Q1535" s="4"/>
      <c r="R1535" s="4" t="s">
        <v>28</v>
      </c>
      <c r="S1535" s="4" t="s">
        <v>31</v>
      </c>
      <c r="T1535" s="4" t="s">
        <v>82</v>
      </c>
      <c r="U1535" s="4" t="s">
        <v>31</v>
      </c>
    </row>
    <row r="1536" hidden="1">
      <c r="A1536" s="11" t="s">
        <v>900</v>
      </c>
      <c r="B1536" s="11" t="s">
        <v>165</v>
      </c>
      <c r="C1536" s="12" t="s">
        <v>1087</v>
      </c>
      <c r="D1536" s="3" t="str">
        <f>VLOOKUP(C1536,Locations!$G$2:$H$250,2,false)</f>
        <v>00167 Sugiline Cave</v>
      </c>
      <c r="E1536" s="11" t="s">
        <v>24</v>
      </c>
      <c r="F1536" s="4" t="s">
        <v>1048</v>
      </c>
      <c r="G1536" s="3" t="s">
        <v>645</v>
      </c>
      <c r="H1536" s="11"/>
      <c r="I1536" s="4" t="s">
        <v>586</v>
      </c>
      <c r="J1536" s="4"/>
      <c r="K1536" s="4"/>
      <c r="L1536" s="4"/>
      <c r="M1536" s="4" t="str">
        <f>IF(vlookup(A1536,'Available Pokemon'!A:C,3,FALSE)=D1536,"Y","N")</f>
        <v>N</v>
      </c>
      <c r="N1536" s="4" t="str">
        <f>iferror(IF(vlookup(A1536,'Available Pokemon'!A:D,4,FALSE)=D1536,"Y","N"),"N")</f>
        <v>N</v>
      </c>
      <c r="O1536" s="4" t="str">
        <f t="shared" si="6"/>
        <v>N</v>
      </c>
      <c r="P1536" s="4" t="s">
        <v>128</v>
      </c>
      <c r="Q1536" s="4"/>
      <c r="R1536" s="4" t="s">
        <v>28</v>
      </c>
      <c r="S1536" s="4" t="s">
        <v>28</v>
      </c>
      <c r="T1536" s="4">
        <v>0.0</v>
      </c>
      <c r="U1536" s="4" t="s">
        <v>31</v>
      </c>
    </row>
    <row r="1537" hidden="1">
      <c r="A1537" s="11" t="s">
        <v>704</v>
      </c>
      <c r="B1537" s="11" t="s">
        <v>165</v>
      </c>
      <c r="C1537" s="12" t="s">
        <v>1087</v>
      </c>
      <c r="D1537" s="3" t="str">
        <f>VLOOKUP(C1537,Locations!$G$2:$H$250,2,false)</f>
        <v>00167 Sugiline Cave</v>
      </c>
      <c r="E1537" s="11" t="s">
        <v>24</v>
      </c>
      <c r="F1537" s="4" t="s">
        <v>1048</v>
      </c>
      <c r="G1537" s="3" t="s">
        <v>645</v>
      </c>
      <c r="H1537" s="11"/>
      <c r="I1537" s="4" t="s">
        <v>446</v>
      </c>
      <c r="J1537" s="4"/>
      <c r="K1537" s="4"/>
      <c r="L1537" s="4"/>
      <c r="M1537" s="4" t="str">
        <f>IF(vlookup(A1537,'Available Pokemon'!A:C,3,FALSE)=D1537,"Y","N")</f>
        <v>N</v>
      </c>
      <c r="N1537" s="4" t="str">
        <f>iferror(IF(vlookup(A1537,'Available Pokemon'!A:D,4,FALSE)=D1537,"Y","N"),"N")</f>
        <v>N</v>
      </c>
      <c r="O1537" s="4" t="str">
        <f t="shared" si="6"/>
        <v>N</v>
      </c>
      <c r="P1537" s="4" t="s">
        <v>128</v>
      </c>
      <c r="Q1537" s="4"/>
      <c r="R1537" s="4" t="s">
        <v>28</v>
      </c>
      <c r="S1537" s="4" t="s">
        <v>28</v>
      </c>
      <c r="T1537" s="4">
        <v>0.0</v>
      </c>
      <c r="U1537" s="4" t="s">
        <v>31</v>
      </c>
    </row>
    <row r="1538" hidden="1">
      <c r="A1538" s="11" t="s">
        <v>1076</v>
      </c>
      <c r="B1538" s="11" t="s">
        <v>165</v>
      </c>
      <c r="C1538" s="12" t="s">
        <v>1087</v>
      </c>
      <c r="D1538" s="3" t="str">
        <f>VLOOKUP(C1538,Locations!$G$2:$H$250,2,false)</f>
        <v>00167 Sugiline Cave</v>
      </c>
      <c r="E1538" s="11" t="s">
        <v>24</v>
      </c>
      <c r="F1538" s="4" t="s">
        <v>1048</v>
      </c>
      <c r="G1538" s="3" t="s">
        <v>645</v>
      </c>
      <c r="H1538" s="11"/>
      <c r="I1538" s="4" t="s">
        <v>805</v>
      </c>
      <c r="J1538" s="4"/>
      <c r="K1538" s="4"/>
      <c r="L1538" s="4"/>
      <c r="M1538" s="4" t="str">
        <f>IF(vlookup(A1538,'Available Pokemon'!A:C,3,FALSE)=D1538,"Y","N")</f>
        <v>N</v>
      </c>
      <c r="N1538" s="4" t="str">
        <f>iferror(IF(vlookup(A1538,'Available Pokemon'!A:D,4,FALSE)=D1538,"Y","N"),"N")</f>
        <v>N</v>
      </c>
      <c r="O1538" s="4" t="str">
        <f t="shared" si="6"/>
        <v>N</v>
      </c>
      <c r="P1538" s="4" t="s">
        <v>147</v>
      </c>
      <c r="Q1538" s="4" t="s">
        <v>226</v>
      </c>
      <c r="R1538" s="4" t="s">
        <v>28</v>
      </c>
      <c r="S1538" s="4" t="s">
        <v>28</v>
      </c>
      <c r="T1538" s="4">
        <v>0.0</v>
      </c>
      <c r="U1538" s="4" t="s">
        <v>31</v>
      </c>
    </row>
    <row r="1539" hidden="1">
      <c r="A1539" s="11" t="s">
        <v>823</v>
      </c>
      <c r="B1539" s="11" t="s">
        <v>165</v>
      </c>
      <c r="C1539" s="12" t="s">
        <v>1089</v>
      </c>
      <c r="D1539" s="3" t="str">
        <f>VLOOKUP(C1539,Locations!$G$2:$H$250,2,false)</f>
        <v>00168 Sugiline Ruin</v>
      </c>
      <c r="E1539" s="11" t="s">
        <v>24</v>
      </c>
      <c r="F1539" s="4" t="s">
        <v>1048</v>
      </c>
      <c r="G1539" s="3" t="s">
        <v>645</v>
      </c>
      <c r="H1539" s="11"/>
      <c r="I1539" s="4" t="s">
        <v>824</v>
      </c>
      <c r="J1539" s="4" t="s">
        <v>550</v>
      </c>
      <c r="K1539" s="4"/>
      <c r="L1539" s="4"/>
      <c r="M1539" s="4" t="str">
        <f>IF(vlookup(A1539,'Available Pokemon'!A:C,3,FALSE)=D1539,"Y","N")</f>
        <v>N</v>
      </c>
      <c r="N1539" s="4" t="str">
        <f>iferror(IF(vlookup(A1539,'Available Pokemon'!A:D,4,FALSE)=D1539,"Y","N"),"N")</f>
        <v>N</v>
      </c>
      <c r="O1539" s="4" t="str">
        <f t="shared" si="6"/>
        <v>N</v>
      </c>
      <c r="P1539" s="4" t="s">
        <v>121</v>
      </c>
      <c r="Q1539" s="4"/>
      <c r="R1539" s="4" t="s">
        <v>28</v>
      </c>
      <c r="S1539" s="4" t="s">
        <v>28</v>
      </c>
      <c r="T1539" s="4">
        <v>1.0</v>
      </c>
      <c r="U1539" s="4"/>
    </row>
    <row r="1540">
      <c r="A1540" s="11" t="s">
        <v>750</v>
      </c>
      <c r="B1540" s="11" t="s">
        <v>165</v>
      </c>
      <c r="C1540" s="12" t="s">
        <v>1089</v>
      </c>
      <c r="D1540" s="3" t="str">
        <f>VLOOKUP(C1540,Locations!$G$2:$H$250,2,false)</f>
        <v>00168 Sugiline Ruin</v>
      </c>
      <c r="E1540" s="11" t="s">
        <v>24</v>
      </c>
      <c r="F1540" s="4" t="s">
        <v>1048</v>
      </c>
      <c r="G1540" s="3" t="s">
        <v>645</v>
      </c>
      <c r="H1540" s="11"/>
      <c r="I1540" s="4" t="s">
        <v>739</v>
      </c>
      <c r="J1540" s="4"/>
      <c r="K1540" s="4"/>
      <c r="L1540" s="4" t="s">
        <v>70</v>
      </c>
      <c r="M1540" s="4" t="str">
        <f>IF(vlookup(A1540,'Available Pokemon'!A:C,3,FALSE)=D1540,"Y","N")</f>
        <v>N</v>
      </c>
      <c r="N1540" s="4" t="s">
        <v>31</v>
      </c>
      <c r="O1540" s="4" t="str">
        <f t="shared" si="6"/>
        <v>Y</v>
      </c>
      <c r="P1540" s="4" t="s">
        <v>128</v>
      </c>
      <c r="Q1540" s="4" t="s">
        <v>111</v>
      </c>
      <c r="R1540" s="4" t="s">
        <v>28</v>
      </c>
      <c r="S1540" s="4" t="s">
        <v>28</v>
      </c>
      <c r="T1540" s="4">
        <v>0.0</v>
      </c>
      <c r="U1540" s="4" t="s">
        <v>31</v>
      </c>
    </row>
    <row r="1541" hidden="1">
      <c r="A1541" s="11" t="s">
        <v>549</v>
      </c>
      <c r="B1541" s="11" t="s">
        <v>165</v>
      </c>
      <c r="C1541" s="12" t="s">
        <v>1089</v>
      </c>
      <c r="D1541" s="3" t="str">
        <f>VLOOKUP(C1541,Locations!$G$2:$H$250,2,false)</f>
        <v>00168 Sugiline Ruin</v>
      </c>
      <c r="E1541" s="11" t="s">
        <v>24</v>
      </c>
      <c r="F1541" s="4" t="s">
        <v>1048</v>
      </c>
      <c r="G1541" s="3" t="s">
        <v>645</v>
      </c>
      <c r="H1541" s="11"/>
      <c r="I1541" s="4" t="s">
        <v>550</v>
      </c>
      <c r="J1541" s="4"/>
      <c r="K1541" s="4"/>
      <c r="L1541" s="4"/>
      <c r="M1541" s="4" t="str">
        <f>IF(vlookup(A1541,'Available Pokemon'!A:C,3,FALSE)=D1541,"Y","N")</f>
        <v>N</v>
      </c>
      <c r="N1541" s="4" t="str">
        <f>iferror(IF(vlookup(A1541,'Available Pokemon'!A:D,4,FALSE)=D1541,"Y","N"),"N")</f>
        <v>N</v>
      </c>
      <c r="O1541" s="4" t="str">
        <f t="shared" si="6"/>
        <v>N</v>
      </c>
      <c r="P1541" s="4" t="s">
        <v>90</v>
      </c>
      <c r="Q1541" s="4" t="s">
        <v>121</v>
      </c>
      <c r="R1541" s="4" t="s">
        <v>28</v>
      </c>
      <c r="S1541" s="4" t="s">
        <v>28</v>
      </c>
      <c r="T1541" s="4">
        <v>0.0</v>
      </c>
      <c r="U1541" s="4" t="s">
        <v>31</v>
      </c>
    </row>
    <row r="1542" hidden="1">
      <c r="A1542" s="11" t="s">
        <v>453</v>
      </c>
      <c r="B1542" s="11" t="s">
        <v>165</v>
      </c>
      <c r="C1542" s="12" t="s">
        <v>1089</v>
      </c>
      <c r="D1542" s="3" t="str">
        <f>VLOOKUP(C1542,Locations!$G$2:$H$250,2,false)</f>
        <v>00168 Sugiline Ruin</v>
      </c>
      <c r="E1542" s="11" t="s">
        <v>24</v>
      </c>
      <c r="F1542" s="4" t="s">
        <v>1048</v>
      </c>
      <c r="G1542" s="3" t="s">
        <v>645</v>
      </c>
      <c r="H1542" s="11"/>
      <c r="I1542" s="4" t="s">
        <v>336</v>
      </c>
      <c r="J1542" s="4"/>
      <c r="K1542" s="4"/>
      <c r="L1542" s="4"/>
      <c r="M1542" s="4" t="str">
        <f>IF(vlookup(A1542,'Available Pokemon'!A:C,3,FALSE)=D1542,"Y","N")</f>
        <v>N</v>
      </c>
      <c r="N1542" s="4" t="str">
        <f>iferror(IF(vlookup(A1542,'Available Pokemon'!A:D,4,FALSE)=D1542,"Y","N"),"N")</f>
        <v>N</v>
      </c>
      <c r="O1542" s="4" t="str">
        <f t="shared" si="6"/>
        <v>N</v>
      </c>
      <c r="P1542" s="4" t="s">
        <v>30</v>
      </c>
      <c r="Q1542" s="4" t="s">
        <v>147</v>
      </c>
      <c r="R1542" s="4" t="s">
        <v>28</v>
      </c>
      <c r="S1542" s="4" t="s">
        <v>28</v>
      </c>
      <c r="T1542" s="4">
        <v>0.0</v>
      </c>
      <c r="U1542" s="4" t="s">
        <v>31</v>
      </c>
    </row>
    <row r="1543" hidden="1">
      <c r="A1543" s="2" t="s">
        <v>701</v>
      </c>
      <c r="B1543" s="11" t="s">
        <v>165</v>
      </c>
      <c r="C1543" s="12" t="s">
        <v>1089</v>
      </c>
      <c r="D1543" s="3" t="str">
        <f>VLOOKUP(C1543,Locations!$G$2:$H$250,2,false)</f>
        <v>00168 Sugiline Ruin</v>
      </c>
      <c r="E1543" s="11" t="s">
        <v>24</v>
      </c>
      <c r="F1543" s="4" t="s">
        <v>1048</v>
      </c>
      <c r="G1543" s="3" t="s">
        <v>645</v>
      </c>
      <c r="H1543" s="11"/>
      <c r="I1543" s="4" t="s">
        <v>440</v>
      </c>
      <c r="J1543" s="4"/>
      <c r="K1543" s="4"/>
      <c r="L1543" s="4"/>
      <c r="M1543" s="4" t="str">
        <f>IF(vlookup(A1543,'Available Pokemon'!A:C,3,FALSE)=D1543,"Y","N")</f>
        <v>N</v>
      </c>
      <c r="N1543" s="4" t="str">
        <f>iferror(IF(vlookup(A1543,'Available Pokemon'!A:D,4,FALSE)=D1543,"Y","N"),"N")</f>
        <v>N</v>
      </c>
      <c r="O1543" s="4" t="str">
        <f t="shared" si="6"/>
        <v>N</v>
      </c>
      <c r="P1543" s="4" t="s">
        <v>128</v>
      </c>
      <c r="Q1543" s="4"/>
      <c r="R1543" s="4"/>
      <c r="S1543" s="4"/>
      <c r="T1543" s="4">
        <v>0.0</v>
      </c>
      <c r="U1543" s="4" t="s">
        <v>31</v>
      </c>
    </row>
    <row r="1544" hidden="1">
      <c r="A1544" s="11" t="s">
        <v>702</v>
      </c>
      <c r="B1544" s="11" t="s">
        <v>165</v>
      </c>
      <c r="C1544" s="12" t="s">
        <v>1089</v>
      </c>
      <c r="D1544" s="3" t="str">
        <f>VLOOKUP(C1544,Locations!$G$2:$H$250,2,false)</f>
        <v>00168 Sugiline Ruin</v>
      </c>
      <c r="E1544" s="11" t="s">
        <v>24</v>
      </c>
      <c r="F1544" s="4" t="s">
        <v>1048</v>
      </c>
      <c r="G1544" s="3" t="s">
        <v>645</v>
      </c>
      <c r="H1544" s="11"/>
      <c r="I1544" s="4"/>
      <c r="J1544" s="4"/>
      <c r="K1544" s="4"/>
      <c r="L1544" s="4"/>
      <c r="M1544" s="4" t="str">
        <f>IF(vlookup(A1544,'Available Pokemon'!A:C,3,FALSE)=D1544,"Y","N")</f>
        <v>N</v>
      </c>
      <c r="N1544" s="4" t="str">
        <f>iferror(IF(vlookup(A1544,'Available Pokemon'!A:D,4,FALSE)=D1544,"Y","N"),"N")</f>
        <v>N</v>
      </c>
      <c r="O1544" s="4" t="str">
        <f t="shared" si="6"/>
        <v>N</v>
      </c>
      <c r="P1544" s="4" t="s">
        <v>90</v>
      </c>
      <c r="Q1544" s="4" t="s">
        <v>131</v>
      </c>
      <c r="R1544" s="4" t="s">
        <v>28</v>
      </c>
      <c r="S1544" s="4" t="s">
        <v>31</v>
      </c>
      <c r="T1544" s="4" t="s">
        <v>82</v>
      </c>
      <c r="U1544" s="4" t="s">
        <v>31</v>
      </c>
    </row>
    <row r="1545" hidden="1">
      <c r="A1545" s="11" t="s">
        <v>1088</v>
      </c>
      <c r="B1545" s="11" t="s">
        <v>165</v>
      </c>
      <c r="C1545" s="12" t="s">
        <v>1089</v>
      </c>
      <c r="D1545" s="3" t="str">
        <f>VLOOKUP(C1545,Locations!$G$2:$H$250,2,false)</f>
        <v>00168 Sugiline Ruin</v>
      </c>
      <c r="E1545" s="11" t="s">
        <v>24</v>
      </c>
      <c r="F1545" s="4" t="s">
        <v>1048</v>
      </c>
      <c r="G1545" s="3" t="s">
        <v>645</v>
      </c>
      <c r="H1545" s="11"/>
      <c r="I1545" s="4" t="s">
        <v>824</v>
      </c>
      <c r="J1545" s="4" t="s">
        <v>550</v>
      </c>
      <c r="K1545" s="4"/>
      <c r="L1545" s="4"/>
      <c r="M1545" s="4" t="str">
        <f>IF(vlookup(A1545,'Available Pokemon'!A:C,3,FALSE)=D1545,"Y","N")</f>
        <v>N</v>
      </c>
      <c r="N1545" s="4" t="str">
        <f>iferror(IF(vlookup(A1545,'Available Pokemon'!A:D,4,FALSE)=D1545,"Y","N"),"N")</f>
        <v>N</v>
      </c>
      <c r="O1545" s="4" t="str">
        <f t="shared" si="6"/>
        <v>N</v>
      </c>
      <c r="P1545" s="4" t="s">
        <v>121</v>
      </c>
      <c r="Q1545" s="4"/>
      <c r="R1545" s="4" t="s">
        <v>28</v>
      </c>
      <c r="S1545" s="4" t="s">
        <v>28</v>
      </c>
      <c r="T1545" s="4">
        <v>0.0</v>
      </c>
      <c r="U1545" s="4" t="s">
        <v>31</v>
      </c>
    </row>
    <row r="1546" hidden="1">
      <c r="A1546" s="11" t="s">
        <v>561</v>
      </c>
      <c r="B1546" s="11" t="s">
        <v>165</v>
      </c>
      <c r="C1546" s="12" t="s">
        <v>1089</v>
      </c>
      <c r="D1546" s="3" t="str">
        <f>VLOOKUP(C1546,Locations!$G$2:$H$250,2,false)</f>
        <v>00168 Sugiline Ruin</v>
      </c>
      <c r="E1546" s="11" t="s">
        <v>24</v>
      </c>
      <c r="F1546" s="4" t="s">
        <v>1048</v>
      </c>
      <c r="G1546" s="3" t="s">
        <v>645</v>
      </c>
      <c r="H1546" s="11"/>
      <c r="I1546" s="4"/>
      <c r="J1546" s="4"/>
      <c r="K1546" s="4"/>
      <c r="L1546" s="4"/>
      <c r="M1546" s="4" t="str">
        <f>IF(vlookup(A1546,'Available Pokemon'!A:C,3,FALSE)=D1546,"Y","N")</f>
        <v>N</v>
      </c>
      <c r="N1546" s="4" t="str">
        <f>iferror(IF(vlookup(A1546,'Available Pokemon'!A:D,4,FALSE)=D1546,"Y","N"),"N")</f>
        <v>N</v>
      </c>
      <c r="O1546" s="4" t="str">
        <f t="shared" si="6"/>
        <v>N</v>
      </c>
      <c r="P1546" s="4" t="s">
        <v>33</v>
      </c>
      <c r="Q1546" s="4"/>
      <c r="R1546" s="4" t="s">
        <v>28</v>
      </c>
      <c r="S1546" s="4" t="s">
        <v>31</v>
      </c>
      <c r="T1546" s="4" t="s">
        <v>82</v>
      </c>
      <c r="U1546" s="4" t="s">
        <v>31</v>
      </c>
    </row>
    <row r="1547" hidden="1">
      <c r="A1547" s="11" t="s">
        <v>704</v>
      </c>
      <c r="B1547" s="11" t="s">
        <v>165</v>
      </c>
      <c r="C1547" s="12" t="s">
        <v>1089</v>
      </c>
      <c r="D1547" s="3" t="str">
        <f>VLOOKUP(C1547,Locations!$G$2:$H$250,2,false)</f>
        <v>00168 Sugiline Ruin</v>
      </c>
      <c r="E1547" s="11" t="s">
        <v>24</v>
      </c>
      <c r="F1547" s="4" t="s">
        <v>1048</v>
      </c>
      <c r="G1547" s="3" t="s">
        <v>645</v>
      </c>
      <c r="H1547" s="11"/>
      <c r="I1547" s="4" t="s">
        <v>446</v>
      </c>
      <c r="J1547" s="4"/>
      <c r="K1547" s="4"/>
      <c r="L1547" s="4"/>
      <c r="M1547" s="4" t="str">
        <f>IF(vlookup(A1547,'Available Pokemon'!A:C,3,FALSE)=D1547,"Y","N")</f>
        <v>N</v>
      </c>
      <c r="N1547" s="4" t="str">
        <f>iferror(IF(vlookup(A1547,'Available Pokemon'!A:D,4,FALSE)=D1547,"Y","N"),"N")</f>
        <v>N</v>
      </c>
      <c r="O1547" s="4" t="str">
        <f t="shared" si="6"/>
        <v>N</v>
      </c>
      <c r="P1547" s="4" t="s">
        <v>128</v>
      </c>
      <c r="Q1547" s="4"/>
      <c r="R1547" s="4" t="s">
        <v>28</v>
      </c>
      <c r="S1547" s="4" t="s">
        <v>28</v>
      </c>
      <c r="T1547" s="4">
        <v>0.0</v>
      </c>
      <c r="U1547" s="4" t="s">
        <v>31</v>
      </c>
    </row>
    <row r="1548" hidden="1">
      <c r="A1548" s="11" t="s">
        <v>748</v>
      </c>
      <c r="B1548" s="11" t="s">
        <v>165</v>
      </c>
      <c r="C1548" s="12" t="s">
        <v>1089</v>
      </c>
      <c r="D1548" s="3" t="str">
        <f>VLOOKUP(C1548,Locations!$G$2:$H$250,2,false)</f>
        <v>00168 Sugiline Ruin</v>
      </c>
      <c r="E1548" s="11" t="s">
        <v>24</v>
      </c>
      <c r="F1548" s="4" t="s">
        <v>1048</v>
      </c>
      <c r="G1548" s="3" t="s">
        <v>645</v>
      </c>
      <c r="H1548" s="11"/>
      <c r="I1548" s="4"/>
      <c r="J1548" s="4"/>
      <c r="K1548" s="4"/>
      <c r="L1548" s="4"/>
      <c r="M1548" s="4" t="str">
        <f>IF(vlookup(A1548,'Available Pokemon'!A:C,3,FALSE)=D1548,"Y","N")</f>
        <v>N</v>
      </c>
      <c r="N1548" s="4" t="str">
        <f>iferror(IF(vlookup(A1548,'Available Pokemon'!A:D,4,FALSE)=D1548,"Y","N"),"N")</f>
        <v>N</v>
      </c>
      <c r="O1548" s="4" t="str">
        <f t="shared" si="6"/>
        <v>N</v>
      </c>
      <c r="P1548" s="4" t="s">
        <v>111</v>
      </c>
      <c r="Q1548" s="4" t="s">
        <v>56</v>
      </c>
      <c r="R1548" s="4" t="s">
        <v>28</v>
      </c>
      <c r="S1548" s="4" t="s">
        <v>31</v>
      </c>
      <c r="T1548" s="4" t="s">
        <v>82</v>
      </c>
      <c r="U1548" s="4" t="s">
        <v>31</v>
      </c>
    </row>
    <row r="1549">
      <c r="A1549" s="3" t="s">
        <v>1090</v>
      </c>
      <c r="B1549" s="2" t="s">
        <v>22</v>
      </c>
      <c r="C1549" s="3" t="s">
        <v>1089</v>
      </c>
      <c r="D1549" s="3" t="str">
        <f>VLOOKUP(C1549,Locations!$G$2:$H$250,2,false)</f>
        <v>00168 Sugiline Ruin</v>
      </c>
      <c r="E1549" s="2" t="s">
        <v>24</v>
      </c>
      <c r="F1549" s="4" t="s">
        <v>1048</v>
      </c>
      <c r="G1549" s="5" t="s">
        <v>1091</v>
      </c>
      <c r="H1549" s="2" t="s">
        <v>69</v>
      </c>
      <c r="I1549" s="4" t="s">
        <v>28</v>
      </c>
      <c r="J1549" s="4" t="s">
        <v>28</v>
      </c>
      <c r="K1549" s="4" t="s">
        <v>28</v>
      </c>
      <c r="L1549" s="4"/>
      <c r="M1549" s="4" t="str">
        <f>IF(vlookup(A1549,'Available Pokemon'!A:C,3,FALSE)=D1549,"Y","N")</f>
        <v>Y</v>
      </c>
      <c r="N1549" s="4" t="str">
        <f>iferror(IF(vlookup(A1549,'Available Pokemon'!A:D,4,FALSE)=D1549,"Y","N"),"N")</f>
        <v>N</v>
      </c>
      <c r="O1549" s="4" t="str">
        <f t="shared" si="6"/>
        <v>Y</v>
      </c>
      <c r="P1549" s="4" t="s">
        <v>186</v>
      </c>
      <c r="Q1549" s="4" t="s">
        <v>128</v>
      </c>
      <c r="R1549" s="4"/>
      <c r="S1549" s="4"/>
      <c r="T1549" s="4">
        <v>2.0</v>
      </c>
      <c r="U1549" s="4"/>
    </row>
    <row r="1550">
      <c r="A1550" s="3" t="s">
        <v>55</v>
      </c>
      <c r="B1550" s="2" t="s">
        <v>22</v>
      </c>
      <c r="C1550" s="3" t="s">
        <v>1092</v>
      </c>
      <c r="D1550" s="3" t="str">
        <f>VLOOKUP(C1550,Locations!$G$2:$H$250,2,false)</f>
        <v>00169 Teknite Ridge</v>
      </c>
      <c r="E1550" s="2" t="s">
        <v>24</v>
      </c>
      <c r="F1550" s="4" t="s">
        <v>1048</v>
      </c>
      <c r="G1550" s="31" t="s">
        <v>1093</v>
      </c>
      <c r="H1550" s="2" t="s">
        <v>414</v>
      </c>
      <c r="I1550" s="4" t="s">
        <v>28</v>
      </c>
      <c r="J1550" s="4" t="s">
        <v>28</v>
      </c>
      <c r="K1550" s="4" t="s">
        <v>28</v>
      </c>
      <c r="L1550" s="4"/>
      <c r="M1550" s="4" t="str">
        <f>IF(vlookup(A1550,'Available Pokemon'!A:C,3,FALSE)=D1550,"Y","N")</f>
        <v>N</v>
      </c>
      <c r="N1550" s="4" t="str">
        <f>iferror(IF(vlookup(A1550,'Available Pokemon'!A:D,4,FALSE)=D1550,"Y","N"),"N")</f>
        <v>Y</v>
      </c>
      <c r="O1550" s="4" t="str">
        <f t="shared" si="6"/>
        <v>Y</v>
      </c>
      <c r="P1550" s="4" t="s">
        <v>29</v>
      </c>
      <c r="Q1550" s="4" t="s">
        <v>56</v>
      </c>
      <c r="R1550" s="4" t="s">
        <v>57</v>
      </c>
      <c r="S1550" s="4" t="s">
        <v>31</v>
      </c>
      <c r="T1550" s="4">
        <v>2.0</v>
      </c>
      <c r="U1550" s="4"/>
    </row>
    <row r="1551" hidden="1">
      <c r="A1551" s="11" t="s">
        <v>669</v>
      </c>
      <c r="B1551" s="2" t="s">
        <v>96</v>
      </c>
      <c r="C1551" s="12" t="s">
        <v>1092</v>
      </c>
      <c r="D1551" s="3" t="str">
        <f>VLOOKUP(C1551,Locations!$G$2:$H$250,2,false)</f>
        <v>00169 Teknite Ridge</v>
      </c>
      <c r="E1551" s="11" t="s">
        <v>24</v>
      </c>
      <c r="F1551" s="4" t="s">
        <v>1048</v>
      </c>
      <c r="G1551" s="3"/>
      <c r="H1551" s="2"/>
      <c r="I1551" s="4"/>
      <c r="J1551" s="4"/>
      <c r="K1551" s="4"/>
      <c r="L1551" s="4"/>
      <c r="M1551" s="4" t="str">
        <f>IF(vlookup(A1551,'Available Pokemon'!A:C,3,FALSE)=D1551,"Y","N")</f>
        <v>N</v>
      </c>
      <c r="N1551" s="4" t="str">
        <f>iferror(IF(vlookup(A1551,'Available Pokemon'!A:D,4,FALSE)=D1551,"Y","N"),"N")</f>
        <v>N</v>
      </c>
      <c r="O1551" s="4" t="str">
        <f t="shared" si="6"/>
        <v>N</v>
      </c>
      <c r="P1551" s="4" t="s">
        <v>90</v>
      </c>
      <c r="Q1551" s="4"/>
      <c r="R1551" s="4" t="s">
        <v>28</v>
      </c>
      <c r="S1551" s="4" t="s">
        <v>28</v>
      </c>
      <c r="T1551" s="4">
        <v>0.0</v>
      </c>
      <c r="U1551" s="4" t="s">
        <v>31</v>
      </c>
    </row>
    <row r="1552">
      <c r="A1552" s="11" t="s">
        <v>1094</v>
      </c>
      <c r="B1552" s="2" t="s">
        <v>96</v>
      </c>
      <c r="C1552" s="12" t="s">
        <v>1092</v>
      </c>
      <c r="D1552" s="3" t="str">
        <f>VLOOKUP(C1552,Locations!$G$2:$H$250,2,false)</f>
        <v>00169 Teknite Ridge</v>
      </c>
      <c r="E1552" s="11" t="s">
        <v>97</v>
      </c>
      <c r="F1552" s="4" t="s">
        <v>1048</v>
      </c>
      <c r="G1552" s="5"/>
      <c r="H1552" s="2" t="s">
        <v>69</v>
      </c>
      <c r="I1552" s="4"/>
      <c r="J1552" s="4"/>
      <c r="K1552" s="4"/>
      <c r="L1552" s="4"/>
      <c r="M1552" s="4" t="str">
        <f>IF(vlookup(A1552,'Available Pokemon'!A:C,3,FALSE)=D1552,"Y","N")</f>
        <v>Y</v>
      </c>
      <c r="N1552" s="4" t="str">
        <f>iferror(IF(vlookup(A1552,'Available Pokemon'!A:D,4,FALSE)=D1552,"Y","N"),"N")</f>
        <v>N</v>
      </c>
      <c r="O1552" s="4" t="str">
        <f t="shared" si="6"/>
        <v>Y</v>
      </c>
      <c r="P1552" s="4" t="s">
        <v>71</v>
      </c>
      <c r="Q1552" s="4" t="s">
        <v>56</v>
      </c>
      <c r="R1552" s="4" t="s">
        <v>28</v>
      </c>
      <c r="S1552" s="4" t="s">
        <v>28</v>
      </c>
      <c r="T1552" s="4">
        <v>0.0</v>
      </c>
      <c r="U1552" s="4" t="s">
        <v>31</v>
      </c>
    </row>
    <row r="1553" hidden="1">
      <c r="A1553" s="11" t="s">
        <v>861</v>
      </c>
      <c r="B1553" s="2" t="s">
        <v>96</v>
      </c>
      <c r="C1553" s="12" t="s">
        <v>1092</v>
      </c>
      <c r="D1553" s="3" t="str">
        <f>VLOOKUP(C1553,Locations!$G$2:$H$250,2,false)</f>
        <v>00169 Teknite Ridge</v>
      </c>
      <c r="E1553" s="11" t="s">
        <v>24</v>
      </c>
      <c r="F1553" s="4" t="s">
        <v>1048</v>
      </c>
      <c r="G1553" s="3"/>
      <c r="H1553" s="2"/>
      <c r="I1553" s="4" t="s">
        <v>862</v>
      </c>
      <c r="J1553" s="4"/>
      <c r="K1553" s="4"/>
      <c r="L1553" s="4"/>
      <c r="M1553" s="4" t="str">
        <f>IF(vlookup(A1553,'Available Pokemon'!A:C,3,FALSE)=D1553,"Y","N")</f>
        <v>N</v>
      </c>
      <c r="N1553" s="4" t="str">
        <f>iferror(IF(vlookup(A1553,'Available Pokemon'!A:D,4,FALSE)=D1553,"Y","N"),"N")</f>
        <v>N</v>
      </c>
      <c r="O1553" s="4" t="str">
        <f t="shared" si="6"/>
        <v>N</v>
      </c>
      <c r="P1553" s="4" t="s">
        <v>186</v>
      </c>
      <c r="Q1553" s="4"/>
      <c r="R1553" s="4" t="s">
        <v>28</v>
      </c>
      <c r="S1553" s="4" t="s">
        <v>31</v>
      </c>
      <c r="T1553" s="4" t="s">
        <v>82</v>
      </c>
      <c r="U1553" s="4" t="s">
        <v>31</v>
      </c>
    </row>
    <row r="1554" hidden="1">
      <c r="A1554" s="11" t="s">
        <v>702</v>
      </c>
      <c r="B1554" s="2" t="s">
        <v>96</v>
      </c>
      <c r="C1554" s="12" t="s">
        <v>1092</v>
      </c>
      <c r="D1554" s="3" t="str">
        <f>VLOOKUP(C1554,Locations!$G$2:$H$250,2,false)</f>
        <v>00169 Teknite Ridge</v>
      </c>
      <c r="E1554" s="11" t="s">
        <v>24</v>
      </c>
      <c r="F1554" s="4" t="s">
        <v>1048</v>
      </c>
      <c r="G1554" s="3"/>
      <c r="H1554" s="2"/>
      <c r="I1554" s="4"/>
      <c r="J1554" s="4"/>
      <c r="K1554" s="4"/>
      <c r="L1554" s="4"/>
      <c r="M1554" s="4" t="str">
        <f>IF(vlookup(A1554,'Available Pokemon'!A:C,3,FALSE)=D1554,"Y","N")</f>
        <v>N</v>
      </c>
      <c r="N1554" s="4" t="str">
        <f>iferror(IF(vlookup(A1554,'Available Pokemon'!A:D,4,FALSE)=D1554,"Y","N"),"N")</f>
        <v>N</v>
      </c>
      <c r="O1554" s="4" t="str">
        <f t="shared" si="6"/>
        <v>N</v>
      </c>
      <c r="P1554" s="4" t="s">
        <v>90</v>
      </c>
      <c r="Q1554" s="4" t="s">
        <v>131</v>
      </c>
      <c r="R1554" s="4" t="s">
        <v>28</v>
      </c>
      <c r="S1554" s="4" t="s">
        <v>31</v>
      </c>
      <c r="T1554" s="4" t="s">
        <v>82</v>
      </c>
      <c r="U1554" s="4" t="s">
        <v>31</v>
      </c>
    </row>
    <row r="1555" hidden="1">
      <c r="A1555" s="11" t="s">
        <v>925</v>
      </c>
      <c r="B1555" s="2" t="s">
        <v>96</v>
      </c>
      <c r="C1555" s="12" t="s">
        <v>1092</v>
      </c>
      <c r="D1555" s="3" t="str">
        <f>VLOOKUP(C1555,Locations!$G$2:$H$250,2,false)</f>
        <v>00169 Teknite Ridge</v>
      </c>
      <c r="E1555" s="11" t="s">
        <v>24</v>
      </c>
      <c r="F1555" s="4" t="s">
        <v>1048</v>
      </c>
      <c r="G1555" s="3"/>
      <c r="H1555" s="2"/>
      <c r="I1555" s="4"/>
      <c r="J1555" s="4"/>
      <c r="K1555" s="4"/>
      <c r="L1555" s="4"/>
      <c r="M1555" s="4" t="str">
        <f>IF(vlookup(A1555,'Available Pokemon'!A:C,3,FALSE)=D1555,"Y","N")</f>
        <v>N</v>
      </c>
      <c r="N1555" s="4" t="str">
        <f>iferror(IF(vlookup(A1555,'Available Pokemon'!A:D,4,FALSE)=D1555,"Y","N"),"N")</f>
        <v>N</v>
      </c>
      <c r="O1555" s="4" t="str">
        <f t="shared" si="6"/>
        <v>N</v>
      </c>
      <c r="P1555" s="4" t="s">
        <v>128</v>
      </c>
      <c r="Q1555" s="4" t="s">
        <v>56</v>
      </c>
      <c r="R1555" s="4" t="s">
        <v>28</v>
      </c>
      <c r="S1555" s="4" t="s">
        <v>28</v>
      </c>
      <c r="T1555" s="4">
        <v>0.0</v>
      </c>
      <c r="U1555" s="4" t="s">
        <v>31</v>
      </c>
    </row>
    <row r="1556" hidden="1">
      <c r="A1556" s="11" t="s">
        <v>444</v>
      </c>
      <c r="B1556" s="2" t="s">
        <v>96</v>
      </c>
      <c r="C1556" s="12" t="s">
        <v>1092</v>
      </c>
      <c r="D1556" s="3" t="str">
        <f>VLOOKUP(C1556,Locations!$G$2:$H$250,2,false)</f>
        <v>00169 Teknite Ridge</v>
      </c>
      <c r="E1556" s="11" t="s">
        <v>24</v>
      </c>
      <c r="F1556" s="4" t="s">
        <v>1048</v>
      </c>
      <c r="G1556" s="3"/>
      <c r="H1556" s="2"/>
      <c r="I1556" s="4" t="s">
        <v>443</v>
      </c>
      <c r="J1556" s="4"/>
      <c r="K1556" s="4"/>
      <c r="L1556" s="4"/>
      <c r="M1556" s="4" t="str">
        <f>IF(vlookup(A1556,'Available Pokemon'!A:C,3,FALSE)=D1556,"Y","N")</f>
        <v>N</v>
      </c>
      <c r="N1556" s="4" t="str">
        <f>iferror(IF(vlookup(A1556,'Available Pokemon'!A:D,4,FALSE)=D1556,"Y","N"),"N")</f>
        <v>N</v>
      </c>
      <c r="O1556" s="4" t="str">
        <f t="shared" si="6"/>
        <v>N</v>
      </c>
      <c r="P1556" s="4" t="s">
        <v>121</v>
      </c>
      <c r="Q1556" s="4" t="s">
        <v>128</v>
      </c>
      <c r="R1556" s="4" t="s">
        <v>28</v>
      </c>
      <c r="S1556" s="4" t="s">
        <v>28</v>
      </c>
      <c r="T1556" s="4">
        <v>1.0</v>
      </c>
      <c r="U1556" s="4"/>
    </row>
    <row r="1557" hidden="1">
      <c r="A1557" s="11" t="s">
        <v>561</v>
      </c>
      <c r="B1557" s="2" t="s">
        <v>96</v>
      </c>
      <c r="C1557" s="12" t="s">
        <v>1092</v>
      </c>
      <c r="D1557" s="3" t="str">
        <f>VLOOKUP(C1557,Locations!$G$2:$H$250,2,false)</f>
        <v>00169 Teknite Ridge</v>
      </c>
      <c r="E1557" s="11" t="s">
        <v>24</v>
      </c>
      <c r="F1557" s="4" t="s">
        <v>1048</v>
      </c>
      <c r="G1557" s="3"/>
      <c r="H1557" s="2"/>
      <c r="I1557" s="4"/>
      <c r="J1557" s="4"/>
      <c r="K1557" s="4"/>
      <c r="L1557" s="4"/>
      <c r="M1557" s="4" t="str">
        <f>IF(vlookup(A1557,'Available Pokemon'!A:C,3,FALSE)=D1557,"Y","N")</f>
        <v>N</v>
      </c>
      <c r="N1557" s="4" t="str">
        <f>iferror(IF(vlookup(A1557,'Available Pokemon'!A:D,4,FALSE)=D1557,"Y","N"),"N")</f>
        <v>N</v>
      </c>
      <c r="O1557" s="4" t="str">
        <f t="shared" si="6"/>
        <v>N</v>
      </c>
      <c r="P1557" s="4" t="s">
        <v>33</v>
      </c>
      <c r="Q1557" s="4"/>
      <c r="R1557" s="4" t="s">
        <v>28</v>
      </c>
      <c r="S1557" s="4" t="s">
        <v>31</v>
      </c>
      <c r="T1557" s="4" t="s">
        <v>82</v>
      </c>
      <c r="U1557" s="4" t="s">
        <v>31</v>
      </c>
    </row>
    <row r="1558">
      <c r="A1558" s="11" t="s">
        <v>1095</v>
      </c>
      <c r="B1558" s="2" t="s">
        <v>96</v>
      </c>
      <c r="C1558" s="12" t="s">
        <v>1092</v>
      </c>
      <c r="D1558" s="3" t="str">
        <f>VLOOKUP(C1558,Locations!$G$2:$H$250,2,false)</f>
        <v>00169 Teknite Ridge</v>
      </c>
      <c r="E1558" s="11" t="s">
        <v>24</v>
      </c>
      <c r="F1558" s="4" t="s">
        <v>1048</v>
      </c>
      <c r="G1558" s="5"/>
      <c r="H1558" s="2" t="s">
        <v>149</v>
      </c>
      <c r="I1558" s="4" t="s">
        <v>950</v>
      </c>
      <c r="J1558" s="4"/>
      <c r="K1558" s="4"/>
      <c r="L1558" s="4"/>
      <c r="M1558" s="4" t="str">
        <f>IF(vlookup(A1558,'Available Pokemon'!A:C,3,FALSE)=D1558,"Y","N")</f>
        <v>Y</v>
      </c>
      <c r="N1558" s="4" t="str">
        <f>iferror(IF(vlookup(A1558,'Available Pokemon'!A:D,4,FALSE)=D1558,"Y","N"),"N")</f>
        <v>N</v>
      </c>
      <c r="O1558" s="4" t="str">
        <f t="shared" si="6"/>
        <v>Y</v>
      </c>
      <c r="P1558" s="4" t="s">
        <v>71</v>
      </c>
      <c r="Q1558" s="4"/>
      <c r="R1558" s="4" t="s">
        <v>28</v>
      </c>
      <c r="S1558" s="4" t="s">
        <v>28</v>
      </c>
      <c r="T1558" s="4">
        <v>0.0</v>
      </c>
      <c r="U1558" s="4" t="s">
        <v>31</v>
      </c>
    </row>
    <row r="1559" hidden="1">
      <c r="A1559" s="11" t="s">
        <v>1074</v>
      </c>
      <c r="B1559" s="2" t="s">
        <v>96</v>
      </c>
      <c r="C1559" s="12" t="s">
        <v>1092</v>
      </c>
      <c r="D1559" s="3" t="str">
        <f>VLOOKUP(C1559,Locations!$G$2:$H$250,2,false)</f>
        <v>00169 Teknite Ridge</v>
      </c>
      <c r="E1559" s="11" t="s">
        <v>24</v>
      </c>
      <c r="F1559" s="4" t="s">
        <v>1048</v>
      </c>
      <c r="G1559" s="3"/>
      <c r="H1559" s="2"/>
      <c r="I1559" s="4"/>
      <c r="J1559" s="4"/>
      <c r="K1559" s="4"/>
      <c r="L1559" s="4"/>
      <c r="M1559" s="4" t="str">
        <f>IF(vlookup(A1559,'Available Pokemon'!A:C,3,FALSE)=D1559,"Y","N")</f>
        <v>N</v>
      </c>
      <c r="N1559" s="4" t="str">
        <f>iferror(IF(vlookup(A1559,'Available Pokemon'!A:D,4,FALSE)=D1559,"Y","N"),"N")</f>
        <v>N</v>
      </c>
      <c r="O1559" s="4" t="str">
        <f t="shared" si="6"/>
        <v>N</v>
      </c>
      <c r="P1559" s="4" t="s">
        <v>121</v>
      </c>
      <c r="Q1559" s="4"/>
      <c r="R1559" s="4" t="s">
        <v>28</v>
      </c>
      <c r="S1559" s="4" t="s">
        <v>28</v>
      </c>
      <c r="T1559" s="4">
        <v>0.0</v>
      </c>
      <c r="U1559" s="4" t="s">
        <v>31</v>
      </c>
    </row>
    <row r="1560" hidden="1">
      <c r="A1560" s="11" t="s">
        <v>1075</v>
      </c>
      <c r="B1560" s="2" t="s">
        <v>96</v>
      </c>
      <c r="C1560" s="12" t="s">
        <v>1092</v>
      </c>
      <c r="D1560" s="3" t="str">
        <f>VLOOKUP(C1560,Locations!$G$2:$H$250,2,false)</f>
        <v>00169 Teknite Ridge</v>
      </c>
      <c r="E1560" s="11" t="s">
        <v>24</v>
      </c>
      <c r="F1560" s="4" t="s">
        <v>1048</v>
      </c>
      <c r="G1560" s="3"/>
      <c r="H1560" s="2"/>
      <c r="I1560" s="4"/>
      <c r="J1560" s="4"/>
      <c r="K1560" s="4"/>
      <c r="L1560" s="4"/>
      <c r="M1560" s="4" t="str">
        <f>IF(vlookup(A1560,'Available Pokemon'!A:C,3,FALSE)=D1560,"Y","N")</f>
        <v>N</v>
      </c>
      <c r="N1560" s="4" t="str">
        <f>iferror(IF(vlookup(A1560,'Available Pokemon'!A:D,4,FALSE)=D1560,"Y","N"),"N")</f>
        <v>N</v>
      </c>
      <c r="O1560" s="4" t="str">
        <f t="shared" si="6"/>
        <v>N</v>
      </c>
      <c r="P1560" s="4" t="s">
        <v>147</v>
      </c>
      <c r="Q1560" s="4" t="s">
        <v>56</v>
      </c>
      <c r="R1560" s="4" t="s">
        <v>28</v>
      </c>
      <c r="S1560" s="4" t="s">
        <v>28</v>
      </c>
      <c r="T1560" s="4">
        <v>0.0</v>
      </c>
      <c r="U1560" s="4" t="s">
        <v>31</v>
      </c>
    </row>
    <row r="1561">
      <c r="A1561" s="11" t="s">
        <v>1096</v>
      </c>
      <c r="B1561" s="2" t="s">
        <v>96</v>
      </c>
      <c r="C1561" s="12" t="s">
        <v>1092</v>
      </c>
      <c r="D1561" s="3" t="str">
        <f>VLOOKUP(C1561,Locations!$G$2:$H$250,2,false)</f>
        <v>00169 Teknite Ridge</v>
      </c>
      <c r="E1561" s="11" t="s">
        <v>101</v>
      </c>
      <c r="F1561" s="4" t="s">
        <v>1048</v>
      </c>
      <c r="G1561" s="5"/>
      <c r="H1561" s="2" t="s">
        <v>69</v>
      </c>
      <c r="I1561" s="4" t="s">
        <v>1097</v>
      </c>
      <c r="J1561" s="4"/>
      <c r="K1561" s="4"/>
      <c r="L1561" s="4" t="s">
        <v>70</v>
      </c>
      <c r="M1561" s="4" t="str">
        <f>IF(vlookup(A1561,'Available Pokemon'!A:C,3,FALSE)=D1561,"Y","N")</f>
        <v>Y</v>
      </c>
      <c r="N1561" s="4" t="str">
        <f>iferror(IF(vlookup(A1561,'Available Pokemon'!A:D,4,FALSE)=D1561,"Y","N"),"N")</f>
        <v>N</v>
      </c>
      <c r="O1561" s="4" t="str">
        <f t="shared" si="6"/>
        <v>Y</v>
      </c>
      <c r="P1561" s="4" t="s">
        <v>121</v>
      </c>
      <c r="Q1561" s="4" t="s">
        <v>56</v>
      </c>
      <c r="R1561" s="4" t="s">
        <v>28</v>
      </c>
      <c r="S1561" s="4" t="s">
        <v>31</v>
      </c>
      <c r="T1561" s="4" t="s">
        <v>82</v>
      </c>
      <c r="U1561" s="4" t="s">
        <v>31</v>
      </c>
    </row>
    <row r="1562" hidden="1">
      <c r="A1562" s="11" t="s">
        <v>998</v>
      </c>
      <c r="B1562" s="2" t="s">
        <v>96</v>
      </c>
      <c r="C1562" s="12" t="s">
        <v>1092</v>
      </c>
      <c r="D1562" s="3" t="str">
        <f>VLOOKUP(C1562,Locations!$G$2:$H$250,2,false)</f>
        <v>00169 Teknite Ridge</v>
      </c>
      <c r="E1562" s="11" t="s">
        <v>97</v>
      </c>
      <c r="F1562" s="4" t="s">
        <v>1048</v>
      </c>
      <c r="G1562" s="3"/>
      <c r="H1562" s="2"/>
      <c r="I1562" s="4"/>
      <c r="J1562" s="4"/>
      <c r="K1562" s="4"/>
      <c r="L1562" s="4"/>
      <c r="M1562" s="4" t="str">
        <f>IF(vlookup(A1562,'Available Pokemon'!A:C,3,FALSE)=D1562,"Y","N")</f>
        <v>N</v>
      </c>
      <c r="N1562" s="4" t="str">
        <f>iferror(IF(vlookup(A1562,'Available Pokemon'!A:D,4,FALSE)=D1562,"Y","N"),"N")</f>
        <v>N</v>
      </c>
      <c r="O1562" s="4" t="str">
        <f t="shared" si="6"/>
        <v>N</v>
      </c>
      <c r="P1562" s="4" t="s">
        <v>71</v>
      </c>
      <c r="Q1562" s="4" t="s">
        <v>56</v>
      </c>
      <c r="R1562" s="4" t="s">
        <v>28</v>
      </c>
      <c r="S1562" s="4" t="s">
        <v>28</v>
      </c>
      <c r="T1562" s="4">
        <v>0.0</v>
      </c>
      <c r="U1562" s="4" t="s">
        <v>31</v>
      </c>
    </row>
    <row r="1563" hidden="1">
      <c r="A1563" s="11" t="s">
        <v>704</v>
      </c>
      <c r="B1563" s="2" t="s">
        <v>96</v>
      </c>
      <c r="C1563" s="12" t="s">
        <v>1092</v>
      </c>
      <c r="D1563" s="3" t="str">
        <f>VLOOKUP(C1563,Locations!$G$2:$H$250,2,false)</f>
        <v>00169 Teknite Ridge</v>
      </c>
      <c r="E1563" s="11" t="s">
        <v>114</v>
      </c>
      <c r="F1563" s="4" t="s">
        <v>1048</v>
      </c>
      <c r="G1563" s="3"/>
      <c r="H1563" s="2"/>
      <c r="I1563" s="4" t="s">
        <v>446</v>
      </c>
      <c r="J1563" s="4"/>
      <c r="K1563" s="4"/>
      <c r="L1563" s="4"/>
      <c r="M1563" s="4" t="str">
        <f>IF(vlookup(A1563,'Available Pokemon'!A:C,3,FALSE)=D1563,"Y","N")</f>
        <v>N</v>
      </c>
      <c r="N1563" s="4" t="str">
        <f>iferror(IF(vlookup(A1563,'Available Pokemon'!A:D,4,FALSE)=D1563,"Y","N"),"N")</f>
        <v>N</v>
      </c>
      <c r="O1563" s="4" t="str">
        <f t="shared" si="6"/>
        <v>N</v>
      </c>
      <c r="P1563" s="4" t="s">
        <v>128</v>
      </c>
      <c r="Q1563" s="4"/>
      <c r="R1563" s="4" t="s">
        <v>28</v>
      </c>
      <c r="S1563" s="4" t="s">
        <v>28</v>
      </c>
      <c r="T1563" s="4">
        <v>0.0</v>
      </c>
      <c r="U1563" s="4" t="s">
        <v>31</v>
      </c>
    </row>
    <row r="1564" hidden="1">
      <c r="A1564" s="11" t="s">
        <v>1077</v>
      </c>
      <c r="B1564" s="2" t="s">
        <v>96</v>
      </c>
      <c r="C1564" s="12" t="s">
        <v>1092</v>
      </c>
      <c r="D1564" s="3" t="str">
        <f>VLOOKUP(C1564,Locations!$G$2:$H$250,2,false)</f>
        <v>00169 Teknite Ridge</v>
      </c>
      <c r="E1564" s="11" t="s">
        <v>24</v>
      </c>
      <c r="F1564" s="4" t="s">
        <v>1048</v>
      </c>
      <c r="G1564" s="3"/>
      <c r="H1564" s="2"/>
      <c r="I1564" s="4" t="s">
        <v>800</v>
      </c>
      <c r="J1564" s="4"/>
      <c r="K1564" s="4"/>
      <c r="L1564" s="4"/>
      <c r="M1564" s="4" t="str">
        <f>IF(vlookup(A1564,'Available Pokemon'!A:C,3,FALSE)=D1564,"Y","N")</f>
        <v>N</v>
      </c>
      <c r="N1564" s="4" t="str">
        <f>iferror(IF(vlookup(A1564,'Available Pokemon'!A:D,4,FALSE)=D1564,"Y","N"),"N")</f>
        <v>N</v>
      </c>
      <c r="O1564" s="4" t="str">
        <f t="shared" si="6"/>
        <v>N</v>
      </c>
      <c r="P1564" s="4" t="s">
        <v>131</v>
      </c>
      <c r="Q1564" s="4" t="s">
        <v>56</v>
      </c>
      <c r="R1564" s="4" t="s">
        <v>28</v>
      </c>
      <c r="S1564" s="4" t="s">
        <v>31</v>
      </c>
      <c r="T1564" s="4" t="s">
        <v>82</v>
      </c>
      <c r="U1564" s="4" t="s">
        <v>31</v>
      </c>
    </row>
    <row r="1565">
      <c r="A1565" s="11" t="s">
        <v>1098</v>
      </c>
      <c r="B1565" s="2" t="s">
        <v>96</v>
      </c>
      <c r="C1565" s="12" t="s">
        <v>1092</v>
      </c>
      <c r="D1565" s="3" t="str">
        <f>VLOOKUP(C1565,Locations!$G$2:$H$250,2,false)</f>
        <v>00169 Teknite Ridge</v>
      </c>
      <c r="E1565" s="11" t="s">
        <v>24</v>
      </c>
      <c r="F1565" s="4" t="s">
        <v>1048</v>
      </c>
      <c r="G1565" s="5"/>
      <c r="H1565" s="2" t="s">
        <v>414</v>
      </c>
      <c r="I1565" s="4"/>
      <c r="J1565" s="4"/>
      <c r="K1565" s="4"/>
      <c r="L1565" s="4"/>
      <c r="M1565" s="4" t="str">
        <f>IF(vlookup(A1565,'Available Pokemon'!A:C,3,FALSE)=D1565,"Y","N")</f>
        <v>Y</v>
      </c>
      <c r="N1565" s="4" t="str">
        <f>iferror(IF(vlookup(A1565,'Available Pokemon'!A:D,4,FALSE)=D1565,"Y","N"),"N")</f>
        <v>N</v>
      </c>
      <c r="O1565" s="4" t="str">
        <f t="shared" si="6"/>
        <v>Y</v>
      </c>
      <c r="P1565" s="4" t="s">
        <v>33</v>
      </c>
      <c r="Q1565" s="4" t="s">
        <v>56</v>
      </c>
      <c r="R1565" s="4" t="s">
        <v>28</v>
      </c>
      <c r="S1565" s="4" t="s">
        <v>28</v>
      </c>
      <c r="T1565" s="4">
        <v>0.0</v>
      </c>
      <c r="U1565" s="4" t="s">
        <v>31</v>
      </c>
    </row>
    <row r="1566" hidden="1">
      <c r="A1566" s="11" t="s">
        <v>563</v>
      </c>
      <c r="B1566" s="2" t="s">
        <v>96</v>
      </c>
      <c r="C1566" s="12" t="s">
        <v>1092</v>
      </c>
      <c r="D1566" s="3" t="str">
        <f>VLOOKUP(C1566,Locations!$G$2:$H$250,2,false)</f>
        <v>00169 Teknite Ridge</v>
      </c>
      <c r="E1566" s="11" t="s">
        <v>24</v>
      </c>
      <c r="F1566" s="4" t="s">
        <v>1048</v>
      </c>
      <c r="G1566" s="3"/>
      <c r="H1566" s="2" t="s">
        <v>69</v>
      </c>
      <c r="I1566" s="4" t="s">
        <v>953</v>
      </c>
      <c r="J1566" s="4"/>
      <c r="K1566" s="4"/>
      <c r="L1566" s="4"/>
      <c r="M1566" s="4" t="str">
        <f>IF(vlookup(A1566,'Available Pokemon'!A:C,3,FALSE)=D1566,"Y","N")</f>
        <v>N</v>
      </c>
      <c r="N1566" s="4" t="str">
        <f>iferror(IF(vlookup(A1566,'Available Pokemon'!A:D,4,FALSE)=D1566,"Y","N"),"N")</f>
        <v>N</v>
      </c>
      <c r="O1566" s="4" t="str">
        <f t="shared" si="6"/>
        <v>N</v>
      </c>
      <c r="P1566" s="4" t="s">
        <v>33</v>
      </c>
      <c r="Q1566" s="4" t="s">
        <v>186</v>
      </c>
      <c r="R1566" s="4" t="s">
        <v>28</v>
      </c>
      <c r="S1566" s="4" t="s">
        <v>31</v>
      </c>
      <c r="T1566" s="4" t="s">
        <v>82</v>
      </c>
      <c r="U1566" s="4" t="s">
        <v>31</v>
      </c>
    </row>
    <row r="1567" hidden="1">
      <c r="A1567" s="11" t="s">
        <v>355</v>
      </c>
      <c r="B1567" s="11" t="s">
        <v>165</v>
      </c>
      <c r="C1567" s="12" t="s">
        <v>1099</v>
      </c>
      <c r="D1567" s="3" t="str">
        <f>VLOOKUP(C1567,Locations!$G$2:$H$250,2,false)</f>
        <v>00170 Teknite Cave</v>
      </c>
      <c r="E1567" s="11" t="s">
        <v>24</v>
      </c>
      <c r="F1567" s="4" t="s">
        <v>1048</v>
      </c>
      <c r="G1567" s="3" t="s">
        <v>1100</v>
      </c>
      <c r="H1567" s="11"/>
      <c r="I1567" s="4"/>
      <c r="J1567" s="4"/>
      <c r="K1567" s="4"/>
      <c r="L1567" s="4" t="s">
        <v>70</v>
      </c>
      <c r="M1567" s="4" t="str">
        <f>IF(vlookup(A1567,'Available Pokemon'!A:C,3,FALSE)=D1567,"Y","N")</f>
        <v>N</v>
      </c>
      <c r="N1567" s="4" t="str">
        <f>iferror(IF(vlookup(A1567,'Available Pokemon'!A:D,4,FALSE)=D1567,"Y","N"),"N")</f>
        <v>N</v>
      </c>
      <c r="O1567" s="4" t="str">
        <f t="shared" si="6"/>
        <v>N</v>
      </c>
      <c r="P1567" s="4" t="s">
        <v>121</v>
      </c>
      <c r="Q1567" s="4" t="s">
        <v>172</v>
      </c>
      <c r="R1567" s="4" t="s">
        <v>28</v>
      </c>
      <c r="S1567" s="4" t="s">
        <v>31</v>
      </c>
      <c r="T1567" s="4" t="s">
        <v>82</v>
      </c>
      <c r="U1567" s="4" t="s">
        <v>31</v>
      </c>
    </row>
    <row r="1568" hidden="1">
      <c r="A1568" s="11" t="s">
        <v>1062</v>
      </c>
      <c r="B1568" s="11" t="s">
        <v>165</v>
      </c>
      <c r="C1568" s="12" t="s">
        <v>1099</v>
      </c>
      <c r="D1568" s="3" t="str">
        <f>VLOOKUP(C1568,Locations!$G$2:$H$250,2,false)</f>
        <v>00170 Teknite Cave</v>
      </c>
      <c r="E1568" s="11" t="s">
        <v>24</v>
      </c>
      <c r="F1568" s="4" t="s">
        <v>1048</v>
      </c>
      <c r="G1568" s="3" t="s">
        <v>1101</v>
      </c>
      <c r="H1568" s="11"/>
      <c r="I1568" s="4" t="s">
        <v>550</v>
      </c>
      <c r="J1568" s="4"/>
      <c r="K1568" s="4"/>
      <c r="L1568" s="4"/>
      <c r="M1568" s="4" t="str">
        <f>IF(vlookup(A1568,'Available Pokemon'!A:C,3,FALSE)=D1568,"Y","N")</f>
        <v>N</v>
      </c>
      <c r="N1568" s="4" t="str">
        <f>iferror(IF(vlookup(A1568,'Available Pokemon'!A:D,4,FALSE)=D1568,"Y","N"),"N")</f>
        <v>N</v>
      </c>
      <c r="O1568" s="4" t="str">
        <f t="shared" si="6"/>
        <v>N</v>
      </c>
      <c r="P1568" s="4" t="s">
        <v>131</v>
      </c>
      <c r="Q1568" s="4" t="s">
        <v>121</v>
      </c>
      <c r="R1568" s="4" t="s">
        <v>28</v>
      </c>
      <c r="S1568" s="4" t="s">
        <v>28</v>
      </c>
      <c r="T1568" s="4">
        <v>0.0</v>
      </c>
      <c r="U1568" s="4" t="s">
        <v>31</v>
      </c>
    </row>
    <row r="1569" hidden="1">
      <c r="A1569" s="11" t="s">
        <v>129</v>
      </c>
      <c r="B1569" s="11" t="s">
        <v>165</v>
      </c>
      <c r="C1569" s="12" t="s">
        <v>1099</v>
      </c>
      <c r="D1569" s="3" t="str">
        <f>VLOOKUP(C1569,Locations!$G$2:$H$250,2,false)</f>
        <v>00170 Teknite Cave</v>
      </c>
      <c r="E1569" s="11" t="s">
        <v>24</v>
      </c>
      <c r="F1569" s="4" t="s">
        <v>1048</v>
      </c>
      <c r="G1569" s="3" t="s">
        <v>1101</v>
      </c>
      <c r="H1569" s="11"/>
      <c r="I1569" s="4"/>
      <c r="J1569" s="4"/>
      <c r="K1569" s="4"/>
      <c r="L1569" s="4"/>
      <c r="M1569" s="4" t="str">
        <f>IF(vlookup(A1569,'Available Pokemon'!A:C,3,FALSE)=D1569,"Y","N")</f>
        <v>N</v>
      </c>
      <c r="N1569" s="4" t="str">
        <f>iferror(IF(vlookup(A1569,'Available Pokemon'!A:D,4,FALSE)=D1569,"Y","N"),"N")</f>
        <v>N</v>
      </c>
      <c r="O1569" s="4" t="str">
        <f t="shared" si="6"/>
        <v>N</v>
      </c>
      <c r="P1569" s="4" t="s">
        <v>131</v>
      </c>
      <c r="Q1569" s="4" t="s">
        <v>121</v>
      </c>
      <c r="R1569" s="4" t="s">
        <v>131</v>
      </c>
      <c r="S1569" s="4" t="s">
        <v>31</v>
      </c>
      <c r="T1569" s="4">
        <v>2.0</v>
      </c>
      <c r="U1569" s="4"/>
    </row>
    <row r="1570" hidden="1">
      <c r="A1570" s="11" t="s">
        <v>823</v>
      </c>
      <c r="B1570" s="11" t="s">
        <v>165</v>
      </c>
      <c r="C1570" s="12" t="s">
        <v>1099</v>
      </c>
      <c r="D1570" s="3" t="str">
        <f>VLOOKUP(C1570,Locations!$G$2:$H$250,2,false)</f>
        <v>00170 Teknite Cave</v>
      </c>
      <c r="E1570" s="11" t="s">
        <v>24</v>
      </c>
      <c r="F1570" s="4" t="s">
        <v>1048</v>
      </c>
      <c r="G1570" s="3" t="s">
        <v>1101</v>
      </c>
      <c r="H1570" s="11"/>
      <c r="I1570" s="4" t="s">
        <v>824</v>
      </c>
      <c r="J1570" s="4" t="s">
        <v>550</v>
      </c>
      <c r="K1570" s="4"/>
      <c r="L1570" s="4"/>
      <c r="M1570" s="4" t="str">
        <f>IF(vlookup(A1570,'Available Pokemon'!A:C,3,FALSE)=D1570,"Y","N")</f>
        <v>N</v>
      </c>
      <c r="N1570" s="4" t="str">
        <f>iferror(IF(vlookup(A1570,'Available Pokemon'!A:D,4,FALSE)=D1570,"Y","N"),"N")</f>
        <v>N</v>
      </c>
      <c r="O1570" s="4" t="str">
        <f t="shared" si="6"/>
        <v>N</v>
      </c>
      <c r="P1570" s="4" t="s">
        <v>121</v>
      </c>
      <c r="Q1570" s="4"/>
      <c r="R1570" s="4" t="s">
        <v>28</v>
      </c>
      <c r="S1570" s="4" t="s">
        <v>28</v>
      </c>
      <c r="T1570" s="4">
        <v>1.0</v>
      </c>
      <c r="U1570" s="4"/>
    </row>
    <row r="1571" hidden="1">
      <c r="A1571" s="2" t="s">
        <v>701</v>
      </c>
      <c r="B1571" s="11" t="s">
        <v>165</v>
      </c>
      <c r="C1571" s="12" t="s">
        <v>1099</v>
      </c>
      <c r="D1571" s="3" t="str">
        <f>VLOOKUP(C1571,Locations!$G$2:$H$250,2,false)</f>
        <v>00170 Teknite Cave</v>
      </c>
      <c r="E1571" s="11" t="s">
        <v>24</v>
      </c>
      <c r="F1571" s="4" t="s">
        <v>1048</v>
      </c>
      <c r="G1571" s="3" t="s">
        <v>1101</v>
      </c>
      <c r="H1571" s="11"/>
      <c r="I1571" s="4" t="s">
        <v>440</v>
      </c>
      <c r="J1571" s="4"/>
      <c r="K1571" s="4"/>
      <c r="L1571" s="4"/>
      <c r="M1571" s="4" t="str">
        <f>IF(vlookup(A1571,'Available Pokemon'!A:C,3,FALSE)=D1571,"Y","N")</f>
        <v>N</v>
      </c>
      <c r="N1571" s="4" t="str">
        <f>iferror(IF(vlookup(A1571,'Available Pokemon'!A:D,4,FALSE)=D1571,"Y","N"),"N")</f>
        <v>N</v>
      </c>
      <c r="O1571" s="4" t="str">
        <f t="shared" si="6"/>
        <v>N</v>
      </c>
      <c r="P1571" s="4" t="s">
        <v>128</v>
      </c>
      <c r="Q1571" s="4"/>
      <c r="R1571" s="4"/>
      <c r="S1571" s="4"/>
      <c r="T1571" s="4">
        <v>0.0</v>
      </c>
      <c r="U1571" s="4" t="s">
        <v>31</v>
      </c>
    </row>
    <row r="1572" hidden="1">
      <c r="A1572" s="11" t="s">
        <v>702</v>
      </c>
      <c r="B1572" s="11" t="s">
        <v>165</v>
      </c>
      <c r="C1572" s="12" t="s">
        <v>1099</v>
      </c>
      <c r="D1572" s="3" t="str">
        <f>VLOOKUP(C1572,Locations!$G$2:$H$250,2,false)</f>
        <v>00170 Teknite Cave</v>
      </c>
      <c r="E1572" s="11" t="s">
        <v>24</v>
      </c>
      <c r="F1572" s="4" t="s">
        <v>1048</v>
      </c>
      <c r="G1572" s="3" t="s">
        <v>1101</v>
      </c>
      <c r="H1572" s="11"/>
      <c r="I1572" s="4"/>
      <c r="J1572" s="4"/>
      <c r="K1572" s="4"/>
      <c r="L1572" s="4"/>
      <c r="M1572" s="4" t="str">
        <f>IF(vlookup(A1572,'Available Pokemon'!A:C,3,FALSE)=D1572,"Y","N")</f>
        <v>N</v>
      </c>
      <c r="N1572" s="4" t="str">
        <f>iferror(IF(vlookup(A1572,'Available Pokemon'!A:D,4,FALSE)=D1572,"Y","N"),"N")</f>
        <v>N</v>
      </c>
      <c r="O1572" s="4" t="str">
        <f t="shared" si="6"/>
        <v>N</v>
      </c>
      <c r="P1572" s="4" t="s">
        <v>90</v>
      </c>
      <c r="Q1572" s="4" t="s">
        <v>131</v>
      </c>
      <c r="R1572" s="4" t="s">
        <v>28</v>
      </c>
      <c r="S1572" s="4" t="s">
        <v>31</v>
      </c>
      <c r="T1572" s="4" t="s">
        <v>82</v>
      </c>
      <c r="U1572" s="4" t="s">
        <v>31</v>
      </c>
    </row>
    <row r="1573" hidden="1">
      <c r="A1573" s="11" t="s">
        <v>1088</v>
      </c>
      <c r="B1573" s="11" t="s">
        <v>165</v>
      </c>
      <c r="C1573" s="12" t="s">
        <v>1099</v>
      </c>
      <c r="D1573" s="3" t="str">
        <f>VLOOKUP(C1573,Locations!$G$2:$H$250,2,false)</f>
        <v>00170 Teknite Cave</v>
      </c>
      <c r="E1573" s="11" t="s">
        <v>24</v>
      </c>
      <c r="F1573" s="4" t="s">
        <v>1048</v>
      </c>
      <c r="G1573" s="3" t="s">
        <v>1101</v>
      </c>
      <c r="H1573" s="11"/>
      <c r="I1573" s="4" t="s">
        <v>824</v>
      </c>
      <c r="J1573" s="4" t="s">
        <v>550</v>
      </c>
      <c r="K1573" s="4"/>
      <c r="L1573" s="4"/>
      <c r="M1573" s="4" t="str">
        <f>IF(vlookup(A1573,'Available Pokemon'!A:C,3,FALSE)=D1573,"Y","N")</f>
        <v>N</v>
      </c>
      <c r="N1573" s="4" t="str">
        <f>iferror(IF(vlookup(A1573,'Available Pokemon'!A:D,4,FALSE)=D1573,"Y","N"),"N")</f>
        <v>N</v>
      </c>
      <c r="O1573" s="4" t="str">
        <f t="shared" si="6"/>
        <v>N</v>
      </c>
      <c r="P1573" s="4" t="s">
        <v>121</v>
      </c>
      <c r="Q1573" s="4"/>
      <c r="R1573" s="4" t="s">
        <v>28</v>
      </c>
      <c r="S1573" s="4" t="s">
        <v>28</v>
      </c>
      <c r="T1573" s="4">
        <v>0.0</v>
      </c>
      <c r="U1573" s="4" t="s">
        <v>31</v>
      </c>
    </row>
    <row r="1574" hidden="1">
      <c r="A1574" s="11" t="s">
        <v>561</v>
      </c>
      <c r="B1574" s="11" t="s">
        <v>165</v>
      </c>
      <c r="C1574" s="12" t="s">
        <v>1099</v>
      </c>
      <c r="D1574" s="3" t="str">
        <f>VLOOKUP(C1574,Locations!$G$2:$H$250,2,false)</f>
        <v>00170 Teknite Cave</v>
      </c>
      <c r="E1574" s="11" t="s">
        <v>24</v>
      </c>
      <c r="F1574" s="4" t="s">
        <v>1048</v>
      </c>
      <c r="G1574" s="3" t="s">
        <v>1101</v>
      </c>
      <c r="H1574" s="11"/>
      <c r="I1574" s="4"/>
      <c r="J1574" s="4"/>
      <c r="K1574" s="4"/>
      <c r="L1574" s="4"/>
      <c r="M1574" s="4" t="str">
        <f>IF(vlookup(A1574,'Available Pokemon'!A:C,3,FALSE)=D1574,"Y","N")</f>
        <v>N</v>
      </c>
      <c r="N1574" s="4" t="str">
        <f>iferror(IF(vlookup(A1574,'Available Pokemon'!A:D,4,FALSE)=D1574,"Y","N"),"N")</f>
        <v>N</v>
      </c>
      <c r="O1574" s="4" t="str">
        <f t="shared" si="6"/>
        <v>N</v>
      </c>
      <c r="P1574" s="4" t="s">
        <v>33</v>
      </c>
      <c r="Q1574" s="4"/>
      <c r="R1574" s="4" t="s">
        <v>28</v>
      </c>
      <c r="S1574" s="4" t="s">
        <v>31</v>
      </c>
      <c r="T1574" s="4" t="s">
        <v>82</v>
      </c>
      <c r="U1574" s="4" t="s">
        <v>31</v>
      </c>
    </row>
    <row r="1575" hidden="1">
      <c r="A1575" s="11" t="s">
        <v>1064</v>
      </c>
      <c r="B1575" s="11" t="s">
        <v>165</v>
      </c>
      <c r="C1575" s="12" t="s">
        <v>1099</v>
      </c>
      <c r="D1575" s="3" t="str">
        <f>VLOOKUP(C1575,Locations!$G$2:$H$250,2,false)</f>
        <v>00170 Teknite Cave</v>
      </c>
      <c r="E1575" s="11" t="s">
        <v>24</v>
      </c>
      <c r="F1575" s="4" t="s">
        <v>1048</v>
      </c>
      <c r="G1575" s="3" t="s">
        <v>1101</v>
      </c>
      <c r="H1575" s="11"/>
      <c r="I1575" s="4" t="s">
        <v>550</v>
      </c>
      <c r="J1575" s="4"/>
      <c r="K1575" s="4"/>
      <c r="L1575" s="4"/>
      <c r="M1575" s="4" t="str">
        <f>IF(vlookup(A1575,'Available Pokemon'!A:C,3,FALSE)=D1575,"Y","N")</f>
        <v>N</v>
      </c>
      <c r="N1575" s="4" t="str">
        <f>iferror(IF(vlookup(A1575,'Available Pokemon'!A:D,4,FALSE)=D1575,"Y","N"),"N")</f>
        <v>N</v>
      </c>
      <c r="O1575" s="4" t="str">
        <f t="shared" si="6"/>
        <v>N</v>
      </c>
      <c r="P1575" s="4" t="s">
        <v>131</v>
      </c>
      <c r="Q1575" s="4" t="s">
        <v>121</v>
      </c>
      <c r="R1575" s="4" t="s">
        <v>28</v>
      </c>
      <c r="S1575" s="4" t="s">
        <v>28</v>
      </c>
      <c r="T1575" s="4">
        <v>1.0</v>
      </c>
      <c r="U1575" s="4"/>
    </row>
    <row r="1576" hidden="1">
      <c r="A1576" s="11" t="s">
        <v>704</v>
      </c>
      <c r="B1576" s="11" t="s">
        <v>165</v>
      </c>
      <c r="C1576" s="12" t="s">
        <v>1099</v>
      </c>
      <c r="D1576" s="3" t="str">
        <f>VLOOKUP(C1576,Locations!$G$2:$H$250,2,false)</f>
        <v>00170 Teknite Cave</v>
      </c>
      <c r="E1576" s="11" t="s">
        <v>24</v>
      </c>
      <c r="F1576" s="4" t="s">
        <v>1048</v>
      </c>
      <c r="G1576" s="3" t="s">
        <v>1101</v>
      </c>
      <c r="H1576" s="11"/>
      <c r="I1576" s="4" t="s">
        <v>446</v>
      </c>
      <c r="J1576" s="4"/>
      <c r="K1576" s="4"/>
      <c r="L1576" s="4"/>
      <c r="M1576" s="4" t="str">
        <f>IF(vlookup(A1576,'Available Pokemon'!A:C,3,FALSE)=D1576,"Y","N")</f>
        <v>N</v>
      </c>
      <c r="N1576" s="4" t="str">
        <f>iferror(IF(vlookup(A1576,'Available Pokemon'!A:D,4,FALSE)=D1576,"Y","N"),"N")</f>
        <v>N</v>
      </c>
      <c r="O1576" s="4" t="str">
        <f t="shared" si="6"/>
        <v>N</v>
      </c>
      <c r="P1576" s="4" t="s">
        <v>128</v>
      </c>
      <c r="Q1576" s="4"/>
      <c r="R1576" s="4" t="s">
        <v>28</v>
      </c>
      <c r="S1576" s="4" t="s">
        <v>28</v>
      </c>
      <c r="T1576" s="4">
        <v>0.0</v>
      </c>
      <c r="U1576" s="4" t="s">
        <v>31</v>
      </c>
    </row>
    <row r="1577" hidden="1">
      <c r="A1577" s="11" t="s">
        <v>563</v>
      </c>
      <c r="B1577" s="11" t="s">
        <v>165</v>
      </c>
      <c r="C1577" s="12" t="s">
        <v>1099</v>
      </c>
      <c r="D1577" s="3" t="str">
        <f>VLOOKUP(C1577,Locations!$G$2:$H$250,2,false)</f>
        <v>00170 Teknite Cave</v>
      </c>
      <c r="E1577" s="11" t="s">
        <v>24</v>
      </c>
      <c r="F1577" s="4" t="s">
        <v>1048</v>
      </c>
      <c r="G1577" s="3" t="s">
        <v>1101</v>
      </c>
      <c r="H1577" s="2"/>
      <c r="I1577" s="4" t="s">
        <v>953</v>
      </c>
      <c r="J1577" s="4"/>
      <c r="K1577" s="4"/>
      <c r="L1577" s="4"/>
      <c r="M1577" s="4" t="str">
        <f>IF(vlookup(A1577,'Available Pokemon'!A:C,3,FALSE)=D1577,"Y","N")</f>
        <v>N</v>
      </c>
      <c r="N1577" s="4" t="str">
        <f>iferror(IF(vlookup(A1577,'Available Pokemon'!A:D,4,FALSE)=D1577,"Y","N"),"N")</f>
        <v>N</v>
      </c>
      <c r="O1577" s="4" t="str">
        <f t="shared" si="6"/>
        <v>N</v>
      </c>
      <c r="P1577" s="4" t="s">
        <v>33</v>
      </c>
      <c r="Q1577" s="4" t="s">
        <v>186</v>
      </c>
      <c r="R1577" s="4" t="s">
        <v>28</v>
      </c>
      <c r="S1577" s="4" t="s">
        <v>31</v>
      </c>
      <c r="T1577" s="4" t="s">
        <v>82</v>
      </c>
      <c r="U1577" s="4" t="s">
        <v>31</v>
      </c>
    </row>
    <row r="1578" hidden="1">
      <c r="A1578" s="11" t="s">
        <v>752</v>
      </c>
      <c r="B1578" s="2" t="s">
        <v>600</v>
      </c>
      <c r="C1578" s="12" t="s">
        <v>1099</v>
      </c>
      <c r="D1578" s="3" t="str">
        <f>VLOOKUP(C1578,Locations!$G$2:$H$250,2,false)</f>
        <v>00170 Teknite Cave</v>
      </c>
      <c r="E1578" s="11" t="s">
        <v>24</v>
      </c>
      <c r="F1578" s="4" t="s">
        <v>1048</v>
      </c>
      <c r="G1578" s="3" t="s">
        <v>1102</v>
      </c>
      <c r="H1578" s="2"/>
      <c r="I1578" s="4" t="s">
        <v>336</v>
      </c>
      <c r="J1578" s="4"/>
      <c r="K1578" s="4"/>
      <c r="L1578" s="4"/>
      <c r="M1578" s="4" t="str">
        <f>IF(vlookup(A1578,'Available Pokemon'!A:C,3,FALSE)=D1578,"Y","N")</f>
        <v>N</v>
      </c>
      <c r="N1578" s="4" t="str">
        <f>iferror(IF(vlookup(A1578,'Available Pokemon'!A:D,4,FALSE)=D1578,"Y","N"),"N")</f>
        <v>N</v>
      </c>
      <c r="O1578" s="4" t="str">
        <f t="shared" si="6"/>
        <v>N</v>
      </c>
      <c r="P1578" s="4" t="s">
        <v>44</v>
      </c>
      <c r="Q1578" s="4" t="s">
        <v>30</v>
      </c>
      <c r="R1578" s="4" t="s">
        <v>28</v>
      </c>
      <c r="S1578" s="4" t="s">
        <v>31</v>
      </c>
      <c r="T1578" s="4" t="s">
        <v>82</v>
      </c>
      <c r="U1578" s="4" t="s">
        <v>31</v>
      </c>
    </row>
    <row r="1579" hidden="1">
      <c r="A1579" s="11" t="s">
        <v>269</v>
      </c>
      <c r="B1579" s="2" t="s">
        <v>600</v>
      </c>
      <c r="C1579" s="12" t="s">
        <v>1099</v>
      </c>
      <c r="D1579" s="3" t="str">
        <f>VLOOKUP(C1579,Locations!$G$2:$H$250,2,false)</f>
        <v>00170 Teknite Cave</v>
      </c>
      <c r="E1579" s="11" t="s">
        <v>24</v>
      </c>
      <c r="F1579" s="4" t="s">
        <v>1048</v>
      </c>
      <c r="G1579" s="3" t="s">
        <v>1102</v>
      </c>
      <c r="H1579" s="2"/>
      <c r="I1579" s="4"/>
      <c r="J1579" s="4"/>
      <c r="K1579" s="4"/>
      <c r="L1579" s="4"/>
      <c r="M1579" s="4" t="str">
        <f>IF(vlookup(A1579,'Available Pokemon'!A:C,3,FALSE)=D1579,"Y","N")</f>
        <v>N</v>
      </c>
      <c r="N1579" s="4" t="str">
        <f>iferror(IF(vlookup(A1579,'Available Pokemon'!A:D,4,FALSE)=D1579,"Y","N"),"N")</f>
        <v>N</v>
      </c>
      <c r="O1579" s="4" t="str">
        <f t="shared" si="6"/>
        <v>N</v>
      </c>
      <c r="P1579" s="4" t="s">
        <v>44</v>
      </c>
      <c r="Q1579" s="4"/>
      <c r="R1579" s="4" t="s">
        <v>28</v>
      </c>
      <c r="S1579" s="4" t="s">
        <v>31</v>
      </c>
      <c r="T1579" s="4">
        <v>1.0</v>
      </c>
      <c r="U1579" s="4"/>
    </row>
    <row r="1580" hidden="1">
      <c r="A1580" s="11" t="s">
        <v>602</v>
      </c>
      <c r="B1580" s="2" t="s">
        <v>600</v>
      </c>
      <c r="C1580" s="12" t="s">
        <v>1099</v>
      </c>
      <c r="D1580" s="3" t="str">
        <f>VLOOKUP(C1580,Locations!$G$2:$H$250,2,false)</f>
        <v>00170 Teknite Cave</v>
      </c>
      <c r="E1580" s="11" t="s">
        <v>24</v>
      </c>
      <c r="F1580" s="4" t="s">
        <v>1048</v>
      </c>
      <c r="G1580" s="3" t="s">
        <v>1102</v>
      </c>
      <c r="H1580" s="2"/>
      <c r="I1580" s="4" t="s">
        <v>160</v>
      </c>
      <c r="J1580" s="4"/>
      <c r="K1580" s="4"/>
      <c r="L1580" s="4"/>
      <c r="M1580" s="4" t="str">
        <f>IF(vlookup(A1580,'Available Pokemon'!A:C,3,FALSE)=D1580,"Y","N")</f>
        <v>N</v>
      </c>
      <c r="N1580" s="4" t="str">
        <f>iferror(IF(vlookup(A1580,'Available Pokemon'!A:D,4,FALSE)=D1580,"Y","N"),"N")</f>
        <v>N</v>
      </c>
      <c r="O1580" s="4" t="str">
        <f t="shared" si="6"/>
        <v>N</v>
      </c>
      <c r="P1580" s="4" t="s">
        <v>44</v>
      </c>
      <c r="Q1580" s="4"/>
      <c r="R1580" s="4" t="s">
        <v>28</v>
      </c>
      <c r="S1580" s="4" t="s">
        <v>28</v>
      </c>
      <c r="T1580" s="4">
        <v>0.0</v>
      </c>
      <c r="U1580" s="4" t="s">
        <v>31</v>
      </c>
    </row>
    <row r="1581" hidden="1">
      <c r="A1581" s="11" t="s">
        <v>157</v>
      </c>
      <c r="B1581" s="2" t="s">
        <v>158</v>
      </c>
      <c r="C1581" s="12" t="s">
        <v>1099</v>
      </c>
      <c r="D1581" s="3" t="str">
        <f>VLOOKUP(C1581,Locations!$G$2:$H$250,2,false)</f>
        <v>00170 Teknite Cave</v>
      </c>
      <c r="E1581" s="11" t="s">
        <v>24</v>
      </c>
      <c r="F1581" s="4" t="s">
        <v>1048</v>
      </c>
      <c r="G1581" s="3" t="s">
        <v>1102</v>
      </c>
      <c r="H1581" s="2"/>
      <c r="I1581" s="4"/>
      <c r="J1581" s="4"/>
      <c r="K1581" s="4"/>
      <c r="L1581" s="4"/>
      <c r="M1581" s="4" t="str">
        <f>IF(vlookup(A1581,'Available Pokemon'!A:C,3,FALSE)=D1581,"Y","N")</f>
        <v>N</v>
      </c>
      <c r="N1581" s="4" t="str">
        <f>iferror(IF(vlookup(A1581,'Available Pokemon'!A:D,4,FALSE)=D1581,"Y","N"),"N")</f>
        <v>N</v>
      </c>
      <c r="O1581" s="4" t="str">
        <f t="shared" si="6"/>
        <v>N</v>
      </c>
      <c r="P1581" s="4" t="s">
        <v>44</v>
      </c>
      <c r="Q1581" s="4"/>
      <c r="R1581" s="4" t="s">
        <v>28</v>
      </c>
      <c r="S1581" s="4" t="s">
        <v>31</v>
      </c>
      <c r="T1581" s="4">
        <v>1.0</v>
      </c>
      <c r="U1581" s="4"/>
    </row>
    <row r="1582" hidden="1">
      <c r="A1582" s="11" t="s">
        <v>159</v>
      </c>
      <c r="B1582" s="2" t="s">
        <v>158</v>
      </c>
      <c r="C1582" s="12" t="s">
        <v>1099</v>
      </c>
      <c r="D1582" s="3" t="str">
        <f>VLOOKUP(C1582,Locations!$G$2:$H$250,2,false)</f>
        <v>00170 Teknite Cave</v>
      </c>
      <c r="E1582" s="11" t="s">
        <v>24</v>
      </c>
      <c r="F1582" s="4" t="s">
        <v>1048</v>
      </c>
      <c r="G1582" s="3" t="s">
        <v>1102</v>
      </c>
      <c r="H1582" s="2"/>
      <c r="I1582" s="4" t="s">
        <v>160</v>
      </c>
      <c r="J1582" s="4"/>
      <c r="K1582" s="4"/>
      <c r="L1582" s="4"/>
      <c r="M1582" s="4" t="str">
        <f>IF(vlookup(A1582,'Available Pokemon'!A:C,3,FALSE)=D1582,"Y","N")</f>
        <v>N</v>
      </c>
      <c r="N1582" s="4" t="str">
        <f>iferror(IF(vlookup(A1582,'Available Pokemon'!A:D,4,FALSE)=D1582,"Y","N"),"N")</f>
        <v>N</v>
      </c>
      <c r="O1582" s="4" t="str">
        <f t="shared" si="6"/>
        <v>N</v>
      </c>
      <c r="P1582" s="4" t="s">
        <v>44</v>
      </c>
      <c r="Q1582" s="4"/>
      <c r="R1582" s="4" t="s">
        <v>28</v>
      </c>
      <c r="S1582" s="4" t="s">
        <v>31</v>
      </c>
      <c r="T1582" s="4">
        <v>1.0</v>
      </c>
      <c r="U1582" s="4"/>
    </row>
    <row r="1583" hidden="1">
      <c r="A1583" s="11" t="s">
        <v>849</v>
      </c>
      <c r="B1583" s="2" t="s">
        <v>938</v>
      </c>
      <c r="C1583" s="12" t="s">
        <v>1099</v>
      </c>
      <c r="D1583" s="3" t="str">
        <f>VLOOKUP(C1583,Locations!$G$2:$H$250,2,false)</f>
        <v>00170 Teknite Cave</v>
      </c>
      <c r="E1583" s="11" t="s">
        <v>24</v>
      </c>
      <c r="F1583" s="4" t="s">
        <v>1048</v>
      </c>
      <c r="G1583" s="3" t="s">
        <v>1102</v>
      </c>
      <c r="H1583" s="2"/>
      <c r="I1583" s="4"/>
      <c r="J1583" s="4"/>
      <c r="K1583" s="4"/>
      <c r="L1583" s="4"/>
      <c r="M1583" s="4" t="str">
        <f>IF(vlookup(A1583,'Available Pokemon'!A:C,3,FALSE)=D1583,"Y","N")</f>
        <v>N</v>
      </c>
      <c r="N1583" s="4" t="str">
        <f>iferror(IF(vlookup(A1583,'Available Pokemon'!A:D,4,FALSE)=D1583,"Y","N"),"N")</f>
        <v>N</v>
      </c>
      <c r="O1583" s="4" t="str">
        <f t="shared" si="6"/>
        <v>N</v>
      </c>
      <c r="P1583" s="4" t="s">
        <v>44</v>
      </c>
      <c r="Q1583" s="4"/>
      <c r="R1583" s="4" t="s">
        <v>28</v>
      </c>
      <c r="S1583" s="4" t="s">
        <v>28</v>
      </c>
      <c r="T1583" s="4">
        <v>0.0</v>
      </c>
      <c r="U1583" s="4" t="s">
        <v>31</v>
      </c>
    </row>
    <row r="1584" hidden="1">
      <c r="A1584" s="11" t="s">
        <v>752</v>
      </c>
      <c r="B1584" s="2" t="s">
        <v>938</v>
      </c>
      <c r="C1584" s="12" t="s">
        <v>1099</v>
      </c>
      <c r="D1584" s="3" t="str">
        <f>VLOOKUP(C1584,Locations!$G$2:$H$250,2,false)</f>
        <v>00170 Teknite Cave</v>
      </c>
      <c r="E1584" s="11" t="s">
        <v>24</v>
      </c>
      <c r="F1584" s="4" t="s">
        <v>1048</v>
      </c>
      <c r="G1584" s="3" t="s">
        <v>1102</v>
      </c>
      <c r="H1584" s="2"/>
      <c r="I1584" s="4" t="s">
        <v>336</v>
      </c>
      <c r="J1584" s="4"/>
      <c r="K1584" s="4"/>
      <c r="L1584" s="4"/>
      <c r="M1584" s="4" t="str">
        <f>IF(vlookup(A1584,'Available Pokemon'!A:C,3,FALSE)=D1584,"Y","N")</f>
        <v>N</v>
      </c>
      <c r="N1584" s="4" t="str">
        <f>iferror(IF(vlookup(A1584,'Available Pokemon'!A:D,4,FALSE)=D1584,"Y","N"),"N")</f>
        <v>N</v>
      </c>
      <c r="O1584" s="4" t="str">
        <f t="shared" si="6"/>
        <v>N</v>
      </c>
      <c r="P1584" s="4" t="s">
        <v>44</v>
      </c>
      <c r="Q1584" s="4" t="s">
        <v>30</v>
      </c>
      <c r="R1584" s="4" t="s">
        <v>28</v>
      </c>
      <c r="S1584" s="4" t="s">
        <v>31</v>
      </c>
      <c r="T1584" s="4" t="s">
        <v>82</v>
      </c>
      <c r="U1584" s="4" t="s">
        <v>31</v>
      </c>
    </row>
    <row r="1585" hidden="1">
      <c r="A1585" s="11" t="s">
        <v>269</v>
      </c>
      <c r="B1585" s="2" t="s">
        <v>938</v>
      </c>
      <c r="C1585" s="12" t="s">
        <v>1099</v>
      </c>
      <c r="D1585" s="3" t="str">
        <f>VLOOKUP(C1585,Locations!$G$2:$H$250,2,false)</f>
        <v>00170 Teknite Cave</v>
      </c>
      <c r="E1585" s="11" t="s">
        <v>24</v>
      </c>
      <c r="F1585" s="4" t="s">
        <v>1048</v>
      </c>
      <c r="G1585" s="3" t="s">
        <v>1102</v>
      </c>
      <c r="H1585" s="2"/>
      <c r="I1585" s="4"/>
      <c r="J1585" s="4"/>
      <c r="K1585" s="4"/>
      <c r="L1585" s="4"/>
      <c r="M1585" s="4" t="str">
        <f>IF(vlookup(A1585,'Available Pokemon'!A:C,3,FALSE)=D1585,"Y","N")</f>
        <v>N</v>
      </c>
      <c r="N1585" s="4" t="str">
        <f>iferror(IF(vlookup(A1585,'Available Pokemon'!A:D,4,FALSE)=D1585,"Y","N"),"N")</f>
        <v>N</v>
      </c>
      <c r="O1585" s="4" t="str">
        <f t="shared" si="6"/>
        <v>N</v>
      </c>
      <c r="P1585" s="4" t="s">
        <v>44</v>
      </c>
      <c r="Q1585" s="4"/>
      <c r="R1585" s="4" t="s">
        <v>28</v>
      </c>
      <c r="S1585" s="4" t="s">
        <v>31</v>
      </c>
      <c r="T1585" s="4">
        <v>1.0</v>
      </c>
      <c r="U1585" s="4"/>
    </row>
    <row r="1586" hidden="1">
      <c r="A1586" s="11" t="s">
        <v>157</v>
      </c>
      <c r="B1586" s="11" t="s">
        <v>44</v>
      </c>
      <c r="C1586" s="12" t="s">
        <v>1099</v>
      </c>
      <c r="D1586" s="3" t="str">
        <f>VLOOKUP(C1586,Locations!$G$2:$H$250,2,false)</f>
        <v>00170 Teknite Cave</v>
      </c>
      <c r="E1586" s="11" t="s">
        <v>24</v>
      </c>
      <c r="F1586" s="4" t="s">
        <v>1048</v>
      </c>
      <c r="G1586" s="3" t="s">
        <v>1102</v>
      </c>
      <c r="H1586" s="11"/>
      <c r="I1586" s="4"/>
      <c r="J1586" s="4"/>
      <c r="K1586" s="4"/>
      <c r="L1586" s="4"/>
      <c r="M1586" s="4" t="str">
        <f>IF(vlookup(A1586,'Available Pokemon'!A:C,3,FALSE)=D1586,"Y","N")</f>
        <v>N</v>
      </c>
      <c r="N1586" s="4" t="str">
        <f>iferror(IF(vlookup(A1586,'Available Pokemon'!A:D,4,FALSE)=D1586,"Y","N"),"N")</f>
        <v>N</v>
      </c>
      <c r="O1586" s="4" t="str">
        <f t="shared" si="6"/>
        <v>N</v>
      </c>
      <c r="P1586" s="4" t="s">
        <v>44</v>
      </c>
      <c r="Q1586" s="4"/>
      <c r="R1586" s="4" t="s">
        <v>28</v>
      </c>
      <c r="S1586" s="4" t="s">
        <v>31</v>
      </c>
      <c r="T1586" s="4">
        <v>1.0</v>
      </c>
      <c r="U1586" s="4"/>
    </row>
    <row r="1587" hidden="1">
      <c r="A1587" s="11" t="s">
        <v>159</v>
      </c>
      <c r="B1587" s="11" t="s">
        <v>44</v>
      </c>
      <c r="C1587" s="12" t="s">
        <v>1099</v>
      </c>
      <c r="D1587" s="3" t="str">
        <f>VLOOKUP(C1587,Locations!$G$2:$H$250,2,false)</f>
        <v>00170 Teknite Cave</v>
      </c>
      <c r="E1587" s="11" t="s">
        <v>24</v>
      </c>
      <c r="F1587" s="4" t="s">
        <v>1048</v>
      </c>
      <c r="G1587" s="3" t="s">
        <v>1102</v>
      </c>
      <c r="H1587" s="11"/>
      <c r="I1587" s="4" t="s">
        <v>160</v>
      </c>
      <c r="J1587" s="4"/>
      <c r="K1587" s="4"/>
      <c r="L1587" s="4"/>
      <c r="M1587" s="4" t="str">
        <f>IF(vlookup(A1587,'Available Pokemon'!A:C,3,FALSE)=D1587,"Y","N")</f>
        <v>N</v>
      </c>
      <c r="N1587" s="4" t="str">
        <f>iferror(IF(vlookup(A1587,'Available Pokemon'!A:D,4,FALSE)=D1587,"Y","N"),"N")</f>
        <v>N</v>
      </c>
      <c r="O1587" s="4" t="str">
        <f t="shared" si="6"/>
        <v>N</v>
      </c>
      <c r="P1587" s="4" t="s">
        <v>44</v>
      </c>
      <c r="Q1587" s="4"/>
      <c r="R1587" s="4" t="s">
        <v>28</v>
      </c>
      <c r="S1587" s="4" t="s">
        <v>31</v>
      </c>
      <c r="T1587" s="4">
        <v>1.0</v>
      </c>
      <c r="U1587" s="4"/>
    </row>
    <row r="1588" hidden="1">
      <c r="A1588" s="11" t="s">
        <v>803</v>
      </c>
      <c r="B1588" s="11" t="s">
        <v>44</v>
      </c>
      <c r="C1588" s="12" t="s">
        <v>1099</v>
      </c>
      <c r="D1588" s="3" t="str">
        <f>VLOOKUP(C1588,Locations!$G$2:$H$250,2,false)</f>
        <v>00170 Teknite Cave</v>
      </c>
      <c r="E1588" s="11" t="s">
        <v>24</v>
      </c>
      <c r="F1588" s="4" t="s">
        <v>1048</v>
      </c>
      <c r="G1588" s="3" t="s">
        <v>1102</v>
      </c>
      <c r="H1588" s="11"/>
      <c r="I1588" s="4"/>
      <c r="J1588" s="4"/>
      <c r="K1588" s="4"/>
      <c r="L1588" s="4"/>
      <c r="M1588" s="4" t="str">
        <f>IF(vlookup(A1588,'Available Pokemon'!A:C,3,FALSE)=D1588,"Y","N")</f>
        <v>N</v>
      </c>
      <c r="N1588" s="4" t="str">
        <f>iferror(IF(vlookup(A1588,'Available Pokemon'!A:D,4,FALSE)=D1588,"Y","N"),"N")</f>
        <v>N</v>
      </c>
      <c r="O1588" s="4" t="str">
        <f t="shared" si="6"/>
        <v>N</v>
      </c>
      <c r="P1588" s="4" t="s">
        <v>44</v>
      </c>
      <c r="Q1588" s="4"/>
      <c r="R1588" s="4" t="s">
        <v>28</v>
      </c>
      <c r="S1588" s="4" t="s">
        <v>28</v>
      </c>
      <c r="T1588" s="4">
        <v>0.0</v>
      </c>
      <c r="U1588" s="4" t="s">
        <v>31</v>
      </c>
    </row>
    <row r="1589" hidden="1">
      <c r="A1589" s="11" t="s">
        <v>602</v>
      </c>
      <c r="B1589" s="11" t="s">
        <v>44</v>
      </c>
      <c r="C1589" s="12" t="s">
        <v>1099</v>
      </c>
      <c r="D1589" s="3" t="str">
        <f>VLOOKUP(C1589,Locations!$G$2:$H$250,2,false)</f>
        <v>00170 Teknite Cave</v>
      </c>
      <c r="E1589" s="11" t="s">
        <v>24</v>
      </c>
      <c r="F1589" s="4" t="s">
        <v>1048</v>
      </c>
      <c r="G1589" s="3" t="s">
        <v>1102</v>
      </c>
      <c r="H1589" s="11"/>
      <c r="I1589" s="4" t="s">
        <v>160</v>
      </c>
      <c r="J1589" s="4"/>
      <c r="K1589" s="4"/>
      <c r="L1589" s="4"/>
      <c r="M1589" s="4" t="str">
        <f>IF(vlookup(A1589,'Available Pokemon'!A:C,3,FALSE)=D1589,"Y","N")</f>
        <v>N</v>
      </c>
      <c r="N1589" s="4" t="str">
        <f>iferror(IF(vlookup(A1589,'Available Pokemon'!A:D,4,FALSE)=D1589,"Y","N"),"N")</f>
        <v>N</v>
      </c>
      <c r="O1589" s="4" t="str">
        <f t="shared" si="6"/>
        <v>N</v>
      </c>
      <c r="P1589" s="4" t="s">
        <v>44</v>
      </c>
      <c r="Q1589" s="4"/>
      <c r="R1589" s="4" t="s">
        <v>28</v>
      </c>
      <c r="S1589" s="4" t="s">
        <v>28</v>
      </c>
      <c r="T1589" s="4">
        <v>0.0</v>
      </c>
      <c r="U1589" s="4" t="s">
        <v>31</v>
      </c>
    </row>
    <row r="1590">
      <c r="A1590" s="3" t="s">
        <v>1103</v>
      </c>
      <c r="B1590" s="2" t="s">
        <v>22</v>
      </c>
      <c r="C1590" s="3" t="s">
        <v>1104</v>
      </c>
      <c r="D1590" s="3" t="str">
        <f>VLOOKUP(C1590,Locations!$G$2:$H$250,2,false)</f>
        <v>00171 1R253 Scrapyard</v>
      </c>
      <c r="E1590" s="2" t="s">
        <v>24</v>
      </c>
      <c r="F1590" s="4" t="s">
        <v>1048</v>
      </c>
      <c r="G1590" s="5" t="s">
        <v>1105</v>
      </c>
      <c r="H1590" s="2" t="s">
        <v>414</v>
      </c>
      <c r="I1590" s="4" t="s">
        <v>28</v>
      </c>
      <c r="J1590" s="4" t="s">
        <v>28</v>
      </c>
      <c r="K1590" s="4" t="s">
        <v>28</v>
      </c>
      <c r="L1590" s="4"/>
      <c r="M1590" s="4" t="str">
        <f>IF(vlookup(A1590,'Available Pokemon'!A:C,3,FALSE)=D1590,"Y","N")</f>
        <v>Y</v>
      </c>
      <c r="N1590" s="4" t="str">
        <f>iferror(IF(vlookup(A1590,'Available Pokemon'!A:D,4,FALSE)=D1590,"Y","N"),"N")</f>
        <v>N</v>
      </c>
      <c r="O1590" s="4" t="str">
        <f t="shared" si="6"/>
        <v>Y</v>
      </c>
      <c r="P1590" s="4" t="s">
        <v>44</v>
      </c>
      <c r="Q1590" s="4"/>
      <c r="R1590" s="4" t="s">
        <v>1106</v>
      </c>
      <c r="S1590" s="4" t="s">
        <v>31</v>
      </c>
      <c r="T1590" s="4">
        <v>1.0</v>
      </c>
      <c r="U1590" s="4"/>
    </row>
    <row r="1591" hidden="1">
      <c r="A1591" s="11" t="s">
        <v>1062</v>
      </c>
      <c r="B1591" s="11" t="s">
        <v>165</v>
      </c>
      <c r="C1591" s="12" t="s">
        <v>1104</v>
      </c>
      <c r="D1591" s="3" t="str">
        <f>VLOOKUP(C1591,Locations!$G$2:$H$250,2,false)</f>
        <v>00171 1R253 Scrapyard</v>
      </c>
      <c r="E1591" s="11" t="s">
        <v>24</v>
      </c>
      <c r="F1591" s="4" t="s">
        <v>1048</v>
      </c>
      <c r="G1591" s="3"/>
      <c r="H1591" s="11"/>
      <c r="I1591" s="4" t="s">
        <v>550</v>
      </c>
      <c r="J1591" s="4"/>
      <c r="K1591" s="4"/>
      <c r="L1591" s="4"/>
      <c r="M1591" s="4" t="str">
        <f>IF(vlookup(A1591,'Available Pokemon'!A:C,3,FALSE)=D1591,"Y","N")</f>
        <v>N</v>
      </c>
      <c r="N1591" s="4" t="str">
        <f>iferror(IF(vlookup(A1591,'Available Pokemon'!A:D,4,FALSE)=D1591,"Y","N"),"N")</f>
        <v>N</v>
      </c>
      <c r="O1591" s="4" t="str">
        <f t="shared" si="6"/>
        <v>N</v>
      </c>
      <c r="P1591" s="4" t="s">
        <v>131</v>
      </c>
      <c r="Q1591" s="4" t="s">
        <v>121</v>
      </c>
      <c r="R1591" s="4" t="s">
        <v>28</v>
      </c>
      <c r="S1591" s="4" t="s">
        <v>28</v>
      </c>
      <c r="T1591" s="4">
        <v>0.0</v>
      </c>
      <c r="U1591" s="4" t="s">
        <v>31</v>
      </c>
    </row>
    <row r="1592" hidden="1">
      <c r="A1592" s="11" t="s">
        <v>1068</v>
      </c>
      <c r="B1592" s="11" t="s">
        <v>165</v>
      </c>
      <c r="C1592" s="12" t="s">
        <v>1104</v>
      </c>
      <c r="D1592" s="3" t="str">
        <f>VLOOKUP(C1592,Locations!$G$2:$H$250,2,false)</f>
        <v>00171 1R253 Scrapyard</v>
      </c>
      <c r="E1592" s="11" t="s">
        <v>24</v>
      </c>
      <c r="F1592" s="4" t="s">
        <v>1048</v>
      </c>
      <c r="G1592" s="3"/>
      <c r="H1592" s="11"/>
      <c r="I1592" s="4"/>
      <c r="J1592" s="4"/>
      <c r="K1592" s="4"/>
      <c r="L1592" s="4"/>
      <c r="M1592" s="4" t="str">
        <f>IF(vlookup(A1592,'Available Pokemon'!A:C,3,FALSE)=D1592,"Y","N")</f>
        <v>N</v>
      </c>
      <c r="N1592" s="4" t="str">
        <f>iferror(IF(vlookup(A1592,'Available Pokemon'!A:D,4,FALSE)=D1592,"Y","N"),"N")</f>
        <v>N</v>
      </c>
      <c r="O1592" s="4" t="str">
        <f t="shared" si="6"/>
        <v>N</v>
      </c>
      <c r="P1592" s="4" t="s">
        <v>33</v>
      </c>
      <c r="Q1592" s="4"/>
      <c r="R1592" s="4" t="s">
        <v>111</v>
      </c>
      <c r="S1592" s="4" t="s">
        <v>28</v>
      </c>
      <c r="T1592" s="4">
        <v>0.0</v>
      </c>
      <c r="U1592" s="4" t="s">
        <v>31</v>
      </c>
    </row>
    <row r="1593" hidden="1">
      <c r="A1593" s="2" t="s">
        <v>701</v>
      </c>
      <c r="B1593" s="11" t="s">
        <v>165</v>
      </c>
      <c r="C1593" s="12" t="s">
        <v>1104</v>
      </c>
      <c r="D1593" s="3" t="str">
        <f>VLOOKUP(C1593,Locations!$G$2:$H$250,2,false)</f>
        <v>00171 1R253 Scrapyard</v>
      </c>
      <c r="E1593" s="11" t="s">
        <v>24</v>
      </c>
      <c r="F1593" s="4" t="s">
        <v>1048</v>
      </c>
      <c r="G1593" s="3"/>
      <c r="H1593" s="11"/>
      <c r="I1593" s="4" t="s">
        <v>440</v>
      </c>
      <c r="J1593" s="4"/>
      <c r="K1593" s="4"/>
      <c r="L1593" s="4"/>
      <c r="M1593" s="4" t="str">
        <f>IF(vlookup(A1593,'Available Pokemon'!A:C,3,FALSE)=D1593,"Y","N")</f>
        <v>N</v>
      </c>
      <c r="N1593" s="4" t="str">
        <f>iferror(IF(vlookup(A1593,'Available Pokemon'!A:D,4,FALSE)=D1593,"Y","N"),"N")</f>
        <v>N</v>
      </c>
      <c r="O1593" s="4" t="str">
        <f t="shared" si="6"/>
        <v>N</v>
      </c>
      <c r="P1593" s="4" t="s">
        <v>128</v>
      </c>
      <c r="Q1593" s="4"/>
      <c r="R1593" s="4"/>
      <c r="S1593" s="4"/>
      <c r="T1593" s="4">
        <v>0.0</v>
      </c>
      <c r="U1593" s="4" t="s">
        <v>31</v>
      </c>
    </row>
    <row r="1594" hidden="1">
      <c r="A1594" s="11" t="s">
        <v>1069</v>
      </c>
      <c r="B1594" s="11" t="s">
        <v>165</v>
      </c>
      <c r="C1594" s="12" t="s">
        <v>1104</v>
      </c>
      <c r="D1594" s="3" t="str">
        <f>VLOOKUP(C1594,Locations!$G$2:$H$250,2,false)</f>
        <v>00171 1R253 Scrapyard</v>
      </c>
      <c r="E1594" s="11" t="s">
        <v>24</v>
      </c>
      <c r="F1594" s="4" t="s">
        <v>1048</v>
      </c>
      <c r="G1594" s="3"/>
      <c r="H1594" s="11"/>
      <c r="I1594" s="4"/>
      <c r="J1594" s="4"/>
      <c r="K1594" s="4"/>
      <c r="L1594" s="4"/>
      <c r="M1594" s="4" t="str">
        <f>IF(vlookup(A1594,'Available Pokemon'!A:C,3,FALSE)=D1594,"Y","N")</f>
        <v>N</v>
      </c>
      <c r="N1594" s="4" t="str">
        <f>iferror(IF(vlookup(A1594,'Available Pokemon'!A:D,4,FALSE)=D1594,"Y","N"),"N")</f>
        <v>N</v>
      </c>
      <c r="O1594" s="4" t="str">
        <f t="shared" si="6"/>
        <v>N</v>
      </c>
      <c r="P1594" s="4" t="s">
        <v>128</v>
      </c>
      <c r="Q1594" s="4" t="s">
        <v>131</v>
      </c>
      <c r="R1594" s="4" t="s">
        <v>28</v>
      </c>
      <c r="S1594" s="4" t="s">
        <v>28</v>
      </c>
      <c r="T1594" s="4">
        <v>0.0</v>
      </c>
      <c r="U1594" s="4" t="s">
        <v>31</v>
      </c>
    </row>
    <row r="1595" hidden="1">
      <c r="A1595" s="11" t="s">
        <v>1072</v>
      </c>
      <c r="B1595" s="11" t="s">
        <v>165</v>
      </c>
      <c r="C1595" s="12" t="s">
        <v>1104</v>
      </c>
      <c r="D1595" s="3" t="str">
        <f>VLOOKUP(C1595,Locations!$G$2:$H$250,2,false)</f>
        <v>00171 1R253 Scrapyard</v>
      </c>
      <c r="E1595" s="11" t="s">
        <v>24</v>
      </c>
      <c r="F1595" s="4" t="s">
        <v>1048</v>
      </c>
      <c r="G1595" s="3"/>
      <c r="H1595" s="11"/>
      <c r="I1595" s="4"/>
      <c r="J1595" s="4"/>
      <c r="K1595" s="4"/>
      <c r="L1595" s="4"/>
      <c r="M1595" s="4" t="str">
        <f>IF(vlookup(A1595,'Available Pokemon'!A:C,3,FALSE)=D1595,"Y","N")</f>
        <v>N</v>
      </c>
      <c r="N1595" s="4" t="str">
        <f>iferror(IF(vlookup(A1595,'Available Pokemon'!A:D,4,FALSE)=D1595,"Y","N"),"N")</f>
        <v>N</v>
      </c>
      <c r="O1595" s="4" t="str">
        <f t="shared" si="6"/>
        <v>N</v>
      </c>
      <c r="P1595" s="4" t="s">
        <v>128</v>
      </c>
      <c r="Q1595" s="4"/>
      <c r="R1595" s="4" t="s">
        <v>28</v>
      </c>
      <c r="S1595" s="4" t="s">
        <v>28</v>
      </c>
      <c r="T1595" s="4">
        <v>0.0</v>
      </c>
      <c r="U1595" s="4" t="s">
        <v>31</v>
      </c>
    </row>
    <row r="1596" hidden="1">
      <c r="A1596" s="11" t="s">
        <v>1073</v>
      </c>
      <c r="B1596" s="11" t="s">
        <v>165</v>
      </c>
      <c r="C1596" s="12" t="s">
        <v>1104</v>
      </c>
      <c r="D1596" s="3" t="str">
        <f>VLOOKUP(C1596,Locations!$G$2:$H$250,2,false)</f>
        <v>00171 1R253 Scrapyard</v>
      </c>
      <c r="E1596" s="11" t="s">
        <v>24</v>
      </c>
      <c r="F1596" s="4" t="s">
        <v>1048</v>
      </c>
      <c r="G1596" s="3"/>
      <c r="H1596" s="11"/>
      <c r="I1596" s="4" t="s">
        <v>1107</v>
      </c>
      <c r="J1596" s="4"/>
      <c r="K1596" s="4"/>
      <c r="L1596" s="4"/>
      <c r="M1596" s="4" t="str">
        <f>IF(vlookup(A1596,'Available Pokemon'!A:C,3,FALSE)=D1596,"Y","N")</f>
        <v>N</v>
      </c>
      <c r="N1596" s="4" t="str">
        <f>iferror(IF(vlookup(A1596,'Available Pokemon'!A:D,4,FALSE)=D1596,"Y","N"),"N")</f>
        <v>N</v>
      </c>
      <c r="O1596" s="4" t="str">
        <f t="shared" si="6"/>
        <v>N</v>
      </c>
      <c r="P1596" s="4" t="s">
        <v>128</v>
      </c>
      <c r="Q1596" s="4" t="s">
        <v>147</v>
      </c>
      <c r="R1596" s="4" t="s">
        <v>28</v>
      </c>
      <c r="S1596" s="4" t="s">
        <v>28</v>
      </c>
      <c r="T1596" s="4">
        <v>0.0</v>
      </c>
      <c r="U1596" s="4" t="s">
        <v>31</v>
      </c>
    </row>
    <row r="1597" hidden="1">
      <c r="A1597" s="11" t="s">
        <v>1064</v>
      </c>
      <c r="B1597" s="11" t="s">
        <v>165</v>
      </c>
      <c r="C1597" s="12" t="s">
        <v>1104</v>
      </c>
      <c r="D1597" s="3" t="str">
        <f>VLOOKUP(C1597,Locations!$G$2:$H$250,2,false)</f>
        <v>00171 1R253 Scrapyard</v>
      </c>
      <c r="E1597" s="11" t="s">
        <v>24</v>
      </c>
      <c r="F1597" s="4" t="s">
        <v>1048</v>
      </c>
      <c r="G1597" s="3"/>
      <c r="H1597" s="11"/>
      <c r="I1597" s="4" t="s">
        <v>550</v>
      </c>
      <c r="J1597" s="4"/>
      <c r="K1597" s="4"/>
      <c r="L1597" s="4"/>
      <c r="M1597" s="4" t="str">
        <f>IF(vlookup(A1597,'Available Pokemon'!A:C,3,FALSE)=D1597,"Y","N")</f>
        <v>N</v>
      </c>
      <c r="N1597" s="4" t="str">
        <f>iferror(IF(vlookup(A1597,'Available Pokemon'!A:D,4,FALSE)=D1597,"Y","N"),"N")</f>
        <v>N</v>
      </c>
      <c r="O1597" s="4" t="str">
        <f t="shared" si="6"/>
        <v>N</v>
      </c>
      <c r="P1597" s="4" t="s">
        <v>131</v>
      </c>
      <c r="Q1597" s="4" t="s">
        <v>121</v>
      </c>
      <c r="R1597" s="4" t="s">
        <v>28</v>
      </c>
      <c r="S1597" s="4" t="s">
        <v>28</v>
      </c>
      <c r="T1597" s="4">
        <v>1.0</v>
      </c>
      <c r="U1597" s="4"/>
    </row>
    <row r="1598" hidden="1">
      <c r="A1598" s="11" t="s">
        <v>900</v>
      </c>
      <c r="B1598" s="11" t="s">
        <v>165</v>
      </c>
      <c r="C1598" s="12" t="s">
        <v>1104</v>
      </c>
      <c r="D1598" s="3" t="str">
        <f>VLOOKUP(C1598,Locations!$G$2:$H$250,2,false)</f>
        <v>00171 1R253 Scrapyard</v>
      </c>
      <c r="E1598" s="11" t="s">
        <v>24</v>
      </c>
      <c r="F1598" s="4" t="s">
        <v>1048</v>
      </c>
      <c r="G1598" s="3"/>
      <c r="H1598" s="11"/>
      <c r="I1598" s="4" t="s">
        <v>586</v>
      </c>
      <c r="J1598" s="4"/>
      <c r="K1598" s="4"/>
      <c r="L1598" s="4"/>
      <c r="M1598" s="4" t="str">
        <f>IF(vlookup(A1598,'Available Pokemon'!A:C,3,FALSE)=D1598,"Y","N")</f>
        <v>N</v>
      </c>
      <c r="N1598" s="4" t="str">
        <f>iferror(IF(vlookup(A1598,'Available Pokemon'!A:D,4,FALSE)=D1598,"Y","N"),"N")</f>
        <v>N</v>
      </c>
      <c r="O1598" s="4" t="str">
        <f t="shared" si="6"/>
        <v>N</v>
      </c>
      <c r="P1598" s="4" t="s">
        <v>128</v>
      </c>
      <c r="Q1598" s="4"/>
      <c r="R1598" s="4" t="s">
        <v>28</v>
      </c>
      <c r="S1598" s="4" t="s">
        <v>28</v>
      </c>
      <c r="T1598" s="4">
        <v>0.0</v>
      </c>
      <c r="U1598" s="4" t="s">
        <v>31</v>
      </c>
    </row>
    <row r="1599" hidden="1">
      <c r="A1599" s="11" t="s">
        <v>498</v>
      </c>
      <c r="B1599" s="11" t="s">
        <v>165</v>
      </c>
      <c r="C1599" s="12" t="s">
        <v>1104</v>
      </c>
      <c r="D1599" s="3" t="str">
        <f>VLOOKUP(C1599,Locations!$G$2:$H$250,2,false)</f>
        <v>00171 1R253 Scrapyard</v>
      </c>
      <c r="E1599" s="11" t="s">
        <v>24</v>
      </c>
      <c r="F1599" s="4" t="s">
        <v>1048</v>
      </c>
      <c r="G1599" s="5"/>
      <c r="H1599" s="2" t="s">
        <v>27</v>
      </c>
      <c r="I1599" s="4" t="s">
        <v>548</v>
      </c>
      <c r="J1599" s="4"/>
      <c r="K1599" s="4"/>
      <c r="L1599" s="4"/>
      <c r="M1599" s="4" t="str">
        <f>IF(vlookup(A1599,'Available Pokemon'!A:C,3,FALSE)=D1599,"Y","N")</f>
        <v>N</v>
      </c>
      <c r="N1599" s="4" t="str">
        <f>iferror(IF(vlookup(A1599,'Available Pokemon'!A:D,4,FALSE)=D1599,"Y","N"),"N")</f>
        <v>N</v>
      </c>
      <c r="O1599" s="4" t="str">
        <f t="shared" si="6"/>
        <v>N</v>
      </c>
      <c r="P1599" s="4" t="s">
        <v>121</v>
      </c>
      <c r="Q1599" s="4" t="s">
        <v>131</v>
      </c>
      <c r="R1599" s="4" t="s">
        <v>28</v>
      </c>
      <c r="S1599" s="4" t="s">
        <v>28</v>
      </c>
      <c r="T1599" s="4">
        <v>0.0</v>
      </c>
      <c r="U1599" s="4" t="s">
        <v>31</v>
      </c>
    </row>
    <row r="1600" hidden="1">
      <c r="A1600" s="11" t="s">
        <v>704</v>
      </c>
      <c r="B1600" s="11" t="s">
        <v>165</v>
      </c>
      <c r="C1600" s="12" t="s">
        <v>1104</v>
      </c>
      <c r="D1600" s="3" t="str">
        <f>VLOOKUP(C1600,Locations!$G$2:$H$250,2,false)</f>
        <v>00171 1R253 Scrapyard</v>
      </c>
      <c r="E1600" s="11" t="s">
        <v>24</v>
      </c>
      <c r="F1600" s="4" t="s">
        <v>1048</v>
      </c>
      <c r="G1600" s="3"/>
      <c r="H1600" s="11"/>
      <c r="I1600" s="4" t="s">
        <v>446</v>
      </c>
      <c r="J1600" s="4"/>
      <c r="K1600" s="4"/>
      <c r="L1600" s="4"/>
      <c r="M1600" s="4" t="str">
        <f>IF(vlookup(A1600,'Available Pokemon'!A:C,3,FALSE)=D1600,"Y","N")</f>
        <v>N</v>
      </c>
      <c r="N1600" s="4" t="str">
        <f>iferror(IF(vlookup(A1600,'Available Pokemon'!A:D,4,FALSE)=D1600,"Y","N"),"N")</f>
        <v>N</v>
      </c>
      <c r="O1600" s="4" t="str">
        <f t="shared" si="6"/>
        <v>N</v>
      </c>
      <c r="P1600" s="4" t="s">
        <v>128</v>
      </c>
      <c r="Q1600" s="4"/>
      <c r="R1600" s="4" t="s">
        <v>28</v>
      </c>
      <c r="S1600" s="4" t="s">
        <v>28</v>
      </c>
      <c r="T1600" s="4">
        <v>0.0</v>
      </c>
      <c r="U1600" s="4" t="s">
        <v>31</v>
      </c>
    </row>
    <row r="1601" hidden="1">
      <c r="A1601" s="11" t="s">
        <v>1077</v>
      </c>
      <c r="B1601" s="11" t="s">
        <v>165</v>
      </c>
      <c r="C1601" s="12" t="s">
        <v>1104</v>
      </c>
      <c r="D1601" s="3" t="str">
        <f>VLOOKUP(C1601,Locations!$G$2:$H$250,2,false)</f>
        <v>00171 1R253 Scrapyard</v>
      </c>
      <c r="E1601" s="11" t="s">
        <v>24</v>
      </c>
      <c r="F1601" s="4" t="s">
        <v>1048</v>
      </c>
      <c r="G1601" s="3"/>
      <c r="H1601" s="11"/>
      <c r="I1601" s="4" t="s">
        <v>800</v>
      </c>
      <c r="J1601" s="4"/>
      <c r="K1601" s="4"/>
      <c r="L1601" s="4"/>
      <c r="M1601" s="4" t="str">
        <f>IF(vlookup(A1601,'Available Pokemon'!A:C,3,FALSE)=D1601,"Y","N")</f>
        <v>N</v>
      </c>
      <c r="N1601" s="4" t="str">
        <f>iferror(IF(vlookup(A1601,'Available Pokemon'!A:D,4,FALSE)=D1601,"Y","N"),"N")</f>
        <v>N</v>
      </c>
      <c r="O1601" s="4" t="str">
        <f t="shared" si="6"/>
        <v>N</v>
      </c>
      <c r="P1601" s="4" t="s">
        <v>131</v>
      </c>
      <c r="Q1601" s="4" t="s">
        <v>56</v>
      </c>
      <c r="R1601" s="4" t="s">
        <v>28</v>
      </c>
      <c r="S1601" s="4" t="s">
        <v>31</v>
      </c>
      <c r="T1601" s="4" t="s">
        <v>82</v>
      </c>
      <c r="U1601" s="4" t="s">
        <v>31</v>
      </c>
    </row>
    <row r="1602" hidden="1">
      <c r="A1602" s="11" t="s">
        <v>705</v>
      </c>
      <c r="B1602" s="11" t="s">
        <v>165</v>
      </c>
      <c r="C1602" s="12" t="s">
        <v>1104</v>
      </c>
      <c r="D1602" s="3" t="str">
        <f>VLOOKUP(C1602,Locations!$G$2:$H$250,2,false)</f>
        <v>00171 1R253 Scrapyard</v>
      </c>
      <c r="E1602" s="11" t="s">
        <v>24</v>
      </c>
      <c r="F1602" s="4" t="s">
        <v>1048</v>
      </c>
      <c r="G1602" s="3"/>
      <c r="H1602" s="2" t="s">
        <v>27</v>
      </c>
      <c r="I1602" s="4" t="s">
        <v>800</v>
      </c>
      <c r="J1602" s="4"/>
      <c r="K1602" s="4"/>
      <c r="L1602" s="4"/>
      <c r="M1602" s="4" t="str">
        <f>IF(vlookup(A1602,'Available Pokemon'!A:C,3,FALSE)=D1602,"Y","N")</f>
        <v>N</v>
      </c>
      <c r="N1602" s="4" t="str">
        <f>iferror(IF(vlookup(A1602,'Available Pokemon'!A:D,4,FALSE)=D1602,"Y","N"),"N")</f>
        <v>N</v>
      </c>
      <c r="O1602" s="4" t="str">
        <f t="shared" si="6"/>
        <v>N</v>
      </c>
      <c r="P1602" s="4" t="s">
        <v>131</v>
      </c>
      <c r="Q1602" s="4" t="s">
        <v>128</v>
      </c>
      <c r="R1602" s="4" t="s">
        <v>28</v>
      </c>
      <c r="S1602" s="4" t="s">
        <v>28</v>
      </c>
      <c r="T1602" s="4">
        <v>0.0</v>
      </c>
      <c r="U1602" s="4" t="s">
        <v>31</v>
      </c>
    </row>
    <row r="1603" hidden="1">
      <c r="A1603" s="11" t="s">
        <v>260</v>
      </c>
      <c r="B1603" s="2" t="s">
        <v>533</v>
      </c>
      <c r="C1603" s="12" t="s">
        <v>1104</v>
      </c>
      <c r="D1603" s="3" t="str">
        <f>VLOOKUP(C1603,Locations!$G$2:$H$250,2,false)</f>
        <v>00171 1R253 Scrapyard</v>
      </c>
      <c r="E1603" s="11" t="s">
        <v>24</v>
      </c>
      <c r="F1603" s="4" t="s">
        <v>1048</v>
      </c>
      <c r="G1603" s="3"/>
      <c r="H1603" s="2"/>
      <c r="I1603" s="4" t="s">
        <v>548</v>
      </c>
      <c r="J1603" s="4"/>
      <c r="K1603" s="4"/>
      <c r="L1603" s="4"/>
      <c r="M1603" s="4" t="str">
        <f>IF(vlookup(A1603,'Available Pokemon'!A:C,3,FALSE)=D1603,"Y","N")</f>
        <v>N</v>
      </c>
      <c r="N1603" s="4" t="str">
        <f>iferror(IF(vlookup(A1603,'Available Pokemon'!A:D,4,FALSE)=D1603,"Y","N"),"N")</f>
        <v>N</v>
      </c>
      <c r="O1603" s="4" t="str">
        <f t="shared" si="6"/>
        <v>N</v>
      </c>
      <c r="P1603" s="4" t="s">
        <v>121</v>
      </c>
      <c r="Q1603" s="4"/>
      <c r="R1603" s="4" t="s">
        <v>262</v>
      </c>
      <c r="S1603" s="4" t="s">
        <v>31</v>
      </c>
      <c r="T1603" s="4">
        <v>1.0</v>
      </c>
      <c r="U1603" s="4"/>
    </row>
    <row r="1604" hidden="1">
      <c r="A1604" s="11" t="s">
        <v>498</v>
      </c>
      <c r="B1604" s="2" t="s">
        <v>533</v>
      </c>
      <c r="C1604" s="12" t="s">
        <v>1104</v>
      </c>
      <c r="D1604" s="3" t="str">
        <f>VLOOKUP(C1604,Locations!$G$2:$H$250,2,false)</f>
        <v>00171 1R253 Scrapyard</v>
      </c>
      <c r="E1604" s="11" t="s">
        <v>24</v>
      </c>
      <c r="F1604" s="4" t="s">
        <v>1048</v>
      </c>
      <c r="G1604" s="5"/>
      <c r="H1604" s="2"/>
      <c r="I1604" s="4" t="s">
        <v>548</v>
      </c>
      <c r="J1604" s="4"/>
      <c r="K1604" s="4"/>
      <c r="L1604" s="4"/>
      <c r="M1604" s="4" t="str">
        <f>IF(vlookup(A1604,'Available Pokemon'!A:C,3,FALSE)=D1604,"Y","N")</f>
        <v>N</v>
      </c>
      <c r="N1604" s="4" t="str">
        <f>iferror(IF(vlookup(A1604,'Available Pokemon'!A:D,4,FALSE)=D1604,"Y","N"),"N")</f>
        <v>N</v>
      </c>
      <c r="O1604" s="4" t="str">
        <f t="shared" si="6"/>
        <v>N</v>
      </c>
      <c r="P1604" s="4" t="s">
        <v>121</v>
      </c>
      <c r="Q1604" s="4" t="s">
        <v>131</v>
      </c>
      <c r="R1604" s="4" t="s">
        <v>28</v>
      </c>
      <c r="S1604" s="4" t="s">
        <v>28</v>
      </c>
      <c r="T1604" s="4">
        <v>0.0</v>
      </c>
      <c r="U1604" s="4" t="s">
        <v>31</v>
      </c>
    </row>
    <row r="1605" hidden="1">
      <c r="A1605" s="11" t="s">
        <v>538</v>
      </c>
      <c r="B1605" s="2" t="s">
        <v>533</v>
      </c>
      <c r="C1605" s="12" t="s">
        <v>1104</v>
      </c>
      <c r="D1605" s="3" t="str">
        <f>VLOOKUP(C1605,Locations!$G$2:$H$250,2,false)</f>
        <v>00171 1R253 Scrapyard</v>
      </c>
      <c r="E1605" s="11" t="s">
        <v>24</v>
      </c>
      <c r="F1605" s="4" t="s">
        <v>1048</v>
      </c>
      <c r="G1605" s="3"/>
      <c r="H1605" s="2"/>
      <c r="I1605" s="4" t="s">
        <v>540</v>
      </c>
      <c r="J1605" s="4" t="s">
        <v>540</v>
      </c>
      <c r="K1605" s="4" t="s">
        <v>540</v>
      </c>
      <c r="L1605" s="4"/>
      <c r="M1605" s="4" t="str">
        <f>IF(vlookup(A1605,'Available Pokemon'!A:C,3,FALSE)=D1605,"Y","N")</f>
        <v>N</v>
      </c>
      <c r="N1605" s="4" t="str">
        <f>iferror(IF(vlookup(A1605,'Available Pokemon'!A:D,4,FALSE)=D1605,"Y","N"),"N")</f>
        <v>N</v>
      </c>
      <c r="O1605" s="4" t="str">
        <f t="shared" si="6"/>
        <v>N</v>
      </c>
      <c r="P1605" s="4" t="s">
        <v>90</v>
      </c>
      <c r="Q1605" s="4" t="s">
        <v>121</v>
      </c>
      <c r="R1605" s="4" t="s">
        <v>28</v>
      </c>
      <c r="S1605" s="4" t="s">
        <v>31</v>
      </c>
      <c r="T1605" s="4" t="s">
        <v>82</v>
      </c>
      <c r="U1605" s="4" t="s">
        <v>31</v>
      </c>
    </row>
    <row r="1606" hidden="1">
      <c r="A1606" s="11" t="s">
        <v>952</v>
      </c>
      <c r="B1606" s="2" t="s">
        <v>533</v>
      </c>
      <c r="C1606" s="12" t="s">
        <v>1104</v>
      </c>
      <c r="D1606" s="3" t="str">
        <f>VLOOKUP(C1606,Locations!$G$2:$H$250,2,false)</f>
        <v>00171 1R253 Scrapyard</v>
      </c>
      <c r="E1606" s="11" t="s">
        <v>24</v>
      </c>
      <c r="F1606" s="4" t="s">
        <v>1048</v>
      </c>
      <c r="G1606" s="3"/>
      <c r="H1606" s="2"/>
      <c r="I1606" s="4" t="s">
        <v>953</v>
      </c>
      <c r="J1606" s="4"/>
      <c r="K1606" s="4"/>
      <c r="L1606" s="4"/>
      <c r="M1606" s="4" t="str">
        <f>IF(vlookup(A1606,'Available Pokemon'!A:C,3,FALSE)=D1606,"Y","N")</f>
        <v>N</v>
      </c>
      <c r="N1606" s="4" t="str">
        <f>iferror(IF(vlookup(A1606,'Available Pokemon'!A:D,4,FALSE)=D1606,"Y","N"),"N")</f>
        <v>N</v>
      </c>
      <c r="O1606" s="4" t="str">
        <f t="shared" si="6"/>
        <v>N</v>
      </c>
      <c r="P1606" s="4" t="s">
        <v>33</v>
      </c>
      <c r="Q1606" s="4"/>
      <c r="R1606" s="4" t="s">
        <v>28</v>
      </c>
      <c r="S1606" s="4" t="s">
        <v>31</v>
      </c>
      <c r="T1606" s="4" t="s">
        <v>82</v>
      </c>
      <c r="U1606" s="4" t="s">
        <v>31</v>
      </c>
    </row>
    <row r="1607" hidden="1">
      <c r="A1607" s="11" t="s">
        <v>630</v>
      </c>
      <c r="B1607" s="2" t="s">
        <v>88</v>
      </c>
      <c r="C1607" s="12" t="s">
        <v>1108</v>
      </c>
      <c r="D1607" s="3" t="str">
        <f>VLOOKUP(C1607,Locations!$G$2:$H$250,2,false)</f>
        <v>00172 Once Upon a Somewhere</v>
      </c>
      <c r="E1607" s="11" t="s">
        <v>24</v>
      </c>
      <c r="F1607" s="4" t="s">
        <v>1048</v>
      </c>
      <c r="G1607" s="3"/>
      <c r="H1607" s="2"/>
      <c r="I1607" s="4"/>
      <c r="J1607" s="4"/>
      <c r="K1607" s="4"/>
      <c r="L1607" s="4"/>
      <c r="M1607" s="4" t="str">
        <f>IF(vlookup(A1607,'Available Pokemon'!A:C,3,FALSE)=D1607,"Y","N")</f>
        <v>N</v>
      </c>
      <c r="N1607" s="4" t="str">
        <f>iferror(IF(vlookup(A1607,'Available Pokemon'!A:D,4,FALSE)=D1607,"Y","N"),"N")</f>
        <v>N</v>
      </c>
      <c r="O1607" s="4" t="str">
        <f t="shared" si="6"/>
        <v>N</v>
      </c>
      <c r="P1607" s="4" t="s">
        <v>186</v>
      </c>
      <c r="Q1607" s="4" t="s">
        <v>56</v>
      </c>
      <c r="R1607" s="4" t="s">
        <v>28</v>
      </c>
      <c r="S1607" s="4" t="s">
        <v>28</v>
      </c>
      <c r="T1607" s="4">
        <v>0.0</v>
      </c>
      <c r="U1607" s="4" t="s">
        <v>31</v>
      </c>
    </row>
    <row r="1608">
      <c r="A1608" s="11" t="s">
        <v>1109</v>
      </c>
      <c r="B1608" s="2" t="s">
        <v>88</v>
      </c>
      <c r="C1608" s="12" t="s">
        <v>1108</v>
      </c>
      <c r="D1608" s="3" t="str">
        <f>VLOOKUP(C1608,Locations!$G$2:$H$250,2,false)</f>
        <v>00172 Once Upon a Somewhere</v>
      </c>
      <c r="E1608" s="11" t="s">
        <v>24</v>
      </c>
      <c r="F1608" s="4" t="s">
        <v>1048</v>
      </c>
      <c r="G1608" s="5"/>
      <c r="H1608" s="2" t="s">
        <v>414</v>
      </c>
      <c r="I1608" s="4" t="s">
        <v>1067</v>
      </c>
      <c r="J1608" s="4"/>
      <c r="K1608" s="4"/>
      <c r="L1608" s="4"/>
      <c r="M1608" s="4" t="str">
        <f>IF(vlookup(A1608,'Available Pokemon'!A:C,3,FALSE)=D1608,"Y","N")</f>
        <v>Y</v>
      </c>
      <c r="N1608" s="4" t="str">
        <f>iferror(IF(vlookup(A1608,'Available Pokemon'!A:D,4,FALSE)=D1608,"Y","N"),"N")</f>
        <v>N</v>
      </c>
      <c r="O1608" s="4" t="str">
        <f t="shared" si="6"/>
        <v>Y</v>
      </c>
      <c r="P1608" s="4" t="s">
        <v>29</v>
      </c>
      <c r="Q1608" s="4" t="s">
        <v>131</v>
      </c>
      <c r="R1608" s="4" t="s">
        <v>28</v>
      </c>
      <c r="S1608" s="4" t="s">
        <v>31</v>
      </c>
      <c r="T1608" s="4">
        <v>1.0</v>
      </c>
      <c r="U1608" s="4"/>
    </row>
    <row r="1609">
      <c r="A1609" s="11" t="s">
        <v>1110</v>
      </c>
      <c r="B1609" s="2" t="s">
        <v>88</v>
      </c>
      <c r="C1609" s="12" t="s">
        <v>1108</v>
      </c>
      <c r="D1609" s="3" t="str">
        <f>VLOOKUP(C1609,Locations!$G$2:$H$250,2,false)</f>
        <v>00172 Once Upon a Somewhere</v>
      </c>
      <c r="E1609" s="11" t="s">
        <v>24</v>
      </c>
      <c r="F1609" s="4" t="s">
        <v>1048</v>
      </c>
      <c r="G1609" s="5"/>
      <c r="H1609" s="2" t="s">
        <v>414</v>
      </c>
      <c r="I1609" s="4" t="s">
        <v>1067</v>
      </c>
      <c r="J1609" s="4"/>
      <c r="K1609" s="4"/>
      <c r="L1609" s="4"/>
      <c r="M1609" s="4" t="str">
        <f>IF(vlookup(A1609,'Available Pokemon'!A:C,3,FALSE)=D1609,"Y","N")</f>
        <v>Y</v>
      </c>
      <c r="N1609" s="4" t="str">
        <f>iferror(IF(vlookup(A1609,'Available Pokemon'!A:D,4,FALSE)=D1609,"Y","N"),"N")</f>
        <v>N</v>
      </c>
      <c r="O1609" s="4" t="str">
        <f t="shared" si="6"/>
        <v>Y</v>
      </c>
      <c r="P1609" s="4" t="s">
        <v>29</v>
      </c>
      <c r="Q1609" s="4" t="s">
        <v>131</v>
      </c>
      <c r="R1609" s="4" t="s">
        <v>28</v>
      </c>
      <c r="S1609" s="4" t="s">
        <v>28</v>
      </c>
      <c r="T1609" s="4">
        <v>0.0</v>
      </c>
      <c r="U1609" s="4" t="s">
        <v>31</v>
      </c>
    </row>
    <row r="1610">
      <c r="A1610" s="11" t="s">
        <v>1111</v>
      </c>
      <c r="B1610" s="2" t="s">
        <v>88</v>
      </c>
      <c r="C1610" s="12" t="s">
        <v>1108</v>
      </c>
      <c r="D1610" s="3" t="str">
        <f>VLOOKUP(C1610,Locations!$G$2:$H$250,2,false)</f>
        <v>00172 Once Upon a Somewhere</v>
      </c>
      <c r="E1610" s="11" t="s">
        <v>24</v>
      </c>
      <c r="F1610" s="4" t="s">
        <v>1048</v>
      </c>
      <c r="G1610" s="5"/>
      <c r="H1610" s="2" t="s">
        <v>149</v>
      </c>
      <c r="I1610" s="4"/>
      <c r="J1610" s="4"/>
      <c r="K1610" s="4"/>
      <c r="L1610" s="4"/>
      <c r="M1610" s="4" t="str">
        <f>IF(vlookup(A1610,'Available Pokemon'!A:C,3,FALSE)=D1610,"Y","N")</f>
        <v>Y</v>
      </c>
      <c r="N1610" s="4" t="str">
        <f>iferror(IF(vlookup(A1610,'Available Pokemon'!A:D,4,FALSE)=D1610,"Y","N"),"N")</f>
        <v>N</v>
      </c>
      <c r="O1610" s="4" t="str">
        <f t="shared" si="6"/>
        <v>Y</v>
      </c>
      <c r="P1610" s="4" t="s">
        <v>111</v>
      </c>
      <c r="Q1610" s="4"/>
      <c r="R1610" s="4" t="s">
        <v>28</v>
      </c>
      <c r="S1610" s="4" t="s">
        <v>28</v>
      </c>
      <c r="T1610" s="4">
        <v>0.0</v>
      </c>
      <c r="U1610" s="4" t="s">
        <v>31</v>
      </c>
    </row>
    <row r="1611" hidden="1">
      <c r="A1611" s="11" t="s">
        <v>689</v>
      </c>
      <c r="B1611" s="2" t="s">
        <v>88</v>
      </c>
      <c r="C1611" s="12" t="s">
        <v>1108</v>
      </c>
      <c r="D1611" s="3" t="str">
        <f>VLOOKUP(C1611,Locations!$G$2:$H$250,2,false)</f>
        <v>00172 Once Upon a Somewhere</v>
      </c>
      <c r="E1611" s="11" t="s">
        <v>24</v>
      </c>
      <c r="F1611" s="4" t="s">
        <v>1048</v>
      </c>
      <c r="G1611" s="3"/>
      <c r="H1611" s="2"/>
      <c r="I1611" s="4" t="s">
        <v>89</v>
      </c>
      <c r="J1611" s="4"/>
      <c r="K1611" s="4"/>
      <c r="L1611" s="4"/>
      <c r="M1611" s="4" t="str">
        <f>IF(vlookup(A1611,'Available Pokemon'!A:C,3,FALSE)=D1611,"Y","N")</f>
        <v>N</v>
      </c>
      <c r="N1611" s="4" t="str">
        <f>iferror(IF(vlookup(A1611,'Available Pokemon'!A:D,4,FALSE)=D1611,"Y","N"),"N")</f>
        <v>N</v>
      </c>
      <c r="O1611" s="4" t="str">
        <f t="shared" si="6"/>
        <v>N</v>
      </c>
      <c r="P1611" s="4" t="s">
        <v>90</v>
      </c>
      <c r="Q1611" s="4" t="s">
        <v>172</v>
      </c>
      <c r="R1611" s="4" t="s">
        <v>28</v>
      </c>
      <c r="S1611" s="4" t="s">
        <v>28</v>
      </c>
      <c r="T1611" s="4">
        <v>0.0</v>
      </c>
      <c r="U1611" s="4" t="s">
        <v>31</v>
      </c>
    </row>
    <row r="1612" hidden="1">
      <c r="A1612" s="11" t="s">
        <v>630</v>
      </c>
      <c r="B1612" s="11" t="s">
        <v>96</v>
      </c>
      <c r="C1612" s="12" t="s">
        <v>1108</v>
      </c>
      <c r="D1612" s="3" t="str">
        <f>VLOOKUP(C1612,Locations!$G$2:$H$250,2,false)</f>
        <v>00172 Once Upon a Somewhere</v>
      </c>
      <c r="E1612" s="11" t="s">
        <v>24</v>
      </c>
      <c r="F1612" s="4" t="s">
        <v>1048</v>
      </c>
      <c r="G1612" s="3"/>
      <c r="H1612" s="11"/>
      <c r="I1612" s="4"/>
      <c r="J1612" s="4"/>
      <c r="K1612" s="4"/>
      <c r="L1612" s="4"/>
      <c r="M1612" s="4" t="str">
        <f>IF(vlookup(A1612,'Available Pokemon'!A:C,3,FALSE)=D1612,"Y","N")</f>
        <v>N</v>
      </c>
      <c r="N1612" s="4" t="str">
        <f>iferror(IF(vlookup(A1612,'Available Pokemon'!A:D,4,FALSE)=D1612,"Y","N"),"N")</f>
        <v>N</v>
      </c>
      <c r="O1612" s="4" t="str">
        <f t="shared" si="6"/>
        <v>N</v>
      </c>
      <c r="P1612" s="4" t="s">
        <v>186</v>
      </c>
      <c r="Q1612" s="4" t="s">
        <v>56</v>
      </c>
      <c r="R1612" s="4" t="s">
        <v>28</v>
      </c>
      <c r="S1612" s="4" t="s">
        <v>28</v>
      </c>
      <c r="T1612" s="4">
        <v>0.0</v>
      </c>
      <c r="U1612" s="4" t="s">
        <v>31</v>
      </c>
    </row>
    <row r="1613">
      <c r="A1613" s="11" t="s">
        <v>476</v>
      </c>
      <c r="B1613" s="11" t="s">
        <v>96</v>
      </c>
      <c r="C1613" s="12" t="s">
        <v>1108</v>
      </c>
      <c r="D1613" s="3" t="str">
        <f>VLOOKUP(C1613,Locations!$G$2:$H$250,2,false)</f>
        <v>00172 Once Upon a Somewhere</v>
      </c>
      <c r="E1613" s="11" t="s">
        <v>24</v>
      </c>
      <c r="F1613" s="4" t="s">
        <v>1048</v>
      </c>
      <c r="G1613" s="5"/>
      <c r="H1613" s="2" t="s">
        <v>149</v>
      </c>
      <c r="I1613" s="4"/>
      <c r="J1613" s="4"/>
      <c r="K1613" s="4"/>
      <c r="L1613" s="4"/>
      <c r="M1613" s="4" t="str">
        <f>IF(vlookup(A1613,'Available Pokemon'!A:C,3,FALSE)=D1613,"Y","N")</f>
        <v>N</v>
      </c>
      <c r="N1613" s="4" t="str">
        <f>iferror(IF(vlookup(A1613,'Available Pokemon'!A:D,4,FALSE)=D1613,"Y","N"),"N")</f>
        <v>Y</v>
      </c>
      <c r="O1613" s="4" t="str">
        <f t="shared" si="6"/>
        <v>Y</v>
      </c>
      <c r="P1613" s="4" t="s">
        <v>172</v>
      </c>
      <c r="Q1613" s="4"/>
      <c r="R1613" s="4" t="s">
        <v>28</v>
      </c>
      <c r="S1613" s="4" t="s">
        <v>28</v>
      </c>
      <c r="T1613" s="4">
        <v>0.0</v>
      </c>
      <c r="U1613" s="4" t="s">
        <v>31</v>
      </c>
    </row>
    <row r="1614" hidden="1">
      <c r="A1614" s="11" t="s">
        <v>631</v>
      </c>
      <c r="B1614" s="11" t="s">
        <v>96</v>
      </c>
      <c r="C1614" s="12" t="s">
        <v>1108</v>
      </c>
      <c r="D1614" s="3" t="str">
        <f>VLOOKUP(C1614,Locations!$G$2:$H$250,2,false)</f>
        <v>00172 Once Upon a Somewhere</v>
      </c>
      <c r="E1614" s="11" t="s">
        <v>24</v>
      </c>
      <c r="F1614" s="4" t="s">
        <v>1048</v>
      </c>
      <c r="G1614" s="3"/>
      <c r="H1614" s="11"/>
      <c r="I1614" s="4" t="s">
        <v>632</v>
      </c>
      <c r="J1614" s="4" t="s">
        <v>633</v>
      </c>
      <c r="K1614" s="4"/>
      <c r="L1614" s="4"/>
      <c r="M1614" s="4" t="str">
        <f>IF(vlookup(A1614,'Available Pokemon'!A:C,3,FALSE)=D1614,"Y","N")</f>
        <v>N</v>
      </c>
      <c r="N1614" s="4" t="str">
        <f>iferror(IF(vlookup(A1614,'Available Pokemon'!A:D,4,FALSE)=D1614,"Y","N"),"N")</f>
        <v>N</v>
      </c>
      <c r="O1614" s="4" t="str">
        <f t="shared" si="6"/>
        <v>N</v>
      </c>
      <c r="P1614" s="4" t="s">
        <v>71</v>
      </c>
      <c r="Q1614" s="4"/>
      <c r="R1614" s="4" t="s">
        <v>634</v>
      </c>
      <c r="S1614" s="4" t="s">
        <v>31</v>
      </c>
      <c r="T1614" s="4" t="s">
        <v>82</v>
      </c>
      <c r="U1614" s="4" t="s">
        <v>31</v>
      </c>
    </row>
    <row r="1615" hidden="1">
      <c r="A1615" s="11" t="s">
        <v>483</v>
      </c>
      <c r="B1615" s="11" t="s">
        <v>96</v>
      </c>
      <c r="C1615" s="12" t="s">
        <v>1108</v>
      </c>
      <c r="D1615" s="3" t="str">
        <f>VLOOKUP(C1615,Locations!$G$2:$H$250,2,false)</f>
        <v>00172 Once Upon a Somewhere</v>
      </c>
      <c r="E1615" s="11" t="s">
        <v>24</v>
      </c>
      <c r="F1615" s="4" t="s">
        <v>1048</v>
      </c>
      <c r="G1615" s="5"/>
      <c r="H1615" s="2" t="s">
        <v>149</v>
      </c>
      <c r="I1615" s="4" t="s">
        <v>1112</v>
      </c>
      <c r="J1615" s="4"/>
      <c r="K1615" s="4"/>
      <c r="L1615" s="4"/>
      <c r="M1615" s="4" t="str">
        <f>IF(vlookup(A1615,'Available Pokemon'!A:C,3,FALSE)=D1615,"Y","N")</f>
        <v>N</v>
      </c>
      <c r="N1615" s="4" t="str">
        <f>iferror(IF(vlookup(A1615,'Available Pokemon'!A:D,4,FALSE)=D1615,"Y","N"),"N")</f>
        <v>N</v>
      </c>
      <c r="O1615" s="4" t="str">
        <f t="shared" si="6"/>
        <v>N</v>
      </c>
      <c r="P1615" s="4" t="s">
        <v>71</v>
      </c>
      <c r="Q1615" s="4"/>
      <c r="R1615" s="4" t="s">
        <v>28</v>
      </c>
      <c r="S1615" s="4" t="s">
        <v>28</v>
      </c>
      <c r="T1615" s="4">
        <v>1.0</v>
      </c>
      <c r="U1615" s="4"/>
    </row>
    <row r="1616">
      <c r="A1616" s="11" t="s">
        <v>1113</v>
      </c>
      <c r="B1616" s="11" t="s">
        <v>96</v>
      </c>
      <c r="C1616" s="12" t="s">
        <v>1108</v>
      </c>
      <c r="D1616" s="3" t="str">
        <f>VLOOKUP(C1616,Locations!$G$2:$H$250,2,false)</f>
        <v>00172 Once Upon a Somewhere</v>
      </c>
      <c r="E1616" s="11" t="s">
        <v>24</v>
      </c>
      <c r="F1616" s="4" t="s">
        <v>1048</v>
      </c>
      <c r="G1616" s="5"/>
      <c r="H1616" s="2" t="s">
        <v>149</v>
      </c>
      <c r="I1616" s="4"/>
      <c r="J1616" s="4"/>
      <c r="K1616" s="4"/>
      <c r="L1616" s="4"/>
      <c r="M1616" s="4" t="str">
        <f>IF(vlookup(A1616,'Available Pokemon'!A:C,3,FALSE)=D1616,"Y","N")</f>
        <v>Y</v>
      </c>
      <c r="N1616" s="4" t="str">
        <f>iferror(IF(vlookup(A1616,'Available Pokemon'!A:D,4,FALSE)=D1616,"Y","N"),"N")</f>
        <v>N</v>
      </c>
      <c r="O1616" s="4" t="str">
        <f t="shared" si="6"/>
        <v>Y</v>
      </c>
      <c r="P1616" s="4" t="s">
        <v>71</v>
      </c>
      <c r="Q1616" s="4"/>
      <c r="R1616" s="4" t="s">
        <v>28</v>
      </c>
      <c r="S1616" s="4" t="s">
        <v>28</v>
      </c>
      <c r="T1616" s="4">
        <v>0.0</v>
      </c>
      <c r="U1616" s="4" t="s">
        <v>31</v>
      </c>
    </row>
    <row r="1617" hidden="1">
      <c r="A1617" s="11" t="s">
        <v>861</v>
      </c>
      <c r="B1617" s="11" t="s">
        <v>96</v>
      </c>
      <c r="C1617" s="12" t="s">
        <v>1108</v>
      </c>
      <c r="D1617" s="3" t="str">
        <f>VLOOKUP(C1617,Locations!$G$2:$H$250,2,false)</f>
        <v>00172 Once Upon a Somewhere</v>
      </c>
      <c r="E1617" s="11" t="s">
        <v>24</v>
      </c>
      <c r="F1617" s="4" t="s">
        <v>1048</v>
      </c>
      <c r="G1617" s="3"/>
      <c r="H1617" s="11"/>
      <c r="I1617" s="4" t="s">
        <v>862</v>
      </c>
      <c r="J1617" s="4"/>
      <c r="K1617" s="4"/>
      <c r="L1617" s="4"/>
      <c r="M1617" s="4" t="str">
        <f>IF(vlookup(A1617,'Available Pokemon'!A:C,3,FALSE)=D1617,"Y","N")</f>
        <v>N</v>
      </c>
      <c r="N1617" s="4" t="str">
        <f>iferror(IF(vlookup(A1617,'Available Pokemon'!A:D,4,FALSE)=D1617,"Y","N"),"N")</f>
        <v>N</v>
      </c>
      <c r="O1617" s="4" t="str">
        <f t="shared" si="6"/>
        <v>N</v>
      </c>
      <c r="P1617" s="4" t="s">
        <v>186</v>
      </c>
      <c r="Q1617" s="4"/>
      <c r="R1617" s="4" t="s">
        <v>28</v>
      </c>
      <c r="S1617" s="4" t="s">
        <v>31</v>
      </c>
      <c r="T1617" s="4" t="s">
        <v>82</v>
      </c>
      <c r="U1617" s="4" t="s">
        <v>31</v>
      </c>
    </row>
    <row r="1618" hidden="1">
      <c r="A1618" s="11" t="s">
        <v>672</v>
      </c>
      <c r="B1618" s="11" t="s">
        <v>96</v>
      </c>
      <c r="C1618" s="12" t="s">
        <v>1108</v>
      </c>
      <c r="D1618" s="3" t="str">
        <f>VLOOKUP(C1618,Locations!$G$2:$H$250,2,false)</f>
        <v>00172 Once Upon a Somewhere</v>
      </c>
      <c r="E1618" s="11" t="s">
        <v>24</v>
      </c>
      <c r="F1618" s="4" t="s">
        <v>1048</v>
      </c>
      <c r="G1618" s="5"/>
      <c r="H1618" s="2" t="s">
        <v>149</v>
      </c>
      <c r="I1618" s="4"/>
      <c r="J1618" s="4"/>
      <c r="K1618" s="4"/>
      <c r="L1618" s="4"/>
      <c r="M1618" s="4" t="str">
        <f>IF(vlookup(A1618,'Available Pokemon'!A:C,3,FALSE)=D1618,"Y","N")</f>
        <v>N</v>
      </c>
      <c r="N1618" s="4" t="str">
        <f>iferror(IF(vlookup(A1618,'Available Pokemon'!A:D,4,FALSE)=D1618,"Y","N"),"N")</f>
        <v>N</v>
      </c>
      <c r="O1618" s="4" t="str">
        <f t="shared" si="6"/>
        <v>N</v>
      </c>
      <c r="P1618" s="4" t="s">
        <v>90</v>
      </c>
      <c r="Q1618" s="4" t="s">
        <v>131</v>
      </c>
      <c r="R1618" s="4" t="s">
        <v>28</v>
      </c>
      <c r="S1618" s="4" t="s">
        <v>28</v>
      </c>
      <c r="T1618" s="4">
        <v>0.0</v>
      </c>
      <c r="U1618" s="4" t="s">
        <v>31</v>
      </c>
    </row>
    <row r="1619">
      <c r="A1619" s="11" t="s">
        <v>1114</v>
      </c>
      <c r="B1619" s="11" t="s">
        <v>96</v>
      </c>
      <c r="C1619" s="12" t="s">
        <v>1108</v>
      </c>
      <c r="D1619" s="3" t="str">
        <f>VLOOKUP(C1619,Locations!$G$2:$H$250,2,false)</f>
        <v>00172 Once Upon a Somewhere</v>
      </c>
      <c r="E1619" s="11" t="s">
        <v>24</v>
      </c>
      <c r="F1619" s="4" t="s">
        <v>1048</v>
      </c>
      <c r="G1619" s="5"/>
      <c r="H1619" s="2" t="s">
        <v>414</v>
      </c>
      <c r="I1619" s="4"/>
      <c r="J1619" s="4"/>
      <c r="K1619" s="4"/>
      <c r="L1619" s="4"/>
      <c r="M1619" s="4" t="str">
        <f>IF(vlookup(A1619,'Available Pokemon'!A:C,3,FALSE)=D1619,"Y","N")</f>
        <v>Y</v>
      </c>
      <c r="N1619" s="4" t="str">
        <f>iferror(IF(vlookup(A1619,'Available Pokemon'!A:D,4,FALSE)=D1619,"Y","N"),"N")</f>
        <v>N</v>
      </c>
      <c r="O1619" s="4" t="str">
        <f t="shared" si="6"/>
        <v>Y</v>
      </c>
      <c r="P1619" s="4" t="s">
        <v>172</v>
      </c>
      <c r="Q1619" s="4"/>
      <c r="R1619" s="4" t="s">
        <v>28</v>
      </c>
      <c r="S1619" s="4" t="s">
        <v>28</v>
      </c>
      <c r="T1619" s="4">
        <v>0.0</v>
      </c>
      <c r="U1619" s="4" t="s">
        <v>31</v>
      </c>
    </row>
    <row r="1620" hidden="1">
      <c r="A1620" s="11" t="s">
        <v>637</v>
      </c>
      <c r="B1620" s="11" t="s">
        <v>96</v>
      </c>
      <c r="C1620" s="12" t="s">
        <v>1108</v>
      </c>
      <c r="D1620" s="3" t="str">
        <f>VLOOKUP(C1620,Locations!$G$2:$H$250,2,false)</f>
        <v>00172 Once Upon a Somewhere</v>
      </c>
      <c r="E1620" s="11" t="s">
        <v>24</v>
      </c>
      <c r="F1620" s="4" t="s">
        <v>1048</v>
      </c>
      <c r="G1620" s="3"/>
      <c r="H1620" s="11"/>
      <c r="I1620" s="4" t="s">
        <v>155</v>
      </c>
      <c r="J1620" s="4"/>
      <c r="K1620" s="4"/>
      <c r="L1620" s="4"/>
      <c r="M1620" s="4" t="str">
        <f>IF(vlookup(A1620,'Available Pokemon'!A:C,3,FALSE)=D1620,"Y","N")</f>
        <v>N</v>
      </c>
      <c r="N1620" s="4" t="str">
        <f>iferror(IF(vlookup(A1620,'Available Pokemon'!A:D,4,FALSE)=D1620,"Y","N"),"N")</f>
        <v>N</v>
      </c>
      <c r="O1620" s="4" t="str">
        <f t="shared" si="6"/>
        <v>N</v>
      </c>
      <c r="P1620" s="4" t="s">
        <v>90</v>
      </c>
      <c r="Q1620" s="4"/>
      <c r="R1620" s="4" t="s">
        <v>28</v>
      </c>
      <c r="S1620" s="4" t="s">
        <v>31</v>
      </c>
      <c r="T1620" s="4" t="s">
        <v>82</v>
      </c>
      <c r="U1620" s="4" t="s">
        <v>31</v>
      </c>
    </row>
    <row r="1621">
      <c r="A1621" s="11" t="s">
        <v>1115</v>
      </c>
      <c r="B1621" s="11" t="s">
        <v>96</v>
      </c>
      <c r="C1621" s="12" t="s">
        <v>1108</v>
      </c>
      <c r="D1621" s="3" t="str">
        <f>VLOOKUP(C1621,Locations!$G$2:$H$250,2,false)</f>
        <v>00172 Once Upon a Somewhere</v>
      </c>
      <c r="E1621" s="11" t="s">
        <v>24</v>
      </c>
      <c r="F1621" s="4" t="s">
        <v>1048</v>
      </c>
      <c r="G1621" s="5"/>
      <c r="H1621" s="2" t="s">
        <v>414</v>
      </c>
      <c r="I1621" s="4"/>
      <c r="J1621" s="4"/>
      <c r="K1621" s="4"/>
      <c r="L1621" s="4"/>
      <c r="M1621" s="4" t="str">
        <f>IF(vlookup(A1621,'Available Pokemon'!A:C,3,FALSE)=D1621,"Y","N")</f>
        <v>Y</v>
      </c>
      <c r="N1621" s="4" t="str">
        <f>iferror(IF(vlookup(A1621,'Available Pokemon'!A:D,4,FALSE)=D1621,"Y","N"),"N")</f>
        <v>N</v>
      </c>
      <c r="O1621" s="4" t="str">
        <f t="shared" si="6"/>
        <v>Y</v>
      </c>
      <c r="P1621" s="4" t="s">
        <v>29</v>
      </c>
      <c r="Q1621" s="4"/>
      <c r="R1621" s="4" t="s">
        <v>28</v>
      </c>
      <c r="S1621" s="4" t="s">
        <v>28</v>
      </c>
      <c r="T1621" s="4">
        <v>0.0</v>
      </c>
      <c r="U1621" s="4" t="s">
        <v>31</v>
      </c>
    </row>
    <row r="1622" hidden="1">
      <c r="A1622" s="11" t="s">
        <v>741</v>
      </c>
      <c r="B1622" s="11" t="s">
        <v>96</v>
      </c>
      <c r="C1622" s="12" t="s">
        <v>1108</v>
      </c>
      <c r="D1622" s="3" t="str">
        <f>VLOOKUP(C1622,Locations!$G$2:$H$250,2,false)</f>
        <v>00172 Once Upon a Somewhere</v>
      </c>
      <c r="E1622" s="11" t="s">
        <v>24</v>
      </c>
      <c r="F1622" s="4" t="s">
        <v>1048</v>
      </c>
      <c r="G1622" s="3"/>
      <c r="H1622" s="11"/>
      <c r="I1622" s="4"/>
      <c r="J1622" s="4"/>
      <c r="K1622" s="4"/>
      <c r="L1622" s="4"/>
      <c r="M1622" s="4" t="str">
        <f>IF(vlookup(A1622,'Available Pokemon'!A:C,3,FALSE)=D1622,"Y","N")</f>
        <v>N</v>
      </c>
      <c r="N1622" s="4" t="str">
        <f>iferror(IF(vlookup(A1622,'Available Pokemon'!A:D,4,FALSE)=D1622,"Y","N"),"N")</f>
        <v>N</v>
      </c>
      <c r="O1622" s="4" t="str">
        <f t="shared" si="6"/>
        <v>N</v>
      </c>
      <c r="P1622" s="4" t="s">
        <v>33</v>
      </c>
      <c r="Q1622" s="4"/>
      <c r="R1622" s="4" t="s">
        <v>28</v>
      </c>
      <c r="S1622" s="4" t="s">
        <v>28</v>
      </c>
      <c r="T1622" s="4">
        <v>0.0</v>
      </c>
      <c r="U1622" s="4" t="s">
        <v>31</v>
      </c>
    </row>
    <row r="1623" hidden="1">
      <c r="A1623" s="11" t="s">
        <v>642</v>
      </c>
      <c r="B1623" s="11" t="s">
        <v>96</v>
      </c>
      <c r="C1623" s="12" t="s">
        <v>1108</v>
      </c>
      <c r="D1623" s="3" t="str">
        <f>VLOOKUP(C1623,Locations!$G$2:$H$250,2,false)</f>
        <v>00172 Once Upon a Somewhere</v>
      </c>
      <c r="E1623" s="11" t="s">
        <v>24</v>
      </c>
      <c r="F1623" s="4" t="s">
        <v>1048</v>
      </c>
      <c r="G1623" s="3"/>
      <c r="H1623" s="11"/>
      <c r="I1623" s="4" t="s">
        <v>155</v>
      </c>
      <c r="J1623" s="4"/>
      <c r="K1623" s="4"/>
      <c r="L1623" s="4"/>
      <c r="M1623" s="4" t="str">
        <f>IF(vlookup(A1623,'Available Pokemon'!A:C,3,FALSE)=D1623,"Y","N")</f>
        <v>N</v>
      </c>
      <c r="N1623" s="4" t="str">
        <f>iferror(IF(vlookup(A1623,'Available Pokemon'!A:D,4,FALSE)=D1623,"Y","N"),"N")</f>
        <v>N</v>
      </c>
      <c r="O1623" s="4" t="str">
        <f t="shared" si="6"/>
        <v>N</v>
      </c>
      <c r="P1623" s="4" t="s">
        <v>90</v>
      </c>
      <c r="Q1623" s="4"/>
      <c r="R1623" s="4" t="s">
        <v>28</v>
      </c>
      <c r="S1623" s="4" t="s">
        <v>31</v>
      </c>
      <c r="T1623" s="4" t="s">
        <v>82</v>
      </c>
      <c r="U1623" s="4" t="s">
        <v>31</v>
      </c>
    </row>
    <row r="1624" hidden="1">
      <c r="A1624" s="11" t="s">
        <v>630</v>
      </c>
      <c r="B1624" s="2" t="s">
        <v>88</v>
      </c>
      <c r="C1624" s="12" t="s">
        <v>1116</v>
      </c>
      <c r="D1624" s="3" t="str">
        <f>VLOOKUP(C1624,Locations!$G$2:$H$250,2,false)</f>
        <v>00173 Once Upon a Waste of Time</v>
      </c>
      <c r="E1624" s="11" t="s">
        <v>24</v>
      </c>
      <c r="F1624" s="4" t="s">
        <v>1048</v>
      </c>
      <c r="G1624" s="3"/>
      <c r="H1624" s="2"/>
      <c r="I1624" s="4"/>
      <c r="J1624" s="4"/>
      <c r="K1624" s="4"/>
      <c r="L1624" s="4"/>
      <c r="M1624" s="4" t="str">
        <f>IF(vlookup(A1624,'Available Pokemon'!A:C,3,FALSE)=D1624,"Y","N")</f>
        <v>N</v>
      </c>
      <c r="N1624" s="4" t="str">
        <f>iferror(IF(vlookup(A1624,'Available Pokemon'!A:D,4,FALSE)=D1624,"Y","N"),"N")</f>
        <v>N</v>
      </c>
      <c r="O1624" s="4" t="str">
        <f t="shared" si="6"/>
        <v>N</v>
      </c>
      <c r="P1624" s="4" t="s">
        <v>186</v>
      </c>
      <c r="Q1624" s="4" t="s">
        <v>56</v>
      </c>
      <c r="R1624" s="4" t="s">
        <v>28</v>
      </c>
      <c r="S1624" s="4" t="s">
        <v>28</v>
      </c>
      <c r="T1624" s="4">
        <v>0.0</v>
      </c>
      <c r="U1624" s="4" t="s">
        <v>31</v>
      </c>
    </row>
    <row r="1625" hidden="1">
      <c r="A1625" s="11" t="s">
        <v>1109</v>
      </c>
      <c r="B1625" s="2" t="s">
        <v>88</v>
      </c>
      <c r="C1625" s="12" t="s">
        <v>1116</v>
      </c>
      <c r="D1625" s="3" t="str">
        <f>VLOOKUP(C1625,Locations!$G$2:$H$250,2,false)</f>
        <v>00173 Once Upon a Waste of Time</v>
      </c>
      <c r="E1625" s="11" t="s">
        <v>24</v>
      </c>
      <c r="F1625" s="4" t="s">
        <v>1048</v>
      </c>
      <c r="G1625" s="3"/>
      <c r="H1625" s="2"/>
      <c r="I1625" s="4" t="s">
        <v>1067</v>
      </c>
      <c r="J1625" s="4"/>
      <c r="K1625" s="4"/>
      <c r="L1625" s="4"/>
      <c r="M1625" s="4" t="str">
        <f>IF(vlookup(A1625,'Available Pokemon'!A:C,3,FALSE)=D1625,"Y","N")</f>
        <v>N</v>
      </c>
      <c r="N1625" s="4" t="str">
        <f>iferror(IF(vlookup(A1625,'Available Pokemon'!A:D,4,FALSE)=D1625,"Y","N"),"N")</f>
        <v>N</v>
      </c>
      <c r="O1625" s="4" t="str">
        <f t="shared" si="6"/>
        <v>N</v>
      </c>
      <c r="P1625" s="4" t="s">
        <v>29</v>
      </c>
      <c r="Q1625" s="4" t="s">
        <v>131</v>
      </c>
      <c r="R1625" s="4" t="s">
        <v>28</v>
      </c>
      <c r="S1625" s="4" t="s">
        <v>31</v>
      </c>
      <c r="T1625" s="4">
        <v>1.0</v>
      </c>
      <c r="U1625" s="4"/>
    </row>
    <row r="1626" hidden="1">
      <c r="A1626" s="11" t="s">
        <v>1110</v>
      </c>
      <c r="B1626" s="2" t="s">
        <v>88</v>
      </c>
      <c r="C1626" s="12" t="s">
        <v>1116</v>
      </c>
      <c r="D1626" s="3" t="str">
        <f>VLOOKUP(C1626,Locations!$G$2:$H$250,2,false)</f>
        <v>00173 Once Upon a Waste of Time</v>
      </c>
      <c r="E1626" s="11" t="s">
        <v>24</v>
      </c>
      <c r="F1626" s="4" t="s">
        <v>1048</v>
      </c>
      <c r="G1626" s="3"/>
      <c r="H1626" s="2"/>
      <c r="I1626" s="4" t="s">
        <v>1067</v>
      </c>
      <c r="J1626" s="4"/>
      <c r="K1626" s="4"/>
      <c r="L1626" s="4"/>
      <c r="M1626" s="4" t="str">
        <f>IF(vlookup(A1626,'Available Pokemon'!A:C,3,FALSE)=D1626,"Y","N")</f>
        <v>N</v>
      </c>
      <c r="N1626" s="4" t="str">
        <f>iferror(IF(vlookup(A1626,'Available Pokemon'!A:D,4,FALSE)=D1626,"Y","N"),"N")</f>
        <v>N</v>
      </c>
      <c r="O1626" s="4" t="str">
        <f t="shared" si="6"/>
        <v>N</v>
      </c>
      <c r="P1626" s="4" t="s">
        <v>29</v>
      </c>
      <c r="Q1626" s="4" t="s">
        <v>131</v>
      </c>
      <c r="R1626" s="4" t="s">
        <v>28</v>
      </c>
      <c r="S1626" s="4" t="s">
        <v>28</v>
      </c>
      <c r="T1626" s="4">
        <v>0.0</v>
      </c>
      <c r="U1626" s="4" t="s">
        <v>31</v>
      </c>
    </row>
    <row r="1627" hidden="1">
      <c r="A1627" s="11" t="s">
        <v>1111</v>
      </c>
      <c r="B1627" s="2" t="s">
        <v>88</v>
      </c>
      <c r="C1627" s="12" t="s">
        <v>1116</v>
      </c>
      <c r="D1627" s="3" t="str">
        <f>VLOOKUP(C1627,Locations!$G$2:$H$250,2,false)</f>
        <v>00173 Once Upon a Waste of Time</v>
      </c>
      <c r="E1627" s="11" t="s">
        <v>24</v>
      </c>
      <c r="F1627" s="4" t="s">
        <v>1048</v>
      </c>
      <c r="G1627" s="3"/>
      <c r="H1627" s="2"/>
      <c r="I1627" s="4"/>
      <c r="J1627" s="4"/>
      <c r="K1627" s="4"/>
      <c r="L1627" s="4"/>
      <c r="M1627" s="4" t="str">
        <f>IF(vlookup(A1627,'Available Pokemon'!A:C,3,FALSE)=D1627,"Y","N")</f>
        <v>N</v>
      </c>
      <c r="N1627" s="4" t="str">
        <f>iferror(IF(vlookup(A1627,'Available Pokemon'!A:D,4,FALSE)=D1627,"Y","N"),"N")</f>
        <v>N</v>
      </c>
      <c r="O1627" s="4" t="str">
        <f t="shared" si="6"/>
        <v>N</v>
      </c>
      <c r="P1627" s="4" t="s">
        <v>111</v>
      </c>
      <c r="Q1627" s="4"/>
      <c r="R1627" s="4" t="s">
        <v>28</v>
      </c>
      <c r="S1627" s="4" t="s">
        <v>28</v>
      </c>
      <c r="T1627" s="4">
        <v>0.0</v>
      </c>
      <c r="U1627" s="4" t="s">
        <v>31</v>
      </c>
    </row>
    <row r="1628" hidden="1">
      <c r="A1628" s="11" t="s">
        <v>689</v>
      </c>
      <c r="B1628" s="2" t="s">
        <v>88</v>
      </c>
      <c r="C1628" s="12" t="s">
        <v>1116</v>
      </c>
      <c r="D1628" s="3" t="str">
        <f>VLOOKUP(C1628,Locations!$G$2:$H$250,2,false)</f>
        <v>00173 Once Upon a Waste of Time</v>
      </c>
      <c r="E1628" s="11" t="s">
        <v>24</v>
      </c>
      <c r="F1628" s="4" t="s">
        <v>1048</v>
      </c>
      <c r="G1628" s="3"/>
      <c r="H1628" s="2"/>
      <c r="I1628" s="4" t="s">
        <v>89</v>
      </c>
      <c r="J1628" s="4"/>
      <c r="K1628" s="4"/>
      <c r="L1628" s="4"/>
      <c r="M1628" s="4" t="str">
        <f>IF(vlookup(A1628,'Available Pokemon'!A:C,3,FALSE)=D1628,"Y","N")</f>
        <v>N</v>
      </c>
      <c r="N1628" s="4" t="str">
        <f>iferror(IF(vlookup(A1628,'Available Pokemon'!A:D,4,FALSE)=D1628,"Y","N"),"N")</f>
        <v>N</v>
      </c>
      <c r="O1628" s="4" t="str">
        <f t="shared" si="6"/>
        <v>N</v>
      </c>
      <c r="P1628" s="4" t="s">
        <v>90</v>
      </c>
      <c r="Q1628" s="4" t="s">
        <v>172</v>
      </c>
      <c r="R1628" s="4" t="s">
        <v>28</v>
      </c>
      <c r="S1628" s="4" t="s">
        <v>28</v>
      </c>
      <c r="T1628" s="4">
        <v>0.0</v>
      </c>
      <c r="U1628" s="4" t="s">
        <v>31</v>
      </c>
    </row>
    <row r="1629" hidden="1">
      <c r="A1629" s="11" t="s">
        <v>630</v>
      </c>
      <c r="B1629" s="11" t="s">
        <v>96</v>
      </c>
      <c r="C1629" s="12" t="s">
        <v>1116</v>
      </c>
      <c r="D1629" s="3" t="str">
        <f>VLOOKUP(C1629,Locations!$G$2:$H$250,2,false)</f>
        <v>00173 Once Upon a Waste of Time</v>
      </c>
      <c r="E1629" s="11" t="s">
        <v>24</v>
      </c>
      <c r="F1629" s="4" t="s">
        <v>1048</v>
      </c>
      <c r="G1629" s="3"/>
      <c r="H1629" s="11"/>
      <c r="I1629" s="4"/>
      <c r="J1629" s="4"/>
      <c r="K1629" s="4"/>
      <c r="L1629" s="4"/>
      <c r="M1629" s="4" t="str">
        <f>IF(vlookup(A1629,'Available Pokemon'!A:C,3,FALSE)=D1629,"Y","N")</f>
        <v>N</v>
      </c>
      <c r="N1629" s="4" t="str">
        <f>iferror(IF(vlookup(A1629,'Available Pokemon'!A:D,4,FALSE)=D1629,"Y","N"),"N")</f>
        <v>N</v>
      </c>
      <c r="O1629" s="4" t="str">
        <f t="shared" si="6"/>
        <v>N</v>
      </c>
      <c r="P1629" s="4" t="s">
        <v>186</v>
      </c>
      <c r="Q1629" s="4" t="s">
        <v>56</v>
      </c>
      <c r="R1629" s="4" t="s">
        <v>28</v>
      </c>
      <c r="S1629" s="4" t="s">
        <v>28</v>
      </c>
      <c r="T1629" s="4">
        <v>0.0</v>
      </c>
      <c r="U1629" s="4" t="s">
        <v>31</v>
      </c>
    </row>
    <row r="1630" hidden="1">
      <c r="A1630" s="11" t="s">
        <v>476</v>
      </c>
      <c r="B1630" s="11" t="s">
        <v>96</v>
      </c>
      <c r="C1630" s="12" t="s">
        <v>1116</v>
      </c>
      <c r="D1630" s="3" t="str">
        <f>VLOOKUP(C1630,Locations!$G$2:$H$250,2,false)</f>
        <v>00173 Once Upon a Waste of Time</v>
      </c>
      <c r="E1630" s="11" t="s">
        <v>24</v>
      </c>
      <c r="F1630" s="4" t="s">
        <v>1048</v>
      </c>
      <c r="G1630" s="3"/>
      <c r="H1630" s="11"/>
      <c r="I1630" s="4"/>
      <c r="J1630" s="4"/>
      <c r="K1630" s="4"/>
      <c r="L1630" s="4"/>
      <c r="M1630" s="4" t="str">
        <f>IF(vlookup(A1630,'Available Pokemon'!A:C,3,FALSE)=D1630,"Y","N")</f>
        <v>N</v>
      </c>
      <c r="N1630" s="4" t="str">
        <f>iferror(IF(vlookup(A1630,'Available Pokemon'!A:D,4,FALSE)=D1630,"Y","N"),"N")</f>
        <v>N</v>
      </c>
      <c r="O1630" s="4" t="str">
        <f t="shared" si="6"/>
        <v>N</v>
      </c>
      <c r="P1630" s="4" t="s">
        <v>172</v>
      </c>
      <c r="Q1630" s="4"/>
      <c r="R1630" s="4" t="s">
        <v>28</v>
      </c>
      <c r="S1630" s="4" t="s">
        <v>28</v>
      </c>
      <c r="T1630" s="4">
        <v>0.0</v>
      </c>
      <c r="U1630" s="4" t="s">
        <v>31</v>
      </c>
    </row>
    <row r="1631" hidden="1">
      <c r="A1631" s="11" t="s">
        <v>631</v>
      </c>
      <c r="B1631" s="11" t="s">
        <v>96</v>
      </c>
      <c r="C1631" s="12" t="s">
        <v>1116</v>
      </c>
      <c r="D1631" s="3" t="str">
        <f>VLOOKUP(C1631,Locations!$G$2:$H$250,2,false)</f>
        <v>00173 Once Upon a Waste of Time</v>
      </c>
      <c r="E1631" s="11" t="s">
        <v>24</v>
      </c>
      <c r="F1631" s="4" t="s">
        <v>1048</v>
      </c>
      <c r="G1631" s="3"/>
      <c r="H1631" s="11"/>
      <c r="I1631" s="4" t="s">
        <v>632</v>
      </c>
      <c r="J1631" s="4" t="s">
        <v>633</v>
      </c>
      <c r="K1631" s="4"/>
      <c r="L1631" s="4"/>
      <c r="M1631" s="4" t="str">
        <f>IF(vlookup(A1631,'Available Pokemon'!A:C,3,FALSE)=D1631,"Y","N")</f>
        <v>N</v>
      </c>
      <c r="N1631" s="4" t="str">
        <f>iferror(IF(vlookup(A1631,'Available Pokemon'!A:D,4,FALSE)=D1631,"Y","N"),"N")</f>
        <v>N</v>
      </c>
      <c r="O1631" s="4" t="str">
        <f t="shared" si="6"/>
        <v>N</v>
      </c>
      <c r="P1631" s="4" t="s">
        <v>71</v>
      </c>
      <c r="Q1631" s="4"/>
      <c r="R1631" s="4" t="s">
        <v>634</v>
      </c>
      <c r="S1631" s="4" t="s">
        <v>31</v>
      </c>
      <c r="T1631" s="4" t="s">
        <v>82</v>
      </c>
      <c r="U1631" s="4" t="s">
        <v>31</v>
      </c>
    </row>
    <row r="1632" hidden="1">
      <c r="A1632" s="11" t="s">
        <v>483</v>
      </c>
      <c r="B1632" s="11" t="s">
        <v>96</v>
      </c>
      <c r="C1632" s="12" t="s">
        <v>1116</v>
      </c>
      <c r="D1632" s="3" t="str">
        <f>VLOOKUP(C1632,Locations!$G$2:$H$250,2,false)</f>
        <v>00173 Once Upon a Waste of Time</v>
      </c>
      <c r="E1632" s="11" t="s">
        <v>24</v>
      </c>
      <c r="F1632" s="4" t="s">
        <v>1048</v>
      </c>
      <c r="G1632" s="3"/>
      <c r="H1632" s="11"/>
      <c r="I1632" s="4" t="s">
        <v>1112</v>
      </c>
      <c r="J1632" s="4"/>
      <c r="K1632" s="4"/>
      <c r="L1632" s="4"/>
      <c r="M1632" s="4" t="str">
        <f>IF(vlookup(A1632,'Available Pokemon'!A:C,3,FALSE)=D1632,"Y","N")</f>
        <v>N</v>
      </c>
      <c r="N1632" s="4" t="str">
        <f>iferror(IF(vlookup(A1632,'Available Pokemon'!A:D,4,FALSE)=D1632,"Y","N"),"N")</f>
        <v>N</v>
      </c>
      <c r="O1632" s="4" t="str">
        <f t="shared" si="6"/>
        <v>N</v>
      </c>
      <c r="P1632" s="4" t="s">
        <v>71</v>
      </c>
      <c r="Q1632" s="4"/>
      <c r="R1632" s="4" t="s">
        <v>28</v>
      </c>
      <c r="S1632" s="4" t="s">
        <v>28</v>
      </c>
      <c r="T1632" s="4">
        <v>1.0</v>
      </c>
      <c r="U1632" s="4"/>
    </row>
    <row r="1633" hidden="1">
      <c r="A1633" s="11" t="s">
        <v>1113</v>
      </c>
      <c r="B1633" s="11" t="s">
        <v>96</v>
      </c>
      <c r="C1633" s="12" t="s">
        <v>1116</v>
      </c>
      <c r="D1633" s="3" t="str">
        <f>VLOOKUP(C1633,Locations!$G$2:$H$250,2,false)</f>
        <v>00173 Once Upon a Waste of Time</v>
      </c>
      <c r="E1633" s="11" t="s">
        <v>24</v>
      </c>
      <c r="F1633" s="4" t="s">
        <v>1048</v>
      </c>
      <c r="G1633" s="3"/>
      <c r="H1633" s="11"/>
      <c r="I1633" s="4"/>
      <c r="J1633" s="4"/>
      <c r="K1633" s="4"/>
      <c r="L1633" s="4"/>
      <c r="M1633" s="4" t="str">
        <f>IF(vlookup(A1633,'Available Pokemon'!A:C,3,FALSE)=D1633,"Y","N")</f>
        <v>N</v>
      </c>
      <c r="N1633" s="4" t="str">
        <f>iferror(IF(vlookup(A1633,'Available Pokemon'!A:D,4,FALSE)=D1633,"Y","N"),"N")</f>
        <v>N</v>
      </c>
      <c r="O1633" s="4" t="str">
        <f t="shared" si="6"/>
        <v>N</v>
      </c>
      <c r="P1633" s="4" t="s">
        <v>71</v>
      </c>
      <c r="Q1633" s="4"/>
      <c r="R1633" s="4" t="s">
        <v>28</v>
      </c>
      <c r="S1633" s="4" t="s">
        <v>28</v>
      </c>
      <c r="T1633" s="4">
        <v>0.0</v>
      </c>
      <c r="U1633" s="4" t="s">
        <v>31</v>
      </c>
    </row>
    <row r="1634" hidden="1">
      <c r="A1634" s="11" t="s">
        <v>861</v>
      </c>
      <c r="B1634" s="11" t="s">
        <v>96</v>
      </c>
      <c r="C1634" s="12" t="s">
        <v>1116</v>
      </c>
      <c r="D1634" s="3" t="str">
        <f>VLOOKUP(C1634,Locations!$G$2:$H$250,2,false)</f>
        <v>00173 Once Upon a Waste of Time</v>
      </c>
      <c r="E1634" s="11" t="s">
        <v>24</v>
      </c>
      <c r="F1634" s="4" t="s">
        <v>1048</v>
      </c>
      <c r="G1634" s="3"/>
      <c r="H1634" s="11"/>
      <c r="I1634" s="4" t="s">
        <v>862</v>
      </c>
      <c r="J1634" s="4"/>
      <c r="K1634" s="4"/>
      <c r="L1634" s="4"/>
      <c r="M1634" s="4" t="str">
        <f>IF(vlookup(A1634,'Available Pokemon'!A:C,3,FALSE)=D1634,"Y","N")</f>
        <v>N</v>
      </c>
      <c r="N1634" s="4" t="str">
        <f>iferror(IF(vlookup(A1634,'Available Pokemon'!A:D,4,FALSE)=D1634,"Y","N"),"N")</f>
        <v>N</v>
      </c>
      <c r="O1634" s="4" t="str">
        <f t="shared" si="6"/>
        <v>N</v>
      </c>
      <c r="P1634" s="4" t="s">
        <v>186</v>
      </c>
      <c r="Q1634" s="4"/>
      <c r="R1634" s="4" t="s">
        <v>28</v>
      </c>
      <c r="S1634" s="4" t="s">
        <v>31</v>
      </c>
      <c r="T1634" s="4" t="s">
        <v>82</v>
      </c>
      <c r="U1634" s="4" t="s">
        <v>31</v>
      </c>
    </row>
    <row r="1635" hidden="1">
      <c r="A1635" s="11" t="s">
        <v>672</v>
      </c>
      <c r="B1635" s="11" t="s">
        <v>96</v>
      </c>
      <c r="C1635" s="12" t="s">
        <v>1116</v>
      </c>
      <c r="D1635" s="3" t="str">
        <f>VLOOKUP(C1635,Locations!$G$2:$H$250,2,false)</f>
        <v>00173 Once Upon a Waste of Time</v>
      </c>
      <c r="E1635" s="11" t="s">
        <v>24</v>
      </c>
      <c r="F1635" s="4" t="s">
        <v>1048</v>
      </c>
      <c r="G1635" s="3"/>
      <c r="H1635" s="11"/>
      <c r="I1635" s="4"/>
      <c r="J1635" s="4"/>
      <c r="K1635" s="4"/>
      <c r="L1635" s="4"/>
      <c r="M1635" s="4" t="str">
        <f>IF(vlookup(A1635,'Available Pokemon'!A:C,3,FALSE)=D1635,"Y","N")</f>
        <v>N</v>
      </c>
      <c r="N1635" s="4" t="str">
        <f>iferror(IF(vlookup(A1635,'Available Pokemon'!A:D,4,FALSE)=D1635,"Y","N"),"N")</f>
        <v>N</v>
      </c>
      <c r="O1635" s="4" t="str">
        <f t="shared" si="6"/>
        <v>N</v>
      </c>
      <c r="P1635" s="4" t="s">
        <v>90</v>
      </c>
      <c r="Q1635" s="4" t="s">
        <v>131</v>
      </c>
      <c r="R1635" s="4" t="s">
        <v>28</v>
      </c>
      <c r="S1635" s="4" t="s">
        <v>28</v>
      </c>
      <c r="T1635" s="4">
        <v>0.0</v>
      </c>
      <c r="U1635" s="4" t="s">
        <v>31</v>
      </c>
    </row>
    <row r="1636" hidden="1">
      <c r="A1636" s="11" t="s">
        <v>1114</v>
      </c>
      <c r="B1636" s="11" t="s">
        <v>96</v>
      </c>
      <c r="C1636" s="12" t="s">
        <v>1116</v>
      </c>
      <c r="D1636" s="3" t="str">
        <f>VLOOKUP(C1636,Locations!$G$2:$H$250,2,false)</f>
        <v>00173 Once Upon a Waste of Time</v>
      </c>
      <c r="E1636" s="11" t="s">
        <v>24</v>
      </c>
      <c r="F1636" s="4" t="s">
        <v>1048</v>
      </c>
      <c r="G1636" s="3"/>
      <c r="H1636" s="11"/>
      <c r="I1636" s="4"/>
      <c r="J1636" s="4"/>
      <c r="K1636" s="4"/>
      <c r="L1636" s="4"/>
      <c r="M1636" s="4" t="str">
        <f>IF(vlookup(A1636,'Available Pokemon'!A:C,3,FALSE)=D1636,"Y","N")</f>
        <v>N</v>
      </c>
      <c r="N1636" s="4" t="str">
        <f>iferror(IF(vlookup(A1636,'Available Pokemon'!A:D,4,FALSE)=D1636,"Y","N"),"N")</f>
        <v>N</v>
      </c>
      <c r="O1636" s="4" t="str">
        <f t="shared" si="6"/>
        <v>N</v>
      </c>
      <c r="P1636" s="4" t="s">
        <v>172</v>
      </c>
      <c r="Q1636" s="4"/>
      <c r="R1636" s="4" t="s">
        <v>28</v>
      </c>
      <c r="S1636" s="4" t="s">
        <v>28</v>
      </c>
      <c r="T1636" s="4">
        <v>0.0</v>
      </c>
      <c r="U1636" s="4" t="s">
        <v>31</v>
      </c>
    </row>
    <row r="1637" hidden="1">
      <c r="A1637" s="11" t="s">
        <v>637</v>
      </c>
      <c r="B1637" s="11" t="s">
        <v>96</v>
      </c>
      <c r="C1637" s="12" t="s">
        <v>1116</v>
      </c>
      <c r="D1637" s="3" t="str">
        <f>VLOOKUP(C1637,Locations!$G$2:$H$250,2,false)</f>
        <v>00173 Once Upon a Waste of Time</v>
      </c>
      <c r="E1637" s="11" t="s">
        <v>24</v>
      </c>
      <c r="F1637" s="4" t="s">
        <v>1048</v>
      </c>
      <c r="G1637" s="3"/>
      <c r="H1637" s="11"/>
      <c r="I1637" s="4" t="s">
        <v>155</v>
      </c>
      <c r="J1637" s="4"/>
      <c r="K1637" s="4"/>
      <c r="L1637" s="4"/>
      <c r="M1637" s="4" t="str">
        <f>IF(vlookup(A1637,'Available Pokemon'!A:C,3,FALSE)=D1637,"Y","N")</f>
        <v>N</v>
      </c>
      <c r="N1637" s="4" t="str">
        <f>iferror(IF(vlookup(A1637,'Available Pokemon'!A:D,4,FALSE)=D1637,"Y","N"),"N")</f>
        <v>N</v>
      </c>
      <c r="O1637" s="4" t="str">
        <f t="shared" si="6"/>
        <v>N</v>
      </c>
      <c r="P1637" s="4" t="s">
        <v>90</v>
      </c>
      <c r="Q1637" s="4"/>
      <c r="R1637" s="4" t="s">
        <v>28</v>
      </c>
      <c r="S1637" s="4" t="s">
        <v>31</v>
      </c>
      <c r="T1637" s="4" t="s">
        <v>82</v>
      </c>
      <c r="U1637" s="4" t="s">
        <v>31</v>
      </c>
    </row>
    <row r="1638" hidden="1">
      <c r="A1638" s="11" t="s">
        <v>1115</v>
      </c>
      <c r="B1638" s="11" t="s">
        <v>96</v>
      </c>
      <c r="C1638" s="12" t="s">
        <v>1116</v>
      </c>
      <c r="D1638" s="3" t="str">
        <f>VLOOKUP(C1638,Locations!$G$2:$H$250,2,false)</f>
        <v>00173 Once Upon a Waste of Time</v>
      </c>
      <c r="E1638" s="11" t="s">
        <v>24</v>
      </c>
      <c r="F1638" s="4" t="s">
        <v>1048</v>
      </c>
      <c r="G1638" s="3"/>
      <c r="H1638" s="11"/>
      <c r="I1638" s="4"/>
      <c r="J1638" s="4"/>
      <c r="K1638" s="4"/>
      <c r="L1638" s="4"/>
      <c r="M1638" s="4" t="str">
        <f>IF(vlookup(A1638,'Available Pokemon'!A:C,3,FALSE)=D1638,"Y","N")</f>
        <v>N</v>
      </c>
      <c r="N1638" s="4" t="str">
        <f>iferror(IF(vlookup(A1638,'Available Pokemon'!A:D,4,FALSE)=D1638,"Y","N"),"N")</f>
        <v>N</v>
      </c>
      <c r="O1638" s="4" t="str">
        <f t="shared" si="6"/>
        <v>N</v>
      </c>
      <c r="P1638" s="4" t="s">
        <v>29</v>
      </c>
      <c r="Q1638" s="4"/>
      <c r="R1638" s="4" t="s">
        <v>28</v>
      </c>
      <c r="S1638" s="4" t="s">
        <v>28</v>
      </c>
      <c r="T1638" s="4">
        <v>0.0</v>
      </c>
      <c r="U1638" s="4" t="s">
        <v>31</v>
      </c>
    </row>
    <row r="1639" hidden="1">
      <c r="A1639" s="11" t="s">
        <v>741</v>
      </c>
      <c r="B1639" s="11" t="s">
        <v>96</v>
      </c>
      <c r="C1639" s="12" t="s">
        <v>1116</v>
      </c>
      <c r="D1639" s="3" t="str">
        <f>VLOOKUP(C1639,Locations!$G$2:$H$250,2,false)</f>
        <v>00173 Once Upon a Waste of Time</v>
      </c>
      <c r="E1639" s="11" t="s">
        <v>24</v>
      </c>
      <c r="F1639" s="4" t="s">
        <v>1048</v>
      </c>
      <c r="G1639" s="3"/>
      <c r="H1639" s="11"/>
      <c r="I1639" s="4"/>
      <c r="J1639" s="4"/>
      <c r="K1639" s="4"/>
      <c r="L1639" s="4"/>
      <c r="M1639" s="4" t="str">
        <f>IF(vlookup(A1639,'Available Pokemon'!A:C,3,FALSE)=D1639,"Y","N")</f>
        <v>N</v>
      </c>
      <c r="N1639" s="4" t="str">
        <f>iferror(IF(vlookup(A1639,'Available Pokemon'!A:D,4,FALSE)=D1639,"Y","N"),"N")</f>
        <v>N</v>
      </c>
      <c r="O1639" s="4" t="str">
        <f t="shared" si="6"/>
        <v>N</v>
      </c>
      <c r="P1639" s="4" t="s">
        <v>33</v>
      </c>
      <c r="Q1639" s="4"/>
      <c r="R1639" s="4" t="s">
        <v>28</v>
      </c>
      <c r="S1639" s="4" t="s">
        <v>28</v>
      </c>
      <c r="T1639" s="4">
        <v>0.0</v>
      </c>
      <c r="U1639" s="4" t="s">
        <v>31</v>
      </c>
    </row>
    <row r="1640" hidden="1">
      <c r="A1640" s="11" t="s">
        <v>642</v>
      </c>
      <c r="B1640" s="11" t="s">
        <v>96</v>
      </c>
      <c r="C1640" s="12" t="s">
        <v>1116</v>
      </c>
      <c r="D1640" s="3" t="str">
        <f>VLOOKUP(C1640,Locations!$G$2:$H$250,2,false)</f>
        <v>00173 Once Upon a Waste of Time</v>
      </c>
      <c r="E1640" s="11" t="s">
        <v>24</v>
      </c>
      <c r="F1640" s="4" t="s">
        <v>1048</v>
      </c>
      <c r="G1640" s="3"/>
      <c r="H1640" s="11"/>
      <c r="I1640" s="4" t="s">
        <v>155</v>
      </c>
      <c r="J1640" s="4"/>
      <c r="K1640" s="4"/>
      <c r="L1640" s="4"/>
      <c r="M1640" s="4" t="str">
        <f>IF(vlookup(A1640,'Available Pokemon'!A:C,3,FALSE)=D1640,"Y","N")</f>
        <v>N</v>
      </c>
      <c r="N1640" s="4" t="str">
        <f>iferror(IF(vlookup(A1640,'Available Pokemon'!A:D,4,FALSE)=D1640,"Y","N"),"N")</f>
        <v>N</v>
      </c>
      <c r="O1640" s="4" t="str">
        <f t="shared" si="6"/>
        <v>N</v>
      </c>
      <c r="P1640" s="4" t="s">
        <v>90</v>
      </c>
      <c r="Q1640" s="4"/>
      <c r="R1640" s="4" t="s">
        <v>28</v>
      </c>
      <c r="S1640" s="4" t="s">
        <v>31</v>
      </c>
      <c r="T1640" s="4" t="s">
        <v>82</v>
      </c>
      <c r="U1640" s="4" t="s">
        <v>31</v>
      </c>
    </row>
    <row r="1641">
      <c r="A1641" s="3" t="s">
        <v>1117</v>
      </c>
      <c r="B1641" s="2" t="s">
        <v>22</v>
      </c>
      <c r="C1641" s="3" t="s">
        <v>700</v>
      </c>
      <c r="D1641" s="3" t="str">
        <f>VLOOKUP(C1641,Locations!$G$2:$H$250,2,false)</f>
        <v>00058 Tanzan Depths</v>
      </c>
      <c r="E1641" s="2" t="s">
        <v>24</v>
      </c>
      <c r="F1641" s="4" t="s">
        <v>1118</v>
      </c>
      <c r="G1641" s="5" t="s">
        <v>1119</v>
      </c>
      <c r="H1641" s="2" t="s">
        <v>414</v>
      </c>
      <c r="I1641" s="4" t="s">
        <v>28</v>
      </c>
      <c r="J1641" s="4" t="s">
        <v>28</v>
      </c>
      <c r="K1641" s="4" t="s">
        <v>28</v>
      </c>
      <c r="L1641" s="4"/>
      <c r="M1641" s="4" t="str">
        <f>IF(vlookup(A1641,'Available Pokemon'!A:C,3,FALSE)=D1641,"Y","N")</f>
        <v>Y</v>
      </c>
      <c r="N1641" s="4" t="str">
        <f>iferror(IF(vlookup(A1641,'Available Pokemon'!A:D,4,FALSE)=D1641,"Y","N"),"N")</f>
        <v>N</v>
      </c>
      <c r="O1641" s="4" t="str">
        <f t="shared" si="6"/>
        <v>Y</v>
      </c>
      <c r="P1641" s="4" t="s">
        <v>121</v>
      </c>
      <c r="Q1641" s="4" t="s">
        <v>128</v>
      </c>
      <c r="R1641" s="4" t="s">
        <v>1120</v>
      </c>
      <c r="S1641" s="4" t="s">
        <v>31</v>
      </c>
      <c r="T1641" s="4">
        <v>2.0</v>
      </c>
      <c r="U1641" s="4"/>
    </row>
    <row r="1642">
      <c r="A1642" s="11" t="s">
        <v>1121</v>
      </c>
      <c r="B1642" s="11" t="s">
        <v>165</v>
      </c>
      <c r="C1642" s="2" t="s">
        <v>700</v>
      </c>
      <c r="D1642" s="3" t="str">
        <f>VLOOKUP(C1642,Locations!$G$2:$H$250,2,false)</f>
        <v>00058 Tanzan Depths</v>
      </c>
      <c r="E1642" s="11" t="s">
        <v>24</v>
      </c>
      <c r="F1642" s="4" t="s">
        <v>1118</v>
      </c>
      <c r="G1642" s="5"/>
      <c r="H1642" s="2" t="s">
        <v>414</v>
      </c>
      <c r="I1642" s="4"/>
      <c r="J1642" s="4"/>
      <c r="K1642" s="4"/>
      <c r="L1642" s="4"/>
      <c r="M1642" s="4" t="str">
        <f>IF(vlookup(A1642,'Available Pokemon'!A:C,3,FALSE)=D1642,"Y","N")</f>
        <v>Y</v>
      </c>
      <c r="N1642" s="4" t="str">
        <f>iferror(IF(vlookup(A1642,'Available Pokemon'!A:D,4,FALSE)=D1642,"Y","N"),"N")</f>
        <v>N</v>
      </c>
      <c r="O1642" s="4" t="str">
        <f t="shared" si="6"/>
        <v>Y</v>
      </c>
      <c r="P1642" s="4" t="s">
        <v>128</v>
      </c>
      <c r="Q1642" s="4"/>
      <c r="R1642" s="4" t="s">
        <v>1122</v>
      </c>
      <c r="S1642" s="4" t="s">
        <v>31</v>
      </c>
      <c r="T1642" s="4">
        <v>1.0</v>
      </c>
      <c r="U1642" s="4"/>
    </row>
    <row r="1643" hidden="1">
      <c r="A1643" s="11" t="s">
        <v>1069</v>
      </c>
      <c r="B1643" s="11" t="s">
        <v>165</v>
      </c>
      <c r="C1643" s="2" t="s">
        <v>700</v>
      </c>
      <c r="D1643" s="3" t="str">
        <f>VLOOKUP(C1643,Locations!$G$2:$H$250,2,false)</f>
        <v>00058 Tanzan Depths</v>
      </c>
      <c r="E1643" s="11" t="s">
        <v>24</v>
      </c>
      <c r="F1643" s="4" t="s">
        <v>1118</v>
      </c>
      <c r="G1643" s="5"/>
      <c r="H1643" s="11"/>
      <c r="I1643" s="4"/>
      <c r="J1643" s="4"/>
      <c r="K1643" s="4"/>
      <c r="L1643" s="4"/>
      <c r="M1643" s="4" t="str">
        <f>IF(vlookup(A1643,'Available Pokemon'!A:C,3,FALSE)=D1643,"Y","N")</f>
        <v>N</v>
      </c>
      <c r="N1643" s="4" t="str">
        <f>iferror(IF(vlookup(A1643,'Available Pokemon'!A:D,4,FALSE)=D1643,"Y","N"),"N")</f>
        <v>N</v>
      </c>
      <c r="O1643" s="4" t="str">
        <f t="shared" si="6"/>
        <v>N</v>
      </c>
      <c r="P1643" s="4" t="s">
        <v>128</v>
      </c>
      <c r="Q1643" s="4" t="s">
        <v>131</v>
      </c>
      <c r="R1643" s="4" t="s">
        <v>28</v>
      </c>
      <c r="S1643" s="4" t="s">
        <v>28</v>
      </c>
      <c r="T1643" s="4">
        <v>0.0</v>
      </c>
      <c r="U1643" s="4" t="s">
        <v>31</v>
      </c>
    </row>
    <row r="1644" hidden="1">
      <c r="A1644" s="11" t="s">
        <v>1072</v>
      </c>
      <c r="B1644" s="11" t="s">
        <v>165</v>
      </c>
      <c r="C1644" s="12" t="s">
        <v>700</v>
      </c>
      <c r="D1644" s="3" t="str">
        <f>VLOOKUP(C1644,Locations!$G$2:$H$250,2,false)</f>
        <v>00058 Tanzan Depths</v>
      </c>
      <c r="E1644" s="11" t="s">
        <v>24</v>
      </c>
      <c r="F1644" s="4" t="s">
        <v>1118</v>
      </c>
      <c r="G1644" s="3"/>
      <c r="H1644" s="11"/>
      <c r="I1644" s="4"/>
      <c r="J1644" s="4"/>
      <c r="K1644" s="4"/>
      <c r="L1644" s="4"/>
      <c r="M1644" s="4" t="str">
        <f>IF(vlookup(A1644,'Available Pokemon'!A:C,3,FALSE)=D1644,"Y","N")</f>
        <v>N</v>
      </c>
      <c r="N1644" s="4" t="str">
        <f>iferror(IF(vlookup(A1644,'Available Pokemon'!A:D,4,FALSE)=D1644,"Y","N"),"N")</f>
        <v>N</v>
      </c>
      <c r="O1644" s="4" t="str">
        <f t="shared" si="6"/>
        <v>N</v>
      </c>
      <c r="P1644" s="4" t="s">
        <v>128</v>
      </c>
      <c r="Q1644" s="4"/>
      <c r="R1644" s="4" t="s">
        <v>28</v>
      </c>
      <c r="S1644" s="4" t="s">
        <v>28</v>
      </c>
      <c r="T1644" s="4">
        <v>0.0</v>
      </c>
      <c r="U1644" s="4" t="s">
        <v>31</v>
      </c>
    </row>
    <row r="1645">
      <c r="A1645" s="11" t="s">
        <v>705</v>
      </c>
      <c r="B1645" s="11" t="s">
        <v>165</v>
      </c>
      <c r="C1645" s="2" t="s">
        <v>700</v>
      </c>
      <c r="D1645" s="3" t="str">
        <f>VLOOKUP(C1645,Locations!$G$2:$H$250,2,false)</f>
        <v>00058 Tanzan Depths</v>
      </c>
      <c r="E1645" s="11" t="s">
        <v>24</v>
      </c>
      <c r="F1645" s="4" t="s">
        <v>1118</v>
      </c>
      <c r="G1645" s="5"/>
      <c r="H1645" s="2"/>
      <c r="I1645" s="4" t="s">
        <v>800</v>
      </c>
      <c r="J1645" s="4"/>
      <c r="K1645" s="4"/>
      <c r="L1645" s="4"/>
      <c r="M1645" s="4" t="str">
        <f>IF(vlookup(A1645,'Available Pokemon'!A:C,3,FALSE)=D1645,"Y","N")</f>
        <v>Y</v>
      </c>
      <c r="N1645" s="4" t="str">
        <f>iferror(IF(vlookup(A1645,'Available Pokemon'!A:D,4,FALSE)=D1645,"Y","N"),"N")</f>
        <v>N</v>
      </c>
      <c r="O1645" s="4" t="str">
        <f t="shared" si="6"/>
        <v>Y</v>
      </c>
      <c r="P1645" s="4" t="s">
        <v>131</v>
      </c>
      <c r="Q1645" s="4" t="s">
        <v>128</v>
      </c>
      <c r="R1645" s="4" t="s">
        <v>28</v>
      </c>
      <c r="S1645" s="4" t="s">
        <v>28</v>
      </c>
      <c r="T1645" s="4">
        <v>0.0</v>
      </c>
      <c r="U1645" s="4" t="s">
        <v>31</v>
      </c>
    </row>
    <row r="1646">
      <c r="A1646" s="3" t="s">
        <v>1123</v>
      </c>
      <c r="B1646" s="2" t="s">
        <v>22</v>
      </c>
      <c r="C1646" s="3" t="s">
        <v>794</v>
      </c>
      <c r="D1646" s="3" t="str">
        <f>VLOOKUP(C1646,Locations!$G$2:$H$250,2,false)</f>
        <v>00065 Subseven Sanctum</v>
      </c>
      <c r="E1646" s="2" t="s">
        <v>24</v>
      </c>
      <c r="F1646" s="4" t="s">
        <v>1118</v>
      </c>
      <c r="G1646" s="5" t="s">
        <v>1124</v>
      </c>
      <c r="H1646" s="2" t="s">
        <v>414</v>
      </c>
      <c r="I1646" s="4" t="s">
        <v>28</v>
      </c>
      <c r="J1646" s="4" t="s">
        <v>28</v>
      </c>
      <c r="K1646" s="4" t="s">
        <v>28</v>
      </c>
      <c r="L1646" s="4"/>
      <c r="M1646" s="4" t="str">
        <f>IF(vlookup(A1646,'Available Pokemon'!A:C,3,FALSE)=D1646,"Y","N")</f>
        <v>Y</v>
      </c>
      <c r="N1646" s="4" t="str">
        <f>iferror(IF(vlookup(A1646,'Available Pokemon'!A:D,4,FALSE)=D1646,"Y","N"),"N")</f>
        <v>N</v>
      </c>
      <c r="O1646" s="4" t="str">
        <f t="shared" si="6"/>
        <v>Y</v>
      </c>
      <c r="P1646" s="4" t="s">
        <v>147</v>
      </c>
      <c r="Q1646" s="4" t="s">
        <v>186</v>
      </c>
      <c r="R1646" s="4" t="s">
        <v>28</v>
      </c>
      <c r="S1646" s="4" t="s">
        <v>31</v>
      </c>
      <c r="T1646" s="4">
        <v>2.0</v>
      </c>
      <c r="U1646" s="4"/>
    </row>
    <row r="1647">
      <c r="A1647" s="11" t="s">
        <v>1125</v>
      </c>
      <c r="B1647" s="2" t="s">
        <v>938</v>
      </c>
      <c r="C1647" s="2" t="s">
        <v>837</v>
      </c>
      <c r="D1647" s="3" t="str">
        <f>VLOOKUP(C1647,Locations!$G$2:$H$250,2,false)</f>
        <v>00073 Ametrine Mountain</v>
      </c>
      <c r="E1647" s="11" t="s">
        <v>24</v>
      </c>
      <c r="F1647" s="4" t="s">
        <v>1118</v>
      </c>
      <c r="G1647" s="5" t="s">
        <v>1126</v>
      </c>
      <c r="H1647" s="2" t="s">
        <v>414</v>
      </c>
      <c r="I1647" s="4" t="s">
        <v>839</v>
      </c>
      <c r="J1647" s="4"/>
      <c r="K1647" s="4"/>
      <c r="L1647" s="4"/>
      <c r="M1647" s="4" t="str">
        <f>IF(vlookup(A1647,'Available Pokemon'!A:C,3,FALSE)=D1647,"Y","N")</f>
        <v>Y</v>
      </c>
      <c r="N1647" s="4" t="str">
        <f>iferror(IF(vlookup(A1647,'Available Pokemon'!A:D,4,FALSE)=D1647,"Y","N"),"N")</f>
        <v>N</v>
      </c>
      <c r="O1647" s="4" t="str">
        <f t="shared" si="6"/>
        <v>Y</v>
      </c>
      <c r="P1647" s="4" t="s">
        <v>186</v>
      </c>
      <c r="Q1647" s="4"/>
      <c r="R1647" s="4" t="s">
        <v>1127</v>
      </c>
      <c r="S1647" s="4" t="s">
        <v>31</v>
      </c>
      <c r="T1647" s="4">
        <v>2.0</v>
      </c>
      <c r="U1647" s="4"/>
    </row>
    <row r="1648">
      <c r="A1648" s="3" t="s">
        <v>1128</v>
      </c>
      <c r="B1648" s="2" t="s">
        <v>22</v>
      </c>
      <c r="C1648" s="3" t="s">
        <v>869</v>
      </c>
      <c r="D1648" s="3" t="str">
        <f>VLOOKUP(C1648,Locations!$G$2:$H$250,2,false)</f>
        <v>00078 Route 4</v>
      </c>
      <c r="E1648" s="2" t="s">
        <v>24</v>
      </c>
      <c r="F1648" s="4" t="s">
        <v>1118</v>
      </c>
      <c r="G1648" s="5" t="s">
        <v>1129</v>
      </c>
      <c r="H1648" s="2" t="s">
        <v>414</v>
      </c>
      <c r="I1648" s="4" t="s">
        <v>28</v>
      </c>
      <c r="J1648" s="4" t="s">
        <v>28</v>
      </c>
      <c r="K1648" s="4" t="s">
        <v>28</v>
      </c>
      <c r="L1648" s="4"/>
      <c r="M1648" s="4" t="str">
        <f>IF(vlookup(A1648,'Available Pokemon'!A:C,3,FALSE)=D1648,"Y","N")</f>
        <v>Y</v>
      </c>
      <c r="N1648" s="4" t="str">
        <f>iferror(IF(vlookup(A1648,'Available Pokemon'!A:D,4,FALSE)=D1648,"Y","N"),"N")</f>
        <v>N</v>
      </c>
      <c r="O1648" s="4" t="str">
        <f t="shared" si="6"/>
        <v>Y</v>
      </c>
      <c r="P1648" s="4" t="s">
        <v>186</v>
      </c>
      <c r="Q1648" s="4"/>
      <c r="R1648" s="4" t="s">
        <v>56</v>
      </c>
      <c r="S1648" s="4"/>
      <c r="T1648" s="4">
        <v>2.0</v>
      </c>
      <c r="U1648" s="4"/>
    </row>
    <row r="1649">
      <c r="A1649" s="3" t="s">
        <v>315</v>
      </c>
      <c r="B1649" s="2" t="s">
        <v>22</v>
      </c>
      <c r="C1649" s="3" t="s">
        <v>869</v>
      </c>
      <c r="D1649" s="3" t="str">
        <f>VLOOKUP(C1649,Locations!$G$2:$H$250,2,false)</f>
        <v>00078 Route 4</v>
      </c>
      <c r="E1649" s="2" t="s">
        <v>24</v>
      </c>
      <c r="F1649" s="4" t="s">
        <v>1118</v>
      </c>
      <c r="G1649" s="5" t="s">
        <v>1130</v>
      </c>
      <c r="H1649" s="2" t="s">
        <v>414</v>
      </c>
      <c r="I1649" s="4" t="s">
        <v>28</v>
      </c>
      <c r="J1649" s="4" t="s">
        <v>28</v>
      </c>
      <c r="K1649" s="4" t="s">
        <v>28</v>
      </c>
      <c r="L1649" s="4"/>
      <c r="M1649" s="4" t="str">
        <f>IF(vlookup(A1649,'Available Pokemon'!A:C,3,FALSE)=D1649,"Y","N")</f>
        <v>N</v>
      </c>
      <c r="N1649" s="4" t="str">
        <f>iferror(IF(vlookup(A1649,'Available Pokemon'!A:D,4,FALSE)=D1649,"Y","N"),"N")</f>
        <v>Y</v>
      </c>
      <c r="O1649" s="4" t="str">
        <f t="shared" si="6"/>
        <v>Y</v>
      </c>
      <c r="P1649" s="4" t="s">
        <v>177</v>
      </c>
      <c r="Q1649" s="4" t="s">
        <v>30</v>
      </c>
      <c r="R1649" s="4" t="s">
        <v>28</v>
      </c>
      <c r="S1649" s="4" t="s">
        <v>31</v>
      </c>
      <c r="T1649" s="4">
        <v>2.0</v>
      </c>
      <c r="U1649" s="4"/>
    </row>
    <row r="1650">
      <c r="A1650" s="3" t="s">
        <v>61</v>
      </c>
      <c r="B1650" s="2" t="s">
        <v>22</v>
      </c>
      <c r="C1650" s="3" t="s">
        <v>873</v>
      </c>
      <c r="D1650" s="3" t="str">
        <f>VLOOKUP(C1650,Locations!$G$2:$H$250,2,false)</f>
        <v>00079 Calcenon City</v>
      </c>
      <c r="E1650" s="2" t="s">
        <v>24</v>
      </c>
      <c r="F1650" s="4" t="s">
        <v>1118</v>
      </c>
      <c r="G1650" s="14" t="s">
        <v>1131</v>
      </c>
      <c r="H1650" s="2" t="s">
        <v>414</v>
      </c>
      <c r="I1650" s="4" t="s">
        <v>28</v>
      </c>
      <c r="J1650" s="4" t="s">
        <v>28</v>
      </c>
      <c r="K1650" s="4" t="s">
        <v>28</v>
      </c>
      <c r="L1650" s="4"/>
      <c r="M1650" s="4" t="str">
        <f>IF(vlookup(A1650,'Available Pokemon'!A:C,3,FALSE)=D1650,"Y","N")</f>
        <v>N</v>
      </c>
      <c r="N1650" s="4" t="str">
        <f>iferror(IF(vlookup(A1650,'Available Pokemon'!A:D,4,FALSE)=D1650,"Y","N"),"N")</f>
        <v>Y</v>
      </c>
      <c r="O1650" s="4" t="str">
        <f t="shared" si="6"/>
        <v>Y</v>
      </c>
      <c r="P1650" s="4" t="s">
        <v>33</v>
      </c>
      <c r="Q1650" s="4"/>
      <c r="R1650" s="4" t="s">
        <v>39</v>
      </c>
      <c r="S1650" s="4" t="s">
        <v>31</v>
      </c>
      <c r="T1650" s="4">
        <v>2.0</v>
      </c>
      <c r="U1650" s="4"/>
    </row>
    <row r="1651">
      <c r="A1651" s="32" t="s">
        <v>1132</v>
      </c>
      <c r="B1651" s="2" t="s">
        <v>244</v>
      </c>
      <c r="C1651" s="2" t="s">
        <v>1009</v>
      </c>
      <c r="D1651" s="3" t="str">
        <f>VLOOKUP(C1651,Locations!$G$2:$H$250,2,false)</f>
        <v>00116 Obsidia Ward Renovated</v>
      </c>
      <c r="E1651" s="2" t="s">
        <v>24</v>
      </c>
      <c r="F1651" s="4" t="s">
        <v>1118</v>
      </c>
      <c r="G1651" s="18" t="s">
        <v>1133</v>
      </c>
      <c r="H1651" s="2"/>
      <c r="I1651" s="4" t="s">
        <v>28</v>
      </c>
      <c r="J1651" s="4" t="s">
        <v>28</v>
      </c>
      <c r="K1651" s="4" t="s">
        <v>28</v>
      </c>
      <c r="L1651" s="4"/>
      <c r="M1651" s="4" t="s">
        <v>31</v>
      </c>
      <c r="N1651" s="4" t="str">
        <f>iferror(IF(vlookup(A1651,'Available Pokemon'!A:D,4,FALSE)=D1651,"Y","N"),"N")</f>
        <v>N</v>
      </c>
      <c r="O1651" s="4" t="str">
        <f t="shared" si="6"/>
        <v>Y</v>
      </c>
      <c r="P1651" s="4" t="s">
        <v>90</v>
      </c>
      <c r="Q1651" s="4" t="s">
        <v>131</v>
      </c>
      <c r="R1651" s="4"/>
      <c r="S1651" s="4"/>
      <c r="T1651" s="4">
        <v>0.0</v>
      </c>
      <c r="U1651" s="4" t="s">
        <v>31</v>
      </c>
    </row>
    <row r="1652">
      <c r="A1652" s="3" t="s">
        <v>1134</v>
      </c>
      <c r="B1652" s="2" t="s">
        <v>22</v>
      </c>
      <c r="C1652" s="3" t="s">
        <v>1092</v>
      </c>
      <c r="D1652" s="3" t="str">
        <f>VLOOKUP(C1652,Locations!$G$2:$H$250,2,false)</f>
        <v>00169 Teknite Ridge</v>
      </c>
      <c r="E1652" s="11" t="s">
        <v>24</v>
      </c>
      <c r="F1652" s="4" t="s">
        <v>1118</v>
      </c>
      <c r="G1652" s="5" t="s">
        <v>1135</v>
      </c>
      <c r="H1652" s="2" t="s">
        <v>414</v>
      </c>
      <c r="I1652" s="4" t="s">
        <v>28</v>
      </c>
      <c r="J1652" s="4" t="s">
        <v>28</v>
      </c>
      <c r="K1652" s="4" t="s">
        <v>28</v>
      </c>
      <c r="L1652" s="4"/>
      <c r="M1652" s="4" t="str">
        <f>IF(vlookup(A1652,'Available Pokemon'!A:C,3,FALSE)=D1652,"Y","N")</f>
        <v>Y</v>
      </c>
      <c r="N1652" s="4" t="str">
        <f>iferror(IF(vlookup(A1652,'Available Pokemon'!A:D,4,FALSE)=D1652,"Y","N"),"N")</f>
        <v>N</v>
      </c>
      <c r="O1652" s="4" t="str">
        <f t="shared" si="6"/>
        <v>Y</v>
      </c>
      <c r="P1652" s="4" t="s">
        <v>186</v>
      </c>
      <c r="Q1652" s="4"/>
      <c r="R1652" s="4" t="s">
        <v>1136</v>
      </c>
      <c r="S1652" s="4" t="s">
        <v>31</v>
      </c>
      <c r="T1652" s="4">
        <v>2.0</v>
      </c>
      <c r="U1652" s="4"/>
    </row>
    <row r="1653">
      <c r="A1653" s="3" t="s">
        <v>316</v>
      </c>
      <c r="B1653" s="2" t="s">
        <v>22</v>
      </c>
      <c r="C1653" s="3" t="s">
        <v>1099</v>
      </c>
      <c r="D1653" s="3" t="str">
        <f>VLOOKUP(C1653,Locations!$G$2:$H$250,2,false)</f>
        <v>00170 Teknite Cave</v>
      </c>
      <c r="E1653" s="2" t="s">
        <v>24</v>
      </c>
      <c r="F1653" s="4" t="s">
        <v>1118</v>
      </c>
      <c r="G1653" s="5" t="s">
        <v>1137</v>
      </c>
      <c r="H1653" s="2" t="s">
        <v>414</v>
      </c>
      <c r="I1653" s="4" t="s">
        <v>28</v>
      </c>
      <c r="J1653" s="4" t="s">
        <v>28</v>
      </c>
      <c r="K1653" s="4" t="s">
        <v>28</v>
      </c>
      <c r="L1653" s="4"/>
      <c r="M1653" s="4" t="str">
        <f>IF(vlookup(A1653,'Available Pokemon'!A:C,3,FALSE)=D1653,"Y","N")</f>
        <v>N</v>
      </c>
      <c r="N1653" s="4" t="str">
        <f>iferror(IF(vlookup(A1653,'Available Pokemon'!A:D,4,FALSE)=D1653,"Y","N"),"N")</f>
        <v>Y</v>
      </c>
      <c r="O1653" s="4" t="str">
        <f t="shared" si="6"/>
        <v>Y</v>
      </c>
      <c r="P1653" s="4" t="s">
        <v>90</v>
      </c>
      <c r="Q1653" s="4" t="s">
        <v>33</v>
      </c>
      <c r="R1653" s="4" t="s">
        <v>28</v>
      </c>
      <c r="S1653" s="4" t="s">
        <v>31</v>
      </c>
      <c r="T1653" s="4">
        <v>1.0</v>
      </c>
      <c r="U1653" s="4"/>
    </row>
    <row r="1654">
      <c r="A1654" s="11" t="s">
        <v>1138</v>
      </c>
      <c r="B1654" s="2" t="s">
        <v>96</v>
      </c>
      <c r="C1654" s="2" t="s">
        <v>1139</v>
      </c>
      <c r="D1654" s="3" t="str">
        <f>VLOOKUP(C1654,Locations!$G$2:$H$250,2,false)</f>
        <v>00175 Upper Route 4</v>
      </c>
      <c r="E1654" s="11" t="s">
        <v>97</v>
      </c>
      <c r="F1654" s="4" t="s">
        <v>1118</v>
      </c>
      <c r="G1654" s="5" t="s">
        <v>1140</v>
      </c>
      <c r="H1654" s="2" t="s">
        <v>414</v>
      </c>
      <c r="I1654" s="4"/>
      <c r="J1654" s="4"/>
      <c r="K1654" s="4"/>
      <c r="L1654" s="4"/>
      <c r="M1654" s="4" t="str">
        <f>IF(vlookup(A1654,'Available Pokemon'!A:C,3,FALSE)=D1654,"Y","N")</f>
        <v>Y</v>
      </c>
      <c r="N1654" s="4" t="str">
        <f>iferror(IF(vlookup(A1654,'Available Pokemon'!A:D,4,FALSE)=D1654,"Y","N"),"N")</f>
        <v>N</v>
      </c>
      <c r="O1654" s="4" t="str">
        <f t="shared" si="6"/>
        <v>Y</v>
      </c>
      <c r="P1654" s="4" t="s">
        <v>71</v>
      </c>
      <c r="Q1654" s="4" t="s">
        <v>29</v>
      </c>
      <c r="R1654" s="4" t="s">
        <v>28</v>
      </c>
      <c r="S1654" s="4" t="s">
        <v>28</v>
      </c>
      <c r="T1654" s="4">
        <v>0.0</v>
      </c>
      <c r="U1654" s="4" t="s">
        <v>31</v>
      </c>
    </row>
    <row r="1655">
      <c r="A1655" s="11" t="s">
        <v>1141</v>
      </c>
      <c r="B1655" s="2" t="s">
        <v>96</v>
      </c>
      <c r="C1655" s="2" t="s">
        <v>1139</v>
      </c>
      <c r="D1655" s="3" t="str">
        <f>VLOOKUP(C1655,Locations!$G$2:$H$250,2,false)</f>
        <v>00175 Upper Route 4</v>
      </c>
      <c r="E1655" s="11" t="s">
        <v>24</v>
      </c>
      <c r="F1655" s="4" t="s">
        <v>1118</v>
      </c>
      <c r="G1655" s="5" t="s">
        <v>1142</v>
      </c>
      <c r="H1655" s="2" t="s">
        <v>414</v>
      </c>
      <c r="I1655" s="4"/>
      <c r="J1655" s="4"/>
      <c r="K1655" s="4"/>
      <c r="L1655" s="4"/>
      <c r="M1655" s="4" t="str">
        <f>IF(vlookup(A1655,'Available Pokemon'!A:C,3,FALSE)=D1655,"Y","N")</f>
        <v>Y</v>
      </c>
      <c r="N1655" s="4" t="str">
        <f>iferror(IF(vlookup(A1655,'Available Pokemon'!A:D,4,FALSE)=D1655,"Y","N"),"N")</f>
        <v>N</v>
      </c>
      <c r="O1655" s="4" t="str">
        <f t="shared" si="6"/>
        <v>Y</v>
      </c>
      <c r="P1655" s="4" t="s">
        <v>90</v>
      </c>
      <c r="Q1655" s="4" t="s">
        <v>56</v>
      </c>
      <c r="R1655" s="4" t="s">
        <v>92</v>
      </c>
      <c r="S1655" s="4" t="s">
        <v>31</v>
      </c>
      <c r="T1655" s="4">
        <v>1.0</v>
      </c>
      <c r="U1655" s="4"/>
    </row>
    <row r="1656" hidden="1">
      <c r="A1656" s="11" t="s">
        <v>395</v>
      </c>
      <c r="B1656" s="2" t="s">
        <v>88</v>
      </c>
      <c r="C1656" s="2" t="s">
        <v>1139</v>
      </c>
      <c r="D1656" s="3" t="str">
        <f>VLOOKUP(C1656,Locations!$G$2:$H$250,2,false)</f>
        <v>00175 Upper Route 4</v>
      </c>
      <c r="E1656" s="11" t="s">
        <v>24</v>
      </c>
      <c r="F1656" s="4" t="s">
        <v>1118</v>
      </c>
      <c r="G1656" s="3"/>
      <c r="H1656" s="2"/>
      <c r="I1656" s="4"/>
      <c r="J1656" s="4"/>
      <c r="K1656" s="4"/>
      <c r="L1656" s="4"/>
      <c r="M1656" s="4" t="str">
        <f>IF(vlookup(A1656,'Available Pokemon'!A:C,3,FALSE)=D1656,"Y","N")</f>
        <v>N</v>
      </c>
      <c r="N1656" s="4" t="str">
        <f>iferror(IF(vlookup(A1656,'Available Pokemon'!A:D,4,FALSE)=D1656,"Y","N"),"N")</f>
        <v>N</v>
      </c>
      <c r="O1656" s="4" t="str">
        <f t="shared" si="6"/>
        <v>N</v>
      </c>
      <c r="P1656" s="4" t="s">
        <v>71</v>
      </c>
      <c r="Q1656" s="4"/>
      <c r="R1656" s="4" t="s">
        <v>28</v>
      </c>
      <c r="S1656" s="4" t="s">
        <v>31</v>
      </c>
      <c r="T1656" s="4">
        <v>1.0</v>
      </c>
      <c r="U1656" s="4"/>
    </row>
    <row r="1657" hidden="1">
      <c r="A1657" s="11" t="s">
        <v>630</v>
      </c>
      <c r="B1657" s="2" t="s">
        <v>88</v>
      </c>
      <c r="C1657" s="2" t="s">
        <v>1139</v>
      </c>
      <c r="D1657" s="3" t="str">
        <f>VLOOKUP(C1657,Locations!$G$2:$H$250,2,false)</f>
        <v>00175 Upper Route 4</v>
      </c>
      <c r="E1657" s="11" t="s">
        <v>24</v>
      </c>
      <c r="F1657" s="4" t="s">
        <v>1118</v>
      </c>
      <c r="G1657" s="3"/>
      <c r="H1657" s="2"/>
      <c r="I1657" s="4"/>
      <c r="J1657" s="4"/>
      <c r="K1657" s="4"/>
      <c r="L1657" s="4"/>
      <c r="M1657" s="4" t="str">
        <f>IF(vlookup(A1657,'Available Pokemon'!A:C,3,FALSE)=D1657,"Y","N")</f>
        <v>N</v>
      </c>
      <c r="N1657" s="4" t="str">
        <f>iferror(IF(vlookup(A1657,'Available Pokemon'!A:D,4,FALSE)=D1657,"Y","N"),"N")</f>
        <v>N</v>
      </c>
      <c r="O1657" s="4" t="str">
        <f t="shared" si="6"/>
        <v>N</v>
      </c>
      <c r="P1657" s="4" t="s">
        <v>186</v>
      </c>
      <c r="Q1657" s="4" t="s">
        <v>56</v>
      </c>
      <c r="R1657" s="4" t="s">
        <v>28</v>
      </c>
      <c r="S1657" s="4" t="s">
        <v>28</v>
      </c>
      <c r="T1657" s="4">
        <v>0.0</v>
      </c>
      <c r="U1657" s="4" t="s">
        <v>31</v>
      </c>
    </row>
    <row r="1658" hidden="1">
      <c r="A1658" s="11" t="s">
        <v>893</v>
      </c>
      <c r="B1658" s="2" t="s">
        <v>88</v>
      </c>
      <c r="C1658" s="2" t="s">
        <v>1139</v>
      </c>
      <c r="D1658" s="3" t="str">
        <f>VLOOKUP(C1658,Locations!$G$2:$H$250,2,false)</f>
        <v>00175 Upper Route 4</v>
      </c>
      <c r="E1658" s="11" t="s">
        <v>24</v>
      </c>
      <c r="F1658" s="4" t="s">
        <v>1118</v>
      </c>
      <c r="G1658" s="3"/>
      <c r="H1658" s="2"/>
      <c r="I1658" s="4"/>
      <c r="J1658" s="4"/>
      <c r="K1658" s="4"/>
      <c r="L1658" s="4"/>
      <c r="M1658" s="4" t="str">
        <f>IF(vlookup(A1658,'Available Pokemon'!A:C,3,FALSE)=D1658,"Y","N")</f>
        <v>N</v>
      </c>
      <c r="N1658" s="4" t="str">
        <f>iferror(IF(vlookup(A1658,'Available Pokemon'!A:D,4,FALSE)=D1658,"Y","N"),"N")</f>
        <v>N</v>
      </c>
      <c r="O1658" s="4" t="str">
        <f t="shared" si="6"/>
        <v>N</v>
      </c>
      <c r="P1658" s="4" t="s">
        <v>71</v>
      </c>
      <c r="Q1658" s="4"/>
      <c r="R1658" s="4" t="s">
        <v>28</v>
      </c>
      <c r="S1658" s="4" t="s">
        <v>28</v>
      </c>
      <c r="T1658" s="4">
        <v>0.0</v>
      </c>
      <c r="U1658" s="4" t="s">
        <v>31</v>
      </c>
    </row>
    <row r="1659" hidden="1">
      <c r="A1659" s="11" t="s">
        <v>968</v>
      </c>
      <c r="B1659" s="2" t="s">
        <v>88</v>
      </c>
      <c r="C1659" s="2" t="s">
        <v>1139</v>
      </c>
      <c r="D1659" s="3" t="str">
        <f>VLOOKUP(C1659,Locations!$G$2:$H$250,2,false)</f>
        <v>00175 Upper Route 4</v>
      </c>
      <c r="E1659" s="11" t="s">
        <v>24</v>
      </c>
      <c r="F1659" s="4" t="s">
        <v>1118</v>
      </c>
      <c r="G1659" s="3"/>
      <c r="H1659" s="2"/>
      <c r="I1659" s="4"/>
      <c r="J1659" s="4"/>
      <c r="K1659" s="4"/>
      <c r="L1659" s="4"/>
      <c r="M1659" s="4" t="str">
        <f>IF(vlookup(A1659,'Available Pokemon'!A:C,3,FALSE)=D1659,"Y","N")</f>
        <v>N</v>
      </c>
      <c r="N1659" s="4" t="str">
        <f>iferror(IF(vlookup(A1659,'Available Pokemon'!A:D,4,FALSE)=D1659,"Y","N"),"N")</f>
        <v>N</v>
      </c>
      <c r="O1659" s="4" t="str">
        <f t="shared" si="6"/>
        <v>N</v>
      </c>
      <c r="P1659" s="4" t="s">
        <v>90</v>
      </c>
      <c r="Q1659" s="4" t="s">
        <v>131</v>
      </c>
      <c r="R1659" s="4" t="s">
        <v>28</v>
      </c>
      <c r="S1659" s="4" t="s">
        <v>28</v>
      </c>
      <c r="T1659" s="4">
        <v>0.0</v>
      </c>
      <c r="U1659" s="4" t="s">
        <v>31</v>
      </c>
    </row>
    <row r="1660" hidden="1">
      <c r="A1660" s="11" t="s">
        <v>91</v>
      </c>
      <c r="B1660" s="2" t="s">
        <v>88</v>
      </c>
      <c r="C1660" s="2" t="s">
        <v>1139</v>
      </c>
      <c r="D1660" s="3" t="str">
        <f>VLOOKUP(C1660,Locations!$G$2:$H$250,2,false)</f>
        <v>00175 Upper Route 4</v>
      </c>
      <c r="E1660" s="11" t="s">
        <v>24</v>
      </c>
      <c r="F1660" s="4" t="s">
        <v>1118</v>
      </c>
      <c r="G1660" s="3"/>
      <c r="H1660" s="2"/>
      <c r="I1660" s="4"/>
      <c r="J1660" s="4"/>
      <c r="K1660" s="4"/>
      <c r="L1660" s="4"/>
      <c r="M1660" s="4" t="str">
        <f>IF(vlookup(A1660,'Available Pokemon'!A:C,3,FALSE)=D1660,"Y","N")</f>
        <v>N</v>
      </c>
      <c r="N1660" s="4" t="str">
        <f>iferror(IF(vlookup(A1660,'Available Pokemon'!A:D,4,FALSE)=D1660,"Y","N"),"N")</f>
        <v>N</v>
      </c>
      <c r="O1660" s="4" t="str">
        <f t="shared" si="6"/>
        <v>N</v>
      </c>
      <c r="P1660" s="4" t="s">
        <v>90</v>
      </c>
      <c r="Q1660" s="4"/>
      <c r="R1660" s="4" t="s">
        <v>92</v>
      </c>
      <c r="S1660" s="4" t="s">
        <v>31</v>
      </c>
      <c r="T1660" s="4">
        <v>1.0</v>
      </c>
      <c r="U1660" s="4"/>
    </row>
    <row r="1661" hidden="1">
      <c r="A1661" s="11" t="s">
        <v>138</v>
      </c>
      <c r="B1661" s="2" t="s">
        <v>88</v>
      </c>
      <c r="C1661" s="2" t="s">
        <v>1139</v>
      </c>
      <c r="D1661" s="3" t="str">
        <f>VLOOKUP(C1661,Locations!$G$2:$H$250,2,false)</f>
        <v>00175 Upper Route 4</v>
      </c>
      <c r="E1661" s="11" t="s">
        <v>24</v>
      </c>
      <c r="F1661" s="4" t="s">
        <v>1118</v>
      </c>
      <c r="G1661" s="3"/>
      <c r="H1661" s="2"/>
      <c r="I1661" s="4"/>
      <c r="J1661" s="4"/>
      <c r="K1661" s="4"/>
      <c r="L1661" s="4"/>
      <c r="M1661" s="4" t="str">
        <f>IF(vlookup(A1661,'Available Pokemon'!A:C,3,FALSE)=D1661,"Y","N")</f>
        <v>N</v>
      </c>
      <c r="N1661" s="4" t="str">
        <f>iferror(IF(vlookup(A1661,'Available Pokemon'!A:D,4,FALSE)=D1661,"Y","N"),"N")</f>
        <v>N</v>
      </c>
      <c r="O1661" s="4" t="str">
        <f t="shared" si="6"/>
        <v>N</v>
      </c>
      <c r="P1661" s="4" t="s">
        <v>71</v>
      </c>
      <c r="Q1661" s="4" t="s">
        <v>56</v>
      </c>
      <c r="R1661" s="4" t="s">
        <v>139</v>
      </c>
      <c r="S1661" s="4" t="s">
        <v>31</v>
      </c>
      <c r="T1661" s="4">
        <v>1.0</v>
      </c>
      <c r="U1661" s="4"/>
    </row>
    <row r="1662">
      <c r="A1662" s="2" t="s">
        <v>1143</v>
      </c>
      <c r="B1662" s="2" t="s">
        <v>96</v>
      </c>
      <c r="C1662" s="2" t="s">
        <v>1139</v>
      </c>
      <c r="D1662" s="3" t="str">
        <f>VLOOKUP(C1662,Locations!$G$2:$H$250,2,false)</f>
        <v>00175 Upper Route 4</v>
      </c>
      <c r="E1662" s="11" t="s">
        <v>24</v>
      </c>
      <c r="F1662" s="4" t="s">
        <v>1118</v>
      </c>
      <c r="G1662" s="5"/>
      <c r="H1662" s="2" t="s">
        <v>149</v>
      </c>
      <c r="I1662" s="4"/>
      <c r="J1662" s="4"/>
      <c r="K1662" s="4"/>
      <c r="L1662" s="4" t="s">
        <v>70</v>
      </c>
      <c r="M1662" s="4" t="str">
        <f>IF(vlookup(A1662,'Available Pokemon'!A:C,3,FALSE)=D1662,"Y","N")</f>
        <v>Y</v>
      </c>
      <c r="N1662" s="4" t="str">
        <f>iferror(IF(vlookup(A1662,'Available Pokemon'!A:D,4,FALSE)=D1662,"Y","N"),"N")</f>
        <v>N</v>
      </c>
      <c r="O1662" s="4" t="str">
        <f t="shared" si="6"/>
        <v>Y</v>
      </c>
      <c r="P1662" s="4" t="s">
        <v>75</v>
      </c>
      <c r="Q1662" s="4" t="s">
        <v>172</v>
      </c>
      <c r="R1662" s="4" t="s">
        <v>28</v>
      </c>
      <c r="S1662" s="4" t="s">
        <v>28</v>
      </c>
      <c r="T1662" s="4">
        <v>0.0</v>
      </c>
      <c r="U1662" s="4" t="s">
        <v>31</v>
      </c>
    </row>
    <row r="1663">
      <c r="A1663" s="11" t="s">
        <v>1144</v>
      </c>
      <c r="B1663" s="2" t="s">
        <v>96</v>
      </c>
      <c r="C1663" s="2" t="s">
        <v>1139</v>
      </c>
      <c r="D1663" s="3" t="str">
        <f>VLOOKUP(C1663,Locations!$G$2:$H$250,2,false)</f>
        <v>00175 Upper Route 4</v>
      </c>
      <c r="E1663" s="11" t="s">
        <v>24</v>
      </c>
      <c r="F1663" s="4" t="s">
        <v>1118</v>
      </c>
      <c r="G1663" s="5"/>
      <c r="H1663" s="2" t="s">
        <v>414</v>
      </c>
      <c r="I1663" s="4"/>
      <c r="J1663" s="4"/>
      <c r="K1663" s="4"/>
      <c r="L1663" s="4" t="s">
        <v>70</v>
      </c>
      <c r="M1663" s="4" t="str">
        <f>IF(vlookup(A1663,'Available Pokemon'!A:C,3,FALSE)=D1663,"Y","N")</f>
        <v>Y</v>
      </c>
      <c r="N1663" s="4" t="str">
        <f>iferror(IF(vlookup(A1663,'Available Pokemon'!A:D,4,FALSE)=D1663,"Y","N"),"N")</f>
        <v>N</v>
      </c>
      <c r="O1663" s="4" t="str">
        <f t="shared" si="6"/>
        <v>Y</v>
      </c>
      <c r="P1663" s="4" t="s">
        <v>44</v>
      </c>
      <c r="Q1663" s="4" t="s">
        <v>172</v>
      </c>
      <c r="R1663" s="4" t="s">
        <v>28</v>
      </c>
      <c r="S1663" s="4" t="s">
        <v>28</v>
      </c>
      <c r="T1663" s="4">
        <v>0.0</v>
      </c>
      <c r="U1663" s="4" t="s">
        <v>31</v>
      </c>
    </row>
    <row r="1664" hidden="1">
      <c r="A1664" s="11" t="s">
        <v>508</v>
      </c>
      <c r="B1664" s="2" t="s">
        <v>96</v>
      </c>
      <c r="C1664" s="2" t="s">
        <v>1139</v>
      </c>
      <c r="D1664" s="3" t="str">
        <f>VLOOKUP(C1664,Locations!$G$2:$H$250,2,false)</f>
        <v>00175 Upper Route 4</v>
      </c>
      <c r="E1664" s="11" t="s">
        <v>24</v>
      </c>
      <c r="F1664" s="4" t="s">
        <v>1118</v>
      </c>
      <c r="G1664" s="3"/>
      <c r="H1664" s="2"/>
      <c r="I1664" s="4"/>
      <c r="J1664" s="4"/>
      <c r="K1664" s="4"/>
      <c r="L1664" s="4"/>
      <c r="M1664" s="4" t="str">
        <f>IF(vlookup(A1664,'Available Pokemon'!A:C,3,FALSE)=D1664,"Y","N")</f>
        <v>N</v>
      </c>
      <c r="N1664" s="4" t="str">
        <f>iferror(IF(vlookup(A1664,'Available Pokemon'!A:D,4,FALSE)=D1664,"Y","N"),"N")</f>
        <v>N</v>
      </c>
      <c r="O1664" s="4" t="str">
        <f t="shared" si="6"/>
        <v>N</v>
      </c>
      <c r="P1664" s="4" t="s">
        <v>75</v>
      </c>
      <c r="Q1664" s="4"/>
      <c r="R1664" s="4" t="s">
        <v>28</v>
      </c>
      <c r="S1664" s="4" t="s">
        <v>28</v>
      </c>
      <c r="T1664" s="4">
        <v>0.0</v>
      </c>
      <c r="U1664" s="4" t="s">
        <v>31</v>
      </c>
    </row>
    <row r="1665">
      <c r="A1665" s="11" t="s">
        <v>1145</v>
      </c>
      <c r="B1665" s="2" t="s">
        <v>96</v>
      </c>
      <c r="C1665" s="2" t="s">
        <v>1139</v>
      </c>
      <c r="D1665" s="3" t="str">
        <f>VLOOKUP(C1665,Locations!$G$2:$H$250,2,false)</f>
        <v>00175 Upper Route 4</v>
      </c>
      <c r="E1665" s="11" t="s">
        <v>213</v>
      </c>
      <c r="F1665" s="4" t="s">
        <v>1118</v>
      </c>
      <c r="G1665" s="5"/>
      <c r="H1665" s="2" t="s">
        <v>414</v>
      </c>
      <c r="I1665" s="4"/>
      <c r="J1665" s="4"/>
      <c r="K1665" s="4"/>
      <c r="L1665" s="4"/>
      <c r="M1665" s="4" t="str">
        <f>IF(vlookup(A1665,'Available Pokemon'!A:C,3,FALSE)=D1665,"Y","N")</f>
        <v>Y</v>
      </c>
      <c r="N1665" s="4" t="str">
        <f>iferror(IF(vlookup(A1665,'Available Pokemon'!A:D,4,FALSE)=D1665,"Y","N"),"N")</f>
        <v>N</v>
      </c>
      <c r="O1665" s="4" t="str">
        <f t="shared" si="6"/>
        <v>Y</v>
      </c>
      <c r="P1665" s="4" t="s">
        <v>147</v>
      </c>
      <c r="Q1665" s="4" t="s">
        <v>131</v>
      </c>
      <c r="R1665" s="4" t="s">
        <v>28</v>
      </c>
      <c r="S1665" s="4" t="s">
        <v>28</v>
      </c>
      <c r="T1665" s="4">
        <v>0.0</v>
      </c>
      <c r="U1665" s="4" t="s">
        <v>31</v>
      </c>
    </row>
    <row r="1666" hidden="1">
      <c r="A1666" s="11" t="s">
        <v>483</v>
      </c>
      <c r="B1666" s="2" t="s">
        <v>96</v>
      </c>
      <c r="C1666" s="2" t="s">
        <v>1139</v>
      </c>
      <c r="D1666" s="3" t="str">
        <f>VLOOKUP(C1666,Locations!$G$2:$H$250,2,false)</f>
        <v>00175 Upper Route 4</v>
      </c>
      <c r="E1666" s="11" t="s">
        <v>24</v>
      </c>
      <c r="F1666" s="4" t="s">
        <v>1118</v>
      </c>
      <c r="G1666" s="3"/>
      <c r="H1666" s="2"/>
      <c r="I1666" s="4" t="s">
        <v>1112</v>
      </c>
      <c r="J1666" s="4"/>
      <c r="K1666" s="4"/>
      <c r="L1666" s="4"/>
      <c r="M1666" s="4" t="str">
        <f>IF(vlookup(A1666,'Available Pokemon'!A:C,3,FALSE)=D1666,"Y","N")</f>
        <v>N</v>
      </c>
      <c r="N1666" s="4" t="str">
        <f>iferror(IF(vlookup(A1666,'Available Pokemon'!A:D,4,FALSE)=D1666,"Y","N"),"N")</f>
        <v>N</v>
      </c>
      <c r="O1666" s="4" t="str">
        <f t="shared" si="6"/>
        <v>N</v>
      </c>
      <c r="P1666" s="4" t="s">
        <v>71</v>
      </c>
      <c r="Q1666" s="4"/>
      <c r="R1666" s="4" t="s">
        <v>28</v>
      </c>
      <c r="S1666" s="4" t="s">
        <v>28</v>
      </c>
      <c r="T1666" s="4">
        <v>1.0</v>
      </c>
      <c r="U1666" s="4"/>
    </row>
    <row r="1667" hidden="1">
      <c r="A1667" s="11" t="s">
        <v>1023</v>
      </c>
      <c r="B1667" s="2" t="s">
        <v>96</v>
      </c>
      <c r="C1667" s="2" t="s">
        <v>1139</v>
      </c>
      <c r="D1667" s="3" t="str">
        <f>VLOOKUP(C1667,Locations!$G$2:$H$250,2,false)</f>
        <v>00175 Upper Route 4</v>
      </c>
      <c r="E1667" s="11" t="s">
        <v>101</v>
      </c>
      <c r="F1667" s="4" t="s">
        <v>1118</v>
      </c>
      <c r="G1667" s="3"/>
      <c r="H1667" s="2"/>
      <c r="I1667" s="4" t="s">
        <v>438</v>
      </c>
      <c r="J1667" s="4"/>
      <c r="K1667" s="4"/>
      <c r="L1667" s="4"/>
      <c r="M1667" s="4" t="str">
        <f>IF(vlookup(A1667,'Available Pokemon'!A:C,3,FALSE)=D1667,"Y","N")</f>
        <v>N</v>
      </c>
      <c r="N1667" s="4" t="str">
        <f>iferror(IF(vlookup(A1667,'Available Pokemon'!A:D,4,FALSE)=D1667,"Y","N"),"N")</f>
        <v>N</v>
      </c>
      <c r="O1667" s="4" t="str">
        <f t="shared" si="6"/>
        <v>N</v>
      </c>
      <c r="P1667" s="4" t="s">
        <v>111</v>
      </c>
      <c r="Q1667" s="4"/>
      <c r="R1667" s="4" t="s">
        <v>28</v>
      </c>
      <c r="S1667" s="4" t="s">
        <v>28</v>
      </c>
      <c r="T1667" s="4">
        <v>0.0</v>
      </c>
      <c r="U1667" s="4" t="s">
        <v>31</v>
      </c>
    </row>
    <row r="1668">
      <c r="A1668" s="11" t="s">
        <v>751</v>
      </c>
      <c r="B1668" s="2" t="s">
        <v>96</v>
      </c>
      <c r="C1668" s="2" t="s">
        <v>1139</v>
      </c>
      <c r="D1668" s="3" t="str">
        <f>VLOOKUP(C1668,Locations!$G$2:$H$250,2,false)</f>
        <v>00175 Upper Route 4</v>
      </c>
      <c r="E1668" s="11" t="s">
        <v>24</v>
      </c>
      <c r="F1668" s="4" t="s">
        <v>1118</v>
      </c>
      <c r="G1668" s="3"/>
      <c r="H1668" s="2"/>
      <c r="I1668" s="4"/>
      <c r="J1668" s="4"/>
      <c r="K1668" s="4"/>
      <c r="L1668" s="4"/>
      <c r="M1668" s="4" t="str">
        <f>IF(vlookup(A1668,'Available Pokemon'!A:C,3,FALSE)=D1668,"Y","N")</f>
        <v>N</v>
      </c>
      <c r="N1668" s="4" t="s">
        <v>31</v>
      </c>
      <c r="O1668" s="4" t="str">
        <f t="shared" si="6"/>
        <v>Y</v>
      </c>
      <c r="P1668" s="4" t="s">
        <v>111</v>
      </c>
      <c r="Q1668" s="4"/>
      <c r="R1668" s="4" t="s">
        <v>28</v>
      </c>
      <c r="S1668" s="4" t="s">
        <v>28</v>
      </c>
      <c r="T1668" s="4">
        <v>0.0</v>
      </c>
      <c r="U1668" s="4" t="s">
        <v>31</v>
      </c>
    </row>
    <row r="1669">
      <c r="A1669" s="11" t="s">
        <v>1146</v>
      </c>
      <c r="B1669" s="2" t="s">
        <v>96</v>
      </c>
      <c r="C1669" s="2" t="s">
        <v>1139</v>
      </c>
      <c r="D1669" s="3" t="str">
        <f>VLOOKUP(C1669,Locations!$G$2:$H$250,2,false)</f>
        <v>00175 Upper Route 4</v>
      </c>
      <c r="E1669" s="11" t="s">
        <v>24</v>
      </c>
      <c r="F1669" s="4" t="s">
        <v>1118</v>
      </c>
      <c r="G1669" s="5"/>
      <c r="H1669" s="2" t="s">
        <v>414</v>
      </c>
      <c r="I1669" s="4"/>
      <c r="J1669" s="4"/>
      <c r="K1669" s="4"/>
      <c r="L1669" s="4" t="s">
        <v>70</v>
      </c>
      <c r="M1669" s="4" t="str">
        <f>IF(vlookup(A1669,'Available Pokemon'!A:C,3,FALSE)=D1669,"Y","N")</f>
        <v>Y</v>
      </c>
      <c r="N1669" s="4" t="str">
        <f>iferror(IF(vlookup(A1669,'Available Pokemon'!A:D,4,FALSE)=D1669,"Y","N"),"N")</f>
        <v>N</v>
      </c>
      <c r="O1669" s="4" t="str">
        <f t="shared" si="6"/>
        <v>Y</v>
      </c>
      <c r="P1669" s="4" t="s">
        <v>44</v>
      </c>
      <c r="Q1669" s="4" t="s">
        <v>172</v>
      </c>
      <c r="R1669" s="4" t="s">
        <v>28</v>
      </c>
      <c r="S1669" s="4" t="s">
        <v>28</v>
      </c>
      <c r="T1669" s="4">
        <v>1.0</v>
      </c>
      <c r="U1669" s="4"/>
    </row>
    <row r="1670">
      <c r="A1670" s="11" t="s">
        <v>321</v>
      </c>
      <c r="B1670" s="2" t="s">
        <v>96</v>
      </c>
      <c r="C1670" s="2" t="s">
        <v>1139</v>
      </c>
      <c r="D1670" s="3" t="str">
        <f>VLOOKUP(C1670,Locations!$G$2:$H$250,2,false)</f>
        <v>00175 Upper Route 4</v>
      </c>
      <c r="E1670" s="11" t="s">
        <v>24</v>
      </c>
      <c r="F1670" s="4" t="s">
        <v>1118</v>
      </c>
      <c r="G1670" s="5"/>
      <c r="H1670" s="2" t="s">
        <v>149</v>
      </c>
      <c r="I1670" s="4" t="s">
        <v>353</v>
      </c>
      <c r="J1670" s="4" t="s">
        <v>354</v>
      </c>
      <c r="K1670" s="4"/>
      <c r="L1670" s="4"/>
      <c r="M1670" s="4" t="str">
        <f>IF(vlookup(A1670,'Available Pokemon'!A:C,3,FALSE)=D1670,"Y","N")</f>
        <v>N</v>
      </c>
      <c r="N1670" s="4" t="str">
        <f>iferror(IF(vlookup(A1670,'Available Pokemon'!A:D,4,FALSE)=D1670,"Y","N"),"N")</f>
        <v>Y</v>
      </c>
      <c r="O1670" s="4" t="str">
        <f t="shared" si="6"/>
        <v>Y</v>
      </c>
      <c r="P1670" s="4" t="s">
        <v>29</v>
      </c>
      <c r="Q1670" s="4"/>
      <c r="R1670" s="4" t="s">
        <v>36</v>
      </c>
      <c r="S1670" s="4" t="s">
        <v>31</v>
      </c>
      <c r="T1670" s="4">
        <v>1.0</v>
      </c>
      <c r="U1670" s="4"/>
    </row>
    <row r="1671">
      <c r="A1671" s="11" t="s">
        <v>1147</v>
      </c>
      <c r="B1671" s="2" t="s">
        <v>96</v>
      </c>
      <c r="C1671" s="2" t="s">
        <v>1139</v>
      </c>
      <c r="D1671" s="3" t="str">
        <f>VLOOKUP(C1671,Locations!$G$2:$H$250,2,false)</f>
        <v>00175 Upper Route 4</v>
      </c>
      <c r="E1671" s="11" t="s">
        <v>101</v>
      </c>
      <c r="F1671" s="4" t="s">
        <v>1118</v>
      </c>
      <c r="G1671" s="5"/>
      <c r="H1671" s="2" t="s">
        <v>414</v>
      </c>
      <c r="I1671" s="4"/>
      <c r="J1671" s="4"/>
      <c r="K1671" s="4"/>
      <c r="L1671" s="4"/>
      <c r="M1671" s="4" t="str">
        <f>IF(vlookup(A1671,'Available Pokemon'!A:C,3,FALSE)=D1671,"Y","N")</f>
        <v>Y</v>
      </c>
      <c r="N1671" s="4" t="str">
        <f>iferror(IF(vlookup(A1671,'Available Pokemon'!A:D,4,FALSE)=D1671,"Y","N"),"N")</f>
        <v>N</v>
      </c>
      <c r="O1671" s="4" t="str">
        <f t="shared" si="6"/>
        <v>Y</v>
      </c>
      <c r="P1671" s="4" t="s">
        <v>177</v>
      </c>
      <c r="Q1671" s="4" t="s">
        <v>29</v>
      </c>
      <c r="R1671" s="4" t="s">
        <v>28</v>
      </c>
      <c r="S1671" s="4" t="s">
        <v>28</v>
      </c>
      <c r="T1671" s="4">
        <v>0.0</v>
      </c>
      <c r="U1671" s="4" t="s">
        <v>31</v>
      </c>
    </row>
    <row r="1672">
      <c r="A1672" s="11" t="s">
        <v>1148</v>
      </c>
      <c r="B1672" s="2" t="s">
        <v>96</v>
      </c>
      <c r="C1672" s="2" t="s">
        <v>1139</v>
      </c>
      <c r="D1672" s="3" t="str">
        <f>VLOOKUP(C1672,Locations!$G$2:$H$250,2,false)</f>
        <v>00175 Upper Route 4</v>
      </c>
      <c r="E1672" s="11" t="s">
        <v>97</v>
      </c>
      <c r="F1672" s="4" t="s">
        <v>1118</v>
      </c>
      <c r="G1672" s="5"/>
      <c r="H1672" s="2" t="s">
        <v>414</v>
      </c>
      <c r="I1672" s="4" t="s">
        <v>217</v>
      </c>
      <c r="J1672" s="4"/>
      <c r="K1672" s="4"/>
      <c r="L1672" s="4"/>
      <c r="M1672" s="4" t="str">
        <f>IF(vlookup(A1672,'Available Pokemon'!A:C,3,FALSE)=D1672,"Y","N")</f>
        <v>Y</v>
      </c>
      <c r="N1672" s="4" t="str">
        <f>iferror(IF(vlookup(A1672,'Available Pokemon'!A:D,4,FALSE)=D1672,"Y","N"),"N")</f>
        <v>N</v>
      </c>
      <c r="O1672" s="4" t="str">
        <f t="shared" si="6"/>
        <v>Y</v>
      </c>
      <c r="P1672" s="4" t="s">
        <v>29</v>
      </c>
      <c r="Q1672" s="4" t="s">
        <v>172</v>
      </c>
      <c r="R1672" s="4" t="s">
        <v>28</v>
      </c>
      <c r="S1672" s="4" t="s">
        <v>28</v>
      </c>
      <c r="T1672" s="4">
        <v>0.0</v>
      </c>
      <c r="U1672" s="4" t="s">
        <v>31</v>
      </c>
    </row>
    <row r="1673">
      <c r="A1673" s="11" t="s">
        <v>1149</v>
      </c>
      <c r="B1673" s="2" t="s">
        <v>96</v>
      </c>
      <c r="C1673" s="2" t="s">
        <v>1139</v>
      </c>
      <c r="D1673" s="3" t="str">
        <f>VLOOKUP(C1673,Locations!$G$2:$H$250,2,false)</f>
        <v>00175 Upper Route 4</v>
      </c>
      <c r="E1673" s="11" t="s">
        <v>97</v>
      </c>
      <c r="F1673" s="4" t="s">
        <v>1118</v>
      </c>
      <c r="G1673" s="5"/>
      <c r="H1673" s="2" t="s">
        <v>149</v>
      </c>
      <c r="I1673" s="4" t="s">
        <v>898</v>
      </c>
      <c r="J1673" s="4"/>
      <c r="K1673" s="4"/>
      <c r="L1673" s="4"/>
      <c r="M1673" s="4" t="str">
        <f>IF(vlookup(A1673,'Available Pokemon'!A:C,3,FALSE)=D1673,"Y","N")</f>
        <v>Y</v>
      </c>
      <c r="N1673" s="4" t="str">
        <f>iferror(IF(vlookup(A1673,'Available Pokemon'!A:D,4,FALSE)=D1673,"Y","N"),"N")</f>
        <v>N</v>
      </c>
      <c r="O1673" s="4" t="str">
        <f t="shared" si="6"/>
        <v>Y</v>
      </c>
      <c r="P1673" s="4" t="s">
        <v>71</v>
      </c>
      <c r="Q1673" s="4" t="s">
        <v>172</v>
      </c>
      <c r="R1673" s="4" t="s">
        <v>28</v>
      </c>
      <c r="S1673" s="4" t="s">
        <v>28</v>
      </c>
      <c r="T1673" s="4">
        <v>0.0</v>
      </c>
      <c r="U1673" s="4" t="s">
        <v>31</v>
      </c>
    </row>
    <row r="1674" hidden="1">
      <c r="A1674" s="11" t="s">
        <v>300</v>
      </c>
      <c r="B1674" s="2" t="s">
        <v>96</v>
      </c>
      <c r="C1674" s="2" t="s">
        <v>1139</v>
      </c>
      <c r="D1674" s="3" t="str">
        <f>VLOOKUP(C1674,Locations!$G$2:$H$250,2,false)</f>
        <v>00175 Upper Route 4</v>
      </c>
      <c r="E1674" s="11" t="s">
        <v>145</v>
      </c>
      <c r="F1674" s="4" t="s">
        <v>1118</v>
      </c>
      <c r="G1674" s="3"/>
      <c r="H1674" s="2"/>
      <c r="I1674" s="4" t="s">
        <v>103</v>
      </c>
      <c r="J1674" s="4"/>
      <c r="K1674" s="4"/>
      <c r="L1674" s="4"/>
      <c r="M1674" s="4" t="str">
        <f>IF(vlookup(A1674,'Available Pokemon'!A:C,3,FALSE)=D1674,"Y","N")</f>
        <v>N</v>
      </c>
      <c r="N1674" s="4" t="str">
        <f>iferror(IF(vlookup(A1674,'Available Pokemon'!A:D,4,FALSE)=D1674,"Y","N"),"N")</f>
        <v>N</v>
      </c>
      <c r="O1674" s="4" t="str">
        <f t="shared" si="6"/>
        <v>N</v>
      </c>
      <c r="P1674" s="4" t="s">
        <v>71</v>
      </c>
      <c r="Q1674" s="4"/>
      <c r="R1674" s="4" t="s">
        <v>28</v>
      </c>
      <c r="S1674" s="4" t="s">
        <v>31</v>
      </c>
      <c r="T1674" s="4" t="s">
        <v>82</v>
      </c>
      <c r="U1674" s="4" t="s">
        <v>31</v>
      </c>
    </row>
    <row r="1675" hidden="1">
      <c r="A1675" s="11" t="s">
        <v>803</v>
      </c>
      <c r="B1675" s="11" t="s">
        <v>44</v>
      </c>
      <c r="C1675" s="2" t="s">
        <v>1139</v>
      </c>
      <c r="D1675" s="3" t="str">
        <f>VLOOKUP(C1675,Locations!$G$2:$H$250,2,false)</f>
        <v>00175 Upper Route 4</v>
      </c>
      <c r="E1675" s="11" t="s">
        <v>24</v>
      </c>
      <c r="F1675" s="4" t="s">
        <v>1118</v>
      </c>
      <c r="G1675" s="3"/>
      <c r="H1675" s="11"/>
      <c r="I1675" s="4"/>
      <c r="J1675" s="4"/>
      <c r="K1675" s="4"/>
      <c r="L1675" s="4"/>
      <c r="M1675" s="4" t="str">
        <f>IF(vlookup(A1675,'Available Pokemon'!A:C,3,FALSE)=D1675,"Y","N")</f>
        <v>N</v>
      </c>
      <c r="N1675" s="4" t="str">
        <f>iferror(IF(vlookup(A1675,'Available Pokemon'!A:D,4,FALSE)=D1675,"Y","N"),"N")</f>
        <v>N</v>
      </c>
      <c r="O1675" s="4" t="str">
        <f t="shared" si="6"/>
        <v>N</v>
      </c>
      <c r="P1675" s="4" t="s">
        <v>44</v>
      </c>
      <c r="Q1675" s="4"/>
      <c r="R1675" s="4" t="s">
        <v>28</v>
      </c>
      <c r="S1675" s="4" t="s">
        <v>28</v>
      </c>
      <c r="T1675" s="4">
        <v>0.0</v>
      </c>
      <c r="U1675" s="4" t="s">
        <v>31</v>
      </c>
    </row>
    <row r="1676" hidden="1">
      <c r="A1676" s="11" t="s">
        <v>602</v>
      </c>
      <c r="B1676" s="11" t="s">
        <v>44</v>
      </c>
      <c r="C1676" s="2" t="s">
        <v>1139</v>
      </c>
      <c r="D1676" s="3" t="str">
        <f>VLOOKUP(C1676,Locations!$G$2:$H$250,2,false)</f>
        <v>00175 Upper Route 4</v>
      </c>
      <c r="E1676" s="11" t="s">
        <v>24</v>
      </c>
      <c r="F1676" s="4" t="s">
        <v>1118</v>
      </c>
      <c r="G1676" s="3"/>
      <c r="H1676" s="11"/>
      <c r="I1676" s="4" t="s">
        <v>160</v>
      </c>
      <c r="J1676" s="4"/>
      <c r="K1676" s="4"/>
      <c r="L1676" s="4"/>
      <c r="M1676" s="4" t="str">
        <f>IF(vlookup(A1676,'Available Pokemon'!A:C,3,FALSE)=D1676,"Y","N")</f>
        <v>N</v>
      </c>
      <c r="N1676" s="4" t="str">
        <f>iferror(IF(vlookup(A1676,'Available Pokemon'!A:D,4,FALSE)=D1676,"Y","N"),"N")</f>
        <v>N</v>
      </c>
      <c r="O1676" s="4" t="str">
        <f t="shared" si="6"/>
        <v>N</v>
      </c>
      <c r="P1676" s="4" t="s">
        <v>44</v>
      </c>
      <c r="Q1676" s="4"/>
      <c r="R1676" s="4" t="s">
        <v>28</v>
      </c>
      <c r="S1676" s="4" t="s">
        <v>28</v>
      </c>
      <c r="T1676" s="4">
        <v>0.0</v>
      </c>
      <c r="U1676" s="4" t="s">
        <v>31</v>
      </c>
    </row>
    <row r="1677" hidden="1">
      <c r="A1677" s="11" t="s">
        <v>854</v>
      </c>
      <c r="B1677" s="11" t="s">
        <v>44</v>
      </c>
      <c r="C1677" s="2" t="s">
        <v>1139</v>
      </c>
      <c r="D1677" s="3" t="str">
        <f>VLOOKUP(C1677,Locations!$G$2:$H$250,2,false)</f>
        <v>00175 Upper Route 4</v>
      </c>
      <c r="E1677" s="11" t="s">
        <v>24</v>
      </c>
      <c r="F1677" s="4" t="s">
        <v>1118</v>
      </c>
      <c r="G1677" s="3"/>
      <c r="H1677" s="11"/>
      <c r="I1677" s="4"/>
      <c r="J1677" s="4"/>
      <c r="K1677" s="4"/>
      <c r="L1677" s="4"/>
      <c r="M1677" s="4" t="str">
        <f>IF(vlookup(A1677,'Available Pokemon'!A:C,3,FALSE)=D1677,"Y","N")</f>
        <v>N</v>
      </c>
      <c r="N1677" s="4" t="str">
        <f>iferror(IF(vlookup(A1677,'Available Pokemon'!A:D,4,FALSE)=D1677,"Y","N"),"N")</f>
        <v>N</v>
      </c>
      <c r="O1677" s="4" t="str">
        <f t="shared" si="6"/>
        <v>N</v>
      </c>
      <c r="P1677" s="4" t="s">
        <v>44</v>
      </c>
      <c r="Q1677" s="4"/>
      <c r="R1677" s="4" t="s">
        <v>28</v>
      </c>
      <c r="S1677" s="4" t="s">
        <v>31</v>
      </c>
      <c r="T1677" s="4">
        <v>1.0</v>
      </c>
      <c r="U1677" s="4"/>
    </row>
    <row r="1678" hidden="1">
      <c r="A1678" s="11" t="s">
        <v>758</v>
      </c>
      <c r="B1678" s="11" t="s">
        <v>44</v>
      </c>
      <c r="C1678" s="2" t="s">
        <v>1139</v>
      </c>
      <c r="D1678" s="3" t="str">
        <f>VLOOKUP(C1678,Locations!$G$2:$H$250,2,false)</f>
        <v>00175 Upper Route 4</v>
      </c>
      <c r="E1678" s="11" t="s">
        <v>24</v>
      </c>
      <c r="F1678" s="4" t="s">
        <v>1118</v>
      </c>
      <c r="G1678" s="3"/>
      <c r="H1678" s="11"/>
      <c r="I1678" s="4"/>
      <c r="J1678" s="4"/>
      <c r="K1678" s="4"/>
      <c r="L1678" s="4"/>
      <c r="M1678" s="4" t="str">
        <f>IF(vlookup(A1678,'Available Pokemon'!A:C,3,FALSE)=D1678,"Y","N")</f>
        <v>N</v>
      </c>
      <c r="N1678" s="4" t="str">
        <f>iferror(IF(vlookup(A1678,'Available Pokemon'!A:D,4,FALSE)=D1678,"Y","N"),"N")</f>
        <v>N</v>
      </c>
      <c r="O1678" s="4" t="str">
        <f t="shared" si="6"/>
        <v>N</v>
      </c>
      <c r="P1678" s="4" t="s">
        <v>44</v>
      </c>
      <c r="Q1678" s="4"/>
      <c r="R1678" s="4" t="s">
        <v>28</v>
      </c>
      <c r="S1678" s="4" t="s">
        <v>31</v>
      </c>
      <c r="T1678" s="4" t="s">
        <v>82</v>
      </c>
      <c r="U1678" s="4" t="s">
        <v>31</v>
      </c>
    </row>
    <row r="1679">
      <c r="A1679" s="3" t="s">
        <v>43</v>
      </c>
      <c r="B1679" s="2" t="s">
        <v>22</v>
      </c>
      <c r="C1679" s="3" t="s">
        <v>1150</v>
      </c>
      <c r="D1679" s="3" t="str">
        <f>VLOOKUP(C1679,Locations!$G$2:$H$250,2,false)</f>
        <v>00177 Agate City</v>
      </c>
      <c r="E1679" s="2" t="s">
        <v>24</v>
      </c>
      <c r="F1679" s="4" t="s">
        <v>1118</v>
      </c>
      <c r="G1679" s="5" t="s">
        <v>1151</v>
      </c>
      <c r="H1679" s="2" t="s">
        <v>414</v>
      </c>
      <c r="I1679" s="4" t="s">
        <v>28</v>
      </c>
      <c r="J1679" s="4" t="s">
        <v>28</v>
      </c>
      <c r="K1679" s="4" t="s">
        <v>28</v>
      </c>
      <c r="L1679" s="4"/>
      <c r="M1679" s="4" t="str">
        <f>IF(vlookup(A1679,'Available Pokemon'!A:C,3,FALSE)=D1679,"Y","N")</f>
        <v>N</v>
      </c>
      <c r="N1679" s="4" t="str">
        <f>iferror(IF(vlookup(A1679,'Available Pokemon'!A:D,4,FALSE)=D1679,"Y","N"),"N")</f>
        <v>Y</v>
      </c>
      <c r="O1679" s="4" t="str">
        <f t="shared" si="6"/>
        <v>Y</v>
      </c>
      <c r="P1679" s="4" t="s">
        <v>44</v>
      </c>
      <c r="Q1679" s="4"/>
      <c r="R1679" s="4" t="s">
        <v>45</v>
      </c>
      <c r="S1679" s="4" t="s">
        <v>31</v>
      </c>
      <c r="T1679" s="4">
        <v>2.0</v>
      </c>
      <c r="U1679" s="4"/>
    </row>
    <row r="1680" hidden="1">
      <c r="A1680" s="11" t="s">
        <v>388</v>
      </c>
      <c r="B1680" s="11" t="s">
        <v>96</v>
      </c>
      <c r="C1680" s="12" t="s">
        <v>1150</v>
      </c>
      <c r="D1680" s="3" t="str">
        <f>VLOOKUP(C1680,Locations!$G$2:$H$250,2,false)</f>
        <v>00177 Agate City</v>
      </c>
      <c r="E1680" s="11" t="s">
        <v>24</v>
      </c>
      <c r="F1680" s="4" t="s">
        <v>1118</v>
      </c>
      <c r="G1680" s="3" t="s">
        <v>1152</v>
      </c>
      <c r="H1680" s="11"/>
      <c r="I1680" s="4" t="s">
        <v>389</v>
      </c>
      <c r="J1680" s="4"/>
      <c r="K1680" s="4"/>
      <c r="L1680" s="4"/>
      <c r="M1680" s="4" t="str">
        <f>IF(vlookup(A1680,'Available Pokemon'!A:C,3,FALSE)=D1680,"Y","N")</f>
        <v>N</v>
      </c>
      <c r="N1680" s="4" t="str">
        <f>iferror(IF(vlookup(A1680,'Available Pokemon'!A:D,4,FALSE)=D1680,"Y","N"),"N")</f>
        <v>N</v>
      </c>
      <c r="O1680" s="4" t="str">
        <f t="shared" si="6"/>
        <v>N</v>
      </c>
      <c r="P1680" s="4" t="s">
        <v>44</v>
      </c>
      <c r="Q1680" s="4" t="s">
        <v>81</v>
      </c>
      <c r="R1680" s="4" t="s">
        <v>28</v>
      </c>
      <c r="S1680" s="4" t="s">
        <v>31</v>
      </c>
      <c r="T1680" s="4">
        <v>1.0</v>
      </c>
      <c r="U1680" s="4"/>
    </row>
    <row r="1681" hidden="1">
      <c r="A1681" s="11" t="s">
        <v>263</v>
      </c>
      <c r="B1681" s="11" t="s">
        <v>96</v>
      </c>
      <c r="C1681" s="12" t="s">
        <v>1150</v>
      </c>
      <c r="D1681" s="3" t="str">
        <f>VLOOKUP(C1681,Locations!$G$2:$H$250,2,false)</f>
        <v>00177 Agate City</v>
      </c>
      <c r="E1681" s="11" t="s">
        <v>24</v>
      </c>
      <c r="F1681" s="4" t="s">
        <v>1118</v>
      </c>
      <c r="G1681" s="3" t="s">
        <v>1152</v>
      </c>
      <c r="H1681" s="11"/>
      <c r="I1681" s="4" t="s">
        <v>878</v>
      </c>
      <c r="J1681" s="4" t="s">
        <v>879</v>
      </c>
      <c r="K1681" s="4"/>
      <c r="L1681" s="4"/>
      <c r="M1681" s="4" t="str">
        <f>IF(vlookup(A1681,'Available Pokemon'!A:C,3,FALSE)=D1681,"Y","N")</f>
        <v>N</v>
      </c>
      <c r="N1681" s="4" t="str">
        <f>iferror(IF(vlookup(A1681,'Available Pokemon'!A:D,4,FALSE)=D1681,"Y","N"),"N")</f>
        <v>N</v>
      </c>
      <c r="O1681" s="4" t="str">
        <f t="shared" si="6"/>
        <v>N</v>
      </c>
      <c r="P1681" s="4" t="s">
        <v>44</v>
      </c>
      <c r="Q1681" s="4"/>
      <c r="R1681" s="4" t="s">
        <v>28</v>
      </c>
      <c r="S1681" s="4" t="s">
        <v>31</v>
      </c>
      <c r="T1681" s="4">
        <v>1.0</v>
      </c>
      <c r="U1681" s="4"/>
    </row>
    <row r="1682" hidden="1">
      <c r="A1682" s="11" t="s">
        <v>532</v>
      </c>
      <c r="B1682" s="11" t="s">
        <v>96</v>
      </c>
      <c r="C1682" s="12" t="s">
        <v>1150</v>
      </c>
      <c r="D1682" s="3" t="str">
        <f>VLOOKUP(C1682,Locations!$G$2:$H$250,2,false)</f>
        <v>00177 Agate City</v>
      </c>
      <c r="E1682" s="11" t="s">
        <v>24</v>
      </c>
      <c r="F1682" s="4" t="s">
        <v>1118</v>
      </c>
      <c r="G1682" s="3" t="s">
        <v>1152</v>
      </c>
      <c r="H1682" s="11"/>
      <c r="I1682" s="4"/>
      <c r="J1682" s="4"/>
      <c r="K1682" s="4"/>
      <c r="L1682" s="4"/>
      <c r="M1682" s="4" t="str">
        <f>IF(vlookup(A1682,'Available Pokemon'!A:C,3,FALSE)=D1682,"Y","N")</f>
        <v>N</v>
      </c>
      <c r="N1682" s="4" t="str">
        <f>iferror(IF(vlookup(A1682,'Available Pokemon'!A:D,4,FALSE)=D1682,"Y","N"),"N")</f>
        <v>N</v>
      </c>
      <c r="O1682" s="4" t="str">
        <f t="shared" si="6"/>
        <v>N</v>
      </c>
      <c r="P1682" s="4" t="s">
        <v>44</v>
      </c>
      <c r="Q1682" s="4"/>
      <c r="R1682" s="4" t="s">
        <v>45</v>
      </c>
      <c r="S1682" s="4" t="s">
        <v>31</v>
      </c>
      <c r="T1682" s="4">
        <v>1.0</v>
      </c>
      <c r="U1682" s="4"/>
    </row>
    <row r="1683" hidden="1">
      <c r="A1683" s="11" t="s">
        <v>972</v>
      </c>
      <c r="B1683" s="11" t="s">
        <v>96</v>
      </c>
      <c r="C1683" s="12" t="s">
        <v>1150</v>
      </c>
      <c r="D1683" s="3" t="str">
        <f>VLOOKUP(C1683,Locations!$G$2:$H$250,2,false)</f>
        <v>00177 Agate City</v>
      </c>
      <c r="E1683" s="11" t="s">
        <v>24</v>
      </c>
      <c r="F1683" s="4" t="s">
        <v>1118</v>
      </c>
      <c r="G1683" s="3" t="s">
        <v>1152</v>
      </c>
      <c r="H1683" s="11"/>
      <c r="I1683" s="4"/>
      <c r="J1683" s="4"/>
      <c r="K1683" s="4"/>
      <c r="L1683" s="4"/>
      <c r="M1683" s="4" t="str">
        <f>IF(vlookup(A1683,'Available Pokemon'!A:C,3,FALSE)=D1683,"Y","N")</f>
        <v>N</v>
      </c>
      <c r="N1683" s="4" t="str">
        <f>iferror(IF(vlookup(A1683,'Available Pokemon'!A:D,4,FALSE)=D1683,"Y","N"),"N")</f>
        <v>N</v>
      </c>
      <c r="O1683" s="4" t="str">
        <f t="shared" si="6"/>
        <v>N</v>
      </c>
      <c r="P1683" s="4" t="s">
        <v>44</v>
      </c>
      <c r="Q1683" s="4" t="s">
        <v>147</v>
      </c>
      <c r="R1683" s="4" t="s">
        <v>28</v>
      </c>
      <c r="S1683" s="4" t="s">
        <v>28</v>
      </c>
      <c r="T1683" s="4">
        <v>0.0</v>
      </c>
      <c r="U1683" s="4" t="s">
        <v>31</v>
      </c>
    </row>
    <row r="1684" hidden="1">
      <c r="A1684" s="11" t="s">
        <v>880</v>
      </c>
      <c r="B1684" s="11" t="s">
        <v>96</v>
      </c>
      <c r="C1684" s="12" t="s">
        <v>1150</v>
      </c>
      <c r="D1684" s="3" t="str">
        <f>VLOOKUP(C1684,Locations!$G$2:$H$250,2,false)</f>
        <v>00177 Agate City</v>
      </c>
      <c r="E1684" s="11" t="s">
        <v>24</v>
      </c>
      <c r="F1684" s="4" t="s">
        <v>1118</v>
      </c>
      <c r="G1684" s="3" t="s">
        <v>1152</v>
      </c>
      <c r="H1684" s="11"/>
      <c r="I1684" s="4" t="s">
        <v>389</v>
      </c>
      <c r="J1684" s="4"/>
      <c r="K1684" s="4"/>
      <c r="L1684" s="4"/>
      <c r="M1684" s="4" t="str">
        <f>IF(vlookup(A1684,'Available Pokemon'!A:C,3,FALSE)=D1684,"Y","N")</f>
        <v>N</v>
      </c>
      <c r="N1684" s="4" t="str">
        <f>iferror(IF(vlookup(A1684,'Available Pokemon'!A:D,4,FALSE)=D1684,"Y","N"),"N")</f>
        <v>N</v>
      </c>
      <c r="O1684" s="4" t="str">
        <f t="shared" si="6"/>
        <v>N</v>
      </c>
      <c r="P1684" s="4" t="s">
        <v>44</v>
      </c>
      <c r="Q1684" s="4" t="s">
        <v>81</v>
      </c>
      <c r="R1684" s="4" t="s">
        <v>28</v>
      </c>
      <c r="S1684" s="4" t="s">
        <v>28</v>
      </c>
      <c r="T1684" s="4">
        <v>0.0</v>
      </c>
      <c r="U1684" s="4" t="s">
        <v>31</v>
      </c>
    </row>
    <row r="1685" hidden="1">
      <c r="A1685" s="11" t="s">
        <v>280</v>
      </c>
      <c r="B1685" s="11" t="s">
        <v>96</v>
      </c>
      <c r="C1685" s="12" t="s">
        <v>1150</v>
      </c>
      <c r="D1685" s="3" t="str">
        <f>VLOOKUP(C1685,Locations!$G$2:$H$250,2,false)</f>
        <v>00177 Agate City</v>
      </c>
      <c r="E1685" s="11" t="s">
        <v>24</v>
      </c>
      <c r="F1685" s="4" t="s">
        <v>1118</v>
      </c>
      <c r="G1685" s="3" t="s">
        <v>1152</v>
      </c>
      <c r="H1685" s="11"/>
      <c r="I1685" s="4"/>
      <c r="J1685" s="4"/>
      <c r="K1685" s="4"/>
      <c r="L1685" s="4"/>
      <c r="M1685" s="4" t="str">
        <f>IF(vlookup(A1685,'Available Pokemon'!A:C,3,FALSE)=D1685,"Y","N")</f>
        <v>N</v>
      </c>
      <c r="N1685" s="4" t="str">
        <f>iferror(IF(vlookup(A1685,'Available Pokemon'!A:D,4,FALSE)=D1685,"Y","N"),"N")</f>
        <v>N</v>
      </c>
      <c r="O1685" s="4" t="str">
        <f t="shared" si="6"/>
        <v>N</v>
      </c>
      <c r="P1685" s="4" t="s">
        <v>44</v>
      </c>
      <c r="Q1685" s="4" t="s">
        <v>56</v>
      </c>
      <c r="R1685" s="4" t="s">
        <v>28</v>
      </c>
      <c r="S1685" s="4" t="s">
        <v>28</v>
      </c>
      <c r="T1685" s="4">
        <v>0.0</v>
      </c>
      <c r="U1685" s="4" t="s">
        <v>31</v>
      </c>
    </row>
    <row r="1686" hidden="1">
      <c r="A1686" s="11" t="s">
        <v>965</v>
      </c>
      <c r="B1686" s="11" t="s">
        <v>96</v>
      </c>
      <c r="C1686" s="12" t="s">
        <v>1150</v>
      </c>
      <c r="D1686" s="3" t="str">
        <f>VLOOKUP(C1686,Locations!$G$2:$H$250,2,false)</f>
        <v>00177 Agate City</v>
      </c>
      <c r="E1686" s="11" t="s">
        <v>24</v>
      </c>
      <c r="F1686" s="4" t="s">
        <v>1118</v>
      </c>
      <c r="G1686" s="3" t="s">
        <v>1152</v>
      </c>
      <c r="H1686" s="11"/>
      <c r="I1686" s="4" t="s">
        <v>839</v>
      </c>
      <c r="J1686" s="4"/>
      <c r="K1686" s="4"/>
      <c r="L1686" s="4"/>
      <c r="M1686" s="4" t="str">
        <f>IF(vlookup(A1686,'Available Pokemon'!A:C,3,FALSE)=D1686,"Y","N")</f>
        <v>N</v>
      </c>
      <c r="N1686" s="4" t="str">
        <f>iferror(IF(vlookup(A1686,'Available Pokemon'!A:D,4,FALSE)=D1686,"Y","N"),"N")</f>
        <v>N</v>
      </c>
      <c r="O1686" s="4" t="str">
        <f t="shared" si="6"/>
        <v>N</v>
      </c>
      <c r="P1686" s="4" t="s">
        <v>44</v>
      </c>
      <c r="Q1686" s="4"/>
      <c r="R1686" s="4" t="s">
        <v>28</v>
      </c>
      <c r="S1686" s="4" t="s">
        <v>28</v>
      </c>
      <c r="T1686" s="4">
        <v>1.0</v>
      </c>
      <c r="U1686" s="4"/>
    </row>
    <row r="1687">
      <c r="A1687" s="3" t="s">
        <v>50</v>
      </c>
      <c r="B1687" s="2" t="s">
        <v>22</v>
      </c>
      <c r="C1687" s="3" t="s">
        <v>1150</v>
      </c>
      <c r="D1687" s="3" t="str">
        <f>VLOOKUP(C1687,Locations!$G$2:$H$250,2,false)</f>
        <v>00177 Agate City</v>
      </c>
      <c r="E1687" s="11" t="s">
        <v>24</v>
      </c>
      <c r="F1687" s="4" t="s">
        <v>1118</v>
      </c>
      <c r="G1687" s="3" t="s">
        <v>1153</v>
      </c>
      <c r="H1687" s="2" t="s">
        <v>414</v>
      </c>
      <c r="I1687" s="4" t="s">
        <v>28</v>
      </c>
      <c r="J1687" s="4" t="s">
        <v>28</v>
      </c>
      <c r="K1687" s="4" t="s">
        <v>28</v>
      </c>
      <c r="L1687" s="4"/>
      <c r="M1687" s="4" t="str">
        <f>IF(vlookup(A1687,'Available Pokemon'!A:C,3,FALSE)=D1687,"Y","N")</f>
        <v>N</v>
      </c>
      <c r="N1687" s="4" t="str">
        <f>iferror(IF(vlookup(A1687,'Available Pokemon'!A:D,4,FALSE)=D1687,"Y","N"),"N")</f>
        <v>N</v>
      </c>
      <c r="O1687" s="4" t="str">
        <f t="shared" si="6"/>
        <v>Y</v>
      </c>
      <c r="P1687" s="4" t="s">
        <v>44</v>
      </c>
      <c r="Q1687" s="4"/>
      <c r="R1687" s="4" t="s">
        <v>28</v>
      </c>
      <c r="S1687" s="4" t="s">
        <v>31</v>
      </c>
      <c r="T1687" s="4">
        <v>2.0</v>
      </c>
      <c r="U1687" s="4"/>
    </row>
    <row r="1688">
      <c r="A1688" s="3" t="s">
        <v>46</v>
      </c>
      <c r="B1688" s="2" t="s">
        <v>22</v>
      </c>
      <c r="C1688" s="3" t="s">
        <v>1150</v>
      </c>
      <c r="D1688" s="3" t="str">
        <f>VLOOKUP(C1688,Locations!$G$2:$H$250,2,false)</f>
        <v>00177 Agate City</v>
      </c>
      <c r="E1688" s="11" t="s">
        <v>24</v>
      </c>
      <c r="F1688" s="4" t="s">
        <v>1118</v>
      </c>
      <c r="G1688" s="3" t="s">
        <v>1154</v>
      </c>
      <c r="H1688" s="2" t="s">
        <v>149</v>
      </c>
      <c r="I1688" s="4" t="s">
        <v>28</v>
      </c>
      <c r="J1688" s="4" t="s">
        <v>28</v>
      </c>
      <c r="K1688" s="4" t="s">
        <v>28</v>
      </c>
      <c r="L1688" s="4"/>
      <c r="M1688" s="4" t="str">
        <f>IF(vlookup(A1688,'Available Pokemon'!A:C,3,FALSE)=D1688,"Y","N")</f>
        <v>N</v>
      </c>
      <c r="N1688" s="4" t="str">
        <f>iferror(IF(vlookup(A1688,'Available Pokemon'!A:D,4,FALSE)=D1688,"Y","N"),"N")</f>
        <v>N</v>
      </c>
      <c r="O1688" s="4" t="str">
        <f t="shared" si="6"/>
        <v>Y</v>
      </c>
      <c r="P1688" s="4" t="s">
        <v>33</v>
      </c>
      <c r="Q1688" s="4"/>
      <c r="R1688" s="4" t="s">
        <v>47</v>
      </c>
      <c r="S1688" s="4" t="s">
        <v>31</v>
      </c>
      <c r="T1688" s="4">
        <v>2.0</v>
      </c>
      <c r="U1688" s="4"/>
    </row>
    <row r="1689" hidden="1">
      <c r="A1689" s="11" t="s">
        <v>376</v>
      </c>
      <c r="B1689" s="2" t="s">
        <v>875</v>
      </c>
      <c r="C1689" s="12" t="s">
        <v>1150</v>
      </c>
      <c r="D1689" s="3" t="str">
        <f>VLOOKUP(C1689,Locations!$G$2:$H$250,2,false)</f>
        <v>00177 Agate City</v>
      </c>
      <c r="E1689" s="11" t="s">
        <v>24</v>
      </c>
      <c r="F1689" s="4" t="s">
        <v>1118</v>
      </c>
      <c r="G1689" s="3"/>
      <c r="H1689" s="2" t="s">
        <v>414</v>
      </c>
      <c r="I1689" s="4" t="s">
        <v>389</v>
      </c>
      <c r="J1689" s="4"/>
      <c r="K1689" s="4"/>
      <c r="L1689" s="4"/>
      <c r="M1689" s="4" t="str">
        <f>IF(vlookup(A1689,'Available Pokemon'!A:C,3,FALSE)=D1689,"Y","N")</f>
        <v>N</v>
      </c>
      <c r="N1689" s="4" t="str">
        <f>iferror(IF(vlookup(A1689,'Available Pokemon'!A:D,4,FALSE)=D1689,"Y","N"),"N")</f>
        <v>N</v>
      </c>
      <c r="O1689" s="4" t="str">
        <f t="shared" si="6"/>
        <v>N</v>
      </c>
      <c r="P1689" s="4" t="s">
        <v>44</v>
      </c>
      <c r="Q1689" s="4"/>
      <c r="R1689" s="4" t="s">
        <v>28</v>
      </c>
      <c r="S1689" s="4" t="s">
        <v>28</v>
      </c>
      <c r="T1689" s="4">
        <v>0.0</v>
      </c>
      <c r="U1689" s="4" t="s">
        <v>31</v>
      </c>
    </row>
    <row r="1690" hidden="1">
      <c r="A1690" s="11" t="s">
        <v>295</v>
      </c>
      <c r="B1690" s="2" t="s">
        <v>875</v>
      </c>
      <c r="C1690" s="12" t="s">
        <v>1150</v>
      </c>
      <c r="D1690" s="3" t="str">
        <f>VLOOKUP(C1690,Locations!$G$2:$H$250,2,false)</f>
        <v>00177 Agate City</v>
      </c>
      <c r="E1690" s="11" t="s">
        <v>24</v>
      </c>
      <c r="F1690" s="4" t="s">
        <v>1118</v>
      </c>
      <c r="G1690" s="3"/>
      <c r="H1690" s="2" t="s">
        <v>414</v>
      </c>
      <c r="I1690" s="4" t="s">
        <v>675</v>
      </c>
      <c r="J1690" s="4"/>
      <c r="K1690" s="4"/>
      <c r="L1690" s="4"/>
      <c r="M1690" s="4" t="str">
        <f>IF(vlookup(A1690,'Available Pokemon'!A:C,3,FALSE)=D1690,"Y","N")</f>
        <v>N</v>
      </c>
      <c r="N1690" s="4" t="str">
        <f>iferror(IF(vlookup(A1690,'Available Pokemon'!A:D,4,FALSE)=D1690,"Y","N"),"N")</f>
        <v>N</v>
      </c>
      <c r="O1690" s="4" t="str">
        <f t="shared" si="6"/>
        <v>N</v>
      </c>
      <c r="P1690" s="4" t="s">
        <v>44</v>
      </c>
      <c r="Q1690" s="4"/>
      <c r="R1690" s="4" t="s">
        <v>28</v>
      </c>
      <c r="S1690" s="4" t="s">
        <v>28</v>
      </c>
      <c r="T1690" s="4">
        <v>0.0</v>
      </c>
      <c r="U1690" s="4" t="s">
        <v>31</v>
      </c>
    </row>
    <row r="1691" hidden="1">
      <c r="A1691" s="11" t="s">
        <v>847</v>
      </c>
      <c r="B1691" s="2" t="s">
        <v>875</v>
      </c>
      <c r="C1691" s="12" t="s">
        <v>1150</v>
      </c>
      <c r="D1691" s="3" t="str">
        <f>VLOOKUP(C1691,Locations!$G$2:$H$250,2,false)</f>
        <v>00177 Agate City</v>
      </c>
      <c r="E1691" s="11" t="s">
        <v>24</v>
      </c>
      <c r="F1691" s="4" t="s">
        <v>1118</v>
      </c>
      <c r="G1691" s="3"/>
      <c r="H1691" s="2" t="s">
        <v>149</v>
      </c>
      <c r="I1691" s="4" t="s">
        <v>839</v>
      </c>
      <c r="J1691" s="4"/>
      <c r="K1691" s="4"/>
      <c r="L1691" s="4"/>
      <c r="M1691" s="4" t="str">
        <f>IF(vlookup(A1691,'Available Pokemon'!A:C,3,FALSE)=D1691,"Y","N")</f>
        <v>N</v>
      </c>
      <c r="N1691" s="4" t="str">
        <f>iferror(IF(vlookup(A1691,'Available Pokemon'!A:D,4,FALSE)=D1691,"Y","N"),"N")</f>
        <v>N</v>
      </c>
      <c r="O1691" s="4" t="str">
        <f t="shared" si="6"/>
        <v>N</v>
      </c>
      <c r="P1691" s="4" t="s">
        <v>44</v>
      </c>
      <c r="Q1691" s="4" t="s">
        <v>186</v>
      </c>
      <c r="R1691" s="4" t="s">
        <v>28</v>
      </c>
      <c r="S1691" s="4" t="s">
        <v>28</v>
      </c>
      <c r="T1691" s="4">
        <v>0.0</v>
      </c>
      <c r="U1691" s="4" t="s">
        <v>31</v>
      </c>
    </row>
    <row r="1692" hidden="1">
      <c r="A1692" s="11" t="s">
        <v>679</v>
      </c>
      <c r="B1692" s="2" t="s">
        <v>600</v>
      </c>
      <c r="C1692" s="12" t="s">
        <v>1150</v>
      </c>
      <c r="D1692" s="3" t="str">
        <f>VLOOKUP(C1692,Locations!$G$2:$H$250,2,false)</f>
        <v>00177 Agate City</v>
      </c>
      <c r="E1692" s="11" t="s">
        <v>24</v>
      </c>
      <c r="F1692" s="4" t="s">
        <v>1118</v>
      </c>
      <c r="G1692" s="3"/>
      <c r="H1692" s="2"/>
      <c r="I1692" s="4" t="s">
        <v>675</v>
      </c>
      <c r="J1692" s="4"/>
      <c r="K1692" s="4"/>
      <c r="L1692" s="4"/>
      <c r="M1692" s="4" t="str">
        <f>IF(vlookup(A1692,'Available Pokemon'!A:C,3,FALSE)=D1692,"Y","N")</f>
        <v>N</v>
      </c>
      <c r="N1692" s="4" t="str">
        <f>iferror(IF(vlookup(A1692,'Available Pokemon'!A:D,4,FALSE)=D1692,"Y","N"),"N")</f>
        <v>N</v>
      </c>
      <c r="O1692" s="4" t="str">
        <f t="shared" si="6"/>
        <v>N</v>
      </c>
      <c r="P1692" s="4" t="s">
        <v>44</v>
      </c>
      <c r="Q1692" s="4"/>
      <c r="R1692" s="4" t="s">
        <v>28</v>
      </c>
      <c r="S1692" s="4" t="s">
        <v>31</v>
      </c>
      <c r="T1692" s="4" t="s">
        <v>82</v>
      </c>
      <c r="U1692" s="4" t="s">
        <v>31</v>
      </c>
    </row>
    <row r="1693" hidden="1">
      <c r="A1693" s="11" t="s">
        <v>803</v>
      </c>
      <c r="B1693" s="2" t="s">
        <v>600</v>
      </c>
      <c r="C1693" s="12" t="s">
        <v>1150</v>
      </c>
      <c r="D1693" s="3" t="str">
        <f>VLOOKUP(C1693,Locations!$G$2:$H$250,2,false)</f>
        <v>00177 Agate City</v>
      </c>
      <c r="E1693" s="11" t="s">
        <v>24</v>
      </c>
      <c r="F1693" s="4" t="s">
        <v>1118</v>
      </c>
      <c r="G1693" s="3"/>
      <c r="H1693" s="2"/>
      <c r="I1693" s="4"/>
      <c r="J1693" s="4"/>
      <c r="K1693" s="4"/>
      <c r="L1693" s="4"/>
      <c r="M1693" s="4" t="str">
        <f>IF(vlookup(A1693,'Available Pokemon'!A:C,3,FALSE)=D1693,"Y","N")</f>
        <v>N</v>
      </c>
      <c r="N1693" s="4" t="str">
        <f>iferror(IF(vlookup(A1693,'Available Pokemon'!A:D,4,FALSE)=D1693,"Y","N"),"N")</f>
        <v>N</v>
      </c>
      <c r="O1693" s="4" t="str">
        <f t="shared" si="6"/>
        <v>N</v>
      </c>
      <c r="P1693" s="4" t="s">
        <v>44</v>
      </c>
      <c r="Q1693" s="4"/>
      <c r="R1693" s="4" t="s">
        <v>28</v>
      </c>
      <c r="S1693" s="4" t="s">
        <v>28</v>
      </c>
      <c r="T1693" s="4">
        <v>0.0</v>
      </c>
      <c r="U1693" s="4" t="s">
        <v>31</v>
      </c>
    </row>
    <row r="1694" hidden="1">
      <c r="A1694" s="11" t="s">
        <v>758</v>
      </c>
      <c r="B1694" s="2" t="s">
        <v>600</v>
      </c>
      <c r="C1694" s="12" t="s">
        <v>1150</v>
      </c>
      <c r="D1694" s="3" t="str">
        <f>VLOOKUP(C1694,Locations!$G$2:$H$250,2,false)</f>
        <v>00177 Agate City</v>
      </c>
      <c r="E1694" s="11" t="s">
        <v>24</v>
      </c>
      <c r="F1694" s="4" t="s">
        <v>1118</v>
      </c>
      <c r="G1694" s="3"/>
      <c r="H1694" s="2"/>
      <c r="I1694" s="4"/>
      <c r="J1694" s="4"/>
      <c r="K1694" s="4"/>
      <c r="L1694" s="4"/>
      <c r="M1694" s="4" t="str">
        <f>IF(vlookup(A1694,'Available Pokemon'!A:C,3,FALSE)=D1694,"Y","N")</f>
        <v>N</v>
      </c>
      <c r="N1694" s="4" t="str">
        <f>iferror(IF(vlookup(A1694,'Available Pokemon'!A:D,4,FALSE)=D1694,"Y","N"),"N")</f>
        <v>N</v>
      </c>
      <c r="O1694" s="4" t="str">
        <f t="shared" si="6"/>
        <v>N</v>
      </c>
      <c r="P1694" s="4" t="s">
        <v>44</v>
      </c>
      <c r="Q1694" s="4"/>
      <c r="R1694" s="4" t="s">
        <v>28</v>
      </c>
      <c r="S1694" s="4" t="s">
        <v>31</v>
      </c>
      <c r="T1694" s="4" t="s">
        <v>82</v>
      </c>
      <c r="U1694" s="4" t="s">
        <v>31</v>
      </c>
    </row>
    <row r="1695" hidden="1">
      <c r="A1695" s="11" t="s">
        <v>157</v>
      </c>
      <c r="B1695" s="2" t="s">
        <v>158</v>
      </c>
      <c r="C1695" s="12" t="s">
        <v>1150</v>
      </c>
      <c r="D1695" s="3" t="str">
        <f>VLOOKUP(C1695,Locations!$G$2:$H$250,2,false)</f>
        <v>00177 Agate City</v>
      </c>
      <c r="E1695" s="11" t="s">
        <v>24</v>
      </c>
      <c r="F1695" s="4" t="s">
        <v>1118</v>
      </c>
      <c r="G1695" s="3"/>
      <c r="H1695" s="2"/>
      <c r="I1695" s="4"/>
      <c r="J1695" s="4"/>
      <c r="K1695" s="4"/>
      <c r="L1695" s="4"/>
      <c r="M1695" s="4" t="str">
        <f>IF(vlookup(A1695,'Available Pokemon'!A:C,3,FALSE)=D1695,"Y","N")</f>
        <v>N</v>
      </c>
      <c r="N1695" s="4" t="str">
        <f>iferror(IF(vlookup(A1695,'Available Pokemon'!A:D,4,FALSE)=D1695,"Y","N"),"N")</f>
        <v>N</v>
      </c>
      <c r="O1695" s="4" t="str">
        <f t="shared" si="6"/>
        <v>N</v>
      </c>
      <c r="P1695" s="4" t="s">
        <v>44</v>
      </c>
      <c r="Q1695" s="4"/>
      <c r="R1695" s="4" t="s">
        <v>28</v>
      </c>
      <c r="S1695" s="4" t="s">
        <v>31</v>
      </c>
      <c r="T1695" s="4">
        <v>1.0</v>
      </c>
      <c r="U1695" s="4"/>
    </row>
    <row r="1696" hidden="1">
      <c r="A1696" s="11" t="s">
        <v>159</v>
      </c>
      <c r="B1696" s="2" t="s">
        <v>158</v>
      </c>
      <c r="C1696" s="12" t="s">
        <v>1150</v>
      </c>
      <c r="D1696" s="3" t="str">
        <f>VLOOKUP(C1696,Locations!$G$2:$H$250,2,false)</f>
        <v>00177 Agate City</v>
      </c>
      <c r="E1696" s="11" t="s">
        <v>24</v>
      </c>
      <c r="F1696" s="4" t="s">
        <v>1118</v>
      </c>
      <c r="G1696" s="3"/>
      <c r="H1696" s="2"/>
      <c r="I1696" s="4" t="s">
        <v>160</v>
      </c>
      <c r="J1696" s="4"/>
      <c r="K1696" s="4"/>
      <c r="L1696" s="4"/>
      <c r="M1696" s="4" t="str">
        <f>IF(vlookup(A1696,'Available Pokemon'!A:C,3,FALSE)=D1696,"Y","N")</f>
        <v>N</v>
      </c>
      <c r="N1696" s="4" t="str">
        <f>iferror(IF(vlookup(A1696,'Available Pokemon'!A:D,4,FALSE)=D1696,"Y","N"),"N")</f>
        <v>N</v>
      </c>
      <c r="O1696" s="4" t="str">
        <f t="shared" si="6"/>
        <v>N</v>
      </c>
      <c r="P1696" s="4" t="s">
        <v>44</v>
      </c>
      <c r="Q1696" s="4"/>
      <c r="R1696" s="4" t="s">
        <v>28</v>
      </c>
      <c r="S1696" s="4" t="s">
        <v>31</v>
      </c>
      <c r="T1696" s="4">
        <v>1.0</v>
      </c>
      <c r="U1696" s="4"/>
    </row>
    <row r="1697" hidden="1">
      <c r="A1697" s="11" t="s">
        <v>679</v>
      </c>
      <c r="B1697" s="2" t="s">
        <v>938</v>
      </c>
      <c r="C1697" s="12" t="s">
        <v>1150</v>
      </c>
      <c r="D1697" s="3" t="str">
        <f>VLOOKUP(C1697,Locations!$G$2:$H$250,2,false)</f>
        <v>00177 Agate City</v>
      </c>
      <c r="E1697" s="11" t="s">
        <v>24</v>
      </c>
      <c r="F1697" s="4" t="s">
        <v>1118</v>
      </c>
      <c r="G1697" s="3"/>
      <c r="H1697" s="2"/>
      <c r="I1697" s="4" t="s">
        <v>675</v>
      </c>
      <c r="J1697" s="4"/>
      <c r="K1697" s="4"/>
      <c r="L1697" s="4"/>
      <c r="M1697" s="4" t="str">
        <f>IF(vlookup(A1697,'Available Pokemon'!A:C,3,FALSE)=D1697,"Y","N")</f>
        <v>N</v>
      </c>
      <c r="N1697" s="4" t="str">
        <f>iferror(IF(vlookup(A1697,'Available Pokemon'!A:D,4,FALSE)=D1697,"Y","N"),"N")</f>
        <v>N</v>
      </c>
      <c r="O1697" s="4" t="str">
        <f t="shared" si="6"/>
        <v>N</v>
      </c>
      <c r="P1697" s="4" t="s">
        <v>44</v>
      </c>
      <c r="Q1697" s="4"/>
      <c r="R1697" s="4" t="s">
        <v>28</v>
      </c>
      <c r="S1697" s="4" t="s">
        <v>31</v>
      </c>
      <c r="T1697" s="4" t="s">
        <v>82</v>
      </c>
      <c r="U1697" s="4" t="s">
        <v>31</v>
      </c>
    </row>
    <row r="1698" hidden="1">
      <c r="A1698" s="11" t="s">
        <v>803</v>
      </c>
      <c r="B1698" s="2" t="s">
        <v>938</v>
      </c>
      <c r="C1698" s="12" t="s">
        <v>1150</v>
      </c>
      <c r="D1698" s="3" t="str">
        <f>VLOOKUP(C1698,Locations!$G$2:$H$250,2,false)</f>
        <v>00177 Agate City</v>
      </c>
      <c r="E1698" s="11" t="s">
        <v>24</v>
      </c>
      <c r="F1698" s="4" t="s">
        <v>1118</v>
      </c>
      <c r="G1698" s="3"/>
      <c r="H1698" s="2"/>
      <c r="I1698" s="4"/>
      <c r="J1698" s="4"/>
      <c r="K1698" s="4"/>
      <c r="L1698" s="4"/>
      <c r="M1698" s="4" t="str">
        <f>IF(vlookup(A1698,'Available Pokemon'!A:C,3,FALSE)=D1698,"Y","N")</f>
        <v>N</v>
      </c>
      <c r="N1698" s="4" t="str">
        <f>iferror(IF(vlookup(A1698,'Available Pokemon'!A:D,4,FALSE)=D1698,"Y","N"),"N")</f>
        <v>N</v>
      </c>
      <c r="O1698" s="4" t="str">
        <f t="shared" si="6"/>
        <v>N</v>
      </c>
      <c r="P1698" s="4" t="s">
        <v>44</v>
      </c>
      <c r="Q1698" s="4"/>
      <c r="R1698" s="4" t="s">
        <v>28</v>
      </c>
      <c r="S1698" s="4" t="s">
        <v>28</v>
      </c>
      <c r="T1698" s="4">
        <v>0.0</v>
      </c>
      <c r="U1698" s="4" t="s">
        <v>31</v>
      </c>
    </row>
    <row r="1699" hidden="1">
      <c r="A1699" s="11" t="s">
        <v>949</v>
      </c>
      <c r="B1699" s="2" t="s">
        <v>938</v>
      </c>
      <c r="C1699" s="12" t="s">
        <v>1150</v>
      </c>
      <c r="D1699" s="3" t="str">
        <f>VLOOKUP(C1699,Locations!$G$2:$H$250,2,false)</f>
        <v>00177 Agate City</v>
      </c>
      <c r="E1699" s="11" t="s">
        <v>24</v>
      </c>
      <c r="F1699" s="4" t="s">
        <v>1118</v>
      </c>
      <c r="G1699" s="3"/>
      <c r="H1699" s="2"/>
      <c r="I1699" s="4" t="s">
        <v>950</v>
      </c>
      <c r="J1699" s="4"/>
      <c r="K1699" s="4"/>
      <c r="L1699" s="4"/>
      <c r="M1699" s="4" t="str">
        <f>IF(vlookup(A1699,'Available Pokemon'!A:C,3,FALSE)=D1699,"Y","N")</f>
        <v>N</v>
      </c>
      <c r="N1699" s="4" t="str">
        <f>iferror(IF(vlookup(A1699,'Available Pokemon'!A:D,4,FALSE)=D1699,"Y","N"),"N")</f>
        <v>N</v>
      </c>
      <c r="O1699" s="4" t="str">
        <f t="shared" si="6"/>
        <v>N</v>
      </c>
      <c r="P1699" s="4" t="s">
        <v>44</v>
      </c>
      <c r="Q1699" s="4" t="s">
        <v>111</v>
      </c>
      <c r="R1699" s="4" t="s">
        <v>28</v>
      </c>
      <c r="S1699" s="4" t="s">
        <v>31</v>
      </c>
      <c r="T1699" s="4">
        <v>1.0</v>
      </c>
      <c r="U1699" s="4"/>
    </row>
    <row r="1700" hidden="1">
      <c r="A1700" s="11" t="s">
        <v>758</v>
      </c>
      <c r="B1700" s="2" t="s">
        <v>938</v>
      </c>
      <c r="C1700" s="12" t="s">
        <v>1150</v>
      </c>
      <c r="D1700" s="3" t="str">
        <f>VLOOKUP(C1700,Locations!$G$2:$H$250,2,false)</f>
        <v>00177 Agate City</v>
      </c>
      <c r="E1700" s="11" t="s">
        <v>24</v>
      </c>
      <c r="F1700" s="4" t="s">
        <v>1118</v>
      </c>
      <c r="G1700" s="3"/>
      <c r="H1700" s="2"/>
      <c r="I1700" s="4"/>
      <c r="J1700" s="4"/>
      <c r="K1700" s="4"/>
      <c r="L1700" s="4"/>
      <c r="M1700" s="4" t="str">
        <f>IF(vlookup(A1700,'Available Pokemon'!A:C,3,FALSE)=D1700,"Y","N")</f>
        <v>N</v>
      </c>
      <c r="N1700" s="4" t="str">
        <f>iferror(IF(vlookup(A1700,'Available Pokemon'!A:D,4,FALSE)=D1700,"Y","N"),"N")</f>
        <v>N</v>
      </c>
      <c r="O1700" s="4" t="str">
        <f t="shared" si="6"/>
        <v>N</v>
      </c>
      <c r="P1700" s="4" t="s">
        <v>44</v>
      </c>
      <c r="Q1700" s="4"/>
      <c r="R1700" s="4" t="s">
        <v>28</v>
      </c>
      <c r="S1700" s="4" t="s">
        <v>31</v>
      </c>
      <c r="T1700" s="4" t="s">
        <v>82</v>
      </c>
      <c r="U1700" s="4" t="s">
        <v>31</v>
      </c>
    </row>
    <row r="1701" hidden="1">
      <c r="A1701" s="11" t="s">
        <v>803</v>
      </c>
      <c r="B1701" s="11" t="s">
        <v>44</v>
      </c>
      <c r="C1701" s="12" t="s">
        <v>1150</v>
      </c>
      <c r="D1701" s="3" t="str">
        <f>VLOOKUP(C1701,Locations!$G$2:$H$250,2,false)</f>
        <v>00177 Agate City</v>
      </c>
      <c r="E1701" s="11" t="s">
        <v>24</v>
      </c>
      <c r="F1701" s="4" t="s">
        <v>1118</v>
      </c>
      <c r="G1701" s="3"/>
      <c r="H1701" s="11"/>
      <c r="I1701" s="4"/>
      <c r="J1701" s="4"/>
      <c r="K1701" s="4"/>
      <c r="L1701" s="4"/>
      <c r="M1701" s="4" t="str">
        <f>IF(vlookup(A1701,'Available Pokemon'!A:C,3,FALSE)=D1701,"Y","N")</f>
        <v>N</v>
      </c>
      <c r="N1701" s="4" t="str">
        <f>iferror(IF(vlookup(A1701,'Available Pokemon'!A:D,4,FALSE)=D1701,"Y","N"),"N")</f>
        <v>N</v>
      </c>
      <c r="O1701" s="4" t="str">
        <f t="shared" si="6"/>
        <v>N</v>
      </c>
      <c r="P1701" s="4" t="s">
        <v>44</v>
      </c>
      <c r="Q1701" s="4"/>
      <c r="R1701" s="4" t="s">
        <v>28</v>
      </c>
      <c r="S1701" s="4" t="s">
        <v>28</v>
      </c>
      <c r="T1701" s="4">
        <v>0.0</v>
      </c>
      <c r="U1701" s="4" t="s">
        <v>31</v>
      </c>
    </row>
    <row r="1702" hidden="1">
      <c r="A1702" s="11" t="s">
        <v>602</v>
      </c>
      <c r="B1702" s="11" t="s">
        <v>44</v>
      </c>
      <c r="C1702" s="12" t="s">
        <v>1150</v>
      </c>
      <c r="D1702" s="3" t="str">
        <f>VLOOKUP(C1702,Locations!$G$2:$H$250,2,false)</f>
        <v>00177 Agate City</v>
      </c>
      <c r="E1702" s="11" t="s">
        <v>24</v>
      </c>
      <c r="F1702" s="4" t="s">
        <v>1118</v>
      </c>
      <c r="G1702" s="3"/>
      <c r="H1702" s="11"/>
      <c r="I1702" s="4" t="s">
        <v>160</v>
      </c>
      <c r="J1702" s="4"/>
      <c r="K1702" s="4"/>
      <c r="L1702" s="4"/>
      <c r="M1702" s="4" t="str">
        <f>IF(vlookup(A1702,'Available Pokemon'!A:C,3,FALSE)=D1702,"Y","N")</f>
        <v>N</v>
      </c>
      <c r="N1702" s="4" t="str">
        <f>iferror(IF(vlookup(A1702,'Available Pokemon'!A:D,4,FALSE)=D1702,"Y","N"),"N")</f>
        <v>N</v>
      </c>
      <c r="O1702" s="4" t="str">
        <f t="shared" si="6"/>
        <v>N</v>
      </c>
      <c r="P1702" s="4" t="s">
        <v>44</v>
      </c>
      <c r="Q1702" s="4"/>
      <c r="R1702" s="4" t="s">
        <v>28</v>
      </c>
      <c r="S1702" s="4" t="s">
        <v>28</v>
      </c>
      <c r="T1702" s="4">
        <v>0.0</v>
      </c>
      <c r="U1702" s="4" t="s">
        <v>31</v>
      </c>
    </row>
    <row r="1703" hidden="1">
      <c r="A1703" s="11" t="s">
        <v>854</v>
      </c>
      <c r="B1703" s="11" t="s">
        <v>44</v>
      </c>
      <c r="C1703" s="12" t="s">
        <v>1150</v>
      </c>
      <c r="D1703" s="3" t="str">
        <f>VLOOKUP(C1703,Locations!$G$2:$H$250,2,false)</f>
        <v>00177 Agate City</v>
      </c>
      <c r="E1703" s="11" t="s">
        <v>24</v>
      </c>
      <c r="F1703" s="4" t="s">
        <v>1118</v>
      </c>
      <c r="G1703" s="3"/>
      <c r="H1703" s="11"/>
      <c r="I1703" s="4"/>
      <c r="J1703" s="4"/>
      <c r="K1703" s="4"/>
      <c r="L1703" s="4"/>
      <c r="M1703" s="4" t="str">
        <f>IF(vlookup(A1703,'Available Pokemon'!A:C,3,FALSE)=D1703,"Y","N")</f>
        <v>N</v>
      </c>
      <c r="N1703" s="4" t="str">
        <f>iferror(IF(vlookup(A1703,'Available Pokemon'!A:D,4,FALSE)=D1703,"Y","N"),"N")</f>
        <v>N</v>
      </c>
      <c r="O1703" s="4" t="str">
        <f t="shared" si="6"/>
        <v>N</v>
      </c>
      <c r="P1703" s="4" t="s">
        <v>44</v>
      </c>
      <c r="Q1703" s="4"/>
      <c r="R1703" s="4" t="s">
        <v>28</v>
      </c>
      <c r="S1703" s="4" t="s">
        <v>31</v>
      </c>
      <c r="T1703" s="4">
        <v>1.0</v>
      </c>
      <c r="U1703" s="4"/>
    </row>
    <row r="1704" hidden="1">
      <c r="A1704" s="11" t="s">
        <v>758</v>
      </c>
      <c r="B1704" s="11" t="s">
        <v>44</v>
      </c>
      <c r="C1704" s="12" t="s">
        <v>1150</v>
      </c>
      <c r="D1704" s="3" t="str">
        <f>VLOOKUP(C1704,Locations!$G$2:$H$250,2,false)</f>
        <v>00177 Agate City</v>
      </c>
      <c r="E1704" s="11" t="s">
        <v>24</v>
      </c>
      <c r="F1704" s="4" t="s">
        <v>1118</v>
      </c>
      <c r="G1704" s="3"/>
      <c r="H1704" s="11"/>
      <c r="I1704" s="4"/>
      <c r="J1704" s="4"/>
      <c r="K1704" s="4"/>
      <c r="L1704" s="4"/>
      <c r="M1704" s="4" t="str">
        <f>IF(vlookup(A1704,'Available Pokemon'!A:C,3,FALSE)=D1704,"Y","N")</f>
        <v>N</v>
      </c>
      <c r="N1704" s="4" t="str">
        <f>iferror(IF(vlookup(A1704,'Available Pokemon'!A:D,4,FALSE)=D1704,"Y","N"),"N")</f>
        <v>N</v>
      </c>
      <c r="O1704" s="4" t="str">
        <f t="shared" si="6"/>
        <v>N</v>
      </c>
      <c r="P1704" s="4" t="s">
        <v>44</v>
      </c>
      <c r="Q1704" s="4"/>
      <c r="R1704" s="4" t="s">
        <v>28</v>
      </c>
      <c r="S1704" s="4" t="s">
        <v>31</v>
      </c>
      <c r="T1704" s="4" t="s">
        <v>82</v>
      </c>
      <c r="U1704" s="4" t="s">
        <v>31</v>
      </c>
    </row>
    <row r="1705" hidden="1">
      <c r="A1705" s="2" t="s">
        <v>507</v>
      </c>
      <c r="B1705" s="11" t="s">
        <v>165</v>
      </c>
      <c r="C1705" s="12" t="s">
        <v>1155</v>
      </c>
      <c r="D1705" s="3" t="str">
        <f>VLOOKUP(C1705,Locations!$G$2:$H$250,2,false)</f>
        <v>00178 Charous Mountain</v>
      </c>
      <c r="E1705" s="11" t="s">
        <v>24</v>
      </c>
      <c r="F1705" s="4" t="s">
        <v>1118</v>
      </c>
      <c r="G1705" s="3" t="s">
        <v>920</v>
      </c>
      <c r="H1705" s="11"/>
      <c r="I1705" s="4"/>
      <c r="J1705" s="4"/>
      <c r="K1705" s="4"/>
      <c r="L1705" s="4"/>
      <c r="M1705" s="4" t="str">
        <f>IF(vlookup(A1705,'Available Pokemon'!A:C,3,FALSE)=D1705,"Y","N")</f>
        <v>N</v>
      </c>
      <c r="N1705" s="4" t="str">
        <f>iferror(IF(vlookup(A1705,'Available Pokemon'!A:D,4,FALSE)=D1705,"Y","N"),"N")</f>
        <v>N</v>
      </c>
      <c r="O1705" s="4" t="str">
        <f t="shared" si="6"/>
        <v>N</v>
      </c>
      <c r="P1705" s="4" t="s">
        <v>75</v>
      </c>
      <c r="Q1705" s="4" t="s">
        <v>131</v>
      </c>
      <c r="R1705" s="4" t="s">
        <v>28</v>
      </c>
      <c r="S1705" s="4" t="s">
        <v>28</v>
      </c>
      <c r="T1705" s="4">
        <v>0.0</v>
      </c>
      <c r="U1705" s="4" t="s">
        <v>31</v>
      </c>
    </row>
    <row r="1706">
      <c r="A1706" s="11" t="s">
        <v>1156</v>
      </c>
      <c r="B1706" s="11" t="s">
        <v>165</v>
      </c>
      <c r="C1706" s="12" t="s">
        <v>1155</v>
      </c>
      <c r="D1706" s="3" t="str">
        <f>VLOOKUP(C1706,Locations!$G$2:$H$250,2,false)</f>
        <v>00178 Charous Mountain</v>
      </c>
      <c r="E1706" s="11" t="s">
        <v>24</v>
      </c>
      <c r="F1706" s="4" t="s">
        <v>1118</v>
      </c>
      <c r="G1706" s="5" t="s">
        <v>920</v>
      </c>
      <c r="H1706" s="2" t="s">
        <v>414</v>
      </c>
      <c r="I1706" s="4"/>
      <c r="J1706" s="4"/>
      <c r="K1706" s="4"/>
      <c r="L1706" s="4"/>
      <c r="M1706" s="4" t="str">
        <f>IF(vlookup(A1706,'Available Pokemon'!A:C,3,FALSE)=D1706,"Y","N")</f>
        <v>Y</v>
      </c>
      <c r="N1706" s="4" t="str">
        <f>iferror(IF(vlookup(A1706,'Available Pokemon'!A:D,4,FALSE)=D1706,"Y","N"),"N")</f>
        <v>N</v>
      </c>
      <c r="O1706" s="4" t="str">
        <f t="shared" si="6"/>
        <v>Y</v>
      </c>
      <c r="P1706" s="4" t="s">
        <v>75</v>
      </c>
      <c r="Q1706" s="4"/>
      <c r="R1706" s="4" t="s">
        <v>28</v>
      </c>
      <c r="S1706" s="4" t="s">
        <v>28</v>
      </c>
      <c r="T1706" s="4">
        <v>0.0</v>
      </c>
      <c r="U1706" s="4" t="s">
        <v>31</v>
      </c>
    </row>
    <row r="1707" hidden="1">
      <c r="A1707" s="11" t="s">
        <v>508</v>
      </c>
      <c r="B1707" s="11" t="s">
        <v>165</v>
      </c>
      <c r="C1707" s="12" t="s">
        <v>1155</v>
      </c>
      <c r="D1707" s="3" t="str">
        <f>VLOOKUP(C1707,Locations!$G$2:$H$250,2,false)</f>
        <v>00178 Charous Mountain</v>
      </c>
      <c r="E1707" s="11" t="s">
        <v>24</v>
      </c>
      <c r="F1707" s="4" t="s">
        <v>1118</v>
      </c>
      <c r="G1707" s="3" t="s">
        <v>920</v>
      </c>
      <c r="H1707" s="11"/>
      <c r="I1707" s="4"/>
      <c r="J1707" s="4"/>
      <c r="K1707" s="4"/>
      <c r="L1707" s="4"/>
      <c r="M1707" s="4" t="str">
        <f>IF(vlookup(A1707,'Available Pokemon'!A:C,3,FALSE)=D1707,"Y","N")</f>
        <v>N</v>
      </c>
      <c r="N1707" s="4" t="str">
        <f>iferror(IF(vlookup(A1707,'Available Pokemon'!A:D,4,FALSE)=D1707,"Y","N"),"N")</f>
        <v>N</v>
      </c>
      <c r="O1707" s="4" t="str">
        <f t="shared" si="6"/>
        <v>N</v>
      </c>
      <c r="P1707" s="4" t="s">
        <v>75</v>
      </c>
      <c r="Q1707" s="4"/>
      <c r="R1707" s="4" t="s">
        <v>28</v>
      </c>
      <c r="S1707" s="4" t="s">
        <v>28</v>
      </c>
      <c r="T1707" s="4">
        <v>0.0</v>
      </c>
      <c r="U1707" s="4" t="s">
        <v>31</v>
      </c>
    </row>
    <row r="1708">
      <c r="A1708" s="11" t="s">
        <v>1157</v>
      </c>
      <c r="B1708" s="11" t="s">
        <v>165</v>
      </c>
      <c r="C1708" s="12" t="s">
        <v>1155</v>
      </c>
      <c r="D1708" s="3" t="str">
        <f>VLOOKUP(C1708,Locations!$G$2:$H$250,2,false)</f>
        <v>00178 Charous Mountain</v>
      </c>
      <c r="E1708" s="11" t="s">
        <v>24</v>
      </c>
      <c r="F1708" s="4" t="s">
        <v>1118</v>
      </c>
      <c r="G1708" s="5" t="s">
        <v>920</v>
      </c>
      <c r="H1708" s="2" t="s">
        <v>414</v>
      </c>
      <c r="I1708" s="4"/>
      <c r="J1708" s="4"/>
      <c r="K1708" s="4"/>
      <c r="L1708" s="4"/>
      <c r="M1708" s="4" t="str">
        <f>IF(vlookup(A1708,'Available Pokemon'!A:C,3,FALSE)=D1708,"Y","N")</f>
        <v>Y</v>
      </c>
      <c r="N1708" s="4" t="str">
        <f>iferror(IF(vlookup(A1708,'Available Pokemon'!A:D,4,FALSE)=D1708,"Y","N"),"N")</f>
        <v>N</v>
      </c>
      <c r="O1708" s="4" t="str">
        <f t="shared" si="6"/>
        <v>Y</v>
      </c>
      <c r="P1708" s="4" t="s">
        <v>75</v>
      </c>
      <c r="Q1708" s="4" t="s">
        <v>177</v>
      </c>
      <c r="R1708" s="4" t="s">
        <v>28</v>
      </c>
      <c r="S1708" s="4" t="s">
        <v>28</v>
      </c>
      <c r="T1708" s="4">
        <v>0.0</v>
      </c>
      <c r="U1708" s="4" t="s">
        <v>31</v>
      </c>
    </row>
    <row r="1709">
      <c r="A1709" s="11" t="s">
        <v>1158</v>
      </c>
      <c r="B1709" s="11" t="s">
        <v>165</v>
      </c>
      <c r="C1709" s="12" t="s">
        <v>1155</v>
      </c>
      <c r="D1709" s="3" t="str">
        <f>VLOOKUP(C1709,Locations!$G$2:$H$250,2,false)</f>
        <v>00178 Charous Mountain</v>
      </c>
      <c r="E1709" s="11" t="s">
        <v>24</v>
      </c>
      <c r="F1709" s="4" t="s">
        <v>1118</v>
      </c>
      <c r="G1709" s="5" t="s">
        <v>920</v>
      </c>
      <c r="H1709" s="2" t="s">
        <v>414</v>
      </c>
      <c r="I1709" s="4"/>
      <c r="J1709" s="4"/>
      <c r="K1709" s="4"/>
      <c r="L1709" s="4"/>
      <c r="M1709" s="4" t="str">
        <f>IF(vlookup(A1709,'Available Pokemon'!A:C,3,FALSE)=D1709,"Y","N")</f>
        <v>Y</v>
      </c>
      <c r="N1709" s="4" t="str">
        <f>iferror(IF(vlookup(A1709,'Available Pokemon'!A:D,4,FALSE)=D1709,"Y","N"),"N")</f>
        <v>N</v>
      </c>
      <c r="O1709" s="4" t="str">
        <f t="shared" si="6"/>
        <v>Y</v>
      </c>
      <c r="P1709" s="4" t="s">
        <v>75</v>
      </c>
      <c r="Q1709" s="4"/>
      <c r="R1709" s="4" t="s">
        <v>28</v>
      </c>
      <c r="S1709" s="4" t="s">
        <v>28</v>
      </c>
      <c r="T1709" s="4">
        <v>0.0</v>
      </c>
      <c r="U1709" s="4" t="s">
        <v>31</v>
      </c>
    </row>
    <row r="1710" hidden="1">
      <c r="A1710" s="11" t="s">
        <v>843</v>
      </c>
      <c r="B1710" s="11" t="s">
        <v>165</v>
      </c>
      <c r="C1710" s="12" t="s">
        <v>1155</v>
      </c>
      <c r="D1710" s="3" t="str">
        <f>VLOOKUP(C1710,Locations!$G$2:$H$250,2,false)</f>
        <v>00178 Charous Mountain</v>
      </c>
      <c r="E1710" s="11" t="s">
        <v>24</v>
      </c>
      <c r="F1710" s="4" t="s">
        <v>1118</v>
      </c>
      <c r="G1710" s="3" t="s">
        <v>920</v>
      </c>
      <c r="H1710" s="11"/>
      <c r="I1710" s="4"/>
      <c r="J1710" s="4"/>
      <c r="K1710" s="4"/>
      <c r="L1710" s="4"/>
      <c r="M1710" s="4" t="str">
        <f>IF(vlookup(A1710,'Available Pokemon'!A:C,3,FALSE)=D1710,"Y","N")</f>
        <v>N</v>
      </c>
      <c r="N1710" s="4" t="str">
        <f>iferror(IF(vlookup(A1710,'Available Pokemon'!A:D,4,FALSE)=D1710,"Y","N"),"N")</f>
        <v>N</v>
      </c>
      <c r="O1710" s="4" t="str">
        <f t="shared" si="6"/>
        <v>N</v>
      </c>
      <c r="P1710" s="4" t="s">
        <v>75</v>
      </c>
      <c r="Q1710" s="4" t="s">
        <v>44</v>
      </c>
      <c r="R1710" s="4" t="s">
        <v>28</v>
      </c>
      <c r="S1710" s="4" t="s">
        <v>28</v>
      </c>
      <c r="T1710" s="4">
        <v>1.0</v>
      </c>
      <c r="U1710" s="4"/>
    </row>
    <row r="1711">
      <c r="A1711" s="11" t="s">
        <v>1159</v>
      </c>
      <c r="B1711" s="11" t="s">
        <v>165</v>
      </c>
      <c r="C1711" s="12" t="s">
        <v>1155</v>
      </c>
      <c r="D1711" s="3" t="str">
        <f>VLOOKUP(C1711,Locations!$G$2:$H$250,2,false)</f>
        <v>00178 Charous Mountain</v>
      </c>
      <c r="E1711" s="11" t="s">
        <v>24</v>
      </c>
      <c r="F1711" s="4" t="s">
        <v>1118</v>
      </c>
      <c r="G1711" s="5" t="s">
        <v>920</v>
      </c>
      <c r="H1711" s="2" t="s">
        <v>414</v>
      </c>
      <c r="I1711" s="4"/>
      <c r="J1711" s="4"/>
      <c r="K1711" s="4"/>
      <c r="L1711" s="4"/>
      <c r="M1711" s="4" t="str">
        <f>IF(vlookup(A1711,'Available Pokemon'!A:C,3,FALSE)=D1711,"Y","N")</f>
        <v>Y</v>
      </c>
      <c r="N1711" s="4" t="str">
        <f>iferror(IF(vlookup(A1711,'Available Pokemon'!A:D,4,FALSE)=D1711,"Y","N"),"N")</f>
        <v>N</v>
      </c>
      <c r="O1711" s="4" t="str">
        <f t="shared" si="6"/>
        <v>Y</v>
      </c>
      <c r="P1711" s="4" t="s">
        <v>75</v>
      </c>
      <c r="Q1711" s="4" t="s">
        <v>44</v>
      </c>
      <c r="R1711" s="4" t="s">
        <v>28</v>
      </c>
      <c r="S1711" s="4" t="s">
        <v>28</v>
      </c>
      <c r="T1711" s="4">
        <v>0.0</v>
      </c>
      <c r="U1711" s="4" t="s">
        <v>31</v>
      </c>
    </row>
    <row r="1712" hidden="1">
      <c r="A1712" s="11" t="s">
        <v>836</v>
      </c>
      <c r="B1712" s="2" t="s">
        <v>600</v>
      </c>
      <c r="C1712" s="12" t="s">
        <v>1155</v>
      </c>
      <c r="D1712" s="3" t="str">
        <f>VLOOKUP(C1712,Locations!$G$2:$H$250,2,false)</f>
        <v>00178 Charous Mountain</v>
      </c>
      <c r="E1712" s="11" t="s">
        <v>24</v>
      </c>
      <c r="F1712" s="4" t="s">
        <v>1118</v>
      </c>
      <c r="G1712" s="3" t="s">
        <v>920</v>
      </c>
      <c r="H1712" s="2"/>
      <c r="I1712" s="4" t="s">
        <v>839</v>
      </c>
      <c r="J1712" s="4"/>
      <c r="K1712" s="4"/>
      <c r="L1712" s="4"/>
      <c r="M1712" s="4" t="str">
        <f>IF(vlookup(A1712,'Available Pokemon'!A:C,3,FALSE)=D1712,"Y","N")</f>
        <v>N</v>
      </c>
      <c r="N1712" s="4" t="str">
        <f>iferror(IF(vlookup(A1712,'Available Pokemon'!A:D,4,FALSE)=D1712,"Y","N"),"N")</f>
        <v>N</v>
      </c>
      <c r="O1712" s="4" t="str">
        <f t="shared" si="6"/>
        <v>N</v>
      </c>
      <c r="P1712" s="4" t="s">
        <v>44</v>
      </c>
      <c r="Q1712" s="4"/>
      <c r="R1712" s="4" t="s">
        <v>840</v>
      </c>
      <c r="S1712" s="4" t="s">
        <v>31</v>
      </c>
      <c r="T1712" s="4">
        <v>2.0</v>
      </c>
      <c r="U1712" s="4"/>
    </row>
    <row r="1713" hidden="1">
      <c r="A1713" s="11" t="s">
        <v>803</v>
      </c>
      <c r="B1713" s="2" t="s">
        <v>600</v>
      </c>
      <c r="C1713" s="12" t="s">
        <v>1155</v>
      </c>
      <c r="D1713" s="3" t="str">
        <f>VLOOKUP(C1713,Locations!$G$2:$H$250,2,false)</f>
        <v>00178 Charous Mountain</v>
      </c>
      <c r="E1713" s="11" t="s">
        <v>24</v>
      </c>
      <c r="F1713" s="4" t="s">
        <v>1118</v>
      </c>
      <c r="G1713" s="3" t="s">
        <v>920</v>
      </c>
      <c r="H1713" s="2"/>
      <c r="I1713" s="4"/>
      <c r="J1713" s="4"/>
      <c r="K1713" s="4"/>
      <c r="L1713" s="4"/>
      <c r="M1713" s="4" t="str">
        <f>IF(vlookup(A1713,'Available Pokemon'!A:C,3,FALSE)=D1713,"Y","N")</f>
        <v>N</v>
      </c>
      <c r="N1713" s="4" t="str">
        <f>iferror(IF(vlookup(A1713,'Available Pokemon'!A:D,4,FALSE)=D1713,"Y","N"),"N")</f>
        <v>N</v>
      </c>
      <c r="O1713" s="4" t="str">
        <f t="shared" si="6"/>
        <v>N</v>
      </c>
      <c r="P1713" s="4" t="s">
        <v>44</v>
      </c>
      <c r="Q1713" s="4"/>
      <c r="R1713" s="4" t="s">
        <v>28</v>
      </c>
      <c r="S1713" s="4" t="s">
        <v>28</v>
      </c>
      <c r="T1713" s="4">
        <v>0.0</v>
      </c>
      <c r="U1713" s="4" t="s">
        <v>31</v>
      </c>
    </row>
    <row r="1714" hidden="1">
      <c r="A1714" s="11" t="s">
        <v>752</v>
      </c>
      <c r="B1714" s="2" t="s">
        <v>600</v>
      </c>
      <c r="C1714" s="12" t="s">
        <v>1155</v>
      </c>
      <c r="D1714" s="3" t="str">
        <f>VLOOKUP(C1714,Locations!$G$2:$H$250,2,false)</f>
        <v>00178 Charous Mountain</v>
      </c>
      <c r="E1714" s="11" t="s">
        <v>24</v>
      </c>
      <c r="F1714" s="4" t="s">
        <v>1118</v>
      </c>
      <c r="G1714" s="3" t="s">
        <v>920</v>
      </c>
      <c r="H1714" s="2"/>
      <c r="I1714" s="4" t="s">
        <v>336</v>
      </c>
      <c r="J1714" s="4"/>
      <c r="K1714" s="4"/>
      <c r="L1714" s="4"/>
      <c r="M1714" s="4" t="str">
        <f>IF(vlookup(A1714,'Available Pokemon'!A:C,3,FALSE)=D1714,"Y","N")</f>
        <v>N</v>
      </c>
      <c r="N1714" s="4" t="str">
        <f>iferror(IF(vlookup(A1714,'Available Pokemon'!A:D,4,FALSE)=D1714,"Y","N"),"N")</f>
        <v>N</v>
      </c>
      <c r="O1714" s="4" t="str">
        <f t="shared" si="6"/>
        <v>N</v>
      </c>
      <c r="P1714" s="4" t="s">
        <v>44</v>
      </c>
      <c r="Q1714" s="4" t="s">
        <v>30</v>
      </c>
      <c r="R1714" s="4" t="s">
        <v>28</v>
      </c>
      <c r="S1714" s="4" t="s">
        <v>31</v>
      </c>
      <c r="T1714" s="4" t="s">
        <v>82</v>
      </c>
      <c r="U1714" s="4" t="s">
        <v>31</v>
      </c>
    </row>
    <row r="1715" hidden="1">
      <c r="A1715" s="11" t="s">
        <v>157</v>
      </c>
      <c r="B1715" s="2" t="s">
        <v>158</v>
      </c>
      <c r="C1715" s="12" t="s">
        <v>1155</v>
      </c>
      <c r="D1715" s="3" t="str">
        <f>VLOOKUP(C1715,Locations!$G$2:$H$250,2,false)</f>
        <v>00178 Charous Mountain</v>
      </c>
      <c r="E1715" s="11" t="s">
        <v>24</v>
      </c>
      <c r="F1715" s="4" t="s">
        <v>1118</v>
      </c>
      <c r="G1715" s="3" t="s">
        <v>920</v>
      </c>
      <c r="H1715" s="2"/>
      <c r="I1715" s="4"/>
      <c r="J1715" s="4"/>
      <c r="K1715" s="4"/>
      <c r="L1715" s="4"/>
      <c r="M1715" s="4" t="str">
        <f>IF(vlookup(A1715,'Available Pokemon'!A:C,3,FALSE)=D1715,"Y","N")</f>
        <v>N</v>
      </c>
      <c r="N1715" s="4" t="str">
        <f>iferror(IF(vlookup(A1715,'Available Pokemon'!A:D,4,FALSE)=D1715,"Y","N"),"N")</f>
        <v>N</v>
      </c>
      <c r="O1715" s="4" t="str">
        <f t="shared" si="6"/>
        <v>N</v>
      </c>
      <c r="P1715" s="4" t="s">
        <v>44</v>
      </c>
      <c r="Q1715" s="4"/>
      <c r="R1715" s="4" t="s">
        <v>28</v>
      </c>
      <c r="S1715" s="4" t="s">
        <v>31</v>
      </c>
      <c r="T1715" s="4">
        <v>1.0</v>
      </c>
      <c r="U1715" s="4"/>
    </row>
    <row r="1716" hidden="1">
      <c r="A1716" s="11" t="s">
        <v>803</v>
      </c>
      <c r="B1716" s="2" t="s">
        <v>158</v>
      </c>
      <c r="C1716" s="12" t="s">
        <v>1155</v>
      </c>
      <c r="D1716" s="3" t="str">
        <f>VLOOKUP(C1716,Locations!$G$2:$H$250,2,false)</f>
        <v>00178 Charous Mountain</v>
      </c>
      <c r="E1716" s="11" t="s">
        <v>24</v>
      </c>
      <c r="F1716" s="4" t="s">
        <v>1118</v>
      </c>
      <c r="G1716" s="3" t="s">
        <v>920</v>
      </c>
      <c r="H1716" s="2"/>
      <c r="I1716" s="4"/>
      <c r="J1716" s="4"/>
      <c r="K1716" s="4"/>
      <c r="L1716" s="4"/>
      <c r="M1716" s="4" t="str">
        <f>IF(vlookup(A1716,'Available Pokemon'!A:C,3,FALSE)=D1716,"Y","N")</f>
        <v>N</v>
      </c>
      <c r="N1716" s="4" t="str">
        <f>iferror(IF(vlookup(A1716,'Available Pokemon'!A:D,4,FALSE)=D1716,"Y","N"),"N")</f>
        <v>N</v>
      </c>
      <c r="O1716" s="4" t="str">
        <f t="shared" si="6"/>
        <v>N</v>
      </c>
      <c r="P1716" s="4" t="s">
        <v>44</v>
      </c>
      <c r="Q1716" s="4"/>
      <c r="R1716" s="4" t="s">
        <v>28</v>
      </c>
      <c r="S1716" s="4" t="s">
        <v>28</v>
      </c>
      <c r="T1716" s="4">
        <v>0.0</v>
      </c>
      <c r="U1716" s="4" t="s">
        <v>31</v>
      </c>
    </row>
    <row r="1717">
      <c r="A1717" s="11" t="s">
        <v>1160</v>
      </c>
      <c r="B1717" s="2" t="s">
        <v>938</v>
      </c>
      <c r="C1717" s="12" t="s">
        <v>1155</v>
      </c>
      <c r="D1717" s="3" t="str">
        <f>VLOOKUP(C1717,Locations!$G$2:$H$250,2,false)</f>
        <v>00178 Charous Mountain</v>
      </c>
      <c r="E1717" s="11" t="s">
        <v>24</v>
      </c>
      <c r="F1717" s="4" t="s">
        <v>1118</v>
      </c>
      <c r="G1717" s="5" t="s">
        <v>920</v>
      </c>
      <c r="H1717" s="2" t="s">
        <v>414</v>
      </c>
      <c r="I1717" s="4" t="s">
        <v>878</v>
      </c>
      <c r="J1717" s="4" t="s">
        <v>879</v>
      </c>
      <c r="K1717" s="4"/>
      <c r="L1717" s="4"/>
      <c r="M1717" s="4" t="str">
        <f>IF(vlookup(A1717,'Available Pokemon'!A:C,3,FALSE)=D1717,"Y","N")</f>
        <v>Y</v>
      </c>
      <c r="N1717" s="4" t="str">
        <f>iferror(IF(vlookup(A1717,'Available Pokemon'!A:D,4,FALSE)=D1717,"Y","N"),"N")</f>
        <v>N</v>
      </c>
      <c r="O1717" s="4" t="str">
        <f t="shared" si="6"/>
        <v>Y</v>
      </c>
      <c r="P1717" s="4" t="s">
        <v>44</v>
      </c>
      <c r="Q1717" s="4" t="s">
        <v>75</v>
      </c>
      <c r="R1717" s="4" t="s">
        <v>28</v>
      </c>
      <c r="S1717" s="4" t="s">
        <v>28</v>
      </c>
      <c r="T1717" s="4">
        <v>0.0</v>
      </c>
      <c r="U1717" s="4" t="s">
        <v>31</v>
      </c>
    </row>
    <row r="1718" hidden="1">
      <c r="A1718" s="11" t="s">
        <v>847</v>
      </c>
      <c r="B1718" s="2" t="s">
        <v>938</v>
      </c>
      <c r="C1718" s="12" t="s">
        <v>1155</v>
      </c>
      <c r="D1718" s="3" t="str">
        <f>VLOOKUP(C1718,Locations!$G$2:$H$250,2,false)</f>
        <v>00178 Charous Mountain</v>
      </c>
      <c r="E1718" s="11" t="s">
        <v>24</v>
      </c>
      <c r="F1718" s="4" t="s">
        <v>1118</v>
      </c>
      <c r="G1718" s="3" t="s">
        <v>920</v>
      </c>
      <c r="H1718" s="2"/>
      <c r="I1718" s="4" t="s">
        <v>839</v>
      </c>
      <c r="J1718" s="4"/>
      <c r="K1718" s="4"/>
      <c r="L1718" s="4"/>
      <c r="M1718" s="4" t="str">
        <f>IF(vlookup(A1718,'Available Pokemon'!A:C,3,FALSE)=D1718,"Y","N")</f>
        <v>N</v>
      </c>
      <c r="N1718" s="4" t="str">
        <f>iferror(IF(vlookup(A1718,'Available Pokemon'!A:D,4,FALSE)=D1718,"Y","N"),"N")</f>
        <v>N</v>
      </c>
      <c r="O1718" s="4" t="str">
        <f t="shared" si="6"/>
        <v>N</v>
      </c>
      <c r="P1718" s="4" t="s">
        <v>44</v>
      </c>
      <c r="Q1718" s="4" t="s">
        <v>186</v>
      </c>
      <c r="R1718" s="4" t="s">
        <v>28</v>
      </c>
      <c r="S1718" s="4" t="s">
        <v>28</v>
      </c>
      <c r="T1718" s="4">
        <v>0.0</v>
      </c>
      <c r="U1718" s="4" t="s">
        <v>31</v>
      </c>
    </row>
    <row r="1719" hidden="1">
      <c r="A1719" s="11" t="s">
        <v>803</v>
      </c>
      <c r="B1719" s="2" t="s">
        <v>938</v>
      </c>
      <c r="C1719" s="12" t="s">
        <v>1155</v>
      </c>
      <c r="D1719" s="3" t="str">
        <f>VLOOKUP(C1719,Locations!$G$2:$H$250,2,false)</f>
        <v>00178 Charous Mountain</v>
      </c>
      <c r="E1719" s="11" t="s">
        <v>24</v>
      </c>
      <c r="F1719" s="4" t="s">
        <v>1118</v>
      </c>
      <c r="G1719" s="3" t="s">
        <v>920</v>
      </c>
      <c r="H1719" s="2"/>
      <c r="I1719" s="4"/>
      <c r="J1719" s="4"/>
      <c r="K1719" s="4"/>
      <c r="L1719" s="4"/>
      <c r="M1719" s="4" t="str">
        <f>IF(vlookup(A1719,'Available Pokemon'!A:C,3,FALSE)=D1719,"Y","N")</f>
        <v>N</v>
      </c>
      <c r="N1719" s="4" t="str">
        <f>iferror(IF(vlookup(A1719,'Available Pokemon'!A:D,4,FALSE)=D1719,"Y","N"),"N")</f>
        <v>N</v>
      </c>
      <c r="O1719" s="4" t="str">
        <f t="shared" si="6"/>
        <v>N</v>
      </c>
      <c r="P1719" s="4" t="s">
        <v>44</v>
      </c>
      <c r="Q1719" s="4"/>
      <c r="R1719" s="4" t="s">
        <v>28</v>
      </c>
      <c r="S1719" s="4" t="s">
        <v>28</v>
      </c>
      <c r="T1719" s="4">
        <v>0.0</v>
      </c>
      <c r="U1719" s="4" t="s">
        <v>31</v>
      </c>
    </row>
    <row r="1720" hidden="1">
      <c r="A1720" s="11" t="s">
        <v>752</v>
      </c>
      <c r="B1720" s="2" t="s">
        <v>938</v>
      </c>
      <c r="C1720" s="12" t="s">
        <v>1155</v>
      </c>
      <c r="D1720" s="3" t="str">
        <f>VLOOKUP(C1720,Locations!$G$2:$H$250,2,false)</f>
        <v>00178 Charous Mountain</v>
      </c>
      <c r="E1720" s="11" t="s">
        <v>24</v>
      </c>
      <c r="F1720" s="4" t="s">
        <v>1118</v>
      </c>
      <c r="G1720" s="3" t="s">
        <v>920</v>
      </c>
      <c r="H1720" s="2"/>
      <c r="I1720" s="4" t="s">
        <v>336</v>
      </c>
      <c r="J1720" s="4"/>
      <c r="K1720" s="4"/>
      <c r="L1720" s="4"/>
      <c r="M1720" s="4" t="str">
        <f>IF(vlookup(A1720,'Available Pokemon'!A:C,3,FALSE)=D1720,"Y","N")</f>
        <v>N</v>
      </c>
      <c r="N1720" s="4" t="str">
        <f>iferror(IF(vlookup(A1720,'Available Pokemon'!A:D,4,FALSE)=D1720,"Y","N"),"N")</f>
        <v>N</v>
      </c>
      <c r="O1720" s="4" t="str">
        <f t="shared" si="6"/>
        <v>N</v>
      </c>
      <c r="P1720" s="4" t="s">
        <v>44</v>
      </c>
      <c r="Q1720" s="4" t="s">
        <v>30</v>
      </c>
      <c r="R1720" s="4" t="s">
        <v>28</v>
      </c>
      <c r="S1720" s="4" t="s">
        <v>31</v>
      </c>
      <c r="T1720" s="4" t="s">
        <v>82</v>
      </c>
      <c r="U1720" s="4" t="s">
        <v>31</v>
      </c>
    </row>
    <row r="1721" hidden="1">
      <c r="A1721" s="11" t="s">
        <v>965</v>
      </c>
      <c r="B1721" s="2" t="s">
        <v>938</v>
      </c>
      <c r="C1721" s="12" t="s">
        <v>1155</v>
      </c>
      <c r="D1721" s="3" t="str">
        <f>VLOOKUP(C1721,Locations!$G$2:$H$250,2,false)</f>
        <v>00178 Charous Mountain</v>
      </c>
      <c r="E1721" s="11" t="s">
        <v>24</v>
      </c>
      <c r="F1721" s="4" t="s">
        <v>1118</v>
      </c>
      <c r="G1721" s="3" t="s">
        <v>920</v>
      </c>
      <c r="H1721" s="2"/>
      <c r="I1721" s="4" t="s">
        <v>839</v>
      </c>
      <c r="J1721" s="4"/>
      <c r="K1721" s="4"/>
      <c r="L1721" s="4"/>
      <c r="M1721" s="4" t="str">
        <f>IF(vlookup(A1721,'Available Pokemon'!A:C,3,FALSE)=D1721,"Y","N")</f>
        <v>N</v>
      </c>
      <c r="N1721" s="4" t="str">
        <f>iferror(IF(vlookup(A1721,'Available Pokemon'!A:D,4,FALSE)=D1721,"Y","N"),"N")</f>
        <v>N</v>
      </c>
      <c r="O1721" s="4" t="str">
        <f t="shared" si="6"/>
        <v>N</v>
      </c>
      <c r="P1721" s="4" t="s">
        <v>44</v>
      </c>
      <c r="Q1721" s="4"/>
      <c r="R1721" s="4" t="s">
        <v>28</v>
      </c>
      <c r="S1721" s="4" t="s">
        <v>28</v>
      </c>
      <c r="T1721" s="4">
        <v>1.0</v>
      </c>
      <c r="U1721" s="4"/>
    </row>
    <row r="1722" hidden="1">
      <c r="A1722" s="11" t="s">
        <v>852</v>
      </c>
      <c r="B1722" s="11" t="s">
        <v>44</v>
      </c>
      <c r="C1722" s="12" t="s">
        <v>1155</v>
      </c>
      <c r="D1722" s="3" t="str">
        <f>VLOOKUP(C1722,Locations!$G$2:$H$250,2,false)</f>
        <v>00178 Charous Mountain</v>
      </c>
      <c r="E1722" s="11" t="s">
        <v>24</v>
      </c>
      <c r="F1722" s="4" t="s">
        <v>1118</v>
      </c>
      <c r="G1722" s="3" t="s">
        <v>920</v>
      </c>
      <c r="H1722" s="11"/>
      <c r="I1722" s="4"/>
      <c r="J1722" s="4"/>
      <c r="K1722" s="4"/>
      <c r="L1722" s="4"/>
      <c r="M1722" s="4" t="str">
        <f>IF(vlookup(A1722,'Available Pokemon'!A:C,3,FALSE)=D1722,"Y","N")</f>
        <v>N</v>
      </c>
      <c r="N1722" s="4" t="str">
        <f>iferror(IF(vlookup(A1722,'Available Pokemon'!A:D,4,FALSE)=D1722,"Y","N"),"N")</f>
        <v>N</v>
      </c>
      <c r="O1722" s="4" t="str">
        <f t="shared" si="6"/>
        <v>N</v>
      </c>
      <c r="P1722" s="4" t="s">
        <v>44</v>
      </c>
      <c r="Q1722" s="4" t="s">
        <v>75</v>
      </c>
      <c r="R1722" s="4" t="s">
        <v>28</v>
      </c>
      <c r="S1722" s="4" t="s">
        <v>28</v>
      </c>
      <c r="T1722" s="4">
        <v>0.0</v>
      </c>
      <c r="U1722" s="4" t="s">
        <v>31</v>
      </c>
    </row>
    <row r="1723" hidden="1">
      <c r="A1723" s="11" t="s">
        <v>803</v>
      </c>
      <c r="B1723" s="11" t="s">
        <v>44</v>
      </c>
      <c r="C1723" s="12" t="s">
        <v>1155</v>
      </c>
      <c r="D1723" s="3" t="str">
        <f>VLOOKUP(C1723,Locations!$G$2:$H$250,2,false)</f>
        <v>00178 Charous Mountain</v>
      </c>
      <c r="E1723" s="11" t="s">
        <v>24</v>
      </c>
      <c r="F1723" s="4" t="s">
        <v>1118</v>
      </c>
      <c r="G1723" s="3" t="s">
        <v>920</v>
      </c>
      <c r="H1723" s="11"/>
      <c r="I1723" s="4"/>
      <c r="J1723" s="4"/>
      <c r="K1723" s="4"/>
      <c r="L1723" s="4"/>
      <c r="M1723" s="4" t="str">
        <f>IF(vlookup(A1723,'Available Pokemon'!A:C,3,FALSE)=D1723,"Y","N")</f>
        <v>N</v>
      </c>
      <c r="N1723" s="4" t="str">
        <f>iferror(IF(vlookup(A1723,'Available Pokemon'!A:D,4,FALSE)=D1723,"Y","N"),"N")</f>
        <v>N</v>
      </c>
      <c r="O1723" s="4" t="str">
        <f t="shared" si="6"/>
        <v>N</v>
      </c>
      <c r="P1723" s="4" t="s">
        <v>44</v>
      </c>
      <c r="Q1723" s="4"/>
      <c r="R1723" s="4" t="s">
        <v>28</v>
      </c>
      <c r="S1723" s="4" t="s">
        <v>28</v>
      </c>
      <c r="T1723" s="4">
        <v>0.0</v>
      </c>
      <c r="U1723" s="4" t="s">
        <v>31</v>
      </c>
    </row>
    <row r="1724" hidden="1">
      <c r="A1724" s="11" t="s">
        <v>270</v>
      </c>
      <c r="B1724" s="11" t="s">
        <v>44</v>
      </c>
      <c r="C1724" s="12" t="s">
        <v>1155</v>
      </c>
      <c r="D1724" s="3" t="str">
        <f>VLOOKUP(C1724,Locations!$G$2:$H$250,2,false)</f>
        <v>00178 Charous Mountain</v>
      </c>
      <c r="E1724" s="11" t="s">
        <v>24</v>
      </c>
      <c r="F1724" s="4" t="s">
        <v>1118</v>
      </c>
      <c r="G1724" s="3" t="s">
        <v>920</v>
      </c>
      <c r="H1724" s="11"/>
      <c r="I1724" s="4"/>
      <c r="J1724" s="4"/>
      <c r="K1724" s="4"/>
      <c r="L1724" s="4"/>
      <c r="M1724" s="4" t="str">
        <f>IF(vlookup(A1724,'Available Pokemon'!A:C,3,FALSE)=D1724,"Y","N")</f>
        <v>N</v>
      </c>
      <c r="N1724" s="4" t="str">
        <f>iferror(IF(vlookup(A1724,'Available Pokemon'!A:D,4,FALSE)=D1724,"Y","N"),"N")</f>
        <v>N</v>
      </c>
      <c r="O1724" s="4" t="str">
        <f t="shared" si="6"/>
        <v>N</v>
      </c>
      <c r="P1724" s="4" t="s">
        <v>44</v>
      </c>
      <c r="Q1724" s="4"/>
      <c r="R1724" s="4" t="s">
        <v>271</v>
      </c>
      <c r="S1724" s="4" t="s">
        <v>31</v>
      </c>
      <c r="T1724" s="4">
        <v>1.0</v>
      </c>
      <c r="U1724" s="4"/>
    </row>
    <row r="1725" hidden="1">
      <c r="A1725" s="11" t="s">
        <v>854</v>
      </c>
      <c r="B1725" s="11" t="s">
        <v>44</v>
      </c>
      <c r="C1725" s="12" t="s">
        <v>1155</v>
      </c>
      <c r="D1725" s="3" t="str">
        <f>VLOOKUP(C1725,Locations!$G$2:$H$250,2,false)</f>
        <v>00178 Charous Mountain</v>
      </c>
      <c r="E1725" s="11" t="s">
        <v>24</v>
      </c>
      <c r="F1725" s="4" t="s">
        <v>1118</v>
      </c>
      <c r="G1725" s="3" t="s">
        <v>920</v>
      </c>
      <c r="H1725" s="11"/>
      <c r="I1725" s="4"/>
      <c r="J1725" s="4"/>
      <c r="K1725" s="4"/>
      <c r="L1725" s="4"/>
      <c r="M1725" s="4" t="str">
        <f>IF(vlookup(A1725,'Available Pokemon'!A:C,3,FALSE)=D1725,"Y","N")</f>
        <v>N</v>
      </c>
      <c r="N1725" s="4" t="str">
        <f>iferror(IF(vlookup(A1725,'Available Pokemon'!A:D,4,FALSE)=D1725,"Y","N"),"N")</f>
        <v>N</v>
      </c>
      <c r="O1725" s="4" t="str">
        <f t="shared" si="6"/>
        <v>N</v>
      </c>
      <c r="P1725" s="4" t="s">
        <v>44</v>
      </c>
      <c r="Q1725" s="4"/>
      <c r="R1725" s="4" t="s">
        <v>28</v>
      </c>
      <c r="S1725" s="4" t="s">
        <v>31</v>
      </c>
      <c r="T1725" s="4">
        <v>1.0</v>
      </c>
      <c r="U1725" s="4"/>
    </row>
    <row r="1726" hidden="1">
      <c r="A1726" s="11" t="s">
        <v>758</v>
      </c>
      <c r="B1726" s="11" t="s">
        <v>44</v>
      </c>
      <c r="C1726" s="12" t="s">
        <v>1155</v>
      </c>
      <c r="D1726" s="3" t="str">
        <f>VLOOKUP(C1726,Locations!$G$2:$H$250,2,false)</f>
        <v>00178 Charous Mountain</v>
      </c>
      <c r="E1726" s="11" t="s">
        <v>24</v>
      </c>
      <c r="F1726" s="4" t="s">
        <v>1118</v>
      </c>
      <c r="G1726" s="3" t="s">
        <v>920</v>
      </c>
      <c r="H1726" s="11"/>
      <c r="I1726" s="4"/>
      <c r="J1726" s="4"/>
      <c r="K1726" s="4"/>
      <c r="L1726" s="4"/>
      <c r="M1726" s="4" t="str">
        <f>IF(vlookup(A1726,'Available Pokemon'!A:C,3,FALSE)=D1726,"Y","N")</f>
        <v>N</v>
      </c>
      <c r="N1726" s="4" t="str">
        <f>iferror(IF(vlookup(A1726,'Available Pokemon'!A:D,4,FALSE)=D1726,"Y","N"),"N")</f>
        <v>N</v>
      </c>
      <c r="O1726" s="4" t="str">
        <f t="shared" si="6"/>
        <v>N</v>
      </c>
      <c r="P1726" s="4" t="s">
        <v>44</v>
      </c>
      <c r="Q1726" s="4"/>
      <c r="R1726" s="4" t="s">
        <v>28</v>
      </c>
      <c r="S1726" s="4" t="s">
        <v>31</v>
      </c>
      <c r="T1726" s="4" t="s">
        <v>82</v>
      </c>
      <c r="U1726" s="4" t="s">
        <v>31</v>
      </c>
    </row>
    <row r="1727" hidden="1">
      <c r="A1727" s="11" t="s">
        <v>822</v>
      </c>
      <c r="B1727" s="11" t="s">
        <v>165</v>
      </c>
      <c r="C1727" s="12" t="s">
        <v>1155</v>
      </c>
      <c r="D1727" s="3" t="str">
        <f>VLOOKUP(C1727,Locations!$G$2:$H$250,2,false)</f>
        <v>00178 Charous Mountain</v>
      </c>
      <c r="E1727" s="11" t="s">
        <v>24</v>
      </c>
      <c r="F1727" s="4" t="s">
        <v>1118</v>
      </c>
      <c r="G1727" s="3" t="s">
        <v>1161</v>
      </c>
      <c r="H1727" s="11"/>
      <c r="I1727" s="4"/>
      <c r="J1727" s="4"/>
      <c r="K1727" s="4"/>
      <c r="L1727" s="4"/>
      <c r="M1727" s="4" t="str">
        <f>IF(vlookup(A1727,'Available Pokemon'!A:C,3,FALSE)=D1727,"Y","N")</f>
        <v>N</v>
      </c>
      <c r="N1727" s="4" t="str">
        <f>iferror(IF(vlookup(A1727,'Available Pokemon'!A:D,4,FALSE)=D1727,"Y","N"),"N")</f>
        <v>N</v>
      </c>
      <c r="O1727" s="4" t="str">
        <f t="shared" si="6"/>
        <v>N</v>
      </c>
      <c r="P1727" s="4" t="s">
        <v>147</v>
      </c>
      <c r="Q1727" s="4"/>
      <c r="R1727" s="4" t="s">
        <v>28</v>
      </c>
      <c r="S1727" s="4" t="s">
        <v>31</v>
      </c>
      <c r="T1727" s="4" t="s">
        <v>82</v>
      </c>
      <c r="U1727" s="4" t="s">
        <v>31</v>
      </c>
    </row>
    <row r="1728" hidden="1">
      <c r="A1728" s="11" t="s">
        <v>759</v>
      </c>
      <c r="B1728" s="11" t="s">
        <v>165</v>
      </c>
      <c r="C1728" s="12" t="s">
        <v>1155</v>
      </c>
      <c r="D1728" s="3" t="str">
        <f>VLOOKUP(C1728,Locations!$G$2:$H$250,2,false)</f>
        <v>00178 Charous Mountain</v>
      </c>
      <c r="E1728" s="11" t="s">
        <v>24</v>
      </c>
      <c r="F1728" s="4" t="s">
        <v>1118</v>
      </c>
      <c r="G1728" s="5" t="s">
        <v>1161</v>
      </c>
      <c r="H1728" s="2" t="s">
        <v>414</v>
      </c>
      <c r="I1728" s="4" t="s">
        <v>1162</v>
      </c>
      <c r="J1728" s="4"/>
      <c r="K1728" s="4"/>
      <c r="L1728" s="4"/>
      <c r="M1728" s="4" t="str">
        <f>IF(vlookup(A1728,'Available Pokemon'!A:C,3,FALSE)=D1728,"Y","N")</f>
        <v>N</v>
      </c>
      <c r="N1728" s="4" t="str">
        <f>iferror(IF(vlookup(A1728,'Available Pokemon'!A:D,4,FALSE)=D1728,"Y","N"),"N")</f>
        <v>N</v>
      </c>
      <c r="O1728" s="4" t="str">
        <f t="shared" si="6"/>
        <v>N</v>
      </c>
      <c r="P1728" s="4" t="s">
        <v>226</v>
      </c>
      <c r="Q1728" s="4" t="s">
        <v>75</v>
      </c>
      <c r="R1728" s="4" t="s">
        <v>28</v>
      </c>
      <c r="S1728" s="4" t="s">
        <v>28</v>
      </c>
      <c r="T1728" s="4">
        <v>0.0</v>
      </c>
      <c r="U1728" s="4" t="s">
        <v>31</v>
      </c>
    </row>
    <row r="1729">
      <c r="A1729" s="11" t="s">
        <v>58</v>
      </c>
      <c r="B1729" s="2" t="s">
        <v>96</v>
      </c>
      <c r="C1729" s="2" t="s">
        <v>1139</v>
      </c>
      <c r="D1729" s="3" t="str">
        <f>VLOOKUP(C1729,Locations!$G$2:$H$250,2,false)</f>
        <v>00175 Upper Route 4</v>
      </c>
      <c r="E1729" s="11" t="s">
        <v>24</v>
      </c>
      <c r="F1729" s="4" t="s">
        <v>1118</v>
      </c>
      <c r="G1729" s="14" t="s">
        <v>1163</v>
      </c>
      <c r="H1729" s="2" t="s">
        <v>414</v>
      </c>
      <c r="I1729" s="4"/>
      <c r="J1729" s="4"/>
      <c r="K1729" s="4"/>
      <c r="L1729" s="4"/>
      <c r="M1729" s="4" t="str">
        <f>IF(vlookup(A1729,'Available Pokemon'!A:C,3,FALSE)=D1729,"Y","N")</f>
        <v>N</v>
      </c>
      <c r="N1729" s="4" t="str">
        <f>iferror(IF(vlookup(A1729,'Available Pokemon'!A:D,4,FALSE)=D1729,"Y","N"),"N")</f>
        <v>Y</v>
      </c>
      <c r="O1729" s="4" t="str">
        <f t="shared" si="6"/>
        <v>Y</v>
      </c>
      <c r="P1729" s="4" t="s">
        <v>29</v>
      </c>
      <c r="Q1729" s="4"/>
      <c r="R1729" s="4" t="s">
        <v>28</v>
      </c>
      <c r="S1729" s="4" t="s">
        <v>31</v>
      </c>
      <c r="T1729" s="4">
        <v>2.0</v>
      </c>
      <c r="U1729" s="4"/>
    </row>
    <row r="1730">
      <c r="A1730" s="11" t="s">
        <v>1164</v>
      </c>
      <c r="B1730" s="2" t="s">
        <v>96</v>
      </c>
      <c r="C1730" s="2" t="s">
        <v>1139</v>
      </c>
      <c r="D1730" s="3" t="str">
        <f>VLOOKUP(C1730,Locations!$G$2:$H$250,2,false)</f>
        <v>00175 Upper Route 4</v>
      </c>
      <c r="E1730" s="11" t="s">
        <v>24</v>
      </c>
      <c r="F1730" s="4" t="s">
        <v>1118</v>
      </c>
      <c r="G1730" s="5" t="s">
        <v>1165</v>
      </c>
      <c r="H1730" s="2" t="s">
        <v>414</v>
      </c>
      <c r="I1730" s="4"/>
      <c r="J1730" s="4"/>
      <c r="K1730" s="4"/>
      <c r="L1730" s="4"/>
      <c r="M1730" s="4" t="str">
        <f>IF(vlookup(A1730,'Available Pokemon'!A:C,3,FALSE)=D1730,"Y","N")</f>
        <v>Y</v>
      </c>
      <c r="N1730" s="4" t="str">
        <f>iferror(IF(vlookup(A1730,'Available Pokemon'!A:D,4,FALSE)=D1730,"Y","N"),"N")</f>
        <v>N</v>
      </c>
      <c r="O1730" s="4" t="str">
        <f t="shared" si="6"/>
        <v>Y</v>
      </c>
      <c r="P1730" s="4" t="s">
        <v>29</v>
      </c>
      <c r="Q1730" s="4"/>
      <c r="R1730" s="4" t="s">
        <v>28</v>
      </c>
      <c r="S1730" s="4" t="s">
        <v>28</v>
      </c>
      <c r="T1730" s="4">
        <v>0.0</v>
      </c>
      <c r="U1730" s="4" t="s">
        <v>31</v>
      </c>
    </row>
    <row r="1731">
      <c r="A1731" s="11" t="s">
        <v>1166</v>
      </c>
      <c r="B1731" s="2" t="s">
        <v>96</v>
      </c>
      <c r="C1731" s="2" t="s">
        <v>1139</v>
      </c>
      <c r="D1731" s="3" t="str">
        <f>VLOOKUP(C1731,Locations!$G$2:$H$250,2,false)</f>
        <v>00175 Upper Route 4</v>
      </c>
      <c r="E1731" s="11" t="s">
        <v>24</v>
      </c>
      <c r="F1731" s="4" t="s">
        <v>1118</v>
      </c>
      <c r="G1731" s="5" t="s">
        <v>1165</v>
      </c>
      <c r="H1731" s="2" t="s">
        <v>414</v>
      </c>
      <c r="I1731" s="4"/>
      <c r="J1731" s="4"/>
      <c r="K1731" s="4"/>
      <c r="L1731" s="4"/>
      <c r="M1731" s="4" t="str">
        <f>IF(vlookup(A1731,'Available Pokemon'!A:C,3,FALSE)=D1731,"Y","N")</f>
        <v>Y</v>
      </c>
      <c r="N1731" s="4" t="str">
        <f>iferror(IF(vlookup(A1731,'Available Pokemon'!A:D,4,FALSE)=D1731,"Y","N"),"N")</f>
        <v>N</v>
      </c>
      <c r="O1731" s="4" t="str">
        <f t="shared" si="6"/>
        <v>Y</v>
      </c>
      <c r="P1731" s="4" t="s">
        <v>29</v>
      </c>
      <c r="Q1731" s="4"/>
      <c r="R1731" s="4" t="s">
        <v>28</v>
      </c>
      <c r="S1731" s="4" t="s">
        <v>28</v>
      </c>
      <c r="T1731" s="4">
        <v>1.0</v>
      </c>
      <c r="U1731" s="4"/>
    </row>
    <row r="1732">
      <c r="A1732" s="3" t="s">
        <v>1167</v>
      </c>
      <c r="B1732" s="2" t="s">
        <v>22</v>
      </c>
      <c r="C1732" s="3" t="s">
        <v>1150</v>
      </c>
      <c r="D1732" s="3" t="str">
        <f>VLOOKUP(C1732,Locations!$G$2:$H$250,2,false)</f>
        <v>00177 Agate City</v>
      </c>
      <c r="E1732" s="2" t="s">
        <v>24</v>
      </c>
      <c r="F1732" s="4" t="s">
        <v>1118</v>
      </c>
      <c r="G1732" s="5" t="s">
        <v>1168</v>
      </c>
      <c r="H1732" s="2"/>
      <c r="I1732" s="4" t="s">
        <v>28</v>
      </c>
      <c r="J1732" s="4" t="s">
        <v>28</v>
      </c>
      <c r="K1732" s="4" t="s">
        <v>28</v>
      </c>
      <c r="L1732" s="4" t="s">
        <v>70</v>
      </c>
      <c r="M1732" s="4" t="str">
        <f>IF(vlookup(A1732,'Available Pokemon'!A:C,3,FALSE)=D1732,"Y","N")</f>
        <v>Y</v>
      </c>
      <c r="N1732" s="4" t="str">
        <f>iferror(IF(vlookup(A1732,'Available Pokemon'!A:D,4,FALSE)=D1732,"Y","N"),"N")</f>
        <v>N</v>
      </c>
      <c r="O1732" s="4" t="str">
        <f t="shared" si="6"/>
        <v>Y</v>
      </c>
      <c r="P1732" s="4" t="s">
        <v>30</v>
      </c>
      <c r="Q1732" s="4"/>
      <c r="R1732" s="4"/>
      <c r="S1732" s="4" t="s">
        <v>31</v>
      </c>
      <c r="T1732" s="4" t="s">
        <v>82</v>
      </c>
      <c r="U1732" s="4" t="s">
        <v>31</v>
      </c>
    </row>
    <row r="1733">
      <c r="A1733" s="3" t="s">
        <v>1169</v>
      </c>
      <c r="B1733" s="2" t="s">
        <v>22</v>
      </c>
      <c r="C1733" s="3" t="s">
        <v>1170</v>
      </c>
      <c r="D1733" s="3" t="str">
        <f>VLOOKUP(C1733,Locations!$G$2:$H$250,2,false)</f>
        <v>00181 Labradorra City</v>
      </c>
      <c r="E1733" s="2" t="s">
        <v>24</v>
      </c>
      <c r="F1733" s="4" t="s">
        <v>1171</v>
      </c>
      <c r="G1733" s="5" t="s">
        <v>1172</v>
      </c>
      <c r="H1733" s="2" t="s">
        <v>414</v>
      </c>
      <c r="I1733" s="4" t="s">
        <v>28</v>
      </c>
      <c r="J1733" s="4" t="s">
        <v>28</v>
      </c>
      <c r="K1733" s="4" t="s">
        <v>28</v>
      </c>
      <c r="L1733" s="4" t="s">
        <v>70</v>
      </c>
      <c r="M1733" s="4" t="str">
        <f>IF(vlookup(A1733,'Available Pokemon'!A:C,3,FALSE)=D1733,"Y","N")</f>
        <v>Y</v>
      </c>
      <c r="N1733" s="4" t="str">
        <f>iferror(IF(vlookup(A1733,'Available Pokemon'!A:D,4,FALSE)=D1733,"Y","N"),"N")</f>
        <v>N</v>
      </c>
      <c r="O1733" s="4" t="str">
        <f t="shared" si="6"/>
        <v>Y</v>
      </c>
      <c r="P1733" s="4" t="s">
        <v>172</v>
      </c>
      <c r="Q1733" s="4"/>
      <c r="R1733" s="4"/>
      <c r="S1733" s="4"/>
      <c r="T1733" s="4">
        <v>0.0</v>
      </c>
      <c r="U1733" s="4" t="s">
        <v>31</v>
      </c>
    </row>
    <row r="1734" hidden="1">
      <c r="A1734" s="11" t="s">
        <v>1062</v>
      </c>
      <c r="B1734" s="11" t="s">
        <v>165</v>
      </c>
      <c r="C1734" s="12" t="s">
        <v>1173</v>
      </c>
      <c r="D1734" s="3" t="str">
        <f>VLOOKUP(C1734,Locations!$G$2:$H$250,2,false)</f>
        <v>00182 Victory Road</v>
      </c>
      <c r="E1734" s="11" t="s">
        <v>24</v>
      </c>
      <c r="F1734" s="4" t="s">
        <v>1171</v>
      </c>
      <c r="G1734" s="3"/>
      <c r="H1734" s="11"/>
      <c r="I1734" s="4" t="s">
        <v>550</v>
      </c>
      <c r="J1734" s="4"/>
      <c r="K1734" s="4"/>
      <c r="L1734" s="4"/>
      <c r="M1734" s="4" t="str">
        <f>IF(vlookup(A1734,'Available Pokemon'!A:C,3,FALSE)=D1734,"Y","N")</f>
        <v>N</v>
      </c>
      <c r="N1734" s="4" t="str">
        <f>iferror(IF(vlookup(A1734,'Available Pokemon'!A:D,4,FALSE)=D1734,"Y","N"),"N")</f>
        <v>N</v>
      </c>
      <c r="O1734" s="4" t="str">
        <f t="shared" si="6"/>
        <v>N</v>
      </c>
      <c r="P1734" s="4" t="s">
        <v>131</v>
      </c>
      <c r="Q1734" s="4" t="s">
        <v>121</v>
      </c>
      <c r="R1734" s="4" t="s">
        <v>28</v>
      </c>
      <c r="S1734" s="4" t="s">
        <v>28</v>
      </c>
      <c r="T1734" s="4">
        <v>0.0</v>
      </c>
      <c r="U1734" s="4" t="s">
        <v>31</v>
      </c>
    </row>
    <row r="1735">
      <c r="A1735" s="11" t="s">
        <v>1174</v>
      </c>
      <c r="B1735" s="11" t="s">
        <v>165</v>
      </c>
      <c r="C1735" s="2" t="s">
        <v>1155</v>
      </c>
      <c r="D1735" s="3" t="str">
        <f>VLOOKUP(C1735,Locations!$G$2:$H$250,2,false)</f>
        <v>00178 Charous Mountain</v>
      </c>
      <c r="E1735" s="11" t="s">
        <v>24</v>
      </c>
      <c r="F1735" s="4" t="s">
        <v>1175</v>
      </c>
      <c r="G1735" s="5"/>
      <c r="H1735" s="2" t="s">
        <v>414</v>
      </c>
      <c r="I1735" s="4" t="s">
        <v>1176</v>
      </c>
      <c r="J1735" s="4"/>
      <c r="K1735" s="4"/>
      <c r="L1735" s="4"/>
      <c r="M1735" s="4" t="str">
        <f>IF(vlookup(A1735,'Available Pokemon'!A:C,3,FALSE)=D1735,"Y","N")</f>
        <v>Y</v>
      </c>
      <c r="N1735" s="4" t="str">
        <f>iferror(IF(vlookup(A1735,'Available Pokemon'!A:D,4,FALSE)=D1735,"Y","N"),"N")</f>
        <v>N</v>
      </c>
      <c r="O1735" s="4" t="str">
        <f t="shared" si="6"/>
        <v>Y</v>
      </c>
      <c r="P1735" s="4" t="s">
        <v>111</v>
      </c>
      <c r="Q1735" s="4"/>
      <c r="R1735" s="4"/>
      <c r="S1735" s="4"/>
      <c r="T1735" s="4">
        <v>0.0</v>
      </c>
      <c r="U1735" s="4" t="s">
        <v>31</v>
      </c>
    </row>
    <row r="1736" hidden="1">
      <c r="A1736" s="11" t="s">
        <v>993</v>
      </c>
      <c r="B1736" s="11" t="s">
        <v>165</v>
      </c>
      <c r="C1736" s="2" t="s">
        <v>1155</v>
      </c>
      <c r="D1736" s="3" t="str">
        <f>VLOOKUP(C1736,Locations!$G$2:$H$250,2,false)</f>
        <v>00178 Charous Mountain</v>
      </c>
      <c r="E1736" s="11" t="s">
        <v>24</v>
      </c>
      <c r="F1736" s="4" t="s">
        <v>1175</v>
      </c>
      <c r="G1736" s="3"/>
      <c r="H1736" s="11"/>
      <c r="I1736" s="4"/>
      <c r="J1736" s="4"/>
      <c r="K1736" s="4"/>
      <c r="L1736" s="4"/>
      <c r="M1736" s="4" t="str">
        <f>IF(vlookup(A1736,'Available Pokemon'!A:C,3,FALSE)=D1736,"Y","N")</f>
        <v>N</v>
      </c>
      <c r="N1736" s="4" t="str">
        <f>iferror(IF(vlookup(A1736,'Available Pokemon'!A:D,4,FALSE)=D1736,"Y","N"),"N")</f>
        <v>N</v>
      </c>
      <c r="O1736" s="4" t="str">
        <f t="shared" si="6"/>
        <v>N</v>
      </c>
      <c r="P1736" s="4" t="s">
        <v>81</v>
      </c>
      <c r="Q1736" s="4"/>
      <c r="R1736" s="4" t="s">
        <v>28</v>
      </c>
      <c r="S1736" s="4" t="s">
        <v>28</v>
      </c>
      <c r="T1736" s="4">
        <v>0.0</v>
      </c>
      <c r="U1736" s="4" t="s">
        <v>31</v>
      </c>
    </row>
    <row r="1737" hidden="1">
      <c r="A1737" s="11" t="s">
        <v>1145</v>
      </c>
      <c r="B1737" s="11" t="s">
        <v>165</v>
      </c>
      <c r="C1737" s="2" t="s">
        <v>1155</v>
      </c>
      <c r="D1737" s="3" t="str">
        <f>VLOOKUP(C1737,Locations!$G$2:$H$250,2,false)</f>
        <v>00178 Charous Mountain</v>
      </c>
      <c r="E1737" s="11" t="s">
        <v>24</v>
      </c>
      <c r="F1737" s="4" t="s">
        <v>1175</v>
      </c>
      <c r="G1737" s="3"/>
      <c r="H1737" s="11"/>
      <c r="I1737" s="4"/>
      <c r="J1737" s="4"/>
      <c r="K1737" s="4"/>
      <c r="L1737" s="4"/>
      <c r="M1737" s="4" t="str">
        <f>IF(vlookup(A1737,'Available Pokemon'!A:C,3,FALSE)=D1737,"Y","N")</f>
        <v>N</v>
      </c>
      <c r="N1737" s="4" t="str">
        <f>iferror(IF(vlookup(A1737,'Available Pokemon'!A:D,4,FALSE)=D1737,"Y","N"),"N")</f>
        <v>N</v>
      </c>
      <c r="O1737" s="4" t="str">
        <f t="shared" si="6"/>
        <v>N</v>
      </c>
      <c r="P1737" s="4" t="s">
        <v>147</v>
      </c>
      <c r="Q1737" s="4" t="s">
        <v>131</v>
      </c>
      <c r="R1737" s="4" t="s">
        <v>28</v>
      </c>
      <c r="S1737" s="4" t="s">
        <v>28</v>
      </c>
      <c r="T1737" s="4">
        <v>0.0</v>
      </c>
      <c r="U1737" s="4" t="s">
        <v>31</v>
      </c>
    </row>
    <row r="1738">
      <c r="A1738" s="11" t="s">
        <v>1177</v>
      </c>
      <c r="B1738" s="11" t="s">
        <v>165</v>
      </c>
      <c r="C1738" s="2" t="s">
        <v>1155</v>
      </c>
      <c r="D1738" s="3" t="str">
        <f>VLOOKUP(C1738,Locations!$G$2:$H$250,2,false)</f>
        <v>00178 Charous Mountain</v>
      </c>
      <c r="E1738" s="11" t="s">
        <v>24</v>
      </c>
      <c r="F1738" s="4" t="s">
        <v>1175</v>
      </c>
      <c r="G1738" s="5"/>
      <c r="H1738" s="2" t="s">
        <v>414</v>
      </c>
      <c r="I1738" s="4"/>
      <c r="J1738" s="4"/>
      <c r="K1738" s="4"/>
      <c r="L1738" s="4"/>
      <c r="M1738" s="4" t="str">
        <f>IF(vlookup(A1738,'Available Pokemon'!A:C,3,FALSE)=D1738,"Y","N")</f>
        <v>Y</v>
      </c>
      <c r="N1738" s="4" t="str">
        <f>iferror(IF(vlookup(A1738,'Available Pokemon'!A:D,4,FALSE)=D1738,"Y","N"),"N")</f>
        <v>N</v>
      </c>
      <c r="O1738" s="4" t="str">
        <f t="shared" si="6"/>
        <v>Y</v>
      </c>
      <c r="P1738" s="4" t="s">
        <v>30</v>
      </c>
      <c r="Q1738" s="4" t="s">
        <v>56</v>
      </c>
      <c r="R1738" s="4"/>
      <c r="S1738" s="4"/>
      <c r="T1738" s="4">
        <v>0.0</v>
      </c>
      <c r="U1738" s="4" t="s">
        <v>31</v>
      </c>
    </row>
    <row r="1739">
      <c r="A1739" s="11" t="s">
        <v>1178</v>
      </c>
      <c r="B1739" s="11" t="s">
        <v>165</v>
      </c>
      <c r="C1739" s="2" t="s">
        <v>1155</v>
      </c>
      <c r="D1739" s="3" t="str">
        <f>VLOOKUP(C1739,Locations!$G$2:$H$250,2,false)</f>
        <v>00178 Charous Mountain</v>
      </c>
      <c r="E1739" s="11" t="s">
        <v>24</v>
      </c>
      <c r="F1739" s="4" t="s">
        <v>1175</v>
      </c>
      <c r="G1739" s="5"/>
      <c r="H1739" s="2" t="s">
        <v>149</v>
      </c>
      <c r="I1739" s="4"/>
      <c r="J1739" s="4"/>
      <c r="K1739" s="4"/>
      <c r="L1739" s="4"/>
      <c r="M1739" s="4" t="str">
        <f>IF(vlookup(A1739,'Available Pokemon'!A:C,3,FALSE)=D1739,"Y","N")</f>
        <v>Y</v>
      </c>
      <c r="N1739" s="4" t="str">
        <f>iferror(IF(vlookup(A1739,'Available Pokemon'!A:D,4,FALSE)=D1739,"Y","N"),"N")</f>
        <v>N</v>
      </c>
      <c r="O1739" s="4" t="str">
        <f t="shared" si="6"/>
        <v>Y</v>
      </c>
      <c r="P1739" s="4" t="s">
        <v>71</v>
      </c>
      <c r="Q1739" s="4"/>
      <c r="R1739" s="4"/>
      <c r="S1739" s="4"/>
      <c r="T1739" s="4">
        <v>0.0</v>
      </c>
      <c r="U1739" s="4" t="s">
        <v>31</v>
      </c>
    </row>
    <row r="1740">
      <c r="A1740" s="11" t="s">
        <v>1179</v>
      </c>
      <c r="B1740" s="11" t="s">
        <v>165</v>
      </c>
      <c r="C1740" s="2" t="s">
        <v>1155</v>
      </c>
      <c r="D1740" s="3" t="str">
        <f>VLOOKUP(C1740,Locations!$G$2:$H$250,2,false)</f>
        <v>00178 Charous Mountain</v>
      </c>
      <c r="E1740" s="11" t="s">
        <v>24</v>
      </c>
      <c r="F1740" s="4" t="s">
        <v>1175</v>
      </c>
      <c r="G1740" s="5"/>
      <c r="H1740" s="2" t="s">
        <v>414</v>
      </c>
      <c r="I1740" s="4"/>
      <c r="J1740" s="4"/>
      <c r="K1740" s="4"/>
      <c r="L1740" s="4"/>
      <c r="M1740" s="4" t="str">
        <f>IF(vlookup(A1740,'Available Pokemon'!A:C,3,FALSE)=D1740,"Y","N")</f>
        <v>Y</v>
      </c>
      <c r="N1740" s="4" t="str">
        <f>iferror(IF(vlookup(A1740,'Available Pokemon'!A:D,4,FALSE)=D1740,"Y","N"),"N")</f>
        <v>N</v>
      </c>
      <c r="O1740" s="4" t="str">
        <f t="shared" si="6"/>
        <v>Y</v>
      </c>
      <c r="P1740" s="4" t="s">
        <v>111</v>
      </c>
      <c r="Q1740" s="4" t="s">
        <v>226</v>
      </c>
      <c r="R1740" s="4"/>
      <c r="S1740" s="4"/>
      <c r="T1740" s="4">
        <v>0.0</v>
      </c>
      <c r="U1740" s="4" t="s">
        <v>31</v>
      </c>
    </row>
    <row r="1741" hidden="1">
      <c r="A1741" s="11" t="s">
        <v>1088</v>
      </c>
      <c r="B1741" s="11" t="s">
        <v>165</v>
      </c>
      <c r="C1741" s="2" t="s">
        <v>1155</v>
      </c>
      <c r="D1741" s="3" t="str">
        <f>VLOOKUP(C1741,Locations!$G$2:$H$250,2,false)</f>
        <v>00178 Charous Mountain</v>
      </c>
      <c r="E1741" s="11" t="s">
        <v>24</v>
      </c>
      <c r="F1741" s="4" t="s">
        <v>1175</v>
      </c>
      <c r="G1741" s="3"/>
      <c r="H1741" s="11"/>
      <c r="I1741" s="4" t="s">
        <v>824</v>
      </c>
      <c r="J1741" s="4" t="s">
        <v>550</v>
      </c>
      <c r="K1741" s="4"/>
      <c r="L1741" s="4"/>
      <c r="M1741" s="4" t="str">
        <f>IF(vlookup(A1741,'Available Pokemon'!A:C,3,FALSE)=D1741,"Y","N")</f>
        <v>N</v>
      </c>
      <c r="N1741" s="4" t="str">
        <f>iferror(IF(vlookup(A1741,'Available Pokemon'!A:D,4,FALSE)=D1741,"Y","N"),"N")</f>
        <v>N</v>
      </c>
      <c r="O1741" s="4" t="str">
        <f t="shared" si="6"/>
        <v>N</v>
      </c>
      <c r="P1741" s="4" t="s">
        <v>121</v>
      </c>
      <c r="Q1741" s="4"/>
      <c r="R1741" s="4" t="s">
        <v>28</v>
      </c>
      <c r="S1741" s="4" t="s">
        <v>28</v>
      </c>
      <c r="T1741" s="4">
        <v>0.0</v>
      </c>
      <c r="U1741" s="4" t="s">
        <v>31</v>
      </c>
    </row>
    <row r="1742" hidden="1">
      <c r="A1742" s="11" t="s">
        <v>456</v>
      </c>
      <c r="B1742" s="11" t="s">
        <v>165</v>
      </c>
      <c r="C1742" s="2" t="s">
        <v>1155</v>
      </c>
      <c r="D1742" s="3" t="str">
        <f>VLOOKUP(C1742,Locations!$G$2:$H$250,2,false)</f>
        <v>00178 Charous Mountain</v>
      </c>
      <c r="E1742" s="11" t="s">
        <v>24</v>
      </c>
      <c r="F1742" s="4" t="s">
        <v>1175</v>
      </c>
      <c r="G1742" s="3"/>
      <c r="H1742" s="11"/>
      <c r="I1742" s="4" t="s">
        <v>457</v>
      </c>
      <c r="J1742" s="4"/>
      <c r="K1742" s="4"/>
      <c r="L1742" s="4"/>
      <c r="M1742" s="4" t="str">
        <f>IF(vlookup(A1742,'Available Pokemon'!A:C,3,FALSE)=D1742,"Y","N")</f>
        <v>N</v>
      </c>
      <c r="N1742" s="4" t="str">
        <f>iferror(IF(vlookup(A1742,'Available Pokemon'!A:D,4,FALSE)=D1742,"Y","N"),"N")</f>
        <v>N</v>
      </c>
      <c r="O1742" s="4" t="str">
        <f t="shared" si="6"/>
        <v>N</v>
      </c>
      <c r="P1742" s="4" t="s">
        <v>131</v>
      </c>
      <c r="Q1742" s="4" t="s">
        <v>172</v>
      </c>
      <c r="R1742" s="4" t="s">
        <v>28</v>
      </c>
      <c r="S1742" s="4" t="s">
        <v>31</v>
      </c>
      <c r="T1742" s="4" t="s">
        <v>82</v>
      </c>
      <c r="U1742" s="4" t="s">
        <v>31</v>
      </c>
    </row>
    <row r="1743" hidden="1">
      <c r="A1743" s="11" t="s">
        <v>741</v>
      </c>
      <c r="B1743" s="11" t="s">
        <v>165</v>
      </c>
      <c r="C1743" s="2" t="s">
        <v>1155</v>
      </c>
      <c r="D1743" s="3" t="str">
        <f>VLOOKUP(C1743,Locations!$G$2:$H$250,2,false)</f>
        <v>00178 Charous Mountain</v>
      </c>
      <c r="E1743" s="11" t="s">
        <v>24</v>
      </c>
      <c r="F1743" s="4" t="s">
        <v>1175</v>
      </c>
      <c r="G1743" s="3"/>
      <c r="H1743" s="11"/>
      <c r="I1743" s="4"/>
      <c r="J1743" s="4"/>
      <c r="K1743" s="4"/>
      <c r="L1743" s="4"/>
      <c r="M1743" s="4" t="str">
        <f>IF(vlookup(A1743,'Available Pokemon'!A:C,3,FALSE)=D1743,"Y","N")</f>
        <v>N</v>
      </c>
      <c r="N1743" s="4" t="str">
        <f>iferror(IF(vlookup(A1743,'Available Pokemon'!A:D,4,FALSE)=D1743,"Y","N"),"N")</f>
        <v>N</v>
      </c>
      <c r="O1743" s="4" t="str">
        <f t="shared" si="6"/>
        <v>N</v>
      </c>
      <c r="P1743" s="4" t="s">
        <v>33</v>
      </c>
      <c r="Q1743" s="4"/>
      <c r="R1743" s="4" t="s">
        <v>28</v>
      </c>
      <c r="S1743" s="4" t="s">
        <v>28</v>
      </c>
      <c r="T1743" s="4">
        <v>0.0</v>
      </c>
      <c r="U1743" s="4" t="s">
        <v>31</v>
      </c>
    </row>
    <row r="1744" hidden="1">
      <c r="A1744" s="11" t="s">
        <v>597</v>
      </c>
      <c r="B1744" s="11" t="s">
        <v>165</v>
      </c>
      <c r="C1744" s="2" t="s">
        <v>1155</v>
      </c>
      <c r="D1744" s="3" t="str">
        <f>VLOOKUP(C1744,Locations!$G$2:$H$250,2,false)</f>
        <v>00178 Charous Mountain</v>
      </c>
      <c r="E1744" s="11" t="s">
        <v>24</v>
      </c>
      <c r="F1744" s="4" t="s">
        <v>1175</v>
      </c>
      <c r="G1744" s="3"/>
      <c r="H1744" s="11"/>
      <c r="I1744" s="4"/>
      <c r="J1744" s="4"/>
      <c r="K1744" s="4"/>
      <c r="L1744" s="4"/>
      <c r="M1744" s="4" t="str">
        <f>IF(vlookup(A1744,'Available Pokemon'!A:C,3,FALSE)=D1744,"Y","N")</f>
        <v>N</v>
      </c>
      <c r="N1744" s="4" t="str">
        <f>iferror(IF(vlookup(A1744,'Available Pokemon'!A:D,4,FALSE)=D1744,"Y","N"),"N")</f>
        <v>N</v>
      </c>
      <c r="O1744" s="4" t="str">
        <f t="shared" si="6"/>
        <v>N</v>
      </c>
      <c r="P1744" s="4" t="s">
        <v>177</v>
      </c>
      <c r="Q1744" s="4" t="s">
        <v>147</v>
      </c>
      <c r="R1744" s="4" t="s">
        <v>28</v>
      </c>
      <c r="S1744" s="4" t="s">
        <v>31</v>
      </c>
      <c r="T1744" s="4" t="s">
        <v>82</v>
      </c>
      <c r="U1744" s="4" t="s">
        <v>31</v>
      </c>
    </row>
    <row r="1745" hidden="1">
      <c r="A1745" s="11" t="s">
        <v>822</v>
      </c>
      <c r="B1745" s="11" t="s">
        <v>165</v>
      </c>
      <c r="C1745" s="12" t="s">
        <v>1173</v>
      </c>
      <c r="D1745" s="3" t="str">
        <f>VLOOKUP(C1745,Locations!$G$2:$H$250,2,false)</f>
        <v>00182 Victory Road</v>
      </c>
      <c r="E1745" s="11" t="s">
        <v>24</v>
      </c>
      <c r="F1745" s="4" t="s">
        <v>1175</v>
      </c>
      <c r="G1745" s="3" t="s">
        <v>546</v>
      </c>
      <c r="H1745" s="11"/>
      <c r="I1745" s="4"/>
      <c r="J1745" s="4"/>
      <c r="K1745" s="4"/>
      <c r="L1745" s="4"/>
      <c r="M1745" s="4" t="str">
        <f>IF(vlookup(A1745,'Available Pokemon'!A:C,3,FALSE)=D1745,"Y","N")</f>
        <v>N</v>
      </c>
      <c r="N1745" s="4" t="str">
        <f>iferror(IF(vlookup(A1745,'Available Pokemon'!A:D,4,FALSE)=D1745,"Y","N"),"N")</f>
        <v>N</v>
      </c>
      <c r="O1745" s="4" t="str">
        <f t="shared" si="6"/>
        <v>N</v>
      </c>
      <c r="P1745" s="4" t="s">
        <v>147</v>
      </c>
      <c r="Q1745" s="4"/>
      <c r="R1745" s="4" t="s">
        <v>28</v>
      </c>
      <c r="S1745" s="4" t="s">
        <v>31</v>
      </c>
      <c r="T1745" s="4" t="s">
        <v>82</v>
      </c>
      <c r="U1745" s="4" t="s">
        <v>31</v>
      </c>
    </row>
    <row r="1746" hidden="1">
      <c r="A1746" s="11" t="s">
        <v>1174</v>
      </c>
      <c r="B1746" s="11" t="s">
        <v>165</v>
      </c>
      <c r="C1746" s="12" t="s">
        <v>1173</v>
      </c>
      <c r="D1746" s="3" t="str">
        <f>VLOOKUP(C1746,Locations!$G$2:$H$250,2,false)</f>
        <v>00182 Victory Road</v>
      </c>
      <c r="E1746" s="11" t="s">
        <v>24</v>
      </c>
      <c r="F1746" s="4" t="s">
        <v>1175</v>
      </c>
      <c r="G1746" s="3" t="s">
        <v>546</v>
      </c>
      <c r="H1746" s="11"/>
      <c r="I1746" s="4" t="s">
        <v>1176</v>
      </c>
      <c r="J1746" s="4"/>
      <c r="K1746" s="4"/>
      <c r="L1746" s="4"/>
      <c r="M1746" s="4" t="str">
        <f>IF(vlookup(A1746,'Available Pokemon'!A:C,3,FALSE)=D1746,"Y","N")</f>
        <v>N</v>
      </c>
      <c r="N1746" s="4" t="str">
        <f>iferror(IF(vlookup(A1746,'Available Pokemon'!A:D,4,FALSE)=D1746,"Y","N"),"N")</f>
        <v>N</v>
      </c>
      <c r="O1746" s="4" t="str">
        <f t="shared" si="6"/>
        <v>N</v>
      </c>
      <c r="P1746" s="4" t="s">
        <v>111</v>
      </c>
      <c r="Q1746" s="4"/>
      <c r="R1746" s="4"/>
      <c r="S1746" s="4"/>
      <c r="T1746" s="4">
        <v>0.0</v>
      </c>
      <c r="U1746" s="4" t="s">
        <v>31</v>
      </c>
    </row>
    <row r="1747" hidden="1">
      <c r="A1747" s="11" t="s">
        <v>1145</v>
      </c>
      <c r="B1747" s="11" t="s">
        <v>165</v>
      </c>
      <c r="C1747" s="12" t="s">
        <v>1173</v>
      </c>
      <c r="D1747" s="3" t="str">
        <f>VLOOKUP(C1747,Locations!$G$2:$H$250,2,false)</f>
        <v>00182 Victory Road</v>
      </c>
      <c r="E1747" s="11" t="s">
        <v>24</v>
      </c>
      <c r="F1747" s="4" t="s">
        <v>1175</v>
      </c>
      <c r="G1747" s="3" t="s">
        <v>546</v>
      </c>
      <c r="H1747" s="11"/>
      <c r="I1747" s="4"/>
      <c r="J1747" s="4"/>
      <c r="K1747" s="4"/>
      <c r="L1747" s="4"/>
      <c r="M1747" s="4" t="str">
        <f>IF(vlookup(A1747,'Available Pokemon'!A:C,3,FALSE)=D1747,"Y","N")</f>
        <v>N</v>
      </c>
      <c r="N1747" s="4" t="str">
        <f>iferror(IF(vlookup(A1747,'Available Pokemon'!A:D,4,FALSE)=D1747,"Y","N"),"N")</f>
        <v>N</v>
      </c>
      <c r="O1747" s="4" t="str">
        <f t="shared" si="6"/>
        <v>N</v>
      </c>
      <c r="P1747" s="4" t="s">
        <v>147</v>
      </c>
      <c r="Q1747" s="4" t="s">
        <v>131</v>
      </c>
      <c r="R1747" s="4" t="s">
        <v>28</v>
      </c>
      <c r="S1747" s="4" t="s">
        <v>28</v>
      </c>
      <c r="T1747" s="4">
        <v>0.0</v>
      </c>
      <c r="U1747" s="4" t="s">
        <v>31</v>
      </c>
    </row>
    <row r="1748" hidden="1">
      <c r="A1748" s="11" t="s">
        <v>1178</v>
      </c>
      <c r="B1748" s="11" t="s">
        <v>165</v>
      </c>
      <c r="C1748" s="12" t="s">
        <v>1173</v>
      </c>
      <c r="D1748" s="3" t="str">
        <f>VLOOKUP(C1748,Locations!$G$2:$H$250,2,false)</f>
        <v>00182 Victory Road</v>
      </c>
      <c r="E1748" s="11" t="s">
        <v>24</v>
      </c>
      <c r="F1748" s="4" t="s">
        <v>1175</v>
      </c>
      <c r="G1748" s="3" t="s">
        <v>546</v>
      </c>
      <c r="H1748" s="11"/>
      <c r="I1748" s="4"/>
      <c r="J1748" s="4"/>
      <c r="K1748" s="4"/>
      <c r="L1748" s="4"/>
      <c r="M1748" s="4" t="str">
        <f>IF(vlookup(A1748,'Available Pokemon'!A:C,3,FALSE)=D1748,"Y","N")</f>
        <v>N</v>
      </c>
      <c r="N1748" s="4" t="str">
        <f>iferror(IF(vlookup(A1748,'Available Pokemon'!A:D,4,FALSE)=D1748,"Y","N"),"N")</f>
        <v>N</v>
      </c>
      <c r="O1748" s="4" t="str">
        <f t="shared" si="6"/>
        <v>N</v>
      </c>
      <c r="P1748" s="4" t="s">
        <v>71</v>
      </c>
      <c r="Q1748" s="4"/>
      <c r="R1748" s="4"/>
      <c r="S1748" s="4"/>
      <c r="T1748" s="4">
        <v>0.0</v>
      </c>
      <c r="U1748" s="4" t="s">
        <v>31</v>
      </c>
    </row>
    <row r="1749" hidden="1">
      <c r="A1749" s="11" t="s">
        <v>741</v>
      </c>
      <c r="B1749" s="11" t="s">
        <v>165</v>
      </c>
      <c r="C1749" s="12" t="s">
        <v>1173</v>
      </c>
      <c r="D1749" s="3" t="str">
        <f>VLOOKUP(C1749,Locations!$G$2:$H$250,2,false)</f>
        <v>00182 Victory Road</v>
      </c>
      <c r="E1749" s="11" t="s">
        <v>24</v>
      </c>
      <c r="F1749" s="4" t="s">
        <v>1175</v>
      </c>
      <c r="G1749" s="3" t="s">
        <v>546</v>
      </c>
      <c r="H1749" s="11"/>
      <c r="I1749" s="4"/>
      <c r="J1749" s="4"/>
      <c r="K1749" s="4"/>
      <c r="L1749" s="4"/>
      <c r="M1749" s="4" t="str">
        <f>IF(vlookup(A1749,'Available Pokemon'!A:C,3,FALSE)=D1749,"Y","N")</f>
        <v>N</v>
      </c>
      <c r="N1749" s="4" t="str">
        <f>iferror(IF(vlookup(A1749,'Available Pokemon'!A:D,4,FALSE)=D1749,"Y","N"),"N")</f>
        <v>N</v>
      </c>
      <c r="O1749" s="4" t="str">
        <f t="shared" si="6"/>
        <v>N</v>
      </c>
      <c r="P1749" s="4" t="s">
        <v>33</v>
      </c>
      <c r="Q1749" s="4"/>
      <c r="R1749" s="4" t="s">
        <v>28</v>
      </c>
      <c r="S1749" s="4" t="s">
        <v>28</v>
      </c>
      <c r="T1749" s="4">
        <v>0.0</v>
      </c>
      <c r="U1749" s="4" t="s">
        <v>31</v>
      </c>
    </row>
    <row r="1750" hidden="1">
      <c r="A1750" s="11" t="s">
        <v>1088</v>
      </c>
      <c r="B1750" s="11" t="s">
        <v>165</v>
      </c>
      <c r="C1750" s="12" t="s">
        <v>1173</v>
      </c>
      <c r="D1750" s="3" t="str">
        <f>VLOOKUP(C1750,Locations!$G$2:$H$250,2,false)</f>
        <v>00182 Victory Road</v>
      </c>
      <c r="E1750" s="11" t="s">
        <v>24</v>
      </c>
      <c r="F1750" s="4" t="s">
        <v>1175</v>
      </c>
      <c r="G1750" s="3" t="s">
        <v>1180</v>
      </c>
      <c r="H1750" s="11"/>
      <c r="I1750" s="4" t="s">
        <v>824</v>
      </c>
      <c r="J1750" s="4" t="s">
        <v>550</v>
      </c>
      <c r="K1750" s="4"/>
      <c r="L1750" s="4"/>
      <c r="M1750" s="4" t="str">
        <f>IF(vlookup(A1750,'Available Pokemon'!A:C,3,FALSE)=D1750,"Y","N")</f>
        <v>N</v>
      </c>
      <c r="N1750" s="4" t="str">
        <f>iferror(IF(vlookup(A1750,'Available Pokemon'!A:D,4,FALSE)=D1750,"Y","N"),"N")</f>
        <v>N</v>
      </c>
      <c r="O1750" s="4" t="str">
        <f t="shared" si="6"/>
        <v>N</v>
      </c>
      <c r="P1750" s="4" t="s">
        <v>121</v>
      </c>
      <c r="Q1750" s="4"/>
      <c r="R1750" s="4" t="s">
        <v>28</v>
      </c>
      <c r="S1750" s="4" t="s">
        <v>28</v>
      </c>
      <c r="T1750" s="4">
        <v>0.0</v>
      </c>
      <c r="U1750" s="4" t="s">
        <v>31</v>
      </c>
    </row>
    <row r="1751">
      <c r="A1751" s="11" t="s">
        <v>1181</v>
      </c>
      <c r="B1751" s="11" t="s">
        <v>165</v>
      </c>
      <c r="C1751" s="12" t="s">
        <v>1173</v>
      </c>
      <c r="D1751" s="3" t="str">
        <f>VLOOKUP(C1751,Locations!$G$2:$H$250,2,false)</f>
        <v>00182 Victory Road</v>
      </c>
      <c r="E1751" s="11" t="s">
        <v>24</v>
      </c>
      <c r="F1751" s="4" t="s">
        <v>1175</v>
      </c>
      <c r="G1751" s="5" t="s">
        <v>1182</v>
      </c>
      <c r="H1751" s="2" t="s">
        <v>149</v>
      </c>
      <c r="I1751" s="4"/>
      <c r="J1751" s="4"/>
      <c r="K1751" s="4"/>
      <c r="L1751" s="4"/>
      <c r="M1751" s="4" t="str">
        <f>IF(vlookup(A1751,'Available Pokemon'!A:C,3,FALSE)=D1751,"Y","N")</f>
        <v>Y</v>
      </c>
      <c r="N1751" s="4" t="str">
        <f>iferror(IF(vlookup(A1751,'Available Pokemon'!A:D,4,FALSE)=D1751,"Y","N"),"N")</f>
        <v>N</v>
      </c>
      <c r="O1751" s="4" t="str">
        <f t="shared" si="6"/>
        <v>Y</v>
      </c>
      <c r="P1751" s="4" t="s">
        <v>81</v>
      </c>
      <c r="Q1751" s="4"/>
      <c r="R1751" s="4"/>
      <c r="S1751" s="4"/>
      <c r="T1751" s="4">
        <v>0.0</v>
      </c>
      <c r="U1751" s="4" t="s">
        <v>31</v>
      </c>
    </row>
    <row r="1752" hidden="1">
      <c r="A1752" s="11" t="s">
        <v>960</v>
      </c>
      <c r="B1752" s="11" t="s">
        <v>165</v>
      </c>
      <c r="C1752" s="12" t="s">
        <v>1173</v>
      </c>
      <c r="D1752" s="3" t="str">
        <f>VLOOKUP(C1752,Locations!$G$2:$H$250,2,false)</f>
        <v>00182 Victory Road</v>
      </c>
      <c r="E1752" s="11" t="s">
        <v>24</v>
      </c>
      <c r="F1752" s="4" t="s">
        <v>1175</v>
      </c>
      <c r="G1752" s="5" t="s">
        <v>1183</v>
      </c>
      <c r="H1752" s="2" t="s">
        <v>414</v>
      </c>
      <c r="I1752" s="4" t="s">
        <v>103</v>
      </c>
      <c r="J1752" s="4"/>
      <c r="K1752" s="4"/>
      <c r="L1752" s="4"/>
      <c r="M1752" s="4" t="str">
        <f>IF(vlookup(A1752,'Available Pokemon'!A:C,3,FALSE)=D1752,"Y","N")</f>
        <v>N</v>
      </c>
      <c r="N1752" s="4" t="str">
        <f>iferror(IF(vlookup(A1752,'Available Pokemon'!A:D,4,FALSE)=D1752,"Y","N"),"N")</f>
        <v>N</v>
      </c>
      <c r="O1752" s="4" t="str">
        <f t="shared" si="6"/>
        <v>N</v>
      </c>
      <c r="P1752" s="4" t="s">
        <v>147</v>
      </c>
      <c r="Q1752" s="4" t="s">
        <v>75</v>
      </c>
      <c r="R1752" s="4"/>
      <c r="S1752" s="4"/>
      <c r="T1752" s="4">
        <v>0.0</v>
      </c>
      <c r="U1752" s="4" t="s">
        <v>31</v>
      </c>
    </row>
    <row r="1753" hidden="1">
      <c r="A1753" s="11" t="s">
        <v>365</v>
      </c>
      <c r="B1753" s="11" t="s">
        <v>165</v>
      </c>
      <c r="C1753" s="12" t="s">
        <v>1173</v>
      </c>
      <c r="D1753" s="3" t="str">
        <f>VLOOKUP(C1753,Locations!$G$2:$H$250,2,false)</f>
        <v>00182 Victory Road</v>
      </c>
      <c r="E1753" s="11" t="s">
        <v>24</v>
      </c>
      <c r="F1753" s="4" t="s">
        <v>1175</v>
      </c>
      <c r="G1753" s="3" t="s">
        <v>1184</v>
      </c>
      <c r="H1753" s="11"/>
      <c r="I1753" s="4"/>
      <c r="J1753" s="4"/>
      <c r="K1753" s="4"/>
      <c r="L1753" s="4"/>
      <c r="M1753" s="4" t="str">
        <f>IF(vlookup(A1753,'Available Pokemon'!A:C,3,FALSE)=D1753,"Y","N")</f>
        <v>N</v>
      </c>
      <c r="N1753" s="4" t="str">
        <f>iferror(IF(vlookup(A1753,'Available Pokemon'!A:D,4,FALSE)=D1753,"Y","N"),"N")</f>
        <v>N</v>
      </c>
      <c r="O1753" s="4" t="str">
        <f t="shared" si="6"/>
        <v>N</v>
      </c>
      <c r="P1753" s="4" t="s">
        <v>90</v>
      </c>
      <c r="Q1753" s="4" t="s">
        <v>30</v>
      </c>
      <c r="R1753" s="4" t="s">
        <v>28</v>
      </c>
      <c r="S1753" s="4" t="s">
        <v>28</v>
      </c>
      <c r="T1753" s="4">
        <v>0.0</v>
      </c>
      <c r="U1753" s="4" t="s">
        <v>31</v>
      </c>
    </row>
    <row r="1754">
      <c r="A1754" s="11" t="s">
        <v>1185</v>
      </c>
      <c r="B1754" s="11" t="s">
        <v>165</v>
      </c>
      <c r="C1754" s="12" t="s">
        <v>1173</v>
      </c>
      <c r="D1754" s="3" t="str">
        <f>VLOOKUP(C1754,Locations!$G$2:$H$250,2,false)</f>
        <v>00182 Victory Road</v>
      </c>
      <c r="E1754" s="11" t="s">
        <v>24</v>
      </c>
      <c r="F1754" s="4" t="s">
        <v>1175</v>
      </c>
      <c r="G1754" s="5" t="s">
        <v>1184</v>
      </c>
      <c r="H1754" s="2" t="s">
        <v>414</v>
      </c>
      <c r="I1754" s="4"/>
      <c r="J1754" s="4"/>
      <c r="K1754" s="4"/>
      <c r="L1754" s="4"/>
      <c r="M1754" s="4" t="str">
        <f>IF(vlookup(A1754,'Available Pokemon'!A:C,3,FALSE)=D1754,"Y","N")</f>
        <v>Y</v>
      </c>
      <c r="N1754" s="4" t="str">
        <f>iferror(IF(vlookup(A1754,'Available Pokemon'!A:D,4,FALSE)=D1754,"Y","N"),"N")</f>
        <v>N</v>
      </c>
      <c r="O1754" s="4" t="str">
        <f t="shared" si="6"/>
        <v>Y</v>
      </c>
      <c r="P1754" s="4" t="s">
        <v>147</v>
      </c>
      <c r="Q1754" s="4"/>
      <c r="R1754" s="4"/>
      <c r="S1754" s="4"/>
      <c r="T1754" s="4">
        <v>0.0</v>
      </c>
      <c r="U1754" s="4" t="s">
        <v>31</v>
      </c>
    </row>
    <row r="1755" hidden="1">
      <c r="A1755" s="11" t="s">
        <v>630</v>
      </c>
      <c r="B1755" s="11" t="s">
        <v>165</v>
      </c>
      <c r="C1755" s="12" t="s">
        <v>1173</v>
      </c>
      <c r="D1755" s="3" t="str">
        <f>VLOOKUP(C1755,Locations!$G$2:$H$250,2,false)</f>
        <v>00182 Victory Road</v>
      </c>
      <c r="E1755" s="11" t="s">
        <v>24</v>
      </c>
      <c r="F1755" s="4" t="s">
        <v>1175</v>
      </c>
      <c r="G1755" s="3" t="s">
        <v>1186</v>
      </c>
      <c r="H1755" s="11"/>
      <c r="I1755" s="4"/>
      <c r="J1755" s="4"/>
      <c r="K1755" s="4"/>
      <c r="L1755" s="4"/>
      <c r="M1755" s="4" t="str">
        <f>IF(vlookup(A1755,'Available Pokemon'!A:C,3,FALSE)=D1755,"Y","N")</f>
        <v>N</v>
      </c>
      <c r="N1755" s="4" t="str">
        <f>iferror(IF(vlookup(A1755,'Available Pokemon'!A:D,4,FALSE)=D1755,"Y","N"),"N")</f>
        <v>N</v>
      </c>
      <c r="O1755" s="4" t="str">
        <f t="shared" si="6"/>
        <v>N</v>
      </c>
      <c r="P1755" s="4" t="s">
        <v>186</v>
      </c>
      <c r="Q1755" s="4" t="s">
        <v>56</v>
      </c>
      <c r="R1755" s="4" t="s">
        <v>28</v>
      </c>
      <c r="S1755" s="4" t="s">
        <v>28</v>
      </c>
      <c r="T1755" s="4">
        <v>0.0</v>
      </c>
      <c r="U1755" s="4" t="s">
        <v>31</v>
      </c>
    </row>
    <row r="1756" hidden="1">
      <c r="A1756" s="11" t="s">
        <v>456</v>
      </c>
      <c r="B1756" s="11" t="s">
        <v>165</v>
      </c>
      <c r="C1756" s="12" t="s">
        <v>1173</v>
      </c>
      <c r="D1756" s="3" t="str">
        <f>VLOOKUP(C1756,Locations!$G$2:$H$250,2,false)</f>
        <v>00182 Victory Road</v>
      </c>
      <c r="E1756" s="11" t="s">
        <v>24</v>
      </c>
      <c r="F1756" s="4" t="s">
        <v>1175</v>
      </c>
      <c r="G1756" s="3" t="s">
        <v>232</v>
      </c>
      <c r="H1756" s="11"/>
      <c r="I1756" s="4" t="s">
        <v>457</v>
      </c>
      <c r="J1756" s="4"/>
      <c r="K1756" s="4"/>
      <c r="L1756" s="4"/>
      <c r="M1756" s="4" t="str">
        <f>IF(vlookup(A1756,'Available Pokemon'!A:C,3,FALSE)=D1756,"Y","N")</f>
        <v>N</v>
      </c>
      <c r="N1756" s="4" t="str">
        <f>iferror(IF(vlookup(A1756,'Available Pokemon'!A:D,4,FALSE)=D1756,"Y","N"),"N")</f>
        <v>N</v>
      </c>
      <c r="O1756" s="4" t="str">
        <f t="shared" si="6"/>
        <v>N</v>
      </c>
      <c r="P1756" s="4" t="s">
        <v>131</v>
      </c>
      <c r="Q1756" s="4" t="s">
        <v>172</v>
      </c>
      <c r="R1756" s="4" t="s">
        <v>28</v>
      </c>
      <c r="S1756" s="4" t="s">
        <v>31</v>
      </c>
      <c r="T1756" s="4" t="s">
        <v>82</v>
      </c>
      <c r="U1756" s="4" t="s">
        <v>31</v>
      </c>
    </row>
    <row r="1757" hidden="1">
      <c r="A1757" s="11" t="s">
        <v>597</v>
      </c>
      <c r="B1757" s="11" t="s">
        <v>165</v>
      </c>
      <c r="C1757" s="12" t="s">
        <v>1173</v>
      </c>
      <c r="D1757" s="3" t="str">
        <f>VLOOKUP(C1757,Locations!$G$2:$H$250,2,false)</f>
        <v>00182 Victory Road</v>
      </c>
      <c r="E1757" s="11" t="s">
        <v>24</v>
      </c>
      <c r="F1757" s="4" t="s">
        <v>1175</v>
      </c>
      <c r="G1757" s="3" t="s">
        <v>232</v>
      </c>
      <c r="H1757" s="11"/>
      <c r="I1757" s="4"/>
      <c r="J1757" s="4"/>
      <c r="K1757" s="4"/>
      <c r="L1757" s="4"/>
      <c r="M1757" s="4" t="str">
        <f>IF(vlookup(A1757,'Available Pokemon'!A:C,3,FALSE)=D1757,"Y","N")</f>
        <v>N</v>
      </c>
      <c r="N1757" s="4" t="str">
        <f>iferror(IF(vlookup(A1757,'Available Pokemon'!A:D,4,FALSE)=D1757,"Y","N"),"N")</f>
        <v>N</v>
      </c>
      <c r="O1757" s="4" t="str">
        <f t="shared" si="6"/>
        <v>N</v>
      </c>
      <c r="P1757" s="4" t="s">
        <v>177</v>
      </c>
      <c r="Q1757" s="4" t="s">
        <v>147</v>
      </c>
      <c r="R1757" s="4" t="s">
        <v>28</v>
      </c>
      <c r="S1757" s="4" t="s">
        <v>31</v>
      </c>
      <c r="T1757" s="4" t="s">
        <v>82</v>
      </c>
      <c r="U1757" s="4" t="s">
        <v>31</v>
      </c>
    </row>
    <row r="1758" hidden="1">
      <c r="A1758" s="11" t="s">
        <v>759</v>
      </c>
      <c r="B1758" s="11" t="s">
        <v>165</v>
      </c>
      <c r="C1758" s="12" t="s">
        <v>1173</v>
      </c>
      <c r="D1758" s="3" t="str">
        <f>VLOOKUP(C1758,Locations!$G$2:$H$250,2,false)</f>
        <v>00182 Victory Road</v>
      </c>
      <c r="E1758" s="11" t="s">
        <v>24</v>
      </c>
      <c r="F1758" s="4" t="s">
        <v>1175</v>
      </c>
      <c r="G1758" s="3" t="s">
        <v>1187</v>
      </c>
      <c r="H1758" s="11"/>
      <c r="I1758" s="4" t="s">
        <v>1162</v>
      </c>
      <c r="J1758" s="4"/>
      <c r="K1758" s="4"/>
      <c r="L1758" s="4"/>
      <c r="M1758" s="4" t="str">
        <f>IF(vlookup(A1758,'Available Pokemon'!A:C,3,FALSE)=D1758,"Y","N")</f>
        <v>N</v>
      </c>
      <c r="N1758" s="4" t="str">
        <f>iferror(IF(vlookup(A1758,'Available Pokemon'!A:D,4,FALSE)=D1758,"Y","N"),"N")</f>
        <v>N</v>
      </c>
      <c r="O1758" s="4" t="str">
        <f t="shared" si="6"/>
        <v>N</v>
      </c>
      <c r="P1758" s="4" t="s">
        <v>226</v>
      </c>
      <c r="Q1758" s="4" t="s">
        <v>75</v>
      </c>
      <c r="R1758" s="4" t="s">
        <v>28</v>
      </c>
      <c r="S1758" s="4" t="s">
        <v>28</v>
      </c>
      <c r="T1758" s="4">
        <v>0.0</v>
      </c>
      <c r="U1758" s="4" t="s">
        <v>31</v>
      </c>
    </row>
    <row r="1759" hidden="1">
      <c r="A1759" s="11" t="s">
        <v>1179</v>
      </c>
      <c r="B1759" s="11" t="s">
        <v>165</v>
      </c>
      <c r="C1759" s="12" t="s">
        <v>1173</v>
      </c>
      <c r="D1759" s="3" t="str">
        <f>VLOOKUP(C1759,Locations!$G$2:$H$250,2,false)</f>
        <v>00182 Victory Road</v>
      </c>
      <c r="E1759" s="11" t="s">
        <v>24</v>
      </c>
      <c r="F1759" s="4" t="s">
        <v>1175</v>
      </c>
      <c r="G1759" s="3" t="s">
        <v>1188</v>
      </c>
      <c r="H1759" s="11"/>
      <c r="I1759" s="4"/>
      <c r="J1759" s="4"/>
      <c r="K1759" s="4"/>
      <c r="L1759" s="4"/>
      <c r="M1759" s="4" t="str">
        <f>IF(vlookup(A1759,'Available Pokemon'!A:C,3,FALSE)=D1759,"Y","N")</f>
        <v>N</v>
      </c>
      <c r="N1759" s="4" t="str">
        <f>iferror(IF(vlookup(A1759,'Available Pokemon'!A:D,4,FALSE)=D1759,"Y","N"),"N")</f>
        <v>N</v>
      </c>
      <c r="O1759" s="4" t="str">
        <f t="shared" si="6"/>
        <v>N</v>
      </c>
      <c r="P1759" s="4" t="s">
        <v>111</v>
      </c>
      <c r="Q1759" s="4" t="s">
        <v>226</v>
      </c>
      <c r="R1759" s="4"/>
      <c r="S1759" s="4"/>
      <c r="T1759" s="4">
        <v>0.0</v>
      </c>
      <c r="U1759" s="4" t="s">
        <v>31</v>
      </c>
    </row>
    <row r="1760" hidden="1">
      <c r="A1760" s="11" t="s">
        <v>993</v>
      </c>
      <c r="B1760" s="11" t="s">
        <v>165</v>
      </c>
      <c r="C1760" s="12" t="s">
        <v>1173</v>
      </c>
      <c r="D1760" s="3" t="str">
        <f>VLOOKUP(C1760,Locations!$G$2:$H$250,2,false)</f>
        <v>00182 Victory Road</v>
      </c>
      <c r="E1760" s="11" t="s">
        <v>24</v>
      </c>
      <c r="F1760" s="4" t="s">
        <v>1175</v>
      </c>
      <c r="G1760" s="3" t="s">
        <v>1189</v>
      </c>
      <c r="H1760" s="11"/>
      <c r="I1760" s="4"/>
      <c r="J1760" s="4"/>
      <c r="K1760" s="4"/>
      <c r="L1760" s="4"/>
      <c r="M1760" s="4" t="str">
        <f>IF(vlookup(A1760,'Available Pokemon'!A:C,3,FALSE)=D1760,"Y","N")</f>
        <v>N</v>
      </c>
      <c r="N1760" s="4" t="str">
        <f>iferror(IF(vlookup(A1760,'Available Pokemon'!A:D,4,FALSE)=D1760,"Y","N"),"N")</f>
        <v>N</v>
      </c>
      <c r="O1760" s="4" t="str">
        <f t="shared" si="6"/>
        <v>N</v>
      </c>
      <c r="P1760" s="4" t="s">
        <v>81</v>
      </c>
      <c r="Q1760" s="4"/>
      <c r="R1760" s="4" t="s">
        <v>28</v>
      </c>
      <c r="S1760" s="4" t="s">
        <v>28</v>
      </c>
      <c r="T1760" s="4">
        <v>0.0</v>
      </c>
      <c r="U1760" s="4" t="s">
        <v>31</v>
      </c>
    </row>
    <row r="1761" hidden="1">
      <c r="A1761" s="11" t="s">
        <v>1177</v>
      </c>
      <c r="B1761" s="11" t="s">
        <v>165</v>
      </c>
      <c r="C1761" s="12" t="s">
        <v>1173</v>
      </c>
      <c r="D1761" s="3" t="str">
        <f>VLOOKUP(C1761,Locations!$G$2:$H$250,2,false)</f>
        <v>00182 Victory Road</v>
      </c>
      <c r="E1761" s="11" t="s">
        <v>24</v>
      </c>
      <c r="F1761" s="4" t="s">
        <v>1175</v>
      </c>
      <c r="G1761" s="3" t="s">
        <v>1190</v>
      </c>
      <c r="H1761" s="11"/>
      <c r="I1761" s="4"/>
      <c r="J1761" s="4"/>
      <c r="K1761" s="4"/>
      <c r="L1761" s="4"/>
      <c r="M1761" s="4" t="str">
        <f>IF(vlookup(A1761,'Available Pokemon'!A:C,3,FALSE)=D1761,"Y","N")</f>
        <v>N</v>
      </c>
      <c r="N1761" s="4" t="str">
        <f>iferror(IF(vlookup(A1761,'Available Pokemon'!A:D,4,FALSE)=D1761,"Y","N"),"N")</f>
        <v>N</v>
      </c>
      <c r="O1761" s="4" t="str">
        <f t="shared" si="6"/>
        <v>N</v>
      </c>
      <c r="P1761" s="4" t="s">
        <v>30</v>
      </c>
      <c r="Q1761" s="4" t="s">
        <v>56</v>
      </c>
      <c r="R1761" s="4"/>
      <c r="S1761" s="4"/>
      <c r="T1761" s="4">
        <v>0.0</v>
      </c>
      <c r="U1761" s="4" t="s">
        <v>31</v>
      </c>
    </row>
    <row r="1762" hidden="1">
      <c r="A1762" s="11" t="s">
        <v>767</v>
      </c>
      <c r="B1762" s="11" t="s">
        <v>165</v>
      </c>
      <c r="C1762" s="12" t="s">
        <v>1173</v>
      </c>
      <c r="D1762" s="3" t="str">
        <f>VLOOKUP(C1762,Locations!$G$2:$H$250,2,false)</f>
        <v>00182 Victory Road</v>
      </c>
      <c r="E1762" s="11" t="s">
        <v>24</v>
      </c>
      <c r="F1762" s="4" t="s">
        <v>1175</v>
      </c>
      <c r="G1762" s="3" t="s">
        <v>1191</v>
      </c>
      <c r="H1762" s="11"/>
      <c r="I1762" s="4"/>
      <c r="J1762" s="4"/>
      <c r="K1762" s="4"/>
      <c r="L1762" s="4" t="s">
        <v>70</v>
      </c>
      <c r="M1762" s="4" t="str">
        <f>IF(vlookup(A1762,'Available Pokemon'!A:C,3,FALSE)=D1762,"Y","N")</f>
        <v>N</v>
      </c>
      <c r="N1762" s="4" t="str">
        <f>iferror(IF(vlookup(A1762,'Available Pokemon'!A:D,4,FALSE)=D1762,"Y","N"),"N")</f>
        <v>N</v>
      </c>
      <c r="O1762" s="4" t="str">
        <f t="shared" si="6"/>
        <v>N</v>
      </c>
      <c r="P1762" s="4" t="s">
        <v>131</v>
      </c>
      <c r="Q1762" s="4"/>
      <c r="R1762" s="4" t="s">
        <v>28</v>
      </c>
      <c r="S1762" s="4" t="s">
        <v>28</v>
      </c>
      <c r="T1762" s="4">
        <v>0.0</v>
      </c>
      <c r="U1762" s="4" t="s">
        <v>31</v>
      </c>
    </row>
    <row r="1763" hidden="1">
      <c r="A1763" s="11" t="s">
        <v>498</v>
      </c>
      <c r="B1763" s="11" t="s">
        <v>165</v>
      </c>
      <c r="C1763" s="12" t="s">
        <v>1173</v>
      </c>
      <c r="D1763" s="3" t="str">
        <f>VLOOKUP(C1763,Locations!$G$2:$H$250,2,false)</f>
        <v>00182 Victory Road</v>
      </c>
      <c r="E1763" s="11" t="s">
        <v>24</v>
      </c>
      <c r="F1763" s="4" t="s">
        <v>1175</v>
      </c>
      <c r="G1763" s="3" t="s">
        <v>1191</v>
      </c>
      <c r="H1763" s="11"/>
      <c r="I1763" s="4" t="s">
        <v>548</v>
      </c>
      <c r="J1763" s="4"/>
      <c r="K1763" s="4"/>
      <c r="L1763" s="4"/>
      <c r="M1763" s="4" t="str">
        <f>IF(vlookup(A1763,'Available Pokemon'!A:C,3,FALSE)=D1763,"Y","N")</f>
        <v>N</v>
      </c>
      <c r="N1763" s="4" t="str">
        <f>iferror(IF(vlookup(A1763,'Available Pokemon'!A:D,4,FALSE)=D1763,"Y","N"),"N")</f>
        <v>N</v>
      </c>
      <c r="O1763" s="4" t="str">
        <f t="shared" si="6"/>
        <v>N</v>
      </c>
      <c r="P1763" s="4" t="s">
        <v>121</v>
      </c>
      <c r="Q1763" s="4" t="s">
        <v>131</v>
      </c>
      <c r="R1763" s="4" t="s">
        <v>28</v>
      </c>
      <c r="S1763" s="4" t="s">
        <v>28</v>
      </c>
      <c r="T1763" s="4">
        <v>0.0</v>
      </c>
      <c r="U1763" s="4" t="s">
        <v>31</v>
      </c>
    </row>
    <row r="1764">
      <c r="A1764" s="11" t="s">
        <v>1192</v>
      </c>
      <c r="B1764" s="11" t="s">
        <v>165</v>
      </c>
      <c r="C1764" s="12" t="s">
        <v>1173</v>
      </c>
      <c r="D1764" s="3" t="str">
        <f>VLOOKUP(C1764,Locations!$G$2:$H$250,2,false)</f>
        <v>00182 Victory Road</v>
      </c>
      <c r="E1764" s="11" t="s">
        <v>24</v>
      </c>
      <c r="F1764" s="4" t="s">
        <v>1175</v>
      </c>
      <c r="G1764" s="5" t="s">
        <v>1193</v>
      </c>
      <c r="H1764" s="2" t="s">
        <v>149</v>
      </c>
      <c r="I1764" s="4"/>
      <c r="J1764" s="4"/>
      <c r="K1764" s="4"/>
      <c r="L1764" s="4"/>
      <c r="M1764" s="4" t="str">
        <f>IF(vlookup(A1764,'Available Pokemon'!A:C,3,FALSE)=D1764,"Y","N")</f>
        <v>Y</v>
      </c>
      <c r="N1764" s="4" t="str">
        <f>iferror(IF(vlookup(A1764,'Available Pokemon'!A:D,4,FALSE)=D1764,"Y","N"),"N")</f>
        <v>N</v>
      </c>
      <c r="O1764" s="4" t="str">
        <f t="shared" si="6"/>
        <v>Y</v>
      </c>
      <c r="P1764" s="4" t="s">
        <v>33</v>
      </c>
      <c r="Q1764" s="4"/>
      <c r="R1764" s="4"/>
      <c r="S1764" s="4"/>
      <c r="T1764" s="4">
        <v>0.0</v>
      </c>
      <c r="U1764" s="4" t="s">
        <v>31</v>
      </c>
    </row>
    <row r="1765">
      <c r="A1765" s="11" t="s">
        <v>1194</v>
      </c>
      <c r="B1765" s="11" t="s">
        <v>165</v>
      </c>
      <c r="C1765" s="12" t="s">
        <v>1173</v>
      </c>
      <c r="D1765" s="3" t="str">
        <f>VLOOKUP(C1765,Locations!$G$2:$H$250,2,false)</f>
        <v>00182 Victory Road</v>
      </c>
      <c r="E1765" s="11" t="s">
        <v>24</v>
      </c>
      <c r="F1765" s="4" t="s">
        <v>1175</v>
      </c>
      <c r="G1765" s="5" t="s">
        <v>1193</v>
      </c>
      <c r="H1765" s="2" t="s">
        <v>149</v>
      </c>
      <c r="I1765" s="4"/>
      <c r="J1765" s="4"/>
      <c r="K1765" s="4"/>
      <c r="L1765" s="4"/>
      <c r="M1765" s="4" t="str">
        <f>IF(vlookup(A1765,'Available Pokemon'!A:C,3,FALSE)=D1765,"Y","N")</f>
        <v>Y</v>
      </c>
      <c r="N1765" s="4" t="str">
        <f>iferror(IF(vlookup(A1765,'Available Pokemon'!A:D,4,FALSE)=D1765,"Y","N"),"N")</f>
        <v>N</v>
      </c>
      <c r="O1765" s="4" t="str">
        <f t="shared" si="6"/>
        <v>Y</v>
      </c>
      <c r="P1765" s="4" t="s">
        <v>30</v>
      </c>
      <c r="Q1765" s="4" t="s">
        <v>128</v>
      </c>
      <c r="R1765" s="4"/>
      <c r="S1765" s="4"/>
      <c r="T1765" s="4">
        <v>0.0</v>
      </c>
      <c r="U1765" s="4" t="s">
        <v>31</v>
      </c>
    </row>
    <row r="1766" hidden="1">
      <c r="A1766" s="11" t="s">
        <v>1018</v>
      </c>
      <c r="B1766" s="11" t="s">
        <v>165</v>
      </c>
      <c r="C1766" s="12" t="s">
        <v>1173</v>
      </c>
      <c r="D1766" s="3" t="str">
        <f>VLOOKUP(C1766,Locations!$G$2:$H$250,2,false)</f>
        <v>00182 Victory Road</v>
      </c>
      <c r="E1766" s="11" t="s">
        <v>24</v>
      </c>
      <c r="F1766" s="4" t="s">
        <v>1175</v>
      </c>
      <c r="G1766" s="3" t="s">
        <v>1195</v>
      </c>
      <c r="H1766" s="11"/>
      <c r="I1766" s="4"/>
      <c r="J1766" s="4"/>
      <c r="K1766" s="4"/>
      <c r="L1766" s="4"/>
      <c r="M1766" s="4" t="str">
        <f>IF(vlookup(A1766,'Available Pokemon'!A:C,3,FALSE)=D1766,"Y","N")</f>
        <v>N</v>
      </c>
      <c r="N1766" s="4" t="str">
        <f>iferror(IF(vlookup(A1766,'Available Pokemon'!A:D,4,FALSE)=D1766,"Y","N"),"N")</f>
        <v>N</v>
      </c>
      <c r="O1766" s="4" t="str">
        <f t="shared" si="6"/>
        <v>N</v>
      </c>
      <c r="P1766" s="4" t="s">
        <v>147</v>
      </c>
      <c r="Q1766" s="4" t="s">
        <v>33</v>
      </c>
      <c r="R1766" s="4" t="s">
        <v>28</v>
      </c>
      <c r="S1766" s="4" t="s">
        <v>28</v>
      </c>
      <c r="T1766" s="4">
        <v>0.0</v>
      </c>
      <c r="U1766" s="4" t="s">
        <v>31</v>
      </c>
    </row>
    <row r="1767">
      <c r="A1767" s="11" t="s">
        <v>1196</v>
      </c>
      <c r="B1767" s="11" t="s">
        <v>165</v>
      </c>
      <c r="C1767" s="12" t="s">
        <v>1173</v>
      </c>
      <c r="D1767" s="3" t="str">
        <f>VLOOKUP(C1767,Locations!$G$2:$H$250,2,false)</f>
        <v>00182 Victory Road</v>
      </c>
      <c r="E1767" s="11" t="s">
        <v>24</v>
      </c>
      <c r="F1767" s="4" t="s">
        <v>1175</v>
      </c>
      <c r="G1767" s="5" t="s">
        <v>437</v>
      </c>
      <c r="H1767" s="2" t="s">
        <v>414</v>
      </c>
      <c r="I1767" s="4"/>
      <c r="J1767" s="4"/>
      <c r="K1767" s="4"/>
      <c r="L1767" s="4"/>
      <c r="M1767" s="4" t="str">
        <f>IF(vlookup(A1767,'Available Pokemon'!A:C,3,FALSE)=D1767,"Y","N")</f>
        <v>Y</v>
      </c>
      <c r="N1767" s="4" t="str">
        <f>iferror(IF(vlookup(A1767,'Available Pokemon'!A:D,4,FALSE)=D1767,"Y","N"),"N")</f>
        <v>N</v>
      </c>
      <c r="O1767" s="4" t="str">
        <f t="shared" si="6"/>
        <v>Y</v>
      </c>
      <c r="P1767" s="4" t="s">
        <v>81</v>
      </c>
      <c r="Q1767" s="4"/>
      <c r="R1767" s="4"/>
      <c r="S1767" s="4"/>
      <c r="T1767" s="4">
        <v>1.0</v>
      </c>
      <c r="U1767" s="4"/>
    </row>
    <row r="1768" hidden="1">
      <c r="A1768" s="11" t="s">
        <v>705</v>
      </c>
      <c r="B1768" s="11" t="s">
        <v>165</v>
      </c>
      <c r="C1768" s="12" t="s">
        <v>1173</v>
      </c>
      <c r="D1768" s="3" t="str">
        <f>VLOOKUP(C1768,Locations!$G$2:$H$250,2,false)</f>
        <v>00182 Victory Road</v>
      </c>
      <c r="E1768" s="11" t="s">
        <v>24</v>
      </c>
      <c r="F1768" s="4" t="s">
        <v>1175</v>
      </c>
      <c r="G1768" s="3" t="s">
        <v>437</v>
      </c>
      <c r="H1768" s="11"/>
      <c r="I1768" s="4" t="s">
        <v>800</v>
      </c>
      <c r="J1768" s="4"/>
      <c r="K1768" s="4"/>
      <c r="L1768" s="4"/>
      <c r="M1768" s="4" t="str">
        <f>IF(vlookup(A1768,'Available Pokemon'!A:C,3,FALSE)=D1768,"Y","N")</f>
        <v>N</v>
      </c>
      <c r="N1768" s="4" t="str">
        <f>iferror(IF(vlookup(A1768,'Available Pokemon'!A:D,4,FALSE)=D1768,"Y","N"),"N")</f>
        <v>N</v>
      </c>
      <c r="O1768" s="4" t="str">
        <f t="shared" si="6"/>
        <v>N</v>
      </c>
      <c r="P1768" s="4" t="s">
        <v>131</v>
      </c>
      <c r="Q1768" s="4" t="s">
        <v>128</v>
      </c>
      <c r="R1768" s="4" t="s">
        <v>28</v>
      </c>
      <c r="S1768" s="4" t="s">
        <v>28</v>
      </c>
      <c r="T1768" s="4">
        <v>0.0</v>
      </c>
      <c r="U1768" s="4" t="s">
        <v>31</v>
      </c>
    </row>
    <row r="1769">
      <c r="A1769" s="11" t="s">
        <v>1197</v>
      </c>
      <c r="B1769" s="11" t="s">
        <v>165</v>
      </c>
      <c r="C1769" s="12" t="s">
        <v>1173</v>
      </c>
      <c r="D1769" s="3" t="str">
        <f>VLOOKUP(C1769,Locations!$G$2:$H$250,2,false)</f>
        <v>00182 Victory Road</v>
      </c>
      <c r="E1769" s="11" t="s">
        <v>24</v>
      </c>
      <c r="F1769" s="4" t="s">
        <v>1175</v>
      </c>
      <c r="G1769" s="5" t="s">
        <v>437</v>
      </c>
      <c r="H1769" s="2" t="s">
        <v>414</v>
      </c>
      <c r="I1769" s="4"/>
      <c r="J1769" s="4"/>
      <c r="K1769" s="4"/>
      <c r="L1769" s="4"/>
      <c r="M1769" s="4" t="str">
        <f>IF(vlookup(A1769,'Available Pokemon'!A:C,3,FALSE)=D1769,"Y","N")</f>
        <v>Y</v>
      </c>
      <c r="N1769" s="4" t="str">
        <f>iferror(IF(vlookup(A1769,'Available Pokemon'!A:D,4,FALSE)=D1769,"Y","N"),"N")</f>
        <v>N</v>
      </c>
      <c r="O1769" s="4" t="str">
        <f t="shared" si="6"/>
        <v>Y</v>
      </c>
      <c r="P1769" s="4" t="s">
        <v>147</v>
      </c>
      <c r="Q1769" s="4"/>
      <c r="R1769" s="4"/>
      <c r="S1769" s="4"/>
      <c r="T1769" s="4">
        <v>0.0</v>
      </c>
      <c r="U1769" s="4" t="s">
        <v>31</v>
      </c>
    </row>
    <row r="1770" hidden="1">
      <c r="A1770" s="11" t="s">
        <v>765</v>
      </c>
      <c r="B1770" s="11" t="s">
        <v>165</v>
      </c>
      <c r="C1770" s="12" t="s">
        <v>1173</v>
      </c>
      <c r="D1770" s="3" t="str">
        <f>VLOOKUP(C1770,Locations!$G$2:$H$250,2,false)</f>
        <v>00182 Victory Road</v>
      </c>
      <c r="E1770" s="11" t="s">
        <v>24</v>
      </c>
      <c r="F1770" s="4" t="s">
        <v>1175</v>
      </c>
      <c r="G1770" s="3" t="s">
        <v>1198</v>
      </c>
      <c r="H1770" s="11"/>
      <c r="I1770" s="4" t="s">
        <v>385</v>
      </c>
      <c r="J1770" s="4"/>
      <c r="K1770" s="4"/>
      <c r="L1770" s="4"/>
      <c r="M1770" s="4" t="str">
        <f>IF(vlookup(A1770,'Available Pokemon'!A:C,3,FALSE)=D1770,"Y","N")</f>
        <v>N</v>
      </c>
      <c r="N1770" s="4" t="str">
        <f>iferror(IF(vlookup(A1770,'Available Pokemon'!A:D,4,FALSE)=D1770,"Y","N"),"N")</f>
        <v>N</v>
      </c>
      <c r="O1770" s="4" t="str">
        <f t="shared" si="6"/>
        <v>N</v>
      </c>
      <c r="P1770" s="4" t="s">
        <v>177</v>
      </c>
      <c r="Q1770" s="4"/>
      <c r="R1770" s="4" t="s">
        <v>28</v>
      </c>
      <c r="S1770" s="4" t="s">
        <v>28</v>
      </c>
      <c r="T1770" s="4">
        <v>1.0</v>
      </c>
      <c r="U1770" s="4"/>
    </row>
    <row r="1771" hidden="1">
      <c r="A1771" s="11" t="s">
        <v>1068</v>
      </c>
      <c r="B1771" s="11" t="s">
        <v>165</v>
      </c>
      <c r="C1771" s="12" t="s">
        <v>1173</v>
      </c>
      <c r="D1771" s="3" t="str">
        <f>VLOOKUP(C1771,Locations!$G$2:$H$250,2,false)</f>
        <v>00182 Victory Road</v>
      </c>
      <c r="E1771" s="11" t="s">
        <v>24</v>
      </c>
      <c r="F1771" s="4" t="s">
        <v>1175</v>
      </c>
      <c r="G1771" s="3" t="s">
        <v>1199</v>
      </c>
      <c r="H1771" s="11"/>
      <c r="I1771" s="4"/>
      <c r="J1771" s="4"/>
      <c r="K1771" s="4"/>
      <c r="L1771" s="4"/>
      <c r="M1771" s="4" t="str">
        <f>IF(vlookup(A1771,'Available Pokemon'!A:C,3,FALSE)=D1771,"Y","N")</f>
        <v>N</v>
      </c>
      <c r="N1771" s="4" t="str">
        <f>iferror(IF(vlookup(A1771,'Available Pokemon'!A:D,4,FALSE)=D1771,"Y","N"),"N")</f>
        <v>N</v>
      </c>
      <c r="O1771" s="4" t="str">
        <f t="shared" si="6"/>
        <v>N</v>
      </c>
      <c r="P1771" s="4" t="s">
        <v>33</v>
      </c>
      <c r="Q1771" s="4"/>
      <c r="R1771" s="4" t="s">
        <v>111</v>
      </c>
      <c r="S1771" s="4" t="s">
        <v>28</v>
      </c>
      <c r="T1771" s="4">
        <v>0.0</v>
      </c>
      <c r="U1771" s="4" t="s">
        <v>31</v>
      </c>
    </row>
    <row r="1772" hidden="1">
      <c r="A1772" s="11" t="s">
        <v>1020</v>
      </c>
      <c r="B1772" s="11" t="s">
        <v>165</v>
      </c>
      <c r="C1772" s="12" t="s">
        <v>1173</v>
      </c>
      <c r="D1772" s="3" t="str">
        <f>VLOOKUP(C1772,Locations!$G$2:$H$250,2,false)</f>
        <v>00182 Victory Road</v>
      </c>
      <c r="E1772" s="11" t="s">
        <v>24</v>
      </c>
      <c r="F1772" s="4" t="s">
        <v>1175</v>
      </c>
      <c r="G1772" s="3" t="s">
        <v>1199</v>
      </c>
      <c r="H1772" s="11"/>
      <c r="I1772" s="4"/>
      <c r="J1772" s="4"/>
      <c r="K1772" s="4"/>
      <c r="L1772" s="4"/>
      <c r="M1772" s="4" t="str">
        <f>IF(vlookup(A1772,'Available Pokemon'!A:C,3,FALSE)=D1772,"Y","N")</f>
        <v>N</v>
      </c>
      <c r="N1772" s="4" t="str">
        <f>iferror(IF(vlookup(A1772,'Available Pokemon'!A:D,4,FALSE)=D1772,"Y","N"),"N")</f>
        <v>N</v>
      </c>
      <c r="O1772" s="4" t="str">
        <f t="shared" si="6"/>
        <v>N</v>
      </c>
      <c r="P1772" s="4" t="s">
        <v>33</v>
      </c>
      <c r="Q1772" s="4" t="s">
        <v>71</v>
      </c>
      <c r="R1772" s="4" t="s">
        <v>28</v>
      </c>
      <c r="S1772" s="4" t="s">
        <v>28</v>
      </c>
      <c r="T1772" s="4">
        <v>0.0</v>
      </c>
      <c r="U1772" s="4" t="s">
        <v>31</v>
      </c>
    </row>
    <row r="1773">
      <c r="A1773" s="11" t="s">
        <v>1200</v>
      </c>
      <c r="B1773" s="11" t="s">
        <v>165</v>
      </c>
      <c r="C1773" s="12" t="s">
        <v>1173</v>
      </c>
      <c r="D1773" s="3" t="str">
        <f>VLOOKUP(C1773,Locations!$G$2:$H$250,2,false)</f>
        <v>00182 Victory Road</v>
      </c>
      <c r="E1773" s="11" t="s">
        <v>24</v>
      </c>
      <c r="F1773" s="4" t="s">
        <v>1175</v>
      </c>
      <c r="G1773" s="5" t="s">
        <v>1201</v>
      </c>
      <c r="H1773" s="2" t="s">
        <v>414</v>
      </c>
      <c r="I1773" s="4" t="s">
        <v>688</v>
      </c>
      <c r="J1773" s="4"/>
      <c r="K1773" s="4"/>
      <c r="L1773" s="4"/>
      <c r="M1773" s="4" t="str">
        <f>IF(vlookup(A1773,'Available Pokemon'!A:C,3,FALSE)=D1773,"Y","N")</f>
        <v>Y</v>
      </c>
      <c r="N1773" s="4" t="str">
        <f>iferror(IF(vlookup(A1773,'Available Pokemon'!A:D,4,FALSE)=D1773,"Y","N"),"N")</f>
        <v>N</v>
      </c>
      <c r="O1773" s="4" t="str">
        <f t="shared" si="6"/>
        <v>Y</v>
      </c>
      <c r="P1773" s="4" t="s">
        <v>44</v>
      </c>
      <c r="Q1773" s="4" t="s">
        <v>226</v>
      </c>
      <c r="R1773" s="4"/>
      <c r="S1773" s="4"/>
      <c r="T1773" s="4">
        <v>0.0</v>
      </c>
      <c r="U1773" s="4" t="s">
        <v>31</v>
      </c>
    </row>
    <row r="1774">
      <c r="A1774" s="11" t="s">
        <v>1202</v>
      </c>
      <c r="B1774" s="11" t="s">
        <v>165</v>
      </c>
      <c r="C1774" s="12" t="s">
        <v>1173</v>
      </c>
      <c r="D1774" s="3" t="str">
        <f>VLOOKUP(C1774,Locations!$G$2:$H$250,2,false)</f>
        <v>00182 Victory Road</v>
      </c>
      <c r="E1774" s="11" t="s">
        <v>24</v>
      </c>
      <c r="F1774" s="4" t="s">
        <v>1175</v>
      </c>
      <c r="G1774" s="5" t="s">
        <v>1203</v>
      </c>
      <c r="H1774" s="2" t="s">
        <v>414</v>
      </c>
      <c r="I1774" s="4"/>
      <c r="J1774" s="4"/>
      <c r="K1774" s="4"/>
      <c r="L1774" s="4"/>
      <c r="M1774" s="4" t="str">
        <f>IF(vlookup(A1774,'Available Pokemon'!A:C,3,FALSE)=D1774,"Y","N")</f>
        <v>Y</v>
      </c>
      <c r="N1774" s="4" t="str">
        <f>iferror(IF(vlookup(A1774,'Available Pokemon'!A:D,4,FALSE)=D1774,"Y","N"),"N")</f>
        <v>N</v>
      </c>
      <c r="O1774" s="4" t="str">
        <f t="shared" si="6"/>
        <v>Y</v>
      </c>
      <c r="P1774" s="4" t="s">
        <v>177</v>
      </c>
      <c r="Q1774" s="4"/>
      <c r="R1774" s="4"/>
      <c r="S1774" s="4"/>
      <c r="T1774" s="4">
        <v>0.0</v>
      </c>
      <c r="U1774" s="4" t="s">
        <v>31</v>
      </c>
    </row>
    <row r="1775">
      <c r="A1775" s="11" t="s">
        <v>1204</v>
      </c>
      <c r="B1775" s="11" t="s">
        <v>165</v>
      </c>
      <c r="C1775" s="12" t="s">
        <v>1173</v>
      </c>
      <c r="D1775" s="3" t="str">
        <f>VLOOKUP(C1775,Locations!$G$2:$H$250,2,false)</f>
        <v>00182 Victory Road</v>
      </c>
      <c r="E1775" s="11" t="s">
        <v>24</v>
      </c>
      <c r="F1775" s="4" t="s">
        <v>1175</v>
      </c>
      <c r="G1775" s="5" t="s">
        <v>1203</v>
      </c>
      <c r="H1775" s="2" t="s">
        <v>414</v>
      </c>
      <c r="I1775" s="4" t="s">
        <v>255</v>
      </c>
      <c r="J1775" s="4"/>
      <c r="K1775" s="4"/>
      <c r="L1775" s="4"/>
      <c r="M1775" s="4" t="str">
        <f>IF(vlookup(A1775,'Available Pokemon'!A:C,3,FALSE)=D1775,"Y","N")</f>
        <v>Y</v>
      </c>
      <c r="N1775" s="4" t="str">
        <f>iferror(IF(vlookup(A1775,'Available Pokemon'!A:D,4,FALSE)=D1775,"Y","N"),"N")</f>
        <v>N</v>
      </c>
      <c r="O1775" s="4" t="str">
        <f t="shared" si="6"/>
        <v>Y</v>
      </c>
      <c r="P1775" s="4" t="s">
        <v>30</v>
      </c>
      <c r="Q1775" s="4" t="s">
        <v>33</v>
      </c>
      <c r="R1775" s="4"/>
      <c r="S1775" s="4"/>
      <c r="T1775" s="4">
        <v>0.0</v>
      </c>
      <c r="U1775" s="4" t="s">
        <v>31</v>
      </c>
    </row>
    <row r="1776" hidden="1">
      <c r="A1776" s="11" t="s">
        <v>1147</v>
      </c>
      <c r="B1776" s="11" t="s">
        <v>165</v>
      </c>
      <c r="C1776" s="12" t="s">
        <v>1173</v>
      </c>
      <c r="D1776" s="3" t="str">
        <f>VLOOKUP(C1776,Locations!$G$2:$H$250,2,false)</f>
        <v>00182 Victory Road</v>
      </c>
      <c r="E1776" s="11" t="s">
        <v>24</v>
      </c>
      <c r="F1776" s="4" t="s">
        <v>1175</v>
      </c>
      <c r="G1776" s="3" t="s">
        <v>1205</v>
      </c>
      <c r="H1776" s="11"/>
      <c r="I1776" s="4"/>
      <c r="J1776" s="4"/>
      <c r="K1776" s="4"/>
      <c r="L1776" s="4"/>
      <c r="M1776" s="4" t="str">
        <f>IF(vlookup(A1776,'Available Pokemon'!A:C,3,FALSE)=D1776,"Y","N")</f>
        <v>N</v>
      </c>
      <c r="N1776" s="4" t="str">
        <f>iferror(IF(vlookup(A1776,'Available Pokemon'!A:D,4,FALSE)=D1776,"Y","N"),"N")</f>
        <v>N</v>
      </c>
      <c r="O1776" s="4" t="str">
        <f t="shared" si="6"/>
        <v>N</v>
      </c>
      <c r="P1776" s="4" t="s">
        <v>177</v>
      </c>
      <c r="Q1776" s="4" t="s">
        <v>29</v>
      </c>
      <c r="R1776" s="4" t="s">
        <v>28</v>
      </c>
      <c r="S1776" s="4" t="s">
        <v>28</v>
      </c>
      <c r="T1776" s="4">
        <v>0.0</v>
      </c>
      <c r="U1776" s="4" t="s">
        <v>31</v>
      </c>
    </row>
    <row r="1777" hidden="1">
      <c r="A1777" s="11" t="s">
        <v>969</v>
      </c>
      <c r="B1777" s="11" t="s">
        <v>165</v>
      </c>
      <c r="C1777" s="12" t="s">
        <v>1173</v>
      </c>
      <c r="D1777" s="3" t="str">
        <f>VLOOKUP(C1777,Locations!$G$2:$H$250,2,false)</f>
        <v>00182 Victory Road</v>
      </c>
      <c r="E1777" s="11" t="s">
        <v>24</v>
      </c>
      <c r="F1777" s="4" t="s">
        <v>1175</v>
      </c>
      <c r="G1777" s="3" t="s">
        <v>1205</v>
      </c>
      <c r="H1777" s="11"/>
      <c r="I1777" s="4"/>
      <c r="J1777" s="4"/>
      <c r="K1777" s="4"/>
      <c r="L1777" s="4"/>
      <c r="M1777" s="4" t="str">
        <f>IF(vlookup(A1777,'Available Pokemon'!A:C,3,FALSE)=D1777,"Y","N")</f>
        <v>N</v>
      </c>
      <c r="N1777" s="4" t="str">
        <f>iferror(IF(vlookup(A1777,'Available Pokemon'!A:D,4,FALSE)=D1777,"Y","N"),"N")</f>
        <v>N</v>
      </c>
      <c r="O1777" s="4" t="str">
        <f t="shared" si="6"/>
        <v>N</v>
      </c>
      <c r="P1777" s="4" t="s">
        <v>90</v>
      </c>
      <c r="Q1777" s="4" t="s">
        <v>56</v>
      </c>
      <c r="R1777" s="4" t="s">
        <v>28</v>
      </c>
      <c r="S1777" s="4" t="s">
        <v>28</v>
      </c>
      <c r="T1777" s="4">
        <v>0.0</v>
      </c>
      <c r="U1777" s="4" t="s">
        <v>31</v>
      </c>
    </row>
    <row r="1778">
      <c r="A1778" s="11" t="s">
        <v>1206</v>
      </c>
      <c r="B1778" s="11" t="s">
        <v>165</v>
      </c>
      <c r="C1778" s="12" t="s">
        <v>1173</v>
      </c>
      <c r="D1778" s="3" t="str">
        <f>VLOOKUP(C1778,Locations!$G$2:$H$250,2,false)</f>
        <v>00182 Victory Road</v>
      </c>
      <c r="E1778" s="11" t="s">
        <v>24</v>
      </c>
      <c r="F1778" s="4" t="s">
        <v>1175</v>
      </c>
      <c r="G1778" s="5" t="s">
        <v>1207</v>
      </c>
      <c r="H1778" s="2" t="s">
        <v>414</v>
      </c>
      <c r="I1778" s="4"/>
      <c r="J1778" s="4"/>
      <c r="K1778" s="4"/>
      <c r="L1778" s="4"/>
      <c r="M1778" s="4" t="str">
        <f>IF(vlookup(A1778,'Available Pokemon'!A:C,3,FALSE)=D1778,"Y","N")</f>
        <v>Y</v>
      </c>
      <c r="N1778" s="4" t="str">
        <f>iferror(IF(vlookup(A1778,'Available Pokemon'!A:D,4,FALSE)=D1778,"Y","N"),"N")</f>
        <v>N</v>
      </c>
      <c r="O1778" s="4" t="str">
        <f t="shared" si="6"/>
        <v>Y</v>
      </c>
      <c r="P1778" s="4" t="s">
        <v>226</v>
      </c>
      <c r="Q1778" s="4"/>
      <c r="R1778" s="4"/>
      <c r="S1778" s="4"/>
      <c r="T1778" s="4">
        <v>0.0</v>
      </c>
      <c r="U1778" s="4" t="s">
        <v>31</v>
      </c>
    </row>
    <row r="1779">
      <c r="A1779" s="11" t="s">
        <v>1208</v>
      </c>
      <c r="B1779" s="11" t="s">
        <v>165</v>
      </c>
      <c r="C1779" s="12" t="s">
        <v>1173</v>
      </c>
      <c r="D1779" s="3" t="str">
        <f>VLOOKUP(C1779,Locations!$G$2:$H$250,2,false)</f>
        <v>00182 Victory Road</v>
      </c>
      <c r="E1779" s="11" t="s">
        <v>24</v>
      </c>
      <c r="F1779" s="4" t="s">
        <v>1175</v>
      </c>
      <c r="G1779" s="5" t="s">
        <v>1207</v>
      </c>
      <c r="H1779" s="2" t="s">
        <v>414</v>
      </c>
      <c r="I1779" s="4"/>
      <c r="J1779" s="4"/>
      <c r="K1779" s="4"/>
      <c r="L1779" s="4"/>
      <c r="M1779" s="4" t="str">
        <f>IF(vlookup(A1779,'Available Pokemon'!A:C,3,FALSE)=D1779,"Y","N")</f>
        <v>Y</v>
      </c>
      <c r="N1779" s="4" t="str">
        <f>iferror(IF(vlookup(A1779,'Available Pokemon'!A:D,4,FALSE)=D1779,"Y","N"),"N")</f>
        <v>N</v>
      </c>
      <c r="O1779" s="4" t="str">
        <f t="shared" si="6"/>
        <v>Y</v>
      </c>
      <c r="P1779" s="4" t="s">
        <v>33</v>
      </c>
      <c r="Q1779" s="4"/>
      <c r="R1779" s="4"/>
      <c r="S1779" s="4"/>
      <c r="T1779" s="4">
        <v>0.0</v>
      </c>
      <c r="U1779" s="4" t="s">
        <v>31</v>
      </c>
    </row>
    <row r="1780" hidden="1">
      <c r="A1780" s="11" t="s">
        <v>925</v>
      </c>
      <c r="B1780" s="11" t="s">
        <v>165</v>
      </c>
      <c r="C1780" s="12" t="s">
        <v>1173</v>
      </c>
      <c r="D1780" s="3" t="str">
        <f>VLOOKUP(C1780,Locations!$G$2:$H$250,2,false)</f>
        <v>00182 Victory Road</v>
      </c>
      <c r="E1780" s="11" t="s">
        <v>24</v>
      </c>
      <c r="F1780" s="4" t="s">
        <v>1175</v>
      </c>
      <c r="G1780" s="3" t="s">
        <v>1207</v>
      </c>
      <c r="H1780" s="11"/>
      <c r="I1780" s="4"/>
      <c r="J1780" s="4"/>
      <c r="K1780" s="4"/>
      <c r="L1780" s="4"/>
      <c r="M1780" s="4" t="str">
        <f>IF(vlookup(A1780,'Available Pokemon'!A:C,3,FALSE)=D1780,"Y","N")</f>
        <v>N</v>
      </c>
      <c r="N1780" s="4" t="str">
        <f>iferror(IF(vlookup(A1780,'Available Pokemon'!A:D,4,FALSE)=D1780,"Y","N"),"N")</f>
        <v>N</v>
      </c>
      <c r="O1780" s="4" t="str">
        <f t="shared" si="6"/>
        <v>N</v>
      </c>
      <c r="P1780" s="4" t="s">
        <v>128</v>
      </c>
      <c r="Q1780" s="4" t="s">
        <v>56</v>
      </c>
      <c r="R1780" s="4" t="s">
        <v>28</v>
      </c>
      <c r="S1780" s="4" t="s">
        <v>28</v>
      </c>
      <c r="T1780" s="4">
        <v>0.0</v>
      </c>
      <c r="U1780" s="4" t="s">
        <v>31</v>
      </c>
    </row>
    <row r="1781">
      <c r="A1781" s="11" t="s">
        <v>1209</v>
      </c>
      <c r="B1781" s="11" t="s">
        <v>165</v>
      </c>
      <c r="C1781" s="12" t="s">
        <v>1173</v>
      </c>
      <c r="D1781" s="3" t="str">
        <f>VLOOKUP(C1781,Locations!$G$2:$H$250,2,false)</f>
        <v>00182 Victory Road</v>
      </c>
      <c r="E1781" s="11" t="s">
        <v>24</v>
      </c>
      <c r="F1781" s="4" t="s">
        <v>1175</v>
      </c>
      <c r="G1781" s="5" t="s">
        <v>1207</v>
      </c>
      <c r="H1781" s="2" t="s">
        <v>149</v>
      </c>
      <c r="I1781" s="4"/>
      <c r="J1781" s="4"/>
      <c r="K1781" s="4"/>
      <c r="L1781" s="4"/>
      <c r="M1781" s="4" t="str">
        <f>IF(vlookup(A1781,'Available Pokemon'!A:C,3,FALSE)=D1781,"Y","N")</f>
        <v>Y</v>
      </c>
      <c r="N1781" s="4" t="str">
        <f>iferror(IF(vlookup(A1781,'Available Pokemon'!A:D,4,FALSE)=D1781,"Y","N"),"N")</f>
        <v>N</v>
      </c>
      <c r="O1781" s="4" t="str">
        <f t="shared" si="6"/>
        <v>Y</v>
      </c>
      <c r="P1781" s="4" t="s">
        <v>226</v>
      </c>
      <c r="Q1781" s="4"/>
      <c r="R1781" s="4"/>
      <c r="S1781" s="4"/>
      <c r="T1781" s="4">
        <v>0.0</v>
      </c>
      <c r="U1781" s="4" t="s">
        <v>31</v>
      </c>
    </row>
    <row r="1782">
      <c r="A1782" s="11" t="s">
        <v>1210</v>
      </c>
      <c r="B1782" s="11" t="s">
        <v>165</v>
      </c>
      <c r="C1782" s="12" t="s">
        <v>1173</v>
      </c>
      <c r="D1782" s="3" t="str">
        <f>VLOOKUP(C1782,Locations!$G$2:$H$250,2,false)</f>
        <v>00182 Victory Road</v>
      </c>
      <c r="E1782" s="11" t="s">
        <v>24</v>
      </c>
      <c r="F1782" s="4" t="s">
        <v>1175</v>
      </c>
      <c r="G1782" s="5" t="s">
        <v>1207</v>
      </c>
      <c r="H1782" s="2" t="s">
        <v>414</v>
      </c>
      <c r="I1782" s="4"/>
      <c r="J1782" s="4"/>
      <c r="K1782" s="4"/>
      <c r="L1782" s="4"/>
      <c r="M1782" s="4" t="str">
        <f>IF(vlookup(A1782,'Available Pokemon'!A:C,3,FALSE)=D1782,"Y","N")</f>
        <v>Y</v>
      </c>
      <c r="N1782" s="4" t="str">
        <f>iferror(IF(vlookup(A1782,'Available Pokemon'!A:D,4,FALSE)=D1782,"Y","N"),"N")</f>
        <v>N</v>
      </c>
      <c r="O1782" s="4" t="str">
        <f t="shared" si="6"/>
        <v>Y</v>
      </c>
      <c r="P1782" s="4" t="s">
        <v>33</v>
      </c>
      <c r="Q1782" s="4" t="s">
        <v>56</v>
      </c>
      <c r="R1782" s="4"/>
      <c r="S1782" s="4"/>
      <c r="T1782" s="4" t="s">
        <v>82</v>
      </c>
      <c r="U1782" s="4" t="s">
        <v>31</v>
      </c>
    </row>
    <row r="1783" hidden="1">
      <c r="A1783" s="11" t="s">
        <v>1055</v>
      </c>
      <c r="B1783" s="11" t="s">
        <v>165</v>
      </c>
      <c r="C1783" s="12" t="s">
        <v>1173</v>
      </c>
      <c r="D1783" s="3" t="str">
        <f>VLOOKUP(C1783,Locations!$G$2:$H$250,2,false)</f>
        <v>00182 Victory Road</v>
      </c>
      <c r="E1783" s="11" t="s">
        <v>24</v>
      </c>
      <c r="F1783" s="4" t="s">
        <v>1175</v>
      </c>
      <c r="G1783" s="3" t="s">
        <v>1207</v>
      </c>
      <c r="H1783" s="11"/>
      <c r="I1783" s="4" t="s">
        <v>228</v>
      </c>
      <c r="J1783" s="4"/>
      <c r="K1783" s="4"/>
      <c r="L1783" s="4"/>
      <c r="M1783" s="4" t="str">
        <f>IF(vlookup(A1783,'Available Pokemon'!A:C,3,FALSE)=D1783,"Y","N")</f>
        <v>N</v>
      </c>
      <c r="N1783" s="4" t="str">
        <f>iferror(IF(vlookup(A1783,'Available Pokemon'!A:D,4,FALSE)=D1783,"Y","N"),"N")</f>
        <v>N</v>
      </c>
      <c r="O1783" s="4" t="str">
        <f t="shared" si="6"/>
        <v>N</v>
      </c>
      <c r="P1783" s="4" t="s">
        <v>226</v>
      </c>
      <c r="Q1783" s="4" t="s">
        <v>147</v>
      </c>
      <c r="R1783" s="4" t="s">
        <v>28</v>
      </c>
      <c r="S1783" s="4" t="s">
        <v>28</v>
      </c>
      <c r="T1783" s="4">
        <v>0.0</v>
      </c>
      <c r="U1783" s="4" t="s">
        <v>31</v>
      </c>
    </row>
    <row r="1784">
      <c r="A1784" s="11" t="s">
        <v>1211</v>
      </c>
      <c r="B1784" s="11" t="s">
        <v>165</v>
      </c>
      <c r="C1784" s="12" t="s">
        <v>1173</v>
      </c>
      <c r="D1784" s="3" t="str">
        <f>VLOOKUP(C1784,Locations!$G$2:$H$250,2,false)</f>
        <v>00182 Victory Road</v>
      </c>
      <c r="E1784" s="11" t="s">
        <v>24</v>
      </c>
      <c r="F1784" s="4" t="s">
        <v>1175</v>
      </c>
      <c r="G1784" s="5" t="s">
        <v>1212</v>
      </c>
      <c r="H1784" s="2" t="s">
        <v>414</v>
      </c>
      <c r="I1784" s="4"/>
      <c r="J1784" s="4"/>
      <c r="K1784" s="4"/>
      <c r="L1784" s="4"/>
      <c r="M1784" s="4" t="str">
        <f>IF(vlookup(A1784,'Available Pokemon'!A:C,3,FALSE)=D1784,"Y","N")</f>
        <v>Y</v>
      </c>
      <c r="N1784" s="4" t="str">
        <f>iferror(IF(vlookup(A1784,'Available Pokemon'!A:D,4,FALSE)=D1784,"Y","N"),"N")</f>
        <v>N</v>
      </c>
      <c r="O1784" s="4" t="str">
        <f t="shared" si="6"/>
        <v>Y</v>
      </c>
      <c r="P1784" s="4" t="s">
        <v>121</v>
      </c>
      <c r="Q1784" s="4" t="s">
        <v>90</v>
      </c>
      <c r="R1784" s="4"/>
      <c r="S1784" s="4"/>
      <c r="T1784" s="4">
        <v>0.0</v>
      </c>
      <c r="U1784" s="4" t="s">
        <v>31</v>
      </c>
    </row>
    <row r="1785">
      <c r="A1785" s="11" t="s">
        <v>1213</v>
      </c>
      <c r="B1785" s="11" t="s">
        <v>165</v>
      </c>
      <c r="C1785" s="12" t="s">
        <v>1173</v>
      </c>
      <c r="D1785" s="3" t="str">
        <f>VLOOKUP(C1785,Locations!$G$2:$H$250,2,false)</f>
        <v>00182 Victory Road</v>
      </c>
      <c r="E1785" s="11" t="s">
        <v>24</v>
      </c>
      <c r="F1785" s="4" t="s">
        <v>1175</v>
      </c>
      <c r="G1785" s="5" t="s">
        <v>1212</v>
      </c>
      <c r="H1785" s="2" t="s">
        <v>149</v>
      </c>
      <c r="I1785" s="4"/>
      <c r="J1785" s="4"/>
      <c r="K1785" s="4"/>
      <c r="L1785" s="4"/>
      <c r="M1785" s="4" t="str">
        <f>IF(vlookup(A1785,'Available Pokemon'!A:C,3,FALSE)=D1785,"Y","N")</f>
        <v>Y</v>
      </c>
      <c r="N1785" s="4" t="str">
        <f>iferror(IF(vlookup(A1785,'Available Pokemon'!A:D,4,FALSE)=D1785,"Y","N"),"N")</f>
        <v>N</v>
      </c>
      <c r="O1785" s="4" t="str">
        <f t="shared" si="6"/>
        <v>Y</v>
      </c>
      <c r="P1785" s="4" t="s">
        <v>44</v>
      </c>
      <c r="Q1785" s="4" t="s">
        <v>121</v>
      </c>
      <c r="R1785" s="4"/>
      <c r="S1785" s="4"/>
      <c r="T1785" s="4">
        <v>0.0</v>
      </c>
      <c r="U1785" s="4" t="s">
        <v>31</v>
      </c>
    </row>
    <row r="1786">
      <c r="A1786" s="11" t="s">
        <v>1214</v>
      </c>
      <c r="B1786" s="11" t="s">
        <v>165</v>
      </c>
      <c r="C1786" s="12" t="s">
        <v>1173</v>
      </c>
      <c r="D1786" s="3" t="str">
        <f>VLOOKUP(C1786,Locations!$G$2:$H$250,2,false)</f>
        <v>00182 Victory Road</v>
      </c>
      <c r="E1786" s="11" t="s">
        <v>24</v>
      </c>
      <c r="F1786" s="4" t="s">
        <v>1175</v>
      </c>
      <c r="G1786" s="5" t="s">
        <v>1212</v>
      </c>
      <c r="H1786" s="2" t="s">
        <v>414</v>
      </c>
      <c r="I1786" s="4"/>
      <c r="J1786" s="4"/>
      <c r="K1786" s="4"/>
      <c r="L1786" s="4"/>
      <c r="M1786" s="4" t="str">
        <f>IF(vlookup(A1786,'Available Pokemon'!A:C,3,FALSE)=D1786,"Y","N")</f>
        <v>Y</v>
      </c>
      <c r="N1786" s="4" t="str">
        <f>iferror(IF(vlookup(A1786,'Available Pokemon'!A:D,4,FALSE)=D1786,"Y","N"),"N")</f>
        <v>N</v>
      </c>
      <c r="O1786" s="4" t="str">
        <f t="shared" si="6"/>
        <v>Y</v>
      </c>
      <c r="P1786" s="4" t="s">
        <v>226</v>
      </c>
      <c r="Q1786" s="4"/>
      <c r="R1786" s="4"/>
      <c r="S1786" s="4"/>
      <c r="T1786" s="4">
        <v>0.0</v>
      </c>
      <c r="U1786" s="4" t="s">
        <v>31</v>
      </c>
    </row>
    <row r="1787" hidden="1">
      <c r="A1787" s="11" t="s">
        <v>1041</v>
      </c>
      <c r="B1787" s="11" t="s">
        <v>165</v>
      </c>
      <c r="C1787" s="12" t="s">
        <v>1173</v>
      </c>
      <c r="D1787" s="3" t="str">
        <f>VLOOKUP(C1787,Locations!$G$2:$H$250,2,false)</f>
        <v>00182 Victory Road</v>
      </c>
      <c r="E1787" s="11" t="s">
        <v>24</v>
      </c>
      <c r="F1787" s="4" t="s">
        <v>1175</v>
      </c>
      <c r="G1787" s="3" t="s">
        <v>1212</v>
      </c>
      <c r="H1787" s="11"/>
      <c r="I1787" s="4"/>
      <c r="J1787" s="4"/>
      <c r="K1787" s="4"/>
      <c r="L1787" s="4"/>
      <c r="M1787" s="4" t="str">
        <f>IF(vlookup(A1787,'Available Pokemon'!A:C,3,FALSE)=D1787,"Y","N")</f>
        <v>N</v>
      </c>
      <c r="N1787" s="4" t="str">
        <f>iferror(IF(vlookup(A1787,'Available Pokemon'!A:D,4,FALSE)=D1787,"Y","N"),"N")</f>
        <v>N</v>
      </c>
      <c r="O1787" s="4" t="str">
        <f t="shared" si="6"/>
        <v>N</v>
      </c>
      <c r="P1787" s="4" t="s">
        <v>44</v>
      </c>
      <c r="Q1787" s="4" t="s">
        <v>177</v>
      </c>
      <c r="R1787" s="4" t="s">
        <v>28</v>
      </c>
      <c r="S1787" s="4" t="s">
        <v>28</v>
      </c>
      <c r="T1787" s="4">
        <v>0.0</v>
      </c>
      <c r="U1787" s="4" t="s">
        <v>31</v>
      </c>
    </row>
    <row r="1788" hidden="1">
      <c r="A1788" s="11" t="s">
        <v>849</v>
      </c>
      <c r="B1788" s="11" t="s">
        <v>165</v>
      </c>
      <c r="C1788" s="12" t="s">
        <v>1173</v>
      </c>
      <c r="D1788" s="3" t="str">
        <f>VLOOKUP(C1788,Locations!$G$2:$H$250,2,false)</f>
        <v>00182 Victory Road</v>
      </c>
      <c r="E1788" s="11" t="s">
        <v>24</v>
      </c>
      <c r="F1788" s="4" t="s">
        <v>1175</v>
      </c>
      <c r="G1788" s="3" t="s">
        <v>1212</v>
      </c>
      <c r="H1788" s="11"/>
      <c r="I1788" s="4"/>
      <c r="J1788" s="4"/>
      <c r="K1788" s="4"/>
      <c r="L1788" s="4"/>
      <c r="M1788" s="4" t="str">
        <f>IF(vlookup(A1788,'Available Pokemon'!A:C,3,FALSE)=D1788,"Y","N")</f>
        <v>N</v>
      </c>
      <c r="N1788" s="4" t="str">
        <f>iferror(IF(vlookup(A1788,'Available Pokemon'!A:D,4,FALSE)=D1788,"Y","N"),"N")</f>
        <v>N</v>
      </c>
      <c r="O1788" s="4" t="str">
        <f t="shared" si="6"/>
        <v>N</v>
      </c>
      <c r="P1788" s="4" t="s">
        <v>44</v>
      </c>
      <c r="Q1788" s="4"/>
      <c r="R1788" s="4" t="s">
        <v>28</v>
      </c>
      <c r="S1788" s="4" t="s">
        <v>28</v>
      </c>
      <c r="T1788" s="4">
        <v>0.0</v>
      </c>
      <c r="U1788" s="4" t="s">
        <v>31</v>
      </c>
    </row>
    <row r="1789" hidden="1">
      <c r="A1789" s="11" t="s">
        <v>954</v>
      </c>
      <c r="B1789" s="11" t="s">
        <v>165</v>
      </c>
      <c r="C1789" s="12" t="s">
        <v>1173</v>
      </c>
      <c r="D1789" s="3" t="str">
        <f>VLOOKUP(C1789,Locations!$G$2:$H$250,2,false)</f>
        <v>00182 Victory Road</v>
      </c>
      <c r="E1789" s="11" t="s">
        <v>24</v>
      </c>
      <c r="F1789" s="4" t="s">
        <v>1175</v>
      </c>
      <c r="G1789" s="5" t="s">
        <v>1212</v>
      </c>
      <c r="H1789" s="2" t="s">
        <v>414</v>
      </c>
      <c r="I1789" s="4" t="s">
        <v>688</v>
      </c>
      <c r="J1789" s="4"/>
      <c r="K1789" s="4"/>
      <c r="L1789" s="4"/>
      <c r="M1789" s="4" t="str">
        <f>IF(vlookup(A1789,'Available Pokemon'!A:C,3,FALSE)=D1789,"Y","N")</f>
        <v>N</v>
      </c>
      <c r="N1789" s="4" t="str">
        <f>iferror(IF(vlookup(A1789,'Available Pokemon'!A:D,4,FALSE)=D1789,"Y","N"),"N")</f>
        <v>N</v>
      </c>
      <c r="O1789" s="4" t="str">
        <f t="shared" si="6"/>
        <v>N</v>
      </c>
      <c r="P1789" s="4" t="s">
        <v>44</v>
      </c>
      <c r="Q1789" s="4" t="s">
        <v>111</v>
      </c>
      <c r="R1789" s="4"/>
      <c r="S1789" s="4"/>
      <c r="T1789" s="4">
        <v>0.0</v>
      </c>
      <c r="U1789" s="4" t="s">
        <v>31</v>
      </c>
    </row>
    <row r="1790">
      <c r="A1790" s="11" t="s">
        <v>1215</v>
      </c>
      <c r="B1790" s="11" t="s">
        <v>165</v>
      </c>
      <c r="C1790" s="12" t="s">
        <v>1173</v>
      </c>
      <c r="D1790" s="3" t="str">
        <f>VLOOKUP(C1790,Locations!$G$2:$H$250,2,false)</f>
        <v>00182 Victory Road</v>
      </c>
      <c r="E1790" s="11" t="s">
        <v>24</v>
      </c>
      <c r="F1790" s="4" t="s">
        <v>1175</v>
      </c>
      <c r="G1790" s="5" t="s">
        <v>1212</v>
      </c>
      <c r="H1790" s="2" t="s">
        <v>149</v>
      </c>
      <c r="I1790" s="4" t="s">
        <v>152</v>
      </c>
      <c r="J1790" s="4"/>
      <c r="K1790" s="4"/>
      <c r="L1790" s="4"/>
      <c r="M1790" s="4" t="str">
        <f>IF(vlookup(A1790,'Available Pokemon'!A:C,3,FALSE)=D1790,"Y","N")</f>
        <v>Y</v>
      </c>
      <c r="N1790" s="4" t="str">
        <f>iferror(IF(vlookup(A1790,'Available Pokemon'!A:D,4,FALSE)=D1790,"Y","N"),"N")</f>
        <v>N</v>
      </c>
      <c r="O1790" s="4" t="str">
        <f t="shared" si="6"/>
        <v>Y</v>
      </c>
      <c r="P1790" s="4" t="s">
        <v>30</v>
      </c>
      <c r="Q1790" s="4" t="s">
        <v>226</v>
      </c>
      <c r="R1790" s="4"/>
      <c r="S1790" s="4"/>
      <c r="T1790" s="4">
        <v>0.0</v>
      </c>
      <c r="U1790" s="4" t="s">
        <v>31</v>
      </c>
    </row>
    <row r="1791">
      <c r="A1791" s="11" t="s">
        <v>1216</v>
      </c>
      <c r="B1791" s="11" t="s">
        <v>165</v>
      </c>
      <c r="C1791" s="12" t="s">
        <v>1173</v>
      </c>
      <c r="D1791" s="3" t="str">
        <f>VLOOKUP(C1791,Locations!$G$2:$H$250,2,false)</f>
        <v>00182 Victory Road</v>
      </c>
      <c r="E1791" s="11" t="s">
        <v>24</v>
      </c>
      <c r="F1791" s="4" t="s">
        <v>1175</v>
      </c>
      <c r="G1791" s="5" t="s">
        <v>1212</v>
      </c>
      <c r="H1791" s="2" t="s">
        <v>414</v>
      </c>
      <c r="I1791" s="4"/>
      <c r="J1791" s="4"/>
      <c r="K1791" s="4"/>
      <c r="L1791" s="4"/>
      <c r="M1791" s="4" t="str">
        <f>IF(vlookup(A1791,'Available Pokemon'!A:C,3,FALSE)=D1791,"Y","N")</f>
        <v>Y</v>
      </c>
      <c r="N1791" s="4" t="str">
        <f>iferror(IF(vlookup(A1791,'Available Pokemon'!A:D,4,FALSE)=D1791,"Y","N"),"N")</f>
        <v>N</v>
      </c>
      <c r="O1791" s="4" t="str">
        <f t="shared" si="6"/>
        <v>Y</v>
      </c>
      <c r="P1791" s="4" t="s">
        <v>44</v>
      </c>
      <c r="Q1791" s="4"/>
      <c r="R1791" s="4"/>
      <c r="S1791" s="4"/>
      <c r="T1791" s="4">
        <v>0.0</v>
      </c>
      <c r="U1791" s="4" t="s">
        <v>31</v>
      </c>
    </row>
    <row r="1792" hidden="1">
      <c r="A1792" s="11" t="s">
        <v>1159</v>
      </c>
      <c r="B1792" s="11" t="s">
        <v>165</v>
      </c>
      <c r="C1792" s="12" t="s">
        <v>1173</v>
      </c>
      <c r="D1792" s="3" t="str">
        <f>VLOOKUP(C1792,Locations!$G$2:$H$250,2,false)</f>
        <v>00182 Victory Road</v>
      </c>
      <c r="E1792" s="11" t="s">
        <v>24</v>
      </c>
      <c r="F1792" s="4" t="s">
        <v>1175</v>
      </c>
      <c r="G1792" s="3" t="s">
        <v>1212</v>
      </c>
      <c r="H1792" s="11"/>
      <c r="I1792" s="4"/>
      <c r="J1792" s="4"/>
      <c r="K1792" s="4"/>
      <c r="L1792" s="4"/>
      <c r="M1792" s="4" t="str">
        <f>IF(vlookup(A1792,'Available Pokemon'!A:C,3,FALSE)=D1792,"Y","N")</f>
        <v>N</v>
      </c>
      <c r="N1792" s="4" t="str">
        <f>iferror(IF(vlookup(A1792,'Available Pokemon'!A:D,4,FALSE)=D1792,"Y","N"),"N")</f>
        <v>N</v>
      </c>
      <c r="O1792" s="4" t="str">
        <f t="shared" si="6"/>
        <v>N</v>
      </c>
      <c r="P1792" s="4" t="s">
        <v>75</v>
      </c>
      <c r="Q1792" s="4" t="s">
        <v>44</v>
      </c>
      <c r="R1792" s="4" t="s">
        <v>28</v>
      </c>
      <c r="S1792" s="4" t="s">
        <v>28</v>
      </c>
      <c r="T1792" s="4">
        <v>0.0</v>
      </c>
      <c r="U1792" s="4" t="s">
        <v>31</v>
      </c>
    </row>
    <row r="1793">
      <c r="A1793" s="11" t="s">
        <v>1217</v>
      </c>
      <c r="B1793" s="11" t="s">
        <v>165</v>
      </c>
      <c r="C1793" s="12" t="s">
        <v>1173</v>
      </c>
      <c r="D1793" s="3" t="str">
        <f>VLOOKUP(C1793,Locations!$G$2:$H$250,2,false)</f>
        <v>00182 Victory Road</v>
      </c>
      <c r="E1793" s="11" t="s">
        <v>24</v>
      </c>
      <c r="F1793" s="4" t="s">
        <v>1175</v>
      </c>
      <c r="G1793" s="5" t="s">
        <v>1218</v>
      </c>
      <c r="H1793" s="2" t="s">
        <v>149</v>
      </c>
      <c r="I1793" s="4" t="s">
        <v>898</v>
      </c>
      <c r="J1793" s="4"/>
      <c r="K1793" s="4"/>
      <c r="L1793" s="4"/>
      <c r="M1793" s="4" t="str">
        <f>IF(vlookup(A1793,'Available Pokemon'!A:C,3,FALSE)=D1793,"Y","N")</f>
        <v>Y</v>
      </c>
      <c r="N1793" s="4" t="str">
        <f>iferror(IF(vlookup(A1793,'Available Pokemon'!A:D,4,FALSE)=D1793,"Y","N"),"N")</f>
        <v>N</v>
      </c>
      <c r="O1793" s="4" t="str">
        <f t="shared" si="6"/>
        <v>Y</v>
      </c>
      <c r="P1793" s="4" t="s">
        <v>172</v>
      </c>
      <c r="Q1793" s="4"/>
      <c r="R1793" s="4"/>
      <c r="S1793" s="4"/>
      <c r="T1793" s="4">
        <v>0.0</v>
      </c>
      <c r="U1793" s="4" t="s">
        <v>31</v>
      </c>
    </row>
    <row r="1794" hidden="1">
      <c r="A1794" s="11" t="s">
        <v>763</v>
      </c>
      <c r="B1794" s="11" t="s">
        <v>165</v>
      </c>
      <c r="C1794" s="12" t="s">
        <v>1173</v>
      </c>
      <c r="D1794" s="3" t="str">
        <f>VLOOKUP(C1794,Locations!$G$2:$H$250,2,false)</f>
        <v>00182 Victory Road</v>
      </c>
      <c r="E1794" s="11" t="s">
        <v>24</v>
      </c>
      <c r="F1794" s="4" t="s">
        <v>1175</v>
      </c>
      <c r="G1794" s="3" t="s">
        <v>1218</v>
      </c>
      <c r="H1794" s="11"/>
      <c r="I1794" s="4" t="s">
        <v>385</v>
      </c>
      <c r="J1794" s="4"/>
      <c r="K1794" s="4"/>
      <c r="L1794" s="4"/>
      <c r="M1794" s="4" t="str">
        <f>IF(vlookup(A1794,'Available Pokemon'!A:C,3,FALSE)=D1794,"Y","N")</f>
        <v>N</v>
      </c>
      <c r="N1794" s="4" t="str">
        <f>iferror(IF(vlookup(A1794,'Available Pokemon'!A:D,4,FALSE)=D1794,"Y","N"),"N")</f>
        <v>N</v>
      </c>
      <c r="O1794" s="4" t="str">
        <f t="shared" si="6"/>
        <v>N</v>
      </c>
      <c r="P1794" s="4" t="s">
        <v>177</v>
      </c>
      <c r="Q1794" s="4"/>
      <c r="R1794" s="4" t="s">
        <v>28</v>
      </c>
      <c r="S1794" s="4" t="s">
        <v>28</v>
      </c>
      <c r="T1794" s="4">
        <v>0.0</v>
      </c>
      <c r="U1794" s="4" t="s">
        <v>31</v>
      </c>
    </row>
    <row r="1795" hidden="1">
      <c r="A1795" s="11" t="s">
        <v>937</v>
      </c>
      <c r="B1795" s="11" t="s">
        <v>165</v>
      </c>
      <c r="C1795" s="12" t="s">
        <v>1173</v>
      </c>
      <c r="D1795" s="3" t="str">
        <f>VLOOKUP(C1795,Locations!$G$2:$H$250,2,false)</f>
        <v>00182 Victory Road</v>
      </c>
      <c r="E1795" s="11" t="s">
        <v>24</v>
      </c>
      <c r="F1795" s="4" t="s">
        <v>1175</v>
      </c>
      <c r="G1795" s="3" t="s">
        <v>1218</v>
      </c>
      <c r="H1795" s="11"/>
      <c r="I1795" s="4"/>
      <c r="J1795" s="4"/>
      <c r="K1795" s="4"/>
      <c r="L1795" s="4"/>
      <c r="M1795" s="4" t="str">
        <f>IF(vlookup(A1795,'Available Pokemon'!A:C,3,FALSE)=D1795,"Y","N")</f>
        <v>N</v>
      </c>
      <c r="N1795" s="4" t="str">
        <f>iferror(IF(vlookup(A1795,'Available Pokemon'!A:D,4,FALSE)=D1795,"Y","N"),"N")</f>
        <v>N</v>
      </c>
      <c r="O1795" s="4" t="str">
        <f t="shared" si="6"/>
        <v>N</v>
      </c>
      <c r="P1795" s="4" t="s">
        <v>30</v>
      </c>
      <c r="Q1795" s="4" t="s">
        <v>186</v>
      </c>
      <c r="R1795" s="4" t="s">
        <v>28</v>
      </c>
      <c r="S1795" s="4" t="s">
        <v>28</v>
      </c>
      <c r="T1795" s="4">
        <v>0.0</v>
      </c>
      <c r="U1795" s="4" t="s">
        <v>31</v>
      </c>
    </row>
    <row r="1796">
      <c r="A1796" s="11" t="s">
        <v>1219</v>
      </c>
      <c r="B1796" s="11" t="s">
        <v>165</v>
      </c>
      <c r="C1796" s="12" t="s">
        <v>1173</v>
      </c>
      <c r="D1796" s="3" t="str">
        <f>VLOOKUP(C1796,Locations!$G$2:$H$250,2,false)</f>
        <v>00182 Victory Road</v>
      </c>
      <c r="E1796" s="11" t="s">
        <v>24</v>
      </c>
      <c r="F1796" s="4" t="s">
        <v>1175</v>
      </c>
      <c r="G1796" s="5" t="s">
        <v>1218</v>
      </c>
      <c r="H1796" s="2" t="s">
        <v>414</v>
      </c>
      <c r="I1796" s="4"/>
      <c r="J1796" s="4"/>
      <c r="K1796" s="4"/>
      <c r="L1796" s="4"/>
      <c r="M1796" s="4" t="str">
        <f>IF(vlookup(A1796,'Available Pokemon'!A:C,3,FALSE)=D1796,"Y","N")</f>
        <v>Y</v>
      </c>
      <c r="N1796" s="4" t="str">
        <f>iferror(IF(vlookup(A1796,'Available Pokemon'!A:D,4,FALSE)=D1796,"Y","N"),"N")</f>
        <v>N</v>
      </c>
      <c r="O1796" s="4" t="str">
        <f t="shared" si="6"/>
        <v>Y</v>
      </c>
      <c r="P1796" s="4" t="s">
        <v>111</v>
      </c>
      <c r="Q1796" s="4"/>
      <c r="R1796" s="4"/>
      <c r="S1796" s="4"/>
      <c r="T1796" s="4">
        <v>0.0</v>
      </c>
      <c r="U1796" s="4" t="s">
        <v>31</v>
      </c>
    </row>
    <row r="1797" hidden="1">
      <c r="A1797" s="11" t="s">
        <v>866</v>
      </c>
      <c r="B1797" s="11" t="s">
        <v>165</v>
      </c>
      <c r="C1797" s="12" t="s">
        <v>1173</v>
      </c>
      <c r="D1797" s="3" t="str">
        <f>VLOOKUP(C1797,Locations!$G$2:$H$250,2,false)</f>
        <v>00182 Victory Road</v>
      </c>
      <c r="E1797" s="11" t="s">
        <v>24</v>
      </c>
      <c r="F1797" s="4" t="s">
        <v>1175</v>
      </c>
      <c r="G1797" s="3" t="s">
        <v>1218</v>
      </c>
      <c r="H1797" s="11"/>
      <c r="I1797" s="4" t="s">
        <v>739</v>
      </c>
      <c r="J1797" s="4"/>
      <c r="K1797" s="4"/>
      <c r="L1797" s="4" t="s">
        <v>70</v>
      </c>
      <c r="M1797" s="4" t="str">
        <f>IF(vlookup(A1797,'Available Pokemon'!A:C,3,FALSE)=D1797,"Y","N")</f>
        <v>N</v>
      </c>
      <c r="N1797" s="4" t="str">
        <f>iferror(IF(vlookup(A1797,'Available Pokemon'!A:D,4,FALSE)=D1797,"Y","N"),"N")</f>
        <v>N</v>
      </c>
      <c r="O1797" s="4" t="str">
        <f t="shared" si="6"/>
        <v>N</v>
      </c>
      <c r="P1797" s="4" t="s">
        <v>128</v>
      </c>
      <c r="Q1797" s="4" t="s">
        <v>177</v>
      </c>
      <c r="R1797" s="4" t="s">
        <v>28</v>
      </c>
      <c r="S1797" s="4" t="s">
        <v>28</v>
      </c>
      <c r="T1797" s="4">
        <v>0.0</v>
      </c>
      <c r="U1797" s="4" t="s">
        <v>31</v>
      </c>
    </row>
    <row r="1798" hidden="1">
      <c r="A1798" s="2" t="s">
        <v>1111</v>
      </c>
      <c r="B1798" s="2" t="s">
        <v>165</v>
      </c>
      <c r="C1798" s="2" t="s">
        <v>1173</v>
      </c>
      <c r="D1798" s="3" t="str">
        <f>VLOOKUP(C1798,Locations!$G$2:$H$250,2,false)</f>
        <v>00182 Victory Road</v>
      </c>
      <c r="E1798" s="2" t="s">
        <v>24</v>
      </c>
      <c r="F1798" s="4" t="s">
        <v>1175</v>
      </c>
      <c r="G1798" s="3" t="s">
        <v>1218</v>
      </c>
      <c r="H1798" s="11"/>
      <c r="I1798" s="4"/>
      <c r="J1798" s="4"/>
      <c r="K1798" s="4"/>
      <c r="L1798" s="4"/>
      <c r="M1798" s="4" t="str">
        <f>IF(vlookup(A1798,'Available Pokemon'!A:C,3,FALSE)=D1798,"Y","N")</f>
        <v>N</v>
      </c>
      <c r="N1798" s="4" t="str">
        <f>iferror(IF(vlookup(A1798,'Available Pokemon'!A:D,4,FALSE)=D1798,"Y","N"),"N")</f>
        <v>N</v>
      </c>
      <c r="O1798" s="4" t="str">
        <f t="shared" si="6"/>
        <v>N</v>
      </c>
      <c r="P1798" s="4" t="s">
        <v>111</v>
      </c>
      <c r="Q1798" s="4"/>
      <c r="R1798" s="4"/>
      <c r="S1798" s="4"/>
      <c r="T1798" s="4" t="s">
        <v>464</v>
      </c>
      <c r="U1798" s="4" t="s">
        <v>31</v>
      </c>
    </row>
    <row r="1799" hidden="1">
      <c r="A1799" s="11" t="s">
        <v>796</v>
      </c>
      <c r="B1799" s="11" t="s">
        <v>165</v>
      </c>
      <c r="C1799" s="12" t="s">
        <v>1173</v>
      </c>
      <c r="D1799" s="3" t="str">
        <f>VLOOKUP(C1799,Locations!$G$2:$H$250,2,false)</f>
        <v>00182 Victory Road</v>
      </c>
      <c r="E1799" s="11" t="s">
        <v>24</v>
      </c>
      <c r="F1799" s="4" t="s">
        <v>1175</v>
      </c>
      <c r="G1799" s="3" t="s">
        <v>1218</v>
      </c>
      <c r="H1799" s="11"/>
      <c r="I1799" s="4" t="s">
        <v>581</v>
      </c>
      <c r="J1799" s="4"/>
      <c r="K1799" s="4"/>
      <c r="L1799" s="4"/>
      <c r="M1799" s="4" t="str">
        <f>IF(vlookup(A1799,'Available Pokemon'!A:C,3,FALSE)=D1799,"Y","N")</f>
        <v>N</v>
      </c>
      <c r="N1799" s="4" t="str">
        <f>iferror(IF(vlookup(A1799,'Available Pokemon'!A:D,4,FALSE)=D1799,"Y","N"),"N")</f>
        <v>N</v>
      </c>
      <c r="O1799" s="4" t="str">
        <f t="shared" si="6"/>
        <v>N</v>
      </c>
      <c r="P1799" s="4" t="s">
        <v>147</v>
      </c>
      <c r="Q1799" s="4" t="s">
        <v>177</v>
      </c>
      <c r="R1799" s="4" t="s">
        <v>28</v>
      </c>
      <c r="S1799" s="4" t="s">
        <v>31</v>
      </c>
      <c r="T1799" s="4" t="s">
        <v>82</v>
      </c>
      <c r="U1799" s="4" t="s">
        <v>31</v>
      </c>
    </row>
    <row r="1800">
      <c r="A1800" s="11" t="s">
        <v>1220</v>
      </c>
      <c r="B1800" s="11" t="s">
        <v>165</v>
      </c>
      <c r="C1800" s="12" t="s">
        <v>1173</v>
      </c>
      <c r="D1800" s="3" t="str">
        <f>VLOOKUP(C1800,Locations!$G$2:$H$250,2,false)</f>
        <v>00182 Victory Road</v>
      </c>
      <c r="E1800" s="11" t="s">
        <v>24</v>
      </c>
      <c r="F1800" s="4" t="s">
        <v>1175</v>
      </c>
      <c r="G1800" s="5" t="s">
        <v>1218</v>
      </c>
      <c r="H1800" s="2" t="s">
        <v>414</v>
      </c>
      <c r="I1800" s="4"/>
      <c r="J1800" s="4"/>
      <c r="K1800" s="4"/>
      <c r="L1800" s="4"/>
      <c r="M1800" s="4" t="str">
        <f>IF(vlookup(A1800,'Available Pokemon'!A:C,3,FALSE)=D1800,"Y","N")</f>
        <v>Y</v>
      </c>
      <c r="N1800" s="4" t="str">
        <f>iferror(IF(vlookup(A1800,'Available Pokemon'!A:D,4,FALSE)=D1800,"Y","N"),"N")</f>
        <v>N</v>
      </c>
      <c r="O1800" s="4" t="str">
        <f t="shared" si="6"/>
        <v>Y</v>
      </c>
      <c r="P1800" s="4" t="s">
        <v>29</v>
      </c>
      <c r="Q1800" s="4"/>
      <c r="R1800" s="4"/>
      <c r="S1800" s="4"/>
      <c r="T1800" s="4">
        <v>0.0</v>
      </c>
      <c r="U1800" s="4" t="s">
        <v>31</v>
      </c>
    </row>
    <row r="1801">
      <c r="A1801" s="33" t="s">
        <v>749</v>
      </c>
      <c r="B1801" s="34" t="s">
        <v>165</v>
      </c>
      <c r="C1801" s="34" t="s">
        <v>1173</v>
      </c>
      <c r="D1801" s="35" t="str">
        <f>VLOOKUP(C1801,Locations!$G$2:$H$250,2,false)</f>
        <v>00182 Victory Road</v>
      </c>
      <c r="E1801" s="33" t="s">
        <v>24</v>
      </c>
      <c r="F1801" s="4" t="s">
        <v>1175</v>
      </c>
      <c r="G1801" s="34" t="s">
        <v>1218</v>
      </c>
      <c r="H1801" s="33"/>
      <c r="I1801" s="4"/>
      <c r="J1801" s="4"/>
      <c r="K1801" s="4"/>
      <c r="L1801" s="4"/>
      <c r="M1801" s="4" t="str">
        <f>IF(vlookup(A1801,'Available Pokemon'!A:C,3,FALSE)=D1801,"Y","N")</f>
        <v>N</v>
      </c>
      <c r="N1801" s="4" t="s">
        <v>31</v>
      </c>
      <c r="O1801" s="4" t="str">
        <f t="shared" si="6"/>
        <v>Y</v>
      </c>
      <c r="P1801" s="26" t="s">
        <v>111</v>
      </c>
      <c r="Q1801" s="26" t="s">
        <v>56</v>
      </c>
      <c r="R1801" s="26" t="s">
        <v>28</v>
      </c>
      <c r="S1801" s="26" t="s">
        <v>28</v>
      </c>
      <c r="T1801" s="26">
        <v>0.0</v>
      </c>
      <c r="U1801" s="26" t="s">
        <v>31</v>
      </c>
    </row>
    <row r="1802" hidden="1">
      <c r="A1802" s="11" t="s">
        <v>770</v>
      </c>
      <c r="B1802" s="11" t="s">
        <v>165</v>
      </c>
      <c r="C1802" s="12" t="s">
        <v>1173</v>
      </c>
      <c r="D1802" s="3" t="str">
        <f>VLOOKUP(C1802,Locations!$G$2:$H$250,2,false)</f>
        <v>00182 Victory Road</v>
      </c>
      <c r="E1802" s="11" t="s">
        <v>24</v>
      </c>
      <c r="F1802" s="4" t="s">
        <v>1175</v>
      </c>
      <c r="G1802" s="3" t="s">
        <v>1221</v>
      </c>
      <c r="H1802" s="11"/>
      <c r="I1802" s="4"/>
      <c r="J1802" s="4"/>
      <c r="K1802" s="4"/>
      <c r="L1802" s="4" t="s">
        <v>70</v>
      </c>
      <c r="M1802" s="4" t="str">
        <f>IF(vlookup(A1802,'Available Pokemon'!A:C,3,FALSE)=D1802,"Y","N")</f>
        <v>N</v>
      </c>
      <c r="N1802" s="4" t="str">
        <f>iferror(IF(vlookup(A1802,'Available Pokemon'!A:D,4,FALSE)=D1802,"Y","N"),"N")</f>
        <v>N</v>
      </c>
      <c r="O1802" s="4" t="str">
        <f t="shared" si="6"/>
        <v>N</v>
      </c>
      <c r="P1802" s="4" t="s">
        <v>177</v>
      </c>
      <c r="Q1802" s="4" t="s">
        <v>29</v>
      </c>
      <c r="R1802" s="4" t="s">
        <v>28</v>
      </c>
      <c r="S1802" s="4" t="s">
        <v>31</v>
      </c>
      <c r="T1802" s="4" t="s">
        <v>82</v>
      </c>
      <c r="U1802" s="4" t="s">
        <v>31</v>
      </c>
    </row>
    <row r="1803" hidden="1">
      <c r="A1803" s="11" t="s">
        <v>929</v>
      </c>
      <c r="B1803" s="11" t="s">
        <v>165</v>
      </c>
      <c r="C1803" s="12" t="s">
        <v>1173</v>
      </c>
      <c r="D1803" s="3" t="str">
        <f>VLOOKUP(C1803,Locations!$G$2:$H$250,2,false)</f>
        <v>00182 Victory Road</v>
      </c>
      <c r="E1803" s="11" t="s">
        <v>24</v>
      </c>
      <c r="F1803" s="4" t="s">
        <v>1175</v>
      </c>
      <c r="G1803" s="5" t="s">
        <v>1221</v>
      </c>
      <c r="H1803" s="2" t="s">
        <v>414</v>
      </c>
      <c r="I1803" s="4" t="s">
        <v>1222</v>
      </c>
      <c r="J1803" s="4"/>
      <c r="K1803" s="4"/>
      <c r="L1803" s="4"/>
      <c r="M1803" s="4" t="str">
        <f>IF(vlookup(A1803,'Available Pokemon'!A:C,3,FALSE)=D1803,"Y","N")</f>
        <v>N</v>
      </c>
      <c r="N1803" s="4" t="str">
        <f>iferror(IF(vlookup(A1803,'Available Pokemon'!A:D,4,FALSE)=D1803,"Y","N"),"N")</f>
        <v>N</v>
      </c>
      <c r="O1803" s="4" t="str">
        <f t="shared" si="6"/>
        <v>N</v>
      </c>
      <c r="P1803" s="4" t="s">
        <v>81</v>
      </c>
      <c r="Q1803" s="4"/>
      <c r="R1803" s="4"/>
      <c r="S1803" s="4"/>
      <c r="T1803" s="4">
        <v>0.0</v>
      </c>
      <c r="U1803" s="4" t="s">
        <v>31</v>
      </c>
    </row>
    <row r="1804" hidden="1">
      <c r="A1804" s="11" t="s">
        <v>984</v>
      </c>
      <c r="B1804" s="11" t="s">
        <v>165</v>
      </c>
      <c r="C1804" s="12" t="s">
        <v>1173</v>
      </c>
      <c r="D1804" s="3" t="str">
        <f>VLOOKUP(C1804,Locations!$G$2:$H$250,2,false)</f>
        <v>00182 Victory Road</v>
      </c>
      <c r="E1804" s="11" t="s">
        <v>24</v>
      </c>
      <c r="F1804" s="4" t="s">
        <v>1175</v>
      </c>
      <c r="G1804" s="3" t="s">
        <v>1221</v>
      </c>
      <c r="H1804" s="11"/>
      <c r="I1804" s="4"/>
      <c r="J1804" s="4"/>
      <c r="K1804" s="4"/>
      <c r="L1804" s="4"/>
      <c r="M1804" s="4" t="str">
        <f>IF(vlookup(A1804,'Available Pokemon'!A:C,3,FALSE)=D1804,"Y","N")</f>
        <v>N</v>
      </c>
      <c r="N1804" s="4" t="str">
        <f>iferror(IF(vlookup(A1804,'Available Pokemon'!A:D,4,FALSE)=D1804,"Y","N"),"N")</f>
        <v>N</v>
      </c>
      <c r="O1804" s="4" t="str">
        <f t="shared" si="6"/>
        <v>N</v>
      </c>
      <c r="P1804" s="4" t="s">
        <v>90</v>
      </c>
      <c r="Q1804" s="4" t="s">
        <v>81</v>
      </c>
      <c r="R1804" s="4" t="s">
        <v>28</v>
      </c>
      <c r="S1804" s="4" t="s">
        <v>28</v>
      </c>
      <c r="T1804" s="4">
        <v>0.0</v>
      </c>
      <c r="U1804" s="4" t="s">
        <v>31</v>
      </c>
    </row>
    <row r="1805" hidden="1">
      <c r="A1805" s="11" t="s">
        <v>1035</v>
      </c>
      <c r="B1805" s="11" t="s">
        <v>165</v>
      </c>
      <c r="C1805" s="12" t="s">
        <v>1173</v>
      </c>
      <c r="D1805" s="3" t="str">
        <f>VLOOKUP(C1805,Locations!$G$2:$H$250,2,false)</f>
        <v>00182 Victory Road</v>
      </c>
      <c r="E1805" s="11" t="s">
        <v>24</v>
      </c>
      <c r="F1805" s="4" t="s">
        <v>1175</v>
      </c>
      <c r="G1805" s="3" t="s">
        <v>1221</v>
      </c>
      <c r="H1805" s="11"/>
      <c r="I1805" s="4"/>
      <c r="J1805" s="4"/>
      <c r="K1805" s="4"/>
      <c r="L1805" s="4"/>
      <c r="M1805" s="4" t="str">
        <f>IF(vlookup(A1805,'Available Pokemon'!A:C,3,FALSE)=D1805,"Y","N")</f>
        <v>N</v>
      </c>
      <c r="N1805" s="4" t="str">
        <f>iferror(IF(vlookup(A1805,'Available Pokemon'!A:D,4,FALSE)=D1805,"Y","N"),"N")</f>
        <v>N</v>
      </c>
      <c r="O1805" s="4" t="str">
        <f t="shared" si="6"/>
        <v>N</v>
      </c>
      <c r="P1805" s="4" t="s">
        <v>90</v>
      </c>
      <c r="Q1805" s="4" t="s">
        <v>44</v>
      </c>
      <c r="R1805" s="4" t="s">
        <v>28</v>
      </c>
      <c r="S1805" s="4" t="s">
        <v>28</v>
      </c>
      <c r="T1805" s="4">
        <v>0.0</v>
      </c>
      <c r="U1805" s="4" t="s">
        <v>31</v>
      </c>
    </row>
    <row r="1806">
      <c r="A1806" s="11" t="s">
        <v>1223</v>
      </c>
      <c r="B1806" s="11" t="s">
        <v>165</v>
      </c>
      <c r="C1806" s="12" t="s">
        <v>1173</v>
      </c>
      <c r="D1806" s="3" t="str">
        <f>VLOOKUP(C1806,Locations!$G$2:$H$250,2,false)</f>
        <v>00182 Victory Road</v>
      </c>
      <c r="E1806" s="11" t="s">
        <v>24</v>
      </c>
      <c r="F1806" s="4" t="s">
        <v>1175</v>
      </c>
      <c r="G1806" s="5" t="s">
        <v>1221</v>
      </c>
      <c r="H1806" s="2" t="s">
        <v>414</v>
      </c>
      <c r="I1806" s="4"/>
      <c r="J1806" s="4"/>
      <c r="K1806" s="4"/>
      <c r="L1806" s="4"/>
      <c r="M1806" s="4" t="str">
        <f>IF(vlookup(A1806,'Available Pokemon'!A:C,3,FALSE)=D1806,"Y","N")</f>
        <v>Y</v>
      </c>
      <c r="N1806" s="4" t="str">
        <f>iferror(IF(vlookup(A1806,'Available Pokemon'!A:D,4,FALSE)=D1806,"Y","N"),"N")</f>
        <v>N</v>
      </c>
      <c r="O1806" s="4" t="str">
        <f t="shared" si="6"/>
        <v>Y</v>
      </c>
      <c r="P1806" s="4" t="s">
        <v>226</v>
      </c>
      <c r="Q1806" s="4"/>
      <c r="R1806" s="4"/>
      <c r="S1806" s="4"/>
      <c r="T1806" s="4">
        <v>0.0</v>
      </c>
      <c r="U1806" s="4" t="s">
        <v>31</v>
      </c>
    </row>
    <row r="1807">
      <c r="A1807" s="11" t="s">
        <v>1224</v>
      </c>
      <c r="B1807" s="11" t="s">
        <v>165</v>
      </c>
      <c r="C1807" s="12" t="s">
        <v>1173</v>
      </c>
      <c r="D1807" s="3" t="str">
        <f>VLOOKUP(C1807,Locations!$G$2:$H$250,2,false)</f>
        <v>00182 Victory Road</v>
      </c>
      <c r="E1807" s="11" t="s">
        <v>24</v>
      </c>
      <c r="F1807" s="4" t="s">
        <v>1175</v>
      </c>
      <c r="G1807" s="5" t="s">
        <v>1221</v>
      </c>
      <c r="H1807" s="2" t="s">
        <v>414</v>
      </c>
      <c r="I1807" s="4"/>
      <c r="J1807" s="4"/>
      <c r="K1807" s="4"/>
      <c r="L1807" s="4"/>
      <c r="M1807" s="4" t="str">
        <f>IF(vlookup(A1807,'Available Pokemon'!A:C,3,FALSE)=D1807,"Y","N")</f>
        <v>Y</v>
      </c>
      <c r="N1807" s="4" t="str">
        <f>iferror(IF(vlookup(A1807,'Available Pokemon'!A:D,4,FALSE)=D1807,"Y","N"),"N")</f>
        <v>N</v>
      </c>
      <c r="O1807" s="4" t="str">
        <f t="shared" si="6"/>
        <v>Y</v>
      </c>
      <c r="P1807" s="4" t="s">
        <v>29</v>
      </c>
      <c r="Q1807" s="4"/>
      <c r="R1807" s="4"/>
      <c r="S1807" s="4"/>
      <c r="T1807" s="4">
        <v>0.0</v>
      </c>
      <c r="U1807" s="4" t="s">
        <v>31</v>
      </c>
    </row>
    <row r="1808">
      <c r="A1808" s="11" t="s">
        <v>1225</v>
      </c>
      <c r="B1808" s="11" t="s">
        <v>165</v>
      </c>
      <c r="C1808" s="12" t="s">
        <v>1173</v>
      </c>
      <c r="D1808" s="3" t="str">
        <f>VLOOKUP(C1808,Locations!$G$2:$H$250,2,false)</f>
        <v>00182 Victory Road</v>
      </c>
      <c r="E1808" s="11" t="s">
        <v>24</v>
      </c>
      <c r="F1808" s="4" t="s">
        <v>1175</v>
      </c>
      <c r="G1808" s="5" t="s">
        <v>1221</v>
      </c>
      <c r="H1808" s="2" t="s">
        <v>414</v>
      </c>
      <c r="I1808" s="4"/>
      <c r="J1808" s="4"/>
      <c r="K1808" s="4"/>
      <c r="L1808" s="4"/>
      <c r="M1808" s="4" t="str">
        <f>IF(vlookup(A1808,'Available Pokemon'!A:C,3,FALSE)=D1808,"Y","N")</f>
        <v>Y</v>
      </c>
      <c r="N1808" s="4" t="str">
        <f>iferror(IF(vlookup(A1808,'Available Pokemon'!A:D,4,FALSE)=D1808,"Y","N"),"N")</f>
        <v>N</v>
      </c>
      <c r="O1808" s="4" t="str">
        <f t="shared" si="6"/>
        <v>Y</v>
      </c>
      <c r="P1808" s="4" t="s">
        <v>90</v>
      </c>
      <c r="Q1808" s="4" t="s">
        <v>30</v>
      </c>
      <c r="R1808" s="4"/>
      <c r="S1808" s="4"/>
      <c r="T1808" s="4">
        <v>0.0</v>
      </c>
      <c r="U1808" s="4" t="s">
        <v>31</v>
      </c>
    </row>
    <row r="1809">
      <c r="A1809" s="11" t="s">
        <v>1226</v>
      </c>
      <c r="B1809" s="11" t="s">
        <v>165</v>
      </c>
      <c r="C1809" s="12" t="s">
        <v>1173</v>
      </c>
      <c r="D1809" s="3" t="str">
        <f>VLOOKUP(C1809,Locations!$G$2:$H$250,2,false)</f>
        <v>00182 Victory Road</v>
      </c>
      <c r="E1809" s="11" t="s">
        <v>24</v>
      </c>
      <c r="F1809" s="4" t="s">
        <v>1175</v>
      </c>
      <c r="G1809" s="5" t="s">
        <v>1221</v>
      </c>
      <c r="H1809" s="2" t="s">
        <v>414</v>
      </c>
      <c r="I1809" s="4"/>
      <c r="J1809" s="4"/>
      <c r="K1809" s="4"/>
      <c r="L1809" s="4"/>
      <c r="M1809" s="4" t="str">
        <f>IF(vlookup(A1809,'Available Pokemon'!A:C,3,FALSE)=D1809,"Y","N")</f>
        <v>Y</v>
      </c>
      <c r="N1809" s="4" t="str">
        <f>iferror(IF(vlookup(A1809,'Available Pokemon'!A:D,4,FALSE)=D1809,"Y","N"),"N")</f>
        <v>N</v>
      </c>
      <c r="O1809" s="4" t="str">
        <f t="shared" si="6"/>
        <v>Y</v>
      </c>
      <c r="P1809" s="4" t="s">
        <v>71</v>
      </c>
      <c r="Q1809" s="4"/>
      <c r="R1809" s="4"/>
      <c r="S1809" s="4"/>
      <c r="T1809" s="4">
        <v>0.0</v>
      </c>
      <c r="U1809" s="4" t="s">
        <v>31</v>
      </c>
    </row>
    <row r="1810">
      <c r="A1810" s="11" t="s">
        <v>1227</v>
      </c>
      <c r="B1810" s="11" t="s">
        <v>165</v>
      </c>
      <c r="C1810" s="12" t="s">
        <v>1173</v>
      </c>
      <c r="D1810" s="3" t="str">
        <f>VLOOKUP(C1810,Locations!$G$2:$H$250,2,false)</f>
        <v>00182 Victory Road</v>
      </c>
      <c r="E1810" s="11" t="s">
        <v>24</v>
      </c>
      <c r="F1810" s="4" t="s">
        <v>1175</v>
      </c>
      <c r="G1810" s="5" t="s">
        <v>1221</v>
      </c>
      <c r="H1810" s="2" t="s">
        <v>149</v>
      </c>
      <c r="I1810" s="4"/>
      <c r="J1810" s="4"/>
      <c r="K1810" s="4"/>
      <c r="L1810" s="4"/>
      <c r="M1810" s="4" t="str">
        <f>IF(vlookup(A1810,'Available Pokemon'!A:C,3,FALSE)=D1810,"Y","N")</f>
        <v>Y</v>
      </c>
      <c r="N1810" s="4" t="str">
        <f>iferror(IF(vlookup(A1810,'Available Pokemon'!A:D,4,FALSE)=D1810,"Y","N"),"N")</f>
        <v>N</v>
      </c>
      <c r="O1810" s="4" t="str">
        <f t="shared" si="6"/>
        <v>Y</v>
      </c>
      <c r="P1810" s="4" t="s">
        <v>71</v>
      </c>
      <c r="Q1810" s="4" t="s">
        <v>56</v>
      </c>
      <c r="R1810" s="4"/>
      <c r="S1810" s="4"/>
      <c r="T1810" s="4">
        <v>0.0</v>
      </c>
      <c r="U1810" s="4" t="s">
        <v>31</v>
      </c>
    </row>
    <row r="1811">
      <c r="A1811" s="33" t="s">
        <v>1228</v>
      </c>
      <c r="B1811" s="34" t="s">
        <v>165</v>
      </c>
      <c r="C1811" s="34" t="s">
        <v>1173</v>
      </c>
      <c r="D1811" s="35" t="str">
        <f>VLOOKUP(C1811,Locations!$G$2:$H$250,2,false)</f>
        <v>00182 Victory Road</v>
      </c>
      <c r="E1811" s="2" t="s">
        <v>24</v>
      </c>
      <c r="F1811" s="4" t="s">
        <v>1175</v>
      </c>
      <c r="G1811" s="34" t="s">
        <v>1207</v>
      </c>
      <c r="H1811" s="33" t="s">
        <v>414</v>
      </c>
      <c r="I1811" s="4" t="s">
        <v>688</v>
      </c>
      <c r="J1811" s="4"/>
      <c r="K1811" s="4"/>
      <c r="L1811" s="26"/>
      <c r="M1811" s="26" t="str">
        <f>IF(vlookup(A1811,'Available Pokemon'!A:C,3,FALSE)=D1811,"Y","N")</f>
        <v>Y</v>
      </c>
      <c r="N1811" s="26" t="str">
        <f>iferror(IF(vlookup(A1811,'Available Pokemon'!A:D,4,FALSE)=D1811,"Y","N"),"N")</f>
        <v>N</v>
      </c>
      <c r="O1811" s="26" t="str">
        <f t="shared" si="6"/>
        <v>Y</v>
      </c>
      <c r="P1811" s="26" t="s">
        <v>226</v>
      </c>
      <c r="Q1811" s="26"/>
      <c r="R1811" s="26" t="s">
        <v>28</v>
      </c>
      <c r="S1811" s="26" t="s">
        <v>28</v>
      </c>
      <c r="T1811" s="26">
        <v>0.0</v>
      </c>
      <c r="U1811" s="26" t="s">
        <v>31</v>
      </c>
    </row>
    <row r="1812" hidden="1">
      <c r="A1812" s="11" t="s">
        <v>524</v>
      </c>
      <c r="B1812" s="11" t="s">
        <v>165</v>
      </c>
      <c r="C1812" s="12" t="s">
        <v>1173</v>
      </c>
      <c r="D1812" s="3" t="str">
        <f>VLOOKUP(C1812,Locations!$G$2:$H$250,2,false)</f>
        <v>00182 Victory Road</v>
      </c>
      <c r="E1812" s="11" t="s">
        <v>24</v>
      </c>
      <c r="F1812" s="4" t="s">
        <v>1175</v>
      </c>
      <c r="G1812" s="3"/>
      <c r="H1812" s="11"/>
      <c r="I1812" s="4" t="s">
        <v>1229</v>
      </c>
      <c r="J1812" s="4" t="s">
        <v>1230</v>
      </c>
      <c r="K1812" s="4"/>
      <c r="L1812" s="4" t="s">
        <v>70</v>
      </c>
      <c r="M1812" s="4" t="str">
        <f>IF(vlookup(A1812,'Available Pokemon'!A:C,3,FALSE)=D1812,"Y","N")</f>
        <v>N</v>
      </c>
      <c r="N1812" s="4" t="str">
        <f>iferror(IF(vlookup(A1812,'Available Pokemon'!A:D,4,FALSE)=D1812,"Y","N"),"N")</f>
        <v>N</v>
      </c>
      <c r="O1812" s="4" t="str">
        <f t="shared" si="6"/>
        <v>N</v>
      </c>
      <c r="P1812" s="4" t="s">
        <v>71</v>
      </c>
      <c r="Q1812" s="4"/>
      <c r="R1812" s="4" t="s">
        <v>28</v>
      </c>
      <c r="S1812" s="4" t="s">
        <v>31</v>
      </c>
      <c r="T1812" s="4" t="s">
        <v>82</v>
      </c>
      <c r="U1812" s="4" t="s">
        <v>31</v>
      </c>
    </row>
    <row r="1813" hidden="1">
      <c r="A1813" s="11" t="s">
        <v>1158</v>
      </c>
      <c r="B1813" s="11" t="s">
        <v>165</v>
      </c>
      <c r="C1813" s="12" t="s">
        <v>1173</v>
      </c>
      <c r="D1813" s="3" t="str">
        <f>VLOOKUP(C1813,Locations!$G$2:$H$250,2,false)</f>
        <v>00182 Victory Road</v>
      </c>
      <c r="E1813" s="11" t="s">
        <v>24</v>
      </c>
      <c r="F1813" s="4" t="s">
        <v>1175</v>
      </c>
      <c r="G1813" s="3"/>
      <c r="H1813" s="11"/>
      <c r="I1813" s="4"/>
      <c r="J1813" s="4"/>
      <c r="K1813" s="4"/>
      <c r="L1813" s="4"/>
      <c r="M1813" s="4" t="str">
        <f>IF(vlookup(A1813,'Available Pokemon'!A:C,3,FALSE)=D1813,"Y","N")</f>
        <v>N</v>
      </c>
      <c r="N1813" s="4" t="str">
        <f>iferror(IF(vlookup(A1813,'Available Pokemon'!A:D,4,FALSE)=D1813,"Y","N"),"N")</f>
        <v>N</v>
      </c>
      <c r="O1813" s="4" t="str">
        <f t="shared" si="6"/>
        <v>N</v>
      </c>
      <c r="P1813" s="4" t="s">
        <v>75</v>
      </c>
      <c r="Q1813" s="4"/>
      <c r="R1813" s="4" t="s">
        <v>28</v>
      </c>
      <c r="S1813" s="4" t="s">
        <v>28</v>
      </c>
      <c r="T1813" s="4">
        <v>0.0</v>
      </c>
      <c r="U1813" s="4" t="s">
        <v>31</v>
      </c>
    </row>
    <row r="1814">
      <c r="A1814" s="11" t="s">
        <v>1231</v>
      </c>
      <c r="B1814" s="11" t="s">
        <v>165</v>
      </c>
      <c r="C1814" s="12" t="s">
        <v>1173</v>
      </c>
      <c r="D1814" s="3" t="str">
        <f>VLOOKUP(C1814,Locations!$G$2:$H$250,2,false)</f>
        <v>00182 Victory Road</v>
      </c>
      <c r="E1814" s="11" t="s">
        <v>24</v>
      </c>
      <c r="F1814" s="4" t="s">
        <v>1175</v>
      </c>
      <c r="G1814" s="5"/>
      <c r="H1814" s="2" t="s">
        <v>149</v>
      </c>
      <c r="I1814" s="4"/>
      <c r="J1814" s="4"/>
      <c r="K1814" s="4"/>
      <c r="L1814" s="4"/>
      <c r="M1814" s="4" t="str">
        <f>IF(vlookup(A1814,'Available Pokemon'!A:C,3,FALSE)=D1814,"Y","N")</f>
        <v>Y</v>
      </c>
      <c r="N1814" s="4" t="str">
        <f>iferror(IF(vlookup(A1814,'Available Pokemon'!A:D,4,FALSE)=D1814,"Y","N"),"N")</f>
        <v>N</v>
      </c>
      <c r="O1814" s="4" t="str">
        <f t="shared" si="6"/>
        <v>Y</v>
      </c>
      <c r="P1814" s="4" t="s">
        <v>81</v>
      </c>
      <c r="Q1814" s="4"/>
      <c r="R1814" s="4"/>
      <c r="S1814" s="4"/>
      <c r="T1814" s="4">
        <v>0.0</v>
      </c>
      <c r="U1814" s="4" t="s">
        <v>31</v>
      </c>
    </row>
    <row r="1815">
      <c r="A1815" s="11" t="s">
        <v>1232</v>
      </c>
      <c r="B1815" s="11" t="s">
        <v>165</v>
      </c>
      <c r="C1815" s="12" t="s">
        <v>1173</v>
      </c>
      <c r="D1815" s="3" t="str">
        <f>VLOOKUP(C1815,Locations!$G$2:$H$250,2,false)</f>
        <v>00182 Victory Road</v>
      </c>
      <c r="E1815" s="11" t="s">
        <v>24</v>
      </c>
      <c r="F1815" s="4" t="s">
        <v>1175</v>
      </c>
      <c r="G1815" s="5"/>
      <c r="H1815" s="2" t="s">
        <v>414</v>
      </c>
      <c r="I1815" s="4"/>
      <c r="J1815" s="4"/>
      <c r="K1815" s="4"/>
      <c r="L1815" s="4"/>
      <c r="M1815" s="4" t="str">
        <f>IF(vlookup(A1815,'Available Pokemon'!A:C,3,FALSE)=D1815,"Y","N")</f>
        <v>Y</v>
      </c>
      <c r="N1815" s="4" t="str">
        <f>iferror(IF(vlookup(A1815,'Available Pokemon'!A:D,4,FALSE)=D1815,"Y","N"),"N")</f>
        <v>N</v>
      </c>
      <c r="O1815" s="4" t="str">
        <f t="shared" si="6"/>
        <v>Y</v>
      </c>
      <c r="P1815" s="4" t="s">
        <v>75</v>
      </c>
      <c r="Q1815" s="4" t="s">
        <v>111</v>
      </c>
      <c r="R1815" s="4"/>
      <c r="S1815" s="4"/>
      <c r="T1815" s="4">
        <v>0.0</v>
      </c>
      <c r="U1815" s="4" t="s">
        <v>31</v>
      </c>
    </row>
    <row r="1816" hidden="1">
      <c r="A1816" s="11" t="s">
        <v>891</v>
      </c>
      <c r="B1816" s="11" t="s">
        <v>165</v>
      </c>
      <c r="C1816" s="12" t="s">
        <v>1173</v>
      </c>
      <c r="D1816" s="3" t="str">
        <f>VLOOKUP(C1816,Locations!$G$2:$H$250,2,false)</f>
        <v>00182 Victory Road</v>
      </c>
      <c r="E1816" s="11" t="s">
        <v>24</v>
      </c>
      <c r="F1816" s="4" t="s">
        <v>1175</v>
      </c>
      <c r="G1816" s="5"/>
      <c r="H1816" s="2" t="s">
        <v>414</v>
      </c>
      <c r="I1816" s="4" t="s">
        <v>1233</v>
      </c>
      <c r="J1816" s="4"/>
      <c r="K1816" s="4"/>
      <c r="L1816" s="4"/>
      <c r="M1816" s="4" t="str">
        <f>IF(vlookup(A1816,'Available Pokemon'!A:C,3,FALSE)=D1816,"Y","N")</f>
        <v>N</v>
      </c>
      <c r="N1816" s="4" t="str">
        <f>iferror(IF(vlookup(A1816,'Available Pokemon'!A:D,4,FALSE)=D1816,"Y","N"),"N")</f>
        <v>N</v>
      </c>
      <c r="O1816" s="4" t="str">
        <f t="shared" si="6"/>
        <v>N</v>
      </c>
      <c r="P1816" s="4" t="s">
        <v>33</v>
      </c>
      <c r="Q1816" s="4"/>
      <c r="R1816" s="4"/>
      <c r="S1816" s="4"/>
      <c r="T1816" s="4">
        <v>0.0</v>
      </c>
      <c r="U1816" s="4" t="s">
        <v>31</v>
      </c>
    </row>
    <row r="1817">
      <c r="A1817" s="11" t="s">
        <v>1234</v>
      </c>
      <c r="B1817" s="11" t="s">
        <v>165</v>
      </c>
      <c r="C1817" s="12" t="s">
        <v>1173</v>
      </c>
      <c r="D1817" s="3" t="str">
        <f>VLOOKUP(C1817,Locations!$G$2:$H$250,2,false)</f>
        <v>00182 Victory Road</v>
      </c>
      <c r="E1817" s="11" t="s">
        <v>24</v>
      </c>
      <c r="F1817" s="4" t="s">
        <v>1175</v>
      </c>
      <c r="G1817" s="5"/>
      <c r="H1817" s="2" t="s">
        <v>149</v>
      </c>
      <c r="I1817" s="4"/>
      <c r="J1817" s="4"/>
      <c r="K1817" s="4"/>
      <c r="L1817" s="4"/>
      <c r="M1817" s="4" t="str">
        <f>IF(vlookup(A1817,'Available Pokemon'!A:C,3,FALSE)=D1817,"Y","N")</f>
        <v>Y</v>
      </c>
      <c r="N1817" s="4" t="str">
        <f>iferror(IF(vlookup(A1817,'Available Pokemon'!A:D,4,FALSE)=D1817,"Y","N"),"N")</f>
        <v>N</v>
      </c>
      <c r="O1817" s="4" t="str">
        <f t="shared" si="6"/>
        <v>Y</v>
      </c>
      <c r="P1817" s="4" t="s">
        <v>30</v>
      </c>
      <c r="Q1817" s="4" t="s">
        <v>128</v>
      </c>
      <c r="R1817" s="4"/>
      <c r="S1817" s="4"/>
      <c r="T1817" s="4">
        <v>0.0</v>
      </c>
      <c r="U1817" s="4" t="s">
        <v>31</v>
      </c>
    </row>
    <row r="1818">
      <c r="A1818" s="11" t="s">
        <v>1235</v>
      </c>
      <c r="B1818" s="11" t="s">
        <v>165</v>
      </c>
      <c r="C1818" s="12" t="s">
        <v>1173</v>
      </c>
      <c r="D1818" s="3" t="str">
        <f>VLOOKUP(C1818,Locations!$G$2:$H$250,2,false)</f>
        <v>00182 Victory Road</v>
      </c>
      <c r="E1818" s="11" t="s">
        <v>24</v>
      </c>
      <c r="F1818" s="4" t="s">
        <v>1175</v>
      </c>
      <c r="G1818" s="5"/>
      <c r="H1818" s="2" t="s">
        <v>414</v>
      </c>
      <c r="I1818" s="4" t="s">
        <v>1236</v>
      </c>
      <c r="J1818" s="4"/>
      <c r="K1818" s="4"/>
      <c r="L1818" s="4"/>
      <c r="M1818" s="4" t="str">
        <f>IF(vlookup(A1818,'Available Pokemon'!A:C,3,FALSE)=D1818,"Y","N")</f>
        <v>Y</v>
      </c>
      <c r="N1818" s="4" t="str">
        <f>iferror(IF(vlookup(A1818,'Available Pokemon'!A:D,4,FALSE)=D1818,"Y","N"),"N")</f>
        <v>N</v>
      </c>
      <c r="O1818" s="4" t="str">
        <f t="shared" si="6"/>
        <v>Y</v>
      </c>
      <c r="P1818" s="4" t="s">
        <v>29</v>
      </c>
      <c r="Q1818" s="4" t="s">
        <v>147</v>
      </c>
      <c r="R1818" s="4" t="s">
        <v>28</v>
      </c>
      <c r="S1818" s="4" t="s">
        <v>28</v>
      </c>
      <c r="T1818" s="4">
        <v>0.0</v>
      </c>
      <c r="U1818" s="4" t="s">
        <v>31</v>
      </c>
    </row>
    <row r="1819">
      <c r="A1819" s="11" t="s">
        <v>1237</v>
      </c>
      <c r="B1819" s="11" t="s">
        <v>165</v>
      </c>
      <c r="C1819" s="12" t="s">
        <v>1173</v>
      </c>
      <c r="D1819" s="3" t="str">
        <f>VLOOKUP(C1819,Locations!$G$2:$H$250,2,false)</f>
        <v>00182 Victory Road</v>
      </c>
      <c r="E1819" s="11" t="s">
        <v>24</v>
      </c>
      <c r="F1819" s="4" t="s">
        <v>1175</v>
      </c>
      <c r="G1819" s="5"/>
      <c r="H1819" s="2" t="s">
        <v>149</v>
      </c>
      <c r="I1819" s="4" t="s">
        <v>1238</v>
      </c>
      <c r="J1819" s="4" t="s">
        <v>1238</v>
      </c>
      <c r="K1819" s="4"/>
      <c r="L1819" s="4"/>
      <c r="M1819" s="4" t="str">
        <f>IF(vlookup(A1819,'Available Pokemon'!A:C,3,FALSE)=D1819,"Y","N")</f>
        <v>Y</v>
      </c>
      <c r="N1819" s="4" t="str">
        <f>iferror(IF(vlookup(A1819,'Available Pokemon'!A:D,4,FALSE)=D1819,"Y","N"),"N")</f>
        <v>N</v>
      </c>
      <c r="O1819" s="4" t="str">
        <f t="shared" si="6"/>
        <v>Y</v>
      </c>
      <c r="P1819" s="4" t="s">
        <v>71</v>
      </c>
      <c r="Q1819" s="4"/>
      <c r="R1819" s="4"/>
      <c r="S1819" s="4"/>
      <c r="T1819" s="4">
        <v>0.0</v>
      </c>
      <c r="U1819" s="4" t="s">
        <v>31</v>
      </c>
    </row>
    <row r="1820">
      <c r="A1820" s="11" t="s">
        <v>1239</v>
      </c>
      <c r="B1820" s="11" t="s">
        <v>165</v>
      </c>
      <c r="C1820" s="12" t="s">
        <v>1173</v>
      </c>
      <c r="D1820" s="3" t="str">
        <f>VLOOKUP(C1820,Locations!$G$2:$H$250,2,false)</f>
        <v>00182 Victory Road</v>
      </c>
      <c r="E1820" s="11" t="s">
        <v>24</v>
      </c>
      <c r="F1820" s="4" t="s">
        <v>1175</v>
      </c>
      <c r="G1820" s="5"/>
      <c r="H1820" s="2" t="s">
        <v>149</v>
      </c>
      <c r="I1820" s="4"/>
      <c r="J1820" s="4"/>
      <c r="K1820" s="4"/>
      <c r="L1820" s="4"/>
      <c r="M1820" s="4" t="str">
        <f>IF(vlookup(A1820,'Available Pokemon'!A:C,3,FALSE)=D1820,"Y","N")</f>
        <v>Y</v>
      </c>
      <c r="N1820" s="4" t="str">
        <f>iferror(IF(vlookup(A1820,'Available Pokemon'!A:D,4,FALSE)=D1820,"Y","N"),"N")</f>
        <v>N</v>
      </c>
      <c r="O1820" s="4" t="str">
        <f t="shared" si="6"/>
        <v>Y</v>
      </c>
      <c r="P1820" s="4" t="s">
        <v>111</v>
      </c>
      <c r="Q1820" s="4"/>
      <c r="R1820" s="4"/>
      <c r="S1820" s="4"/>
      <c r="T1820" s="4">
        <v>0.0</v>
      </c>
      <c r="U1820" s="4" t="s">
        <v>31</v>
      </c>
    </row>
    <row r="1821">
      <c r="A1821" s="3" t="s">
        <v>628</v>
      </c>
      <c r="B1821" s="2" t="s">
        <v>22</v>
      </c>
      <c r="C1821" s="3" t="s">
        <v>1240</v>
      </c>
      <c r="D1821" s="3" t="str">
        <f>VLOOKUP(C1821,Locations!$G$2:$H$250,2,false)</f>
        <v>00184 Charous Path</v>
      </c>
      <c r="E1821" s="2" t="s">
        <v>24</v>
      </c>
      <c r="F1821" s="4" t="s">
        <v>1175</v>
      </c>
      <c r="G1821" s="3" t="s">
        <v>1241</v>
      </c>
      <c r="H1821" s="2" t="s">
        <v>149</v>
      </c>
      <c r="I1821" s="4" t="s">
        <v>28</v>
      </c>
      <c r="J1821" s="4" t="s">
        <v>28</v>
      </c>
      <c r="K1821" s="4" t="s">
        <v>28</v>
      </c>
      <c r="L1821" s="4"/>
      <c r="M1821" s="4" t="str">
        <f>IF(vlookup(A1821,'Available Pokemon'!A:C,3,FALSE)=D1821,"Y","N")</f>
        <v>N</v>
      </c>
      <c r="N1821" s="4" t="str">
        <f>iferror(IF(vlookup(A1821,'Available Pokemon'!A:D,4,FALSE)=D1821,"Y","N"),"N")</f>
        <v>N</v>
      </c>
      <c r="O1821" s="4" t="str">
        <f t="shared" si="6"/>
        <v>Y</v>
      </c>
      <c r="P1821" s="4" t="s">
        <v>71</v>
      </c>
      <c r="Q1821" s="4" t="s">
        <v>56</v>
      </c>
      <c r="R1821" s="4" t="s">
        <v>28</v>
      </c>
      <c r="S1821" s="4" t="s">
        <v>31</v>
      </c>
      <c r="T1821" s="4" t="s">
        <v>82</v>
      </c>
      <c r="U1821" s="4" t="s">
        <v>31</v>
      </c>
    </row>
    <row r="1822" hidden="1">
      <c r="A1822" s="11" t="s">
        <v>822</v>
      </c>
      <c r="B1822" s="11" t="s">
        <v>96</v>
      </c>
      <c r="C1822" s="12" t="s">
        <v>1240</v>
      </c>
      <c r="D1822" s="3" t="str">
        <f>VLOOKUP(C1822,Locations!$G$2:$H$250,2,false)</f>
        <v>00184 Charous Path</v>
      </c>
      <c r="E1822" s="11" t="s">
        <v>24</v>
      </c>
      <c r="F1822" s="4" t="s">
        <v>1175</v>
      </c>
      <c r="G1822" s="3"/>
      <c r="H1822" s="11"/>
      <c r="I1822" s="4"/>
      <c r="J1822" s="4"/>
      <c r="K1822" s="4"/>
      <c r="L1822" s="4"/>
      <c r="M1822" s="4" t="str">
        <f>IF(vlookup(A1822,'Available Pokemon'!A:C,3,FALSE)=D1822,"Y","N")</f>
        <v>N</v>
      </c>
      <c r="N1822" s="4" t="str">
        <f>iferror(IF(vlookup(A1822,'Available Pokemon'!A:D,4,FALSE)=D1822,"Y","N"),"N")</f>
        <v>N</v>
      </c>
      <c r="O1822" s="4" t="str">
        <f t="shared" si="6"/>
        <v>N</v>
      </c>
      <c r="P1822" s="4" t="s">
        <v>147</v>
      </c>
      <c r="Q1822" s="4"/>
      <c r="R1822" s="4" t="s">
        <v>28</v>
      </c>
      <c r="S1822" s="4" t="s">
        <v>31</v>
      </c>
      <c r="T1822" s="4" t="s">
        <v>82</v>
      </c>
      <c r="U1822" s="4" t="s">
        <v>31</v>
      </c>
    </row>
    <row r="1823" hidden="1">
      <c r="A1823" s="2" t="s">
        <v>1143</v>
      </c>
      <c r="B1823" s="11" t="s">
        <v>96</v>
      </c>
      <c r="C1823" s="12" t="s">
        <v>1240</v>
      </c>
      <c r="D1823" s="3" t="str">
        <f>VLOOKUP(C1823,Locations!$G$2:$H$250,2,false)</f>
        <v>00184 Charous Path</v>
      </c>
      <c r="E1823" s="11" t="s">
        <v>24</v>
      </c>
      <c r="F1823" s="4" t="s">
        <v>1175</v>
      </c>
      <c r="G1823" s="5"/>
      <c r="H1823" s="11"/>
      <c r="I1823" s="4"/>
      <c r="J1823" s="4"/>
      <c r="K1823" s="4"/>
      <c r="L1823" s="4" t="s">
        <v>70</v>
      </c>
      <c r="M1823" s="4" t="str">
        <f>IF(vlookup(A1823,'Available Pokemon'!A:C,3,FALSE)=D1823,"Y","N")</f>
        <v>N</v>
      </c>
      <c r="N1823" s="4" t="str">
        <f>iferror(IF(vlookup(A1823,'Available Pokemon'!A:D,4,FALSE)=D1823,"Y","N"),"N")</f>
        <v>N</v>
      </c>
      <c r="O1823" s="4" t="str">
        <f t="shared" si="6"/>
        <v>N</v>
      </c>
      <c r="P1823" s="4" t="s">
        <v>75</v>
      </c>
      <c r="Q1823" s="4" t="s">
        <v>172</v>
      </c>
      <c r="R1823" s="4"/>
      <c r="S1823" s="4"/>
      <c r="T1823" s="4">
        <v>0.0</v>
      </c>
      <c r="U1823" s="4" t="s">
        <v>31</v>
      </c>
    </row>
    <row r="1824" hidden="1">
      <c r="A1824" s="11" t="s">
        <v>759</v>
      </c>
      <c r="B1824" s="11" t="s">
        <v>96</v>
      </c>
      <c r="C1824" s="12" t="s">
        <v>1240</v>
      </c>
      <c r="D1824" s="3" t="str">
        <f>VLOOKUP(C1824,Locations!$G$2:$H$250,2,false)</f>
        <v>00184 Charous Path</v>
      </c>
      <c r="E1824" s="11" t="s">
        <v>24</v>
      </c>
      <c r="F1824" s="4" t="s">
        <v>1175</v>
      </c>
      <c r="G1824" s="3"/>
      <c r="H1824" s="11"/>
      <c r="I1824" s="4" t="s">
        <v>1162</v>
      </c>
      <c r="J1824" s="4"/>
      <c r="K1824" s="4"/>
      <c r="L1824" s="4"/>
      <c r="M1824" s="4" t="str">
        <f>IF(vlookup(A1824,'Available Pokemon'!A:C,3,FALSE)=D1824,"Y","N")</f>
        <v>N</v>
      </c>
      <c r="N1824" s="4" t="str">
        <f>iferror(IF(vlookup(A1824,'Available Pokemon'!A:D,4,FALSE)=D1824,"Y","N"),"N")</f>
        <v>N</v>
      </c>
      <c r="O1824" s="4" t="str">
        <f t="shared" si="6"/>
        <v>N</v>
      </c>
      <c r="P1824" s="4" t="s">
        <v>226</v>
      </c>
      <c r="Q1824" s="4" t="s">
        <v>75</v>
      </c>
      <c r="R1824" s="4" t="s">
        <v>28</v>
      </c>
      <c r="S1824" s="4" t="s">
        <v>28</v>
      </c>
      <c r="T1824" s="4">
        <v>0.0</v>
      </c>
      <c r="U1824" s="4" t="s">
        <v>31</v>
      </c>
    </row>
    <row r="1825" hidden="1">
      <c r="A1825" s="11" t="s">
        <v>1005</v>
      </c>
      <c r="B1825" s="11" t="s">
        <v>96</v>
      </c>
      <c r="C1825" s="12" t="s">
        <v>1240</v>
      </c>
      <c r="D1825" s="3" t="str">
        <f>VLOOKUP(C1825,Locations!$G$2:$H$250,2,false)</f>
        <v>00184 Charous Path</v>
      </c>
      <c r="E1825" s="11" t="s">
        <v>24</v>
      </c>
      <c r="F1825" s="4" t="s">
        <v>1175</v>
      </c>
      <c r="G1825" s="3"/>
      <c r="H1825" s="11"/>
      <c r="I1825" s="4"/>
      <c r="J1825" s="4"/>
      <c r="K1825" s="4"/>
      <c r="L1825" s="4"/>
      <c r="M1825" s="4" t="str">
        <f>IF(vlookup(A1825,'Available Pokemon'!A:C,3,FALSE)=D1825,"Y","N")</f>
        <v>N</v>
      </c>
      <c r="N1825" s="4" t="str">
        <f>iferror(IF(vlookup(A1825,'Available Pokemon'!A:D,4,FALSE)=D1825,"Y","N"),"N")</f>
        <v>N</v>
      </c>
      <c r="O1825" s="4" t="str">
        <f t="shared" si="6"/>
        <v>N</v>
      </c>
      <c r="P1825" s="4" t="s">
        <v>177</v>
      </c>
      <c r="Q1825" s="4" t="s">
        <v>56</v>
      </c>
      <c r="R1825" s="4" t="s">
        <v>28</v>
      </c>
      <c r="S1825" s="4" t="s">
        <v>28</v>
      </c>
      <c r="T1825" s="4">
        <v>0.0</v>
      </c>
      <c r="U1825" s="4" t="s">
        <v>31</v>
      </c>
    </row>
    <row r="1826">
      <c r="A1826" s="11" t="s">
        <v>1242</v>
      </c>
      <c r="B1826" s="11" t="s">
        <v>96</v>
      </c>
      <c r="C1826" s="12" t="s">
        <v>1240</v>
      </c>
      <c r="D1826" s="3" t="str">
        <f>VLOOKUP(C1826,Locations!$G$2:$H$250,2,false)</f>
        <v>00184 Charous Path</v>
      </c>
      <c r="E1826" s="11" t="s">
        <v>24</v>
      </c>
      <c r="F1826" s="4" t="s">
        <v>1175</v>
      </c>
      <c r="G1826" s="5"/>
      <c r="H1826" s="2" t="s">
        <v>414</v>
      </c>
      <c r="I1826" s="4"/>
      <c r="J1826" s="4"/>
      <c r="K1826" s="4"/>
      <c r="L1826" s="4"/>
      <c r="M1826" s="4" t="str">
        <f>IF(vlookup(A1826,'Available Pokemon'!A:C,3,FALSE)=D1826,"Y","N")</f>
        <v>Y</v>
      </c>
      <c r="N1826" s="4" t="str">
        <f>iferror(IF(vlookup(A1826,'Available Pokemon'!A:D,4,FALSE)=D1826,"Y","N"),"N")</f>
        <v>N</v>
      </c>
      <c r="O1826" s="4" t="str">
        <f t="shared" si="6"/>
        <v>Y</v>
      </c>
      <c r="P1826" s="4" t="s">
        <v>75</v>
      </c>
      <c r="Q1826" s="4"/>
      <c r="R1826" s="4"/>
      <c r="S1826" s="4"/>
      <c r="T1826" s="4">
        <v>0.0</v>
      </c>
      <c r="U1826" s="4" t="s">
        <v>31</v>
      </c>
    </row>
    <row r="1827" hidden="1">
      <c r="A1827" s="11" t="s">
        <v>1232</v>
      </c>
      <c r="B1827" s="11" t="s">
        <v>96</v>
      </c>
      <c r="C1827" s="12" t="s">
        <v>1240</v>
      </c>
      <c r="D1827" s="3" t="str">
        <f>VLOOKUP(C1827,Locations!$G$2:$H$250,2,false)</f>
        <v>00184 Charous Path</v>
      </c>
      <c r="E1827" s="11" t="s">
        <v>24</v>
      </c>
      <c r="F1827" s="4" t="s">
        <v>1175</v>
      </c>
      <c r="G1827" s="3"/>
      <c r="H1827" s="11"/>
      <c r="I1827" s="4"/>
      <c r="J1827" s="4"/>
      <c r="K1827" s="4"/>
      <c r="L1827" s="4"/>
      <c r="M1827" s="4" t="str">
        <f>IF(vlookup(A1827,'Available Pokemon'!A:C,3,FALSE)=D1827,"Y","N")</f>
        <v>N</v>
      </c>
      <c r="N1827" s="4" t="str">
        <f>iferror(IF(vlookup(A1827,'Available Pokemon'!A:D,4,FALSE)=D1827,"Y","N"),"N")</f>
        <v>N</v>
      </c>
      <c r="O1827" s="4" t="str">
        <f t="shared" si="6"/>
        <v>N</v>
      </c>
      <c r="P1827" s="4" t="s">
        <v>75</v>
      </c>
      <c r="Q1827" s="4" t="s">
        <v>111</v>
      </c>
      <c r="R1827" s="4"/>
      <c r="S1827" s="4"/>
      <c r="T1827" s="4">
        <v>0.0</v>
      </c>
      <c r="U1827" s="4" t="s">
        <v>31</v>
      </c>
    </row>
    <row r="1828">
      <c r="A1828" s="11" t="s">
        <v>1243</v>
      </c>
      <c r="B1828" s="11" t="s">
        <v>96</v>
      </c>
      <c r="C1828" s="12" t="s">
        <v>1240</v>
      </c>
      <c r="D1828" s="3" t="str">
        <f>VLOOKUP(C1828,Locations!$G$2:$H$250,2,false)</f>
        <v>00184 Charous Path</v>
      </c>
      <c r="E1828" s="11" t="s">
        <v>24</v>
      </c>
      <c r="F1828" s="4" t="s">
        <v>1175</v>
      </c>
      <c r="G1828" s="5"/>
      <c r="H1828" s="2" t="s">
        <v>149</v>
      </c>
      <c r="I1828" s="4"/>
      <c r="J1828" s="4"/>
      <c r="K1828" s="4"/>
      <c r="L1828" s="4"/>
      <c r="M1828" s="4" t="str">
        <f>IF(vlookup(A1828,'Available Pokemon'!A:C,3,FALSE)=D1828,"Y","N")</f>
        <v>Y</v>
      </c>
      <c r="N1828" s="4" t="str">
        <f>iferror(IF(vlookup(A1828,'Available Pokemon'!A:D,4,FALSE)=D1828,"Y","N"),"N")</f>
        <v>N</v>
      </c>
      <c r="O1828" s="4" t="str">
        <f t="shared" si="6"/>
        <v>Y</v>
      </c>
      <c r="P1828" s="4" t="s">
        <v>226</v>
      </c>
      <c r="Q1828" s="4" t="s">
        <v>111</v>
      </c>
      <c r="R1828" s="4"/>
      <c r="S1828" s="4"/>
      <c r="T1828" s="4">
        <v>0.0</v>
      </c>
      <c r="U1828" s="4" t="s">
        <v>31</v>
      </c>
    </row>
    <row r="1829" hidden="1">
      <c r="A1829" s="11" t="s">
        <v>1234</v>
      </c>
      <c r="B1829" s="11" t="s">
        <v>96</v>
      </c>
      <c r="C1829" s="12" t="s">
        <v>1240</v>
      </c>
      <c r="D1829" s="3" t="str">
        <f>VLOOKUP(C1829,Locations!$G$2:$H$250,2,false)</f>
        <v>00184 Charous Path</v>
      </c>
      <c r="E1829" s="11" t="s">
        <v>24</v>
      </c>
      <c r="F1829" s="4" t="s">
        <v>1175</v>
      </c>
      <c r="G1829" s="3"/>
      <c r="H1829" s="11"/>
      <c r="I1829" s="4"/>
      <c r="J1829" s="4"/>
      <c r="K1829" s="4"/>
      <c r="L1829" s="4"/>
      <c r="M1829" s="4" t="str">
        <f>IF(vlookup(A1829,'Available Pokemon'!A:C,3,FALSE)=D1829,"Y","N")</f>
        <v>N</v>
      </c>
      <c r="N1829" s="4" t="str">
        <f>iferror(IF(vlookup(A1829,'Available Pokemon'!A:D,4,FALSE)=D1829,"Y","N"),"N")</f>
        <v>N</v>
      </c>
      <c r="O1829" s="4" t="str">
        <f t="shared" si="6"/>
        <v>N</v>
      </c>
      <c r="P1829" s="4" t="s">
        <v>30</v>
      </c>
      <c r="Q1829" s="4" t="s">
        <v>128</v>
      </c>
      <c r="R1829" s="4"/>
      <c r="S1829" s="4"/>
      <c r="T1829" s="4">
        <v>0.0</v>
      </c>
      <c r="U1829" s="4" t="s">
        <v>31</v>
      </c>
    </row>
    <row r="1830" hidden="1">
      <c r="A1830" s="11" t="s">
        <v>796</v>
      </c>
      <c r="B1830" s="11" t="s">
        <v>96</v>
      </c>
      <c r="C1830" s="12" t="s">
        <v>1240</v>
      </c>
      <c r="D1830" s="3" t="str">
        <f>VLOOKUP(C1830,Locations!$G$2:$H$250,2,false)</f>
        <v>00184 Charous Path</v>
      </c>
      <c r="E1830" s="11" t="s">
        <v>24</v>
      </c>
      <c r="F1830" s="4" t="s">
        <v>1175</v>
      </c>
      <c r="G1830" s="3"/>
      <c r="H1830" s="11"/>
      <c r="I1830" s="4" t="s">
        <v>581</v>
      </c>
      <c r="J1830" s="4"/>
      <c r="K1830" s="4"/>
      <c r="L1830" s="4"/>
      <c r="M1830" s="4" t="str">
        <f>IF(vlookup(A1830,'Available Pokemon'!A:C,3,FALSE)=D1830,"Y","N")</f>
        <v>N</v>
      </c>
      <c r="N1830" s="4" t="str">
        <f>iferror(IF(vlookup(A1830,'Available Pokemon'!A:D,4,FALSE)=D1830,"Y","N"),"N")</f>
        <v>N</v>
      </c>
      <c r="O1830" s="4" t="str">
        <f t="shared" si="6"/>
        <v>N</v>
      </c>
      <c r="P1830" s="4" t="s">
        <v>147</v>
      </c>
      <c r="Q1830" s="4" t="s">
        <v>177</v>
      </c>
      <c r="R1830" s="4" t="s">
        <v>28</v>
      </c>
      <c r="S1830" s="4" t="s">
        <v>31</v>
      </c>
      <c r="T1830" s="4" t="s">
        <v>82</v>
      </c>
      <c r="U1830" s="4" t="s">
        <v>31</v>
      </c>
    </row>
    <row r="1831" hidden="1">
      <c r="A1831" s="11" t="s">
        <v>597</v>
      </c>
      <c r="B1831" s="11" t="s">
        <v>96</v>
      </c>
      <c r="C1831" s="12" t="s">
        <v>1240</v>
      </c>
      <c r="D1831" s="3" t="str">
        <f>VLOOKUP(C1831,Locations!$G$2:$H$250,2,false)</f>
        <v>00184 Charous Path</v>
      </c>
      <c r="E1831" s="11" t="s">
        <v>24</v>
      </c>
      <c r="F1831" s="4" t="s">
        <v>1175</v>
      </c>
      <c r="G1831" s="3"/>
      <c r="H1831" s="11"/>
      <c r="I1831" s="4"/>
      <c r="J1831" s="4"/>
      <c r="K1831" s="4"/>
      <c r="L1831" s="4"/>
      <c r="M1831" s="4" t="str">
        <f>IF(vlookup(A1831,'Available Pokemon'!A:C,3,FALSE)=D1831,"Y","N")</f>
        <v>N</v>
      </c>
      <c r="N1831" s="4" t="str">
        <f>iferror(IF(vlookup(A1831,'Available Pokemon'!A:D,4,FALSE)=D1831,"Y","N"),"N")</f>
        <v>N</v>
      </c>
      <c r="O1831" s="4" t="str">
        <f t="shared" si="6"/>
        <v>N</v>
      </c>
      <c r="P1831" s="4" t="s">
        <v>177</v>
      </c>
      <c r="Q1831" s="4" t="s">
        <v>147</v>
      </c>
      <c r="R1831" s="4" t="s">
        <v>28</v>
      </c>
      <c r="S1831" s="4" t="s">
        <v>31</v>
      </c>
      <c r="T1831" s="4" t="s">
        <v>82</v>
      </c>
      <c r="U1831" s="4" t="s">
        <v>31</v>
      </c>
    </row>
    <row r="1832" hidden="1">
      <c r="A1832" s="11" t="s">
        <v>1159</v>
      </c>
      <c r="B1832" s="11" t="s">
        <v>96</v>
      </c>
      <c r="C1832" s="12" t="s">
        <v>1240</v>
      </c>
      <c r="D1832" s="3" t="str">
        <f>VLOOKUP(C1832,Locations!$G$2:$H$250,2,false)</f>
        <v>00184 Charous Path</v>
      </c>
      <c r="E1832" s="11" t="s">
        <v>24</v>
      </c>
      <c r="F1832" s="4" t="s">
        <v>1175</v>
      </c>
      <c r="G1832" s="3"/>
      <c r="H1832" s="11"/>
      <c r="I1832" s="4"/>
      <c r="J1832" s="4"/>
      <c r="K1832" s="4"/>
      <c r="L1832" s="4"/>
      <c r="M1832" s="4" t="str">
        <f>IF(vlookup(A1832,'Available Pokemon'!A:C,3,FALSE)=D1832,"Y","N")</f>
        <v>N</v>
      </c>
      <c r="N1832" s="4" t="str">
        <f>iferror(IF(vlookup(A1832,'Available Pokemon'!A:D,4,FALSE)=D1832,"Y","N"),"N")</f>
        <v>N</v>
      </c>
      <c r="O1832" s="4" t="str">
        <f t="shared" si="6"/>
        <v>N</v>
      </c>
      <c r="P1832" s="4" t="s">
        <v>75</v>
      </c>
      <c r="Q1832" s="4" t="s">
        <v>44</v>
      </c>
      <c r="R1832" s="4" t="s">
        <v>28</v>
      </c>
      <c r="S1832" s="4" t="s">
        <v>28</v>
      </c>
      <c r="T1832" s="4">
        <v>0.0</v>
      </c>
      <c r="U1832" s="4" t="s">
        <v>31</v>
      </c>
    </row>
    <row r="1833" hidden="1">
      <c r="A1833" s="11" t="s">
        <v>960</v>
      </c>
      <c r="B1833" s="11" t="s">
        <v>96</v>
      </c>
      <c r="C1833" s="12" t="s">
        <v>1240</v>
      </c>
      <c r="D1833" s="3" t="str">
        <f>VLOOKUP(C1833,Locations!$G$2:$H$250,2,false)</f>
        <v>00184 Charous Path</v>
      </c>
      <c r="E1833" s="11" t="s">
        <v>24</v>
      </c>
      <c r="F1833" s="4" t="s">
        <v>1175</v>
      </c>
      <c r="G1833" s="3"/>
      <c r="H1833" s="11"/>
      <c r="I1833" s="4" t="s">
        <v>103</v>
      </c>
      <c r="J1833" s="4"/>
      <c r="K1833" s="4"/>
      <c r="L1833" s="4"/>
      <c r="M1833" s="4" t="str">
        <f>IF(vlookup(A1833,'Available Pokemon'!A:C,3,FALSE)=D1833,"Y","N")</f>
        <v>N</v>
      </c>
      <c r="N1833" s="4" t="str">
        <f>iferror(IF(vlookup(A1833,'Available Pokemon'!A:D,4,FALSE)=D1833,"Y","N"),"N")</f>
        <v>N</v>
      </c>
      <c r="O1833" s="4" t="str">
        <f t="shared" si="6"/>
        <v>N</v>
      </c>
      <c r="P1833" s="4" t="s">
        <v>147</v>
      </c>
      <c r="Q1833" s="4" t="s">
        <v>75</v>
      </c>
      <c r="R1833" s="4"/>
      <c r="S1833" s="4"/>
      <c r="T1833" s="4">
        <v>0.0</v>
      </c>
      <c r="U1833" s="4" t="s">
        <v>31</v>
      </c>
    </row>
    <row r="1834">
      <c r="A1834" s="3" t="s">
        <v>1244</v>
      </c>
      <c r="B1834" s="2" t="s">
        <v>22</v>
      </c>
      <c r="C1834" s="2" t="s">
        <v>1245</v>
      </c>
      <c r="D1834" s="3" t="str">
        <f>VLOOKUP(C1834,Locations!$G$2:$H$250,2,false)</f>
        <v>00185 New World - Vanhanen Castle</v>
      </c>
      <c r="E1834" s="11" t="s">
        <v>24</v>
      </c>
      <c r="F1834" s="23" t="s">
        <v>1246</v>
      </c>
      <c r="G1834" s="5" t="s">
        <v>1247</v>
      </c>
      <c r="H1834" s="2"/>
      <c r="I1834" s="4" t="s">
        <v>28</v>
      </c>
      <c r="J1834" s="4" t="s">
        <v>28</v>
      </c>
      <c r="K1834" s="4" t="s">
        <v>28</v>
      </c>
      <c r="L1834" s="4"/>
      <c r="M1834" s="4" t="str">
        <f>IF(vlookup(A1834,'Available Pokemon'!A:C,3,FALSE)=D1834,"Y","N")</f>
        <v>Y</v>
      </c>
      <c r="N1834" s="4" t="str">
        <f>iferror(IF(vlookup(A1834,'Available Pokemon'!A:D,4,FALSE)=D1834,"Y","N"),"N")</f>
        <v>N</v>
      </c>
      <c r="O1834" s="4" t="str">
        <f t="shared" si="6"/>
        <v>Y</v>
      </c>
      <c r="P1834" s="4" t="s">
        <v>111</v>
      </c>
      <c r="Q1834" s="4"/>
      <c r="R1834" s="4"/>
      <c r="S1834" s="4" t="s">
        <v>31</v>
      </c>
      <c r="T1834" s="4" t="s">
        <v>82</v>
      </c>
      <c r="U1834" s="4" t="s">
        <v>31</v>
      </c>
    </row>
    <row r="1835" hidden="1">
      <c r="A1835" s="2" t="s">
        <v>572</v>
      </c>
      <c r="B1835" s="2" t="s">
        <v>96</v>
      </c>
      <c r="C1835" s="2" t="s">
        <v>1245</v>
      </c>
      <c r="D1835" s="3" t="str">
        <f>VLOOKUP(C1835,Locations!$G$2:$H$250,2,false)</f>
        <v>00185 New World - Vanhanen Castle</v>
      </c>
      <c r="E1835" s="2" t="s">
        <v>24</v>
      </c>
      <c r="F1835" s="4" t="s">
        <v>1246</v>
      </c>
      <c r="G1835" s="3"/>
      <c r="H1835" s="11"/>
      <c r="I1835" s="4" t="s">
        <v>353</v>
      </c>
      <c r="J1835" s="4" t="s">
        <v>354</v>
      </c>
      <c r="K1835" s="4"/>
      <c r="L1835" s="4"/>
      <c r="M1835" s="4" t="str">
        <f>IF(vlookup(A1835,'Available Pokemon'!A:C,3,FALSE)=D1835,"Y","N")</f>
        <v>N</v>
      </c>
      <c r="N1835" s="4" t="str">
        <f>iferror(IF(vlookup(A1835,'Available Pokemon'!A:D,4,FALSE)=D1835,"Y","N"),"N")</f>
        <v>N</v>
      </c>
      <c r="O1835" s="4" t="str">
        <f t="shared" si="6"/>
        <v>N</v>
      </c>
      <c r="P1835" s="4" t="s">
        <v>29</v>
      </c>
      <c r="Q1835" s="4" t="s">
        <v>30</v>
      </c>
      <c r="R1835" s="4"/>
      <c r="S1835" s="4"/>
      <c r="T1835" s="4" t="s">
        <v>464</v>
      </c>
      <c r="U1835" s="4" t="s">
        <v>31</v>
      </c>
    </row>
    <row r="1836" hidden="1">
      <c r="A1836" s="2" t="s">
        <v>644</v>
      </c>
      <c r="B1836" s="2" t="s">
        <v>96</v>
      </c>
      <c r="C1836" s="2" t="s">
        <v>1245</v>
      </c>
      <c r="D1836" s="3" t="str">
        <f>VLOOKUP(C1836,Locations!$G$2:$H$250,2,false)</f>
        <v>00185 New World - Vanhanen Castle</v>
      </c>
      <c r="E1836" s="2" t="s">
        <v>24</v>
      </c>
      <c r="F1836" s="4" t="s">
        <v>1246</v>
      </c>
      <c r="G1836" s="3"/>
      <c r="H1836" s="11"/>
      <c r="I1836" s="4"/>
      <c r="J1836" s="4"/>
      <c r="K1836" s="4"/>
      <c r="L1836" s="4"/>
      <c r="M1836" s="4" t="str">
        <f>IF(vlookup(A1836,'Available Pokemon'!A:C,3,FALSE)=D1836,"Y","N")</f>
        <v>N</v>
      </c>
      <c r="N1836" s="4" t="str">
        <f>iferror(IF(vlookup(A1836,'Available Pokemon'!A:D,4,FALSE)=D1836,"Y","N"),"N")</f>
        <v>N</v>
      </c>
      <c r="O1836" s="4" t="str">
        <f t="shared" si="6"/>
        <v>N</v>
      </c>
      <c r="P1836" s="4" t="s">
        <v>121</v>
      </c>
      <c r="Q1836" s="4" t="s">
        <v>33</v>
      </c>
      <c r="R1836" s="4"/>
      <c r="S1836" s="4"/>
      <c r="T1836" s="4" t="s">
        <v>464</v>
      </c>
      <c r="U1836" s="4" t="s">
        <v>31</v>
      </c>
    </row>
    <row r="1837" hidden="1">
      <c r="A1837" s="2" t="s">
        <v>1113</v>
      </c>
      <c r="B1837" s="2" t="s">
        <v>96</v>
      </c>
      <c r="C1837" s="2" t="s">
        <v>1245</v>
      </c>
      <c r="D1837" s="3" t="str">
        <f>VLOOKUP(C1837,Locations!$G$2:$H$250,2,false)</f>
        <v>00185 New World - Vanhanen Castle</v>
      </c>
      <c r="E1837" s="2" t="s">
        <v>24</v>
      </c>
      <c r="F1837" s="4" t="s">
        <v>1246</v>
      </c>
      <c r="G1837" s="3"/>
      <c r="H1837" s="11"/>
      <c r="I1837" s="4"/>
      <c r="J1837" s="4"/>
      <c r="K1837" s="4"/>
      <c r="L1837" s="4"/>
      <c r="M1837" s="4" t="str">
        <f>IF(vlookup(A1837,'Available Pokemon'!A:C,3,FALSE)=D1837,"Y","N")</f>
        <v>N</v>
      </c>
      <c r="N1837" s="4" t="str">
        <f>iferror(IF(vlookup(A1837,'Available Pokemon'!A:D,4,FALSE)=D1837,"Y","N"),"N")</f>
        <v>N</v>
      </c>
      <c r="O1837" s="4" t="str">
        <f t="shared" si="6"/>
        <v>N</v>
      </c>
      <c r="P1837" s="4" t="s">
        <v>71</v>
      </c>
      <c r="Q1837" s="4"/>
      <c r="R1837" s="4"/>
      <c r="S1837" s="4"/>
      <c r="T1837" s="4" t="s">
        <v>464</v>
      </c>
      <c r="U1837" s="4" t="s">
        <v>31</v>
      </c>
    </row>
    <row r="1838">
      <c r="A1838" s="2" t="s">
        <v>1248</v>
      </c>
      <c r="B1838" s="2" t="s">
        <v>96</v>
      </c>
      <c r="C1838" s="2" t="s">
        <v>1245</v>
      </c>
      <c r="D1838" s="3" t="str">
        <f>VLOOKUP(C1838,Locations!$G$2:$H$250,2,false)</f>
        <v>00185 New World - Vanhanen Castle</v>
      </c>
      <c r="E1838" s="2" t="s">
        <v>24</v>
      </c>
      <c r="F1838" s="4" t="s">
        <v>1246</v>
      </c>
      <c r="G1838" s="3"/>
      <c r="H1838" s="11"/>
      <c r="I1838" s="4"/>
      <c r="J1838" s="4"/>
      <c r="K1838" s="4"/>
      <c r="L1838" s="4" t="s">
        <v>70</v>
      </c>
      <c r="M1838" s="4" t="str">
        <f>IF(vlookup(A1838,'Available Pokemon'!A:C,3,FALSE)=D1838,"Y","N")</f>
        <v>Y</v>
      </c>
      <c r="N1838" s="4" t="str">
        <f>iferror(IF(vlookup(A1838,'Available Pokemon'!A:D,4,FALSE)=D1838,"Y","N"),"N")</f>
        <v>N</v>
      </c>
      <c r="O1838" s="4" t="str">
        <f t="shared" si="6"/>
        <v>Y</v>
      </c>
      <c r="P1838" s="4" t="s">
        <v>111</v>
      </c>
      <c r="Q1838" s="4" t="s">
        <v>172</v>
      </c>
      <c r="R1838" s="4"/>
      <c r="S1838" s="4"/>
      <c r="T1838" s="4" t="s">
        <v>464</v>
      </c>
      <c r="U1838" s="4" t="s">
        <v>31</v>
      </c>
    </row>
    <row r="1839" hidden="1">
      <c r="A1839" s="2" t="s">
        <v>1016</v>
      </c>
      <c r="B1839" s="2" t="s">
        <v>96</v>
      </c>
      <c r="C1839" s="2" t="s">
        <v>1245</v>
      </c>
      <c r="D1839" s="3" t="str">
        <f>VLOOKUP(C1839,Locations!$G$2:$H$250,2,false)</f>
        <v>00185 New World - Vanhanen Castle</v>
      </c>
      <c r="E1839" s="2" t="s">
        <v>24</v>
      </c>
      <c r="F1839" s="4" t="s">
        <v>1246</v>
      </c>
      <c r="G1839" s="3"/>
      <c r="H1839" s="11"/>
      <c r="I1839" s="4" t="s">
        <v>154</v>
      </c>
      <c r="J1839" s="4"/>
      <c r="K1839" s="4"/>
      <c r="L1839" s="4"/>
      <c r="M1839" s="4" t="str">
        <f>IF(vlookup(A1839,'Available Pokemon'!A:C,3,FALSE)=D1839,"Y","N")</f>
        <v>N</v>
      </c>
      <c r="N1839" s="4" t="str">
        <f>iferror(IF(vlookup(A1839,'Available Pokemon'!A:D,4,FALSE)=D1839,"Y","N"),"N")</f>
        <v>N</v>
      </c>
      <c r="O1839" s="4" t="str">
        <f t="shared" si="6"/>
        <v>N</v>
      </c>
      <c r="P1839" s="4" t="s">
        <v>71</v>
      </c>
      <c r="Q1839" s="4"/>
      <c r="R1839" s="4"/>
      <c r="S1839" s="4"/>
      <c r="T1839" s="4" t="s">
        <v>464</v>
      </c>
      <c r="U1839" s="4" t="s">
        <v>31</v>
      </c>
    </row>
    <row r="1840" hidden="1">
      <c r="A1840" s="2" t="s">
        <v>716</v>
      </c>
      <c r="B1840" s="2" t="s">
        <v>96</v>
      </c>
      <c r="C1840" s="2" t="s">
        <v>1245</v>
      </c>
      <c r="D1840" s="3" t="str">
        <f>VLOOKUP(C1840,Locations!$G$2:$H$250,2,false)</f>
        <v>00185 New World - Vanhanen Castle</v>
      </c>
      <c r="E1840" s="2" t="s">
        <v>24</v>
      </c>
      <c r="F1840" s="4" t="s">
        <v>1246</v>
      </c>
      <c r="G1840" s="3"/>
      <c r="H1840" s="11"/>
      <c r="I1840" s="4"/>
      <c r="J1840" s="4"/>
      <c r="K1840" s="4"/>
      <c r="L1840" s="4"/>
      <c r="M1840" s="4" t="str">
        <f>IF(vlookup(A1840,'Available Pokemon'!A:C,3,FALSE)=D1840,"Y","N")</f>
        <v>N</v>
      </c>
      <c r="N1840" s="4" t="str">
        <f>iferror(IF(vlookup(A1840,'Available Pokemon'!A:D,4,FALSE)=D1840,"Y","N"),"N")</f>
        <v>N</v>
      </c>
      <c r="O1840" s="4" t="str">
        <f t="shared" si="6"/>
        <v>N</v>
      </c>
      <c r="P1840" s="4" t="s">
        <v>71</v>
      </c>
      <c r="Q1840" s="4"/>
      <c r="R1840" s="4"/>
      <c r="S1840" s="4"/>
      <c r="T1840" s="4" t="s">
        <v>464</v>
      </c>
      <c r="U1840" s="4" t="s">
        <v>31</v>
      </c>
    </row>
    <row r="1841" hidden="1">
      <c r="A1841" s="2" t="s">
        <v>733</v>
      </c>
      <c r="B1841" s="2" t="s">
        <v>96</v>
      </c>
      <c r="C1841" s="2" t="s">
        <v>1245</v>
      </c>
      <c r="D1841" s="3" t="str">
        <f>VLOOKUP(C1841,Locations!$G$2:$H$250,2,false)</f>
        <v>00185 New World - Vanhanen Castle</v>
      </c>
      <c r="E1841" s="2" t="s">
        <v>24</v>
      </c>
      <c r="F1841" s="4" t="s">
        <v>1246</v>
      </c>
      <c r="G1841" s="3"/>
      <c r="H1841" s="11"/>
      <c r="I1841" s="4" t="s">
        <v>734</v>
      </c>
      <c r="J1841" s="4" t="s">
        <v>735</v>
      </c>
      <c r="K1841" s="4"/>
      <c r="L1841" s="4"/>
      <c r="M1841" s="4" t="str">
        <f>IF(vlookup(A1841,'Available Pokemon'!A:C,3,FALSE)=D1841,"Y","N")</f>
        <v>N</v>
      </c>
      <c r="N1841" s="4" t="str">
        <f>iferror(IF(vlookup(A1841,'Available Pokemon'!A:D,4,FALSE)=D1841,"Y","N"),"N")</f>
        <v>N</v>
      </c>
      <c r="O1841" s="4" t="str">
        <f t="shared" si="6"/>
        <v>N</v>
      </c>
      <c r="P1841" s="4" t="s">
        <v>71</v>
      </c>
      <c r="Q1841" s="4"/>
      <c r="R1841" s="4"/>
      <c r="S1841" s="4"/>
      <c r="T1841" s="4" t="s">
        <v>464</v>
      </c>
      <c r="U1841" s="4" t="s">
        <v>31</v>
      </c>
    </row>
    <row r="1842" hidden="1">
      <c r="A1842" s="2" t="s">
        <v>416</v>
      </c>
      <c r="B1842" s="2" t="s">
        <v>96</v>
      </c>
      <c r="C1842" s="2" t="s">
        <v>1245</v>
      </c>
      <c r="D1842" s="3" t="str">
        <f>VLOOKUP(C1842,Locations!$G$2:$H$250,2,false)</f>
        <v>00185 New World - Vanhanen Castle</v>
      </c>
      <c r="E1842" s="2" t="s">
        <v>24</v>
      </c>
      <c r="F1842" s="4" t="s">
        <v>1246</v>
      </c>
      <c r="G1842" s="3"/>
      <c r="H1842" s="11"/>
      <c r="I1842" s="4"/>
      <c r="J1842" s="4"/>
      <c r="K1842" s="4"/>
      <c r="L1842" s="4"/>
      <c r="M1842" s="4" t="str">
        <f>IF(vlookup(A1842,'Available Pokemon'!A:C,3,FALSE)=D1842,"Y","N")</f>
        <v>N</v>
      </c>
      <c r="N1842" s="4" t="str">
        <f>iferror(IF(vlookup(A1842,'Available Pokemon'!A:D,4,FALSE)=D1842,"Y","N"),"N")</f>
        <v>N</v>
      </c>
      <c r="O1842" s="4" t="str">
        <f t="shared" si="6"/>
        <v>N</v>
      </c>
      <c r="P1842" s="4" t="s">
        <v>147</v>
      </c>
      <c r="Q1842" s="4"/>
      <c r="R1842" s="4"/>
      <c r="S1842" s="4"/>
      <c r="T1842" s="4" t="s">
        <v>464</v>
      </c>
      <c r="U1842" s="4" t="s">
        <v>31</v>
      </c>
    </row>
    <row r="1843" hidden="1">
      <c r="A1843" s="2" t="s">
        <v>1111</v>
      </c>
      <c r="B1843" s="2" t="s">
        <v>96</v>
      </c>
      <c r="C1843" s="2" t="s">
        <v>1245</v>
      </c>
      <c r="D1843" s="3" t="str">
        <f>VLOOKUP(C1843,Locations!$G$2:$H$250,2,false)</f>
        <v>00185 New World - Vanhanen Castle</v>
      </c>
      <c r="E1843" s="2" t="s">
        <v>24</v>
      </c>
      <c r="F1843" s="4" t="s">
        <v>1246</v>
      </c>
      <c r="G1843" s="3"/>
      <c r="H1843" s="11"/>
      <c r="I1843" s="4"/>
      <c r="J1843" s="4"/>
      <c r="K1843" s="4"/>
      <c r="L1843" s="4"/>
      <c r="M1843" s="4" t="str">
        <f>IF(vlookup(A1843,'Available Pokemon'!A:C,3,FALSE)=D1843,"Y","N")</f>
        <v>N</v>
      </c>
      <c r="N1843" s="4" t="str">
        <f>iferror(IF(vlookup(A1843,'Available Pokemon'!A:D,4,FALSE)=D1843,"Y","N"),"N")</f>
        <v>N</v>
      </c>
      <c r="O1843" s="4" t="str">
        <f t="shared" si="6"/>
        <v>N</v>
      </c>
      <c r="P1843" s="4" t="s">
        <v>111</v>
      </c>
      <c r="Q1843" s="4"/>
      <c r="R1843" s="4"/>
      <c r="S1843" s="4"/>
      <c r="T1843" s="4" t="s">
        <v>464</v>
      </c>
      <c r="U1843" s="4" t="s">
        <v>31</v>
      </c>
    </row>
    <row r="1844" hidden="1">
      <c r="A1844" s="2" t="s">
        <v>490</v>
      </c>
      <c r="B1844" s="2" t="s">
        <v>96</v>
      </c>
      <c r="C1844" s="2" t="s">
        <v>1245</v>
      </c>
      <c r="D1844" s="3" t="str">
        <f>VLOOKUP(C1844,Locations!$G$2:$H$250,2,false)</f>
        <v>00185 New World - Vanhanen Castle</v>
      </c>
      <c r="E1844" s="2" t="s">
        <v>24</v>
      </c>
      <c r="F1844" s="4" t="s">
        <v>1246</v>
      </c>
      <c r="G1844" s="3"/>
      <c r="H1844" s="11"/>
      <c r="I1844" s="4" t="s">
        <v>353</v>
      </c>
      <c r="J1844" s="4" t="s">
        <v>354</v>
      </c>
      <c r="K1844" s="4"/>
      <c r="L1844" s="4"/>
      <c r="M1844" s="4" t="str">
        <f>IF(vlookup(A1844,'Available Pokemon'!A:C,3,FALSE)=D1844,"Y","N")</f>
        <v>N</v>
      </c>
      <c r="N1844" s="4" t="str">
        <f>iferror(IF(vlookup(A1844,'Available Pokemon'!A:D,4,FALSE)=D1844,"Y","N"),"N")</f>
        <v>N</v>
      </c>
      <c r="O1844" s="4" t="str">
        <f t="shared" si="6"/>
        <v>N</v>
      </c>
      <c r="P1844" s="4" t="s">
        <v>29</v>
      </c>
      <c r="Q1844" s="4" t="s">
        <v>172</v>
      </c>
      <c r="R1844" s="4"/>
      <c r="S1844" s="4"/>
      <c r="T1844" s="4" t="s">
        <v>464</v>
      </c>
      <c r="U1844" s="4" t="s">
        <v>31</v>
      </c>
    </row>
    <row r="1845" hidden="1">
      <c r="A1845" s="2" t="s">
        <v>832</v>
      </c>
      <c r="B1845" s="2" t="s">
        <v>96</v>
      </c>
      <c r="C1845" s="2" t="s">
        <v>1245</v>
      </c>
      <c r="D1845" s="3" t="str">
        <f>VLOOKUP(C1845,Locations!$G$2:$H$250,2,false)</f>
        <v>00185 New World - Vanhanen Castle</v>
      </c>
      <c r="E1845" s="2" t="s">
        <v>24</v>
      </c>
      <c r="F1845" s="4" t="s">
        <v>1246</v>
      </c>
      <c r="G1845" s="3"/>
      <c r="H1845" s="11"/>
      <c r="I1845" s="4"/>
      <c r="J1845" s="4"/>
      <c r="K1845" s="4"/>
      <c r="L1845" s="4"/>
      <c r="M1845" s="4" t="str">
        <f>IF(vlookup(A1845,'Available Pokemon'!A:C,3,FALSE)=D1845,"Y","N")</f>
        <v>N</v>
      </c>
      <c r="N1845" s="4" t="str">
        <f>iferror(IF(vlookup(A1845,'Available Pokemon'!A:D,4,FALSE)=D1845,"Y","N"),"N")</f>
        <v>N</v>
      </c>
      <c r="O1845" s="4" t="str">
        <f t="shared" si="6"/>
        <v>N</v>
      </c>
      <c r="P1845" s="4" t="s">
        <v>71</v>
      </c>
      <c r="Q1845" s="4"/>
      <c r="R1845" s="4"/>
      <c r="S1845" s="4"/>
      <c r="T1845" s="4" t="s">
        <v>464</v>
      </c>
      <c r="U1845" s="4" t="s">
        <v>31</v>
      </c>
    </row>
    <row r="1846" hidden="1">
      <c r="A1846" s="2" t="s">
        <v>1149</v>
      </c>
      <c r="B1846" s="2" t="s">
        <v>96</v>
      </c>
      <c r="C1846" s="2" t="s">
        <v>1245</v>
      </c>
      <c r="D1846" s="3" t="str">
        <f>VLOOKUP(C1846,Locations!$G$2:$H$250,2,false)</f>
        <v>00185 New World - Vanhanen Castle</v>
      </c>
      <c r="E1846" s="2" t="s">
        <v>24</v>
      </c>
      <c r="F1846" s="4" t="s">
        <v>1246</v>
      </c>
      <c r="G1846" s="3"/>
      <c r="H1846" s="11"/>
      <c r="I1846" s="4" t="s">
        <v>898</v>
      </c>
      <c r="J1846" s="4"/>
      <c r="K1846" s="4"/>
      <c r="L1846" s="4"/>
      <c r="M1846" s="4" t="str">
        <f>IF(vlookup(A1846,'Available Pokemon'!A:C,3,FALSE)=D1846,"Y","N")</f>
        <v>N</v>
      </c>
      <c r="N1846" s="4" t="str">
        <f>iferror(IF(vlookup(A1846,'Available Pokemon'!A:D,4,FALSE)=D1846,"Y","N"),"N")</f>
        <v>N</v>
      </c>
      <c r="O1846" s="4" t="str">
        <f t="shared" si="6"/>
        <v>N</v>
      </c>
      <c r="P1846" s="4" t="s">
        <v>172</v>
      </c>
      <c r="Q1846" s="4"/>
      <c r="R1846" s="4"/>
      <c r="S1846" s="4"/>
      <c r="T1846" s="4" t="s">
        <v>464</v>
      </c>
      <c r="U1846" s="4" t="s">
        <v>31</v>
      </c>
    </row>
    <row r="1847">
      <c r="A1847" s="3" t="s">
        <v>1249</v>
      </c>
      <c r="B1847" s="2" t="s">
        <v>22</v>
      </c>
      <c r="C1847" s="3" t="s">
        <v>403</v>
      </c>
      <c r="D1847" s="3" t="str">
        <f>VLOOKUP(C1847,Locations!$G$2:$H$250,2,false)</f>
        <v>00027 Yureyu Power Plant</v>
      </c>
      <c r="E1847" s="2" t="s">
        <v>24</v>
      </c>
      <c r="F1847" s="4" t="s">
        <v>1250</v>
      </c>
      <c r="G1847" s="5" t="s">
        <v>1251</v>
      </c>
      <c r="H1847" s="2"/>
      <c r="I1847" s="4" t="s">
        <v>28</v>
      </c>
      <c r="J1847" s="4" t="s">
        <v>28</v>
      </c>
      <c r="K1847" s="4" t="s">
        <v>28</v>
      </c>
      <c r="L1847" s="4" t="s">
        <v>70</v>
      </c>
      <c r="M1847" s="4" t="str">
        <f>IF(vlookup(A1847,'Available Pokemon'!A:C,3,FALSE)=D1847,"Y","N")</f>
        <v>Y</v>
      </c>
      <c r="N1847" s="4" t="str">
        <f>iferror(IF(vlookup(A1847,'Available Pokemon'!A:D,4,FALSE)=D1847,"Y","N"),"N")</f>
        <v>N</v>
      </c>
      <c r="O1847" s="4" t="str">
        <f t="shared" si="6"/>
        <v>Y</v>
      </c>
      <c r="P1847" s="4" t="s">
        <v>81</v>
      </c>
      <c r="Q1847" s="4" t="s">
        <v>56</v>
      </c>
      <c r="R1847" s="4"/>
      <c r="S1847" s="4"/>
      <c r="T1847" s="4" t="s">
        <v>82</v>
      </c>
      <c r="U1847" s="4" t="s">
        <v>31</v>
      </c>
    </row>
    <row r="1848">
      <c r="A1848" s="3" t="s">
        <v>1252</v>
      </c>
      <c r="B1848" s="2" t="s">
        <v>22</v>
      </c>
      <c r="C1848" s="3" t="s">
        <v>554</v>
      </c>
      <c r="D1848" s="3" t="str">
        <f>VLOOKUP(C1848,Locations!$G$2:$H$250,2,false)</f>
        <v>00032 Pyrous Mountain</v>
      </c>
      <c r="E1848" s="2" t="s">
        <v>24</v>
      </c>
      <c r="F1848" s="4" t="s">
        <v>1250</v>
      </c>
      <c r="G1848" s="5" t="s">
        <v>1253</v>
      </c>
      <c r="H1848" s="2"/>
      <c r="I1848" s="4" t="s">
        <v>28</v>
      </c>
      <c r="J1848" s="4" t="s">
        <v>28</v>
      </c>
      <c r="K1848" s="4" t="s">
        <v>28</v>
      </c>
      <c r="L1848" s="4" t="s">
        <v>70</v>
      </c>
      <c r="M1848" s="4" t="str">
        <f>IF(vlookup(A1848,'Available Pokemon'!A:C,3,FALSE)=D1848,"Y","N")</f>
        <v>Y</v>
      </c>
      <c r="N1848" s="4" t="str">
        <f>iferror(IF(vlookup(A1848,'Available Pokemon'!A:D,4,FALSE)=D1848,"Y","N"),"N")</f>
        <v>N</v>
      </c>
      <c r="O1848" s="4" t="str">
        <f t="shared" si="6"/>
        <v>Y</v>
      </c>
      <c r="P1848" s="4" t="s">
        <v>33</v>
      </c>
      <c r="Q1848" s="4" t="s">
        <v>56</v>
      </c>
      <c r="R1848" s="4"/>
      <c r="S1848" s="4"/>
      <c r="T1848" s="4" t="s">
        <v>82</v>
      </c>
      <c r="U1848" s="4" t="s">
        <v>31</v>
      </c>
    </row>
    <row r="1849">
      <c r="A1849" s="3" t="s">
        <v>1254</v>
      </c>
      <c r="B1849" s="2" t="s">
        <v>22</v>
      </c>
      <c r="C1849" s="3" t="s">
        <v>888</v>
      </c>
      <c r="D1849" s="3" t="str">
        <f>VLOOKUP(C1849,Locations!$G$2:$H$250,2,false)</f>
        <v>00082 Ametrine City</v>
      </c>
      <c r="E1849" s="2" t="s">
        <v>24</v>
      </c>
      <c r="F1849" s="4" t="s">
        <v>1250</v>
      </c>
      <c r="G1849" s="5" t="s">
        <v>1255</v>
      </c>
      <c r="H1849" s="2"/>
      <c r="I1849" s="4" t="s">
        <v>28</v>
      </c>
      <c r="J1849" s="4" t="s">
        <v>28</v>
      </c>
      <c r="K1849" s="4" t="s">
        <v>28</v>
      </c>
      <c r="L1849" s="4" t="s">
        <v>70</v>
      </c>
      <c r="M1849" s="4" t="str">
        <f>IF(vlookup(A1849,'Available Pokemon'!A:C,3,FALSE)=D1849,"Y","N")</f>
        <v>Y</v>
      </c>
      <c r="N1849" s="4" t="str">
        <f>iferror(IF(vlookup(A1849,'Available Pokemon'!A:D,4,FALSE)=D1849,"Y","N"),"N")</f>
        <v>N</v>
      </c>
      <c r="O1849" s="4" t="str">
        <f t="shared" si="6"/>
        <v>Y</v>
      </c>
      <c r="P1849" s="4" t="s">
        <v>75</v>
      </c>
      <c r="Q1849" s="4" t="s">
        <v>56</v>
      </c>
      <c r="R1849" s="4"/>
      <c r="S1849" s="4"/>
      <c r="T1849" s="4" t="s">
        <v>82</v>
      </c>
      <c r="U1849" s="4" t="s">
        <v>31</v>
      </c>
    </row>
    <row r="1850">
      <c r="A1850" s="3" t="s">
        <v>1256</v>
      </c>
      <c r="B1850" s="2" t="s">
        <v>22</v>
      </c>
      <c r="C1850" s="3" t="s">
        <v>1037</v>
      </c>
      <c r="D1850" s="3" t="str">
        <f>VLOOKUP(C1850,Locations!$G$2:$H$250,2,false)</f>
        <v>00127 Azurine Lake Renovated</v>
      </c>
      <c r="E1850" s="2" t="s">
        <v>24</v>
      </c>
      <c r="F1850" s="4" t="s">
        <v>1250</v>
      </c>
      <c r="G1850" s="5" t="s">
        <v>1257</v>
      </c>
      <c r="H1850" s="2"/>
      <c r="I1850" s="4" t="s">
        <v>28</v>
      </c>
      <c r="J1850" s="4" t="s">
        <v>28</v>
      </c>
      <c r="K1850" s="4" t="s">
        <v>28</v>
      </c>
      <c r="L1850" s="4" t="s">
        <v>70</v>
      </c>
      <c r="M1850" s="4" t="str">
        <f>IF(vlookup(A1850,'Available Pokemon'!A:C,3,FALSE)=D1850,"Y","N")</f>
        <v>Y</v>
      </c>
      <c r="N1850" s="4" t="str">
        <f>iferror(IF(vlookup(A1850,'Available Pokemon'!A:D,4,FALSE)=D1850,"Y","N"),"N")</f>
        <v>N</v>
      </c>
      <c r="O1850" s="4" t="str">
        <f t="shared" si="6"/>
        <v>Y</v>
      </c>
      <c r="P1850" s="4" t="s">
        <v>111</v>
      </c>
      <c r="Q1850" s="4"/>
      <c r="R1850" s="4"/>
      <c r="S1850" s="4" t="s">
        <v>31</v>
      </c>
      <c r="T1850" s="4" t="s">
        <v>82</v>
      </c>
      <c r="U1850" s="4" t="s">
        <v>31</v>
      </c>
    </row>
    <row r="1851">
      <c r="A1851" s="3" t="s">
        <v>1258</v>
      </c>
      <c r="B1851" s="2" t="s">
        <v>22</v>
      </c>
      <c r="C1851" s="3" t="s">
        <v>1044</v>
      </c>
      <c r="D1851" s="3" t="str">
        <f>VLOOKUP(C1851,Locations!$G$2:$H$250,2,false)</f>
        <v>00129 Azurine Cave Renovated</v>
      </c>
      <c r="E1851" s="2" t="s">
        <v>24</v>
      </c>
      <c r="F1851" s="4" t="s">
        <v>1250</v>
      </c>
      <c r="G1851" s="5" t="s">
        <v>1259</v>
      </c>
      <c r="H1851" s="2"/>
      <c r="I1851" s="4" t="s">
        <v>28</v>
      </c>
      <c r="J1851" s="4" t="s">
        <v>28</v>
      </c>
      <c r="K1851" s="4" t="s">
        <v>28</v>
      </c>
      <c r="L1851" s="4" t="s">
        <v>70</v>
      </c>
      <c r="M1851" s="4" t="str">
        <f>IF(vlookup(A1851,'Available Pokemon'!A:C,3,FALSE)=D1851,"Y","N")</f>
        <v>Y</v>
      </c>
      <c r="N1851" s="4" t="str">
        <f>iferror(IF(vlookup(A1851,'Available Pokemon'!A:D,4,FALSE)=D1851,"Y","N"),"N")</f>
        <v>N</v>
      </c>
      <c r="O1851" s="4" t="str">
        <f t="shared" si="6"/>
        <v>Y</v>
      </c>
      <c r="P1851" s="4" t="s">
        <v>111</v>
      </c>
      <c r="Q1851" s="4"/>
      <c r="R1851" s="4"/>
      <c r="S1851" s="4" t="s">
        <v>31</v>
      </c>
      <c r="T1851" s="4" t="s">
        <v>82</v>
      </c>
      <c r="U1851" s="4" t="s">
        <v>31</v>
      </c>
    </row>
    <row r="1852">
      <c r="A1852" s="3" t="s">
        <v>1260</v>
      </c>
      <c r="B1852" s="2" t="s">
        <v>22</v>
      </c>
      <c r="C1852" s="3" t="s">
        <v>1045</v>
      </c>
      <c r="D1852" s="3" t="str">
        <f>VLOOKUP(C1852,Locations!$G$2:$H$250,2,false)</f>
        <v>00130 Apophyll Beach Renovated</v>
      </c>
      <c r="E1852" s="2" t="s">
        <v>24</v>
      </c>
      <c r="F1852" s="4" t="s">
        <v>1250</v>
      </c>
      <c r="G1852" s="5" t="s">
        <v>1261</v>
      </c>
      <c r="H1852" s="2"/>
      <c r="I1852" s="4" t="s">
        <v>28</v>
      </c>
      <c r="J1852" s="4" t="s">
        <v>28</v>
      </c>
      <c r="K1852" s="4" t="s">
        <v>28</v>
      </c>
      <c r="L1852" s="4" t="s">
        <v>70</v>
      </c>
      <c r="M1852" s="4" t="str">
        <f>IF(vlookup(A1852,'Available Pokemon'!A:C,3,FALSE)=D1852,"Y","N")</f>
        <v>Y</v>
      </c>
      <c r="N1852" s="4" t="str">
        <f>iferror(IF(vlookup(A1852,'Available Pokemon'!A:D,4,FALSE)=D1852,"Y","N"),"N")</f>
        <v>N</v>
      </c>
      <c r="O1852" s="4" t="str">
        <f t="shared" si="6"/>
        <v>Y</v>
      </c>
      <c r="P1852" s="4" t="s">
        <v>111</v>
      </c>
      <c r="Q1852" s="4"/>
      <c r="R1852" s="4"/>
      <c r="S1852" s="4" t="s">
        <v>31</v>
      </c>
      <c r="T1852" s="4" t="s">
        <v>82</v>
      </c>
      <c r="U1852" s="4" t="s">
        <v>31</v>
      </c>
    </row>
    <row r="1853">
      <c r="A1853" s="3" t="s">
        <v>1262</v>
      </c>
      <c r="B1853" s="2" t="s">
        <v>22</v>
      </c>
      <c r="C1853" s="3" t="s">
        <v>1263</v>
      </c>
      <c r="D1853" s="3" t="str">
        <f>VLOOKUP(C1853,Locations!$G$2:$H$250,2,false)</f>
        <v>00186 New World - Route 2</v>
      </c>
      <c r="E1853" s="11" t="s">
        <v>24</v>
      </c>
      <c r="F1853" s="4" t="s">
        <v>1250</v>
      </c>
      <c r="G1853" s="5" t="s">
        <v>1264</v>
      </c>
      <c r="H1853" s="2"/>
      <c r="I1853" s="4" t="s">
        <v>28</v>
      </c>
      <c r="J1853" s="4" t="s">
        <v>28</v>
      </c>
      <c r="K1853" s="4" t="s">
        <v>28</v>
      </c>
      <c r="L1853" s="4" t="s">
        <v>70</v>
      </c>
      <c r="M1853" s="4" t="str">
        <f>IF(vlookup(A1853,'Available Pokemon'!A:C,3,FALSE)=D1853,"Y","N")</f>
        <v>Y</v>
      </c>
      <c r="N1853" s="4" t="str">
        <f>iferror(IF(vlookup(A1853,'Available Pokemon'!A:D,4,FALSE)=D1853,"Y","N"),"N")</f>
        <v>N</v>
      </c>
      <c r="O1853" s="4" t="str">
        <f t="shared" si="6"/>
        <v>Y</v>
      </c>
      <c r="P1853" s="4" t="s">
        <v>75</v>
      </c>
      <c r="Q1853" s="4"/>
      <c r="R1853" s="4"/>
      <c r="S1853" s="4" t="s">
        <v>31</v>
      </c>
      <c r="T1853" s="4" t="s">
        <v>82</v>
      </c>
      <c r="U1853" s="4" t="s">
        <v>31</v>
      </c>
    </row>
    <row r="1854">
      <c r="A1854" s="3" t="s">
        <v>1265</v>
      </c>
      <c r="B1854" s="2" t="s">
        <v>22</v>
      </c>
      <c r="C1854" s="3" t="s">
        <v>1263</v>
      </c>
      <c r="D1854" s="3" t="str">
        <f>VLOOKUP(C1854,Locations!$G$2:$H$250,2,false)</f>
        <v>00186 New World - Route 2</v>
      </c>
      <c r="E1854" s="11" t="s">
        <v>24</v>
      </c>
      <c r="F1854" s="4" t="s">
        <v>1250</v>
      </c>
      <c r="G1854" s="5" t="s">
        <v>1266</v>
      </c>
      <c r="H1854" s="2"/>
      <c r="I1854" s="4" t="s">
        <v>28</v>
      </c>
      <c r="J1854" s="4" t="s">
        <v>28</v>
      </c>
      <c r="K1854" s="4" t="s">
        <v>28</v>
      </c>
      <c r="L1854" s="4" t="s">
        <v>70</v>
      </c>
      <c r="M1854" s="4" t="str">
        <f>IF(vlookup(A1854,'Available Pokemon'!A:C,3,FALSE)=D1854,"Y","N")</f>
        <v>Y</v>
      </c>
      <c r="N1854" s="4" t="str">
        <f>iferror(IF(vlookup(A1854,'Available Pokemon'!A:D,4,FALSE)=D1854,"Y","N"),"N")</f>
        <v>N</v>
      </c>
      <c r="O1854" s="4" t="str">
        <f t="shared" si="6"/>
        <v>Y</v>
      </c>
      <c r="P1854" s="4" t="s">
        <v>121</v>
      </c>
      <c r="Q1854" s="4"/>
      <c r="R1854" s="4"/>
      <c r="S1854" s="4" t="s">
        <v>31</v>
      </c>
      <c r="T1854" s="4" t="s">
        <v>82</v>
      </c>
      <c r="U1854" s="4" t="s">
        <v>31</v>
      </c>
    </row>
    <row r="1855">
      <c r="A1855" s="3" t="s">
        <v>1267</v>
      </c>
      <c r="B1855" s="2" t="s">
        <v>22</v>
      </c>
      <c r="C1855" s="3" t="s">
        <v>1263</v>
      </c>
      <c r="D1855" s="3" t="str">
        <f>VLOOKUP(C1855,Locations!$G$2:$H$250,2,false)</f>
        <v>00186 New World - Route 2</v>
      </c>
      <c r="E1855" s="11" t="s">
        <v>24</v>
      </c>
      <c r="F1855" s="4" t="s">
        <v>1250</v>
      </c>
      <c r="G1855" s="5" t="s">
        <v>1268</v>
      </c>
      <c r="H1855" s="2"/>
      <c r="I1855" s="4" t="s">
        <v>28</v>
      </c>
      <c r="J1855" s="4" t="s">
        <v>28</v>
      </c>
      <c r="K1855" s="4" t="s">
        <v>28</v>
      </c>
      <c r="L1855" s="4" t="s">
        <v>70</v>
      </c>
      <c r="M1855" s="4" t="str">
        <f>IF(vlookup(A1855,'Available Pokemon'!A:C,3,FALSE)=D1855,"Y","N")</f>
        <v>Y</v>
      </c>
      <c r="N1855" s="4" t="str">
        <f>iferror(IF(vlookup(A1855,'Available Pokemon'!A:D,4,FALSE)=D1855,"Y","N"),"N")</f>
        <v>N</v>
      </c>
      <c r="O1855" s="4" t="str">
        <f t="shared" si="6"/>
        <v>Y</v>
      </c>
      <c r="P1855" s="4" t="s">
        <v>131</v>
      </c>
      <c r="Q1855" s="4"/>
      <c r="R1855" s="4"/>
      <c r="S1855" s="4" t="s">
        <v>31</v>
      </c>
      <c r="T1855" s="4" t="s">
        <v>82</v>
      </c>
      <c r="U1855" s="4" t="s">
        <v>31</v>
      </c>
    </row>
    <row r="1856" hidden="1">
      <c r="A1856" s="2" t="s">
        <v>572</v>
      </c>
      <c r="B1856" s="2" t="s">
        <v>96</v>
      </c>
      <c r="C1856" s="3" t="s">
        <v>1263</v>
      </c>
      <c r="D1856" s="3" t="str">
        <f>VLOOKUP(C1856,Locations!$G$2:$H$250,2,false)</f>
        <v>00186 New World - Route 2</v>
      </c>
      <c r="E1856" s="2" t="s">
        <v>24</v>
      </c>
      <c r="F1856" s="4" t="s">
        <v>1250</v>
      </c>
      <c r="G1856" s="3"/>
      <c r="H1856" s="11"/>
      <c r="I1856" s="4" t="s">
        <v>353</v>
      </c>
      <c r="J1856" s="4" t="s">
        <v>354</v>
      </c>
      <c r="K1856" s="4"/>
      <c r="L1856" s="4"/>
      <c r="M1856" s="4" t="str">
        <f>IF(vlookup(A1856,'Available Pokemon'!A:C,3,FALSE)=D1856,"Y","N")</f>
        <v>N</v>
      </c>
      <c r="N1856" s="4" t="str">
        <f>iferror(IF(vlookup(A1856,'Available Pokemon'!A:D,4,FALSE)=D1856,"Y","N"),"N")</f>
        <v>N</v>
      </c>
      <c r="O1856" s="4" t="str">
        <f t="shared" si="6"/>
        <v>N</v>
      </c>
      <c r="P1856" s="4" t="s">
        <v>29</v>
      </c>
      <c r="Q1856" s="4" t="s">
        <v>30</v>
      </c>
      <c r="R1856" s="4"/>
      <c r="S1856" s="4"/>
      <c r="T1856" s="4" t="s">
        <v>464</v>
      </c>
      <c r="U1856" s="4" t="s">
        <v>31</v>
      </c>
    </row>
    <row r="1857" hidden="1">
      <c r="A1857" s="2" t="s">
        <v>799</v>
      </c>
      <c r="B1857" s="2" t="s">
        <v>96</v>
      </c>
      <c r="C1857" s="3" t="s">
        <v>1263</v>
      </c>
      <c r="D1857" s="3" t="str">
        <f>VLOOKUP(C1857,Locations!$G$2:$H$250,2,false)</f>
        <v>00186 New World - Route 2</v>
      </c>
      <c r="E1857" s="2" t="s">
        <v>24</v>
      </c>
      <c r="F1857" s="4" t="s">
        <v>1250</v>
      </c>
      <c r="G1857" s="3"/>
      <c r="H1857" s="11"/>
      <c r="I1857" s="4" t="s">
        <v>800</v>
      </c>
      <c r="J1857" s="4"/>
      <c r="K1857" s="4"/>
      <c r="L1857" s="4" t="s">
        <v>70</v>
      </c>
      <c r="M1857" s="4" t="str">
        <f>IF(vlookup(A1857,'Available Pokemon'!A:C,3,FALSE)=D1857,"Y","N")</f>
        <v>N</v>
      </c>
      <c r="N1857" s="4" t="str">
        <f>iferror(IF(vlookup(A1857,'Available Pokemon'!A:D,4,FALSE)=D1857,"Y","N"),"N")</f>
        <v>N</v>
      </c>
      <c r="O1857" s="4" t="str">
        <f t="shared" si="6"/>
        <v>N</v>
      </c>
      <c r="P1857" s="4" t="s">
        <v>131</v>
      </c>
      <c r="Q1857" s="4" t="s">
        <v>111</v>
      </c>
      <c r="R1857" s="4"/>
      <c r="S1857" s="4"/>
      <c r="T1857" s="4" t="s">
        <v>464</v>
      </c>
      <c r="U1857" s="4" t="s">
        <v>31</v>
      </c>
    </row>
    <row r="1858" hidden="1">
      <c r="A1858" s="2" t="s">
        <v>644</v>
      </c>
      <c r="B1858" s="2" t="s">
        <v>96</v>
      </c>
      <c r="C1858" s="3" t="s">
        <v>1263</v>
      </c>
      <c r="D1858" s="3" t="str">
        <f>VLOOKUP(C1858,Locations!$G$2:$H$250,2,false)</f>
        <v>00186 New World - Route 2</v>
      </c>
      <c r="E1858" s="2" t="s">
        <v>24</v>
      </c>
      <c r="F1858" s="4" t="s">
        <v>1250</v>
      </c>
      <c r="G1858" s="3"/>
      <c r="H1858" s="11"/>
      <c r="I1858" s="4"/>
      <c r="J1858" s="4"/>
      <c r="K1858" s="4"/>
      <c r="L1858" s="4"/>
      <c r="M1858" s="4" t="str">
        <f>IF(vlookup(A1858,'Available Pokemon'!A:C,3,FALSE)=D1858,"Y","N")</f>
        <v>N</v>
      </c>
      <c r="N1858" s="4" t="str">
        <f>iferror(IF(vlookup(A1858,'Available Pokemon'!A:D,4,FALSE)=D1858,"Y","N"),"N")</f>
        <v>N</v>
      </c>
      <c r="O1858" s="4" t="str">
        <f t="shared" si="6"/>
        <v>N</v>
      </c>
      <c r="P1858" s="4" t="s">
        <v>33</v>
      </c>
      <c r="Q1858" s="4" t="s">
        <v>128</v>
      </c>
      <c r="R1858" s="4"/>
      <c r="S1858" s="4"/>
      <c r="T1858" s="4" t="s">
        <v>464</v>
      </c>
      <c r="U1858" s="4" t="s">
        <v>31</v>
      </c>
    </row>
    <row r="1859" hidden="1">
      <c r="A1859" s="2" t="s">
        <v>549</v>
      </c>
      <c r="B1859" s="2" t="s">
        <v>96</v>
      </c>
      <c r="C1859" s="3" t="s">
        <v>1263</v>
      </c>
      <c r="D1859" s="3" t="str">
        <f>VLOOKUP(C1859,Locations!$G$2:$H$250,2,false)</f>
        <v>00186 New World - Route 2</v>
      </c>
      <c r="E1859" s="2" t="s">
        <v>24</v>
      </c>
      <c r="F1859" s="4" t="s">
        <v>1250</v>
      </c>
      <c r="G1859" s="3"/>
      <c r="H1859" s="11"/>
      <c r="I1859" s="4" t="s">
        <v>550</v>
      </c>
      <c r="J1859" s="4"/>
      <c r="K1859" s="4"/>
      <c r="L1859" s="4"/>
      <c r="M1859" s="4" t="str">
        <f>IF(vlookup(A1859,'Available Pokemon'!A:C,3,FALSE)=D1859,"Y","N")</f>
        <v>N</v>
      </c>
      <c r="N1859" s="4" t="str">
        <f>iferror(IF(vlookup(A1859,'Available Pokemon'!A:D,4,FALSE)=D1859,"Y","N"),"N")</f>
        <v>N</v>
      </c>
      <c r="O1859" s="4" t="str">
        <f t="shared" si="6"/>
        <v>N</v>
      </c>
      <c r="P1859" s="4" t="s">
        <v>90</v>
      </c>
      <c r="Q1859" s="4" t="s">
        <v>121</v>
      </c>
      <c r="R1859" s="4"/>
      <c r="S1859" s="4"/>
      <c r="T1859" s="4" t="s">
        <v>464</v>
      </c>
      <c r="U1859" s="4" t="s">
        <v>31</v>
      </c>
    </row>
    <row r="1860">
      <c r="A1860" s="2" t="s">
        <v>1269</v>
      </c>
      <c r="B1860" s="2" t="s">
        <v>96</v>
      </c>
      <c r="C1860" s="3" t="s">
        <v>1263</v>
      </c>
      <c r="D1860" s="3" t="str">
        <f>VLOOKUP(C1860,Locations!$G$2:$H$250,2,false)</f>
        <v>00186 New World - Route 2</v>
      </c>
      <c r="E1860" s="2" t="s">
        <v>24</v>
      </c>
      <c r="F1860" s="4" t="s">
        <v>1250</v>
      </c>
      <c r="G1860" s="3"/>
      <c r="H1860" s="11"/>
      <c r="I1860" s="4" t="s">
        <v>443</v>
      </c>
      <c r="J1860" s="4"/>
      <c r="K1860" s="4"/>
      <c r="L1860" s="4"/>
      <c r="M1860" s="4" t="str">
        <f>IF(vlookup(A1860,'Available Pokemon'!A:C,3,FALSE)=D1860,"Y","N")</f>
        <v>Y</v>
      </c>
      <c r="N1860" s="4" t="str">
        <f>iferror(IF(vlookup(A1860,'Available Pokemon'!A:D,4,FALSE)=D1860,"Y","N"),"N")</f>
        <v>N</v>
      </c>
      <c r="O1860" s="4" t="str">
        <f t="shared" si="6"/>
        <v>Y</v>
      </c>
      <c r="P1860" s="4" t="s">
        <v>121</v>
      </c>
      <c r="Q1860" s="4" t="s">
        <v>128</v>
      </c>
      <c r="R1860" s="4"/>
      <c r="S1860" s="4"/>
      <c r="T1860" s="4" t="s">
        <v>464</v>
      </c>
      <c r="U1860" s="4" t="s">
        <v>31</v>
      </c>
    </row>
    <row r="1861" hidden="1">
      <c r="A1861" s="2" t="s">
        <v>866</v>
      </c>
      <c r="B1861" s="2" t="s">
        <v>96</v>
      </c>
      <c r="C1861" s="3" t="s">
        <v>1263</v>
      </c>
      <c r="D1861" s="3" t="str">
        <f>VLOOKUP(C1861,Locations!$G$2:$H$250,2,false)</f>
        <v>00186 New World - Route 2</v>
      </c>
      <c r="E1861" s="2" t="s">
        <v>24</v>
      </c>
      <c r="F1861" s="4" t="s">
        <v>1250</v>
      </c>
      <c r="G1861" s="3"/>
      <c r="H1861" s="11"/>
      <c r="I1861" s="4" t="s">
        <v>739</v>
      </c>
      <c r="J1861" s="4"/>
      <c r="K1861" s="4"/>
      <c r="L1861" s="4" t="s">
        <v>70</v>
      </c>
      <c r="M1861" s="4" t="str">
        <f>IF(vlookup(A1861,'Available Pokemon'!A:C,3,FALSE)=D1861,"Y","N")</f>
        <v>N</v>
      </c>
      <c r="N1861" s="4" t="str">
        <f>iferror(IF(vlookup(A1861,'Available Pokemon'!A:D,4,FALSE)=D1861,"Y","N"),"N")</f>
        <v>N</v>
      </c>
      <c r="O1861" s="4" t="str">
        <f t="shared" si="6"/>
        <v>N</v>
      </c>
      <c r="P1861" s="4" t="s">
        <v>128</v>
      </c>
      <c r="Q1861" s="4" t="s">
        <v>177</v>
      </c>
      <c r="R1861" s="4"/>
      <c r="S1861" s="4"/>
      <c r="T1861" s="4" t="s">
        <v>464</v>
      </c>
      <c r="U1861" s="4" t="s">
        <v>31</v>
      </c>
    </row>
    <row r="1862" hidden="1">
      <c r="A1862" s="2" t="s">
        <v>557</v>
      </c>
      <c r="B1862" s="2" t="s">
        <v>96</v>
      </c>
      <c r="C1862" s="3" t="s">
        <v>1263</v>
      </c>
      <c r="D1862" s="3" t="str">
        <f>VLOOKUP(C1862,Locations!$G$2:$H$250,2,false)</f>
        <v>00186 New World - Route 2</v>
      </c>
      <c r="E1862" s="2" t="s">
        <v>24</v>
      </c>
      <c r="F1862" s="4" t="s">
        <v>1250</v>
      </c>
      <c r="G1862" s="3"/>
      <c r="H1862" s="11"/>
      <c r="I1862" s="4"/>
      <c r="J1862" s="4"/>
      <c r="K1862" s="4"/>
      <c r="L1862" s="4"/>
      <c r="M1862" s="4" t="str">
        <f>IF(vlookup(A1862,'Available Pokemon'!A:C,3,FALSE)=D1862,"Y","N")</f>
        <v>N</v>
      </c>
      <c r="N1862" s="4" t="str">
        <f>iferror(IF(vlookup(A1862,'Available Pokemon'!A:D,4,FALSE)=D1862,"Y","N"),"N")</f>
        <v>N</v>
      </c>
      <c r="O1862" s="4" t="str">
        <f t="shared" si="6"/>
        <v>N</v>
      </c>
      <c r="P1862" s="4" t="s">
        <v>33</v>
      </c>
      <c r="Q1862" s="4" t="s">
        <v>121</v>
      </c>
      <c r="R1862" s="4"/>
      <c r="S1862" s="4"/>
      <c r="T1862" s="4" t="s">
        <v>464</v>
      </c>
      <c r="U1862" s="4" t="s">
        <v>31</v>
      </c>
    </row>
    <row r="1863" hidden="1">
      <c r="A1863" s="2" t="s">
        <v>588</v>
      </c>
      <c r="B1863" s="2" t="s">
        <v>96</v>
      </c>
      <c r="C1863" s="3" t="s">
        <v>1263</v>
      </c>
      <c r="D1863" s="3" t="str">
        <f>VLOOKUP(C1863,Locations!$G$2:$H$250,2,false)</f>
        <v>00186 New World - Route 2</v>
      </c>
      <c r="E1863" s="2" t="s">
        <v>24</v>
      </c>
      <c r="F1863" s="4" t="s">
        <v>1250</v>
      </c>
      <c r="G1863" s="3"/>
      <c r="H1863" s="11"/>
      <c r="I1863" s="4" t="s">
        <v>152</v>
      </c>
      <c r="J1863" s="4"/>
      <c r="K1863" s="4"/>
      <c r="L1863" s="4"/>
      <c r="M1863" s="4" t="str">
        <f>IF(vlookup(A1863,'Available Pokemon'!A:C,3,FALSE)=D1863,"Y","N")</f>
        <v>N</v>
      </c>
      <c r="N1863" s="4" t="str">
        <f>iferror(IF(vlookup(A1863,'Available Pokemon'!A:D,4,FALSE)=D1863,"Y","N"),"N")</f>
        <v>N</v>
      </c>
      <c r="O1863" s="4" t="str">
        <f t="shared" si="6"/>
        <v>N</v>
      </c>
      <c r="P1863" s="4" t="s">
        <v>30</v>
      </c>
      <c r="Q1863" s="4"/>
      <c r="R1863" s="4"/>
      <c r="S1863" s="4"/>
      <c r="T1863" s="4" t="s">
        <v>464</v>
      </c>
      <c r="U1863" s="4" t="s">
        <v>31</v>
      </c>
    </row>
    <row r="1864" hidden="1">
      <c r="A1864" s="2" t="s">
        <v>1055</v>
      </c>
      <c r="B1864" s="2" t="s">
        <v>96</v>
      </c>
      <c r="C1864" s="3" t="s">
        <v>1263</v>
      </c>
      <c r="D1864" s="3" t="str">
        <f>VLOOKUP(C1864,Locations!$G$2:$H$250,2,false)</f>
        <v>00186 New World - Route 2</v>
      </c>
      <c r="E1864" s="2" t="s">
        <v>24</v>
      </c>
      <c r="F1864" s="4" t="s">
        <v>1250</v>
      </c>
      <c r="G1864" s="3"/>
      <c r="H1864" s="11"/>
      <c r="I1864" s="4" t="s">
        <v>228</v>
      </c>
      <c r="J1864" s="4"/>
      <c r="K1864" s="4"/>
      <c r="L1864" s="4"/>
      <c r="M1864" s="4" t="str">
        <f>IF(vlookup(A1864,'Available Pokemon'!A:C,3,FALSE)=D1864,"Y","N")</f>
        <v>N</v>
      </c>
      <c r="N1864" s="4" t="str">
        <f>iferror(IF(vlookup(A1864,'Available Pokemon'!A:D,4,FALSE)=D1864,"Y","N"),"N")</f>
        <v>N</v>
      </c>
      <c r="O1864" s="4" t="str">
        <f t="shared" si="6"/>
        <v>N</v>
      </c>
      <c r="P1864" s="4" t="s">
        <v>226</v>
      </c>
      <c r="Q1864" s="4" t="s">
        <v>147</v>
      </c>
      <c r="R1864" s="4"/>
      <c r="S1864" s="4"/>
      <c r="T1864" s="4" t="s">
        <v>464</v>
      </c>
      <c r="U1864" s="4" t="s">
        <v>31</v>
      </c>
    </row>
    <row r="1865">
      <c r="A1865" s="2" t="s">
        <v>462</v>
      </c>
      <c r="B1865" s="2" t="s">
        <v>96</v>
      </c>
      <c r="C1865" s="3" t="s">
        <v>1263</v>
      </c>
      <c r="D1865" s="3" t="str">
        <f>VLOOKUP(C1865,Locations!$G$2:$H$250,2,false)</f>
        <v>00186 New World - Route 2</v>
      </c>
      <c r="E1865" s="2" t="s">
        <v>24</v>
      </c>
      <c r="F1865" s="4" t="s">
        <v>1250</v>
      </c>
      <c r="G1865" s="3"/>
      <c r="H1865" s="11"/>
      <c r="I1865" s="4"/>
      <c r="J1865" s="4"/>
      <c r="K1865" s="4"/>
      <c r="L1865" s="4"/>
      <c r="M1865" s="4" t="str">
        <f>IF(vlookup(A1865,'Available Pokemon'!A:C,3,FALSE)=D1865,"Y","N")</f>
        <v>N</v>
      </c>
      <c r="N1865" s="4" t="str">
        <f>iferror(IF(vlookup(A1865,'Available Pokemon'!A:D,4,FALSE)=D1865,"Y","N"),"N")</f>
        <v>Y</v>
      </c>
      <c r="O1865" s="4" t="str">
        <f t="shared" si="6"/>
        <v>Y</v>
      </c>
      <c r="P1865" s="4" t="s">
        <v>172</v>
      </c>
      <c r="Q1865" s="4"/>
      <c r="R1865" s="4"/>
      <c r="S1865" s="4"/>
      <c r="T1865" s="4" t="s">
        <v>464</v>
      </c>
      <c r="U1865" s="4" t="s">
        <v>31</v>
      </c>
    </row>
    <row r="1866">
      <c r="A1866" s="2" t="s">
        <v>1270</v>
      </c>
      <c r="B1866" s="2" t="s">
        <v>96</v>
      </c>
      <c r="C1866" s="3" t="s">
        <v>1263</v>
      </c>
      <c r="D1866" s="3" t="str">
        <f>VLOOKUP(C1866,Locations!$G$2:$H$250,2,false)</f>
        <v>00186 New World - Route 2</v>
      </c>
      <c r="E1866" s="2" t="s">
        <v>24</v>
      </c>
      <c r="F1866" s="4" t="s">
        <v>1250</v>
      </c>
      <c r="G1866" s="3"/>
      <c r="H1866" s="11"/>
      <c r="I1866" s="4"/>
      <c r="J1866" s="4"/>
      <c r="K1866" s="4"/>
      <c r="L1866" s="4"/>
      <c r="M1866" s="4" t="str">
        <f>IF(vlookup(A1866,'Available Pokemon'!A:C,3,FALSE)=D1866,"Y","N")</f>
        <v>Y</v>
      </c>
      <c r="N1866" s="4" t="str">
        <f>iferror(IF(vlookup(A1866,'Available Pokemon'!A:D,4,FALSE)=D1866,"Y","N"),"N")</f>
        <v>N</v>
      </c>
      <c r="O1866" s="4" t="str">
        <f t="shared" si="6"/>
        <v>Y</v>
      </c>
      <c r="P1866" s="4" t="s">
        <v>29</v>
      </c>
      <c r="Q1866" s="4" t="s">
        <v>30</v>
      </c>
      <c r="R1866" s="4"/>
      <c r="S1866" s="4"/>
      <c r="T1866" s="4" t="s">
        <v>464</v>
      </c>
      <c r="U1866" s="4" t="s">
        <v>31</v>
      </c>
    </row>
    <row r="1867" hidden="1">
      <c r="A1867" s="2" t="s">
        <v>1239</v>
      </c>
      <c r="B1867" s="2" t="s">
        <v>96</v>
      </c>
      <c r="C1867" s="3" t="s">
        <v>1263</v>
      </c>
      <c r="D1867" s="3" t="str">
        <f>VLOOKUP(C1867,Locations!$G$2:$H$250,2,false)</f>
        <v>00186 New World - Route 2</v>
      </c>
      <c r="E1867" s="2" t="s">
        <v>24</v>
      </c>
      <c r="F1867" s="4" t="s">
        <v>1250</v>
      </c>
      <c r="G1867" s="3"/>
      <c r="H1867" s="11"/>
      <c r="I1867" s="4"/>
      <c r="J1867" s="4"/>
      <c r="K1867" s="4"/>
      <c r="L1867" s="4"/>
      <c r="M1867" s="4" t="str">
        <f>IF(vlookup(A1867,'Available Pokemon'!A:C,3,FALSE)=D1867,"Y","N")</f>
        <v>N</v>
      </c>
      <c r="N1867" s="4" t="str">
        <f>iferror(IF(vlookup(A1867,'Available Pokemon'!A:D,4,FALSE)=D1867,"Y","N"),"N")</f>
        <v>N</v>
      </c>
      <c r="O1867" s="4" t="str">
        <f t="shared" si="6"/>
        <v>N</v>
      </c>
      <c r="P1867" s="4" t="s">
        <v>111</v>
      </c>
      <c r="Q1867" s="4"/>
      <c r="R1867" s="4"/>
      <c r="S1867" s="4"/>
      <c r="T1867" s="4" t="s">
        <v>464</v>
      </c>
      <c r="U1867" s="4" t="s">
        <v>31</v>
      </c>
    </row>
    <row r="1868">
      <c r="A1868" s="3" t="s">
        <v>1271</v>
      </c>
      <c r="B1868" s="2" t="s">
        <v>22</v>
      </c>
      <c r="C1868" s="2" t="s">
        <v>1272</v>
      </c>
      <c r="D1868" s="3" t="str">
        <f>VLOOKUP(C1868,Locations!$G$2:$H$250,2,false)</f>
        <v>00187 New World - Nature Center</v>
      </c>
      <c r="E1868" s="11" t="s">
        <v>24</v>
      </c>
      <c r="F1868" s="4" t="s">
        <v>1250</v>
      </c>
      <c r="G1868" s="5" t="s">
        <v>1273</v>
      </c>
      <c r="H1868" s="2"/>
      <c r="I1868" s="4" t="s">
        <v>28</v>
      </c>
      <c r="J1868" s="4" t="s">
        <v>28</v>
      </c>
      <c r="K1868" s="4" t="s">
        <v>28</v>
      </c>
      <c r="L1868" s="4" t="s">
        <v>70</v>
      </c>
      <c r="M1868" s="4" t="str">
        <f>IF(vlookup(A1868,'Available Pokemon'!A:C,3,FALSE)=D1868,"Y","N")</f>
        <v>Y</v>
      </c>
      <c r="N1868" s="4" t="str">
        <f>iferror(IF(vlookup(A1868,'Available Pokemon'!A:D,4,FALSE)=D1868,"Y","N"),"N")</f>
        <v>N</v>
      </c>
      <c r="O1868" s="4" t="str">
        <f t="shared" si="6"/>
        <v>Y</v>
      </c>
      <c r="P1868" s="4" t="s">
        <v>33</v>
      </c>
      <c r="Q1868" s="4"/>
      <c r="R1868" s="4"/>
      <c r="S1868" s="4" t="s">
        <v>31</v>
      </c>
      <c r="T1868" s="4" t="s">
        <v>82</v>
      </c>
      <c r="U1868" s="4" t="s">
        <v>31</v>
      </c>
    </row>
    <row r="1869" hidden="1">
      <c r="A1869" s="2" t="s">
        <v>449</v>
      </c>
      <c r="B1869" s="2" t="s">
        <v>96</v>
      </c>
      <c r="C1869" s="2" t="s">
        <v>1272</v>
      </c>
      <c r="D1869" s="3" t="str">
        <f>VLOOKUP(C1869,Locations!$G$2:$H$250,2,false)</f>
        <v>00187 New World - Nature Center</v>
      </c>
      <c r="E1869" s="2" t="s">
        <v>24</v>
      </c>
      <c r="F1869" s="4" t="s">
        <v>1250</v>
      </c>
      <c r="G1869" s="3"/>
      <c r="H1869" s="11"/>
      <c r="I1869" s="4"/>
      <c r="J1869" s="4"/>
      <c r="K1869" s="4"/>
      <c r="L1869" s="4" t="s">
        <v>70</v>
      </c>
      <c r="M1869" s="4" t="str">
        <f>IF(vlookup(A1869,'Available Pokemon'!A:C,3,FALSE)=D1869,"Y","N")</f>
        <v>N</v>
      </c>
      <c r="N1869" s="4" t="str">
        <f>iferror(IF(vlookup(A1869,'Available Pokemon'!A:D,4,FALSE)=D1869,"Y","N"),"N")</f>
        <v>N</v>
      </c>
      <c r="O1869" s="4" t="str">
        <f t="shared" si="6"/>
        <v>N</v>
      </c>
      <c r="P1869" s="4" t="s">
        <v>111</v>
      </c>
      <c r="Q1869" s="4"/>
      <c r="R1869" s="4"/>
      <c r="S1869" s="4"/>
      <c r="T1869" s="4" t="s">
        <v>464</v>
      </c>
      <c r="U1869" s="4" t="s">
        <v>31</v>
      </c>
    </row>
    <row r="1870">
      <c r="A1870" s="3" t="s">
        <v>1274</v>
      </c>
      <c r="B1870" s="2" t="s">
        <v>22</v>
      </c>
      <c r="C1870" s="3" t="s">
        <v>1275</v>
      </c>
      <c r="D1870" s="3" t="str">
        <f>VLOOKUP(C1870,Locations!$G$2:$H$250,2,false)</f>
        <v>00188 New World - North Aventurine Woods</v>
      </c>
      <c r="E1870" s="11" t="s">
        <v>24</v>
      </c>
      <c r="F1870" s="4" t="s">
        <v>1250</v>
      </c>
      <c r="G1870" s="5" t="s">
        <v>1276</v>
      </c>
      <c r="H1870" s="2"/>
      <c r="I1870" s="4" t="s">
        <v>28</v>
      </c>
      <c r="J1870" s="4" t="s">
        <v>28</v>
      </c>
      <c r="K1870" s="4" t="s">
        <v>28</v>
      </c>
      <c r="L1870" s="4" t="s">
        <v>70</v>
      </c>
      <c r="M1870" s="4" t="str">
        <f>IF(vlookup(A1870,'Available Pokemon'!A:C,3,FALSE)=D1870,"Y","N")</f>
        <v>Y</v>
      </c>
      <c r="N1870" s="4" t="str">
        <f>iferror(IF(vlookup(A1870,'Available Pokemon'!A:D,4,FALSE)=D1870,"Y","N"),"N")</f>
        <v>N</v>
      </c>
      <c r="O1870" s="4" t="str">
        <f t="shared" si="6"/>
        <v>Y</v>
      </c>
      <c r="P1870" s="4" t="s">
        <v>81</v>
      </c>
      <c r="Q1870" s="4"/>
      <c r="R1870" s="4"/>
      <c r="S1870" s="4" t="s">
        <v>31</v>
      </c>
      <c r="T1870" s="4" t="s">
        <v>82</v>
      </c>
      <c r="U1870" s="4" t="s">
        <v>31</v>
      </c>
    </row>
    <row r="1871" hidden="1">
      <c r="A1871" s="2" t="s">
        <v>1062</v>
      </c>
      <c r="B1871" s="2" t="s">
        <v>96</v>
      </c>
      <c r="C1871" s="3" t="s">
        <v>1275</v>
      </c>
      <c r="D1871" s="3" t="str">
        <f>VLOOKUP(C1871,Locations!$G$2:$H$250,2,false)</f>
        <v>00188 New World - North Aventurine Woods</v>
      </c>
      <c r="E1871" s="2" t="s">
        <v>24</v>
      </c>
      <c r="F1871" s="4" t="s">
        <v>1250</v>
      </c>
      <c r="G1871" s="3"/>
      <c r="H1871" s="11"/>
      <c r="I1871" s="4" t="s">
        <v>550</v>
      </c>
      <c r="J1871" s="4"/>
      <c r="K1871" s="4"/>
      <c r="L1871" s="4"/>
      <c r="M1871" s="4" t="str">
        <f>IF(vlookup(A1871,'Available Pokemon'!A:C,3,FALSE)=D1871,"Y","N")</f>
        <v>N</v>
      </c>
      <c r="N1871" s="4" t="str">
        <f>iferror(IF(vlookup(A1871,'Available Pokemon'!A:D,4,FALSE)=D1871,"Y","N"),"N")</f>
        <v>N</v>
      </c>
      <c r="O1871" s="4" t="str">
        <f t="shared" si="6"/>
        <v>N</v>
      </c>
      <c r="P1871" s="4" t="s">
        <v>131</v>
      </c>
      <c r="Q1871" s="4" t="s">
        <v>121</v>
      </c>
      <c r="R1871" s="4"/>
      <c r="S1871" s="4"/>
      <c r="T1871" s="4" t="s">
        <v>464</v>
      </c>
      <c r="U1871" s="4" t="s">
        <v>31</v>
      </c>
    </row>
    <row r="1872" hidden="1">
      <c r="A1872" s="2" t="s">
        <v>993</v>
      </c>
      <c r="B1872" s="2" t="s">
        <v>96</v>
      </c>
      <c r="C1872" s="3" t="s">
        <v>1275</v>
      </c>
      <c r="D1872" s="3" t="str">
        <f>VLOOKUP(C1872,Locations!$G$2:$H$250,2,false)</f>
        <v>00188 New World - North Aventurine Woods</v>
      </c>
      <c r="E1872" s="2" t="s">
        <v>24</v>
      </c>
      <c r="F1872" s="4" t="s">
        <v>1250</v>
      </c>
      <c r="G1872" s="3"/>
      <c r="H1872" s="11"/>
      <c r="I1872" s="4"/>
      <c r="J1872" s="4"/>
      <c r="K1872" s="4"/>
      <c r="L1872" s="4"/>
      <c r="M1872" s="4" t="str">
        <f>IF(vlookup(A1872,'Available Pokemon'!A:C,3,FALSE)=D1872,"Y","N")</f>
        <v>N</v>
      </c>
      <c r="N1872" s="4" t="str">
        <f>iferror(IF(vlookup(A1872,'Available Pokemon'!A:D,4,FALSE)=D1872,"Y","N"),"N")</f>
        <v>N</v>
      </c>
      <c r="O1872" s="4" t="str">
        <f t="shared" si="6"/>
        <v>N</v>
      </c>
      <c r="P1872" s="4" t="s">
        <v>81</v>
      </c>
      <c r="Q1872" s="4"/>
      <c r="R1872" s="4"/>
      <c r="S1872" s="4"/>
      <c r="T1872" s="4" t="s">
        <v>464</v>
      </c>
      <c r="U1872" s="4" t="s">
        <v>31</v>
      </c>
    </row>
    <row r="1873" hidden="1">
      <c r="A1873" s="2" t="s">
        <v>929</v>
      </c>
      <c r="B1873" s="2" t="s">
        <v>96</v>
      </c>
      <c r="C1873" s="3" t="s">
        <v>1275</v>
      </c>
      <c r="D1873" s="3" t="str">
        <f>VLOOKUP(C1873,Locations!$G$2:$H$250,2,false)</f>
        <v>00188 New World - North Aventurine Woods</v>
      </c>
      <c r="E1873" s="2" t="s">
        <v>24</v>
      </c>
      <c r="F1873" s="4" t="s">
        <v>1250</v>
      </c>
      <c r="G1873" s="3"/>
      <c r="H1873" s="11"/>
      <c r="I1873" s="4" t="s">
        <v>1222</v>
      </c>
      <c r="J1873" s="4"/>
      <c r="K1873" s="4"/>
      <c r="L1873" s="4"/>
      <c r="M1873" s="4" t="str">
        <f>IF(vlookup(A1873,'Available Pokemon'!A:C,3,FALSE)=D1873,"Y","N")</f>
        <v>N</v>
      </c>
      <c r="N1873" s="4" t="str">
        <f>iferror(IF(vlookup(A1873,'Available Pokemon'!A:D,4,FALSE)=D1873,"Y","N"),"N")</f>
        <v>N</v>
      </c>
      <c r="O1873" s="4" t="str">
        <f t="shared" si="6"/>
        <v>N</v>
      </c>
      <c r="P1873" s="4" t="s">
        <v>81</v>
      </c>
      <c r="Q1873" s="4"/>
      <c r="R1873" s="4"/>
      <c r="S1873" s="4"/>
      <c r="T1873" s="4" t="s">
        <v>464</v>
      </c>
      <c r="U1873" s="4" t="s">
        <v>31</v>
      </c>
    </row>
    <row r="1874" hidden="1">
      <c r="A1874" s="2" t="s">
        <v>1088</v>
      </c>
      <c r="B1874" s="2" t="s">
        <v>96</v>
      </c>
      <c r="C1874" s="3" t="s">
        <v>1275</v>
      </c>
      <c r="D1874" s="3" t="str">
        <f>VLOOKUP(C1874,Locations!$G$2:$H$250,2,false)</f>
        <v>00188 New World - North Aventurine Woods</v>
      </c>
      <c r="E1874" s="2" t="s">
        <v>24</v>
      </c>
      <c r="F1874" s="4" t="s">
        <v>1250</v>
      </c>
      <c r="G1874" s="3"/>
      <c r="H1874" s="11"/>
      <c r="I1874" s="4" t="s">
        <v>824</v>
      </c>
      <c r="J1874" s="4" t="s">
        <v>550</v>
      </c>
      <c r="K1874" s="4"/>
      <c r="L1874" s="4"/>
      <c r="M1874" s="4" t="str">
        <f>IF(vlookup(A1874,'Available Pokemon'!A:C,3,FALSE)=D1874,"Y","N")</f>
        <v>N</v>
      </c>
      <c r="N1874" s="4" t="str">
        <f>iferror(IF(vlookup(A1874,'Available Pokemon'!A:D,4,FALSE)=D1874,"Y","N"),"N")</f>
        <v>N</v>
      </c>
      <c r="O1874" s="4" t="str">
        <f t="shared" si="6"/>
        <v>N</v>
      </c>
      <c r="P1874" s="4" t="s">
        <v>121</v>
      </c>
      <c r="Q1874" s="4"/>
      <c r="R1874" s="4"/>
      <c r="S1874" s="4"/>
      <c r="T1874" s="4" t="s">
        <v>464</v>
      </c>
      <c r="U1874" s="4" t="s">
        <v>31</v>
      </c>
    </row>
    <row r="1875" hidden="1">
      <c r="A1875" s="2" t="s">
        <v>1269</v>
      </c>
      <c r="B1875" s="2" t="s">
        <v>96</v>
      </c>
      <c r="C1875" s="3" t="s">
        <v>1275</v>
      </c>
      <c r="D1875" s="3" t="str">
        <f>VLOOKUP(C1875,Locations!$G$2:$H$250,2,false)</f>
        <v>00188 New World - North Aventurine Woods</v>
      </c>
      <c r="E1875" s="2" t="s">
        <v>24</v>
      </c>
      <c r="F1875" s="4" t="s">
        <v>1250</v>
      </c>
      <c r="G1875" s="3"/>
      <c r="H1875" s="11"/>
      <c r="I1875" s="4" t="s">
        <v>443</v>
      </c>
      <c r="J1875" s="4"/>
      <c r="K1875" s="4"/>
      <c r="L1875" s="4"/>
      <c r="M1875" s="4" t="str">
        <f>IF(vlookup(A1875,'Available Pokemon'!A:C,3,FALSE)=D1875,"Y","N")</f>
        <v>N</v>
      </c>
      <c r="N1875" s="4" t="str">
        <f>iferror(IF(vlookup(A1875,'Available Pokemon'!A:D,4,FALSE)=D1875,"Y","N"),"N")</f>
        <v>N</v>
      </c>
      <c r="O1875" s="4" t="str">
        <f t="shared" si="6"/>
        <v>N</v>
      </c>
      <c r="P1875" s="4" t="s">
        <v>121</v>
      </c>
      <c r="Q1875" s="4" t="s">
        <v>128</v>
      </c>
      <c r="R1875" s="4"/>
      <c r="S1875" s="4"/>
      <c r="T1875" s="4" t="s">
        <v>464</v>
      </c>
      <c r="U1875" s="4" t="s">
        <v>31</v>
      </c>
    </row>
    <row r="1876" hidden="1">
      <c r="A1876" s="2" t="s">
        <v>1231</v>
      </c>
      <c r="B1876" s="2" t="s">
        <v>96</v>
      </c>
      <c r="C1876" s="3" t="s">
        <v>1275</v>
      </c>
      <c r="D1876" s="3" t="str">
        <f>VLOOKUP(C1876,Locations!$G$2:$H$250,2,false)</f>
        <v>00188 New World - North Aventurine Woods</v>
      </c>
      <c r="E1876" s="2" t="s">
        <v>24</v>
      </c>
      <c r="F1876" s="4" t="s">
        <v>1250</v>
      </c>
      <c r="G1876" s="3"/>
      <c r="H1876" s="11"/>
      <c r="I1876" s="4"/>
      <c r="J1876" s="4"/>
      <c r="K1876" s="4"/>
      <c r="L1876" s="4"/>
      <c r="M1876" s="4" t="str">
        <f>IF(vlookup(A1876,'Available Pokemon'!A:C,3,FALSE)=D1876,"Y","N")</f>
        <v>N</v>
      </c>
      <c r="N1876" s="4" t="str">
        <f>iferror(IF(vlookup(A1876,'Available Pokemon'!A:D,4,FALSE)=D1876,"Y","N"),"N")</f>
        <v>N</v>
      </c>
      <c r="O1876" s="4" t="str">
        <f t="shared" si="6"/>
        <v>N</v>
      </c>
      <c r="P1876" s="4" t="s">
        <v>81</v>
      </c>
      <c r="Q1876" s="4"/>
      <c r="R1876" s="4"/>
      <c r="S1876" s="4"/>
      <c r="T1876" s="4" t="s">
        <v>464</v>
      </c>
      <c r="U1876" s="4" t="s">
        <v>31</v>
      </c>
    </row>
    <row r="1877" hidden="1">
      <c r="A1877" s="2" t="s">
        <v>1181</v>
      </c>
      <c r="B1877" s="2" t="s">
        <v>96</v>
      </c>
      <c r="C1877" s="3" t="s">
        <v>1275</v>
      </c>
      <c r="D1877" s="3" t="str">
        <f>VLOOKUP(C1877,Locations!$G$2:$H$250,2,false)</f>
        <v>00188 New World - North Aventurine Woods</v>
      </c>
      <c r="E1877" s="2" t="s">
        <v>24</v>
      </c>
      <c r="F1877" s="4" t="s">
        <v>1250</v>
      </c>
      <c r="G1877" s="3"/>
      <c r="H1877" s="11"/>
      <c r="I1877" s="4"/>
      <c r="J1877" s="4"/>
      <c r="K1877" s="4"/>
      <c r="L1877" s="4"/>
      <c r="M1877" s="4" t="str">
        <f>IF(vlookup(A1877,'Available Pokemon'!A:C,3,FALSE)=D1877,"Y","N")</f>
        <v>N</v>
      </c>
      <c r="N1877" s="4" t="str">
        <f>iferror(IF(vlookup(A1877,'Available Pokemon'!A:D,4,FALSE)=D1877,"Y","N"),"N")</f>
        <v>N</v>
      </c>
      <c r="O1877" s="4" t="str">
        <f t="shared" si="6"/>
        <v>N</v>
      </c>
      <c r="P1877" s="4" t="s">
        <v>81</v>
      </c>
      <c r="Q1877" s="4"/>
      <c r="R1877" s="4"/>
      <c r="S1877" s="4"/>
      <c r="T1877" s="4" t="s">
        <v>464</v>
      </c>
      <c r="U1877" s="4" t="s">
        <v>31</v>
      </c>
    </row>
    <row r="1878" hidden="1">
      <c r="A1878" s="2" t="s">
        <v>1074</v>
      </c>
      <c r="B1878" s="2" t="s">
        <v>96</v>
      </c>
      <c r="C1878" s="3" t="s">
        <v>1275</v>
      </c>
      <c r="D1878" s="3" t="str">
        <f>VLOOKUP(C1878,Locations!$G$2:$H$250,2,false)</f>
        <v>00188 New World - North Aventurine Woods</v>
      </c>
      <c r="E1878" s="2" t="s">
        <v>24</v>
      </c>
      <c r="F1878" s="4" t="s">
        <v>1250</v>
      </c>
      <c r="G1878" s="3"/>
      <c r="H1878" s="11"/>
      <c r="I1878" s="4"/>
      <c r="J1878" s="4"/>
      <c r="K1878" s="4"/>
      <c r="L1878" s="4"/>
      <c r="M1878" s="4" t="str">
        <f>IF(vlookup(A1878,'Available Pokemon'!A:C,3,FALSE)=D1878,"Y","N")</f>
        <v>N</v>
      </c>
      <c r="N1878" s="4" t="str">
        <f>iferror(IF(vlookup(A1878,'Available Pokemon'!A:D,4,FALSE)=D1878,"Y","N"),"N")</f>
        <v>N</v>
      </c>
      <c r="O1878" s="4" t="str">
        <f t="shared" si="6"/>
        <v>N</v>
      </c>
      <c r="P1878" s="4" t="s">
        <v>121</v>
      </c>
      <c r="Q1878" s="4"/>
      <c r="R1878" s="4"/>
      <c r="S1878" s="4"/>
      <c r="T1878" s="4" t="s">
        <v>464</v>
      </c>
      <c r="U1878" s="4" t="s">
        <v>31</v>
      </c>
    </row>
    <row r="1879">
      <c r="A1879" s="2" t="s">
        <v>906</v>
      </c>
      <c r="B1879" s="2" t="s">
        <v>96</v>
      </c>
      <c r="C1879" s="3" t="s">
        <v>1275</v>
      </c>
      <c r="D1879" s="3" t="str">
        <f>VLOOKUP(C1879,Locations!$G$2:$H$250,2,false)</f>
        <v>00188 New World - North Aventurine Woods</v>
      </c>
      <c r="E1879" s="2" t="s">
        <v>24</v>
      </c>
      <c r="F1879" s="4" t="s">
        <v>1250</v>
      </c>
      <c r="G1879" s="3"/>
      <c r="H1879" s="11"/>
      <c r="I1879" s="4"/>
      <c r="J1879" s="4"/>
      <c r="K1879" s="4"/>
      <c r="L1879" s="4"/>
      <c r="M1879" s="4" t="str">
        <f>IF(vlookup(A1879,'Available Pokemon'!A:C,3,FALSE)=D1879,"Y","N")</f>
        <v>N</v>
      </c>
      <c r="N1879" s="4" t="str">
        <f>iferror(IF(vlookup(A1879,'Available Pokemon'!A:D,4,FALSE)=D1879,"Y","N"),"N")</f>
        <v>Y</v>
      </c>
      <c r="O1879" s="4" t="str">
        <f t="shared" si="6"/>
        <v>Y</v>
      </c>
      <c r="P1879" s="4" t="s">
        <v>81</v>
      </c>
      <c r="Q1879" s="4"/>
      <c r="R1879" s="4"/>
      <c r="S1879" s="4"/>
      <c r="T1879" s="4" t="s">
        <v>464</v>
      </c>
      <c r="U1879" s="4" t="s">
        <v>31</v>
      </c>
    </row>
    <row r="1880" hidden="1">
      <c r="A1880" s="2" t="s">
        <v>704</v>
      </c>
      <c r="B1880" s="2" t="s">
        <v>96</v>
      </c>
      <c r="C1880" s="3" t="s">
        <v>1275</v>
      </c>
      <c r="D1880" s="3" t="str">
        <f>VLOOKUP(C1880,Locations!$G$2:$H$250,2,false)</f>
        <v>00188 New World - North Aventurine Woods</v>
      </c>
      <c r="E1880" s="2" t="s">
        <v>24</v>
      </c>
      <c r="F1880" s="4" t="s">
        <v>1250</v>
      </c>
      <c r="G1880" s="3"/>
      <c r="H1880" s="11"/>
      <c r="I1880" s="4" t="s">
        <v>446</v>
      </c>
      <c r="J1880" s="4"/>
      <c r="K1880" s="4"/>
      <c r="L1880" s="4"/>
      <c r="M1880" s="4" t="str">
        <f>IF(vlookup(A1880,'Available Pokemon'!A:C,3,FALSE)=D1880,"Y","N")</f>
        <v>N</v>
      </c>
      <c r="N1880" s="4" t="str">
        <f>iferror(IF(vlookup(A1880,'Available Pokemon'!A:D,4,FALSE)=D1880,"Y","N"),"N")</f>
        <v>N</v>
      </c>
      <c r="O1880" s="4" t="str">
        <f t="shared" si="6"/>
        <v>N</v>
      </c>
      <c r="P1880" s="4" t="s">
        <v>128</v>
      </c>
      <c r="Q1880" s="4"/>
      <c r="R1880" s="4"/>
      <c r="S1880" s="4"/>
      <c r="T1880" s="4" t="s">
        <v>464</v>
      </c>
      <c r="U1880" s="4" t="s">
        <v>31</v>
      </c>
    </row>
    <row r="1881" hidden="1">
      <c r="A1881" s="2" t="s">
        <v>1077</v>
      </c>
      <c r="B1881" s="2" t="s">
        <v>96</v>
      </c>
      <c r="C1881" s="3" t="s">
        <v>1275</v>
      </c>
      <c r="D1881" s="3" t="str">
        <f>VLOOKUP(C1881,Locations!$G$2:$H$250,2,false)</f>
        <v>00188 New World - North Aventurine Woods</v>
      </c>
      <c r="E1881" s="2" t="s">
        <v>24</v>
      </c>
      <c r="F1881" s="4" t="s">
        <v>1250</v>
      </c>
      <c r="G1881" s="3"/>
      <c r="H1881" s="11"/>
      <c r="I1881" s="4" t="s">
        <v>800</v>
      </c>
      <c r="J1881" s="4"/>
      <c r="K1881" s="4"/>
      <c r="L1881" s="4"/>
      <c r="M1881" s="4" t="str">
        <f>IF(vlookup(A1881,'Available Pokemon'!A:C,3,FALSE)=D1881,"Y","N")</f>
        <v>N</v>
      </c>
      <c r="N1881" s="4" t="str">
        <f>iferror(IF(vlookup(A1881,'Available Pokemon'!A:D,4,FALSE)=D1881,"Y","N"),"N")</f>
        <v>N</v>
      </c>
      <c r="O1881" s="4" t="str">
        <f t="shared" si="6"/>
        <v>N</v>
      </c>
      <c r="P1881" s="4" t="s">
        <v>131</v>
      </c>
      <c r="Q1881" s="4" t="s">
        <v>56</v>
      </c>
      <c r="R1881" s="4"/>
      <c r="S1881" s="4"/>
      <c r="T1881" s="4" t="s">
        <v>464</v>
      </c>
      <c r="U1881" s="4" t="s">
        <v>31</v>
      </c>
    </row>
    <row r="1882" hidden="1">
      <c r="A1882" s="2" t="s">
        <v>705</v>
      </c>
      <c r="B1882" s="2" t="s">
        <v>96</v>
      </c>
      <c r="C1882" s="3" t="s">
        <v>1275</v>
      </c>
      <c r="D1882" s="3" t="str">
        <f>VLOOKUP(C1882,Locations!$G$2:$H$250,2,false)</f>
        <v>00188 New World - North Aventurine Woods</v>
      </c>
      <c r="E1882" s="2" t="s">
        <v>24</v>
      </c>
      <c r="F1882" s="4" t="s">
        <v>1250</v>
      </c>
      <c r="G1882" s="3"/>
      <c r="H1882" s="11"/>
      <c r="I1882" s="4" t="s">
        <v>800</v>
      </c>
      <c r="J1882" s="4"/>
      <c r="K1882" s="4"/>
      <c r="L1882" s="4"/>
      <c r="M1882" s="4" t="str">
        <f>IF(vlookup(A1882,'Available Pokemon'!A:C,3,FALSE)=D1882,"Y","N")</f>
        <v>N</v>
      </c>
      <c r="N1882" s="4" t="str">
        <f>iferror(IF(vlookup(A1882,'Available Pokemon'!A:D,4,FALSE)=D1882,"Y","N"),"N")</f>
        <v>N</v>
      </c>
      <c r="O1882" s="4" t="str">
        <f t="shared" si="6"/>
        <v>N</v>
      </c>
      <c r="P1882" s="4" t="s">
        <v>131</v>
      </c>
      <c r="Q1882" s="4" t="s">
        <v>128</v>
      </c>
      <c r="R1882" s="4"/>
      <c r="S1882" s="4"/>
      <c r="T1882" s="4" t="s">
        <v>464</v>
      </c>
      <c r="U1882" s="4" t="s">
        <v>31</v>
      </c>
    </row>
    <row r="1883">
      <c r="A1883" s="3" t="s">
        <v>1277</v>
      </c>
      <c r="B1883" s="2" t="s">
        <v>22</v>
      </c>
      <c r="C1883" s="3" t="s">
        <v>1278</v>
      </c>
      <c r="D1883" s="3" t="str">
        <f>VLOOKUP(C1883,Locations!$G$2:$H$250,2,false)</f>
        <v>00189 New World - South Aventurine Woods</v>
      </c>
      <c r="E1883" s="11" t="s">
        <v>24</v>
      </c>
      <c r="F1883" s="4" t="s">
        <v>1250</v>
      </c>
      <c r="G1883" s="5" t="s">
        <v>1279</v>
      </c>
      <c r="H1883" s="2"/>
      <c r="I1883" s="4" t="s">
        <v>28</v>
      </c>
      <c r="J1883" s="4" t="s">
        <v>28</v>
      </c>
      <c r="K1883" s="4" t="s">
        <v>28</v>
      </c>
      <c r="L1883" s="4" t="s">
        <v>70</v>
      </c>
      <c r="M1883" s="4" t="str">
        <f>IF(vlookup(A1883,'Available Pokemon'!A:C,3,FALSE)=D1883,"Y","N")</f>
        <v>Y</v>
      </c>
      <c r="N1883" s="4" t="str">
        <f>iferror(IF(vlookup(A1883,'Available Pokemon'!A:D,4,FALSE)=D1883,"Y","N"),"N")</f>
        <v>N</v>
      </c>
      <c r="O1883" s="4" t="str">
        <f t="shared" si="6"/>
        <v>Y</v>
      </c>
      <c r="P1883" s="4" t="s">
        <v>44</v>
      </c>
      <c r="Q1883" s="4"/>
      <c r="R1883" s="4"/>
      <c r="S1883" s="4" t="s">
        <v>31</v>
      </c>
      <c r="T1883" s="4" t="s">
        <v>82</v>
      </c>
      <c r="U1883" s="4" t="s">
        <v>31</v>
      </c>
    </row>
    <row r="1884" hidden="1">
      <c r="A1884" s="2" t="s">
        <v>802</v>
      </c>
      <c r="B1884" s="2" t="s">
        <v>600</v>
      </c>
      <c r="C1884" s="3" t="s">
        <v>1278</v>
      </c>
      <c r="D1884" s="3" t="str">
        <f>VLOOKUP(C1884,Locations!$G$2:$H$250,2,false)</f>
        <v>00189 New World - South Aventurine Woods</v>
      </c>
      <c r="E1884" s="2" t="s">
        <v>24</v>
      </c>
      <c r="F1884" s="4" t="s">
        <v>1250</v>
      </c>
      <c r="G1884" s="3"/>
      <c r="H1884" s="11"/>
      <c r="I1884" s="4"/>
      <c r="J1884" s="4"/>
      <c r="K1884" s="4"/>
      <c r="L1884" s="4"/>
      <c r="M1884" s="4" t="str">
        <f>IF(vlookup(A1884,'Available Pokemon'!A:C,3,FALSE)=D1884,"Y","N")</f>
        <v>N</v>
      </c>
      <c r="N1884" s="4" t="str">
        <f>iferror(IF(vlookup(A1884,'Available Pokemon'!A:D,4,FALSE)=D1884,"Y","N"),"N")</f>
        <v>N</v>
      </c>
      <c r="O1884" s="4" t="str">
        <f t="shared" si="6"/>
        <v>N</v>
      </c>
      <c r="P1884" s="4" t="s">
        <v>44</v>
      </c>
      <c r="Q1884" s="4"/>
      <c r="R1884" s="4"/>
      <c r="S1884" s="4"/>
      <c r="T1884" s="4" t="s">
        <v>464</v>
      </c>
      <c r="U1884" s="4" t="s">
        <v>31</v>
      </c>
    </row>
    <row r="1885" hidden="1">
      <c r="A1885" s="2" t="s">
        <v>680</v>
      </c>
      <c r="B1885" s="2" t="s">
        <v>600</v>
      </c>
      <c r="C1885" s="3" t="s">
        <v>1278</v>
      </c>
      <c r="D1885" s="3" t="str">
        <f>VLOOKUP(C1885,Locations!$G$2:$H$250,2,false)</f>
        <v>00189 New World - South Aventurine Woods</v>
      </c>
      <c r="E1885" s="2" t="s">
        <v>24</v>
      </c>
      <c r="F1885" s="4" t="s">
        <v>1250</v>
      </c>
      <c r="G1885" s="3"/>
      <c r="H1885" s="11"/>
      <c r="I1885" s="4" t="s">
        <v>681</v>
      </c>
      <c r="J1885" s="4"/>
      <c r="K1885" s="4"/>
      <c r="L1885" s="4"/>
      <c r="M1885" s="4" t="str">
        <f>IF(vlookup(A1885,'Available Pokemon'!A:C,3,FALSE)=D1885,"Y","N")</f>
        <v>N</v>
      </c>
      <c r="N1885" s="4" t="str">
        <f>iferror(IF(vlookup(A1885,'Available Pokemon'!A:D,4,FALSE)=D1885,"Y","N"),"N")</f>
        <v>N</v>
      </c>
      <c r="O1885" s="4" t="str">
        <f t="shared" si="6"/>
        <v>N</v>
      </c>
      <c r="P1885" s="4" t="s">
        <v>44</v>
      </c>
      <c r="Q1885" s="4"/>
      <c r="R1885" s="4"/>
      <c r="S1885" s="4"/>
      <c r="T1885" s="4" t="s">
        <v>464</v>
      </c>
      <c r="U1885" s="4" t="s">
        <v>31</v>
      </c>
    </row>
    <row r="1886" hidden="1">
      <c r="A1886" s="2" t="s">
        <v>965</v>
      </c>
      <c r="B1886" s="2" t="s">
        <v>600</v>
      </c>
      <c r="C1886" s="3" t="s">
        <v>1278</v>
      </c>
      <c r="D1886" s="3" t="str">
        <f>VLOOKUP(C1886,Locations!$G$2:$H$250,2,false)</f>
        <v>00189 New World - South Aventurine Woods</v>
      </c>
      <c r="E1886" s="2" t="s">
        <v>24</v>
      </c>
      <c r="F1886" s="4" t="s">
        <v>1250</v>
      </c>
      <c r="G1886" s="3"/>
      <c r="H1886" s="11"/>
      <c r="I1886" s="4" t="s">
        <v>839</v>
      </c>
      <c r="J1886" s="4"/>
      <c r="K1886" s="4"/>
      <c r="L1886" s="4"/>
      <c r="M1886" s="4" t="str">
        <f>IF(vlookup(A1886,'Available Pokemon'!A:C,3,FALSE)=D1886,"Y","N")</f>
        <v>N</v>
      </c>
      <c r="N1886" s="4" t="str">
        <f>iferror(IF(vlookup(A1886,'Available Pokemon'!A:D,4,FALSE)=D1886,"Y","N"),"N")</f>
        <v>N</v>
      </c>
      <c r="O1886" s="4" t="str">
        <f t="shared" si="6"/>
        <v>N</v>
      </c>
      <c r="P1886" s="4" t="s">
        <v>44</v>
      </c>
      <c r="Q1886" s="4"/>
      <c r="R1886" s="4"/>
      <c r="S1886" s="4"/>
      <c r="T1886" s="4" t="s">
        <v>464</v>
      </c>
      <c r="U1886" s="4" t="s">
        <v>31</v>
      </c>
    </row>
    <row r="1887" hidden="1">
      <c r="A1887" s="2" t="s">
        <v>680</v>
      </c>
      <c r="B1887" s="2" t="s">
        <v>158</v>
      </c>
      <c r="C1887" s="3" t="s">
        <v>1278</v>
      </c>
      <c r="D1887" s="3" t="str">
        <f>VLOOKUP(C1887,Locations!$G$2:$H$250,2,false)</f>
        <v>00189 New World - South Aventurine Woods</v>
      </c>
      <c r="E1887" s="2" t="s">
        <v>24</v>
      </c>
      <c r="F1887" s="4" t="s">
        <v>1250</v>
      </c>
      <c r="G1887" s="3"/>
      <c r="H1887" s="11"/>
      <c r="I1887" s="4" t="s">
        <v>681</v>
      </c>
      <c r="J1887" s="4"/>
      <c r="K1887" s="4"/>
      <c r="L1887" s="4"/>
      <c r="M1887" s="4" t="str">
        <f>IF(vlookup(A1887,'Available Pokemon'!A:C,3,FALSE)=D1887,"Y","N")</f>
        <v>N</v>
      </c>
      <c r="N1887" s="4" t="str">
        <f>iferror(IF(vlookup(A1887,'Available Pokemon'!A:D,4,FALSE)=D1887,"Y","N"),"N")</f>
        <v>N</v>
      </c>
      <c r="O1887" s="4" t="str">
        <f t="shared" si="6"/>
        <v>N</v>
      </c>
      <c r="P1887" s="4" t="s">
        <v>44</v>
      </c>
      <c r="Q1887" s="4"/>
      <c r="R1887" s="4"/>
      <c r="S1887" s="4"/>
      <c r="T1887" s="4" t="s">
        <v>464</v>
      </c>
      <c r="U1887" s="4" t="s">
        <v>31</v>
      </c>
    </row>
    <row r="1888" hidden="1">
      <c r="A1888" s="2" t="s">
        <v>752</v>
      </c>
      <c r="B1888" s="2" t="s">
        <v>158</v>
      </c>
      <c r="C1888" s="3" t="s">
        <v>1278</v>
      </c>
      <c r="D1888" s="3" t="str">
        <f>VLOOKUP(C1888,Locations!$G$2:$H$250,2,false)</f>
        <v>00189 New World - South Aventurine Woods</v>
      </c>
      <c r="E1888" s="2" t="s">
        <v>24</v>
      </c>
      <c r="F1888" s="4" t="s">
        <v>1250</v>
      </c>
      <c r="G1888" s="3"/>
      <c r="H1888" s="11"/>
      <c r="I1888" s="4" t="s">
        <v>336</v>
      </c>
      <c r="J1888" s="4"/>
      <c r="K1888" s="4"/>
      <c r="L1888" s="4"/>
      <c r="M1888" s="4" t="str">
        <f>IF(vlookup(A1888,'Available Pokemon'!A:C,3,FALSE)=D1888,"Y","N")</f>
        <v>N</v>
      </c>
      <c r="N1888" s="4" t="str">
        <f>iferror(IF(vlookup(A1888,'Available Pokemon'!A:D,4,FALSE)=D1888,"Y","N"),"N")</f>
        <v>N</v>
      </c>
      <c r="O1888" s="4" t="str">
        <f t="shared" si="6"/>
        <v>N</v>
      </c>
      <c r="P1888" s="4" t="s">
        <v>44</v>
      </c>
      <c r="Q1888" s="4" t="s">
        <v>30</v>
      </c>
      <c r="R1888" s="4"/>
      <c r="S1888" s="4"/>
      <c r="T1888" s="4" t="s">
        <v>464</v>
      </c>
      <c r="U1888" s="4" t="s">
        <v>31</v>
      </c>
    </row>
    <row r="1889" hidden="1">
      <c r="A1889" s="2" t="s">
        <v>1125</v>
      </c>
      <c r="B1889" s="2" t="s">
        <v>938</v>
      </c>
      <c r="C1889" s="3" t="s">
        <v>1278</v>
      </c>
      <c r="D1889" s="3" t="str">
        <f>VLOOKUP(C1889,Locations!$G$2:$H$250,2,false)</f>
        <v>00189 New World - South Aventurine Woods</v>
      </c>
      <c r="E1889" s="2" t="s">
        <v>24</v>
      </c>
      <c r="F1889" s="4" t="s">
        <v>1250</v>
      </c>
      <c r="G1889" s="3"/>
      <c r="H1889" s="11"/>
      <c r="I1889" s="4" t="s">
        <v>839</v>
      </c>
      <c r="J1889" s="4"/>
      <c r="K1889" s="4"/>
      <c r="L1889" s="4"/>
      <c r="M1889" s="4" t="str">
        <f>IF(vlookup(A1889,'Available Pokemon'!A:C,3,FALSE)=D1889,"Y","N")</f>
        <v>N</v>
      </c>
      <c r="N1889" s="4" t="str">
        <f>iferror(IF(vlookup(A1889,'Available Pokemon'!A:D,4,FALSE)=D1889,"Y","N"),"N")</f>
        <v>N</v>
      </c>
      <c r="O1889" s="4" t="str">
        <f t="shared" si="6"/>
        <v>N</v>
      </c>
      <c r="P1889" s="4" t="s">
        <v>186</v>
      </c>
      <c r="Q1889" s="4"/>
      <c r="R1889" s="4"/>
      <c r="S1889" s="4"/>
      <c r="T1889" s="4" t="s">
        <v>464</v>
      </c>
      <c r="U1889" s="4" t="s">
        <v>31</v>
      </c>
    </row>
    <row r="1890" hidden="1">
      <c r="A1890" s="2" t="s">
        <v>376</v>
      </c>
      <c r="B1890" s="2" t="s">
        <v>938</v>
      </c>
      <c r="C1890" s="3" t="s">
        <v>1278</v>
      </c>
      <c r="D1890" s="3" t="str">
        <f>VLOOKUP(C1890,Locations!$G$2:$H$250,2,false)</f>
        <v>00189 New World - South Aventurine Woods</v>
      </c>
      <c r="E1890" s="2" t="s">
        <v>24</v>
      </c>
      <c r="F1890" s="4" t="s">
        <v>1250</v>
      </c>
      <c r="G1890" s="3"/>
      <c r="H1890" s="11"/>
      <c r="I1890" s="4" t="s">
        <v>389</v>
      </c>
      <c r="J1890" s="4"/>
      <c r="K1890" s="4"/>
      <c r="L1890" s="4"/>
      <c r="M1890" s="4" t="str">
        <f>IF(vlookup(A1890,'Available Pokemon'!A:C,3,FALSE)=D1890,"Y","N")</f>
        <v>N</v>
      </c>
      <c r="N1890" s="4" t="str">
        <f>iferror(IF(vlookup(A1890,'Available Pokemon'!A:D,4,FALSE)=D1890,"Y","N"),"N")</f>
        <v>N</v>
      </c>
      <c r="O1890" s="4" t="str">
        <f t="shared" si="6"/>
        <v>N</v>
      </c>
      <c r="P1890" s="4" t="s">
        <v>44</v>
      </c>
      <c r="Q1890" s="4"/>
      <c r="R1890" s="4"/>
      <c r="S1890" s="4"/>
      <c r="T1890" s="4" t="s">
        <v>464</v>
      </c>
      <c r="U1890" s="4" t="s">
        <v>31</v>
      </c>
    </row>
    <row r="1891" hidden="1">
      <c r="A1891" s="2" t="s">
        <v>295</v>
      </c>
      <c r="B1891" s="2" t="s">
        <v>938</v>
      </c>
      <c r="C1891" s="3" t="s">
        <v>1278</v>
      </c>
      <c r="D1891" s="3" t="str">
        <f>VLOOKUP(C1891,Locations!$G$2:$H$250,2,false)</f>
        <v>00189 New World - South Aventurine Woods</v>
      </c>
      <c r="E1891" s="2" t="s">
        <v>24</v>
      </c>
      <c r="F1891" s="4" t="s">
        <v>1250</v>
      </c>
      <c r="G1891" s="3"/>
      <c r="H1891" s="11"/>
      <c r="I1891" s="4" t="s">
        <v>675</v>
      </c>
      <c r="J1891" s="4"/>
      <c r="K1891" s="4"/>
      <c r="L1891" s="4"/>
      <c r="M1891" s="4" t="str">
        <f>IF(vlookup(A1891,'Available Pokemon'!A:C,3,FALSE)=D1891,"Y","N")</f>
        <v>N</v>
      </c>
      <c r="N1891" s="4" t="str">
        <f>iferror(IF(vlookup(A1891,'Available Pokemon'!A:D,4,FALSE)=D1891,"Y","N"),"N")</f>
        <v>N</v>
      </c>
      <c r="O1891" s="4" t="str">
        <f t="shared" si="6"/>
        <v>N</v>
      </c>
      <c r="P1891" s="4" t="s">
        <v>44</v>
      </c>
      <c r="Q1891" s="4"/>
      <c r="R1891" s="4"/>
      <c r="S1891" s="4"/>
      <c r="T1891" s="4" t="s">
        <v>464</v>
      </c>
      <c r="U1891" s="4" t="s">
        <v>31</v>
      </c>
    </row>
    <row r="1892" hidden="1">
      <c r="A1892" s="2" t="s">
        <v>847</v>
      </c>
      <c r="B1892" s="2" t="s">
        <v>938</v>
      </c>
      <c r="C1892" s="3" t="s">
        <v>1278</v>
      </c>
      <c r="D1892" s="3" t="str">
        <f>VLOOKUP(C1892,Locations!$G$2:$H$250,2,false)</f>
        <v>00189 New World - South Aventurine Woods</v>
      </c>
      <c r="E1892" s="2" t="s">
        <v>24</v>
      </c>
      <c r="F1892" s="4" t="s">
        <v>1250</v>
      </c>
      <c r="G1892" s="3"/>
      <c r="H1892" s="11"/>
      <c r="I1892" s="4" t="s">
        <v>839</v>
      </c>
      <c r="J1892" s="4"/>
      <c r="K1892" s="4"/>
      <c r="L1892" s="4"/>
      <c r="M1892" s="4" t="str">
        <f>IF(vlookup(A1892,'Available Pokemon'!A:C,3,FALSE)=D1892,"Y","N")</f>
        <v>N</v>
      </c>
      <c r="N1892" s="4" t="str">
        <f>iferror(IF(vlookup(A1892,'Available Pokemon'!A:D,4,FALSE)=D1892,"Y","N"),"N")</f>
        <v>N</v>
      </c>
      <c r="O1892" s="4" t="str">
        <f t="shared" si="6"/>
        <v>N</v>
      </c>
      <c r="P1892" s="4" t="s">
        <v>44</v>
      </c>
      <c r="Q1892" s="4" t="s">
        <v>186</v>
      </c>
      <c r="R1892" s="4"/>
      <c r="S1892" s="4"/>
      <c r="T1892" s="4" t="s">
        <v>464</v>
      </c>
      <c r="U1892" s="4" t="s">
        <v>31</v>
      </c>
    </row>
    <row r="1893" hidden="1">
      <c r="A1893" s="2" t="s">
        <v>954</v>
      </c>
      <c r="B1893" s="2" t="s">
        <v>938</v>
      </c>
      <c r="C1893" s="3" t="s">
        <v>1278</v>
      </c>
      <c r="D1893" s="3" t="str">
        <f>VLOOKUP(C1893,Locations!$G$2:$H$250,2,false)</f>
        <v>00189 New World - South Aventurine Woods</v>
      </c>
      <c r="E1893" s="2" t="s">
        <v>24</v>
      </c>
      <c r="F1893" s="4" t="s">
        <v>1250</v>
      </c>
      <c r="G1893" s="3"/>
      <c r="H1893" s="11"/>
      <c r="I1893" s="4" t="s">
        <v>688</v>
      </c>
      <c r="J1893" s="4"/>
      <c r="K1893" s="4"/>
      <c r="L1893" s="4"/>
      <c r="M1893" s="4" t="str">
        <f>IF(vlookup(A1893,'Available Pokemon'!A:C,3,FALSE)=D1893,"Y","N")</f>
        <v>N</v>
      </c>
      <c r="N1893" s="4" t="str">
        <f>iferror(IF(vlookup(A1893,'Available Pokemon'!A:D,4,FALSE)=D1893,"Y","N"),"N")</f>
        <v>N</v>
      </c>
      <c r="O1893" s="4" t="str">
        <f t="shared" si="6"/>
        <v>N</v>
      </c>
      <c r="P1893" s="4" t="s">
        <v>44</v>
      </c>
      <c r="Q1893" s="4" t="s">
        <v>111</v>
      </c>
      <c r="R1893" s="4"/>
      <c r="S1893" s="4"/>
      <c r="T1893" s="4" t="s">
        <v>464</v>
      </c>
      <c r="U1893" s="4" t="s">
        <v>31</v>
      </c>
    </row>
    <row r="1894" hidden="1">
      <c r="A1894" s="2" t="s">
        <v>1103</v>
      </c>
      <c r="B1894" s="2" t="s">
        <v>44</v>
      </c>
      <c r="C1894" s="3" t="s">
        <v>1278</v>
      </c>
      <c r="D1894" s="3" t="str">
        <f>VLOOKUP(C1894,Locations!$G$2:$H$250,2,false)</f>
        <v>00189 New World - South Aventurine Woods</v>
      </c>
      <c r="E1894" s="2" t="s">
        <v>24</v>
      </c>
      <c r="F1894" s="4" t="s">
        <v>1250</v>
      </c>
      <c r="G1894" s="3"/>
      <c r="H1894" s="11"/>
      <c r="I1894" s="4"/>
      <c r="J1894" s="4"/>
      <c r="K1894" s="4"/>
      <c r="L1894" s="4"/>
      <c r="M1894" s="4" t="str">
        <f>IF(vlookup(A1894,'Available Pokemon'!A:C,3,FALSE)=D1894,"Y","N")</f>
        <v>N</v>
      </c>
      <c r="N1894" s="4" t="str">
        <f>iferror(IF(vlookup(A1894,'Available Pokemon'!A:D,4,FALSE)=D1894,"Y","N"),"N")</f>
        <v>N</v>
      </c>
      <c r="O1894" s="4" t="str">
        <f t="shared" si="6"/>
        <v>N</v>
      </c>
      <c r="P1894" s="4" t="s">
        <v>44</v>
      </c>
      <c r="Q1894" s="4"/>
      <c r="R1894" s="4"/>
      <c r="S1894" s="4"/>
      <c r="T1894" s="4" t="s">
        <v>464</v>
      </c>
      <c r="U1894" s="4" t="s">
        <v>31</v>
      </c>
    </row>
    <row r="1895" hidden="1">
      <c r="A1895" s="2" t="s">
        <v>280</v>
      </c>
      <c r="B1895" s="2" t="s">
        <v>44</v>
      </c>
      <c r="C1895" s="3" t="s">
        <v>1278</v>
      </c>
      <c r="D1895" s="3" t="str">
        <f>VLOOKUP(C1895,Locations!$G$2:$H$250,2,false)</f>
        <v>00189 New World - South Aventurine Woods</v>
      </c>
      <c r="E1895" s="2" t="s">
        <v>24</v>
      </c>
      <c r="F1895" s="4" t="s">
        <v>1250</v>
      </c>
      <c r="G1895" s="3"/>
      <c r="H1895" s="11"/>
      <c r="I1895" s="4"/>
      <c r="J1895" s="4"/>
      <c r="K1895" s="4"/>
      <c r="L1895" s="4"/>
      <c r="M1895" s="4" t="str">
        <f>IF(vlookup(A1895,'Available Pokemon'!A:C,3,FALSE)=D1895,"Y","N")</f>
        <v>N</v>
      </c>
      <c r="N1895" s="4" t="str">
        <f>iferror(IF(vlookup(A1895,'Available Pokemon'!A:D,4,FALSE)=D1895,"Y","N"),"N")</f>
        <v>N</v>
      </c>
      <c r="O1895" s="4" t="str">
        <f t="shared" si="6"/>
        <v>N</v>
      </c>
      <c r="P1895" s="4" t="s">
        <v>44</v>
      </c>
      <c r="Q1895" s="4" t="s">
        <v>56</v>
      </c>
      <c r="R1895" s="4"/>
      <c r="S1895" s="4"/>
      <c r="T1895" s="4" t="s">
        <v>464</v>
      </c>
      <c r="U1895" s="4" t="s">
        <v>31</v>
      </c>
    </row>
    <row r="1896" hidden="1">
      <c r="A1896" s="2" t="s">
        <v>977</v>
      </c>
      <c r="B1896" s="2" t="s">
        <v>44</v>
      </c>
      <c r="C1896" s="3" t="s">
        <v>1278</v>
      </c>
      <c r="D1896" s="3" t="str">
        <f>VLOOKUP(C1896,Locations!$G$2:$H$250,2,false)</f>
        <v>00189 New World - South Aventurine Woods</v>
      </c>
      <c r="E1896" s="2" t="s">
        <v>24</v>
      </c>
      <c r="F1896" s="4" t="s">
        <v>1250</v>
      </c>
      <c r="G1896" s="3"/>
      <c r="H1896" s="11"/>
      <c r="I1896" s="4" t="s">
        <v>978</v>
      </c>
      <c r="J1896" s="4"/>
      <c r="K1896" s="4"/>
      <c r="L1896" s="4"/>
      <c r="M1896" s="4" t="str">
        <f>IF(vlookup(A1896,'Available Pokemon'!A:C,3,FALSE)=D1896,"Y","N")</f>
        <v>N</v>
      </c>
      <c r="N1896" s="4" t="str">
        <f>iferror(IF(vlookup(A1896,'Available Pokemon'!A:D,4,FALSE)=D1896,"Y","N"),"N")</f>
        <v>N</v>
      </c>
      <c r="O1896" s="4" t="str">
        <f t="shared" si="6"/>
        <v>N</v>
      </c>
      <c r="P1896" s="4" t="s">
        <v>44</v>
      </c>
      <c r="Q1896" s="4" t="s">
        <v>56</v>
      </c>
      <c r="R1896" s="4"/>
      <c r="S1896" s="4"/>
      <c r="T1896" s="4" t="s">
        <v>464</v>
      </c>
      <c r="U1896" s="4" t="s">
        <v>31</v>
      </c>
    </row>
    <row r="1897" hidden="1">
      <c r="A1897" s="2" t="s">
        <v>1081</v>
      </c>
      <c r="B1897" s="2" t="s">
        <v>44</v>
      </c>
      <c r="C1897" s="3" t="s">
        <v>1278</v>
      </c>
      <c r="D1897" s="3" t="str">
        <f>VLOOKUP(C1897,Locations!$G$2:$H$250,2,false)</f>
        <v>00189 New World - South Aventurine Woods</v>
      </c>
      <c r="E1897" s="2" t="s">
        <v>24</v>
      </c>
      <c r="F1897" s="4" t="s">
        <v>1250</v>
      </c>
      <c r="G1897" s="3"/>
      <c r="H1897" s="11"/>
      <c r="I1897" s="4"/>
      <c r="J1897" s="4"/>
      <c r="K1897" s="4"/>
      <c r="L1897" s="4" t="s">
        <v>70</v>
      </c>
      <c r="M1897" s="4" t="str">
        <f>IF(vlookup(A1897,'Available Pokemon'!A:C,3,FALSE)=D1897,"Y","N")</f>
        <v>N</v>
      </c>
      <c r="N1897" s="4" t="str">
        <f>iferror(IF(vlookup(A1897,'Available Pokemon'!A:D,4,FALSE)=D1897,"Y","N"),"N")</f>
        <v>N</v>
      </c>
      <c r="O1897" s="4" t="str">
        <f t="shared" si="6"/>
        <v>N</v>
      </c>
      <c r="P1897" s="4" t="s">
        <v>44</v>
      </c>
      <c r="Q1897" s="4"/>
      <c r="R1897" s="4"/>
      <c r="S1897" s="4"/>
      <c r="T1897" s="4" t="s">
        <v>464</v>
      </c>
      <c r="U1897" s="4" t="s">
        <v>31</v>
      </c>
    </row>
    <row r="1898" hidden="1">
      <c r="A1898" s="2" t="s">
        <v>676</v>
      </c>
      <c r="B1898" s="2" t="s">
        <v>44</v>
      </c>
      <c r="C1898" s="3" t="s">
        <v>1278</v>
      </c>
      <c r="D1898" s="3" t="str">
        <f>VLOOKUP(C1898,Locations!$G$2:$H$250,2,false)</f>
        <v>00189 New World - South Aventurine Woods</v>
      </c>
      <c r="E1898" s="2" t="s">
        <v>24</v>
      </c>
      <c r="F1898" s="4" t="s">
        <v>1250</v>
      </c>
      <c r="G1898" s="3"/>
      <c r="H1898" s="11"/>
      <c r="I1898" s="4" t="s">
        <v>688</v>
      </c>
      <c r="J1898" s="4"/>
      <c r="K1898" s="4"/>
      <c r="L1898" s="4"/>
      <c r="M1898" s="4" t="str">
        <f>IF(vlookup(A1898,'Available Pokemon'!A:C,3,FALSE)=D1898,"Y","N")</f>
        <v>N</v>
      </c>
      <c r="N1898" s="4" t="str">
        <f>iferror(IF(vlookup(A1898,'Available Pokemon'!A:D,4,FALSE)=D1898,"Y","N"),"N")</f>
        <v>N</v>
      </c>
      <c r="O1898" s="4" t="str">
        <f t="shared" si="6"/>
        <v>N</v>
      </c>
      <c r="P1898" s="4" t="s">
        <v>44</v>
      </c>
      <c r="Q1898" s="4"/>
      <c r="R1898" s="4"/>
      <c r="S1898" s="4"/>
      <c r="T1898" s="4" t="s">
        <v>464</v>
      </c>
      <c r="U1898" s="4" t="s">
        <v>31</v>
      </c>
    </row>
    <row r="1899">
      <c r="A1899" s="3" t="s">
        <v>1280</v>
      </c>
      <c r="B1899" s="2" t="s">
        <v>22</v>
      </c>
      <c r="C1899" s="3" t="s">
        <v>859</v>
      </c>
      <c r="D1899" s="3" t="str">
        <f>VLOOKUP(C1899,Locations!$G$2:$H$250,2,false)</f>
        <v>00075 Route 3</v>
      </c>
      <c r="E1899" s="2" t="s">
        <v>24</v>
      </c>
      <c r="F1899" s="4" t="s">
        <v>1281</v>
      </c>
      <c r="G1899" s="5" t="s">
        <v>1282</v>
      </c>
      <c r="H1899" s="2"/>
      <c r="I1899" s="4" t="s">
        <v>28</v>
      </c>
      <c r="J1899" s="4" t="s">
        <v>28</v>
      </c>
      <c r="K1899" s="4" t="s">
        <v>28</v>
      </c>
      <c r="L1899" s="4" t="s">
        <v>70</v>
      </c>
      <c r="M1899" s="4" t="str">
        <f>IF(vlookup(A1899,'Available Pokemon'!A:C,3,FALSE)=D1899,"Y","N")</f>
        <v>Y</v>
      </c>
      <c r="N1899" s="4" t="str">
        <f>iferror(IF(vlookup(A1899,'Available Pokemon'!A:D,4,FALSE)=D1899,"Y","N"),"N")</f>
        <v>N</v>
      </c>
      <c r="O1899" s="4" t="str">
        <f t="shared" si="6"/>
        <v>Y</v>
      </c>
      <c r="P1899" s="4" t="s">
        <v>121</v>
      </c>
      <c r="Q1899" s="4" t="s">
        <v>226</v>
      </c>
      <c r="R1899" s="4"/>
      <c r="S1899" s="4"/>
      <c r="T1899" s="4" t="s">
        <v>82</v>
      </c>
      <c r="U1899" s="4" t="s">
        <v>31</v>
      </c>
    </row>
    <row r="1900" hidden="1">
      <c r="A1900" s="2" t="s">
        <v>1062</v>
      </c>
      <c r="B1900" s="2" t="s">
        <v>96</v>
      </c>
      <c r="C1900" s="2" t="s">
        <v>1283</v>
      </c>
      <c r="D1900" s="3" t="str">
        <f>VLOOKUP(C1900,Locations!$G$2:$H$250,2,false)</f>
        <v>00190 New World - Route 3</v>
      </c>
      <c r="E1900" s="2" t="s">
        <v>24</v>
      </c>
      <c r="F1900" s="4" t="s">
        <v>1281</v>
      </c>
      <c r="G1900" s="3" t="s">
        <v>1284</v>
      </c>
      <c r="H1900" s="11"/>
      <c r="I1900" s="4" t="s">
        <v>550</v>
      </c>
      <c r="J1900" s="4"/>
      <c r="K1900" s="4"/>
      <c r="L1900" s="4"/>
      <c r="M1900" s="4" t="str">
        <f>IF(vlookup(A1900,'Available Pokemon'!A:C,3,FALSE)=D1900,"Y","N")</f>
        <v>N</v>
      </c>
      <c r="N1900" s="4" t="str">
        <f>iferror(IF(vlookup(A1900,'Available Pokemon'!A:D,4,FALSE)=D1900,"Y","N"),"N")</f>
        <v>N</v>
      </c>
      <c r="O1900" s="4" t="str">
        <f t="shared" si="6"/>
        <v>N</v>
      </c>
      <c r="P1900" s="4" t="s">
        <v>131</v>
      </c>
      <c r="Q1900" s="4" t="s">
        <v>121</v>
      </c>
      <c r="R1900" s="4"/>
      <c r="S1900" s="4"/>
      <c r="T1900" s="4" t="s">
        <v>464</v>
      </c>
      <c r="U1900" s="4" t="s">
        <v>31</v>
      </c>
    </row>
    <row r="1901">
      <c r="A1901" s="2" t="s">
        <v>1285</v>
      </c>
      <c r="B1901" s="2" t="s">
        <v>96</v>
      </c>
      <c r="C1901" s="2" t="s">
        <v>1283</v>
      </c>
      <c r="D1901" s="3" t="str">
        <f>VLOOKUP(C1901,Locations!$G$2:$H$250,2,false)</f>
        <v>00190 New World - Route 3</v>
      </c>
      <c r="E1901" s="2" t="s">
        <v>24</v>
      </c>
      <c r="F1901" s="4" t="s">
        <v>1281</v>
      </c>
      <c r="G1901" s="3" t="s">
        <v>1284</v>
      </c>
      <c r="H1901" s="11"/>
      <c r="I1901" s="4"/>
      <c r="J1901" s="4"/>
      <c r="K1901" s="4"/>
      <c r="L1901" s="4"/>
      <c r="M1901" s="4" t="str">
        <f>IF(vlookup(A1901,'Available Pokemon'!A:C,3,FALSE)=D1901,"Y","N")</f>
        <v>Y</v>
      </c>
      <c r="N1901" s="4" t="str">
        <f>iferror(IF(vlookup(A1901,'Available Pokemon'!A:D,4,FALSE)=D1901,"Y","N"),"N")</f>
        <v>N</v>
      </c>
      <c r="O1901" s="4" t="str">
        <f t="shared" si="6"/>
        <v>Y</v>
      </c>
      <c r="P1901" s="4" t="s">
        <v>121</v>
      </c>
      <c r="Q1901" s="4" t="s">
        <v>131</v>
      </c>
      <c r="R1901" s="4"/>
      <c r="S1901" s="4"/>
      <c r="T1901" s="4" t="s">
        <v>464</v>
      </c>
      <c r="U1901" s="4" t="s">
        <v>31</v>
      </c>
    </row>
    <row r="1902">
      <c r="A1902" s="2" t="s">
        <v>1286</v>
      </c>
      <c r="B1902" s="2" t="s">
        <v>96</v>
      </c>
      <c r="C1902" s="2" t="s">
        <v>1283</v>
      </c>
      <c r="D1902" s="3" t="str">
        <f>VLOOKUP(C1902,Locations!$G$2:$H$250,2,false)</f>
        <v>00190 New World - Route 3</v>
      </c>
      <c r="E1902" s="2" t="s">
        <v>24</v>
      </c>
      <c r="F1902" s="4" t="s">
        <v>1281</v>
      </c>
      <c r="G1902" s="3" t="s">
        <v>1284</v>
      </c>
      <c r="H1902" s="11"/>
      <c r="I1902" s="4" t="s">
        <v>1287</v>
      </c>
      <c r="J1902" s="4"/>
      <c r="K1902" s="4"/>
      <c r="L1902" s="4"/>
      <c r="M1902" s="4" t="str">
        <f>IF(vlookup(A1902,'Available Pokemon'!A:C,3,FALSE)=D1902,"Y","N")</f>
        <v>Y</v>
      </c>
      <c r="N1902" s="4" t="str">
        <f>iferror(IF(vlookup(A1902,'Available Pokemon'!A:D,4,FALSE)=D1902,"Y","N"),"N")</f>
        <v>N</v>
      </c>
      <c r="O1902" s="4" t="str">
        <f t="shared" si="6"/>
        <v>Y</v>
      </c>
      <c r="P1902" s="4" t="s">
        <v>29</v>
      </c>
      <c r="Q1902" s="4" t="s">
        <v>121</v>
      </c>
      <c r="R1902" s="4"/>
      <c r="S1902" s="4"/>
      <c r="T1902" s="4" t="s">
        <v>464</v>
      </c>
      <c r="U1902" s="4" t="s">
        <v>31</v>
      </c>
    </row>
    <row r="1903" hidden="1">
      <c r="A1903" s="2" t="s">
        <v>702</v>
      </c>
      <c r="B1903" s="2" t="s">
        <v>96</v>
      </c>
      <c r="C1903" s="2" t="s">
        <v>1283</v>
      </c>
      <c r="D1903" s="3" t="str">
        <f>VLOOKUP(C1903,Locations!$G$2:$H$250,2,false)</f>
        <v>00190 New World - Route 3</v>
      </c>
      <c r="E1903" s="2" t="s">
        <v>24</v>
      </c>
      <c r="F1903" s="4" t="s">
        <v>1281</v>
      </c>
      <c r="G1903" s="3" t="s">
        <v>1284</v>
      </c>
      <c r="H1903" s="11"/>
      <c r="I1903" s="4"/>
      <c r="J1903" s="4"/>
      <c r="K1903" s="4"/>
      <c r="L1903" s="4"/>
      <c r="M1903" s="4" t="str">
        <f>IF(vlookup(A1903,'Available Pokemon'!A:C,3,FALSE)=D1903,"Y","N")</f>
        <v>N</v>
      </c>
      <c r="N1903" s="4" t="str">
        <f>iferror(IF(vlookup(A1903,'Available Pokemon'!A:D,4,FALSE)=D1903,"Y","N"),"N")</f>
        <v>N</v>
      </c>
      <c r="O1903" s="4" t="str">
        <f t="shared" si="6"/>
        <v>N</v>
      </c>
      <c r="P1903" s="4" t="s">
        <v>90</v>
      </c>
      <c r="Q1903" s="4" t="s">
        <v>131</v>
      </c>
      <c r="R1903" s="4"/>
      <c r="S1903" s="4"/>
      <c r="T1903" s="4" t="s">
        <v>464</v>
      </c>
      <c r="U1903" s="4" t="s">
        <v>31</v>
      </c>
    </row>
    <row r="1904" hidden="1">
      <c r="A1904" s="2" t="s">
        <v>1110</v>
      </c>
      <c r="B1904" s="2" t="s">
        <v>96</v>
      </c>
      <c r="C1904" s="2" t="s">
        <v>1283</v>
      </c>
      <c r="D1904" s="3" t="str">
        <f>VLOOKUP(C1904,Locations!$G$2:$H$250,2,false)</f>
        <v>00190 New World - Route 3</v>
      </c>
      <c r="E1904" s="2" t="s">
        <v>24</v>
      </c>
      <c r="F1904" s="4" t="s">
        <v>1281</v>
      </c>
      <c r="G1904" s="3" t="s">
        <v>1284</v>
      </c>
      <c r="H1904" s="11"/>
      <c r="I1904" s="4" t="s">
        <v>1067</v>
      </c>
      <c r="J1904" s="4"/>
      <c r="K1904" s="4"/>
      <c r="L1904" s="4"/>
      <c r="M1904" s="4" t="str">
        <f>IF(vlookup(A1904,'Available Pokemon'!A:C,3,FALSE)=D1904,"Y","N")</f>
        <v>N</v>
      </c>
      <c r="N1904" s="4" t="str">
        <f>iferror(IF(vlookup(A1904,'Available Pokemon'!A:D,4,FALSE)=D1904,"Y","N"),"N")</f>
        <v>N</v>
      </c>
      <c r="O1904" s="4" t="str">
        <f t="shared" si="6"/>
        <v>N</v>
      </c>
      <c r="P1904" s="4" t="s">
        <v>29</v>
      </c>
      <c r="Q1904" s="4" t="s">
        <v>131</v>
      </c>
      <c r="R1904" s="4"/>
      <c r="S1904" s="4"/>
      <c r="T1904" s="4" t="s">
        <v>464</v>
      </c>
      <c r="U1904" s="4" t="s">
        <v>31</v>
      </c>
    </row>
    <row r="1905" hidden="1">
      <c r="A1905" s="2" t="s">
        <v>767</v>
      </c>
      <c r="B1905" s="2" t="s">
        <v>96</v>
      </c>
      <c r="C1905" s="2" t="s">
        <v>1283</v>
      </c>
      <c r="D1905" s="3" t="str">
        <f>VLOOKUP(C1905,Locations!$G$2:$H$250,2,false)</f>
        <v>00190 New World - Route 3</v>
      </c>
      <c r="E1905" s="2" t="s">
        <v>24</v>
      </c>
      <c r="F1905" s="4" t="s">
        <v>1281</v>
      </c>
      <c r="G1905" s="3" t="s">
        <v>1284</v>
      </c>
      <c r="H1905" s="11"/>
      <c r="I1905" s="4"/>
      <c r="J1905" s="4"/>
      <c r="K1905" s="4"/>
      <c r="L1905" s="4" t="s">
        <v>70</v>
      </c>
      <c r="M1905" s="4" t="str">
        <f>IF(vlookup(A1905,'Available Pokemon'!A:C,3,FALSE)=D1905,"Y","N")</f>
        <v>N</v>
      </c>
      <c r="N1905" s="4" t="str">
        <f>iferror(IF(vlookup(A1905,'Available Pokemon'!A:D,4,FALSE)=D1905,"Y","N"),"N")</f>
        <v>N</v>
      </c>
      <c r="O1905" s="4" t="str">
        <f t="shared" si="6"/>
        <v>N</v>
      </c>
      <c r="P1905" s="4" t="s">
        <v>131</v>
      </c>
      <c r="Q1905" s="4"/>
      <c r="R1905" s="4"/>
      <c r="S1905" s="4"/>
      <c r="T1905" s="4" t="s">
        <v>464</v>
      </c>
      <c r="U1905" s="4" t="s">
        <v>31</v>
      </c>
    </row>
    <row r="1906" hidden="1">
      <c r="A1906" s="2" t="s">
        <v>724</v>
      </c>
      <c r="B1906" s="2" t="s">
        <v>96</v>
      </c>
      <c r="C1906" s="2" t="s">
        <v>1283</v>
      </c>
      <c r="D1906" s="3" t="str">
        <f>VLOOKUP(C1906,Locations!$G$2:$H$250,2,false)</f>
        <v>00190 New World - Route 3</v>
      </c>
      <c r="E1906" s="2" t="s">
        <v>24</v>
      </c>
      <c r="F1906" s="4" t="s">
        <v>1281</v>
      </c>
      <c r="G1906" s="3" t="s">
        <v>1284</v>
      </c>
      <c r="H1906" s="11"/>
      <c r="I1906" s="4"/>
      <c r="J1906" s="4"/>
      <c r="K1906" s="4"/>
      <c r="L1906" s="4"/>
      <c r="M1906" s="4" t="str">
        <f>IF(vlookup(A1906,'Available Pokemon'!A:C,3,FALSE)=D1906,"Y","N")</f>
        <v>N</v>
      </c>
      <c r="N1906" s="4" t="str">
        <f>iferror(IF(vlookup(A1906,'Available Pokemon'!A:D,4,FALSE)=D1906,"Y","N"),"N")</f>
        <v>N</v>
      </c>
      <c r="O1906" s="4" t="str">
        <f t="shared" si="6"/>
        <v>N</v>
      </c>
      <c r="P1906" s="4" t="s">
        <v>121</v>
      </c>
      <c r="Q1906" s="4"/>
      <c r="R1906" s="4"/>
      <c r="S1906" s="4"/>
      <c r="T1906" s="4" t="s">
        <v>464</v>
      </c>
      <c r="U1906" s="4" t="s">
        <v>31</v>
      </c>
    </row>
    <row r="1907" hidden="1">
      <c r="A1907" s="2" t="s">
        <v>639</v>
      </c>
      <c r="B1907" s="2" t="s">
        <v>96</v>
      </c>
      <c r="C1907" s="2" t="s">
        <v>1283</v>
      </c>
      <c r="D1907" s="3" t="str">
        <f>VLOOKUP(C1907,Locations!$G$2:$H$250,2,false)</f>
        <v>00190 New World - Route 3</v>
      </c>
      <c r="E1907" s="2" t="s">
        <v>24</v>
      </c>
      <c r="F1907" s="4" t="s">
        <v>1281</v>
      </c>
      <c r="G1907" s="3" t="s">
        <v>1284</v>
      </c>
      <c r="H1907" s="11"/>
      <c r="I1907" s="4" t="s">
        <v>640</v>
      </c>
      <c r="J1907" s="4"/>
      <c r="K1907" s="4"/>
      <c r="L1907" s="4"/>
      <c r="M1907" s="4" t="str">
        <f>IF(vlookup(A1907,'Available Pokemon'!A:C,3,FALSE)=D1907,"Y","N")</f>
        <v>N</v>
      </c>
      <c r="N1907" s="4" t="str">
        <f>iferror(IF(vlookup(A1907,'Available Pokemon'!A:D,4,FALSE)=D1907,"Y","N"),"N")</f>
        <v>N</v>
      </c>
      <c r="O1907" s="4" t="str">
        <f t="shared" si="6"/>
        <v>N</v>
      </c>
      <c r="P1907" s="4" t="s">
        <v>71</v>
      </c>
      <c r="Q1907" s="4" t="s">
        <v>56</v>
      </c>
      <c r="R1907" s="4"/>
      <c r="S1907" s="4"/>
      <c r="T1907" s="4" t="s">
        <v>464</v>
      </c>
      <c r="U1907" s="4" t="s">
        <v>31</v>
      </c>
    </row>
    <row r="1908" hidden="1">
      <c r="A1908" s="2" t="s">
        <v>907</v>
      </c>
      <c r="B1908" s="2" t="s">
        <v>96</v>
      </c>
      <c r="C1908" s="2" t="s">
        <v>1283</v>
      </c>
      <c r="D1908" s="3" t="str">
        <f>VLOOKUP(C1908,Locations!$G$2:$H$250,2,false)</f>
        <v>00190 New World - Route 3</v>
      </c>
      <c r="E1908" s="2" t="s">
        <v>24</v>
      </c>
      <c r="F1908" s="4" t="s">
        <v>1281</v>
      </c>
      <c r="G1908" s="3" t="s">
        <v>1284</v>
      </c>
      <c r="H1908" s="11"/>
      <c r="I1908" s="4" t="s">
        <v>805</v>
      </c>
      <c r="J1908" s="4"/>
      <c r="K1908" s="4"/>
      <c r="L1908" s="4"/>
      <c r="M1908" s="4" t="str">
        <f>IF(vlookup(A1908,'Available Pokemon'!A:C,3,FALSE)=D1908,"Y","N")</f>
        <v>N</v>
      </c>
      <c r="N1908" s="4" t="str">
        <f>iferror(IF(vlookup(A1908,'Available Pokemon'!A:D,4,FALSE)=D1908,"Y","N"),"N")</f>
        <v>N</v>
      </c>
      <c r="O1908" s="4" t="str">
        <f t="shared" si="6"/>
        <v>N</v>
      </c>
      <c r="P1908" s="4" t="s">
        <v>90</v>
      </c>
      <c r="Q1908" s="4" t="s">
        <v>30</v>
      </c>
      <c r="R1908" s="4"/>
      <c r="S1908" s="4"/>
      <c r="T1908" s="4" t="s">
        <v>464</v>
      </c>
      <c r="U1908" s="4" t="s">
        <v>31</v>
      </c>
    </row>
    <row r="1909" hidden="1">
      <c r="A1909" s="2" t="s">
        <v>1060</v>
      </c>
      <c r="B1909" s="2" t="s">
        <v>96</v>
      </c>
      <c r="C1909" s="2" t="s">
        <v>1283</v>
      </c>
      <c r="D1909" s="3" t="str">
        <f>VLOOKUP(C1909,Locations!$G$2:$H$250,2,false)</f>
        <v>00190 New World - Route 3</v>
      </c>
      <c r="E1909" s="2" t="s">
        <v>24</v>
      </c>
      <c r="F1909" s="4" t="s">
        <v>1281</v>
      </c>
      <c r="G1909" s="3" t="s">
        <v>1284</v>
      </c>
      <c r="H1909" s="11"/>
      <c r="I1909" s="4" t="s">
        <v>217</v>
      </c>
      <c r="J1909" s="4"/>
      <c r="K1909" s="4"/>
      <c r="L1909" s="4"/>
      <c r="M1909" s="4" t="str">
        <f>IF(vlookup(A1909,'Available Pokemon'!A:C,3,FALSE)=D1909,"Y","N")</f>
        <v>N</v>
      </c>
      <c r="N1909" s="4" t="str">
        <f>iferror(IF(vlookup(A1909,'Available Pokemon'!A:D,4,FALSE)=D1909,"Y","N"),"N")</f>
        <v>N</v>
      </c>
      <c r="O1909" s="4" t="str">
        <f t="shared" si="6"/>
        <v>N</v>
      </c>
      <c r="P1909" s="4" t="s">
        <v>29</v>
      </c>
      <c r="Q1909" s="4" t="s">
        <v>30</v>
      </c>
      <c r="R1909" s="4"/>
      <c r="S1909" s="4"/>
      <c r="T1909" s="4" t="s">
        <v>464</v>
      </c>
      <c r="U1909" s="4" t="s">
        <v>31</v>
      </c>
    </row>
    <row r="1910" hidden="1">
      <c r="A1910" s="2" t="s">
        <v>492</v>
      </c>
      <c r="B1910" s="2" t="s">
        <v>96</v>
      </c>
      <c r="C1910" s="2" t="s">
        <v>1283</v>
      </c>
      <c r="D1910" s="3" t="str">
        <f>VLOOKUP(C1910,Locations!$G$2:$H$250,2,false)</f>
        <v>00190 New World - Route 3</v>
      </c>
      <c r="E1910" s="2" t="s">
        <v>24</v>
      </c>
      <c r="F1910" s="4" t="s">
        <v>1281</v>
      </c>
      <c r="G1910" s="3" t="s">
        <v>1284</v>
      </c>
      <c r="H1910" s="11"/>
      <c r="I1910" s="4"/>
      <c r="J1910" s="4"/>
      <c r="K1910" s="4"/>
      <c r="L1910" s="4"/>
      <c r="M1910" s="4" t="str">
        <f>IF(vlookup(A1910,'Available Pokemon'!A:C,3,FALSE)=D1910,"Y","N")</f>
        <v>N</v>
      </c>
      <c r="N1910" s="4" t="str">
        <f>iferror(IF(vlookup(A1910,'Available Pokemon'!A:D,4,FALSE)=D1910,"Y","N"),"N")</f>
        <v>N</v>
      </c>
      <c r="O1910" s="4" t="str">
        <f t="shared" si="6"/>
        <v>N</v>
      </c>
      <c r="P1910" s="4" t="s">
        <v>90</v>
      </c>
      <c r="Q1910" s="4" t="s">
        <v>56</v>
      </c>
      <c r="R1910" s="4"/>
      <c r="S1910" s="4"/>
      <c r="T1910" s="4" t="s">
        <v>464</v>
      </c>
      <c r="U1910" s="4" t="s">
        <v>31</v>
      </c>
    </row>
    <row r="1911" hidden="1">
      <c r="A1911" s="2" t="s">
        <v>719</v>
      </c>
      <c r="B1911" s="2" t="s">
        <v>96</v>
      </c>
      <c r="C1911" s="2" t="s">
        <v>1283</v>
      </c>
      <c r="D1911" s="3" t="str">
        <f>VLOOKUP(C1911,Locations!$G$2:$H$250,2,false)</f>
        <v>00190 New World - Route 3</v>
      </c>
      <c r="E1911" s="2" t="s">
        <v>24</v>
      </c>
      <c r="F1911" s="4" t="s">
        <v>1281</v>
      </c>
      <c r="G1911" s="3" t="s">
        <v>1284</v>
      </c>
      <c r="H1911" s="11"/>
      <c r="I1911" s="4" t="s">
        <v>718</v>
      </c>
      <c r="J1911" s="4"/>
      <c r="K1911" s="4"/>
      <c r="L1911" s="4"/>
      <c r="M1911" s="4" t="str">
        <f>IF(vlookup(A1911,'Available Pokemon'!A:C,3,FALSE)=D1911,"Y","N")</f>
        <v>N</v>
      </c>
      <c r="N1911" s="4" t="str">
        <f>iferror(IF(vlookup(A1911,'Available Pokemon'!A:D,4,FALSE)=D1911,"Y","N"),"N")</f>
        <v>N</v>
      </c>
      <c r="O1911" s="4" t="str">
        <f t="shared" si="6"/>
        <v>N</v>
      </c>
      <c r="P1911" s="4" t="s">
        <v>90</v>
      </c>
      <c r="Q1911" s="4" t="s">
        <v>29</v>
      </c>
      <c r="R1911" s="4"/>
      <c r="S1911" s="4"/>
      <c r="T1911" s="4" t="s">
        <v>464</v>
      </c>
      <c r="U1911" s="4" t="s">
        <v>31</v>
      </c>
    </row>
    <row r="1912" hidden="1">
      <c r="A1912" s="2" t="s">
        <v>266</v>
      </c>
      <c r="B1912" s="2" t="s">
        <v>600</v>
      </c>
      <c r="C1912" s="2" t="s">
        <v>1283</v>
      </c>
      <c r="D1912" s="3" t="str">
        <f>VLOOKUP(C1912,Locations!$G$2:$H$250,2,false)</f>
        <v>00190 New World - Route 3</v>
      </c>
      <c r="E1912" s="2" t="s">
        <v>24</v>
      </c>
      <c r="F1912" s="4" t="s">
        <v>1281</v>
      </c>
      <c r="G1912" s="5" t="s">
        <v>1288</v>
      </c>
      <c r="H1912" s="2"/>
      <c r="I1912" s="4"/>
      <c r="J1912" s="4"/>
      <c r="K1912" s="4"/>
      <c r="L1912" s="4"/>
      <c r="M1912" s="4" t="str">
        <f>IF(vlookup(A1912,'Available Pokemon'!A:C,3,FALSE)=D1912,"Y","N")</f>
        <v>N</v>
      </c>
      <c r="N1912" s="4" t="str">
        <f>iferror(IF(vlookup(A1912,'Available Pokemon'!A:D,4,FALSE)=D1912,"Y","N"),"N")</f>
        <v>N</v>
      </c>
      <c r="O1912" s="4" t="str">
        <f t="shared" si="6"/>
        <v>N</v>
      </c>
      <c r="P1912" s="4" t="s">
        <v>44</v>
      </c>
      <c r="Q1912" s="4"/>
      <c r="R1912" s="4"/>
      <c r="S1912" s="4"/>
      <c r="T1912" s="4" t="s">
        <v>464</v>
      </c>
      <c r="U1912" s="4" t="s">
        <v>31</v>
      </c>
    </row>
    <row r="1913" hidden="1">
      <c r="A1913" s="2" t="s">
        <v>803</v>
      </c>
      <c r="B1913" s="2" t="s">
        <v>600</v>
      </c>
      <c r="C1913" s="2" t="s">
        <v>1283</v>
      </c>
      <c r="D1913" s="3" t="str">
        <f>VLOOKUP(C1913,Locations!$G$2:$H$250,2,false)</f>
        <v>00190 New World - Route 3</v>
      </c>
      <c r="E1913" s="2" t="s">
        <v>24</v>
      </c>
      <c r="F1913" s="4" t="s">
        <v>1281</v>
      </c>
      <c r="G1913" s="5" t="s">
        <v>1288</v>
      </c>
      <c r="H1913" s="2"/>
      <c r="I1913" s="4"/>
      <c r="J1913" s="4"/>
      <c r="K1913" s="4"/>
      <c r="L1913" s="4"/>
      <c r="M1913" s="4" t="str">
        <f>IF(vlookup(A1913,'Available Pokemon'!A:C,3,FALSE)=D1913,"Y","N")</f>
        <v>N</v>
      </c>
      <c r="N1913" s="4" t="str">
        <f>iferror(IF(vlookup(A1913,'Available Pokemon'!A:D,4,FALSE)=D1913,"Y","N"),"N")</f>
        <v>N</v>
      </c>
      <c r="O1913" s="4" t="str">
        <f t="shared" si="6"/>
        <v>N</v>
      </c>
      <c r="P1913" s="4" t="s">
        <v>44</v>
      </c>
      <c r="Q1913" s="4"/>
      <c r="R1913" s="4"/>
      <c r="S1913" s="4"/>
      <c r="T1913" s="4" t="s">
        <v>464</v>
      </c>
      <c r="U1913" s="4" t="s">
        <v>31</v>
      </c>
    </row>
    <row r="1914" hidden="1">
      <c r="A1914" s="2" t="s">
        <v>576</v>
      </c>
      <c r="B1914" s="2" t="s">
        <v>600</v>
      </c>
      <c r="C1914" s="2" t="s">
        <v>1283</v>
      </c>
      <c r="D1914" s="3" t="str">
        <f>VLOOKUP(C1914,Locations!$G$2:$H$250,2,false)</f>
        <v>00190 New World - Route 3</v>
      </c>
      <c r="E1914" s="2" t="s">
        <v>24</v>
      </c>
      <c r="F1914" s="4" t="s">
        <v>1281</v>
      </c>
      <c r="G1914" s="5" t="s">
        <v>1288</v>
      </c>
      <c r="H1914" s="2"/>
      <c r="I1914" s="4"/>
      <c r="J1914" s="4"/>
      <c r="K1914" s="4"/>
      <c r="L1914" s="4"/>
      <c r="M1914" s="4" t="str">
        <f>IF(vlookup(A1914,'Available Pokemon'!A:C,3,FALSE)=D1914,"Y","N")</f>
        <v>N</v>
      </c>
      <c r="N1914" s="4" t="str">
        <f>iferror(IF(vlookup(A1914,'Available Pokemon'!A:D,4,FALSE)=D1914,"Y","N"),"N")</f>
        <v>N</v>
      </c>
      <c r="O1914" s="4" t="str">
        <f t="shared" si="6"/>
        <v>N</v>
      </c>
      <c r="P1914" s="4" t="s">
        <v>44</v>
      </c>
      <c r="Q1914" s="4" t="s">
        <v>128</v>
      </c>
      <c r="R1914" s="4"/>
      <c r="S1914" s="4"/>
      <c r="T1914" s="4" t="s">
        <v>464</v>
      </c>
      <c r="U1914" s="4" t="s">
        <v>31</v>
      </c>
    </row>
    <row r="1915" hidden="1">
      <c r="A1915" s="2" t="s">
        <v>948</v>
      </c>
      <c r="B1915" s="2" t="s">
        <v>158</v>
      </c>
      <c r="C1915" s="2" t="s">
        <v>1283</v>
      </c>
      <c r="D1915" s="3" t="str">
        <f>VLOOKUP(C1915,Locations!$G$2:$H$250,2,false)</f>
        <v>00190 New World - Route 3</v>
      </c>
      <c r="E1915" s="2" t="s">
        <v>24</v>
      </c>
      <c r="F1915" s="4" t="s">
        <v>1281</v>
      </c>
      <c r="G1915" s="5" t="s">
        <v>1288</v>
      </c>
      <c r="H1915" s="2"/>
      <c r="I1915" s="4"/>
      <c r="J1915" s="4"/>
      <c r="K1915" s="4"/>
      <c r="L1915" s="4"/>
      <c r="M1915" s="4" t="str">
        <f>IF(vlookup(A1915,'Available Pokemon'!A:C,3,FALSE)=D1915,"Y","N")</f>
        <v>N</v>
      </c>
      <c r="N1915" s="4" t="str">
        <f>iferror(IF(vlookup(A1915,'Available Pokemon'!A:D,4,FALSE)=D1915,"Y","N"),"N")</f>
        <v>N</v>
      </c>
      <c r="O1915" s="4" t="str">
        <f t="shared" si="6"/>
        <v>N</v>
      </c>
      <c r="P1915" s="4" t="s">
        <v>44</v>
      </c>
      <c r="Q1915" s="4"/>
      <c r="R1915" s="4"/>
      <c r="S1915" s="4"/>
      <c r="T1915" s="4" t="s">
        <v>464</v>
      </c>
      <c r="U1915" s="4" t="s">
        <v>31</v>
      </c>
    </row>
    <row r="1916" hidden="1">
      <c r="A1916" s="2" t="s">
        <v>157</v>
      </c>
      <c r="B1916" s="2" t="s">
        <v>158</v>
      </c>
      <c r="C1916" s="2" t="s">
        <v>1283</v>
      </c>
      <c r="D1916" s="3" t="str">
        <f>VLOOKUP(C1916,Locations!$G$2:$H$250,2,false)</f>
        <v>00190 New World - Route 3</v>
      </c>
      <c r="E1916" s="2" t="s">
        <v>24</v>
      </c>
      <c r="F1916" s="4" t="s">
        <v>1281</v>
      </c>
      <c r="G1916" s="5" t="s">
        <v>1288</v>
      </c>
      <c r="H1916" s="2"/>
      <c r="I1916" s="4"/>
      <c r="J1916" s="4"/>
      <c r="K1916" s="4"/>
      <c r="L1916" s="4"/>
      <c r="M1916" s="4" t="str">
        <f>IF(vlookup(A1916,'Available Pokemon'!A:C,3,FALSE)=D1916,"Y","N")</f>
        <v>N</v>
      </c>
      <c r="N1916" s="4" t="str">
        <f>iferror(IF(vlookup(A1916,'Available Pokemon'!A:D,4,FALSE)=D1916,"Y","N"),"N")</f>
        <v>N</v>
      </c>
      <c r="O1916" s="4" t="str">
        <f t="shared" si="6"/>
        <v>N</v>
      </c>
      <c r="P1916" s="4" t="s">
        <v>44</v>
      </c>
      <c r="Q1916" s="4"/>
      <c r="R1916" s="4"/>
      <c r="S1916" s="4"/>
      <c r="T1916" s="4" t="s">
        <v>464</v>
      </c>
      <c r="U1916" s="4" t="s">
        <v>31</v>
      </c>
    </row>
    <row r="1917" hidden="1">
      <c r="A1917" s="2" t="s">
        <v>266</v>
      </c>
      <c r="B1917" s="2" t="s">
        <v>938</v>
      </c>
      <c r="C1917" s="2" t="s">
        <v>1283</v>
      </c>
      <c r="D1917" s="3" t="str">
        <f>VLOOKUP(C1917,Locations!$G$2:$H$250,2,false)</f>
        <v>00190 New World - Route 3</v>
      </c>
      <c r="E1917" s="2" t="s">
        <v>24</v>
      </c>
      <c r="F1917" s="4" t="s">
        <v>1281</v>
      </c>
      <c r="G1917" s="5" t="s">
        <v>1288</v>
      </c>
      <c r="H1917" s="2"/>
      <c r="I1917" s="4"/>
      <c r="J1917" s="4"/>
      <c r="K1917" s="4"/>
      <c r="L1917" s="4"/>
      <c r="M1917" s="4" t="str">
        <f>IF(vlookup(A1917,'Available Pokemon'!A:C,3,FALSE)=D1917,"Y","N")</f>
        <v>N</v>
      </c>
      <c r="N1917" s="4" t="str">
        <f>iferror(IF(vlookup(A1917,'Available Pokemon'!A:D,4,FALSE)=D1917,"Y","N"),"N")</f>
        <v>N</v>
      </c>
      <c r="O1917" s="4" t="str">
        <f t="shared" si="6"/>
        <v>N</v>
      </c>
      <c r="P1917" s="4" t="s">
        <v>44</v>
      </c>
      <c r="Q1917" s="4"/>
      <c r="R1917" s="4"/>
      <c r="S1917" s="4"/>
      <c r="T1917" s="4" t="s">
        <v>464</v>
      </c>
      <c r="U1917" s="4" t="s">
        <v>31</v>
      </c>
    </row>
    <row r="1918" hidden="1">
      <c r="A1918" s="2" t="s">
        <v>770</v>
      </c>
      <c r="B1918" s="2" t="s">
        <v>938</v>
      </c>
      <c r="C1918" s="2" t="s">
        <v>1283</v>
      </c>
      <c r="D1918" s="3" t="str">
        <f>VLOOKUP(C1918,Locations!$G$2:$H$250,2,false)</f>
        <v>00190 New World - Route 3</v>
      </c>
      <c r="E1918" s="2" t="s">
        <v>24</v>
      </c>
      <c r="F1918" s="4" t="s">
        <v>1281</v>
      </c>
      <c r="G1918" s="5" t="s">
        <v>1288</v>
      </c>
      <c r="H1918" s="2"/>
      <c r="I1918" s="4"/>
      <c r="J1918" s="4"/>
      <c r="K1918" s="4"/>
      <c r="L1918" s="4" t="s">
        <v>70</v>
      </c>
      <c r="M1918" s="4" t="str">
        <f>IF(vlookup(A1918,'Available Pokemon'!A:C,3,FALSE)=D1918,"Y","N")</f>
        <v>N</v>
      </c>
      <c r="N1918" s="4" t="str">
        <f>iferror(IF(vlookup(A1918,'Available Pokemon'!A:D,4,FALSE)=D1918,"Y","N"),"N")</f>
        <v>N</v>
      </c>
      <c r="O1918" s="4" t="str">
        <f t="shared" si="6"/>
        <v>N</v>
      </c>
      <c r="P1918" s="4" t="s">
        <v>177</v>
      </c>
      <c r="Q1918" s="4" t="s">
        <v>29</v>
      </c>
      <c r="R1918" s="4"/>
      <c r="S1918" s="4"/>
      <c r="T1918" s="4" t="s">
        <v>464</v>
      </c>
      <c r="U1918" s="4" t="s">
        <v>31</v>
      </c>
    </row>
    <row r="1919" hidden="1">
      <c r="A1919" s="2" t="s">
        <v>576</v>
      </c>
      <c r="B1919" s="2" t="s">
        <v>938</v>
      </c>
      <c r="C1919" s="2" t="s">
        <v>1283</v>
      </c>
      <c r="D1919" s="3" t="str">
        <f>VLOOKUP(C1919,Locations!$G$2:$H$250,2,false)</f>
        <v>00190 New World - Route 3</v>
      </c>
      <c r="E1919" s="2" t="s">
        <v>24</v>
      </c>
      <c r="F1919" s="4" t="s">
        <v>1281</v>
      </c>
      <c r="G1919" s="5" t="s">
        <v>1288</v>
      </c>
      <c r="H1919" s="2"/>
      <c r="I1919" s="4"/>
      <c r="J1919" s="4"/>
      <c r="K1919" s="4"/>
      <c r="L1919" s="4"/>
      <c r="M1919" s="4" t="str">
        <f>IF(vlookup(A1919,'Available Pokemon'!A:C,3,FALSE)=D1919,"Y","N")</f>
        <v>N</v>
      </c>
      <c r="N1919" s="4" t="str">
        <f>iferror(IF(vlookup(A1919,'Available Pokemon'!A:D,4,FALSE)=D1919,"Y","N"),"N")</f>
        <v>N</v>
      </c>
      <c r="O1919" s="4" t="str">
        <f t="shared" si="6"/>
        <v>N</v>
      </c>
      <c r="P1919" s="4" t="s">
        <v>44</v>
      </c>
      <c r="Q1919" s="4" t="s">
        <v>128</v>
      </c>
      <c r="R1919" s="4"/>
      <c r="S1919" s="4"/>
      <c r="T1919" s="4" t="s">
        <v>464</v>
      </c>
      <c r="U1919" s="4" t="s">
        <v>31</v>
      </c>
    </row>
    <row r="1920" hidden="1">
      <c r="A1920" s="2" t="s">
        <v>646</v>
      </c>
      <c r="B1920" s="2" t="s">
        <v>44</v>
      </c>
      <c r="C1920" s="2" t="s">
        <v>1283</v>
      </c>
      <c r="D1920" s="3" t="str">
        <f>VLOOKUP(C1920,Locations!$G$2:$H$250,2,false)</f>
        <v>00190 New World - Route 3</v>
      </c>
      <c r="E1920" s="2" t="s">
        <v>24</v>
      </c>
      <c r="F1920" s="4" t="s">
        <v>1281</v>
      </c>
      <c r="G1920" s="5" t="s">
        <v>1288</v>
      </c>
      <c r="H1920" s="2"/>
      <c r="I1920" s="4"/>
      <c r="J1920" s="4"/>
      <c r="K1920" s="4"/>
      <c r="L1920" s="4"/>
      <c r="M1920" s="4" t="str">
        <f>IF(vlookup(A1920,'Available Pokemon'!A:C,3,FALSE)=D1920,"Y","N")</f>
        <v>N</v>
      </c>
      <c r="N1920" s="4" t="str">
        <f>iferror(IF(vlookup(A1920,'Available Pokemon'!A:D,4,FALSE)=D1920,"Y","N"),"N")</f>
        <v>N</v>
      </c>
      <c r="O1920" s="4" t="str">
        <f t="shared" si="6"/>
        <v>N</v>
      </c>
      <c r="P1920" s="4" t="s">
        <v>44</v>
      </c>
      <c r="Q1920" s="4"/>
      <c r="R1920" s="4"/>
      <c r="S1920" s="4"/>
      <c r="T1920" s="4" t="s">
        <v>464</v>
      </c>
      <c r="U1920" s="4" t="s">
        <v>31</v>
      </c>
    </row>
    <row r="1921" hidden="1">
      <c r="A1921" s="2" t="s">
        <v>977</v>
      </c>
      <c r="B1921" s="2" t="s">
        <v>44</v>
      </c>
      <c r="C1921" s="2" t="s">
        <v>1283</v>
      </c>
      <c r="D1921" s="3" t="str">
        <f>VLOOKUP(C1921,Locations!$G$2:$H$250,2,false)</f>
        <v>00190 New World - Route 3</v>
      </c>
      <c r="E1921" s="2" t="s">
        <v>24</v>
      </c>
      <c r="F1921" s="4" t="s">
        <v>1281</v>
      </c>
      <c r="G1921" s="5" t="s">
        <v>1288</v>
      </c>
      <c r="H1921" s="2"/>
      <c r="I1921" s="4" t="s">
        <v>978</v>
      </c>
      <c r="J1921" s="4"/>
      <c r="K1921" s="4"/>
      <c r="L1921" s="4"/>
      <c r="M1921" s="4" t="str">
        <f>IF(vlookup(A1921,'Available Pokemon'!A:C,3,FALSE)=D1921,"Y","N")</f>
        <v>N</v>
      </c>
      <c r="N1921" s="4" t="str">
        <f>iferror(IF(vlookup(A1921,'Available Pokemon'!A:D,4,FALSE)=D1921,"Y","N"),"N")</f>
        <v>N</v>
      </c>
      <c r="O1921" s="4" t="str">
        <f t="shared" si="6"/>
        <v>N</v>
      </c>
      <c r="P1921" s="4" t="s">
        <v>44</v>
      </c>
      <c r="Q1921" s="4" t="s">
        <v>56</v>
      </c>
      <c r="R1921" s="4"/>
      <c r="S1921" s="4"/>
      <c r="T1921" s="4" t="s">
        <v>464</v>
      </c>
      <c r="U1921" s="4" t="s">
        <v>31</v>
      </c>
    </row>
    <row r="1922" hidden="1">
      <c r="A1922" s="2" t="s">
        <v>602</v>
      </c>
      <c r="B1922" s="2" t="s">
        <v>44</v>
      </c>
      <c r="C1922" s="2" t="s">
        <v>1283</v>
      </c>
      <c r="D1922" s="3" t="str">
        <f>VLOOKUP(C1922,Locations!$G$2:$H$250,2,false)</f>
        <v>00190 New World - Route 3</v>
      </c>
      <c r="E1922" s="2" t="s">
        <v>24</v>
      </c>
      <c r="F1922" s="4" t="s">
        <v>1281</v>
      </c>
      <c r="G1922" s="5" t="s">
        <v>1288</v>
      </c>
      <c r="H1922" s="2"/>
      <c r="I1922" s="4" t="s">
        <v>160</v>
      </c>
      <c r="J1922" s="4"/>
      <c r="K1922" s="4"/>
      <c r="L1922" s="4"/>
      <c r="M1922" s="4" t="str">
        <f>IF(vlookup(A1922,'Available Pokemon'!A:C,3,FALSE)=D1922,"Y","N")</f>
        <v>N</v>
      </c>
      <c r="N1922" s="4" t="str">
        <f>iferror(IF(vlookup(A1922,'Available Pokemon'!A:D,4,FALSE)=D1922,"Y","N"),"N")</f>
        <v>N</v>
      </c>
      <c r="O1922" s="4" t="str">
        <f t="shared" si="6"/>
        <v>N</v>
      </c>
      <c r="P1922" s="4" t="s">
        <v>44</v>
      </c>
      <c r="Q1922" s="4"/>
      <c r="R1922" s="4"/>
      <c r="S1922" s="4"/>
      <c r="T1922" s="4" t="s">
        <v>464</v>
      </c>
      <c r="U1922" s="4" t="s">
        <v>31</v>
      </c>
    </row>
    <row r="1923" hidden="1">
      <c r="A1923" s="2" t="s">
        <v>966</v>
      </c>
      <c r="B1923" s="2" t="s">
        <v>44</v>
      </c>
      <c r="C1923" s="2" t="s">
        <v>1283</v>
      </c>
      <c r="D1923" s="3" t="str">
        <f>VLOOKUP(C1923,Locations!$G$2:$H$250,2,false)</f>
        <v>00190 New World - Route 3</v>
      </c>
      <c r="E1923" s="2" t="s">
        <v>24</v>
      </c>
      <c r="F1923" s="4" t="s">
        <v>1281</v>
      </c>
      <c r="G1923" s="5" t="s">
        <v>1288</v>
      </c>
      <c r="H1923" s="2"/>
      <c r="I1923" s="4" t="s">
        <v>336</v>
      </c>
      <c r="J1923" s="4"/>
      <c r="K1923" s="4"/>
      <c r="L1923" s="4"/>
      <c r="M1923" s="4" t="str">
        <f>IF(vlookup(A1923,'Available Pokemon'!A:C,3,FALSE)=D1923,"Y","N")</f>
        <v>N</v>
      </c>
      <c r="N1923" s="4" t="str">
        <f>iferror(IF(vlookup(A1923,'Available Pokemon'!A:D,4,FALSE)=D1923,"Y","N"),"N")</f>
        <v>N</v>
      </c>
      <c r="O1923" s="4" t="str">
        <f t="shared" si="6"/>
        <v>N</v>
      </c>
      <c r="P1923" s="4" t="s">
        <v>44</v>
      </c>
      <c r="Q1923" s="4" t="s">
        <v>30</v>
      </c>
      <c r="R1923" s="4"/>
      <c r="S1923" s="4"/>
      <c r="T1923" s="4" t="s">
        <v>464</v>
      </c>
      <c r="U1923" s="4" t="s">
        <v>31</v>
      </c>
    </row>
    <row r="1924">
      <c r="A1924" s="3" t="s">
        <v>1289</v>
      </c>
      <c r="B1924" s="2" t="s">
        <v>22</v>
      </c>
      <c r="C1924" s="3" t="s">
        <v>1283</v>
      </c>
      <c r="D1924" s="3" t="str">
        <f>VLOOKUP(C1924,Locations!$G$2:$H$250,2,false)</f>
        <v>00190 New World - Route 3</v>
      </c>
      <c r="E1924" s="11" t="s">
        <v>24</v>
      </c>
      <c r="F1924" s="4" t="s">
        <v>1281</v>
      </c>
      <c r="G1924" s="5" t="s">
        <v>1290</v>
      </c>
      <c r="H1924" s="2"/>
      <c r="I1924" s="4" t="s">
        <v>28</v>
      </c>
      <c r="J1924" s="4" t="s">
        <v>28</v>
      </c>
      <c r="K1924" s="4" t="s">
        <v>28</v>
      </c>
      <c r="L1924" s="4" t="s">
        <v>70</v>
      </c>
      <c r="M1924" s="4" t="str">
        <f>IF(vlookup(A1924,'Available Pokemon'!A:C,3,FALSE)=D1924,"Y","N")</f>
        <v>Y</v>
      </c>
      <c r="N1924" s="4" t="str">
        <f>iferror(IF(vlookup(A1924,'Available Pokemon'!A:D,4,FALSE)=D1924,"Y","N"),"N")</f>
        <v>N</v>
      </c>
      <c r="O1924" s="4" t="str">
        <f t="shared" si="6"/>
        <v>Y</v>
      </c>
      <c r="P1924" s="4" t="s">
        <v>131</v>
      </c>
      <c r="Q1924" s="4" t="s">
        <v>226</v>
      </c>
      <c r="R1924" s="4"/>
      <c r="S1924" s="4"/>
      <c r="T1924" s="4" t="s">
        <v>82</v>
      </c>
      <c r="U1924" s="4" t="s">
        <v>31</v>
      </c>
    </row>
    <row r="1925">
      <c r="A1925" s="3" t="s">
        <v>1291</v>
      </c>
      <c r="B1925" s="2" t="s">
        <v>22</v>
      </c>
      <c r="C1925" s="3" t="s">
        <v>1283</v>
      </c>
      <c r="D1925" s="3" t="str">
        <f>VLOOKUP(C1925,Locations!$G$2:$H$250,2,false)</f>
        <v>00190 New World - Route 3</v>
      </c>
      <c r="E1925" s="11" t="s">
        <v>24</v>
      </c>
      <c r="F1925" s="4" t="s">
        <v>1281</v>
      </c>
      <c r="G1925" s="5" t="s">
        <v>1292</v>
      </c>
      <c r="H1925" s="2"/>
      <c r="I1925" s="4" t="s">
        <v>28</v>
      </c>
      <c r="J1925" s="4" t="s">
        <v>28</v>
      </c>
      <c r="K1925" s="4" t="s">
        <v>28</v>
      </c>
      <c r="L1925" s="4" t="s">
        <v>70</v>
      </c>
      <c r="M1925" s="4" t="str">
        <f>IF(vlookup(A1925,'Available Pokemon'!A:C,3,FALSE)=D1925,"Y","N")</f>
        <v>Y</v>
      </c>
      <c r="N1925" s="4" t="str">
        <f>iferror(IF(vlookup(A1925,'Available Pokemon'!A:D,4,FALSE)=D1925,"Y","N"),"N")</f>
        <v>N</v>
      </c>
      <c r="O1925" s="4" t="str">
        <f t="shared" si="6"/>
        <v>Y</v>
      </c>
      <c r="P1925" s="4" t="s">
        <v>44</v>
      </c>
      <c r="Q1925" s="4" t="s">
        <v>226</v>
      </c>
      <c r="R1925" s="4"/>
      <c r="S1925" s="4"/>
      <c r="T1925" s="4" t="s">
        <v>82</v>
      </c>
      <c r="U1925" s="4" t="s">
        <v>31</v>
      </c>
    </row>
    <row r="1926">
      <c r="A1926" s="3" t="s">
        <v>1293</v>
      </c>
      <c r="B1926" s="2" t="s">
        <v>22</v>
      </c>
      <c r="C1926" s="3" t="s">
        <v>1283</v>
      </c>
      <c r="D1926" s="3" t="str">
        <f>VLOOKUP(C1926,Locations!$G$2:$H$250,2,false)</f>
        <v>00190 New World - Route 3</v>
      </c>
      <c r="E1926" s="11" t="s">
        <v>24</v>
      </c>
      <c r="F1926" s="4" t="s">
        <v>1281</v>
      </c>
      <c r="G1926" s="5" t="s">
        <v>1294</v>
      </c>
      <c r="H1926" s="2"/>
      <c r="I1926" s="4" t="s">
        <v>28</v>
      </c>
      <c r="J1926" s="4" t="s">
        <v>28</v>
      </c>
      <c r="K1926" s="4" t="s">
        <v>28</v>
      </c>
      <c r="L1926" s="4" t="s">
        <v>70</v>
      </c>
      <c r="M1926" s="4" t="str">
        <f>IF(vlookup(A1926,'Available Pokemon'!A:C,3,FALSE)=D1926,"Y","N")</f>
        <v>Y</v>
      </c>
      <c r="N1926" s="4" t="str">
        <f>iferror(IF(vlookup(A1926,'Available Pokemon'!A:D,4,FALSE)=D1926,"Y","N"),"N")</f>
        <v>N</v>
      </c>
      <c r="O1926" s="4" t="str">
        <f t="shared" si="6"/>
        <v>Y</v>
      </c>
      <c r="P1926" s="4" t="s">
        <v>29</v>
      </c>
      <c r="Q1926" s="4" t="s">
        <v>226</v>
      </c>
      <c r="R1926" s="4"/>
      <c r="S1926" s="4"/>
      <c r="T1926" s="4" t="s">
        <v>82</v>
      </c>
      <c r="U1926" s="4" t="s">
        <v>31</v>
      </c>
    </row>
    <row r="1927" hidden="1">
      <c r="A1927" s="2" t="s">
        <v>1211</v>
      </c>
      <c r="B1927" s="2" t="s">
        <v>96</v>
      </c>
      <c r="C1927" s="2" t="s">
        <v>1295</v>
      </c>
      <c r="D1927" s="3" t="str">
        <f>VLOOKUP(C1927,Locations!$G$2:$H$250,2,false)</f>
        <v>00191 New World - Route 4</v>
      </c>
      <c r="E1927" s="2" t="s">
        <v>24</v>
      </c>
      <c r="F1927" s="4" t="s">
        <v>1281</v>
      </c>
      <c r="G1927" s="5"/>
      <c r="H1927" s="2"/>
      <c r="I1927" s="4"/>
      <c r="J1927" s="4"/>
      <c r="K1927" s="4"/>
      <c r="L1927" s="4"/>
      <c r="M1927" s="4" t="str">
        <f>IF(vlookup(A1927,'Available Pokemon'!A:C,3,FALSE)=D1927,"Y","N")</f>
        <v>N</v>
      </c>
      <c r="N1927" s="4" t="str">
        <f>iferror(IF(vlookup(A1927,'Available Pokemon'!A:D,4,FALSE)=D1927,"Y","N"),"N")</f>
        <v>N</v>
      </c>
      <c r="O1927" s="4" t="str">
        <f t="shared" si="6"/>
        <v>N</v>
      </c>
      <c r="P1927" s="4" t="s">
        <v>90</v>
      </c>
      <c r="Q1927" s="4" t="s">
        <v>121</v>
      </c>
      <c r="R1927" s="4"/>
      <c r="S1927" s="4"/>
      <c r="T1927" s="4" t="s">
        <v>464</v>
      </c>
      <c r="U1927" s="4" t="s">
        <v>31</v>
      </c>
    </row>
    <row r="1928" hidden="1">
      <c r="A1928" s="2" t="s">
        <v>1094</v>
      </c>
      <c r="B1928" s="2" t="s">
        <v>96</v>
      </c>
      <c r="C1928" s="2" t="s">
        <v>1295</v>
      </c>
      <c r="D1928" s="3" t="str">
        <f>VLOOKUP(C1928,Locations!$G$2:$H$250,2,false)</f>
        <v>00191 New World - Route 4</v>
      </c>
      <c r="E1928" s="2" t="s">
        <v>24</v>
      </c>
      <c r="F1928" s="4" t="s">
        <v>1281</v>
      </c>
      <c r="G1928" s="5"/>
      <c r="H1928" s="2"/>
      <c r="I1928" s="4"/>
      <c r="J1928" s="4"/>
      <c r="K1928" s="4"/>
      <c r="L1928" s="4"/>
      <c r="M1928" s="4" t="str">
        <f>IF(vlookup(A1928,'Available Pokemon'!A:C,3,FALSE)=D1928,"Y","N")</f>
        <v>N</v>
      </c>
      <c r="N1928" s="4" t="str">
        <f>iferror(IF(vlookup(A1928,'Available Pokemon'!A:D,4,FALSE)=D1928,"Y","N"),"N")</f>
        <v>N</v>
      </c>
      <c r="O1928" s="4" t="str">
        <f t="shared" si="6"/>
        <v>N</v>
      </c>
      <c r="P1928" s="4" t="s">
        <v>71</v>
      </c>
      <c r="Q1928" s="4" t="s">
        <v>56</v>
      </c>
      <c r="R1928" s="4"/>
      <c r="S1928" s="4"/>
      <c r="T1928" s="4" t="s">
        <v>464</v>
      </c>
      <c r="U1928" s="4" t="s">
        <v>31</v>
      </c>
    </row>
    <row r="1929" hidden="1">
      <c r="A1929" s="2" t="s">
        <v>750</v>
      </c>
      <c r="B1929" s="2" t="s">
        <v>96</v>
      </c>
      <c r="C1929" s="2" t="s">
        <v>1295</v>
      </c>
      <c r="D1929" s="3" t="str">
        <f>VLOOKUP(C1929,Locations!$G$2:$H$250,2,false)</f>
        <v>00191 New World - Route 4</v>
      </c>
      <c r="E1929" s="2" t="s">
        <v>24</v>
      </c>
      <c r="F1929" s="4" t="s">
        <v>1281</v>
      </c>
      <c r="G1929" s="5"/>
      <c r="H1929" s="2"/>
      <c r="I1929" s="4" t="s">
        <v>739</v>
      </c>
      <c r="J1929" s="4"/>
      <c r="K1929" s="4"/>
      <c r="L1929" s="4" t="s">
        <v>70</v>
      </c>
      <c r="M1929" s="4" t="str">
        <f>IF(vlookup(A1929,'Available Pokemon'!A:C,3,FALSE)=D1929,"Y","N")</f>
        <v>N</v>
      </c>
      <c r="N1929" s="4" t="str">
        <f>iferror(IF(vlookup(A1929,'Available Pokemon'!A:D,4,FALSE)=D1929,"Y","N"),"N")</f>
        <v>N</v>
      </c>
      <c r="O1929" s="4" t="str">
        <f t="shared" si="6"/>
        <v>N</v>
      </c>
      <c r="P1929" s="4" t="s">
        <v>111</v>
      </c>
      <c r="Q1929" s="4" t="s">
        <v>121</v>
      </c>
      <c r="R1929" s="4"/>
      <c r="S1929" s="4"/>
      <c r="T1929" s="4" t="s">
        <v>464</v>
      </c>
      <c r="U1929" s="4" t="s">
        <v>31</v>
      </c>
    </row>
    <row r="1930" hidden="1">
      <c r="A1930" s="2" t="s">
        <v>341</v>
      </c>
      <c r="B1930" s="2" t="s">
        <v>96</v>
      </c>
      <c r="C1930" s="2" t="s">
        <v>1295</v>
      </c>
      <c r="D1930" s="3" t="str">
        <f>VLOOKUP(C1930,Locations!$G$2:$H$250,2,false)</f>
        <v>00191 New World - Route 4</v>
      </c>
      <c r="E1930" s="2" t="s">
        <v>24</v>
      </c>
      <c r="F1930" s="4" t="s">
        <v>1281</v>
      </c>
      <c r="G1930" s="5"/>
      <c r="H1930" s="2"/>
      <c r="I1930" s="4"/>
      <c r="J1930" s="4"/>
      <c r="K1930" s="4"/>
      <c r="L1930" s="4"/>
      <c r="M1930" s="4" t="str">
        <f>IF(vlookup(A1930,'Available Pokemon'!A:C,3,FALSE)=D1930,"Y","N")</f>
        <v>N</v>
      </c>
      <c r="N1930" s="4" t="str">
        <f>iferror(IF(vlookup(A1930,'Available Pokemon'!A:D,4,FALSE)=D1930,"Y","N"),"N")</f>
        <v>N</v>
      </c>
      <c r="O1930" s="4" t="str">
        <f t="shared" si="6"/>
        <v>N</v>
      </c>
      <c r="P1930" s="4" t="s">
        <v>81</v>
      </c>
      <c r="Q1930" s="4" t="s">
        <v>56</v>
      </c>
      <c r="R1930" s="4"/>
      <c r="S1930" s="4"/>
      <c r="T1930" s="4" t="s">
        <v>82</v>
      </c>
      <c r="U1930" s="4" t="s">
        <v>31</v>
      </c>
    </row>
    <row r="1931" hidden="1">
      <c r="A1931" s="2" t="s">
        <v>1070</v>
      </c>
      <c r="B1931" s="2" t="s">
        <v>96</v>
      </c>
      <c r="C1931" s="2" t="s">
        <v>1295</v>
      </c>
      <c r="D1931" s="3" t="str">
        <f>VLOOKUP(C1931,Locations!$G$2:$H$250,2,false)</f>
        <v>00191 New World - Route 4</v>
      </c>
      <c r="E1931" s="2" t="s">
        <v>24</v>
      </c>
      <c r="F1931" s="4" t="s">
        <v>1281</v>
      </c>
      <c r="G1931" s="5"/>
      <c r="H1931" s="2"/>
      <c r="I1931" s="4"/>
      <c r="J1931" s="4"/>
      <c r="K1931" s="4"/>
      <c r="L1931" s="4"/>
      <c r="M1931" s="4" t="str">
        <f>IF(vlookup(A1931,'Available Pokemon'!A:C,3,FALSE)=D1931,"Y","N")</f>
        <v>N</v>
      </c>
      <c r="N1931" s="4" t="str">
        <f>iferror(IF(vlookup(A1931,'Available Pokemon'!A:D,4,FALSE)=D1931,"Y","N"),"N")</f>
        <v>N</v>
      </c>
      <c r="O1931" s="4" t="str">
        <f t="shared" si="6"/>
        <v>N</v>
      </c>
      <c r="P1931" s="4" t="s">
        <v>186</v>
      </c>
      <c r="Q1931" s="4" t="s">
        <v>128</v>
      </c>
      <c r="R1931" s="4"/>
      <c r="S1931" s="4"/>
      <c r="T1931" s="4" t="s">
        <v>464</v>
      </c>
      <c r="U1931" s="4" t="s">
        <v>31</v>
      </c>
    </row>
    <row r="1932" hidden="1">
      <c r="A1932" s="2" t="s">
        <v>1269</v>
      </c>
      <c r="B1932" s="2" t="s">
        <v>96</v>
      </c>
      <c r="C1932" s="2" t="s">
        <v>1295</v>
      </c>
      <c r="D1932" s="3" t="str">
        <f>VLOOKUP(C1932,Locations!$G$2:$H$250,2,false)</f>
        <v>00191 New World - Route 4</v>
      </c>
      <c r="E1932" s="2" t="s">
        <v>24</v>
      </c>
      <c r="F1932" s="4" t="s">
        <v>1281</v>
      </c>
      <c r="G1932" s="5"/>
      <c r="H1932" s="2"/>
      <c r="I1932" s="4" t="s">
        <v>443</v>
      </c>
      <c r="J1932" s="4"/>
      <c r="K1932" s="4"/>
      <c r="L1932" s="4"/>
      <c r="M1932" s="4" t="str">
        <f>IF(vlookup(A1932,'Available Pokemon'!A:C,3,FALSE)=D1932,"Y","N")</f>
        <v>N</v>
      </c>
      <c r="N1932" s="4" t="str">
        <f>iferror(IF(vlookup(A1932,'Available Pokemon'!A:D,4,FALSE)=D1932,"Y","N"),"N")</f>
        <v>N</v>
      </c>
      <c r="O1932" s="4" t="str">
        <f t="shared" si="6"/>
        <v>N</v>
      </c>
      <c r="P1932" s="4" t="s">
        <v>121</v>
      </c>
      <c r="Q1932" s="4" t="s">
        <v>128</v>
      </c>
      <c r="R1932" s="4"/>
      <c r="S1932" s="4"/>
      <c r="T1932" s="4" t="s">
        <v>464</v>
      </c>
      <c r="U1932" s="4" t="s">
        <v>31</v>
      </c>
    </row>
    <row r="1933">
      <c r="A1933" s="2" t="s">
        <v>1296</v>
      </c>
      <c r="B1933" s="2" t="s">
        <v>96</v>
      </c>
      <c r="C1933" s="2" t="s">
        <v>1295</v>
      </c>
      <c r="D1933" s="3" t="str">
        <f>VLOOKUP(C1933,Locations!$G$2:$H$250,2,false)</f>
        <v>00191 New World - Route 4</v>
      </c>
      <c r="E1933" s="2" t="s">
        <v>24</v>
      </c>
      <c r="F1933" s="4" t="s">
        <v>1281</v>
      </c>
      <c r="G1933" s="5"/>
      <c r="H1933" s="2"/>
      <c r="I1933" s="4"/>
      <c r="J1933" s="4"/>
      <c r="K1933" s="4"/>
      <c r="L1933" s="4"/>
      <c r="M1933" s="4" t="str">
        <f>IF(vlookup(A1933,'Available Pokemon'!A:C,3,FALSE)=D1933,"Y","N")</f>
        <v>Y</v>
      </c>
      <c r="N1933" s="4" t="str">
        <f>iferror(IF(vlookup(A1933,'Available Pokemon'!A:D,4,FALSE)=D1933,"Y","N"),"N")</f>
        <v>N</v>
      </c>
      <c r="O1933" s="4" t="str">
        <f t="shared" si="6"/>
        <v>Y</v>
      </c>
      <c r="P1933" s="4" t="s">
        <v>147</v>
      </c>
      <c r="Q1933" s="4" t="s">
        <v>226</v>
      </c>
      <c r="R1933" s="4"/>
      <c r="S1933" s="4"/>
      <c r="T1933" s="4" t="s">
        <v>464</v>
      </c>
      <c r="U1933" s="4" t="s">
        <v>31</v>
      </c>
    </row>
    <row r="1934" hidden="1">
      <c r="A1934" s="2" t="s">
        <v>985</v>
      </c>
      <c r="B1934" s="2" t="s">
        <v>96</v>
      </c>
      <c r="C1934" s="2" t="s">
        <v>1295</v>
      </c>
      <c r="D1934" s="3" t="str">
        <f>VLOOKUP(C1934,Locations!$G$2:$H$250,2,false)</f>
        <v>00191 New World - Route 4</v>
      </c>
      <c r="E1934" s="2" t="s">
        <v>24</v>
      </c>
      <c r="F1934" s="4" t="s">
        <v>1281</v>
      </c>
      <c r="G1934" s="5"/>
      <c r="H1934" s="2"/>
      <c r="I1934" s="4"/>
      <c r="J1934" s="4"/>
      <c r="K1934" s="4"/>
      <c r="L1934" s="4"/>
      <c r="M1934" s="4" t="str">
        <f>IF(vlookup(A1934,'Available Pokemon'!A:C,3,FALSE)=D1934,"Y","N")</f>
        <v>N</v>
      </c>
      <c r="N1934" s="4" t="str">
        <f>iferror(IF(vlookup(A1934,'Available Pokemon'!A:D,4,FALSE)=D1934,"Y","N"),"N")</f>
        <v>N</v>
      </c>
      <c r="O1934" s="4" t="str">
        <f t="shared" si="6"/>
        <v>N</v>
      </c>
      <c r="P1934" s="4" t="s">
        <v>81</v>
      </c>
      <c r="Q1934" s="4"/>
      <c r="R1934" s="4"/>
      <c r="S1934" s="4"/>
      <c r="T1934" s="4" t="s">
        <v>464</v>
      </c>
      <c r="U1934" s="4" t="s">
        <v>31</v>
      </c>
    </row>
    <row r="1935" hidden="1">
      <c r="A1935" s="2" t="s">
        <v>1032</v>
      </c>
      <c r="B1935" s="2" t="s">
        <v>96</v>
      </c>
      <c r="C1935" s="2" t="s">
        <v>1295</v>
      </c>
      <c r="D1935" s="3" t="str">
        <f>VLOOKUP(C1935,Locations!$G$2:$H$250,2,false)</f>
        <v>00191 New World - Route 4</v>
      </c>
      <c r="E1935" s="2" t="s">
        <v>24</v>
      </c>
      <c r="F1935" s="4" t="s">
        <v>1281</v>
      </c>
      <c r="G1935" s="5"/>
      <c r="H1935" s="2"/>
      <c r="I1935" s="4" t="s">
        <v>718</v>
      </c>
      <c r="J1935" s="4"/>
      <c r="K1935" s="4"/>
      <c r="L1935" s="4"/>
      <c r="M1935" s="4" t="str">
        <f>IF(vlookup(A1935,'Available Pokemon'!A:C,3,FALSE)=D1935,"Y","N")</f>
        <v>N</v>
      </c>
      <c r="N1935" s="4" t="str">
        <f>iferror(IF(vlookup(A1935,'Available Pokemon'!A:D,4,FALSE)=D1935,"Y","N"),"N")</f>
        <v>N</v>
      </c>
      <c r="O1935" s="4" t="str">
        <f t="shared" si="6"/>
        <v>N</v>
      </c>
      <c r="P1935" s="4" t="s">
        <v>90</v>
      </c>
      <c r="Q1935" s="4" t="s">
        <v>56</v>
      </c>
      <c r="R1935" s="4"/>
      <c r="S1935" s="4"/>
      <c r="T1935" s="4" t="s">
        <v>464</v>
      </c>
      <c r="U1935" s="4" t="s">
        <v>31</v>
      </c>
    </row>
    <row r="1936" hidden="1">
      <c r="A1936" s="2" t="s">
        <v>1235</v>
      </c>
      <c r="B1936" s="2" t="s">
        <v>96</v>
      </c>
      <c r="C1936" s="2" t="s">
        <v>1295</v>
      </c>
      <c r="D1936" s="3" t="str">
        <f>VLOOKUP(C1936,Locations!$G$2:$H$250,2,false)</f>
        <v>00191 New World - Route 4</v>
      </c>
      <c r="E1936" s="2" t="s">
        <v>24</v>
      </c>
      <c r="F1936" s="4" t="s">
        <v>1281</v>
      </c>
      <c r="G1936" s="5"/>
      <c r="H1936" s="2"/>
      <c r="I1936" s="4" t="s">
        <v>1236</v>
      </c>
      <c r="J1936" s="4"/>
      <c r="K1936" s="4"/>
      <c r="L1936" s="4"/>
      <c r="M1936" s="4" t="str">
        <f>IF(vlookup(A1936,'Available Pokemon'!A:C,3,FALSE)=D1936,"Y","N")</f>
        <v>N</v>
      </c>
      <c r="N1936" s="4" t="str">
        <f>iferror(IF(vlookup(A1936,'Available Pokemon'!A:D,4,FALSE)=D1936,"Y","N"),"N")</f>
        <v>N</v>
      </c>
      <c r="O1936" s="4" t="str">
        <f t="shared" si="6"/>
        <v>N</v>
      </c>
      <c r="P1936" s="4" t="s">
        <v>29</v>
      </c>
      <c r="Q1936" s="4" t="s">
        <v>147</v>
      </c>
      <c r="R1936" s="4"/>
      <c r="S1936" s="4"/>
      <c r="T1936" s="4" t="s">
        <v>464</v>
      </c>
      <c r="U1936" s="4" t="s">
        <v>31</v>
      </c>
    </row>
    <row r="1937" hidden="1">
      <c r="A1937" s="2" t="s">
        <v>547</v>
      </c>
      <c r="B1937" s="2" t="s">
        <v>96</v>
      </c>
      <c r="C1937" s="2" t="s">
        <v>1295</v>
      </c>
      <c r="D1937" s="3" t="str">
        <f>VLOOKUP(C1937,Locations!$G$2:$H$250,2,false)</f>
        <v>00191 New World - Route 4</v>
      </c>
      <c r="E1937" s="2" t="s">
        <v>24</v>
      </c>
      <c r="F1937" s="4" t="s">
        <v>1281</v>
      </c>
      <c r="G1937" s="5"/>
      <c r="H1937" s="2"/>
      <c r="I1937" s="4" t="s">
        <v>440</v>
      </c>
      <c r="J1937" s="4"/>
      <c r="K1937" s="4"/>
      <c r="L1937" s="4"/>
      <c r="M1937" s="4" t="str">
        <f>IF(vlookup(A1937,'Available Pokemon'!A:C,3,FALSE)=D1937,"Y","N")</f>
        <v>N</v>
      </c>
      <c r="N1937" s="4" t="str">
        <f>iferror(IF(vlookup(A1937,'Available Pokemon'!A:D,4,FALSE)=D1937,"Y","N"),"N")</f>
        <v>N</v>
      </c>
      <c r="O1937" s="4" t="str">
        <f t="shared" si="6"/>
        <v>N</v>
      </c>
      <c r="P1937" s="4" t="s">
        <v>128</v>
      </c>
      <c r="Q1937" s="4" t="s">
        <v>81</v>
      </c>
      <c r="R1937" s="4"/>
      <c r="S1937" s="4"/>
      <c r="T1937" s="4" t="s">
        <v>464</v>
      </c>
      <c r="U1937" s="4" t="s">
        <v>31</v>
      </c>
    </row>
    <row r="1938" hidden="1">
      <c r="A1938" s="2" t="s">
        <v>810</v>
      </c>
      <c r="B1938" s="2" t="s">
        <v>96</v>
      </c>
      <c r="C1938" s="2" t="s">
        <v>1295</v>
      </c>
      <c r="D1938" s="3" t="str">
        <f>VLOOKUP(C1938,Locations!$G$2:$H$250,2,false)</f>
        <v>00191 New World - Route 4</v>
      </c>
      <c r="E1938" s="2" t="s">
        <v>24</v>
      </c>
      <c r="F1938" s="4" t="s">
        <v>1281</v>
      </c>
      <c r="G1938" s="5"/>
      <c r="H1938" s="2"/>
      <c r="I1938" s="4"/>
      <c r="J1938" s="4"/>
      <c r="K1938" s="4"/>
      <c r="L1938" s="4"/>
      <c r="M1938" s="4" t="str">
        <f>IF(vlookup(A1938,'Available Pokemon'!A:C,3,FALSE)=D1938,"Y","N")</f>
        <v>N</v>
      </c>
      <c r="N1938" s="4" t="str">
        <f>iferror(IF(vlookup(A1938,'Available Pokemon'!A:D,4,FALSE)=D1938,"Y","N"),"N")</f>
        <v>N</v>
      </c>
      <c r="O1938" s="4" t="str">
        <f t="shared" si="6"/>
        <v>N</v>
      </c>
      <c r="P1938" s="4" t="s">
        <v>111</v>
      </c>
      <c r="Q1938" s="4"/>
      <c r="R1938" s="4"/>
      <c r="S1938" s="4" t="s">
        <v>31</v>
      </c>
      <c r="T1938" s="4" t="s">
        <v>76</v>
      </c>
      <c r="U1938" s="4"/>
    </row>
    <row r="1939" hidden="1">
      <c r="A1939" s="2" t="s">
        <v>720</v>
      </c>
      <c r="B1939" s="2" t="s">
        <v>96</v>
      </c>
      <c r="C1939" s="2" t="s">
        <v>1297</v>
      </c>
      <c r="D1939" s="3" t="str">
        <f>VLOOKUP(C1939,Locations!$G$2:$H$250,2,false)</f>
        <v>00192 New World - Chrysolia Forest</v>
      </c>
      <c r="E1939" s="2" t="s">
        <v>24</v>
      </c>
      <c r="F1939" s="4" t="s">
        <v>1281</v>
      </c>
      <c r="G1939" s="5"/>
      <c r="H1939" s="2"/>
      <c r="I1939" s="4"/>
      <c r="J1939" s="4"/>
      <c r="K1939" s="4"/>
      <c r="L1939" s="4"/>
      <c r="M1939" s="4" t="str">
        <f>IF(vlookup(A1939,'Available Pokemon'!A:C,3,FALSE)=D1939,"Y","N")</f>
        <v>N</v>
      </c>
      <c r="N1939" s="4" t="str">
        <f>iferror(IF(vlookup(A1939,'Available Pokemon'!A:D,4,FALSE)=D1939,"Y","N"),"N")</f>
        <v>N</v>
      </c>
      <c r="O1939" s="4" t="str">
        <f t="shared" si="6"/>
        <v>N</v>
      </c>
      <c r="P1939" s="4" t="s">
        <v>71</v>
      </c>
      <c r="Q1939" s="4" t="s">
        <v>226</v>
      </c>
      <c r="R1939" s="4"/>
      <c r="S1939" s="4"/>
      <c r="T1939" s="4" t="s">
        <v>464</v>
      </c>
      <c r="U1939" s="4" t="s">
        <v>31</v>
      </c>
    </row>
    <row r="1940" hidden="1">
      <c r="A1940" s="2" t="s">
        <v>644</v>
      </c>
      <c r="B1940" s="2" t="s">
        <v>96</v>
      </c>
      <c r="C1940" s="2" t="s">
        <v>1297</v>
      </c>
      <c r="D1940" s="3" t="str">
        <f>VLOOKUP(C1940,Locations!$G$2:$H$250,2,false)</f>
        <v>00192 New World - Chrysolia Forest</v>
      </c>
      <c r="E1940" s="2" t="s">
        <v>24</v>
      </c>
      <c r="F1940" s="4" t="s">
        <v>1281</v>
      </c>
      <c r="G1940" s="5"/>
      <c r="H1940" s="2"/>
      <c r="I1940" s="4"/>
      <c r="J1940" s="4"/>
      <c r="K1940" s="4"/>
      <c r="L1940" s="4"/>
      <c r="M1940" s="4" t="str">
        <f>IF(vlookup(A1940,'Available Pokemon'!A:C,3,FALSE)=D1940,"Y","N")</f>
        <v>N</v>
      </c>
      <c r="N1940" s="4" t="str">
        <f>iferror(IF(vlookup(A1940,'Available Pokemon'!A:D,4,FALSE)=D1940,"Y","N"),"N")</f>
        <v>N</v>
      </c>
      <c r="O1940" s="4" t="str">
        <f t="shared" si="6"/>
        <v>N</v>
      </c>
      <c r="P1940" s="4" t="s">
        <v>33</v>
      </c>
      <c r="Q1940" s="4" t="s">
        <v>121</v>
      </c>
      <c r="R1940" s="4"/>
      <c r="S1940" s="4"/>
      <c r="T1940" s="4" t="s">
        <v>464</v>
      </c>
      <c r="U1940" s="4" t="s">
        <v>31</v>
      </c>
    </row>
    <row r="1941" hidden="1">
      <c r="A1941" s="2" t="s">
        <v>483</v>
      </c>
      <c r="B1941" s="2" t="s">
        <v>96</v>
      </c>
      <c r="C1941" s="2" t="s">
        <v>1297</v>
      </c>
      <c r="D1941" s="3" t="str">
        <f>VLOOKUP(C1941,Locations!$G$2:$H$250,2,false)</f>
        <v>00192 New World - Chrysolia Forest</v>
      </c>
      <c r="E1941" s="2" t="s">
        <v>24</v>
      </c>
      <c r="F1941" s="4" t="s">
        <v>1281</v>
      </c>
      <c r="G1941" s="5"/>
      <c r="H1941" s="2"/>
      <c r="I1941" s="4" t="s">
        <v>1112</v>
      </c>
      <c r="J1941" s="4"/>
      <c r="K1941" s="4"/>
      <c r="L1941" s="4"/>
      <c r="M1941" s="4" t="str">
        <f>IF(vlookup(A1941,'Available Pokemon'!A:C,3,FALSE)=D1941,"Y","N")</f>
        <v>N</v>
      </c>
      <c r="N1941" s="4" t="str">
        <f>iferror(IF(vlookup(A1941,'Available Pokemon'!A:D,4,FALSE)=D1941,"Y","N"),"N")</f>
        <v>N</v>
      </c>
      <c r="O1941" s="4" t="str">
        <f t="shared" si="6"/>
        <v>N</v>
      </c>
      <c r="P1941" s="4" t="s">
        <v>71</v>
      </c>
      <c r="Q1941" s="4"/>
      <c r="R1941" s="4"/>
      <c r="S1941" s="4"/>
      <c r="T1941" s="4" t="s">
        <v>464</v>
      </c>
      <c r="U1941" s="4" t="s">
        <v>31</v>
      </c>
    </row>
    <row r="1942" hidden="1">
      <c r="A1942" s="2" t="s">
        <v>1005</v>
      </c>
      <c r="B1942" s="2" t="s">
        <v>96</v>
      </c>
      <c r="C1942" s="2" t="s">
        <v>1297</v>
      </c>
      <c r="D1942" s="3" t="str">
        <f>VLOOKUP(C1942,Locations!$G$2:$H$250,2,false)</f>
        <v>00192 New World - Chrysolia Forest</v>
      </c>
      <c r="E1942" s="2" t="s">
        <v>24</v>
      </c>
      <c r="F1942" s="4" t="s">
        <v>1281</v>
      </c>
      <c r="G1942" s="5"/>
      <c r="H1942" s="2"/>
      <c r="I1942" s="4"/>
      <c r="J1942" s="4"/>
      <c r="K1942" s="4"/>
      <c r="L1942" s="4"/>
      <c r="M1942" s="4" t="str">
        <f>IF(vlookup(A1942,'Available Pokemon'!A:C,3,FALSE)=D1942,"Y","N")</f>
        <v>N</v>
      </c>
      <c r="N1942" s="4" t="str">
        <f>iferror(IF(vlookup(A1942,'Available Pokemon'!A:D,4,FALSE)=D1942,"Y","N"),"N")</f>
        <v>N</v>
      </c>
      <c r="O1942" s="4" t="str">
        <f t="shared" si="6"/>
        <v>N</v>
      </c>
      <c r="P1942" s="4" t="s">
        <v>177</v>
      </c>
      <c r="Q1942" s="4" t="s">
        <v>56</v>
      </c>
      <c r="R1942" s="4"/>
      <c r="S1942" s="4"/>
      <c r="T1942" s="4" t="s">
        <v>464</v>
      </c>
      <c r="U1942" s="4" t="s">
        <v>31</v>
      </c>
    </row>
    <row r="1943" hidden="1">
      <c r="A1943" s="2" t="s">
        <v>968</v>
      </c>
      <c r="B1943" s="2" t="s">
        <v>96</v>
      </c>
      <c r="C1943" s="2" t="s">
        <v>1297</v>
      </c>
      <c r="D1943" s="3" t="str">
        <f>VLOOKUP(C1943,Locations!$G$2:$H$250,2,false)</f>
        <v>00192 New World - Chrysolia Forest</v>
      </c>
      <c r="E1943" s="2" t="s">
        <v>24</v>
      </c>
      <c r="F1943" s="4" t="s">
        <v>1281</v>
      </c>
      <c r="G1943" s="5"/>
      <c r="H1943" s="2"/>
      <c r="I1943" s="4"/>
      <c r="J1943" s="4"/>
      <c r="K1943" s="4"/>
      <c r="L1943" s="4"/>
      <c r="M1943" s="4" t="str">
        <f>IF(vlookup(A1943,'Available Pokemon'!A:C,3,FALSE)=D1943,"Y","N")</f>
        <v>N</v>
      </c>
      <c r="N1943" s="4" t="str">
        <f>iferror(IF(vlookup(A1943,'Available Pokemon'!A:D,4,FALSE)=D1943,"Y","N"),"N")</f>
        <v>N</v>
      </c>
      <c r="O1943" s="4" t="str">
        <f t="shared" si="6"/>
        <v>N</v>
      </c>
      <c r="P1943" s="4" t="s">
        <v>90</v>
      </c>
      <c r="Q1943" s="4" t="s">
        <v>131</v>
      </c>
      <c r="R1943" s="4"/>
      <c r="S1943" s="4"/>
      <c r="T1943" s="4" t="s">
        <v>464</v>
      </c>
      <c r="U1943" s="4" t="s">
        <v>31</v>
      </c>
    </row>
    <row r="1944" hidden="1">
      <c r="A1944" s="2" t="s">
        <v>1088</v>
      </c>
      <c r="B1944" s="2" t="s">
        <v>96</v>
      </c>
      <c r="C1944" s="2" t="s">
        <v>1297</v>
      </c>
      <c r="D1944" s="3" t="str">
        <f>VLOOKUP(C1944,Locations!$G$2:$H$250,2,false)</f>
        <v>00192 New World - Chrysolia Forest</v>
      </c>
      <c r="E1944" s="2" t="s">
        <v>24</v>
      </c>
      <c r="F1944" s="4" t="s">
        <v>1281</v>
      </c>
      <c r="G1944" s="5"/>
      <c r="H1944" s="2"/>
      <c r="I1944" s="4" t="s">
        <v>824</v>
      </c>
      <c r="J1944" s="4" t="s">
        <v>550</v>
      </c>
      <c r="K1944" s="4"/>
      <c r="L1944" s="4"/>
      <c r="M1944" s="4" t="str">
        <f>IF(vlookup(A1944,'Available Pokemon'!A:C,3,FALSE)=D1944,"Y","N")</f>
        <v>N</v>
      </c>
      <c r="N1944" s="4" t="str">
        <f>iferror(IF(vlookup(A1944,'Available Pokemon'!A:D,4,FALSE)=D1944,"Y","N"),"N")</f>
        <v>N</v>
      </c>
      <c r="O1944" s="4" t="str">
        <f t="shared" si="6"/>
        <v>N</v>
      </c>
      <c r="P1944" s="4" t="s">
        <v>121</v>
      </c>
      <c r="Q1944" s="4"/>
      <c r="R1944" s="4"/>
      <c r="S1944" s="4"/>
      <c r="T1944" s="4" t="s">
        <v>464</v>
      </c>
      <c r="U1944" s="4" t="s">
        <v>31</v>
      </c>
    </row>
    <row r="1945">
      <c r="A1945" s="2" t="s">
        <v>1298</v>
      </c>
      <c r="B1945" s="2" t="s">
        <v>96</v>
      </c>
      <c r="C1945" s="2" t="s">
        <v>1297</v>
      </c>
      <c r="D1945" s="3" t="str">
        <f>VLOOKUP(C1945,Locations!$G$2:$H$250,2,false)</f>
        <v>00192 New World - Chrysolia Forest</v>
      </c>
      <c r="E1945" s="2" t="s">
        <v>24</v>
      </c>
      <c r="F1945" s="4" t="s">
        <v>1281</v>
      </c>
      <c r="G1945" s="5"/>
      <c r="H1945" s="2"/>
      <c r="I1945" s="4"/>
      <c r="J1945" s="4"/>
      <c r="K1945" s="4"/>
      <c r="L1945" s="4" t="s">
        <v>70</v>
      </c>
      <c r="M1945" s="4" t="str">
        <f>IF(vlookup(A1945,'Available Pokemon'!A:C,3,FALSE)=D1945,"Y","N")</f>
        <v>Y</v>
      </c>
      <c r="N1945" s="4" t="str">
        <f>iferror(IF(vlookup(A1945,'Available Pokemon'!A:D,4,FALSE)=D1945,"Y","N"),"N")</f>
        <v>N</v>
      </c>
      <c r="O1945" s="4" t="str">
        <f t="shared" si="6"/>
        <v>Y</v>
      </c>
      <c r="P1945" s="4" t="s">
        <v>147</v>
      </c>
      <c r="Q1945" s="4" t="s">
        <v>186</v>
      </c>
      <c r="R1945" s="4"/>
      <c r="S1945" s="4"/>
      <c r="T1945" s="4" t="s">
        <v>464</v>
      </c>
      <c r="U1945" s="4" t="s">
        <v>31</v>
      </c>
    </row>
    <row r="1946" hidden="1">
      <c r="A1946" s="2" t="s">
        <v>1072</v>
      </c>
      <c r="B1946" s="2" t="s">
        <v>96</v>
      </c>
      <c r="C1946" s="2" t="s">
        <v>1297</v>
      </c>
      <c r="D1946" s="3" t="str">
        <f>VLOOKUP(C1946,Locations!$G$2:$H$250,2,false)</f>
        <v>00192 New World - Chrysolia Forest</v>
      </c>
      <c r="E1946" s="2" t="s">
        <v>24</v>
      </c>
      <c r="F1946" s="4" t="s">
        <v>1281</v>
      </c>
      <c r="G1946" s="5"/>
      <c r="H1946" s="2"/>
      <c r="I1946" s="4"/>
      <c r="J1946" s="4"/>
      <c r="K1946" s="4"/>
      <c r="L1946" s="4"/>
      <c r="M1946" s="4" t="str">
        <f>IF(vlookup(A1946,'Available Pokemon'!A:C,3,FALSE)=D1946,"Y","N")</f>
        <v>N</v>
      </c>
      <c r="N1946" s="4" t="str">
        <f>iferror(IF(vlookup(A1946,'Available Pokemon'!A:D,4,FALSE)=D1946,"Y","N"),"N")</f>
        <v>N</v>
      </c>
      <c r="O1946" s="4" t="str">
        <f t="shared" si="6"/>
        <v>N</v>
      </c>
      <c r="P1946" s="4" t="s">
        <v>128</v>
      </c>
      <c r="Q1946" s="4"/>
      <c r="R1946" s="4"/>
      <c r="S1946" s="4"/>
      <c r="T1946" s="4" t="s">
        <v>464</v>
      </c>
      <c r="U1946" s="4" t="s">
        <v>31</v>
      </c>
    </row>
    <row r="1947" hidden="1">
      <c r="A1947" s="2" t="s">
        <v>1237</v>
      </c>
      <c r="B1947" s="2" t="s">
        <v>96</v>
      </c>
      <c r="C1947" s="2" t="s">
        <v>1297</v>
      </c>
      <c r="D1947" s="3" t="str">
        <f>VLOOKUP(C1947,Locations!$G$2:$H$250,2,false)</f>
        <v>00192 New World - Chrysolia Forest</v>
      </c>
      <c r="E1947" s="2" t="s">
        <v>24</v>
      </c>
      <c r="F1947" s="4" t="s">
        <v>1281</v>
      </c>
      <c r="G1947" s="5"/>
      <c r="H1947" s="2"/>
      <c r="I1947" s="4" t="s">
        <v>1238</v>
      </c>
      <c r="J1947" s="4" t="s">
        <v>1238</v>
      </c>
      <c r="K1947" s="4"/>
      <c r="L1947" s="4"/>
      <c r="M1947" s="4" t="str">
        <f>IF(vlookup(A1947,'Available Pokemon'!A:C,3,FALSE)=D1947,"Y","N")</f>
        <v>N</v>
      </c>
      <c r="N1947" s="4" t="str">
        <f>iferror(IF(vlookup(A1947,'Available Pokemon'!A:D,4,FALSE)=D1947,"Y","N"),"N")</f>
        <v>N</v>
      </c>
      <c r="O1947" s="4" t="str">
        <f t="shared" si="6"/>
        <v>N</v>
      </c>
      <c r="P1947" s="4" t="s">
        <v>71</v>
      </c>
      <c r="Q1947" s="4"/>
      <c r="R1947" s="4"/>
      <c r="S1947" s="4"/>
      <c r="T1947" s="4" t="s">
        <v>464</v>
      </c>
      <c r="U1947" s="4" t="s">
        <v>31</v>
      </c>
    </row>
    <row r="1948" hidden="1">
      <c r="A1948" s="2" t="s">
        <v>705</v>
      </c>
      <c r="B1948" s="2" t="s">
        <v>96</v>
      </c>
      <c r="C1948" s="2" t="s">
        <v>1297</v>
      </c>
      <c r="D1948" s="3" t="str">
        <f>VLOOKUP(C1948,Locations!$G$2:$H$250,2,false)</f>
        <v>00192 New World - Chrysolia Forest</v>
      </c>
      <c r="E1948" s="2" t="s">
        <v>24</v>
      </c>
      <c r="F1948" s="4" t="s">
        <v>1281</v>
      </c>
      <c r="G1948" s="5"/>
      <c r="H1948" s="2"/>
      <c r="I1948" s="4" t="s">
        <v>800</v>
      </c>
      <c r="J1948" s="4"/>
      <c r="K1948" s="4"/>
      <c r="L1948" s="4"/>
      <c r="M1948" s="4" t="str">
        <f>IF(vlookup(A1948,'Available Pokemon'!A:C,3,FALSE)=D1948,"Y","N")</f>
        <v>N</v>
      </c>
      <c r="N1948" s="4" t="str">
        <f>iferror(IF(vlookup(A1948,'Available Pokemon'!A:D,4,FALSE)=D1948,"Y","N"),"N")</f>
        <v>N</v>
      </c>
      <c r="O1948" s="4" t="str">
        <f t="shared" si="6"/>
        <v>N</v>
      </c>
      <c r="P1948" s="4" t="s">
        <v>131</v>
      </c>
      <c r="Q1948" s="4" t="s">
        <v>128</v>
      </c>
      <c r="R1948" s="4"/>
      <c r="S1948" s="4"/>
      <c r="T1948" s="4" t="s">
        <v>464</v>
      </c>
      <c r="U1948" s="4" t="s">
        <v>31</v>
      </c>
    </row>
    <row r="1949" hidden="1">
      <c r="A1949" s="2" t="s">
        <v>919</v>
      </c>
      <c r="B1949" s="2" t="s">
        <v>96</v>
      </c>
      <c r="C1949" s="2" t="s">
        <v>1297</v>
      </c>
      <c r="D1949" s="3" t="str">
        <f>VLOOKUP(C1949,Locations!$G$2:$H$250,2,false)</f>
        <v>00192 New World - Chrysolia Forest</v>
      </c>
      <c r="E1949" s="2" t="s">
        <v>24</v>
      </c>
      <c r="F1949" s="4" t="s">
        <v>1281</v>
      </c>
      <c r="G1949" s="5"/>
      <c r="H1949" s="2"/>
      <c r="I1949" s="4"/>
      <c r="J1949" s="4"/>
      <c r="K1949" s="4"/>
      <c r="L1949" s="4"/>
      <c r="M1949" s="4" t="str">
        <f>IF(vlookup(A1949,'Available Pokemon'!A:C,3,FALSE)=D1949,"Y","N")</f>
        <v>N</v>
      </c>
      <c r="N1949" s="4" t="str">
        <f>iferror(IF(vlookup(A1949,'Available Pokemon'!A:D,4,FALSE)=D1949,"Y","N"),"N")</f>
        <v>N</v>
      </c>
      <c r="O1949" s="4" t="str">
        <f t="shared" si="6"/>
        <v>N</v>
      </c>
      <c r="P1949" s="4" t="s">
        <v>44</v>
      </c>
      <c r="Q1949" s="4"/>
      <c r="R1949" s="4"/>
      <c r="S1949" s="4"/>
      <c r="T1949" s="4" t="s">
        <v>464</v>
      </c>
      <c r="U1949" s="4" t="s">
        <v>31</v>
      </c>
    </row>
    <row r="1950" hidden="1">
      <c r="A1950" s="2" t="s">
        <v>1149</v>
      </c>
      <c r="B1950" s="2" t="s">
        <v>96</v>
      </c>
      <c r="C1950" s="2" t="s">
        <v>1297</v>
      </c>
      <c r="D1950" s="3" t="str">
        <f>VLOOKUP(C1950,Locations!$G$2:$H$250,2,false)</f>
        <v>00192 New World - Chrysolia Forest</v>
      </c>
      <c r="E1950" s="2" t="s">
        <v>24</v>
      </c>
      <c r="F1950" s="4" t="s">
        <v>1281</v>
      </c>
      <c r="G1950" s="5"/>
      <c r="H1950" s="2"/>
      <c r="I1950" s="4" t="s">
        <v>898</v>
      </c>
      <c r="J1950" s="4"/>
      <c r="K1950" s="4"/>
      <c r="L1950" s="4"/>
      <c r="M1950" s="4" t="str">
        <f>IF(vlookup(A1950,'Available Pokemon'!A:C,3,FALSE)=D1950,"Y","N")</f>
        <v>N</v>
      </c>
      <c r="N1950" s="4" t="str">
        <f>iferror(IF(vlookup(A1950,'Available Pokemon'!A:D,4,FALSE)=D1950,"Y","N"),"N")</f>
        <v>N</v>
      </c>
      <c r="O1950" s="4" t="str">
        <f t="shared" si="6"/>
        <v>N</v>
      </c>
      <c r="P1950" s="4" t="s">
        <v>71</v>
      </c>
      <c r="Q1950" s="4" t="s">
        <v>172</v>
      </c>
      <c r="R1950" s="4"/>
      <c r="S1950" s="4"/>
      <c r="T1950" s="4" t="s">
        <v>464</v>
      </c>
      <c r="U1950" s="4" t="s">
        <v>31</v>
      </c>
    </row>
    <row r="1951" hidden="1">
      <c r="A1951" s="11" t="s">
        <v>1138</v>
      </c>
      <c r="B1951" s="2" t="s">
        <v>96</v>
      </c>
      <c r="C1951" s="12" t="s">
        <v>1299</v>
      </c>
      <c r="D1951" s="3" t="str">
        <f>VLOOKUP(C1951,Locations!$G$2:$H$250,2,false)</f>
        <v>00193 Chrysolia Deepwoods</v>
      </c>
      <c r="E1951" s="11" t="s">
        <v>97</v>
      </c>
      <c r="F1951" s="4" t="s">
        <v>1281</v>
      </c>
      <c r="G1951" s="5" t="s">
        <v>625</v>
      </c>
      <c r="H1951" s="2"/>
      <c r="I1951" s="4"/>
      <c r="J1951" s="4"/>
      <c r="K1951" s="4"/>
      <c r="L1951" s="4"/>
      <c r="M1951" s="4" t="str">
        <f>IF(vlookup(A1951,'Available Pokemon'!A:C,3,FALSE)=D1951,"Y","N")</f>
        <v>N</v>
      </c>
      <c r="N1951" s="4" t="str">
        <f>iferror(IF(vlookup(A1951,'Available Pokemon'!A:D,4,FALSE)=D1951,"Y","N"),"N")</f>
        <v>N</v>
      </c>
      <c r="O1951" s="4" t="str">
        <f t="shared" si="6"/>
        <v>N</v>
      </c>
      <c r="P1951" s="4" t="s">
        <v>71</v>
      </c>
      <c r="Q1951" s="4" t="s">
        <v>29</v>
      </c>
      <c r="R1951" s="4" t="s">
        <v>28</v>
      </c>
      <c r="S1951" s="4" t="s">
        <v>28</v>
      </c>
      <c r="T1951" s="4">
        <v>0.0</v>
      </c>
      <c r="U1951" s="4" t="s">
        <v>31</v>
      </c>
    </row>
    <row r="1952" hidden="1">
      <c r="A1952" s="11" t="s">
        <v>631</v>
      </c>
      <c r="B1952" s="11" t="s">
        <v>165</v>
      </c>
      <c r="C1952" s="12" t="s">
        <v>1299</v>
      </c>
      <c r="D1952" s="3" t="str">
        <f>VLOOKUP(C1952,Locations!$G$2:$H$250,2,false)</f>
        <v>00193 Chrysolia Deepwoods</v>
      </c>
      <c r="E1952" s="11" t="s">
        <v>24</v>
      </c>
      <c r="F1952" s="4" t="s">
        <v>1281</v>
      </c>
      <c r="G1952" s="3"/>
      <c r="H1952" s="11"/>
      <c r="I1952" s="4" t="s">
        <v>632</v>
      </c>
      <c r="J1952" s="4" t="s">
        <v>633</v>
      </c>
      <c r="K1952" s="4"/>
      <c r="L1952" s="4"/>
      <c r="M1952" s="4" t="str">
        <f>IF(vlookup(A1952,'Available Pokemon'!A:C,3,FALSE)=D1952,"Y","N")</f>
        <v>N</v>
      </c>
      <c r="N1952" s="4" t="str">
        <f>iferror(IF(vlookup(A1952,'Available Pokemon'!A:D,4,FALSE)=D1952,"Y","N"),"N")</f>
        <v>N</v>
      </c>
      <c r="O1952" s="4" t="str">
        <f t="shared" si="6"/>
        <v>N</v>
      </c>
      <c r="P1952" s="4" t="s">
        <v>71</v>
      </c>
      <c r="Q1952" s="4"/>
      <c r="R1952" s="4" t="s">
        <v>634</v>
      </c>
      <c r="S1952" s="4" t="s">
        <v>31</v>
      </c>
      <c r="T1952" s="4" t="s">
        <v>82</v>
      </c>
      <c r="U1952" s="4" t="s">
        <v>31</v>
      </c>
    </row>
    <row r="1953" hidden="1">
      <c r="A1953" s="11" t="s">
        <v>1177</v>
      </c>
      <c r="B1953" s="11" t="s">
        <v>165</v>
      </c>
      <c r="C1953" s="12" t="s">
        <v>1299</v>
      </c>
      <c r="D1953" s="3" t="str">
        <f>VLOOKUP(C1953,Locations!$G$2:$H$250,2,false)</f>
        <v>00193 Chrysolia Deepwoods</v>
      </c>
      <c r="E1953" s="11" t="s">
        <v>24</v>
      </c>
      <c r="F1953" s="4" t="s">
        <v>1281</v>
      </c>
      <c r="G1953" s="3"/>
      <c r="H1953" s="11"/>
      <c r="I1953" s="4"/>
      <c r="J1953" s="4"/>
      <c r="K1953" s="4"/>
      <c r="L1953" s="4"/>
      <c r="M1953" s="4" t="str">
        <f>IF(vlookup(A1953,'Available Pokemon'!A:C,3,FALSE)=D1953,"Y","N")</f>
        <v>N</v>
      </c>
      <c r="N1953" s="4" t="str">
        <f>iferror(IF(vlookup(A1953,'Available Pokemon'!A:D,4,FALSE)=D1953,"Y","N"),"N")</f>
        <v>N</v>
      </c>
      <c r="O1953" s="4" t="str">
        <f t="shared" si="6"/>
        <v>N</v>
      </c>
      <c r="P1953" s="4" t="s">
        <v>30</v>
      </c>
      <c r="Q1953" s="4" t="s">
        <v>56</v>
      </c>
      <c r="R1953" s="4"/>
      <c r="S1953" s="4"/>
      <c r="T1953" s="4">
        <v>0.0</v>
      </c>
      <c r="U1953" s="4" t="s">
        <v>31</v>
      </c>
    </row>
    <row r="1954">
      <c r="A1954" s="11" t="s">
        <v>1300</v>
      </c>
      <c r="B1954" s="11" t="s">
        <v>165</v>
      </c>
      <c r="C1954" s="12" t="s">
        <v>1299</v>
      </c>
      <c r="D1954" s="3" t="str">
        <f>VLOOKUP(C1954,Locations!$G$2:$H$250,2,false)</f>
        <v>00193 Chrysolia Deepwoods</v>
      </c>
      <c r="E1954" s="11" t="s">
        <v>24</v>
      </c>
      <c r="F1954" s="4" t="s">
        <v>1281</v>
      </c>
      <c r="G1954" s="5"/>
      <c r="H1954" s="11"/>
      <c r="I1954" s="4"/>
      <c r="J1954" s="4"/>
      <c r="K1954" s="4"/>
      <c r="L1954" s="4"/>
      <c r="M1954" s="4" t="str">
        <f>IF(vlookup(A1954,'Available Pokemon'!A:C,3,FALSE)=D1954,"Y","N")</f>
        <v>Y</v>
      </c>
      <c r="N1954" s="4" t="str">
        <f>iferror(IF(vlookup(A1954,'Available Pokemon'!A:D,4,FALSE)=D1954,"Y","N"),"N")</f>
        <v>N</v>
      </c>
      <c r="O1954" s="4" t="str">
        <f t="shared" si="6"/>
        <v>Y</v>
      </c>
      <c r="P1954" s="4" t="s">
        <v>30</v>
      </c>
      <c r="Q1954" s="4"/>
      <c r="R1954" s="4"/>
      <c r="S1954" s="4"/>
      <c r="T1954" s="4">
        <v>0.0</v>
      </c>
      <c r="U1954" s="4" t="s">
        <v>31</v>
      </c>
    </row>
    <row r="1955" hidden="1">
      <c r="A1955" s="11" t="s">
        <v>1269</v>
      </c>
      <c r="B1955" s="11" t="s">
        <v>165</v>
      </c>
      <c r="C1955" s="12" t="s">
        <v>1299</v>
      </c>
      <c r="D1955" s="3" t="str">
        <f>VLOOKUP(C1955,Locations!$G$2:$H$250,2,false)</f>
        <v>00193 Chrysolia Deepwoods</v>
      </c>
      <c r="E1955" s="11" t="s">
        <v>24</v>
      </c>
      <c r="F1955" s="4" t="s">
        <v>1281</v>
      </c>
      <c r="G1955" s="3"/>
      <c r="H1955" s="11"/>
      <c r="I1955" s="4" t="s">
        <v>443</v>
      </c>
      <c r="J1955" s="4"/>
      <c r="K1955" s="4"/>
      <c r="L1955" s="4"/>
      <c r="M1955" s="4" t="str">
        <f>IF(vlookup(A1955,'Available Pokemon'!A:C,3,FALSE)=D1955,"Y","N")</f>
        <v>N</v>
      </c>
      <c r="N1955" s="4" t="str">
        <f>iferror(IF(vlookup(A1955,'Available Pokemon'!A:D,4,FALSE)=D1955,"Y","N"),"N")</f>
        <v>N</v>
      </c>
      <c r="O1955" s="4" t="str">
        <f t="shared" si="6"/>
        <v>N</v>
      </c>
      <c r="P1955" s="4" t="s">
        <v>121</v>
      </c>
      <c r="Q1955" s="4" t="s">
        <v>128</v>
      </c>
      <c r="R1955" s="4"/>
      <c r="S1955" s="4"/>
      <c r="T1955" s="4">
        <v>0.0</v>
      </c>
      <c r="U1955" s="4" t="s">
        <v>31</v>
      </c>
    </row>
    <row r="1956" hidden="1">
      <c r="A1956" s="11" t="s">
        <v>456</v>
      </c>
      <c r="B1956" s="11" t="s">
        <v>165</v>
      </c>
      <c r="C1956" s="12" t="s">
        <v>1299</v>
      </c>
      <c r="D1956" s="3" t="str">
        <f>VLOOKUP(C1956,Locations!$G$2:$H$250,2,false)</f>
        <v>00193 Chrysolia Deepwoods</v>
      </c>
      <c r="E1956" s="11" t="s">
        <v>24</v>
      </c>
      <c r="F1956" s="4" t="s">
        <v>1281</v>
      </c>
      <c r="G1956" s="3"/>
      <c r="H1956" s="11"/>
      <c r="I1956" s="4" t="s">
        <v>457</v>
      </c>
      <c r="J1956" s="4"/>
      <c r="K1956" s="4"/>
      <c r="L1956" s="4"/>
      <c r="M1956" s="4" t="str">
        <f>IF(vlookup(A1956,'Available Pokemon'!A:C,3,FALSE)=D1956,"Y","N")</f>
        <v>N</v>
      </c>
      <c r="N1956" s="4" t="str">
        <f>iferror(IF(vlookup(A1956,'Available Pokemon'!A:D,4,FALSE)=D1956,"Y","N"),"N")</f>
        <v>N</v>
      </c>
      <c r="O1956" s="4" t="str">
        <f t="shared" si="6"/>
        <v>N</v>
      </c>
      <c r="P1956" s="4" t="s">
        <v>131</v>
      </c>
      <c r="Q1956" s="4" t="s">
        <v>172</v>
      </c>
      <c r="R1956" s="4" t="s">
        <v>28</v>
      </c>
      <c r="S1956" s="4" t="s">
        <v>31</v>
      </c>
      <c r="T1956" s="4" t="s">
        <v>82</v>
      </c>
      <c r="U1956" s="4" t="s">
        <v>31</v>
      </c>
    </row>
    <row r="1957" hidden="1">
      <c r="A1957" s="11" t="s">
        <v>575</v>
      </c>
      <c r="B1957" s="11" t="s">
        <v>165</v>
      </c>
      <c r="C1957" s="12" t="s">
        <v>1299</v>
      </c>
      <c r="D1957" s="3" t="str">
        <f>VLOOKUP(C1957,Locations!$G$2:$H$250,2,false)</f>
        <v>00193 Chrysolia Deepwoods</v>
      </c>
      <c r="E1957" s="11" t="s">
        <v>24</v>
      </c>
      <c r="F1957" s="4" t="s">
        <v>1281</v>
      </c>
      <c r="G1957" s="3"/>
      <c r="H1957" s="11"/>
      <c r="I1957" s="4" t="s">
        <v>353</v>
      </c>
      <c r="J1957" s="4" t="s">
        <v>354</v>
      </c>
      <c r="K1957" s="4"/>
      <c r="L1957" s="4"/>
      <c r="M1957" s="4" t="str">
        <f>IF(vlookup(A1957,'Available Pokemon'!A:C,3,FALSE)=D1957,"Y","N")</f>
        <v>N</v>
      </c>
      <c r="N1957" s="4" t="str">
        <f>iferror(IF(vlookup(A1957,'Available Pokemon'!A:D,4,FALSE)=D1957,"Y","N"),"N")</f>
        <v>N</v>
      </c>
      <c r="O1957" s="4" t="str">
        <f t="shared" si="6"/>
        <v>N</v>
      </c>
      <c r="P1957" s="4" t="s">
        <v>90</v>
      </c>
      <c r="Q1957" s="4" t="s">
        <v>29</v>
      </c>
      <c r="R1957" s="4" t="s">
        <v>28</v>
      </c>
      <c r="S1957" s="4" t="s">
        <v>28</v>
      </c>
      <c r="T1957" s="4">
        <v>0.0</v>
      </c>
      <c r="U1957" s="4" t="s">
        <v>31</v>
      </c>
    </row>
    <row r="1958" hidden="1">
      <c r="A1958" s="11" t="s">
        <v>694</v>
      </c>
      <c r="B1958" s="11" t="s">
        <v>165</v>
      </c>
      <c r="C1958" s="12" t="s">
        <v>1299</v>
      </c>
      <c r="D1958" s="3" t="str">
        <f>VLOOKUP(C1958,Locations!$G$2:$H$250,2,false)</f>
        <v>00193 Chrysolia Deepwoods</v>
      </c>
      <c r="E1958" s="11" t="s">
        <v>24</v>
      </c>
      <c r="F1958" s="4" t="s">
        <v>1281</v>
      </c>
      <c r="G1958" s="3"/>
      <c r="H1958" s="11"/>
      <c r="I1958" s="4"/>
      <c r="J1958" s="4"/>
      <c r="K1958" s="4"/>
      <c r="L1958" s="4"/>
      <c r="M1958" s="4" t="str">
        <f>IF(vlookup(A1958,'Available Pokemon'!A:C,3,FALSE)=D1958,"Y","N")</f>
        <v>N</v>
      </c>
      <c r="N1958" s="4" t="str">
        <f>iferror(IF(vlookup(A1958,'Available Pokemon'!A:D,4,FALSE)=D1958,"Y","N"),"N")</f>
        <v>N</v>
      </c>
      <c r="O1958" s="4" t="str">
        <f t="shared" si="6"/>
        <v>N</v>
      </c>
      <c r="P1958" s="4" t="s">
        <v>71</v>
      </c>
      <c r="Q1958" s="4"/>
      <c r="R1958" s="4" t="s">
        <v>28</v>
      </c>
      <c r="S1958" s="4" t="s">
        <v>31</v>
      </c>
      <c r="T1958" s="4" t="s">
        <v>82</v>
      </c>
      <c r="U1958" s="4" t="s">
        <v>31</v>
      </c>
    </row>
    <row r="1959" hidden="1">
      <c r="A1959" s="11" t="s">
        <v>705</v>
      </c>
      <c r="B1959" s="11" t="s">
        <v>165</v>
      </c>
      <c r="C1959" s="12" t="s">
        <v>1299</v>
      </c>
      <c r="D1959" s="3" t="str">
        <f>VLOOKUP(C1959,Locations!$G$2:$H$250,2,false)</f>
        <v>00193 Chrysolia Deepwoods</v>
      </c>
      <c r="E1959" s="11" t="s">
        <v>24</v>
      </c>
      <c r="F1959" s="4" t="s">
        <v>1281</v>
      </c>
      <c r="G1959" s="3"/>
      <c r="H1959" s="11"/>
      <c r="I1959" s="4" t="s">
        <v>800</v>
      </c>
      <c r="J1959" s="4"/>
      <c r="K1959" s="4"/>
      <c r="L1959" s="4"/>
      <c r="M1959" s="4" t="str">
        <f>IF(vlookup(A1959,'Available Pokemon'!A:C,3,FALSE)=D1959,"Y","N")</f>
        <v>N</v>
      </c>
      <c r="N1959" s="4" t="str">
        <f>iferror(IF(vlookup(A1959,'Available Pokemon'!A:D,4,FALSE)=D1959,"Y","N"),"N")</f>
        <v>N</v>
      </c>
      <c r="O1959" s="4" t="str">
        <f t="shared" si="6"/>
        <v>N</v>
      </c>
      <c r="P1959" s="4" t="s">
        <v>131</v>
      </c>
      <c r="Q1959" s="4" t="s">
        <v>128</v>
      </c>
      <c r="R1959" s="4" t="s">
        <v>28</v>
      </c>
      <c r="S1959" s="4" t="s">
        <v>28</v>
      </c>
      <c r="T1959" s="4">
        <v>0.0</v>
      </c>
      <c r="U1959" s="4" t="s">
        <v>31</v>
      </c>
    </row>
    <row r="1960" hidden="1">
      <c r="A1960" s="11" t="s">
        <v>1270</v>
      </c>
      <c r="B1960" s="11" t="s">
        <v>165</v>
      </c>
      <c r="C1960" s="12" t="s">
        <v>1299</v>
      </c>
      <c r="D1960" s="3" t="str">
        <f>VLOOKUP(C1960,Locations!$G$2:$H$250,2,false)</f>
        <v>00193 Chrysolia Deepwoods</v>
      </c>
      <c r="E1960" s="11" t="s">
        <v>24</v>
      </c>
      <c r="F1960" s="4" t="s">
        <v>1281</v>
      </c>
      <c r="G1960" s="3"/>
      <c r="H1960" s="11"/>
      <c r="I1960" s="4"/>
      <c r="J1960" s="4"/>
      <c r="K1960" s="4"/>
      <c r="L1960" s="4"/>
      <c r="M1960" s="4" t="str">
        <f>IF(vlookup(A1960,'Available Pokemon'!A:C,3,FALSE)=D1960,"Y","N")</f>
        <v>N</v>
      </c>
      <c r="N1960" s="4" t="str">
        <f>iferror(IF(vlookup(A1960,'Available Pokemon'!A:D,4,FALSE)=D1960,"Y","N"),"N")</f>
        <v>N</v>
      </c>
      <c r="O1960" s="4" t="str">
        <f t="shared" si="6"/>
        <v>N</v>
      </c>
      <c r="P1960" s="4" t="s">
        <v>29</v>
      </c>
      <c r="Q1960" s="4"/>
      <c r="R1960" s="4" t="s">
        <v>28</v>
      </c>
      <c r="S1960" s="4" t="s">
        <v>28</v>
      </c>
      <c r="T1960" s="4">
        <v>0.0</v>
      </c>
      <c r="U1960" s="4" t="s">
        <v>31</v>
      </c>
    </row>
    <row r="1961" hidden="1">
      <c r="A1961" s="11" t="s">
        <v>639</v>
      </c>
      <c r="B1961" s="11" t="s">
        <v>165</v>
      </c>
      <c r="C1961" s="12" t="s">
        <v>1299</v>
      </c>
      <c r="D1961" s="3" t="str">
        <f>VLOOKUP(C1961,Locations!$G$2:$H$250,2,false)</f>
        <v>00193 Chrysolia Deepwoods</v>
      </c>
      <c r="E1961" s="11" t="s">
        <v>24</v>
      </c>
      <c r="F1961" s="4" t="s">
        <v>1281</v>
      </c>
      <c r="G1961" s="3"/>
      <c r="H1961" s="11"/>
      <c r="I1961" s="4" t="s">
        <v>640</v>
      </c>
      <c r="J1961" s="4"/>
      <c r="K1961" s="4"/>
      <c r="L1961" s="4"/>
      <c r="M1961" s="4" t="str">
        <f>IF(vlookup(A1961,'Available Pokemon'!A:C,3,FALSE)=D1961,"Y","N")</f>
        <v>N</v>
      </c>
      <c r="N1961" s="4" t="str">
        <f>iferror(IF(vlookup(A1961,'Available Pokemon'!A:D,4,FALSE)=D1961,"Y","N"),"N")</f>
        <v>N</v>
      </c>
      <c r="O1961" s="4" t="str">
        <f t="shared" si="6"/>
        <v>N</v>
      </c>
      <c r="P1961" s="4" t="s">
        <v>71</v>
      </c>
      <c r="Q1961" s="4" t="s">
        <v>56</v>
      </c>
      <c r="R1961" s="4" t="s">
        <v>28</v>
      </c>
      <c r="S1961" s="4" t="s">
        <v>28</v>
      </c>
      <c r="T1961" s="4">
        <v>0.0</v>
      </c>
      <c r="U1961" s="4" t="s">
        <v>31</v>
      </c>
    </row>
    <row r="1962">
      <c r="A1962" s="11" t="s">
        <v>1301</v>
      </c>
      <c r="B1962" s="11" t="s">
        <v>165</v>
      </c>
      <c r="C1962" s="12" t="s">
        <v>1299</v>
      </c>
      <c r="D1962" s="3" t="str">
        <f>VLOOKUP(C1962,Locations!$G$2:$H$250,2,false)</f>
        <v>00193 Chrysolia Deepwoods</v>
      </c>
      <c r="E1962" s="11" t="s">
        <v>24</v>
      </c>
      <c r="F1962" s="4" t="s">
        <v>1281</v>
      </c>
      <c r="G1962" s="5"/>
      <c r="H1962" s="11"/>
      <c r="I1962" s="4"/>
      <c r="J1962" s="4"/>
      <c r="K1962" s="4"/>
      <c r="L1962" s="4"/>
      <c r="M1962" s="4" t="str">
        <f>IF(vlookup(A1962,'Available Pokemon'!A:C,3,FALSE)=D1962,"Y","N")</f>
        <v>Y</v>
      </c>
      <c r="N1962" s="4" t="str">
        <f>iferror(IF(vlookup(A1962,'Available Pokemon'!A:D,4,FALSE)=D1962,"Y","N"),"N")</f>
        <v>N</v>
      </c>
      <c r="O1962" s="4" t="str">
        <f t="shared" si="6"/>
        <v>Y</v>
      </c>
      <c r="P1962" s="4" t="s">
        <v>29</v>
      </c>
      <c r="Q1962" s="4" t="s">
        <v>30</v>
      </c>
      <c r="R1962" s="4"/>
      <c r="S1962" s="4"/>
      <c r="T1962" s="4">
        <v>0.0</v>
      </c>
      <c r="U1962" s="4" t="s">
        <v>31</v>
      </c>
    </row>
    <row r="1963" hidden="1">
      <c r="A1963" s="11" t="s">
        <v>591</v>
      </c>
      <c r="B1963" s="11" t="s">
        <v>165</v>
      </c>
      <c r="C1963" s="12" t="s">
        <v>1299</v>
      </c>
      <c r="D1963" s="3" t="str">
        <f>VLOOKUP(C1963,Locations!$G$2:$H$250,2,false)</f>
        <v>00193 Chrysolia Deepwoods</v>
      </c>
      <c r="E1963" s="11" t="s">
        <v>24</v>
      </c>
      <c r="F1963" s="4" t="s">
        <v>1281</v>
      </c>
      <c r="G1963" s="3"/>
      <c r="H1963" s="11"/>
      <c r="I1963" s="4" t="s">
        <v>255</v>
      </c>
      <c r="J1963" s="4"/>
      <c r="K1963" s="4"/>
      <c r="L1963" s="4"/>
      <c r="M1963" s="4" t="str">
        <f>IF(vlookup(A1963,'Available Pokemon'!A:C,3,FALSE)=D1963,"Y","N")</f>
        <v>N</v>
      </c>
      <c r="N1963" s="4" t="str">
        <f>iferror(IF(vlookup(A1963,'Available Pokemon'!A:D,4,FALSE)=D1963,"Y","N"),"N")</f>
        <v>N</v>
      </c>
      <c r="O1963" s="4" t="str">
        <f t="shared" si="6"/>
        <v>N</v>
      </c>
      <c r="P1963" s="4" t="s">
        <v>30</v>
      </c>
      <c r="Q1963" s="4"/>
      <c r="R1963" s="4" t="s">
        <v>28</v>
      </c>
      <c r="S1963" s="4" t="s">
        <v>28</v>
      </c>
      <c r="T1963" s="4">
        <v>0.0</v>
      </c>
      <c r="U1963" s="4" t="s">
        <v>31</v>
      </c>
    </row>
    <row r="1964" hidden="1">
      <c r="A1964" s="11" t="s">
        <v>631</v>
      </c>
      <c r="B1964" s="2" t="s">
        <v>96</v>
      </c>
      <c r="C1964" s="12" t="s">
        <v>1299</v>
      </c>
      <c r="D1964" s="3" t="str">
        <f>VLOOKUP(C1964,Locations!$G$2:$H$250,2,false)</f>
        <v>00193 Chrysolia Deepwoods</v>
      </c>
      <c r="E1964" s="11" t="s">
        <v>589</v>
      </c>
      <c r="F1964" s="4" t="s">
        <v>1281</v>
      </c>
      <c r="G1964" s="3"/>
      <c r="H1964" s="2"/>
      <c r="I1964" s="4" t="s">
        <v>632</v>
      </c>
      <c r="J1964" s="4" t="s">
        <v>633</v>
      </c>
      <c r="K1964" s="4"/>
      <c r="L1964" s="4"/>
      <c r="M1964" s="4" t="str">
        <f>IF(vlookup(A1964,'Available Pokemon'!A:C,3,FALSE)=D1964,"Y","N")</f>
        <v>N</v>
      </c>
      <c r="N1964" s="4" t="str">
        <f>iferror(IF(vlookup(A1964,'Available Pokemon'!A:D,4,FALSE)=D1964,"Y","N"),"N")</f>
        <v>N</v>
      </c>
      <c r="O1964" s="4" t="str">
        <f t="shared" si="6"/>
        <v>N</v>
      </c>
      <c r="P1964" s="4" t="s">
        <v>71</v>
      </c>
      <c r="Q1964" s="4"/>
      <c r="R1964" s="4" t="s">
        <v>634</v>
      </c>
      <c r="S1964" s="4" t="s">
        <v>31</v>
      </c>
      <c r="T1964" s="4" t="s">
        <v>82</v>
      </c>
      <c r="U1964" s="4" t="s">
        <v>31</v>
      </c>
    </row>
    <row r="1965">
      <c r="A1965" s="11" t="s">
        <v>1302</v>
      </c>
      <c r="B1965" s="2" t="s">
        <v>96</v>
      </c>
      <c r="C1965" s="12" t="s">
        <v>1299</v>
      </c>
      <c r="D1965" s="3" t="str">
        <f>VLOOKUP(C1965,Locations!$G$2:$H$250,2,false)</f>
        <v>00193 Chrysolia Deepwoods</v>
      </c>
      <c r="E1965" s="11" t="s">
        <v>114</v>
      </c>
      <c r="F1965" s="4" t="s">
        <v>1281</v>
      </c>
      <c r="G1965" s="5"/>
      <c r="H1965" s="2"/>
      <c r="I1965" s="4" t="s">
        <v>217</v>
      </c>
      <c r="J1965" s="4"/>
      <c r="K1965" s="4"/>
      <c r="L1965" s="4"/>
      <c r="M1965" s="4" t="str">
        <f>IF(vlookup(A1965,'Available Pokemon'!A:C,3,FALSE)=D1965,"Y","N")</f>
        <v>Y</v>
      </c>
      <c r="N1965" s="4" t="str">
        <f>iferror(IF(vlookup(A1965,'Available Pokemon'!A:D,4,FALSE)=D1965,"Y","N"),"N")</f>
        <v>N</v>
      </c>
      <c r="O1965" s="4" t="str">
        <f t="shared" si="6"/>
        <v>Y</v>
      </c>
      <c r="P1965" s="4" t="s">
        <v>29</v>
      </c>
      <c r="Q1965" s="4"/>
      <c r="R1965" s="4"/>
      <c r="S1965" s="4"/>
      <c r="T1965" s="4">
        <v>0.0</v>
      </c>
      <c r="U1965" s="4" t="s">
        <v>31</v>
      </c>
    </row>
    <row r="1966" hidden="1">
      <c r="A1966" s="11" t="s">
        <v>337</v>
      </c>
      <c r="B1966" s="2" t="s">
        <v>96</v>
      </c>
      <c r="C1966" s="12" t="s">
        <v>1299</v>
      </c>
      <c r="D1966" s="3" t="str">
        <f>VLOOKUP(C1966,Locations!$G$2:$H$250,2,false)</f>
        <v>00193 Chrysolia Deepwoods</v>
      </c>
      <c r="E1966" s="11" t="s">
        <v>101</v>
      </c>
      <c r="F1966" s="4" t="s">
        <v>1281</v>
      </c>
      <c r="G1966" s="3"/>
      <c r="H1966" s="2"/>
      <c r="I1966" s="4"/>
      <c r="J1966" s="4"/>
      <c r="K1966" s="4"/>
      <c r="L1966" s="4"/>
      <c r="M1966" s="4" t="str">
        <f>IF(vlookup(A1966,'Available Pokemon'!A:C,3,FALSE)=D1966,"Y","N")</f>
        <v>N</v>
      </c>
      <c r="N1966" s="4" t="str">
        <f>iferror(IF(vlookup(A1966,'Available Pokemon'!A:D,4,FALSE)=D1966,"Y","N"),"N")</f>
        <v>N</v>
      </c>
      <c r="O1966" s="4" t="str">
        <f t="shared" si="6"/>
        <v>N</v>
      </c>
      <c r="P1966" s="4" t="s">
        <v>29</v>
      </c>
      <c r="Q1966" s="4"/>
      <c r="R1966" s="4" t="s">
        <v>28</v>
      </c>
      <c r="S1966" s="4" t="s">
        <v>31</v>
      </c>
      <c r="T1966" s="4" t="s">
        <v>82</v>
      </c>
      <c r="U1966" s="4" t="s">
        <v>31</v>
      </c>
    </row>
    <row r="1967" hidden="1">
      <c r="A1967" s="11" t="s">
        <v>1113</v>
      </c>
      <c r="B1967" s="2" t="s">
        <v>96</v>
      </c>
      <c r="C1967" s="12" t="s">
        <v>1299</v>
      </c>
      <c r="D1967" s="3" t="str">
        <f>VLOOKUP(C1967,Locations!$G$2:$H$250,2,false)</f>
        <v>00193 Chrysolia Deepwoods</v>
      </c>
      <c r="E1967" s="11" t="s">
        <v>97</v>
      </c>
      <c r="F1967" s="4" t="s">
        <v>1281</v>
      </c>
      <c r="G1967" s="3"/>
      <c r="H1967" s="2"/>
      <c r="I1967" s="4"/>
      <c r="J1967" s="4"/>
      <c r="K1967" s="4"/>
      <c r="L1967" s="4"/>
      <c r="M1967" s="4" t="str">
        <f>IF(vlookup(A1967,'Available Pokemon'!A:C,3,FALSE)=D1967,"Y","N")</f>
        <v>N</v>
      </c>
      <c r="N1967" s="4" t="str">
        <f>iferror(IF(vlookup(A1967,'Available Pokemon'!A:D,4,FALSE)=D1967,"Y","N"),"N")</f>
        <v>N</v>
      </c>
      <c r="O1967" s="4" t="str">
        <f t="shared" si="6"/>
        <v>N</v>
      </c>
      <c r="P1967" s="4" t="s">
        <v>71</v>
      </c>
      <c r="Q1967" s="4"/>
      <c r="R1967" s="4" t="s">
        <v>28</v>
      </c>
      <c r="S1967" s="4" t="s">
        <v>28</v>
      </c>
      <c r="T1967" s="4">
        <v>0.0</v>
      </c>
      <c r="U1967" s="4" t="s">
        <v>31</v>
      </c>
    </row>
    <row r="1968">
      <c r="A1968" s="11" t="s">
        <v>1303</v>
      </c>
      <c r="B1968" s="2" t="s">
        <v>96</v>
      </c>
      <c r="C1968" s="12" t="s">
        <v>1299</v>
      </c>
      <c r="D1968" s="3" t="str">
        <f>VLOOKUP(C1968,Locations!$G$2:$H$250,2,false)</f>
        <v>00193 Chrysolia Deepwoods</v>
      </c>
      <c r="E1968" s="11" t="s">
        <v>24</v>
      </c>
      <c r="F1968" s="4" t="s">
        <v>1281</v>
      </c>
      <c r="G1968" s="5"/>
      <c r="H1968" s="2"/>
      <c r="I1968" s="4"/>
      <c r="J1968" s="4"/>
      <c r="K1968" s="4"/>
      <c r="L1968" s="4"/>
      <c r="M1968" s="4" t="str">
        <f>IF(vlookup(A1968,'Available Pokemon'!A:C,3,FALSE)=D1968,"Y","N")</f>
        <v>Y</v>
      </c>
      <c r="N1968" s="4" t="str">
        <f>iferror(IF(vlookup(A1968,'Available Pokemon'!A:D,4,FALSE)=D1968,"Y","N"),"N")</f>
        <v>N</v>
      </c>
      <c r="O1968" s="4" t="str">
        <f t="shared" si="6"/>
        <v>Y</v>
      </c>
      <c r="P1968" s="4" t="s">
        <v>29</v>
      </c>
      <c r="Q1968" s="4" t="s">
        <v>111</v>
      </c>
      <c r="R1968" s="4"/>
      <c r="S1968" s="4"/>
      <c r="T1968" s="4">
        <v>1.0</v>
      </c>
      <c r="U1968" s="4"/>
    </row>
    <row r="1969" hidden="1">
      <c r="A1969" s="11" t="s">
        <v>359</v>
      </c>
      <c r="B1969" s="2" t="s">
        <v>96</v>
      </c>
      <c r="C1969" s="12" t="s">
        <v>1299</v>
      </c>
      <c r="D1969" s="3" t="str">
        <f>VLOOKUP(C1969,Locations!$G$2:$H$250,2,false)</f>
        <v>00193 Chrysolia Deepwoods</v>
      </c>
      <c r="E1969" s="11" t="s">
        <v>24</v>
      </c>
      <c r="F1969" s="4" t="s">
        <v>1281</v>
      </c>
      <c r="G1969" s="3"/>
      <c r="H1969" s="2"/>
      <c r="I1969" s="4"/>
      <c r="J1969" s="4"/>
      <c r="K1969" s="4"/>
      <c r="L1969" s="4"/>
      <c r="M1969" s="4" t="str">
        <f>IF(vlookup(A1969,'Available Pokemon'!A:C,3,FALSE)=D1969,"Y","N")</f>
        <v>N</v>
      </c>
      <c r="N1969" s="4" t="str">
        <f>iferror(IF(vlookup(A1969,'Available Pokemon'!A:D,4,FALSE)=D1969,"Y","N"),"N")</f>
        <v>N</v>
      </c>
      <c r="O1969" s="4" t="str">
        <f t="shared" si="6"/>
        <v>N</v>
      </c>
      <c r="P1969" s="4" t="s">
        <v>71</v>
      </c>
      <c r="Q1969" s="4"/>
      <c r="R1969" s="4" t="s">
        <v>28</v>
      </c>
      <c r="S1969" s="4" t="s">
        <v>31</v>
      </c>
      <c r="T1969" s="4" t="s">
        <v>82</v>
      </c>
      <c r="U1969" s="4" t="s">
        <v>31</v>
      </c>
    </row>
    <row r="1970" hidden="1">
      <c r="A1970" s="11" t="s">
        <v>637</v>
      </c>
      <c r="B1970" s="2" t="s">
        <v>96</v>
      </c>
      <c r="C1970" s="12" t="s">
        <v>1299</v>
      </c>
      <c r="D1970" s="3" t="str">
        <f>VLOOKUP(C1970,Locations!$G$2:$H$250,2,false)</f>
        <v>00193 Chrysolia Deepwoods</v>
      </c>
      <c r="E1970" s="11" t="s">
        <v>101</v>
      </c>
      <c r="F1970" s="4" t="s">
        <v>1281</v>
      </c>
      <c r="G1970" s="3"/>
      <c r="H1970" s="2"/>
      <c r="I1970" s="4" t="s">
        <v>155</v>
      </c>
      <c r="J1970" s="4"/>
      <c r="K1970" s="4"/>
      <c r="L1970" s="4"/>
      <c r="M1970" s="4" t="str">
        <f>IF(vlookup(A1970,'Available Pokemon'!A:C,3,FALSE)=D1970,"Y","N")</f>
        <v>N</v>
      </c>
      <c r="N1970" s="4" t="str">
        <f>iferror(IF(vlookup(A1970,'Available Pokemon'!A:D,4,FALSE)=D1970,"Y","N"),"N")</f>
        <v>N</v>
      </c>
      <c r="O1970" s="4" t="str">
        <f t="shared" si="6"/>
        <v>N</v>
      </c>
      <c r="P1970" s="4" t="s">
        <v>90</v>
      </c>
      <c r="Q1970" s="4"/>
      <c r="R1970" s="4" t="s">
        <v>28</v>
      </c>
      <c r="S1970" s="4" t="s">
        <v>31</v>
      </c>
      <c r="T1970" s="4" t="s">
        <v>82</v>
      </c>
      <c r="U1970" s="4" t="s">
        <v>31</v>
      </c>
    </row>
    <row r="1971" hidden="1">
      <c r="A1971" s="11" t="s">
        <v>371</v>
      </c>
      <c r="B1971" s="2" t="s">
        <v>96</v>
      </c>
      <c r="C1971" s="12" t="s">
        <v>1299</v>
      </c>
      <c r="D1971" s="3" t="str">
        <f>VLOOKUP(C1971,Locations!$G$2:$H$250,2,false)</f>
        <v>00193 Chrysolia Deepwoods</v>
      </c>
      <c r="E1971" s="11" t="s">
        <v>145</v>
      </c>
      <c r="F1971" s="4" t="s">
        <v>1281</v>
      </c>
      <c r="G1971" s="3"/>
      <c r="H1971" s="2"/>
      <c r="I1971" s="4"/>
      <c r="J1971" s="4"/>
      <c r="K1971" s="4"/>
      <c r="L1971" s="4"/>
      <c r="M1971" s="4" t="str">
        <f>IF(vlookup(A1971,'Available Pokemon'!A:C,3,FALSE)=D1971,"Y","N")</f>
        <v>N</v>
      </c>
      <c r="N1971" s="4" t="str">
        <f>iferror(IF(vlookup(A1971,'Available Pokemon'!A:D,4,FALSE)=D1971,"Y","N"),"N")</f>
        <v>N</v>
      </c>
      <c r="O1971" s="4" t="str">
        <f t="shared" si="6"/>
        <v>N</v>
      </c>
      <c r="P1971" s="4" t="s">
        <v>90</v>
      </c>
      <c r="Q1971" s="4" t="s">
        <v>56</v>
      </c>
      <c r="R1971" s="4" t="s">
        <v>28</v>
      </c>
      <c r="S1971" s="4" t="s">
        <v>28</v>
      </c>
      <c r="T1971" s="4">
        <v>0.0</v>
      </c>
      <c r="U1971" s="4" t="s">
        <v>31</v>
      </c>
    </row>
    <row r="1972">
      <c r="A1972" s="11" t="s">
        <v>1304</v>
      </c>
      <c r="B1972" s="2" t="s">
        <v>96</v>
      </c>
      <c r="C1972" s="12" t="s">
        <v>1299</v>
      </c>
      <c r="D1972" s="3" t="str">
        <f>VLOOKUP(C1972,Locations!$G$2:$H$250,2,false)</f>
        <v>00193 Chrysolia Deepwoods</v>
      </c>
      <c r="E1972" s="11" t="s">
        <v>145</v>
      </c>
      <c r="F1972" s="4" t="s">
        <v>1281</v>
      </c>
      <c r="G1972" s="5"/>
      <c r="H1972" s="2"/>
      <c r="I1972" s="4"/>
      <c r="J1972" s="4"/>
      <c r="K1972" s="4"/>
      <c r="L1972" s="4"/>
      <c r="M1972" s="4" t="str">
        <f>IF(vlookup(A1972,'Available Pokemon'!A:C,3,FALSE)=D1972,"Y","N")</f>
        <v>Y</v>
      </c>
      <c r="N1972" s="4" t="str">
        <f>iferror(IF(vlookup(A1972,'Available Pokemon'!A:D,4,FALSE)=D1972,"Y","N"),"N")</f>
        <v>N</v>
      </c>
      <c r="O1972" s="4" t="str">
        <f t="shared" si="6"/>
        <v>Y</v>
      </c>
      <c r="P1972" s="4" t="s">
        <v>29</v>
      </c>
      <c r="Q1972" s="4"/>
      <c r="R1972" s="4"/>
      <c r="S1972" s="4"/>
      <c r="T1972" s="4">
        <v>0.0</v>
      </c>
      <c r="U1972" s="4" t="s">
        <v>31</v>
      </c>
    </row>
    <row r="1973" hidden="1">
      <c r="A1973" s="11" t="s">
        <v>575</v>
      </c>
      <c r="B1973" s="2" t="s">
        <v>96</v>
      </c>
      <c r="C1973" s="12" t="s">
        <v>1299</v>
      </c>
      <c r="D1973" s="3" t="str">
        <f>VLOOKUP(C1973,Locations!$G$2:$H$250,2,false)</f>
        <v>00193 Chrysolia Deepwoods</v>
      </c>
      <c r="E1973" s="11" t="s">
        <v>101</v>
      </c>
      <c r="F1973" s="4" t="s">
        <v>1281</v>
      </c>
      <c r="G1973" s="3"/>
      <c r="H1973" s="2"/>
      <c r="I1973" s="4" t="s">
        <v>353</v>
      </c>
      <c r="J1973" s="4" t="s">
        <v>354</v>
      </c>
      <c r="K1973" s="4"/>
      <c r="L1973" s="4"/>
      <c r="M1973" s="4" t="str">
        <f>IF(vlookup(A1973,'Available Pokemon'!A:C,3,FALSE)=D1973,"Y","N")</f>
        <v>N</v>
      </c>
      <c r="N1973" s="4" t="str">
        <f>iferror(IF(vlookup(A1973,'Available Pokemon'!A:D,4,FALSE)=D1973,"Y","N"),"N")</f>
        <v>N</v>
      </c>
      <c r="O1973" s="4" t="str">
        <f t="shared" si="6"/>
        <v>N</v>
      </c>
      <c r="P1973" s="4" t="s">
        <v>90</v>
      </c>
      <c r="Q1973" s="4" t="s">
        <v>29</v>
      </c>
      <c r="R1973" s="4" t="s">
        <v>28</v>
      </c>
      <c r="S1973" s="4" t="s">
        <v>28</v>
      </c>
      <c r="T1973" s="4">
        <v>0.0</v>
      </c>
      <c r="U1973" s="4" t="s">
        <v>31</v>
      </c>
    </row>
    <row r="1974">
      <c r="A1974" s="11" t="s">
        <v>1305</v>
      </c>
      <c r="B1974" s="2" t="s">
        <v>96</v>
      </c>
      <c r="C1974" s="12" t="s">
        <v>1299</v>
      </c>
      <c r="D1974" s="3" t="str">
        <f>VLOOKUP(C1974,Locations!$G$2:$H$250,2,false)</f>
        <v>00193 Chrysolia Deepwoods</v>
      </c>
      <c r="E1974" s="11" t="s">
        <v>114</v>
      </c>
      <c r="F1974" s="4" t="s">
        <v>1281</v>
      </c>
      <c r="G1974" s="5"/>
      <c r="H1974" s="2"/>
      <c r="I1974" s="4"/>
      <c r="J1974" s="4"/>
      <c r="K1974" s="4"/>
      <c r="L1974" s="4"/>
      <c r="M1974" s="4" t="str">
        <f>IF(vlookup(A1974,'Available Pokemon'!A:C,3,FALSE)=D1974,"Y","N")</f>
        <v>Y</v>
      </c>
      <c r="N1974" s="4" t="str">
        <f>iferror(IF(vlookup(A1974,'Available Pokemon'!A:D,4,FALSE)=D1974,"Y","N"),"N")</f>
        <v>N</v>
      </c>
      <c r="O1974" s="4" t="str">
        <f t="shared" si="6"/>
        <v>Y</v>
      </c>
      <c r="P1974" s="4" t="s">
        <v>29</v>
      </c>
      <c r="Q1974" s="4"/>
      <c r="R1974" s="4"/>
      <c r="S1974" s="4"/>
      <c r="T1974" s="4">
        <v>0.0</v>
      </c>
      <c r="U1974" s="4" t="s">
        <v>31</v>
      </c>
    </row>
    <row r="1975" hidden="1">
      <c r="A1975" s="11" t="s">
        <v>694</v>
      </c>
      <c r="B1975" s="2" t="s">
        <v>96</v>
      </c>
      <c r="C1975" s="12" t="s">
        <v>1299</v>
      </c>
      <c r="D1975" s="3" t="str">
        <f>VLOOKUP(C1975,Locations!$G$2:$H$250,2,false)</f>
        <v>00193 Chrysolia Deepwoods</v>
      </c>
      <c r="E1975" s="11" t="s">
        <v>24</v>
      </c>
      <c r="F1975" s="4" t="s">
        <v>1281</v>
      </c>
      <c r="G1975" s="3"/>
      <c r="H1975" s="2"/>
      <c r="I1975" s="4"/>
      <c r="J1975" s="4"/>
      <c r="K1975" s="4"/>
      <c r="L1975" s="4"/>
      <c r="M1975" s="4" t="str">
        <f>IF(vlookup(A1975,'Available Pokemon'!A:C,3,FALSE)=D1975,"Y","N")</f>
        <v>N</v>
      </c>
      <c r="N1975" s="4" t="str">
        <f>iferror(IF(vlookup(A1975,'Available Pokemon'!A:D,4,FALSE)=D1975,"Y","N"),"N")</f>
        <v>N</v>
      </c>
      <c r="O1975" s="4" t="str">
        <f t="shared" si="6"/>
        <v>N</v>
      </c>
      <c r="P1975" s="4" t="s">
        <v>71</v>
      </c>
      <c r="Q1975" s="4"/>
      <c r="R1975" s="4" t="s">
        <v>28</v>
      </c>
      <c r="S1975" s="4" t="s">
        <v>31</v>
      </c>
      <c r="T1975" s="4" t="s">
        <v>82</v>
      </c>
      <c r="U1975" s="4" t="s">
        <v>31</v>
      </c>
    </row>
    <row r="1976" hidden="1">
      <c r="A1976" s="11" t="s">
        <v>1270</v>
      </c>
      <c r="B1976" s="2" t="s">
        <v>96</v>
      </c>
      <c r="C1976" s="12" t="s">
        <v>1299</v>
      </c>
      <c r="D1976" s="3" t="str">
        <f>VLOOKUP(C1976,Locations!$G$2:$H$250,2,false)</f>
        <v>00193 Chrysolia Deepwoods</v>
      </c>
      <c r="E1976" s="11" t="s">
        <v>24</v>
      </c>
      <c r="F1976" s="4" t="s">
        <v>1281</v>
      </c>
      <c r="G1976" s="3"/>
      <c r="H1976" s="2"/>
      <c r="I1976" s="4"/>
      <c r="J1976" s="4"/>
      <c r="K1976" s="4"/>
      <c r="L1976" s="4"/>
      <c r="M1976" s="4" t="str">
        <f>IF(vlookup(A1976,'Available Pokemon'!A:C,3,FALSE)=D1976,"Y","N")</f>
        <v>N</v>
      </c>
      <c r="N1976" s="4" t="str">
        <f>iferror(IF(vlookup(A1976,'Available Pokemon'!A:D,4,FALSE)=D1976,"Y","N"),"N")</f>
        <v>N</v>
      </c>
      <c r="O1976" s="4" t="str">
        <f t="shared" si="6"/>
        <v>N</v>
      </c>
      <c r="P1976" s="4" t="s">
        <v>29</v>
      </c>
      <c r="Q1976" s="4"/>
      <c r="R1976" s="4" t="s">
        <v>28</v>
      </c>
      <c r="S1976" s="4" t="s">
        <v>28</v>
      </c>
      <c r="T1976" s="4">
        <v>0.0</v>
      </c>
      <c r="U1976" s="4" t="s">
        <v>31</v>
      </c>
    </row>
    <row r="1977" hidden="1">
      <c r="A1977" s="11" t="s">
        <v>639</v>
      </c>
      <c r="B1977" s="2" t="s">
        <v>96</v>
      </c>
      <c r="C1977" s="12" t="s">
        <v>1299</v>
      </c>
      <c r="D1977" s="3" t="str">
        <f>VLOOKUP(C1977,Locations!$G$2:$H$250,2,false)</f>
        <v>00193 Chrysolia Deepwoods</v>
      </c>
      <c r="E1977" s="11" t="s">
        <v>24</v>
      </c>
      <c r="F1977" s="4" t="s">
        <v>1281</v>
      </c>
      <c r="G1977" s="3"/>
      <c r="H1977" s="2"/>
      <c r="I1977" s="4" t="s">
        <v>640</v>
      </c>
      <c r="J1977" s="4"/>
      <c r="K1977" s="4"/>
      <c r="L1977" s="4"/>
      <c r="M1977" s="4" t="str">
        <f>IF(vlookup(A1977,'Available Pokemon'!A:C,3,FALSE)=D1977,"Y","N")</f>
        <v>N</v>
      </c>
      <c r="N1977" s="4" t="str">
        <f>iferror(IF(vlookup(A1977,'Available Pokemon'!A:D,4,FALSE)=D1977,"Y","N"),"N")</f>
        <v>N</v>
      </c>
      <c r="O1977" s="4" t="str">
        <f t="shared" si="6"/>
        <v>N</v>
      </c>
      <c r="P1977" s="4" t="s">
        <v>71</v>
      </c>
      <c r="Q1977" s="4" t="s">
        <v>56</v>
      </c>
      <c r="R1977" s="4" t="s">
        <v>28</v>
      </c>
      <c r="S1977" s="4" t="s">
        <v>28</v>
      </c>
      <c r="T1977" s="4">
        <v>0.0</v>
      </c>
      <c r="U1977" s="4" t="s">
        <v>31</v>
      </c>
    </row>
    <row r="1978" hidden="1">
      <c r="A1978" s="11" t="s">
        <v>404</v>
      </c>
      <c r="B1978" s="2" t="s">
        <v>96</v>
      </c>
      <c r="C1978" s="12" t="s">
        <v>1299</v>
      </c>
      <c r="D1978" s="3" t="str">
        <f>VLOOKUP(C1978,Locations!$G$2:$H$250,2,false)</f>
        <v>00193 Chrysolia Deepwoods</v>
      </c>
      <c r="E1978" s="11" t="s">
        <v>24</v>
      </c>
      <c r="F1978" s="4" t="s">
        <v>1281</v>
      </c>
      <c r="G1978" s="3"/>
      <c r="H1978" s="2"/>
      <c r="I1978" s="4"/>
      <c r="J1978" s="4"/>
      <c r="K1978" s="4"/>
      <c r="L1978" s="4"/>
      <c r="M1978" s="4" t="str">
        <f>IF(vlookup(A1978,'Available Pokemon'!A:C,3,FALSE)=D1978,"Y","N")</f>
        <v>N</v>
      </c>
      <c r="N1978" s="4" t="str">
        <f>iferror(IF(vlookup(A1978,'Available Pokemon'!A:D,4,FALSE)=D1978,"Y","N"),"N")</f>
        <v>N</v>
      </c>
      <c r="O1978" s="4" t="str">
        <f t="shared" si="6"/>
        <v>N</v>
      </c>
      <c r="P1978" s="4" t="s">
        <v>29</v>
      </c>
      <c r="Q1978" s="4" t="s">
        <v>56</v>
      </c>
      <c r="R1978" s="4" t="s">
        <v>28</v>
      </c>
      <c r="S1978" s="4" t="s">
        <v>31</v>
      </c>
      <c r="T1978" s="4" t="s">
        <v>82</v>
      </c>
      <c r="U1978" s="4" t="s">
        <v>31</v>
      </c>
    </row>
    <row r="1979">
      <c r="A1979" s="11" t="s">
        <v>1301</v>
      </c>
      <c r="B1979" s="2" t="s">
        <v>96</v>
      </c>
      <c r="C1979" s="12" t="s">
        <v>1299</v>
      </c>
      <c r="D1979" s="3" t="str">
        <f>VLOOKUP(C1979,Locations!$G$2:$H$250,2,false)</f>
        <v>00193 Chrysolia Deepwoods</v>
      </c>
      <c r="E1979" s="11" t="s">
        <v>24</v>
      </c>
      <c r="F1979" s="4" t="s">
        <v>1281</v>
      </c>
      <c r="G1979" s="5"/>
      <c r="H1979" s="2"/>
      <c r="I1979" s="4"/>
      <c r="J1979" s="4"/>
      <c r="K1979" s="4"/>
      <c r="L1979" s="4"/>
      <c r="M1979" s="4" t="str">
        <f>IF(vlookup(A1979,'Available Pokemon'!A:C,3,FALSE)=D1979,"Y","N")</f>
        <v>Y</v>
      </c>
      <c r="N1979" s="4" t="str">
        <f>iferror(IF(vlookup(A1979,'Available Pokemon'!A:D,4,FALSE)=D1979,"Y","N"),"N")</f>
        <v>N</v>
      </c>
      <c r="O1979" s="4" t="str">
        <f t="shared" si="6"/>
        <v>Y</v>
      </c>
      <c r="P1979" s="4" t="s">
        <v>29</v>
      </c>
      <c r="Q1979" s="4" t="s">
        <v>30</v>
      </c>
      <c r="R1979" s="4"/>
      <c r="S1979" s="4"/>
      <c r="T1979" s="4">
        <v>0.0</v>
      </c>
      <c r="U1979" s="4" t="s">
        <v>31</v>
      </c>
    </row>
    <row r="1980" hidden="1">
      <c r="A1980" s="11" t="s">
        <v>642</v>
      </c>
      <c r="B1980" s="2" t="s">
        <v>96</v>
      </c>
      <c r="C1980" s="12" t="s">
        <v>1299</v>
      </c>
      <c r="D1980" s="3" t="str">
        <f>VLOOKUP(C1980,Locations!$G$2:$H$250,2,false)</f>
        <v>00193 Chrysolia Deepwoods</v>
      </c>
      <c r="E1980" s="11" t="s">
        <v>101</v>
      </c>
      <c r="F1980" s="4" t="s">
        <v>1281</v>
      </c>
      <c r="G1980" s="3"/>
      <c r="H1980" s="2"/>
      <c r="I1980" s="4" t="s">
        <v>155</v>
      </c>
      <c r="J1980" s="4"/>
      <c r="K1980" s="4"/>
      <c r="L1980" s="4"/>
      <c r="M1980" s="4" t="str">
        <f>IF(vlookup(A1980,'Available Pokemon'!A:C,3,FALSE)=D1980,"Y","N")</f>
        <v>N</v>
      </c>
      <c r="N1980" s="4" t="str">
        <f>iferror(IF(vlookup(A1980,'Available Pokemon'!A:D,4,FALSE)=D1980,"Y","N"),"N")</f>
        <v>N</v>
      </c>
      <c r="O1980" s="4" t="str">
        <f t="shared" si="6"/>
        <v>N</v>
      </c>
      <c r="P1980" s="4" t="s">
        <v>90</v>
      </c>
      <c r="Q1980" s="4"/>
      <c r="R1980" s="4" t="s">
        <v>28</v>
      </c>
      <c r="S1980" s="4" t="s">
        <v>31</v>
      </c>
      <c r="T1980" s="4" t="s">
        <v>82</v>
      </c>
      <c r="U1980" s="4" t="s">
        <v>31</v>
      </c>
    </row>
    <row r="1981" hidden="1">
      <c r="A1981" s="11" t="s">
        <v>1148</v>
      </c>
      <c r="B1981" s="2" t="s">
        <v>96</v>
      </c>
      <c r="C1981" s="12" t="s">
        <v>1299</v>
      </c>
      <c r="D1981" s="3" t="str">
        <f>VLOOKUP(C1981,Locations!$G$2:$H$250,2,false)</f>
        <v>00193 Chrysolia Deepwoods</v>
      </c>
      <c r="E1981" s="11" t="s">
        <v>114</v>
      </c>
      <c r="F1981" s="4" t="s">
        <v>1281</v>
      </c>
      <c r="G1981" s="3"/>
      <c r="H1981" s="2"/>
      <c r="I1981" s="4" t="s">
        <v>217</v>
      </c>
      <c r="J1981" s="4"/>
      <c r="K1981" s="4"/>
      <c r="L1981" s="4"/>
      <c r="M1981" s="4" t="str">
        <f>IF(vlookup(A1981,'Available Pokemon'!A:C,3,FALSE)=D1981,"Y","N")</f>
        <v>N</v>
      </c>
      <c r="N1981" s="4" t="str">
        <f>iferror(IF(vlookup(A1981,'Available Pokemon'!A:D,4,FALSE)=D1981,"Y","N"),"N")</f>
        <v>N</v>
      </c>
      <c r="O1981" s="4" t="str">
        <f t="shared" si="6"/>
        <v>N</v>
      </c>
      <c r="P1981" s="4" t="s">
        <v>29</v>
      </c>
      <c r="Q1981" s="4" t="s">
        <v>172</v>
      </c>
      <c r="R1981" s="4" t="s">
        <v>28</v>
      </c>
      <c r="S1981" s="4" t="s">
        <v>28</v>
      </c>
      <c r="T1981" s="4">
        <v>0.0</v>
      </c>
      <c r="U1981" s="4" t="s">
        <v>31</v>
      </c>
    </row>
    <row r="1982">
      <c r="A1982" s="3" t="s">
        <v>1306</v>
      </c>
      <c r="B1982" s="2" t="s">
        <v>22</v>
      </c>
      <c r="C1982" s="3" t="s">
        <v>1307</v>
      </c>
      <c r="D1982" s="3" t="str">
        <f>VLOOKUP(C1982,Locations!$G$2:$H$250,2,false)</f>
        <v>00227 New World 837</v>
      </c>
      <c r="E1982" s="11" t="s">
        <v>24</v>
      </c>
      <c r="F1982" s="4" t="s">
        <v>1281</v>
      </c>
      <c r="G1982" s="5" t="s">
        <v>1308</v>
      </c>
      <c r="H1982" s="2"/>
      <c r="I1982" s="4" t="s">
        <v>28</v>
      </c>
      <c r="J1982" s="4" t="s">
        <v>28</v>
      </c>
      <c r="K1982" s="4" t="s">
        <v>28</v>
      </c>
      <c r="L1982" s="4"/>
      <c r="M1982" s="4" t="str">
        <f>IF(vlookup(A1982,'Available Pokemon'!A:C,3,FALSE)=D1982,"Y","N")</f>
        <v>Y</v>
      </c>
      <c r="N1982" s="4" t="str">
        <f>iferror(IF(vlookup(A1982,'Available Pokemon'!A:D,4,FALSE)=D1982,"Y","N"),"N")</f>
        <v>N</v>
      </c>
      <c r="O1982" s="4" t="str">
        <f t="shared" si="6"/>
        <v>Y</v>
      </c>
      <c r="P1982" s="4" t="s">
        <v>128</v>
      </c>
      <c r="Q1982" s="4" t="s">
        <v>56</v>
      </c>
      <c r="R1982" s="4"/>
      <c r="S1982" s="4"/>
      <c r="T1982" s="4" t="s">
        <v>82</v>
      </c>
      <c r="U1982" s="4" t="s">
        <v>31</v>
      </c>
    </row>
    <row r="1983">
      <c r="A1983" s="3" t="s">
        <v>1309</v>
      </c>
      <c r="B1983" s="2" t="s">
        <v>22</v>
      </c>
      <c r="C1983" s="3" t="s">
        <v>1307</v>
      </c>
      <c r="D1983" s="3" t="str">
        <f>VLOOKUP(C1983,Locations!$G$2:$H$250,2,false)</f>
        <v>00227 New World 837</v>
      </c>
      <c r="E1983" s="11" t="s">
        <v>24</v>
      </c>
      <c r="F1983" s="4" t="s">
        <v>1281</v>
      </c>
      <c r="G1983" s="5" t="s">
        <v>1310</v>
      </c>
      <c r="H1983" s="2"/>
      <c r="I1983" s="4" t="s">
        <v>28</v>
      </c>
      <c r="J1983" s="4" t="s">
        <v>28</v>
      </c>
      <c r="K1983" s="4" t="s">
        <v>28</v>
      </c>
      <c r="L1983" s="4"/>
      <c r="M1983" s="4" t="str">
        <f>IF(vlookup(A1983,'Available Pokemon'!A:C,3,FALSE)=D1983,"Y","N")</f>
        <v>Y</v>
      </c>
      <c r="N1983" s="4" t="str">
        <f>iferror(IF(vlookup(A1983,'Available Pokemon'!A:D,4,FALSE)=D1983,"Y","N"),"N")</f>
        <v>N</v>
      </c>
      <c r="O1983" s="4" t="str">
        <f t="shared" si="6"/>
        <v>Y</v>
      </c>
      <c r="P1983" s="4" t="s">
        <v>81</v>
      </c>
      <c r="Q1983" s="4" t="s">
        <v>56</v>
      </c>
      <c r="R1983" s="4"/>
      <c r="S1983" s="4"/>
      <c r="T1983" s="4" t="s">
        <v>82</v>
      </c>
      <c r="U1983" s="4" t="s">
        <v>31</v>
      </c>
    </row>
    <row r="1984">
      <c r="A1984" s="3" t="s">
        <v>1311</v>
      </c>
      <c r="B1984" s="2" t="s">
        <v>22</v>
      </c>
      <c r="C1984" s="3" t="s">
        <v>1307</v>
      </c>
      <c r="D1984" s="3" t="str">
        <f>VLOOKUP(C1984,Locations!$G$2:$H$250,2,false)</f>
        <v>00227 New World 837</v>
      </c>
      <c r="E1984" s="11" t="s">
        <v>24</v>
      </c>
      <c r="F1984" s="4" t="s">
        <v>1281</v>
      </c>
      <c r="G1984" s="5" t="s">
        <v>1312</v>
      </c>
      <c r="H1984" s="2"/>
      <c r="I1984" s="4" t="s">
        <v>28</v>
      </c>
      <c r="J1984" s="4" t="s">
        <v>28</v>
      </c>
      <c r="K1984" s="4" t="s">
        <v>28</v>
      </c>
      <c r="L1984" s="4"/>
      <c r="M1984" s="4" t="str">
        <f>IF(vlookup(A1984,'Available Pokemon'!A:C,3,FALSE)=D1984,"Y","N")</f>
        <v>Y</v>
      </c>
      <c r="N1984" s="4" t="str">
        <f>iferror(IF(vlookup(A1984,'Available Pokemon'!A:D,4,FALSE)=D1984,"Y","N"),"N")</f>
        <v>N</v>
      </c>
      <c r="O1984" s="4" t="str">
        <f t="shared" si="6"/>
        <v>Y</v>
      </c>
      <c r="P1984" s="4" t="s">
        <v>56</v>
      </c>
      <c r="Q1984" s="4"/>
      <c r="R1984" s="4"/>
      <c r="S1984" s="4" t="s">
        <v>31</v>
      </c>
      <c r="T1984" s="4" t="s">
        <v>82</v>
      </c>
      <c r="U1984" s="4" t="s">
        <v>31</v>
      </c>
    </row>
    <row r="1985">
      <c r="A1985" s="3" t="s">
        <v>1313</v>
      </c>
      <c r="B1985" s="2" t="s">
        <v>22</v>
      </c>
      <c r="C1985" s="3" t="s">
        <v>1314</v>
      </c>
      <c r="D1985" s="3" t="str">
        <f>VLOOKUP(C1985,Locations!$G$2:$H$250,2,false)</f>
        <v>00228 New World 838</v>
      </c>
      <c r="E1985" s="11" t="s">
        <v>24</v>
      </c>
      <c r="F1985" s="4" t="s">
        <v>1281</v>
      </c>
      <c r="G1985" s="5" t="s">
        <v>1315</v>
      </c>
      <c r="H1985" s="2"/>
      <c r="I1985" s="4" t="s">
        <v>28</v>
      </c>
      <c r="J1985" s="4" t="s">
        <v>28</v>
      </c>
      <c r="K1985" s="4" t="s">
        <v>28</v>
      </c>
      <c r="L1985" s="4" t="s">
        <v>70</v>
      </c>
      <c r="M1985" s="4" t="str">
        <f>IF(vlookup(A1985,'Available Pokemon'!A:C,3,FALSE)=D1985,"Y","N")</f>
        <v>Y</v>
      </c>
      <c r="N1985" s="4" t="str">
        <f>iferror(IF(vlookup(A1985,'Available Pokemon'!A:D,4,FALSE)=D1985,"Y","N"),"N")</f>
        <v>N</v>
      </c>
      <c r="O1985" s="4" t="str">
        <f t="shared" si="6"/>
        <v>Y</v>
      </c>
      <c r="P1985" s="4" t="s">
        <v>71</v>
      </c>
      <c r="Q1985" s="4"/>
      <c r="R1985" s="4"/>
      <c r="S1985" s="4" t="s">
        <v>31</v>
      </c>
      <c r="T1985" s="4" t="s">
        <v>82</v>
      </c>
      <c r="U1985" s="4" t="s">
        <v>31</v>
      </c>
    </row>
    <row r="1986">
      <c r="A1986" s="3" t="s">
        <v>1316</v>
      </c>
      <c r="B1986" s="2" t="s">
        <v>22</v>
      </c>
      <c r="C1986" s="3" t="s">
        <v>374</v>
      </c>
      <c r="D1986" s="3" t="str">
        <f>VLOOKUP(C1986,Locations!$G$2:$H$250,2,false)</f>
        <v>00019 The Underroot</v>
      </c>
      <c r="E1986" s="2" t="s">
        <v>24</v>
      </c>
      <c r="F1986" s="23" t="s">
        <v>1317</v>
      </c>
      <c r="G1986" s="5" t="s">
        <v>1318</v>
      </c>
      <c r="H1986" s="2"/>
      <c r="I1986" s="4" t="s">
        <v>28</v>
      </c>
      <c r="J1986" s="4" t="s">
        <v>28</v>
      </c>
      <c r="K1986" s="4" t="s">
        <v>28</v>
      </c>
      <c r="L1986" s="4" t="s">
        <v>70</v>
      </c>
      <c r="M1986" s="4" t="str">
        <f>IF(vlookup(A1986,'Available Pokemon'!A:C,3,FALSE)=D1986,"Y","N")</f>
        <v>Y</v>
      </c>
      <c r="N1986" s="4" t="str">
        <f>iferror(IF(vlookup(A1986,'Available Pokemon'!A:D,4,FALSE)=D1986,"Y","N"),"N")</f>
        <v>N</v>
      </c>
      <c r="O1986" s="4" t="str">
        <f t="shared" si="6"/>
        <v>Y</v>
      </c>
      <c r="P1986" s="4" t="s">
        <v>186</v>
      </c>
      <c r="Q1986" s="4" t="s">
        <v>128</v>
      </c>
      <c r="R1986" s="4"/>
      <c r="S1986" s="4"/>
      <c r="T1986" s="4" t="s">
        <v>82</v>
      </c>
      <c r="U1986" s="4" t="s">
        <v>31</v>
      </c>
    </row>
    <row r="1987">
      <c r="A1987" s="3" t="s">
        <v>1319</v>
      </c>
      <c r="B1987" s="2" t="s">
        <v>22</v>
      </c>
      <c r="C1987" s="3" t="s">
        <v>643</v>
      </c>
      <c r="D1987" s="3" t="str">
        <f>VLOOKUP(C1987,Locations!$G$2:$H$250,2,false)</f>
        <v>00044 Chrysolia Spring</v>
      </c>
      <c r="E1987" s="2" t="s">
        <v>24</v>
      </c>
      <c r="F1987" s="23" t="s">
        <v>1317</v>
      </c>
      <c r="G1987" s="5" t="s">
        <v>1320</v>
      </c>
      <c r="H1987" s="2"/>
      <c r="I1987" s="4" t="s">
        <v>28</v>
      </c>
      <c r="J1987" s="4" t="s">
        <v>28</v>
      </c>
      <c r="K1987" s="4" t="s">
        <v>28</v>
      </c>
      <c r="L1987" s="4" t="s">
        <v>70</v>
      </c>
      <c r="M1987" s="4" t="str">
        <f>IF(vlookup(A1987,'Available Pokemon'!A:C,3,FALSE)=D1987,"Y","N")</f>
        <v>Y</v>
      </c>
      <c r="N1987" s="4" t="str">
        <f>iferror(IF(vlookup(A1987,'Available Pokemon'!A:D,4,FALSE)=D1987,"Y","N"),"N")</f>
        <v>N</v>
      </c>
      <c r="O1987" s="4" t="str">
        <f t="shared" si="6"/>
        <v>Y</v>
      </c>
      <c r="P1987" s="4" t="s">
        <v>33</v>
      </c>
      <c r="Q1987" s="4" t="s">
        <v>44</v>
      </c>
      <c r="R1987" s="4"/>
      <c r="S1987" s="4"/>
      <c r="T1987" s="4" t="s">
        <v>82</v>
      </c>
      <c r="U1987" s="4" t="s">
        <v>31</v>
      </c>
    </row>
    <row r="1988">
      <c r="A1988" s="3" t="s">
        <v>1321</v>
      </c>
      <c r="B1988" s="2" t="s">
        <v>22</v>
      </c>
      <c r="C1988" s="3" t="s">
        <v>816</v>
      </c>
      <c r="D1988" s="3" t="str">
        <f>VLOOKUP(C1988,Locations!$G$2:$H$250,2,false)</f>
        <v>00070 Agate Circus</v>
      </c>
      <c r="E1988" s="2" t="s">
        <v>24</v>
      </c>
      <c r="F1988" s="23" t="s">
        <v>1317</v>
      </c>
      <c r="G1988" s="5" t="s">
        <v>1322</v>
      </c>
      <c r="H1988" s="2"/>
      <c r="I1988" s="4" t="s">
        <v>28</v>
      </c>
      <c r="J1988" s="4" t="s">
        <v>28</v>
      </c>
      <c r="K1988" s="4" t="s">
        <v>28</v>
      </c>
      <c r="L1988" s="4" t="s">
        <v>70</v>
      </c>
      <c r="M1988" s="4" t="str">
        <f>IF(vlookup(A1988,'Available Pokemon'!A:C,3,FALSE)=D1988,"Y","N")</f>
        <v>Y</v>
      </c>
      <c r="N1988" s="4" t="str">
        <f>iferror(IF(vlookup(A1988,'Available Pokemon'!A:D,4,FALSE)=D1988,"Y","N"),"N")</f>
        <v>N</v>
      </c>
      <c r="O1988" s="4" t="str">
        <f t="shared" si="6"/>
        <v>Y</v>
      </c>
      <c r="P1988" s="4" t="s">
        <v>71</v>
      </c>
      <c r="Q1988" s="4" t="s">
        <v>111</v>
      </c>
      <c r="R1988" s="4"/>
      <c r="S1988" s="4"/>
      <c r="T1988" s="4" t="s">
        <v>82</v>
      </c>
      <c r="U1988" s="4" t="s">
        <v>31</v>
      </c>
    </row>
    <row r="1989">
      <c r="A1989" s="3" t="s">
        <v>614</v>
      </c>
      <c r="B1989" s="2" t="s">
        <v>22</v>
      </c>
      <c r="C1989" s="3" t="s">
        <v>1323</v>
      </c>
      <c r="D1989" s="3" t="str">
        <f>VLOOKUP(C1989,Locations!$G$2:$H$250,2,false)</f>
        <v>00117 North Obsidia Ward Renovated</v>
      </c>
      <c r="E1989" s="2" t="s">
        <v>24</v>
      </c>
      <c r="F1989" s="23" t="s">
        <v>1317</v>
      </c>
      <c r="G1989" s="3" t="s">
        <v>1324</v>
      </c>
      <c r="H1989" s="2"/>
      <c r="I1989" s="4" t="s">
        <v>28</v>
      </c>
      <c r="J1989" s="4" t="s">
        <v>28</v>
      </c>
      <c r="K1989" s="4" t="s">
        <v>28</v>
      </c>
      <c r="L1989" s="4"/>
      <c r="M1989" s="4" t="str">
        <f>IF(vlookup(A1989,'Available Pokemon'!A:C,3,FALSE)=D1989,"Y","N")</f>
        <v>N</v>
      </c>
      <c r="N1989" s="4" t="str">
        <f>iferror(IF(vlookup(A1989,'Available Pokemon'!A:D,4,FALSE)=D1989,"Y","N"),"N")</f>
        <v>N</v>
      </c>
      <c r="O1989" s="4" t="str">
        <f t="shared" si="6"/>
        <v>Y</v>
      </c>
      <c r="P1989" s="4" t="s">
        <v>177</v>
      </c>
      <c r="Q1989" s="4"/>
      <c r="R1989" s="4" t="s">
        <v>28</v>
      </c>
      <c r="S1989" s="4" t="s">
        <v>31</v>
      </c>
      <c r="T1989" s="4">
        <v>1.0</v>
      </c>
      <c r="U1989" s="4"/>
    </row>
    <row r="1990">
      <c r="A1990" s="3" t="s">
        <v>1325</v>
      </c>
      <c r="B1990" s="2" t="s">
        <v>22</v>
      </c>
      <c r="C1990" s="3" t="s">
        <v>1326</v>
      </c>
      <c r="D1990" s="3" t="str">
        <f>VLOOKUP(C1990,Locations!$G$2:$H$250,2,false)</f>
        <v>00163 Grandview Station</v>
      </c>
      <c r="E1990" s="2" t="s">
        <v>24</v>
      </c>
      <c r="F1990" s="23" t="s">
        <v>1317</v>
      </c>
      <c r="G1990" s="5" t="s">
        <v>1327</v>
      </c>
      <c r="H1990" s="2"/>
      <c r="I1990" s="4" t="s">
        <v>28</v>
      </c>
      <c r="J1990" s="4" t="s">
        <v>28</v>
      </c>
      <c r="K1990" s="4" t="s">
        <v>28</v>
      </c>
      <c r="L1990" s="4" t="s">
        <v>70</v>
      </c>
      <c r="M1990" s="4" t="str">
        <f>IF(vlookup(A1990,'Available Pokemon'!A:C,3,FALSE)=D1990,"Y","N")</f>
        <v>Y</v>
      </c>
      <c r="N1990" s="4" t="str">
        <f>iferror(IF(vlookup(A1990,'Available Pokemon'!A:D,4,FALSE)=D1990,"Y","N"),"N")</f>
        <v>N</v>
      </c>
      <c r="O1990" s="4" t="str">
        <f t="shared" si="6"/>
        <v>Y</v>
      </c>
      <c r="P1990" s="4" t="s">
        <v>111</v>
      </c>
      <c r="Q1990" s="4" t="s">
        <v>147</v>
      </c>
      <c r="R1990" s="4"/>
      <c r="S1990" s="4"/>
      <c r="T1990" s="4" t="s">
        <v>82</v>
      </c>
      <c r="U1990" s="4" t="s">
        <v>31</v>
      </c>
    </row>
    <row r="1991">
      <c r="A1991" s="3" t="s">
        <v>1328</v>
      </c>
      <c r="B1991" s="2" t="s">
        <v>22</v>
      </c>
      <c r="C1991" s="3" t="s">
        <v>1329</v>
      </c>
      <c r="D1991" s="3" t="str">
        <f>VLOOKUP(C1991,Locations!$G$2:$H$250,2,false)</f>
        <v>00176 Glass Workstation</v>
      </c>
      <c r="E1991" s="2" t="s">
        <v>24</v>
      </c>
      <c r="F1991" s="23" t="s">
        <v>1317</v>
      </c>
      <c r="G1991" s="5" t="s">
        <v>1330</v>
      </c>
      <c r="H1991" s="2"/>
      <c r="I1991" s="4" t="s">
        <v>28</v>
      </c>
      <c r="J1991" s="4" t="s">
        <v>28</v>
      </c>
      <c r="K1991" s="4" t="s">
        <v>28</v>
      </c>
      <c r="L1991" s="4" t="s">
        <v>70</v>
      </c>
      <c r="M1991" s="4" t="str">
        <f>IF(vlookup(A1991,'Available Pokemon'!A:C,3,FALSE)=D1991,"Y","N")</f>
        <v>Y</v>
      </c>
      <c r="N1991" s="4" t="str">
        <f>iferror(IF(vlookup(A1991,'Available Pokemon'!A:D,4,FALSE)=D1991,"Y","N"),"N")</f>
        <v>N</v>
      </c>
      <c r="O1991" s="4" t="str">
        <f t="shared" si="6"/>
        <v>Y</v>
      </c>
      <c r="P1991" s="4" t="s">
        <v>131</v>
      </c>
      <c r="Q1991" s="4" t="s">
        <v>172</v>
      </c>
      <c r="R1991" s="4"/>
      <c r="S1991" s="4"/>
      <c r="T1991" s="4" t="s">
        <v>82</v>
      </c>
      <c r="U1991" s="4" t="s">
        <v>31</v>
      </c>
    </row>
    <row r="1992">
      <c r="A1992" s="3" t="s">
        <v>1331</v>
      </c>
      <c r="B1992" s="2" t="s">
        <v>22</v>
      </c>
      <c r="C1992" s="3" t="s">
        <v>1150</v>
      </c>
      <c r="D1992" s="3" t="str">
        <f>VLOOKUP(C1992,Locations!$G$2:$H$250,2,false)</f>
        <v>00177 Agate City</v>
      </c>
      <c r="E1992" s="2" t="s">
        <v>24</v>
      </c>
      <c r="F1992" s="23" t="s">
        <v>1317</v>
      </c>
      <c r="G1992" s="5" t="s">
        <v>1332</v>
      </c>
      <c r="H1992" s="2"/>
      <c r="I1992" s="4" t="s">
        <v>28</v>
      </c>
      <c r="J1992" s="4" t="s">
        <v>28</v>
      </c>
      <c r="K1992" s="4" t="s">
        <v>28</v>
      </c>
      <c r="L1992" s="4" t="s">
        <v>70</v>
      </c>
      <c r="M1992" s="4" t="str">
        <f>IF(vlookup(A1992,'Available Pokemon'!A:C,3,FALSE)=D1992,"Y","N")</f>
        <v>Y</v>
      </c>
      <c r="N1992" s="4" t="str">
        <f>iferror(IF(vlookup(A1992,'Available Pokemon'!A:D,4,FALSE)=D1992,"Y","N"),"N")</f>
        <v>N</v>
      </c>
      <c r="O1992" s="4" t="str">
        <f t="shared" si="6"/>
        <v>Y</v>
      </c>
      <c r="P1992" s="4" t="s">
        <v>111</v>
      </c>
      <c r="Q1992" s="4" t="s">
        <v>29</v>
      </c>
      <c r="R1992" s="4"/>
      <c r="S1992" s="4"/>
      <c r="T1992" s="4" t="s">
        <v>82</v>
      </c>
      <c r="U1992" s="4" t="s">
        <v>31</v>
      </c>
    </row>
    <row r="1993">
      <c r="A1993" s="3" t="s">
        <v>1333</v>
      </c>
      <c r="B1993" s="2" t="s">
        <v>22</v>
      </c>
      <c r="C1993" s="3" t="s">
        <v>1299</v>
      </c>
      <c r="D1993" s="3" t="str">
        <f>VLOOKUP(C1993,Locations!$G$2:$H$250,2,false)</f>
        <v>00193 Chrysolia Deepwoods</v>
      </c>
      <c r="E1993" s="2" t="s">
        <v>24</v>
      </c>
      <c r="F1993" s="23" t="s">
        <v>1317</v>
      </c>
      <c r="G1993" s="5" t="s">
        <v>1334</v>
      </c>
      <c r="H1993" s="2"/>
      <c r="I1993" s="4" t="s">
        <v>28</v>
      </c>
      <c r="J1993" s="4" t="s">
        <v>28</v>
      </c>
      <c r="K1993" s="4" t="s">
        <v>28</v>
      </c>
      <c r="L1993" s="4" t="s">
        <v>70</v>
      </c>
      <c r="M1993" s="4" t="str">
        <f>IF(vlookup(A1993,'Available Pokemon'!A:C,3,FALSE)=D1993,"Y","N")</f>
        <v>Y</v>
      </c>
      <c r="N1993" s="4" t="str">
        <f>iferror(IF(vlookup(A1993,'Available Pokemon'!A:D,4,FALSE)=D1993,"Y","N"),"N")</f>
        <v>N</v>
      </c>
      <c r="O1993" s="4" t="str">
        <f t="shared" si="6"/>
        <v>Y</v>
      </c>
      <c r="P1993" s="4" t="s">
        <v>81</v>
      </c>
      <c r="Q1993" s="4"/>
      <c r="R1993" s="4"/>
      <c r="S1993" s="4" t="s">
        <v>31</v>
      </c>
      <c r="T1993" s="4" t="s">
        <v>82</v>
      </c>
      <c r="U1993" s="4" t="s">
        <v>31</v>
      </c>
    </row>
    <row r="1994" hidden="1">
      <c r="A1994" s="2" t="s">
        <v>355</v>
      </c>
      <c r="B1994" s="2" t="s">
        <v>96</v>
      </c>
      <c r="C1994" s="2" t="s">
        <v>1335</v>
      </c>
      <c r="D1994" s="3" t="str">
        <f>VLOOKUP(C1994,Locations!$G$2:$H$250,2,false)</f>
        <v>00194 New World - Lost Railcave</v>
      </c>
      <c r="E1994" s="2" t="s">
        <v>24</v>
      </c>
      <c r="F1994" s="23" t="s">
        <v>1317</v>
      </c>
      <c r="G1994" s="5"/>
      <c r="H1994" s="2"/>
      <c r="I1994" s="4"/>
      <c r="J1994" s="4"/>
      <c r="K1994" s="4"/>
      <c r="L1994" s="4" t="s">
        <v>70</v>
      </c>
      <c r="M1994" s="4" t="str">
        <f>IF(vlookup(A1994,'Available Pokemon'!A:C,3,FALSE)=D1994,"Y","N")</f>
        <v>N</v>
      </c>
      <c r="N1994" s="4" t="str">
        <f>iferror(IF(vlookup(A1994,'Available Pokemon'!A:D,4,FALSE)=D1994,"Y","N"),"N")</f>
        <v>N</v>
      </c>
      <c r="O1994" s="4" t="str">
        <f t="shared" si="6"/>
        <v>N</v>
      </c>
      <c r="P1994" s="4" t="s">
        <v>121</v>
      </c>
      <c r="Q1994" s="4" t="s">
        <v>172</v>
      </c>
      <c r="R1994" s="4"/>
      <c r="S1994" s="4"/>
      <c r="T1994" s="4" t="s">
        <v>82</v>
      </c>
      <c r="U1994" s="4" t="s">
        <v>31</v>
      </c>
    </row>
    <row r="1995" hidden="1">
      <c r="A1995" s="2" t="s">
        <v>1269</v>
      </c>
      <c r="B1995" s="2" t="s">
        <v>96</v>
      </c>
      <c r="C1995" s="2" t="s">
        <v>1335</v>
      </c>
      <c r="D1995" s="3" t="str">
        <f>VLOOKUP(C1995,Locations!$G$2:$H$250,2,false)</f>
        <v>00194 New World - Lost Railcave</v>
      </c>
      <c r="E1995" s="2" t="s">
        <v>24</v>
      </c>
      <c r="F1995" s="23" t="s">
        <v>1317</v>
      </c>
      <c r="G1995" s="5"/>
      <c r="H1995" s="2"/>
      <c r="I1995" s="4" t="s">
        <v>443</v>
      </c>
      <c r="J1995" s="4"/>
      <c r="K1995" s="4"/>
      <c r="L1995" s="4"/>
      <c r="M1995" s="4" t="str">
        <f>IF(vlookup(A1995,'Available Pokemon'!A:C,3,FALSE)=D1995,"Y","N")</f>
        <v>N</v>
      </c>
      <c r="N1995" s="4" t="str">
        <f>iferror(IF(vlookup(A1995,'Available Pokemon'!A:D,4,FALSE)=D1995,"Y","N"),"N")</f>
        <v>N</v>
      </c>
      <c r="O1995" s="4" t="str">
        <f t="shared" si="6"/>
        <v>N</v>
      </c>
      <c r="P1995" s="4" t="s">
        <v>121</v>
      </c>
      <c r="Q1995" s="4" t="s">
        <v>128</v>
      </c>
      <c r="R1995" s="4"/>
      <c r="S1995" s="4"/>
      <c r="T1995" s="4" t="s">
        <v>464</v>
      </c>
      <c r="U1995" s="4" t="s">
        <v>31</v>
      </c>
    </row>
    <row r="1996" hidden="1">
      <c r="A1996" s="2" t="s">
        <v>482</v>
      </c>
      <c r="B1996" s="2" t="s">
        <v>96</v>
      </c>
      <c r="C1996" s="2" t="s">
        <v>1335</v>
      </c>
      <c r="D1996" s="3" t="str">
        <f>VLOOKUP(C1996,Locations!$G$2:$H$250,2,false)</f>
        <v>00194 New World - Lost Railcave</v>
      </c>
      <c r="E1996" s="2" t="s">
        <v>24</v>
      </c>
      <c r="F1996" s="23" t="s">
        <v>1317</v>
      </c>
      <c r="G1996" s="5"/>
      <c r="H1996" s="2"/>
      <c r="I1996" s="4" t="s">
        <v>975</v>
      </c>
      <c r="J1996" s="4" t="s">
        <v>898</v>
      </c>
      <c r="K1996" s="4"/>
      <c r="L1996" s="4" t="s">
        <v>70</v>
      </c>
      <c r="M1996" s="4" t="str">
        <f>IF(vlookup(A1996,'Available Pokemon'!A:C,3,FALSE)=D1996,"Y","N")</f>
        <v>N</v>
      </c>
      <c r="N1996" s="4" t="str">
        <f>iferror(IF(vlookup(A1996,'Available Pokemon'!A:D,4,FALSE)=D1996,"Y","N"),"N")</f>
        <v>N</v>
      </c>
      <c r="O1996" s="4" t="str">
        <f t="shared" si="6"/>
        <v>N</v>
      </c>
      <c r="P1996" s="4" t="s">
        <v>111</v>
      </c>
      <c r="Q1996" s="4" t="s">
        <v>121</v>
      </c>
      <c r="R1996" s="4"/>
      <c r="S1996" s="4"/>
      <c r="T1996" s="4" t="s">
        <v>464</v>
      </c>
      <c r="U1996" s="4" t="s">
        <v>31</v>
      </c>
    </row>
    <row r="1997" hidden="1">
      <c r="A1997" s="2" t="s">
        <v>1181</v>
      </c>
      <c r="B1997" s="2" t="s">
        <v>96</v>
      </c>
      <c r="C1997" s="2" t="s">
        <v>1335</v>
      </c>
      <c r="D1997" s="3" t="str">
        <f>VLOOKUP(C1997,Locations!$G$2:$H$250,2,false)</f>
        <v>00194 New World - Lost Railcave</v>
      </c>
      <c r="E1997" s="2" t="s">
        <v>24</v>
      </c>
      <c r="F1997" s="23" t="s">
        <v>1317</v>
      </c>
      <c r="G1997" s="5"/>
      <c r="H1997" s="2"/>
      <c r="I1997" s="4"/>
      <c r="J1997" s="4"/>
      <c r="K1997" s="4"/>
      <c r="L1997" s="4"/>
      <c r="M1997" s="4" t="str">
        <f>IF(vlookup(A1997,'Available Pokemon'!A:C,3,FALSE)=D1997,"Y","N")</f>
        <v>N</v>
      </c>
      <c r="N1997" s="4" t="str">
        <f>iferror(IF(vlookup(A1997,'Available Pokemon'!A:D,4,FALSE)=D1997,"Y","N"),"N")</f>
        <v>N</v>
      </c>
      <c r="O1997" s="4" t="str">
        <f t="shared" si="6"/>
        <v>N</v>
      </c>
      <c r="P1997" s="4" t="s">
        <v>81</v>
      </c>
      <c r="Q1997" s="4"/>
      <c r="R1997" s="4"/>
      <c r="S1997" s="4"/>
      <c r="T1997" s="4" t="s">
        <v>464</v>
      </c>
      <c r="U1997" s="4" t="s">
        <v>31</v>
      </c>
    </row>
    <row r="1998" hidden="1">
      <c r="A1998" s="2" t="s">
        <v>1096</v>
      </c>
      <c r="B1998" s="2" t="s">
        <v>96</v>
      </c>
      <c r="C1998" s="2" t="s">
        <v>1335</v>
      </c>
      <c r="D1998" s="3" t="str">
        <f>VLOOKUP(C1998,Locations!$G$2:$H$250,2,false)</f>
        <v>00194 New World - Lost Railcave</v>
      </c>
      <c r="E1998" s="2" t="s">
        <v>24</v>
      </c>
      <c r="F1998" s="23" t="s">
        <v>1317</v>
      </c>
      <c r="G1998" s="5"/>
      <c r="H1998" s="2"/>
      <c r="I1998" s="4" t="s">
        <v>1097</v>
      </c>
      <c r="J1998" s="4"/>
      <c r="K1998" s="4"/>
      <c r="L1998" s="4" t="s">
        <v>70</v>
      </c>
      <c r="M1998" s="4" t="str">
        <f>IF(vlookup(A1998,'Available Pokemon'!A:C,3,FALSE)=D1998,"Y","N")</f>
        <v>N</v>
      </c>
      <c r="N1998" s="4" t="str">
        <f>iferror(IF(vlookup(A1998,'Available Pokemon'!A:D,4,FALSE)=D1998,"Y","N"),"N")</f>
        <v>N</v>
      </c>
      <c r="O1998" s="4" t="str">
        <f t="shared" si="6"/>
        <v>N</v>
      </c>
      <c r="P1998" s="4" t="s">
        <v>121</v>
      </c>
      <c r="Q1998" s="4" t="s">
        <v>56</v>
      </c>
      <c r="R1998" s="4"/>
      <c r="S1998" s="4"/>
      <c r="T1998" s="4" t="s">
        <v>82</v>
      </c>
      <c r="U1998" s="4" t="s">
        <v>31</v>
      </c>
    </row>
    <row r="1999">
      <c r="A1999" s="2" t="s">
        <v>1336</v>
      </c>
      <c r="B1999" s="2" t="s">
        <v>96</v>
      </c>
      <c r="C1999" s="2" t="s">
        <v>1335</v>
      </c>
      <c r="D1999" s="3" t="str">
        <f>VLOOKUP(C1999,Locations!$G$2:$H$250,2,false)</f>
        <v>00194 New World - Lost Railcave</v>
      </c>
      <c r="E1999" s="2" t="s">
        <v>24</v>
      </c>
      <c r="F1999" s="23" t="s">
        <v>1317</v>
      </c>
      <c r="G1999" s="5"/>
      <c r="H1999" s="2"/>
      <c r="I1999" s="4"/>
      <c r="J1999" s="4"/>
      <c r="K1999" s="4"/>
      <c r="L1999" s="4" t="s">
        <v>70</v>
      </c>
      <c r="M1999" s="4" t="str">
        <f>IF(vlookup(A1999,'Available Pokemon'!A:C,3,FALSE)=D1999,"Y","N")</f>
        <v>Y</v>
      </c>
      <c r="N1999" s="4" t="str">
        <f>iferror(IF(vlookup(A1999,'Available Pokemon'!A:D,4,FALSE)=D1999,"Y","N"),"N")</f>
        <v>N</v>
      </c>
      <c r="O1999" s="4" t="str">
        <f t="shared" si="6"/>
        <v>Y</v>
      </c>
      <c r="P1999" s="4" t="s">
        <v>121</v>
      </c>
      <c r="Q1999" s="4" t="s">
        <v>30</v>
      </c>
      <c r="R1999" s="4"/>
      <c r="S1999" s="4"/>
      <c r="T1999" s="4" t="s">
        <v>82</v>
      </c>
      <c r="U1999" s="4" t="s">
        <v>31</v>
      </c>
    </row>
    <row r="2000" hidden="1">
      <c r="A2000" s="2" t="s">
        <v>906</v>
      </c>
      <c r="B2000" s="2" t="s">
        <v>96</v>
      </c>
      <c r="C2000" s="2" t="s">
        <v>1335</v>
      </c>
      <c r="D2000" s="3" t="str">
        <f>VLOOKUP(C2000,Locations!$G$2:$H$250,2,false)</f>
        <v>00194 New World - Lost Railcave</v>
      </c>
      <c r="E2000" s="2" t="s">
        <v>24</v>
      </c>
      <c r="F2000" s="23" t="s">
        <v>1317</v>
      </c>
      <c r="G2000" s="5"/>
      <c r="H2000" s="2"/>
      <c r="I2000" s="4"/>
      <c r="J2000" s="4"/>
      <c r="K2000" s="4"/>
      <c r="L2000" s="4"/>
      <c r="M2000" s="4" t="str">
        <f>IF(vlookup(A2000,'Available Pokemon'!A:C,3,FALSE)=D2000,"Y","N")</f>
        <v>N</v>
      </c>
      <c r="N2000" s="4" t="str">
        <f>iferror(IF(vlookup(A2000,'Available Pokemon'!A:D,4,FALSE)=D2000,"Y","N"),"N")</f>
        <v>N</v>
      </c>
      <c r="O2000" s="4" t="str">
        <f t="shared" si="6"/>
        <v>N</v>
      </c>
      <c r="P2000" s="4" t="s">
        <v>81</v>
      </c>
      <c r="Q2000" s="4"/>
      <c r="R2000" s="4"/>
      <c r="S2000" s="4"/>
      <c r="T2000" s="4" t="s">
        <v>464</v>
      </c>
      <c r="U2000" s="4" t="s">
        <v>31</v>
      </c>
    </row>
    <row r="2001" hidden="1">
      <c r="A2001" s="2" t="s">
        <v>768</v>
      </c>
      <c r="B2001" s="2" t="s">
        <v>96</v>
      </c>
      <c r="C2001" s="2" t="s">
        <v>1335</v>
      </c>
      <c r="D2001" s="3" t="str">
        <f>VLOOKUP(C2001,Locations!$G$2:$H$250,2,false)</f>
        <v>00194 New World - Lost Railcave</v>
      </c>
      <c r="E2001" s="2" t="s">
        <v>24</v>
      </c>
      <c r="F2001" s="23" t="s">
        <v>1317</v>
      </c>
      <c r="G2001" s="5"/>
      <c r="H2001" s="2"/>
      <c r="I2001" s="4"/>
      <c r="J2001" s="4"/>
      <c r="K2001" s="4"/>
      <c r="L2001" s="4" t="s">
        <v>70</v>
      </c>
      <c r="M2001" s="4" t="str">
        <f>IF(vlookup(A2001,'Available Pokemon'!A:C,3,FALSE)=D2001,"Y","N")</f>
        <v>N</v>
      </c>
      <c r="N2001" s="4" t="str">
        <f>iferror(IF(vlookup(A2001,'Available Pokemon'!A:D,4,FALSE)=D2001,"Y","N"),"N")</f>
        <v>N</v>
      </c>
      <c r="O2001" s="4" t="str">
        <f t="shared" si="6"/>
        <v>N</v>
      </c>
      <c r="P2001" s="4" t="s">
        <v>177</v>
      </c>
      <c r="Q2001" s="4"/>
      <c r="R2001" s="4"/>
      <c r="S2001" s="4"/>
      <c r="T2001" s="4" t="s">
        <v>82</v>
      </c>
      <c r="U2001" s="4" t="s">
        <v>31</v>
      </c>
    </row>
    <row r="2002" hidden="1">
      <c r="A2002" s="2" t="s">
        <v>796</v>
      </c>
      <c r="B2002" s="2" t="s">
        <v>96</v>
      </c>
      <c r="C2002" s="2" t="s">
        <v>1335</v>
      </c>
      <c r="D2002" s="3" t="str">
        <f>VLOOKUP(C2002,Locations!$G$2:$H$250,2,false)</f>
        <v>00194 New World - Lost Railcave</v>
      </c>
      <c r="E2002" s="2" t="s">
        <v>24</v>
      </c>
      <c r="F2002" s="23" t="s">
        <v>1317</v>
      </c>
      <c r="G2002" s="5"/>
      <c r="H2002" s="2"/>
      <c r="I2002" s="4" t="s">
        <v>581</v>
      </c>
      <c r="J2002" s="4"/>
      <c r="K2002" s="4"/>
      <c r="L2002" s="4"/>
      <c r="M2002" s="4" t="str">
        <f>IF(vlookup(A2002,'Available Pokemon'!A:C,3,FALSE)=D2002,"Y","N")</f>
        <v>N</v>
      </c>
      <c r="N2002" s="4" t="str">
        <f>iferror(IF(vlookup(A2002,'Available Pokemon'!A:D,4,FALSE)=D2002,"Y","N"),"N")</f>
        <v>N</v>
      </c>
      <c r="O2002" s="4" t="str">
        <f t="shared" si="6"/>
        <v>N</v>
      </c>
      <c r="P2002" s="4" t="s">
        <v>147</v>
      </c>
      <c r="Q2002" s="4" t="s">
        <v>177</v>
      </c>
      <c r="R2002" s="4"/>
      <c r="S2002" s="4"/>
      <c r="T2002" s="4" t="s">
        <v>82</v>
      </c>
      <c r="U2002" s="4" t="s">
        <v>31</v>
      </c>
    </row>
    <row r="2003" hidden="1">
      <c r="A2003" s="2" t="s">
        <v>490</v>
      </c>
      <c r="B2003" s="2" t="s">
        <v>96</v>
      </c>
      <c r="C2003" s="2" t="s">
        <v>1335</v>
      </c>
      <c r="D2003" s="3" t="str">
        <f>VLOOKUP(C2003,Locations!$G$2:$H$250,2,false)</f>
        <v>00194 New World - Lost Railcave</v>
      </c>
      <c r="E2003" s="2" t="s">
        <v>24</v>
      </c>
      <c r="F2003" s="23" t="s">
        <v>1317</v>
      </c>
      <c r="G2003" s="5"/>
      <c r="H2003" s="2"/>
      <c r="I2003" s="4" t="s">
        <v>353</v>
      </c>
      <c r="J2003" s="4" t="s">
        <v>354</v>
      </c>
      <c r="K2003" s="4"/>
      <c r="L2003" s="4"/>
      <c r="M2003" s="4" t="str">
        <f>IF(vlookup(A2003,'Available Pokemon'!A:C,3,FALSE)=D2003,"Y","N")</f>
        <v>N</v>
      </c>
      <c r="N2003" s="4" t="str">
        <f>iferror(IF(vlookup(A2003,'Available Pokemon'!A:D,4,FALSE)=D2003,"Y","N"),"N")</f>
        <v>N</v>
      </c>
      <c r="O2003" s="4" t="str">
        <f t="shared" si="6"/>
        <v>N</v>
      </c>
      <c r="P2003" s="4" t="s">
        <v>29</v>
      </c>
      <c r="Q2003" s="4" t="s">
        <v>172</v>
      </c>
      <c r="R2003" s="4"/>
      <c r="S2003" s="4"/>
      <c r="T2003" s="4" t="s">
        <v>464</v>
      </c>
      <c r="U2003" s="4" t="s">
        <v>31</v>
      </c>
    </row>
    <row r="2004" hidden="1">
      <c r="A2004" s="2" t="s">
        <v>447</v>
      </c>
      <c r="B2004" s="2" t="s">
        <v>96</v>
      </c>
      <c r="C2004" s="2" t="s">
        <v>1335</v>
      </c>
      <c r="D2004" s="3" t="str">
        <f>VLOOKUP(C2004,Locations!$G$2:$H$250,2,false)</f>
        <v>00194 New World - Lost Railcave</v>
      </c>
      <c r="E2004" s="2" t="s">
        <v>24</v>
      </c>
      <c r="F2004" s="23" t="s">
        <v>1317</v>
      </c>
      <c r="G2004" s="5"/>
      <c r="H2004" s="2"/>
      <c r="I2004" s="4" t="s">
        <v>975</v>
      </c>
      <c r="J2004" s="4" t="s">
        <v>1337</v>
      </c>
      <c r="K2004" s="4"/>
      <c r="L2004" s="4" t="s">
        <v>70</v>
      </c>
      <c r="M2004" s="4" t="str">
        <f>IF(vlookup(A2004,'Available Pokemon'!A:C,3,FALSE)=D2004,"Y","N")</f>
        <v>N</v>
      </c>
      <c r="N2004" s="4" t="str">
        <f>iferror(IF(vlookup(A2004,'Available Pokemon'!A:D,4,FALSE)=D2004,"Y","N"),"N")</f>
        <v>N</v>
      </c>
      <c r="O2004" s="4" t="str">
        <f t="shared" si="6"/>
        <v>N</v>
      </c>
      <c r="P2004" s="4" t="s">
        <v>111</v>
      </c>
      <c r="Q2004" s="4" t="s">
        <v>121</v>
      </c>
      <c r="R2004" s="4"/>
      <c r="S2004" s="4"/>
      <c r="T2004" s="4" t="s">
        <v>464</v>
      </c>
      <c r="U2004" s="4" t="s">
        <v>31</v>
      </c>
    </row>
    <row r="2005" hidden="1">
      <c r="A2005" s="2" t="s">
        <v>1197</v>
      </c>
      <c r="B2005" s="2" t="s">
        <v>96</v>
      </c>
      <c r="C2005" s="2" t="s">
        <v>1335</v>
      </c>
      <c r="D2005" s="3" t="str">
        <f>VLOOKUP(C2005,Locations!$G$2:$H$250,2,false)</f>
        <v>00194 New World - Lost Railcave</v>
      </c>
      <c r="E2005" s="2" t="s">
        <v>24</v>
      </c>
      <c r="F2005" s="23" t="s">
        <v>1317</v>
      </c>
      <c r="G2005" s="5"/>
      <c r="H2005" s="2"/>
      <c r="I2005" s="4"/>
      <c r="J2005" s="4"/>
      <c r="K2005" s="4"/>
      <c r="L2005" s="4"/>
      <c r="M2005" s="4" t="str">
        <f>IF(vlookup(A2005,'Available Pokemon'!A:C,3,FALSE)=D2005,"Y","N")</f>
        <v>N</v>
      </c>
      <c r="N2005" s="4" t="str">
        <f>iferror(IF(vlookup(A2005,'Available Pokemon'!A:D,4,FALSE)=D2005,"Y","N"),"N")</f>
        <v>N</v>
      </c>
      <c r="O2005" s="4" t="str">
        <f t="shared" si="6"/>
        <v>N</v>
      </c>
      <c r="P2005" s="4" t="s">
        <v>147</v>
      </c>
      <c r="Q2005" s="4"/>
      <c r="R2005" s="4"/>
      <c r="S2005" s="4"/>
      <c r="T2005" s="4" t="s">
        <v>464</v>
      </c>
      <c r="U2005" s="4" t="s">
        <v>31</v>
      </c>
    </row>
    <row r="2006" hidden="1">
      <c r="A2006" s="11" t="s">
        <v>957</v>
      </c>
      <c r="B2006" s="11" t="s">
        <v>165</v>
      </c>
      <c r="C2006" s="12" t="s">
        <v>1338</v>
      </c>
      <c r="D2006" s="3" t="str">
        <f>VLOOKUP(C2006,Locations!$G$2:$H$250,2,false)</f>
        <v>00195 Twilight Desert</v>
      </c>
      <c r="E2006" s="11" t="s">
        <v>24</v>
      </c>
      <c r="F2006" s="23" t="s">
        <v>1317</v>
      </c>
      <c r="G2006" s="5"/>
      <c r="H2006" s="11"/>
      <c r="I2006" s="4"/>
      <c r="J2006" s="4"/>
      <c r="K2006" s="4"/>
      <c r="L2006" s="4"/>
      <c r="M2006" s="4" t="str">
        <f>IF(vlookup(A2006,'Available Pokemon'!A:C,3,FALSE)=D2006,"Y","N")</f>
        <v>N</v>
      </c>
      <c r="N2006" s="4" t="str">
        <f>iferror(IF(vlookup(A2006,'Available Pokemon'!A:D,4,FALSE)=D2006,"Y","N"),"N")</f>
        <v>N</v>
      </c>
      <c r="O2006" s="4" t="str">
        <f t="shared" si="6"/>
        <v>N</v>
      </c>
      <c r="P2006" s="4" t="s">
        <v>121</v>
      </c>
      <c r="Q2006" s="4" t="s">
        <v>56</v>
      </c>
      <c r="R2006" s="4"/>
      <c r="S2006" s="4"/>
      <c r="T2006" s="4" t="s">
        <v>82</v>
      </c>
      <c r="U2006" s="4" t="s">
        <v>31</v>
      </c>
    </row>
    <row r="2007" hidden="1">
      <c r="A2007" s="11" t="s">
        <v>770</v>
      </c>
      <c r="B2007" s="11" t="s">
        <v>165</v>
      </c>
      <c r="C2007" s="12" t="s">
        <v>1338</v>
      </c>
      <c r="D2007" s="3" t="str">
        <f>VLOOKUP(C2007,Locations!$G$2:$H$250,2,false)</f>
        <v>00195 Twilight Desert</v>
      </c>
      <c r="E2007" s="11" t="s">
        <v>24</v>
      </c>
      <c r="F2007" s="23" t="s">
        <v>1317</v>
      </c>
      <c r="G2007" s="3"/>
      <c r="H2007" s="11"/>
      <c r="I2007" s="4"/>
      <c r="J2007" s="4"/>
      <c r="K2007" s="4"/>
      <c r="L2007" s="4" t="s">
        <v>70</v>
      </c>
      <c r="M2007" s="4" t="str">
        <f>IF(vlookup(A2007,'Available Pokemon'!A:C,3,FALSE)=D2007,"Y","N")</f>
        <v>N</v>
      </c>
      <c r="N2007" s="4" t="str">
        <f>iferror(IF(vlookup(A2007,'Available Pokemon'!A:D,4,FALSE)=D2007,"Y","N"),"N")</f>
        <v>N</v>
      </c>
      <c r="O2007" s="4" t="str">
        <f t="shared" si="6"/>
        <v>N</v>
      </c>
      <c r="P2007" s="4" t="s">
        <v>177</v>
      </c>
      <c r="Q2007" s="4" t="s">
        <v>29</v>
      </c>
      <c r="R2007" s="4" t="s">
        <v>28</v>
      </c>
      <c r="S2007" s="4" t="s">
        <v>31</v>
      </c>
      <c r="T2007" s="4" t="s">
        <v>82</v>
      </c>
      <c r="U2007" s="4" t="s">
        <v>31</v>
      </c>
    </row>
    <row r="2008" hidden="1">
      <c r="A2008" s="11" t="s">
        <v>1269</v>
      </c>
      <c r="B2008" s="11" t="s">
        <v>165</v>
      </c>
      <c r="C2008" s="12" t="s">
        <v>1338</v>
      </c>
      <c r="D2008" s="3" t="str">
        <f>VLOOKUP(C2008,Locations!$G$2:$H$250,2,false)</f>
        <v>00195 Twilight Desert</v>
      </c>
      <c r="E2008" s="11" t="s">
        <v>24</v>
      </c>
      <c r="F2008" s="23" t="s">
        <v>1317</v>
      </c>
      <c r="G2008" s="3"/>
      <c r="H2008" s="11"/>
      <c r="I2008" s="4" t="s">
        <v>443</v>
      </c>
      <c r="J2008" s="4"/>
      <c r="K2008" s="4"/>
      <c r="L2008" s="4"/>
      <c r="M2008" s="4" t="str">
        <f>IF(vlookup(A2008,'Available Pokemon'!A:C,3,FALSE)=D2008,"Y","N")</f>
        <v>N</v>
      </c>
      <c r="N2008" s="4" t="str">
        <f>iferror(IF(vlookup(A2008,'Available Pokemon'!A:D,4,FALSE)=D2008,"Y","N"),"N")</f>
        <v>N</v>
      </c>
      <c r="O2008" s="4" t="str">
        <f t="shared" si="6"/>
        <v>N</v>
      </c>
      <c r="P2008" s="4" t="s">
        <v>121</v>
      </c>
      <c r="Q2008" s="4" t="s">
        <v>128</v>
      </c>
      <c r="R2008" s="4"/>
      <c r="S2008" s="4"/>
      <c r="T2008" s="4">
        <v>0.0</v>
      </c>
      <c r="U2008" s="4" t="s">
        <v>31</v>
      </c>
    </row>
    <row r="2009" hidden="1">
      <c r="A2009" s="11" t="s">
        <v>482</v>
      </c>
      <c r="B2009" s="11" t="s">
        <v>165</v>
      </c>
      <c r="C2009" s="12" t="s">
        <v>1338</v>
      </c>
      <c r="D2009" s="3" t="str">
        <f>VLOOKUP(C2009,Locations!$G$2:$H$250,2,false)</f>
        <v>00195 Twilight Desert</v>
      </c>
      <c r="E2009" s="11" t="s">
        <v>24</v>
      </c>
      <c r="F2009" s="23" t="s">
        <v>1317</v>
      </c>
      <c r="G2009" s="3"/>
      <c r="H2009" s="11"/>
      <c r="I2009" s="4" t="s">
        <v>975</v>
      </c>
      <c r="J2009" s="4" t="s">
        <v>898</v>
      </c>
      <c r="K2009" s="4"/>
      <c r="L2009" s="4" t="s">
        <v>70</v>
      </c>
      <c r="M2009" s="4" t="str">
        <f>IF(vlookup(A2009,'Available Pokemon'!A:C,3,FALSE)=D2009,"Y","N")</f>
        <v>N</v>
      </c>
      <c r="N2009" s="4" t="str">
        <f>iferror(IF(vlookup(A2009,'Available Pokemon'!A:D,4,FALSE)=D2009,"Y","N"),"N")</f>
        <v>N</v>
      </c>
      <c r="O2009" s="4" t="str">
        <f t="shared" si="6"/>
        <v>N</v>
      </c>
      <c r="P2009" s="4" t="s">
        <v>121</v>
      </c>
      <c r="Q2009" s="4" t="s">
        <v>111</v>
      </c>
      <c r="R2009" s="4" t="s">
        <v>28</v>
      </c>
      <c r="S2009" s="4" t="s">
        <v>31</v>
      </c>
      <c r="T2009" s="4" t="s">
        <v>82</v>
      </c>
      <c r="U2009" s="4" t="s">
        <v>31</v>
      </c>
    </row>
    <row r="2010" hidden="1">
      <c r="A2010" s="11" t="s">
        <v>864</v>
      </c>
      <c r="B2010" s="11" t="s">
        <v>165</v>
      </c>
      <c r="C2010" s="12" t="s">
        <v>1338</v>
      </c>
      <c r="D2010" s="3" t="str">
        <f>VLOOKUP(C2010,Locations!$G$2:$H$250,2,false)</f>
        <v>00195 Twilight Desert</v>
      </c>
      <c r="E2010" s="11" t="s">
        <v>24</v>
      </c>
      <c r="F2010" s="23" t="s">
        <v>1317</v>
      </c>
      <c r="G2010" s="3"/>
      <c r="H2010" s="11"/>
      <c r="I2010" s="4" t="s">
        <v>800</v>
      </c>
      <c r="J2010" s="4"/>
      <c r="K2010" s="4"/>
      <c r="L2010" s="4" t="s">
        <v>70</v>
      </c>
      <c r="M2010" s="4" t="str">
        <f>IF(vlookup(A2010,'Available Pokemon'!A:C,3,FALSE)=D2010,"Y","N")</f>
        <v>N</v>
      </c>
      <c r="N2010" s="4" t="str">
        <f>iferror(IF(vlookup(A2010,'Available Pokemon'!A:D,4,FALSE)=D2010,"Y","N"),"N")</f>
        <v>N</v>
      </c>
      <c r="O2010" s="4" t="str">
        <f t="shared" si="6"/>
        <v>N</v>
      </c>
      <c r="P2010" s="4" t="s">
        <v>81</v>
      </c>
      <c r="Q2010" s="4" t="s">
        <v>131</v>
      </c>
      <c r="R2010" s="4" t="s">
        <v>28</v>
      </c>
      <c r="S2010" s="4" t="s">
        <v>28</v>
      </c>
      <c r="T2010" s="4">
        <v>1.0</v>
      </c>
      <c r="U2010" s="4"/>
    </row>
    <row r="2011" hidden="1">
      <c r="A2011" s="11" t="s">
        <v>1075</v>
      </c>
      <c r="B2011" s="11" t="s">
        <v>165</v>
      </c>
      <c r="C2011" s="12" t="s">
        <v>1338</v>
      </c>
      <c r="D2011" s="3" t="str">
        <f>VLOOKUP(C2011,Locations!$G$2:$H$250,2,false)</f>
        <v>00195 Twilight Desert</v>
      </c>
      <c r="E2011" s="11" t="s">
        <v>24</v>
      </c>
      <c r="F2011" s="23" t="s">
        <v>1317</v>
      </c>
      <c r="G2011" s="3"/>
      <c r="H2011" s="11"/>
      <c r="I2011" s="4"/>
      <c r="J2011" s="4"/>
      <c r="K2011" s="4"/>
      <c r="L2011" s="4"/>
      <c r="M2011" s="4" t="str">
        <f>IF(vlookup(A2011,'Available Pokemon'!A:C,3,FALSE)=D2011,"Y","N")</f>
        <v>N</v>
      </c>
      <c r="N2011" s="4" t="str">
        <f>iferror(IF(vlookup(A2011,'Available Pokemon'!A:D,4,FALSE)=D2011,"Y","N"),"N")</f>
        <v>N</v>
      </c>
      <c r="O2011" s="4" t="str">
        <f t="shared" si="6"/>
        <v>N</v>
      </c>
      <c r="P2011" s="4" t="s">
        <v>147</v>
      </c>
      <c r="Q2011" s="4" t="s">
        <v>56</v>
      </c>
      <c r="R2011" s="4" t="s">
        <v>28</v>
      </c>
      <c r="S2011" s="4" t="s">
        <v>28</v>
      </c>
      <c r="T2011" s="4">
        <v>0.0</v>
      </c>
      <c r="U2011" s="4" t="s">
        <v>31</v>
      </c>
    </row>
    <row r="2012" hidden="1">
      <c r="A2012" s="11" t="s">
        <v>900</v>
      </c>
      <c r="B2012" s="11" t="s">
        <v>165</v>
      </c>
      <c r="C2012" s="12" t="s">
        <v>1338</v>
      </c>
      <c r="D2012" s="3" t="str">
        <f>VLOOKUP(C2012,Locations!$G$2:$H$250,2,false)</f>
        <v>00195 Twilight Desert</v>
      </c>
      <c r="E2012" s="11" t="s">
        <v>24</v>
      </c>
      <c r="F2012" s="23" t="s">
        <v>1317</v>
      </c>
      <c r="G2012" s="3"/>
      <c r="H2012" s="11"/>
      <c r="I2012" s="4" t="s">
        <v>586</v>
      </c>
      <c r="J2012" s="4"/>
      <c r="K2012" s="4"/>
      <c r="L2012" s="4"/>
      <c r="M2012" s="4" t="str">
        <f>IF(vlookup(A2012,'Available Pokemon'!A:C,3,FALSE)=D2012,"Y","N")</f>
        <v>N</v>
      </c>
      <c r="N2012" s="4" t="str">
        <f>iferror(IF(vlookup(A2012,'Available Pokemon'!A:D,4,FALSE)=D2012,"Y","N"),"N")</f>
        <v>N</v>
      </c>
      <c r="O2012" s="4" t="str">
        <f t="shared" si="6"/>
        <v>N</v>
      </c>
      <c r="P2012" s="4" t="s">
        <v>128</v>
      </c>
      <c r="Q2012" s="4"/>
      <c r="R2012" s="4" t="s">
        <v>28</v>
      </c>
      <c r="S2012" s="4" t="s">
        <v>28</v>
      </c>
      <c r="T2012" s="4">
        <v>0.0</v>
      </c>
      <c r="U2012" s="4" t="s">
        <v>31</v>
      </c>
    </row>
    <row r="2013" hidden="1">
      <c r="A2013" s="11" t="s">
        <v>456</v>
      </c>
      <c r="B2013" s="11" t="s">
        <v>165</v>
      </c>
      <c r="C2013" s="12" t="s">
        <v>1338</v>
      </c>
      <c r="D2013" s="3" t="str">
        <f>VLOOKUP(C2013,Locations!$G$2:$H$250,2,false)</f>
        <v>00195 Twilight Desert</v>
      </c>
      <c r="E2013" s="11" t="s">
        <v>24</v>
      </c>
      <c r="F2013" s="23" t="s">
        <v>1317</v>
      </c>
      <c r="G2013" s="3"/>
      <c r="H2013" s="11"/>
      <c r="I2013" s="4" t="s">
        <v>457</v>
      </c>
      <c r="J2013" s="4"/>
      <c r="K2013" s="4"/>
      <c r="L2013" s="4"/>
      <c r="M2013" s="4" t="str">
        <f>IF(vlookup(A2013,'Available Pokemon'!A:C,3,FALSE)=D2013,"Y","N")</f>
        <v>N</v>
      </c>
      <c r="N2013" s="4" t="str">
        <f>iferror(IF(vlookup(A2013,'Available Pokemon'!A:D,4,FALSE)=D2013,"Y","N"),"N")</f>
        <v>N</v>
      </c>
      <c r="O2013" s="4" t="str">
        <f t="shared" si="6"/>
        <v>N</v>
      </c>
      <c r="P2013" s="4" t="s">
        <v>131</v>
      </c>
      <c r="Q2013" s="4" t="s">
        <v>172</v>
      </c>
      <c r="R2013" s="4" t="s">
        <v>28</v>
      </c>
      <c r="S2013" s="4" t="s">
        <v>31</v>
      </c>
      <c r="T2013" s="4" t="s">
        <v>82</v>
      </c>
      <c r="U2013" s="4" t="s">
        <v>31</v>
      </c>
    </row>
    <row r="2014">
      <c r="A2014" s="11" t="s">
        <v>1339</v>
      </c>
      <c r="B2014" s="11" t="s">
        <v>165</v>
      </c>
      <c r="C2014" s="12" t="s">
        <v>1338</v>
      </c>
      <c r="D2014" s="3" t="str">
        <f>VLOOKUP(C2014,Locations!$G$2:$H$250,2,false)</f>
        <v>00195 Twilight Desert</v>
      </c>
      <c r="E2014" s="11" t="s">
        <v>24</v>
      </c>
      <c r="F2014" s="23" t="s">
        <v>1317</v>
      </c>
      <c r="G2014" s="5"/>
      <c r="H2014" s="11"/>
      <c r="I2014" s="4"/>
      <c r="J2014" s="4"/>
      <c r="K2014" s="4"/>
      <c r="L2014" s="4"/>
      <c r="M2014" s="4" t="str">
        <f>IF(vlookup(A2014,'Available Pokemon'!A:C,3,FALSE)=D2014,"Y","N")</f>
        <v>Y</v>
      </c>
      <c r="N2014" s="4" t="str">
        <f>iferror(IF(vlookup(A2014,'Available Pokemon'!A:D,4,FALSE)=D2014,"Y","N"),"N")</f>
        <v>N</v>
      </c>
      <c r="O2014" s="4" t="str">
        <f t="shared" si="6"/>
        <v>Y</v>
      </c>
      <c r="P2014" s="4" t="s">
        <v>121</v>
      </c>
      <c r="Q2014" s="4"/>
      <c r="R2014" s="4"/>
      <c r="S2014" s="4"/>
      <c r="T2014" s="4">
        <v>0.0</v>
      </c>
      <c r="U2014" s="4" t="s">
        <v>31</v>
      </c>
    </row>
    <row r="2015">
      <c r="A2015" s="11" t="s">
        <v>1340</v>
      </c>
      <c r="B2015" s="11" t="s">
        <v>165</v>
      </c>
      <c r="C2015" s="12" t="s">
        <v>1338</v>
      </c>
      <c r="D2015" s="3" t="str">
        <f>VLOOKUP(C2015,Locations!$G$2:$H$250,2,false)</f>
        <v>00195 Twilight Desert</v>
      </c>
      <c r="E2015" s="11" t="s">
        <v>24</v>
      </c>
      <c r="F2015" s="23" t="s">
        <v>1317</v>
      </c>
      <c r="G2015" s="5"/>
      <c r="H2015" s="11"/>
      <c r="I2015" s="4"/>
      <c r="J2015" s="4"/>
      <c r="K2015" s="4"/>
      <c r="L2015" s="4" t="s">
        <v>70</v>
      </c>
      <c r="M2015" s="4" t="str">
        <f>IF(vlookup(A2015,'Available Pokemon'!A:C,3,FALSE)=D2015,"Y","N")</f>
        <v>Y</v>
      </c>
      <c r="N2015" s="4" t="str">
        <f>iferror(IF(vlookup(A2015,'Available Pokemon'!A:D,4,FALSE)=D2015,"Y","N"),"N")</f>
        <v>N</v>
      </c>
      <c r="O2015" s="4" t="str">
        <f t="shared" si="6"/>
        <v>Y</v>
      </c>
      <c r="P2015" s="4" t="s">
        <v>121</v>
      </c>
      <c r="Q2015" s="4" t="s">
        <v>131</v>
      </c>
      <c r="R2015" s="4"/>
      <c r="S2015" s="4"/>
      <c r="T2015" s="4" t="s">
        <v>82</v>
      </c>
      <c r="U2015" s="4" t="s">
        <v>31</v>
      </c>
    </row>
    <row r="2016" hidden="1">
      <c r="A2016" s="11" t="s">
        <v>1197</v>
      </c>
      <c r="B2016" s="11" t="s">
        <v>165</v>
      </c>
      <c r="C2016" s="12" t="s">
        <v>1338</v>
      </c>
      <c r="D2016" s="3" t="str">
        <f>VLOOKUP(C2016,Locations!$G$2:$H$250,2,false)</f>
        <v>00195 Twilight Desert</v>
      </c>
      <c r="E2016" s="11" t="s">
        <v>24</v>
      </c>
      <c r="F2016" s="23" t="s">
        <v>1317</v>
      </c>
      <c r="G2016" s="3"/>
      <c r="H2016" s="11"/>
      <c r="I2016" s="4"/>
      <c r="J2016" s="4"/>
      <c r="K2016" s="4"/>
      <c r="L2016" s="4"/>
      <c r="M2016" s="4" t="str">
        <f>IF(vlookup(A2016,'Available Pokemon'!A:C,3,FALSE)=D2016,"Y","N")</f>
        <v>N</v>
      </c>
      <c r="N2016" s="4" t="str">
        <f>iferror(IF(vlookup(A2016,'Available Pokemon'!A:D,4,FALSE)=D2016,"Y","N"),"N")</f>
        <v>N</v>
      </c>
      <c r="O2016" s="4" t="str">
        <f t="shared" si="6"/>
        <v>N</v>
      </c>
      <c r="P2016" s="4" t="s">
        <v>147</v>
      </c>
      <c r="Q2016" s="4"/>
      <c r="R2016" s="4"/>
      <c r="S2016" s="4"/>
      <c r="T2016" s="4">
        <v>0.0</v>
      </c>
      <c r="U2016" s="4" t="s">
        <v>31</v>
      </c>
    </row>
    <row r="2017" hidden="1">
      <c r="A2017" s="11" t="s">
        <v>960</v>
      </c>
      <c r="B2017" s="11" t="s">
        <v>165</v>
      </c>
      <c r="C2017" s="12" t="s">
        <v>1338</v>
      </c>
      <c r="D2017" s="3" t="str">
        <f>VLOOKUP(C2017,Locations!$G$2:$H$250,2,false)</f>
        <v>00195 Twilight Desert</v>
      </c>
      <c r="E2017" s="11" t="s">
        <v>24</v>
      </c>
      <c r="F2017" s="23" t="s">
        <v>1317</v>
      </c>
      <c r="G2017" s="3"/>
      <c r="H2017" s="11"/>
      <c r="I2017" s="4" t="s">
        <v>103</v>
      </c>
      <c r="J2017" s="4"/>
      <c r="K2017" s="4"/>
      <c r="L2017" s="4"/>
      <c r="M2017" s="4" t="str">
        <f>IF(vlookup(A2017,'Available Pokemon'!A:C,3,FALSE)=D2017,"Y","N")</f>
        <v>N</v>
      </c>
      <c r="N2017" s="4" t="str">
        <f>iferror(IF(vlookup(A2017,'Available Pokemon'!A:D,4,FALSE)=D2017,"Y","N"),"N")</f>
        <v>N</v>
      </c>
      <c r="O2017" s="4" t="str">
        <f t="shared" si="6"/>
        <v>N</v>
      </c>
      <c r="P2017" s="4" t="s">
        <v>147</v>
      </c>
      <c r="Q2017" s="4" t="s">
        <v>75</v>
      </c>
      <c r="R2017" s="4"/>
      <c r="S2017" s="4"/>
      <c r="T2017" s="4">
        <v>0.0</v>
      </c>
      <c r="U2017" s="4" t="s">
        <v>31</v>
      </c>
    </row>
    <row r="2018">
      <c r="A2018" s="2" t="s">
        <v>1341</v>
      </c>
      <c r="B2018" s="2" t="s">
        <v>96</v>
      </c>
      <c r="C2018" s="2" t="s">
        <v>1342</v>
      </c>
      <c r="D2018" s="3" t="str">
        <f>VLOOKUP(C2018,Locations!$G$2:$H$250,2,false)</f>
        <v>00197 New World - Train</v>
      </c>
      <c r="E2018" s="2" t="s">
        <v>24</v>
      </c>
      <c r="F2018" s="23" t="s">
        <v>1317</v>
      </c>
      <c r="G2018" s="5"/>
      <c r="H2018" s="2"/>
      <c r="I2018" s="4"/>
      <c r="J2018" s="4"/>
      <c r="K2018" s="4"/>
      <c r="L2018" s="4" t="s">
        <v>70</v>
      </c>
      <c r="M2018" s="4" t="str">
        <f>IF(vlookup(A2018,'Available Pokemon'!A:C,3,FALSE)=D2018,"Y","N")</f>
        <v>Y</v>
      </c>
      <c r="N2018" s="4" t="str">
        <f>iferror(IF(vlookup(A2018,'Available Pokemon'!A:D,4,FALSE)=D2018,"Y","N"),"N")</f>
        <v>N</v>
      </c>
      <c r="O2018" s="4" t="str">
        <f t="shared" si="6"/>
        <v>Y</v>
      </c>
      <c r="P2018" s="4" t="s">
        <v>33</v>
      </c>
      <c r="Q2018" s="4" t="s">
        <v>177</v>
      </c>
      <c r="R2018" s="4"/>
      <c r="S2018" s="4"/>
      <c r="T2018" s="4"/>
      <c r="U2018" s="4"/>
    </row>
    <row r="2019" hidden="1">
      <c r="A2019" s="2" t="s">
        <v>861</v>
      </c>
      <c r="B2019" s="2" t="s">
        <v>96</v>
      </c>
      <c r="C2019" s="2" t="s">
        <v>1342</v>
      </c>
      <c r="D2019" s="3" t="str">
        <f>VLOOKUP(C2019,Locations!$G$2:$H$250,2,false)</f>
        <v>00197 New World - Train</v>
      </c>
      <c r="E2019" s="2" t="s">
        <v>24</v>
      </c>
      <c r="F2019" s="23" t="s">
        <v>1317</v>
      </c>
      <c r="G2019" s="5"/>
      <c r="H2019" s="2"/>
      <c r="I2019" s="4" t="s">
        <v>862</v>
      </c>
      <c r="J2019" s="4"/>
      <c r="K2019" s="4"/>
      <c r="L2019" s="4"/>
      <c r="M2019" s="4" t="str">
        <f>IF(vlookup(A2019,'Available Pokemon'!A:C,3,FALSE)=D2019,"Y","N")</f>
        <v>N</v>
      </c>
      <c r="N2019" s="4" t="str">
        <f>iferror(IF(vlookup(A2019,'Available Pokemon'!A:D,4,FALSE)=D2019,"Y","N"),"N")</f>
        <v>N</v>
      </c>
      <c r="O2019" s="4" t="str">
        <f t="shared" si="6"/>
        <v>N</v>
      </c>
      <c r="P2019" s="4" t="s">
        <v>186</v>
      </c>
      <c r="Q2019" s="4"/>
      <c r="R2019" s="4"/>
      <c r="S2019" s="4"/>
      <c r="T2019" s="4"/>
      <c r="U2019" s="4"/>
    </row>
    <row r="2020" hidden="1">
      <c r="A2020" s="2" t="s">
        <v>1210</v>
      </c>
      <c r="B2020" s="2" t="s">
        <v>96</v>
      </c>
      <c r="C2020" s="2" t="s">
        <v>1342</v>
      </c>
      <c r="D2020" s="3" t="str">
        <f>VLOOKUP(C2020,Locations!$G$2:$H$250,2,false)</f>
        <v>00197 New World - Train</v>
      </c>
      <c r="E2020" s="2" t="s">
        <v>24</v>
      </c>
      <c r="F2020" s="23" t="s">
        <v>1317</v>
      </c>
      <c r="G2020" s="5"/>
      <c r="H2020" s="2"/>
      <c r="I2020" s="4"/>
      <c r="J2020" s="4"/>
      <c r="K2020" s="4"/>
      <c r="L2020" s="4"/>
      <c r="M2020" s="4" t="str">
        <f>IF(vlookup(A2020,'Available Pokemon'!A:C,3,FALSE)=D2020,"Y","N")</f>
        <v>N</v>
      </c>
      <c r="N2020" s="4" t="str">
        <f>iferror(IF(vlookup(A2020,'Available Pokemon'!A:D,4,FALSE)=D2020,"Y","N"),"N")</f>
        <v>N</v>
      </c>
      <c r="O2020" s="4" t="str">
        <f t="shared" si="6"/>
        <v>N</v>
      </c>
      <c r="P2020" s="4" t="s">
        <v>147</v>
      </c>
      <c r="Q2020" s="4" t="s">
        <v>56</v>
      </c>
      <c r="R2020" s="4"/>
      <c r="S2020" s="4"/>
      <c r="T2020" s="4"/>
      <c r="U2020" s="4"/>
    </row>
    <row r="2021" hidden="1">
      <c r="A2021" s="2" t="s">
        <v>1296</v>
      </c>
      <c r="B2021" s="2" t="s">
        <v>96</v>
      </c>
      <c r="C2021" s="2" t="s">
        <v>1342</v>
      </c>
      <c r="D2021" s="3" t="str">
        <f>VLOOKUP(C2021,Locations!$G$2:$H$250,2,false)</f>
        <v>00197 New World - Train</v>
      </c>
      <c r="E2021" s="2" t="s">
        <v>24</v>
      </c>
      <c r="F2021" s="23" t="s">
        <v>1317</v>
      </c>
      <c r="G2021" s="5"/>
      <c r="H2021" s="2"/>
      <c r="I2021" s="4"/>
      <c r="J2021" s="4"/>
      <c r="K2021" s="4"/>
      <c r="L2021" s="4"/>
      <c r="M2021" s="4" t="str">
        <f>IF(vlookup(A2021,'Available Pokemon'!A:C,3,FALSE)=D2021,"Y","N")</f>
        <v>N</v>
      </c>
      <c r="N2021" s="4" t="str">
        <f>iferror(IF(vlookup(A2021,'Available Pokemon'!A:D,4,FALSE)=D2021,"Y","N"),"N")</f>
        <v>N</v>
      </c>
      <c r="O2021" s="4" t="str">
        <f t="shared" si="6"/>
        <v>N</v>
      </c>
      <c r="P2021" s="4" t="s">
        <v>147</v>
      </c>
      <c r="Q2021" s="4" t="s">
        <v>226</v>
      </c>
      <c r="R2021" s="4"/>
      <c r="S2021" s="4"/>
      <c r="T2021" s="4"/>
      <c r="U2021" s="4"/>
    </row>
    <row r="2022" hidden="1">
      <c r="A2022" s="2" t="s">
        <v>1033</v>
      </c>
      <c r="B2022" s="2" t="s">
        <v>96</v>
      </c>
      <c r="C2022" s="2" t="s">
        <v>1342</v>
      </c>
      <c r="D2022" s="3" t="str">
        <f>VLOOKUP(C2022,Locations!$G$2:$H$250,2,false)</f>
        <v>00197 New World - Train</v>
      </c>
      <c r="E2022" s="2" t="s">
        <v>24</v>
      </c>
      <c r="F2022" s="23" t="s">
        <v>1317</v>
      </c>
      <c r="G2022" s="5"/>
      <c r="H2022" s="2"/>
      <c r="I2022" s="4"/>
      <c r="J2022" s="4"/>
      <c r="K2022" s="4"/>
      <c r="L2022" s="4"/>
      <c r="M2022" s="4" t="str">
        <f>IF(vlookup(A2022,'Available Pokemon'!A:C,3,FALSE)=D2022,"Y","N")</f>
        <v>N</v>
      </c>
      <c r="N2022" s="4" t="str">
        <f>iferror(IF(vlookup(A2022,'Available Pokemon'!A:D,4,FALSE)=D2022,"Y","N"),"N")</f>
        <v>N</v>
      </c>
      <c r="O2022" s="4" t="str">
        <f t="shared" si="6"/>
        <v>N</v>
      </c>
      <c r="P2022" s="4" t="s">
        <v>111</v>
      </c>
      <c r="Q2022" s="4" t="s">
        <v>172</v>
      </c>
      <c r="R2022" s="4"/>
      <c r="S2022" s="4"/>
      <c r="T2022" s="4"/>
      <c r="U2022" s="4"/>
    </row>
    <row r="2023" hidden="1">
      <c r="A2023" s="2" t="s">
        <v>970</v>
      </c>
      <c r="B2023" s="2" t="s">
        <v>96</v>
      </c>
      <c r="C2023" s="2" t="s">
        <v>1342</v>
      </c>
      <c r="D2023" s="3" t="str">
        <f>VLOOKUP(C2023,Locations!$G$2:$H$250,2,false)</f>
        <v>00197 New World - Train</v>
      </c>
      <c r="E2023" s="2" t="s">
        <v>24</v>
      </c>
      <c r="F2023" s="23" t="s">
        <v>1317</v>
      </c>
      <c r="G2023" s="5"/>
      <c r="H2023" s="2"/>
      <c r="I2023" s="4" t="s">
        <v>103</v>
      </c>
      <c r="J2023" s="4"/>
      <c r="K2023" s="4"/>
      <c r="L2023" s="4"/>
      <c r="M2023" s="4" t="str">
        <f>IF(vlookup(A2023,'Available Pokemon'!A:C,3,FALSE)=D2023,"Y","N")</f>
        <v>N</v>
      </c>
      <c r="N2023" s="4" t="str">
        <f>iferror(IF(vlookup(A2023,'Available Pokemon'!A:D,4,FALSE)=D2023,"Y","N"),"N")</f>
        <v>N</v>
      </c>
      <c r="O2023" s="4" t="str">
        <f t="shared" si="6"/>
        <v>N</v>
      </c>
      <c r="P2023" s="4" t="s">
        <v>71</v>
      </c>
      <c r="Q2023" s="4"/>
      <c r="R2023" s="4"/>
      <c r="S2023" s="4"/>
      <c r="T2023" s="4"/>
      <c r="U2023" s="4"/>
    </row>
    <row r="2024">
      <c r="A2024" s="2" t="s">
        <v>1343</v>
      </c>
      <c r="B2024" s="2" t="s">
        <v>96</v>
      </c>
      <c r="C2024" s="2" t="s">
        <v>1342</v>
      </c>
      <c r="D2024" s="3" t="str">
        <f>VLOOKUP(C2024,Locations!$G$2:$H$250,2,false)</f>
        <v>00197 New World - Train</v>
      </c>
      <c r="E2024" s="2" t="s">
        <v>24</v>
      </c>
      <c r="F2024" s="23" t="s">
        <v>1317</v>
      </c>
      <c r="G2024" s="5"/>
      <c r="H2024" s="2"/>
      <c r="I2024" s="4"/>
      <c r="J2024" s="4"/>
      <c r="K2024" s="4"/>
      <c r="L2024" s="4"/>
      <c r="M2024" s="4" t="str">
        <f>IF(vlookup(A2024,'Available Pokemon'!A:C,3,FALSE)=D2024,"Y","N")</f>
        <v>Y</v>
      </c>
      <c r="N2024" s="4" t="str">
        <f>iferror(IF(vlookup(A2024,'Available Pokemon'!A:D,4,FALSE)=D2024,"Y","N"),"N")</f>
        <v>N</v>
      </c>
      <c r="O2024" s="4" t="str">
        <f t="shared" si="6"/>
        <v>Y</v>
      </c>
      <c r="P2024" s="4" t="s">
        <v>121</v>
      </c>
      <c r="Q2024" s="4" t="s">
        <v>186</v>
      </c>
      <c r="R2024" s="4"/>
      <c r="S2024" s="4"/>
      <c r="T2024" s="4"/>
      <c r="U2024" s="4"/>
    </row>
    <row r="2025" hidden="1">
      <c r="A2025" s="2" t="s">
        <v>960</v>
      </c>
      <c r="B2025" s="2" t="s">
        <v>96</v>
      </c>
      <c r="C2025" s="2" t="s">
        <v>1342</v>
      </c>
      <c r="D2025" s="3" t="str">
        <f>VLOOKUP(C2025,Locations!$G$2:$H$250,2,false)</f>
        <v>00197 New World - Train</v>
      </c>
      <c r="E2025" s="2" t="s">
        <v>24</v>
      </c>
      <c r="F2025" s="23" t="s">
        <v>1317</v>
      </c>
      <c r="G2025" s="5"/>
      <c r="H2025" s="2"/>
      <c r="I2025" s="4" t="s">
        <v>103</v>
      </c>
      <c r="J2025" s="4"/>
      <c r="K2025" s="4"/>
      <c r="L2025" s="4"/>
      <c r="M2025" s="4" t="str">
        <f>IF(vlookup(A2025,'Available Pokemon'!A:C,3,FALSE)=D2025,"Y","N")</f>
        <v>N</v>
      </c>
      <c r="N2025" s="4" t="str">
        <f>iferror(IF(vlookup(A2025,'Available Pokemon'!A:D,4,FALSE)=D2025,"Y","N"),"N")</f>
        <v>N</v>
      </c>
      <c r="O2025" s="4" t="str">
        <f t="shared" si="6"/>
        <v>N</v>
      </c>
      <c r="P2025" s="4" t="s">
        <v>75</v>
      </c>
      <c r="Q2025" s="4" t="s">
        <v>147</v>
      </c>
      <c r="R2025" s="4"/>
      <c r="S2025" s="4"/>
      <c r="T2025" s="4"/>
      <c r="U2025" s="4"/>
    </row>
    <row r="2026">
      <c r="A2026" s="3" t="s">
        <v>1344</v>
      </c>
      <c r="B2026" s="11" t="s">
        <v>96</v>
      </c>
      <c r="C2026" s="3" t="s">
        <v>1345</v>
      </c>
      <c r="D2026" s="3" t="str">
        <f>VLOOKUP(C2026,Locations!$G$2:$H$250,2,false)</f>
        <v>00199 New World - Victory Road</v>
      </c>
      <c r="E2026" s="11" t="s">
        <v>24</v>
      </c>
      <c r="F2026" s="23" t="s">
        <v>1317</v>
      </c>
      <c r="G2026" s="3"/>
      <c r="H2026" s="2"/>
      <c r="I2026" s="4"/>
      <c r="J2026" s="4"/>
      <c r="K2026" s="4"/>
      <c r="L2026" s="4"/>
      <c r="M2026" s="4" t="str">
        <f>IF(vlookup(A2026,'Available Pokemon'!A:C,3,FALSE)=D2026,"Y","N")</f>
        <v>Y</v>
      </c>
      <c r="N2026" s="4" t="str">
        <f>iferror(IF(vlookup(A2026,'Available Pokemon'!A:D,4,FALSE)=D2026,"Y","N"),"N")</f>
        <v>N</v>
      </c>
      <c r="O2026" s="4" t="str">
        <f t="shared" si="6"/>
        <v>Y</v>
      </c>
      <c r="P2026" s="4" t="s">
        <v>111</v>
      </c>
      <c r="Q2026" s="4"/>
      <c r="R2026" s="4"/>
      <c r="S2026" s="4"/>
      <c r="T2026" s="4" t="s">
        <v>82</v>
      </c>
      <c r="U2026" s="4" t="s">
        <v>31</v>
      </c>
    </row>
    <row r="2027" hidden="1">
      <c r="A2027" s="3" t="s">
        <v>644</v>
      </c>
      <c r="B2027" s="11" t="s">
        <v>96</v>
      </c>
      <c r="C2027" s="3" t="s">
        <v>1345</v>
      </c>
      <c r="D2027" s="3" t="str">
        <f>VLOOKUP(C2027,Locations!$G$2:$H$250,2,false)</f>
        <v>00199 New World - Victory Road</v>
      </c>
      <c r="E2027" s="11" t="s">
        <v>24</v>
      </c>
      <c r="F2027" s="23" t="s">
        <v>1317</v>
      </c>
      <c r="G2027" s="3"/>
      <c r="H2027" s="2"/>
      <c r="I2027" s="4"/>
      <c r="J2027" s="4"/>
      <c r="K2027" s="4"/>
      <c r="L2027" s="4"/>
      <c r="M2027" s="4" t="str">
        <f>IF(vlookup(A2027,'Available Pokemon'!A:C,3,FALSE)=D2027,"Y","N")</f>
        <v>N</v>
      </c>
      <c r="N2027" s="4" t="str">
        <f>iferror(IF(vlookup(A2027,'Available Pokemon'!A:D,4,FALSE)=D2027,"Y","N"),"N")</f>
        <v>N</v>
      </c>
      <c r="O2027" s="4" t="str">
        <f t="shared" si="6"/>
        <v>N</v>
      </c>
      <c r="P2027" s="4" t="s">
        <v>33</v>
      </c>
      <c r="Q2027" s="4" t="s">
        <v>121</v>
      </c>
      <c r="R2027" s="4"/>
      <c r="S2027" s="4"/>
      <c r="T2027" s="4">
        <v>0.0</v>
      </c>
      <c r="U2027" s="4" t="s">
        <v>31</v>
      </c>
    </row>
    <row r="2028" hidden="1">
      <c r="A2028" s="3" t="s">
        <v>1068</v>
      </c>
      <c r="B2028" s="11" t="s">
        <v>96</v>
      </c>
      <c r="C2028" s="3" t="s">
        <v>1345</v>
      </c>
      <c r="D2028" s="3" t="str">
        <f>VLOOKUP(C2028,Locations!$G$2:$H$250,2,false)</f>
        <v>00199 New World - Victory Road</v>
      </c>
      <c r="E2028" s="11" t="s">
        <v>24</v>
      </c>
      <c r="F2028" s="23" t="s">
        <v>1317</v>
      </c>
      <c r="G2028" s="3"/>
      <c r="H2028" s="2"/>
      <c r="I2028" s="4"/>
      <c r="J2028" s="4"/>
      <c r="K2028" s="4"/>
      <c r="L2028" s="4"/>
      <c r="M2028" s="4" t="str">
        <f>IF(vlookup(A2028,'Available Pokemon'!A:C,3,FALSE)=D2028,"Y","N")</f>
        <v>N</v>
      </c>
      <c r="N2028" s="4" t="str">
        <f>iferror(IF(vlookup(A2028,'Available Pokemon'!A:D,4,FALSE)=D2028,"Y","N"),"N")</f>
        <v>N</v>
      </c>
      <c r="O2028" s="4" t="str">
        <f t="shared" si="6"/>
        <v>N</v>
      </c>
      <c r="P2028" s="4" t="s">
        <v>33</v>
      </c>
      <c r="Q2028" s="4"/>
      <c r="R2028" s="4"/>
      <c r="S2028" s="4"/>
      <c r="T2028" s="4">
        <v>0.0</v>
      </c>
      <c r="U2028" s="4" t="s">
        <v>31</v>
      </c>
    </row>
    <row r="2029" hidden="1">
      <c r="A2029" s="3" t="s">
        <v>561</v>
      </c>
      <c r="B2029" s="11" t="s">
        <v>96</v>
      </c>
      <c r="C2029" s="3" t="s">
        <v>1345</v>
      </c>
      <c r="D2029" s="3" t="str">
        <f>VLOOKUP(C2029,Locations!$G$2:$H$250,2,false)</f>
        <v>00199 New World - Victory Road</v>
      </c>
      <c r="E2029" s="11" t="s">
        <v>24</v>
      </c>
      <c r="F2029" s="23" t="s">
        <v>1317</v>
      </c>
      <c r="G2029" s="3"/>
      <c r="H2029" s="2"/>
      <c r="I2029" s="4"/>
      <c r="J2029" s="4"/>
      <c r="K2029" s="4"/>
      <c r="L2029" s="4"/>
      <c r="M2029" s="4" t="str">
        <f>IF(vlookup(A2029,'Available Pokemon'!A:C,3,FALSE)=D2029,"Y","N")</f>
        <v>N</v>
      </c>
      <c r="N2029" s="4" t="str">
        <f>iferror(IF(vlookup(A2029,'Available Pokemon'!A:D,4,FALSE)=D2029,"Y","N"),"N")</f>
        <v>N</v>
      </c>
      <c r="O2029" s="4" t="str">
        <f t="shared" si="6"/>
        <v>N</v>
      </c>
      <c r="P2029" s="4" t="s">
        <v>33</v>
      </c>
      <c r="Q2029" s="4"/>
      <c r="R2029" s="4"/>
      <c r="S2029" s="4"/>
      <c r="T2029" s="4" t="s">
        <v>82</v>
      </c>
      <c r="U2029" s="4" t="s">
        <v>31</v>
      </c>
    </row>
    <row r="2030" hidden="1">
      <c r="A2030" s="3" t="s">
        <v>716</v>
      </c>
      <c r="B2030" s="11" t="s">
        <v>96</v>
      </c>
      <c r="C2030" s="3" t="s">
        <v>1345</v>
      </c>
      <c r="D2030" s="3" t="str">
        <f>VLOOKUP(C2030,Locations!$G$2:$H$250,2,false)</f>
        <v>00199 New World - Victory Road</v>
      </c>
      <c r="E2030" s="11" t="s">
        <v>24</v>
      </c>
      <c r="F2030" s="23" t="s">
        <v>1317</v>
      </c>
      <c r="G2030" s="3"/>
      <c r="H2030" s="2"/>
      <c r="I2030" s="4"/>
      <c r="J2030" s="4"/>
      <c r="K2030" s="4"/>
      <c r="L2030" s="4"/>
      <c r="M2030" s="4" t="str">
        <f>IF(vlookup(A2030,'Available Pokemon'!A:C,3,FALSE)=D2030,"Y","N")</f>
        <v>N</v>
      </c>
      <c r="N2030" s="4" t="str">
        <f>iferror(IF(vlookup(A2030,'Available Pokemon'!A:D,4,FALSE)=D2030,"Y","N"),"N")</f>
        <v>N</v>
      </c>
      <c r="O2030" s="4" t="str">
        <f t="shared" si="6"/>
        <v>N</v>
      </c>
      <c r="P2030" s="4" t="s">
        <v>71</v>
      </c>
      <c r="Q2030" s="4"/>
      <c r="R2030" s="4"/>
      <c r="S2030" s="4"/>
      <c r="T2030" s="4" t="s">
        <v>82</v>
      </c>
      <c r="U2030" s="4" t="s">
        <v>31</v>
      </c>
    </row>
    <row r="2031" hidden="1">
      <c r="A2031" s="3" t="s">
        <v>1234</v>
      </c>
      <c r="B2031" s="11" t="s">
        <v>96</v>
      </c>
      <c r="C2031" s="3" t="s">
        <v>1345</v>
      </c>
      <c r="D2031" s="3" t="str">
        <f>VLOOKUP(C2031,Locations!$G$2:$H$250,2,false)</f>
        <v>00199 New World - Victory Road</v>
      </c>
      <c r="E2031" s="11" t="s">
        <v>24</v>
      </c>
      <c r="F2031" s="23" t="s">
        <v>1317</v>
      </c>
      <c r="G2031" s="3"/>
      <c r="H2031" s="2"/>
      <c r="I2031" s="4"/>
      <c r="J2031" s="4"/>
      <c r="K2031" s="4"/>
      <c r="L2031" s="4"/>
      <c r="M2031" s="4" t="str">
        <f>IF(vlookup(A2031,'Available Pokemon'!A:C,3,FALSE)=D2031,"Y","N")</f>
        <v>N</v>
      </c>
      <c r="N2031" s="4" t="str">
        <f>iferror(IF(vlookup(A2031,'Available Pokemon'!A:D,4,FALSE)=D2031,"Y","N"),"N")</f>
        <v>N</v>
      </c>
      <c r="O2031" s="4" t="str">
        <f t="shared" si="6"/>
        <v>N</v>
      </c>
      <c r="P2031" s="4" t="s">
        <v>30</v>
      </c>
      <c r="Q2031" s="4" t="s">
        <v>128</v>
      </c>
      <c r="R2031" s="4"/>
      <c r="S2031" s="4"/>
      <c r="T2031" s="4">
        <v>0.0</v>
      </c>
      <c r="U2031" s="4" t="s">
        <v>31</v>
      </c>
    </row>
    <row r="2032">
      <c r="A2032" s="3" t="s">
        <v>1346</v>
      </c>
      <c r="B2032" s="11" t="s">
        <v>96</v>
      </c>
      <c r="C2032" s="3" t="s">
        <v>1345</v>
      </c>
      <c r="D2032" s="3" t="str">
        <f>VLOOKUP(C2032,Locations!$G$2:$H$250,2,false)</f>
        <v>00199 New World - Victory Road</v>
      </c>
      <c r="E2032" s="11" t="s">
        <v>24</v>
      </c>
      <c r="F2032" s="23" t="s">
        <v>1317</v>
      </c>
      <c r="G2032" s="3"/>
      <c r="H2032" s="2"/>
      <c r="I2032" s="4" t="s">
        <v>336</v>
      </c>
      <c r="J2032" s="4"/>
      <c r="K2032" s="4"/>
      <c r="L2032" s="4"/>
      <c r="M2032" s="4" t="str">
        <f>IF(vlookup(A2032,'Available Pokemon'!A:C,3,FALSE)=D2032,"Y","N")</f>
        <v>Y</v>
      </c>
      <c r="N2032" s="4" t="str">
        <f>iferror(IF(vlookup(A2032,'Available Pokemon'!A:D,4,FALSE)=D2032,"Y","N"),"N")</f>
        <v>N</v>
      </c>
      <c r="O2032" s="4" t="str">
        <f t="shared" si="6"/>
        <v>Y</v>
      </c>
      <c r="P2032" s="4" t="s">
        <v>29</v>
      </c>
      <c r="Q2032" s="4" t="s">
        <v>30</v>
      </c>
      <c r="R2032" s="4"/>
      <c r="S2032" s="4"/>
      <c r="T2032" s="4">
        <v>0.0</v>
      </c>
      <c r="U2032" s="4" t="s">
        <v>31</v>
      </c>
    </row>
    <row r="2033" hidden="1">
      <c r="A2033" s="3" t="s">
        <v>602</v>
      </c>
      <c r="B2033" s="11" t="s">
        <v>96</v>
      </c>
      <c r="C2033" s="3" t="s">
        <v>1345</v>
      </c>
      <c r="D2033" s="3" t="str">
        <f>VLOOKUP(C2033,Locations!$G$2:$H$250,2,false)</f>
        <v>00199 New World - Victory Road</v>
      </c>
      <c r="E2033" s="11" t="s">
        <v>24</v>
      </c>
      <c r="F2033" s="23" t="s">
        <v>1317</v>
      </c>
      <c r="G2033" s="3"/>
      <c r="H2033" s="2"/>
      <c r="I2033" s="4" t="s">
        <v>160</v>
      </c>
      <c r="J2033" s="4"/>
      <c r="K2033" s="4"/>
      <c r="L2033" s="4"/>
      <c r="M2033" s="4" t="str">
        <f>IF(vlookup(A2033,'Available Pokemon'!A:C,3,FALSE)=D2033,"Y","N")</f>
        <v>N</v>
      </c>
      <c r="N2033" s="4" t="str">
        <f>iferror(IF(vlookup(A2033,'Available Pokemon'!A:D,4,FALSE)=D2033,"Y","N"),"N")</f>
        <v>N</v>
      </c>
      <c r="O2033" s="4" t="str">
        <f t="shared" si="6"/>
        <v>N</v>
      </c>
      <c r="P2033" s="4" t="s">
        <v>44</v>
      </c>
      <c r="Q2033" s="4"/>
      <c r="R2033" s="4"/>
      <c r="S2033" s="4"/>
      <c r="T2033" s="4">
        <v>0.0</v>
      </c>
      <c r="U2033" s="4" t="s">
        <v>31</v>
      </c>
    </row>
    <row r="2034" hidden="1">
      <c r="A2034" s="3" t="s">
        <v>748</v>
      </c>
      <c r="B2034" s="11" t="s">
        <v>96</v>
      </c>
      <c r="C2034" s="3" t="s">
        <v>1345</v>
      </c>
      <c r="D2034" s="3" t="str">
        <f>VLOOKUP(C2034,Locations!$G$2:$H$250,2,false)</f>
        <v>00199 New World - Victory Road</v>
      </c>
      <c r="E2034" s="11" t="s">
        <v>24</v>
      </c>
      <c r="F2034" s="23" t="s">
        <v>1317</v>
      </c>
      <c r="G2034" s="3"/>
      <c r="H2034" s="2"/>
      <c r="I2034" s="4"/>
      <c r="J2034" s="4"/>
      <c r="K2034" s="4"/>
      <c r="L2034" s="4"/>
      <c r="M2034" s="4" t="str">
        <f>IF(vlookup(A2034,'Available Pokemon'!A:C,3,FALSE)=D2034,"Y","N")</f>
        <v>N</v>
      </c>
      <c r="N2034" s="4" t="str">
        <f>iferror(IF(vlookup(A2034,'Available Pokemon'!A:D,4,FALSE)=D2034,"Y","N"),"N")</f>
        <v>N</v>
      </c>
      <c r="O2034" s="4" t="str">
        <f t="shared" si="6"/>
        <v>N</v>
      </c>
      <c r="P2034" s="4" t="s">
        <v>111</v>
      </c>
      <c r="Q2034" s="4" t="s">
        <v>56</v>
      </c>
      <c r="R2034" s="4"/>
      <c r="S2034" s="4"/>
      <c r="T2034" s="4" t="s">
        <v>82</v>
      </c>
      <c r="U2034" s="4" t="s">
        <v>31</v>
      </c>
    </row>
    <row r="2035" hidden="1">
      <c r="A2035" s="3" t="s">
        <v>647</v>
      </c>
      <c r="B2035" s="11" t="s">
        <v>96</v>
      </c>
      <c r="C2035" s="3" t="s">
        <v>1345</v>
      </c>
      <c r="D2035" s="3" t="str">
        <f>VLOOKUP(C2035,Locations!$G$2:$H$250,2,false)</f>
        <v>00199 New World - Victory Road</v>
      </c>
      <c r="E2035" s="11" t="s">
        <v>24</v>
      </c>
      <c r="F2035" s="23" t="s">
        <v>1317</v>
      </c>
      <c r="G2035" s="3"/>
      <c r="H2035" s="2"/>
      <c r="I2035" s="4"/>
      <c r="J2035" s="4"/>
      <c r="K2035" s="4"/>
      <c r="L2035" s="4"/>
      <c r="M2035" s="4" t="str">
        <f>IF(vlookup(A2035,'Available Pokemon'!A:C,3,FALSE)=D2035,"Y","N")</f>
        <v>N</v>
      </c>
      <c r="N2035" s="4" t="str">
        <f>iferror(IF(vlookup(A2035,'Available Pokemon'!A:D,4,FALSE)=D2035,"Y","N"),"N")</f>
        <v>N</v>
      </c>
      <c r="O2035" s="4" t="str">
        <f t="shared" si="6"/>
        <v>N</v>
      </c>
      <c r="P2035" s="4" t="s">
        <v>44</v>
      </c>
      <c r="Q2035" s="4"/>
      <c r="R2035" s="4"/>
      <c r="S2035" s="4"/>
      <c r="T2035" s="4">
        <v>0.0</v>
      </c>
      <c r="U2035" s="4" t="s">
        <v>31</v>
      </c>
    </row>
    <row r="2036" hidden="1">
      <c r="A2036" s="3" t="s">
        <v>648</v>
      </c>
      <c r="B2036" s="11" t="s">
        <v>96</v>
      </c>
      <c r="C2036" s="3" t="s">
        <v>1345</v>
      </c>
      <c r="D2036" s="3" t="str">
        <f>VLOOKUP(C2036,Locations!$G$2:$H$250,2,false)</f>
        <v>00199 New World - Victory Road</v>
      </c>
      <c r="E2036" s="11" t="s">
        <v>24</v>
      </c>
      <c r="F2036" s="23" t="s">
        <v>1317</v>
      </c>
      <c r="G2036" s="3"/>
      <c r="H2036" s="2"/>
      <c r="I2036" s="4"/>
      <c r="J2036" s="4"/>
      <c r="K2036" s="4"/>
      <c r="L2036" s="4"/>
      <c r="M2036" s="4" t="str">
        <f>IF(vlookup(A2036,'Available Pokemon'!A:C,3,FALSE)=D2036,"Y","N")</f>
        <v>N</v>
      </c>
      <c r="N2036" s="4" t="str">
        <f>iferror(IF(vlookup(A2036,'Available Pokemon'!A:D,4,FALSE)=D2036,"Y","N"),"N")</f>
        <v>N</v>
      </c>
      <c r="O2036" s="4" t="str">
        <f t="shared" si="6"/>
        <v>N</v>
      </c>
      <c r="P2036" s="4" t="s">
        <v>33</v>
      </c>
      <c r="Q2036" s="4"/>
      <c r="R2036" s="4"/>
      <c r="S2036" s="4"/>
      <c r="T2036" s="4">
        <v>0.0</v>
      </c>
      <c r="U2036" s="4" t="s">
        <v>31</v>
      </c>
    </row>
    <row r="2037" hidden="1">
      <c r="A2037" s="3" t="s">
        <v>724</v>
      </c>
      <c r="B2037" s="11" t="s">
        <v>96</v>
      </c>
      <c r="C2037" s="3" t="s">
        <v>1345</v>
      </c>
      <c r="D2037" s="3" t="str">
        <f>VLOOKUP(C2037,Locations!$G$2:$H$250,2,false)</f>
        <v>00199 New World - Victory Road</v>
      </c>
      <c r="E2037" s="11" t="s">
        <v>24</v>
      </c>
      <c r="F2037" s="23" t="s">
        <v>1317</v>
      </c>
      <c r="G2037" s="3"/>
      <c r="H2037" s="2"/>
      <c r="I2037" s="4"/>
      <c r="J2037" s="4"/>
      <c r="K2037" s="4"/>
      <c r="L2037" s="4"/>
      <c r="M2037" s="4" t="str">
        <f>IF(vlookup(A2037,'Available Pokemon'!A:C,3,FALSE)=D2037,"Y","N")</f>
        <v>N</v>
      </c>
      <c r="N2037" s="4" t="str">
        <f>iferror(IF(vlookup(A2037,'Available Pokemon'!A:D,4,FALSE)=D2037,"Y","N"),"N")</f>
        <v>N</v>
      </c>
      <c r="O2037" s="4" t="str">
        <f t="shared" si="6"/>
        <v>N</v>
      </c>
      <c r="P2037" s="4" t="s">
        <v>121</v>
      </c>
      <c r="Q2037" s="4"/>
      <c r="R2037" s="4"/>
      <c r="S2037" s="4"/>
      <c r="T2037" s="4">
        <v>0.0</v>
      </c>
      <c r="U2037" s="4" t="s">
        <v>31</v>
      </c>
    </row>
    <row r="2038" hidden="1">
      <c r="A2038" s="11" t="s">
        <v>1138</v>
      </c>
      <c r="B2038" s="11" t="s">
        <v>96</v>
      </c>
      <c r="C2038" s="12" t="s">
        <v>1347</v>
      </c>
      <c r="D2038" s="3" t="str">
        <f>VLOOKUP(C2038,Locations!$G$2:$H$250,2,false)</f>
        <v>00200 Aegir Cave</v>
      </c>
      <c r="E2038" s="11" t="s">
        <v>24</v>
      </c>
      <c r="F2038" s="23" t="s">
        <v>1317</v>
      </c>
      <c r="G2038" s="5" t="s">
        <v>625</v>
      </c>
      <c r="H2038" s="11"/>
      <c r="I2038" s="4"/>
      <c r="J2038" s="4"/>
      <c r="K2038" s="4"/>
      <c r="L2038" s="4"/>
      <c r="M2038" s="4" t="str">
        <f>IF(vlookup(A2038,'Available Pokemon'!A:C,3,FALSE)=D2038,"Y","N")</f>
        <v>N</v>
      </c>
      <c r="N2038" s="4" t="str">
        <f>iferror(IF(vlookup(A2038,'Available Pokemon'!A:D,4,FALSE)=D2038,"Y","N"),"N")</f>
        <v>N</v>
      </c>
      <c r="O2038" s="4" t="str">
        <f t="shared" si="6"/>
        <v>N</v>
      </c>
      <c r="P2038" s="4" t="s">
        <v>71</v>
      </c>
      <c r="Q2038" s="4" t="s">
        <v>29</v>
      </c>
      <c r="R2038" s="4" t="s">
        <v>28</v>
      </c>
      <c r="S2038" s="4" t="s">
        <v>28</v>
      </c>
      <c r="T2038" s="4">
        <v>0.0</v>
      </c>
      <c r="U2038" s="4" t="s">
        <v>31</v>
      </c>
    </row>
    <row r="2039">
      <c r="A2039" s="3" t="s">
        <v>1348</v>
      </c>
      <c r="B2039" s="2" t="s">
        <v>22</v>
      </c>
      <c r="C2039" s="3" t="s">
        <v>1347</v>
      </c>
      <c r="D2039" s="3" t="str">
        <f>VLOOKUP(C2039,Locations!$G$2:$H$250,2,false)</f>
        <v>00200 Aegir Cave</v>
      </c>
      <c r="E2039" s="2" t="s">
        <v>24</v>
      </c>
      <c r="F2039" s="23" t="s">
        <v>1317</v>
      </c>
      <c r="G2039" s="5" t="s">
        <v>1349</v>
      </c>
      <c r="H2039" s="2"/>
      <c r="I2039" s="4" t="s">
        <v>28</v>
      </c>
      <c r="J2039" s="4" t="s">
        <v>28</v>
      </c>
      <c r="K2039" s="4" t="s">
        <v>28</v>
      </c>
      <c r="L2039" s="4" t="s">
        <v>70</v>
      </c>
      <c r="M2039" s="4" t="str">
        <f>IF(vlookup(A2039,'Available Pokemon'!A:C,3,FALSE)=D2039,"Y","N")</f>
        <v>Y</v>
      </c>
      <c r="N2039" s="4" t="str">
        <f>iferror(IF(vlookup(A2039,'Available Pokemon'!A:D,4,FALSE)=D2039,"Y","N"),"N")</f>
        <v>N</v>
      </c>
      <c r="O2039" s="4" t="str">
        <f t="shared" si="6"/>
        <v>Y</v>
      </c>
      <c r="P2039" s="4" t="s">
        <v>111</v>
      </c>
      <c r="Q2039" s="4" t="s">
        <v>33</v>
      </c>
      <c r="R2039" s="4"/>
      <c r="S2039" s="4"/>
      <c r="T2039" s="4" t="s">
        <v>82</v>
      </c>
      <c r="U2039" s="4" t="s">
        <v>31</v>
      </c>
    </row>
    <row r="2040" hidden="1">
      <c r="A2040" s="11" t="s">
        <v>537</v>
      </c>
      <c r="B2040" s="2" t="s">
        <v>875</v>
      </c>
      <c r="C2040" s="12" t="s">
        <v>1347</v>
      </c>
      <c r="D2040" s="3" t="str">
        <f>VLOOKUP(C2040,Locations!$G$2:$H$250,2,false)</f>
        <v>00200 Aegir Cave</v>
      </c>
      <c r="E2040" s="11" t="s">
        <v>24</v>
      </c>
      <c r="F2040" s="23" t="s">
        <v>1317</v>
      </c>
      <c r="G2040" s="3"/>
      <c r="H2040" s="11"/>
      <c r="I2040" s="4"/>
      <c r="J2040" s="4"/>
      <c r="K2040" s="4"/>
      <c r="L2040" s="4"/>
      <c r="M2040" s="4" t="str">
        <f>IF(vlookup(A2040,'Available Pokemon'!A:C,3,FALSE)=D2040,"Y","N")</f>
        <v>N</v>
      </c>
      <c r="N2040" s="4" t="str">
        <f>iferror(IF(vlookup(A2040,'Available Pokemon'!A:D,4,FALSE)=D2040,"Y","N"),"N")</f>
        <v>N</v>
      </c>
      <c r="O2040" s="4" t="str">
        <f t="shared" si="6"/>
        <v>N</v>
      </c>
      <c r="P2040" s="4" t="s">
        <v>44</v>
      </c>
      <c r="Q2040" s="4" t="s">
        <v>121</v>
      </c>
      <c r="R2040" s="4" t="s">
        <v>28</v>
      </c>
      <c r="S2040" s="4" t="s">
        <v>31</v>
      </c>
      <c r="T2040" s="4" t="s">
        <v>82</v>
      </c>
      <c r="U2040" s="4" t="s">
        <v>31</v>
      </c>
    </row>
    <row r="2041" hidden="1">
      <c r="A2041" s="11" t="s">
        <v>1035</v>
      </c>
      <c r="B2041" s="2" t="s">
        <v>875</v>
      </c>
      <c r="C2041" s="12" t="s">
        <v>1347</v>
      </c>
      <c r="D2041" s="3" t="str">
        <f>VLOOKUP(C2041,Locations!$G$2:$H$250,2,false)</f>
        <v>00200 Aegir Cave</v>
      </c>
      <c r="E2041" s="11" t="s">
        <v>24</v>
      </c>
      <c r="F2041" s="23" t="s">
        <v>1317</v>
      </c>
      <c r="G2041" s="3"/>
      <c r="H2041" s="11"/>
      <c r="I2041" s="4"/>
      <c r="J2041" s="4"/>
      <c r="K2041" s="4"/>
      <c r="L2041" s="4"/>
      <c r="M2041" s="4" t="str">
        <f>IF(vlookup(A2041,'Available Pokemon'!A:C,3,FALSE)=D2041,"Y","N")</f>
        <v>N</v>
      </c>
      <c r="N2041" s="4" t="str">
        <f>iferror(IF(vlookup(A2041,'Available Pokemon'!A:D,4,FALSE)=D2041,"Y","N"),"N")</f>
        <v>N</v>
      </c>
      <c r="O2041" s="4" t="str">
        <f t="shared" si="6"/>
        <v>N</v>
      </c>
      <c r="P2041" s="4" t="s">
        <v>90</v>
      </c>
      <c r="Q2041" s="4" t="s">
        <v>44</v>
      </c>
      <c r="R2041" s="4" t="s">
        <v>28</v>
      </c>
      <c r="S2041" s="4" t="s">
        <v>28</v>
      </c>
      <c r="T2041" s="4">
        <v>0.0</v>
      </c>
      <c r="U2041" s="4" t="s">
        <v>31</v>
      </c>
    </row>
    <row r="2042" hidden="1">
      <c r="A2042" s="11" t="s">
        <v>880</v>
      </c>
      <c r="B2042" s="2" t="s">
        <v>875</v>
      </c>
      <c r="C2042" s="12" t="s">
        <v>1347</v>
      </c>
      <c r="D2042" s="3" t="str">
        <f>VLOOKUP(C2042,Locations!$G$2:$H$250,2,false)</f>
        <v>00200 Aegir Cave</v>
      </c>
      <c r="E2042" s="11" t="s">
        <v>24</v>
      </c>
      <c r="F2042" s="23" t="s">
        <v>1317</v>
      </c>
      <c r="G2042" s="3"/>
      <c r="H2042" s="11"/>
      <c r="I2042" s="4" t="s">
        <v>389</v>
      </c>
      <c r="J2042" s="4"/>
      <c r="K2042" s="4"/>
      <c r="L2042" s="4"/>
      <c r="M2042" s="4" t="str">
        <f>IF(vlookup(A2042,'Available Pokemon'!A:C,3,FALSE)=D2042,"Y","N")</f>
        <v>N</v>
      </c>
      <c r="N2042" s="4" t="str">
        <f>iferror(IF(vlookup(A2042,'Available Pokemon'!A:D,4,FALSE)=D2042,"Y","N"),"N")</f>
        <v>N</v>
      </c>
      <c r="O2042" s="4" t="str">
        <f t="shared" si="6"/>
        <v>N</v>
      </c>
      <c r="P2042" s="4" t="s">
        <v>44</v>
      </c>
      <c r="Q2042" s="4" t="s">
        <v>81</v>
      </c>
      <c r="R2042" s="4" t="s">
        <v>28</v>
      </c>
      <c r="S2042" s="4" t="s">
        <v>28</v>
      </c>
      <c r="T2042" s="4">
        <v>0.0</v>
      </c>
      <c r="U2042" s="4" t="s">
        <v>31</v>
      </c>
    </row>
    <row r="2043" hidden="1">
      <c r="A2043" s="11" t="s">
        <v>881</v>
      </c>
      <c r="B2043" s="2" t="s">
        <v>875</v>
      </c>
      <c r="C2043" s="12" t="s">
        <v>1347</v>
      </c>
      <c r="D2043" s="3" t="str">
        <f>VLOOKUP(C2043,Locations!$G$2:$H$250,2,false)</f>
        <v>00200 Aegir Cave</v>
      </c>
      <c r="E2043" s="11" t="s">
        <v>24</v>
      </c>
      <c r="F2043" s="23" t="s">
        <v>1317</v>
      </c>
      <c r="G2043" s="3"/>
      <c r="H2043" s="11"/>
      <c r="I2043" s="4" t="s">
        <v>389</v>
      </c>
      <c r="J2043" s="4"/>
      <c r="K2043" s="4"/>
      <c r="L2043" s="4"/>
      <c r="M2043" s="4" t="str">
        <f>IF(vlookup(A2043,'Available Pokemon'!A:C,3,FALSE)=D2043,"Y","N")</f>
        <v>N</v>
      </c>
      <c r="N2043" s="4" t="str">
        <f>iferror(IF(vlookup(A2043,'Available Pokemon'!A:D,4,FALSE)=D2043,"Y","N"),"N")</f>
        <v>N</v>
      </c>
      <c r="O2043" s="4" t="str">
        <f t="shared" si="6"/>
        <v>N</v>
      </c>
      <c r="P2043" s="4" t="s">
        <v>44</v>
      </c>
      <c r="Q2043" s="4" t="s">
        <v>121</v>
      </c>
      <c r="R2043" s="4" t="s">
        <v>28</v>
      </c>
      <c r="S2043" s="4" t="s">
        <v>31</v>
      </c>
      <c r="T2043" s="4" t="s">
        <v>82</v>
      </c>
      <c r="U2043" s="4" t="s">
        <v>31</v>
      </c>
    </row>
    <row r="2044" hidden="1">
      <c r="A2044" s="11" t="s">
        <v>602</v>
      </c>
      <c r="B2044" s="2" t="s">
        <v>875</v>
      </c>
      <c r="C2044" s="12" t="s">
        <v>1347</v>
      </c>
      <c r="D2044" s="3" t="str">
        <f>VLOOKUP(C2044,Locations!$G$2:$H$250,2,false)</f>
        <v>00200 Aegir Cave</v>
      </c>
      <c r="E2044" s="11" t="s">
        <v>24</v>
      </c>
      <c r="F2044" s="23" t="s">
        <v>1317</v>
      </c>
      <c r="G2044" s="3"/>
      <c r="H2044" s="11"/>
      <c r="I2044" s="4" t="s">
        <v>160</v>
      </c>
      <c r="J2044" s="4"/>
      <c r="K2044" s="4"/>
      <c r="L2044" s="4"/>
      <c r="M2044" s="4" t="str">
        <f>IF(vlookup(A2044,'Available Pokemon'!A:C,3,FALSE)=D2044,"Y","N")</f>
        <v>N</v>
      </c>
      <c r="N2044" s="4" t="str">
        <f>iferror(IF(vlookup(A2044,'Available Pokemon'!A:D,4,FALSE)=D2044,"Y","N"),"N")</f>
        <v>N</v>
      </c>
      <c r="O2044" s="4" t="str">
        <f t="shared" si="6"/>
        <v>N</v>
      </c>
      <c r="P2044" s="4" t="s">
        <v>44</v>
      </c>
      <c r="Q2044" s="4"/>
      <c r="R2044" s="4" t="s">
        <v>28</v>
      </c>
      <c r="S2044" s="4" t="s">
        <v>28</v>
      </c>
      <c r="T2044" s="4">
        <v>0.0</v>
      </c>
      <c r="U2044" s="4" t="s">
        <v>31</v>
      </c>
    </row>
    <row r="2045" hidden="1">
      <c r="A2045" s="11" t="s">
        <v>948</v>
      </c>
      <c r="B2045" s="2" t="s">
        <v>600</v>
      </c>
      <c r="C2045" s="12" t="s">
        <v>1347</v>
      </c>
      <c r="D2045" s="3" t="str">
        <f>VLOOKUP(C2045,Locations!$G$2:$H$250,2,false)</f>
        <v>00200 Aegir Cave</v>
      </c>
      <c r="E2045" s="11" t="s">
        <v>24</v>
      </c>
      <c r="F2045" s="23" t="s">
        <v>1317</v>
      </c>
      <c r="G2045" s="3"/>
      <c r="H2045" s="2"/>
      <c r="I2045" s="4"/>
      <c r="J2045" s="4"/>
      <c r="K2045" s="4"/>
      <c r="L2045" s="4"/>
      <c r="M2045" s="4" t="str">
        <f>IF(vlookup(A2045,'Available Pokemon'!A:C,3,FALSE)=D2045,"Y","N")</f>
        <v>N</v>
      </c>
      <c r="N2045" s="4" t="str">
        <f>iferror(IF(vlookup(A2045,'Available Pokemon'!A:D,4,FALSE)=D2045,"Y","N"),"N")</f>
        <v>N</v>
      </c>
      <c r="O2045" s="4" t="str">
        <f t="shared" si="6"/>
        <v>N</v>
      </c>
      <c r="P2045" s="4" t="s">
        <v>44</v>
      </c>
      <c r="Q2045" s="4"/>
      <c r="R2045" s="4" t="s">
        <v>28</v>
      </c>
      <c r="S2045" s="4" t="s">
        <v>28</v>
      </c>
      <c r="T2045" s="4">
        <v>0.0</v>
      </c>
      <c r="U2045" s="4" t="s">
        <v>31</v>
      </c>
    </row>
    <row r="2046" hidden="1">
      <c r="A2046" s="11" t="s">
        <v>1036</v>
      </c>
      <c r="B2046" s="2" t="s">
        <v>600</v>
      </c>
      <c r="C2046" s="12" t="s">
        <v>1347</v>
      </c>
      <c r="D2046" s="3" t="str">
        <f>VLOOKUP(C2046,Locations!$G$2:$H$250,2,false)</f>
        <v>00200 Aegir Cave</v>
      </c>
      <c r="E2046" s="11" t="s">
        <v>24</v>
      </c>
      <c r="F2046" s="23" t="s">
        <v>1317</v>
      </c>
      <c r="G2046" s="3"/>
      <c r="H2046" s="2"/>
      <c r="I2046" s="4"/>
      <c r="J2046" s="4"/>
      <c r="K2046" s="4"/>
      <c r="L2046" s="4"/>
      <c r="M2046" s="4" t="str">
        <f>IF(vlookup(A2046,'Available Pokemon'!A:C,3,FALSE)=D2046,"Y","N")</f>
        <v>N</v>
      </c>
      <c r="N2046" s="4" t="str">
        <f>iferror(IF(vlookup(A2046,'Available Pokemon'!A:D,4,FALSE)=D2046,"Y","N"),"N")</f>
        <v>N</v>
      </c>
      <c r="O2046" s="4" t="str">
        <f t="shared" si="6"/>
        <v>N</v>
      </c>
      <c r="P2046" s="4" t="s">
        <v>90</v>
      </c>
      <c r="Q2046" s="4" t="s">
        <v>44</v>
      </c>
      <c r="R2046" s="4" t="s">
        <v>28</v>
      </c>
      <c r="S2046" s="4" t="s">
        <v>31</v>
      </c>
      <c r="T2046" s="4">
        <v>1.0</v>
      </c>
      <c r="U2046" s="4"/>
    </row>
    <row r="2047" hidden="1">
      <c r="A2047" s="11" t="s">
        <v>758</v>
      </c>
      <c r="B2047" s="2" t="s">
        <v>600</v>
      </c>
      <c r="C2047" s="12" t="s">
        <v>1347</v>
      </c>
      <c r="D2047" s="3" t="str">
        <f>VLOOKUP(C2047,Locations!$G$2:$H$250,2,false)</f>
        <v>00200 Aegir Cave</v>
      </c>
      <c r="E2047" s="11" t="s">
        <v>24</v>
      </c>
      <c r="F2047" s="23" t="s">
        <v>1317</v>
      </c>
      <c r="G2047" s="3"/>
      <c r="H2047" s="2"/>
      <c r="I2047" s="4"/>
      <c r="J2047" s="4"/>
      <c r="K2047" s="4"/>
      <c r="L2047" s="4"/>
      <c r="M2047" s="4" t="str">
        <f>IF(vlookup(A2047,'Available Pokemon'!A:C,3,FALSE)=D2047,"Y","N")</f>
        <v>N</v>
      </c>
      <c r="N2047" s="4" t="str">
        <f>iferror(IF(vlookup(A2047,'Available Pokemon'!A:D,4,FALSE)=D2047,"Y","N"),"N")</f>
        <v>N</v>
      </c>
      <c r="O2047" s="4" t="str">
        <f t="shared" si="6"/>
        <v>N</v>
      </c>
      <c r="P2047" s="4" t="s">
        <v>44</v>
      </c>
      <c r="Q2047" s="4"/>
      <c r="R2047" s="4" t="s">
        <v>28</v>
      </c>
      <c r="S2047" s="4" t="s">
        <v>31</v>
      </c>
      <c r="T2047" s="4" t="s">
        <v>82</v>
      </c>
      <c r="U2047" s="4" t="s">
        <v>31</v>
      </c>
    </row>
    <row r="2048" hidden="1">
      <c r="A2048" s="11" t="s">
        <v>153</v>
      </c>
      <c r="B2048" s="2" t="s">
        <v>88</v>
      </c>
      <c r="C2048" s="12" t="s">
        <v>1347</v>
      </c>
      <c r="D2048" s="3" t="str">
        <f>VLOOKUP(C2048,Locations!$G$2:$H$250,2,false)</f>
        <v>00200 Aegir Cave</v>
      </c>
      <c r="E2048" s="11" t="s">
        <v>24</v>
      </c>
      <c r="F2048" s="23" t="s">
        <v>1317</v>
      </c>
      <c r="G2048" s="3"/>
      <c r="H2048" s="2"/>
      <c r="I2048" s="4" t="s">
        <v>154</v>
      </c>
      <c r="J2048" s="4" t="s">
        <v>155</v>
      </c>
      <c r="K2048" s="4"/>
      <c r="L2048" s="4"/>
      <c r="M2048" s="4" t="str">
        <f>IF(vlookup(A2048,'Available Pokemon'!A:C,3,FALSE)=D2048,"Y","N")</f>
        <v>N</v>
      </c>
      <c r="N2048" s="4" t="str">
        <f>iferror(IF(vlookup(A2048,'Available Pokemon'!A:D,4,FALSE)=D2048,"Y","N"),"N")</f>
        <v>N</v>
      </c>
      <c r="O2048" s="4" t="str">
        <f t="shared" si="6"/>
        <v>N</v>
      </c>
      <c r="P2048" s="4" t="s">
        <v>90</v>
      </c>
      <c r="Q2048" s="4"/>
      <c r="R2048" s="4" t="s">
        <v>156</v>
      </c>
      <c r="S2048" s="4" t="s">
        <v>31</v>
      </c>
      <c r="T2048" s="4">
        <v>2.0</v>
      </c>
      <c r="U2048" s="4"/>
    </row>
    <row r="2049" hidden="1">
      <c r="A2049" s="11" t="s">
        <v>355</v>
      </c>
      <c r="B2049" s="11" t="s">
        <v>96</v>
      </c>
      <c r="C2049" s="12" t="s">
        <v>1347</v>
      </c>
      <c r="D2049" s="3" t="str">
        <f>VLOOKUP(C2049,Locations!$G$2:$H$250,2,false)</f>
        <v>00200 Aegir Cave</v>
      </c>
      <c r="E2049" s="11" t="s">
        <v>24</v>
      </c>
      <c r="F2049" s="23" t="s">
        <v>1317</v>
      </c>
      <c r="G2049" s="3"/>
      <c r="H2049" s="11"/>
      <c r="I2049" s="4"/>
      <c r="J2049" s="4"/>
      <c r="K2049" s="4"/>
      <c r="L2049" s="4" t="s">
        <v>70</v>
      </c>
      <c r="M2049" s="4" t="str">
        <f>IF(vlookup(A2049,'Available Pokemon'!A:C,3,FALSE)=D2049,"Y","N")</f>
        <v>N</v>
      </c>
      <c r="N2049" s="4" t="str">
        <f>iferror(IF(vlookup(A2049,'Available Pokemon'!A:D,4,FALSE)=D2049,"Y","N"),"N")</f>
        <v>N</v>
      </c>
      <c r="O2049" s="4" t="str">
        <f t="shared" si="6"/>
        <v>N</v>
      </c>
      <c r="P2049" s="4" t="s">
        <v>121</v>
      </c>
      <c r="Q2049" s="4" t="s">
        <v>172</v>
      </c>
      <c r="R2049" s="4" t="s">
        <v>28</v>
      </c>
      <c r="S2049" s="4" t="s">
        <v>31</v>
      </c>
      <c r="T2049" s="4" t="s">
        <v>82</v>
      </c>
      <c r="U2049" s="4" t="s">
        <v>31</v>
      </c>
    </row>
    <row r="2050" hidden="1">
      <c r="A2050" s="11" t="s">
        <v>368</v>
      </c>
      <c r="B2050" s="11" t="s">
        <v>96</v>
      </c>
      <c r="C2050" s="12" t="s">
        <v>1347</v>
      </c>
      <c r="D2050" s="3" t="str">
        <f>VLOOKUP(C2050,Locations!$G$2:$H$250,2,false)</f>
        <v>00200 Aegir Cave</v>
      </c>
      <c r="E2050" s="11" t="s">
        <v>24</v>
      </c>
      <c r="F2050" s="23" t="s">
        <v>1317</v>
      </c>
      <c r="G2050" s="3"/>
      <c r="H2050" s="11"/>
      <c r="I2050" s="4" t="s">
        <v>369</v>
      </c>
      <c r="J2050" s="4"/>
      <c r="K2050" s="4"/>
      <c r="L2050" s="4"/>
      <c r="M2050" s="4" t="str">
        <f>IF(vlookup(A2050,'Available Pokemon'!A:C,3,FALSE)=D2050,"Y","N")</f>
        <v>N</v>
      </c>
      <c r="N2050" s="4" t="str">
        <f>iferror(IF(vlookup(A2050,'Available Pokemon'!A:D,4,FALSE)=D2050,"Y","N"),"N")</f>
        <v>N</v>
      </c>
      <c r="O2050" s="4" t="str">
        <f t="shared" si="6"/>
        <v>N</v>
      </c>
      <c r="P2050" s="4" t="s">
        <v>71</v>
      </c>
      <c r="Q2050" s="4" t="s">
        <v>56</v>
      </c>
      <c r="R2050" s="4" t="s">
        <v>28</v>
      </c>
      <c r="S2050" s="4" t="s">
        <v>31</v>
      </c>
      <c r="T2050" s="4" t="s">
        <v>82</v>
      </c>
      <c r="U2050" s="4" t="s">
        <v>31</v>
      </c>
    </row>
    <row r="2051" hidden="1">
      <c r="A2051" s="11" t="s">
        <v>342</v>
      </c>
      <c r="B2051" s="11" t="s">
        <v>96</v>
      </c>
      <c r="C2051" s="12" t="s">
        <v>1347</v>
      </c>
      <c r="D2051" s="3" t="str">
        <f>VLOOKUP(C2051,Locations!$G$2:$H$250,2,false)</f>
        <v>00200 Aegir Cave</v>
      </c>
      <c r="E2051" s="11" t="s">
        <v>24</v>
      </c>
      <c r="F2051" s="23" t="s">
        <v>1317</v>
      </c>
      <c r="G2051" s="3"/>
      <c r="H2051" s="11"/>
      <c r="I2051" s="4"/>
      <c r="J2051" s="4"/>
      <c r="K2051" s="4"/>
      <c r="L2051" s="4"/>
      <c r="M2051" s="4" t="str">
        <f>IF(vlookup(A2051,'Available Pokemon'!A:C,3,FALSE)=D2051,"Y","N")</f>
        <v>N</v>
      </c>
      <c r="N2051" s="4" t="str">
        <f>iferror(IF(vlookup(A2051,'Available Pokemon'!A:D,4,FALSE)=D2051,"Y","N"),"N")</f>
        <v>N</v>
      </c>
      <c r="O2051" s="4" t="str">
        <f t="shared" si="6"/>
        <v>N</v>
      </c>
      <c r="P2051" s="4" t="s">
        <v>71</v>
      </c>
      <c r="Q2051" s="4" t="s">
        <v>111</v>
      </c>
      <c r="R2051" s="4" t="s">
        <v>28</v>
      </c>
      <c r="S2051" s="4" t="s">
        <v>31</v>
      </c>
      <c r="T2051" s="4" t="s">
        <v>82</v>
      </c>
      <c r="U2051" s="4" t="s">
        <v>31</v>
      </c>
    </row>
    <row r="2052" hidden="1">
      <c r="A2052" s="11" t="s">
        <v>866</v>
      </c>
      <c r="B2052" s="11" t="s">
        <v>96</v>
      </c>
      <c r="C2052" s="12" t="s">
        <v>1347</v>
      </c>
      <c r="D2052" s="3" t="str">
        <f>VLOOKUP(C2052,Locations!$G$2:$H$250,2,false)</f>
        <v>00200 Aegir Cave</v>
      </c>
      <c r="E2052" s="11" t="s">
        <v>24</v>
      </c>
      <c r="F2052" s="23" t="s">
        <v>1317</v>
      </c>
      <c r="G2052" s="3"/>
      <c r="H2052" s="11"/>
      <c r="I2052" s="4" t="s">
        <v>739</v>
      </c>
      <c r="J2052" s="4"/>
      <c r="K2052" s="4"/>
      <c r="L2052" s="4" t="s">
        <v>70</v>
      </c>
      <c r="M2052" s="4" t="str">
        <f>IF(vlookup(A2052,'Available Pokemon'!A:C,3,FALSE)=D2052,"Y","N")</f>
        <v>N</v>
      </c>
      <c r="N2052" s="4" t="str">
        <f>iferror(IF(vlookup(A2052,'Available Pokemon'!A:D,4,FALSE)=D2052,"Y","N"),"N")</f>
        <v>N</v>
      </c>
      <c r="O2052" s="4" t="str">
        <f t="shared" si="6"/>
        <v>N</v>
      </c>
      <c r="P2052" s="4" t="s">
        <v>128</v>
      </c>
      <c r="Q2052" s="4" t="s">
        <v>177</v>
      </c>
      <c r="R2052" s="4" t="s">
        <v>28</v>
      </c>
      <c r="S2052" s="4" t="s">
        <v>28</v>
      </c>
      <c r="T2052" s="4">
        <v>0.0</v>
      </c>
      <c r="U2052" s="4" t="s">
        <v>31</v>
      </c>
    </row>
    <row r="2053">
      <c r="A2053" s="11" t="s">
        <v>1350</v>
      </c>
      <c r="B2053" s="11" t="s">
        <v>96</v>
      </c>
      <c r="C2053" s="12" t="s">
        <v>1347</v>
      </c>
      <c r="D2053" s="3" t="str">
        <f>VLOOKUP(C2053,Locations!$G$2:$H$250,2,false)</f>
        <v>00200 Aegir Cave</v>
      </c>
      <c r="E2053" s="11" t="s">
        <v>24</v>
      </c>
      <c r="F2053" s="23" t="s">
        <v>1317</v>
      </c>
      <c r="G2053" s="5"/>
      <c r="H2053" s="11"/>
      <c r="I2053" s="4"/>
      <c r="J2053" s="4"/>
      <c r="K2053" s="4"/>
      <c r="L2053" s="4"/>
      <c r="M2053" s="4" t="str">
        <f>IF(vlookup(A2053,'Available Pokemon'!A:C,3,FALSE)=D2053,"Y","N")</f>
        <v>Y</v>
      </c>
      <c r="N2053" s="4" t="str">
        <f>iferror(IF(vlookup(A2053,'Available Pokemon'!A:D,4,FALSE)=D2053,"Y","N"),"N")</f>
        <v>N</v>
      </c>
      <c r="O2053" s="4" t="str">
        <f t="shared" si="6"/>
        <v>Y</v>
      </c>
      <c r="P2053" s="4" t="s">
        <v>177</v>
      </c>
      <c r="Q2053" s="4" t="s">
        <v>29</v>
      </c>
      <c r="R2053" s="4"/>
      <c r="S2053" s="4"/>
      <c r="T2053" s="4">
        <v>0.0</v>
      </c>
      <c r="U2053" s="4" t="s">
        <v>31</v>
      </c>
    </row>
    <row r="2054" hidden="1">
      <c r="A2054" s="11" t="s">
        <v>740</v>
      </c>
      <c r="B2054" s="11" t="s">
        <v>96</v>
      </c>
      <c r="C2054" s="12" t="s">
        <v>1347</v>
      </c>
      <c r="D2054" s="3" t="str">
        <f>VLOOKUP(C2054,Locations!$G$2:$H$250,2,false)</f>
        <v>00200 Aegir Cave</v>
      </c>
      <c r="E2054" s="11" t="s">
        <v>24</v>
      </c>
      <c r="F2054" s="23" t="s">
        <v>1317</v>
      </c>
      <c r="G2054" s="3"/>
      <c r="H2054" s="11"/>
      <c r="I2054" s="4"/>
      <c r="J2054" s="4"/>
      <c r="K2054" s="4"/>
      <c r="L2054" s="4"/>
      <c r="M2054" s="4" t="str">
        <f>IF(vlookup(A2054,'Available Pokemon'!A:C,3,FALSE)=D2054,"Y","N")</f>
        <v>N</v>
      </c>
      <c r="N2054" s="4" t="str">
        <f>iferror(IF(vlookup(A2054,'Available Pokemon'!A:D,4,FALSE)=D2054,"Y","N"),"N")</f>
        <v>N</v>
      </c>
      <c r="O2054" s="4" t="str">
        <f t="shared" si="6"/>
        <v>N</v>
      </c>
      <c r="P2054" s="4" t="s">
        <v>128</v>
      </c>
      <c r="Q2054" s="4"/>
      <c r="R2054" s="4" t="s">
        <v>28</v>
      </c>
      <c r="S2054" s="4" t="s">
        <v>28</v>
      </c>
      <c r="T2054" s="4">
        <v>0.0</v>
      </c>
      <c r="U2054" s="4" t="s">
        <v>31</v>
      </c>
    </row>
    <row r="2055" hidden="1">
      <c r="A2055" s="11" t="s">
        <v>741</v>
      </c>
      <c r="B2055" s="11" t="s">
        <v>96</v>
      </c>
      <c r="C2055" s="12" t="s">
        <v>1347</v>
      </c>
      <c r="D2055" s="3" t="str">
        <f>VLOOKUP(C2055,Locations!$G$2:$H$250,2,false)</f>
        <v>00200 Aegir Cave</v>
      </c>
      <c r="E2055" s="11" t="s">
        <v>24</v>
      </c>
      <c r="F2055" s="23" t="s">
        <v>1317</v>
      </c>
      <c r="G2055" s="3"/>
      <c r="H2055" s="11"/>
      <c r="I2055" s="4"/>
      <c r="J2055" s="4"/>
      <c r="K2055" s="4"/>
      <c r="L2055" s="4"/>
      <c r="M2055" s="4" t="str">
        <f>IF(vlookup(A2055,'Available Pokemon'!A:C,3,FALSE)=D2055,"Y","N")</f>
        <v>N</v>
      </c>
      <c r="N2055" s="4" t="str">
        <f>iferror(IF(vlookup(A2055,'Available Pokemon'!A:D,4,FALSE)=D2055,"Y","N"),"N")</f>
        <v>N</v>
      </c>
      <c r="O2055" s="4" t="str">
        <f t="shared" si="6"/>
        <v>N</v>
      </c>
      <c r="P2055" s="4" t="s">
        <v>33</v>
      </c>
      <c r="Q2055" s="4"/>
      <c r="R2055" s="4" t="s">
        <v>28</v>
      </c>
      <c r="S2055" s="4" t="s">
        <v>28</v>
      </c>
      <c r="T2055" s="4">
        <v>0.0</v>
      </c>
      <c r="U2055" s="4" t="s">
        <v>31</v>
      </c>
    </row>
    <row r="2056">
      <c r="A2056" s="11" t="s">
        <v>1351</v>
      </c>
      <c r="B2056" s="11" t="s">
        <v>96</v>
      </c>
      <c r="C2056" s="12" t="s">
        <v>1347</v>
      </c>
      <c r="D2056" s="3" t="str">
        <f>VLOOKUP(C2056,Locations!$G$2:$H$250,2,false)</f>
        <v>00200 Aegir Cave</v>
      </c>
      <c r="E2056" s="11" t="s">
        <v>24</v>
      </c>
      <c r="F2056" s="23" t="s">
        <v>1317</v>
      </c>
      <c r="G2056" s="5"/>
      <c r="H2056" s="11"/>
      <c r="I2056" s="4"/>
      <c r="J2056" s="4"/>
      <c r="K2056" s="4"/>
      <c r="L2056" s="4"/>
      <c r="M2056" s="4" t="str">
        <f>IF(vlookup(A2056,'Available Pokemon'!A:C,3,FALSE)=D2056,"Y","N")</f>
        <v>Y</v>
      </c>
      <c r="N2056" s="4" t="str">
        <f>iferror(IF(vlookup(A2056,'Available Pokemon'!A:D,4,FALSE)=D2056,"Y","N"),"N")</f>
        <v>N</v>
      </c>
      <c r="O2056" s="4" t="str">
        <f t="shared" si="6"/>
        <v>Y</v>
      </c>
      <c r="P2056" s="4" t="s">
        <v>29</v>
      </c>
      <c r="Q2056" s="4"/>
      <c r="R2056" s="4"/>
      <c r="S2056" s="4"/>
      <c r="T2056" s="4">
        <v>0.0</v>
      </c>
      <c r="U2056" s="4" t="s">
        <v>31</v>
      </c>
    </row>
    <row r="2057" hidden="1">
      <c r="A2057" s="11" t="s">
        <v>363</v>
      </c>
      <c r="B2057" s="11" t="s">
        <v>96</v>
      </c>
      <c r="C2057" s="12" t="s">
        <v>1347</v>
      </c>
      <c r="D2057" s="3" t="str">
        <f>VLOOKUP(C2057,Locations!$G$2:$H$250,2,false)</f>
        <v>00200 Aegir Cave</v>
      </c>
      <c r="E2057" s="11" t="s">
        <v>24</v>
      </c>
      <c r="F2057" s="23" t="s">
        <v>1317</v>
      </c>
      <c r="G2057" s="3"/>
      <c r="H2057" s="11"/>
      <c r="I2057" s="4"/>
      <c r="J2057" s="4"/>
      <c r="K2057" s="4"/>
      <c r="L2057" s="4"/>
      <c r="M2057" s="4" t="str">
        <f>IF(vlookup(A2057,'Available Pokemon'!A:C,3,FALSE)=D2057,"Y","N")</f>
        <v>N</v>
      </c>
      <c r="N2057" s="4" t="str">
        <f>iferror(IF(vlookup(A2057,'Available Pokemon'!A:D,4,FALSE)=D2057,"Y","N"),"N")</f>
        <v>N</v>
      </c>
      <c r="O2057" s="4" t="str">
        <f t="shared" si="6"/>
        <v>N</v>
      </c>
      <c r="P2057" s="4" t="s">
        <v>71</v>
      </c>
      <c r="Q2057" s="4"/>
      <c r="R2057" s="4" t="s">
        <v>28</v>
      </c>
      <c r="S2057" s="4" t="s">
        <v>31</v>
      </c>
      <c r="T2057" s="4" t="s">
        <v>82</v>
      </c>
      <c r="U2057" s="4" t="s">
        <v>31</v>
      </c>
    </row>
    <row r="2058" hidden="1">
      <c r="A2058" s="11" t="s">
        <v>801</v>
      </c>
      <c r="B2058" s="11" t="s">
        <v>96</v>
      </c>
      <c r="C2058" s="12" t="s">
        <v>1347</v>
      </c>
      <c r="D2058" s="3" t="str">
        <f>VLOOKUP(C2058,Locations!$G$2:$H$250,2,false)</f>
        <v>00200 Aegir Cave</v>
      </c>
      <c r="E2058" s="11" t="s">
        <v>24</v>
      </c>
      <c r="F2058" s="23" t="s">
        <v>1317</v>
      </c>
      <c r="G2058" s="3"/>
      <c r="H2058" s="11"/>
      <c r="I2058" s="4"/>
      <c r="J2058" s="4"/>
      <c r="K2058" s="4"/>
      <c r="L2058" s="4"/>
      <c r="M2058" s="4" t="str">
        <f>IF(vlookup(A2058,'Available Pokemon'!A:C,3,FALSE)=D2058,"Y","N")</f>
        <v>N</v>
      </c>
      <c r="N2058" s="4" t="str">
        <f>iferror(IF(vlookup(A2058,'Available Pokemon'!A:D,4,FALSE)=D2058,"Y","N"),"N")</f>
        <v>N</v>
      </c>
      <c r="O2058" s="4" t="str">
        <f t="shared" si="6"/>
        <v>N</v>
      </c>
      <c r="P2058" s="4" t="s">
        <v>111</v>
      </c>
      <c r="Q2058" s="4" t="s">
        <v>56</v>
      </c>
      <c r="R2058" s="4" t="s">
        <v>28</v>
      </c>
      <c r="S2058" s="4" t="s">
        <v>28</v>
      </c>
      <c r="T2058" s="4">
        <v>0.0</v>
      </c>
      <c r="U2058" s="4" t="s">
        <v>31</v>
      </c>
    </row>
    <row r="2059" hidden="1">
      <c r="A2059" s="11" t="s">
        <v>871</v>
      </c>
      <c r="B2059" s="11" t="s">
        <v>96</v>
      </c>
      <c r="C2059" s="12" t="s">
        <v>1347</v>
      </c>
      <c r="D2059" s="3" t="str">
        <f>VLOOKUP(C2059,Locations!$G$2:$H$250,2,false)</f>
        <v>00200 Aegir Cave</v>
      </c>
      <c r="E2059" s="11" t="s">
        <v>24</v>
      </c>
      <c r="F2059" s="23" t="s">
        <v>1317</v>
      </c>
      <c r="G2059" s="3"/>
      <c r="H2059" s="11"/>
      <c r="I2059" s="4"/>
      <c r="J2059" s="4"/>
      <c r="K2059" s="4"/>
      <c r="L2059" s="4"/>
      <c r="M2059" s="4" t="str">
        <f>IF(vlookup(A2059,'Available Pokemon'!A:C,3,FALSE)=D2059,"Y","N")</f>
        <v>N</v>
      </c>
      <c r="N2059" s="4" t="str">
        <f>iferror(IF(vlookup(A2059,'Available Pokemon'!A:D,4,FALSE)=D2059,"Y","N"),"N")</f>
        <v>N</v>
      </c>
      <c r="O2059" s="4" t="str">
        <f t="shared" si="6"/>
        <v>N</v>
      </c>
      <c r="P2059" s="4" t="s">
        <v>81</v>
      </c>
      <c r="Q2059" s="4"/>
      <c r="R2059" s="4" t="s">
        <v>28</v>
      </c>
      <c r="S2059" s="4" t="s">
        <v>28</v>
      </c>
      <c r="T2059" s="4">
        <v>0.0</v>
      </c>
      <c r="U2059" s="4" t="s">
        <v>31</v>
      </c>
    </row>
    <row r="2060" hidden="1">
      <c r="A2060" s="11" t="s">
        <v>266</v>
      </c>
      <c r="B2060" s="2" t="s">
        <v>158</v>
      </c>
      <c r="C2060" s="12" t="s">
        <v>1347</v>
      </c>
      <c r="D2060" s="3" t="str">
        <f>VLOOKUP(C2060,Locations!$G$2:$H$250,2,false)</f>
        <v>00200 Aegir Cave</v>
      </c>
      <c r="E2060" s="11" t="s">
        <v>24</v>
      </c>
      <c r="F2060" s="23" t="s">
        <v>1317</v>
      </c>
      <c r="G2060" s="3"/>
      <c r="H2060" s="2"/>
      <c r="I2060" s="4"/>
      <c r="J2060" s="4"/>
      <c r="K2060" s="4"/>
      <c r="L2060" s="4"/>
      <c r="M2060" s="4" t="str">
        <f>IF(vlookup(A2060,'Available Pokemon'!A:C,3,FALSE)=D2060,"Y","N")</f>
        <v>N</v>
      </c>
      <c r="N2060" s="4" t="str">
        <f>iferror(IF(vlookup(A2060,'Available Pokemon'!A:D,4,FALSE)=D2060,"Y","N"),"N")</f>
        <v>N</v>
      </c>
      <c r="O2060" s="4" t="str">
        <f t="shared" si="6"/>
        <v>N</v>
      </c>
      <c r="P2060" s="4" t="s">
        <v>44</v>
      </c>
      <c r="Q2060" s="4"/>
      <c r="R2060" s="4" t="s">
        <v>28</v>
      </c>
      <c r="S2060" s="4" t="s">
        <v>31</v>
      </c>
      <c r="T2060" s="4">
        <v>1.0</v>
      </c>
      <c r="U2060" s="4"/>
    </row>
    <row r="2061" hidden="1">
      <c r="A2061" s="11" t="s">
        <v>758</v>
      </c>
      <c r="B2061" s="2" t="s">
        <v>158</v>
      </c>
      <c r="C2061" s="12" t="s">
        <v>1347</v>
      </c>
      <c r="D2061" s="3" t="str">
        <f>VLOOKUP(C2061,Locations!$G$2:$H$250,2,false)</f>
        <v>00200 Aegir Cave</v>
      </c>
      <c r="E2061" s="11" t="s">
        <v>24</v>
      </c>
      <c r="F2061" s="23" t="s">
        <v>1317</v>
      </c>
      <c r="G2061" s="3"/>
      <c r="H2061" s="2"/>
      <c r="I2061" s="4"/>
      <c r="J2061" s="4"/>
      <c r="K2061" s="4"/>
      <c r="L2061" s="4"/>
      <c r="M2061" s="4" t="str">
        <f>IF(vlookup(A2061,'Available Pokemon'!A:C,3,FALSE)=D2061,"Y","N")</f>
        <v>N</v>
      </c>
      <c r="N2061" s="4" t="str">
        <f>iferror(IF(vlookup(A2061,'Available Pokemon'!A:D,4,FALSE)=D2061,"Y","N"),"N")</f>
        <v>N</v>
      </c>
      <c r="O2061" s="4" t="str">
        <f t="shared" si="6"/>
        <v>N</v>
      </c>
      <c r="P2061" s="4" t="s">
        <v>44</v>
      </c>
      <c r="Q2061" s="4"/>
      <c r="R2061" s="4" t="s">
        <v>28</v>
      </c>
      <c r="S2061" s="4" t="s">
        <v>31</v>
      </c>
      <c r="T2061" s="4" t="s">
        <v>82</v>
      </c>
      <c r="U2061" s="4" t="s">
        <v>31</v>
      </c>
    </row>
    <row r="2062" hidden="1">
      <c r="A2062" s="11" t="s">
        <v>538</v>
      </c>
      <c r="B2062" s="2" t="s">
        <v>533</v>
      </c>
      <c r="C2062" s="12" t="s">
        <v>1347</v>
      </c>
      <c r="D2062" s="3" t="str">
        <f>VLOOKUP(C2062,Locations!$G$2:$H$250,2,false)</f>
        <v>00200 Aegir Cave</v>
      </c>
      <c r="E2062" s="11" t="s">
        <v>24</v>
      </c>
      <c r="F2062" s="23" t="s">
        <v>1317</v>
      </c>
      <c r="G2062" s="3"/>
      <c r="H2062" s="2"/>
      <c r="I2062" s="4" t="s">
        <v>540</v>
      </c>
      <c r="J2062" s="4" t="s">
        <v>540</v>
      </c>
      <c r="K2062" s="4" t="s">
        <v>540</v>
      </c>
      <c r="L2062" s="4"/>
      <c r="M2062" s="4" t="str">
        <f>IF(vlookup(A2062,'Available Pokemon'!A:C,3,FALSE)=D2062,"Y","N")</f>
        <v>N</v>
      </c>
      <c r="N2062" s="4" t="str">
        <f>iferror(IF(vlookup(A2062,'Available Pokemon'!A:D,4,FALSE)=D2062,"Y","N"),"N")</f>
        <v>N</v>
      </c>
      <c r="O2062" s="4" t="str">
        <f t="shared" si="6"/>
        <v>N</v>
      </c>
      <c r="P2062" s="4" t="s">
        <v>90</v>
      </c>
      <c r="Q2062" s="4" t="s">
        <v>121</v>
      </c>
      <c r="R2062" s="4" t="s">
        <v>28</v>
      </c>
      <c r="S2062" s="4" t="s">
        <v>31</v>
      </c>
      <c r="T2062" s="4" t="s">
        <v>82</v>
      </c>
      <c r="U2062" s="4" t="s">
        <v>31</v>
      </c>
    </row>
    <row r="2063" hidden="1">
      <c r="A2063" s="11" t="s">
        <v>948</v>
      </c>
      <c r="B2063" s="2" t="s">
        <v>938</v>
      </c>
      <c r="C2063" s="12" t="s">
        <v>1347</v>
      </c>
      <c r="D2063" s="3" t="str">
        <f>VLOOKUP(C2063,Locations!$G$2:$H$250,2,false)</f>
        <v>00200 Aegir Cave</v>
      </c>
      <c r="E2063" s="11" t="s">
        <v>24</v>
      </c>
      <c r="F2063" s="23" t="s">
        <v>1317</v>
      </c>
      <c r="G2063" s="3"/>
      <c r="H2063" s="2"/>
      <c r="I2063" s="4"/>
      <c r="J2063" s="4"/>
      <c r="K2063" s="4"/>
      <c r="L2063" s="4"/>
      <c r="M2063" s="4" t="str">
        <f>IF(vlookup(A2063,'Available Pokemon'!A:C,3,FALSE)=D2063,"Y","N")</f>
        <v>N</v>
      </c>
      <c r="N2063" s="4" t="str">
        <f>iferror(IF(vlookup(A2063,'Available Pokemon'!A:D,4,FALSE)=D2063,"Y","N"),"N")</f>
        <v>N</v>
      </c>
      <c r="O2063" s="4" t="str">
        <f t="shared" si="6"/>
        <v>N</v>
      </c>
      <c r="P2063" s="4" t="s">
        <v>44</v>
      </c>
      <c r="Q2063" s="4"/>
      <c r="R2063" s="4" t="s">
        <v>28</v>
      </c>
      <c r="S2063" s="4" t="s">
        <v>28</v>
      </c>
      <c r="T2063" s="4">
        <v>0.0</v>
      </c>
      <c r="U2063" s="4" t="s">
        <v>31</v>
      </c>
    </row>
    <row r="2064" hidden="1">
      <c r="A2064" s="11" t="s">
        <v>1035</v>
      </c>
      <c r="B2064" s="2" t="s">
        <v>938</v>
      </c>
      <c r="C2064" s="12" t="s">
        <v>1347</v>
      </c>
      <c r="D2064" s="3" t="str">
        <f>VLOOKUP(C2064,Locations!$G$2:$H$250,2,false)</f>
        <v>00200 Aegir Cave</v>
      </c>
      <c r="E2064" s="11" t="s">
        <v>24</v>
      </c>
      <c r="F2064" s="23" t="s">
        <v>1317</v>
      </c>
      <c r="G2064" s="3"/>
      <c r="H2064" s="2"/>
      <c r="I2064" s="4"/>
      <c r="J2064" s="4"/>
      <c r="K2064" s="4"/>
      <c r="L2064" s="4"/>
      <c r="M2064" s="4" t="str">
        <f>IF(vlookup(A2064,'Available Pokemon'!A:C,3,FALSE)=D2064,"Y","N")</f>
        <v>N</v>
      </c>
      <c r="N2064" s="4" t="str">
        <f>iferror(IF(vlookup(A2064,'Available Pokemon'!A:D,4,FALSE)=D2064,"Y","N"),"N")</f>
        <v>N</v>
      </c>
      <c r="O2064" s="4" t="str">
        <f t="shared" si="6"/>
        <v>N</v>
      </c>
      <c r="P2064" s="4" t="s">
        <v>90</v>
      </c>
      <c r="Q2064" s="4" t="s">
        <v>44</v>
      </c>
      <c r="R2064" s="4" t="s">
        <v>28</v>
      </c>
      <c r="S2064" s="4" t="s">
        <v>28</v>
      </c>
      <c r="T2064" s="4">
        <v>0.0</v>
      </c>
      <c r="U2064" s="4" t="s">
        <v>31</v>
      </c>
    </row>
    <row r="2065" hidden="1">
      <c r="A2065" s="11" t="s">
        <v>758</v>
      </c>
      <c r="B2065" s="2" t="s">
        <v>938</v>
      </c>
      <c r="C2065" s="12" t="s">
        <v>1347</v>
      </c>
      <c r="D2065" s="3" t="str">
        <f>VLOOKUP(C2065,Locations!$G$2:$H$250,2,false)</f>
        <v>00200 Aegir Cave</v>
      </c>
      <c r="E2065" s="11" t="s">
        <v>24</v>
      </c>
      <c r="F2065" s="23" t="s">
        <v>1317</v>
      </c>
      <c r="G2065" s="3"/>
      <c r="H2065" s="2"/>
      <c r="I2065" s="4"/>
      <c r="J2065" s="4"/>
      <c r="K2065" s="4"/>
      <c r="L2065" s="4"/>
      <c r="M2065" s="4" t="str">
        <f>IF(vlookup(A2065,'Available Pokemon'!A:C,3,FALSE)=D2065,"Y","N")</f>
        <v>N</v>
      </c>
      <c r="N2065" s="4" t="str">
        <f>iferror(IF(vlookup(A2065,'Available Pokemon'!A:D,4,FALSE)=D2065,"Y","N"),"N")</f>
        <v>N</v>
      </c>
      <c r="O2065" s="4" t="str">
        <f t="shared" si="6"/>
        <v>N</v>
      </c>
      <c r="P2065" s="4" t="s">
        <v>44</v>
      </c>
      <c r="Q2065" s="4"/>
      <c r="R2065" s="4" t="s">
        <v>28</v>
      </c>
      <c r="S2065" s="4" t="s">
        <v>31</v>
      </c>
      <c r="T2065" s="4" t="s">
        <v>82</v>
      </c>
      <c r="U2065" s="4" t="s">
        <v>31</v>
      </c>
    </row>
    <row r="2066" hidden="1">
      <c r="A2066" s="11" t="s">
        <v>1005</v>
      </c>
      <c r="B2066" s="11" t="s">
        <v>44</v>
      </c>
      <c r="C2066" s="12" t="s">
        <v>1347</v>
      </c>
      <c r="D2066" s="3" t="str">
        <f>VLOOKUP(C2066,Locations!$G$2:$H$250,2,false)</f>
        <v>00200 Aegir Cave</v>
      </c>
      <c r="E2066" s="11" t="s">
        <v>24</v>
      </c>
      <c r="F2066" s="23" t="s">
        <v>1317</v>
      </c>
      <c r="G2066" s="3"/>
      <c r="H2066" s="11"/>
      <c r="I2066" s="4"/>
      <c r="J2066" s="4"/>
      <c r="K2066" s="4"/>
      <c r="L2066" s="4"/>
      <c r="M2066" s="4" t="str">
        <f>IF(vlookup(A2066,'Available Pokemon'!A:C,3,FALSE)=D2066,"Y","N")</f>
        <v>N</v>
      </c>
      <c r="N2066" s="4" t="str">
        <f>iferror(IF(vlookup(A2066,'Available Pokemon'!A:D,4,FALSE)=D2066,"Y","N"),"N")</f>
        <v>N</v>
      </c>
      <c r="O2066" s="4" t="str">
        <f t="shared" si="6"/>
        <v>N</v>
      </c>
      <c r="P2066" s="4" t="s">
        <v>177</v>
      </c>
      <c r="Q2066" s="4" t="s">
        <v>56</v>
      </c>
      <c r="R2066" s="4" t="s">
        <v>28</v>
      </c>
      <c r="S2066" s="4" t="s">
        <v>28</v>
      </c>
      <c r="T2066" s="4">
        <v>0.0</v>
      </c>
      <c r="U2066" s="4" t="s">
        <v>31</v>
      </c>
    </row>
    <row r="2067" hidden="1">
      <c r="A2067" s="11" t="s">
        <v>1032</v>
      </c>
      <c r="B2067" s="11" t="s">
        <v>44</v>
      </c>
      <c r="C2067" s="12" t="s">
        <v>1347</v>
      </c>
      <c r="D2067" s="3" t="str">
        <f>VLOOKUP(C2067,Locations!$G$2:$H$250,2,false)</f>
        <v>00200 Aegir Cave</v>
      </c>
      <c r="E2067" s="11" t="s">
        <v>24</v>
      </c>
      <c r="F2067" s="23" t="s">
        <v>1317</v>
      </c>
      <c r="G2067" s="3"/>
      <c r="H2067" s="11"/>
      <c r="I2067" s="4" t="s">
        <v>718</v>
      </c>
      <c r="J2067" s="4"/>
      <c r="K2067" s="4"/>
      <c r="L2067" s="4"/>
      <c r="M2067" s="4" t="str">
        <f>IF(vlookup(A2067,'Available Pokemon'!A:C,3,FALSE)=D2067,"Y","N")</f>
        <v>N</v>
      </c>
      <c r="N2067" s="4" t="str">
        <f>iferror(IF(vlookup(A2067,'Available Pokemon'!A:D,4,FALSE)=D2067,"Y","N"),"N")</f>
        <v>N</v>
      </c>
      <c r="O2067" s="4" t="str">
        <f t="shared" si="6"/>
        <v>N</v>
      </c>
      <c r="P2067" s="4" t="s">
        <v>90</v>
      </c>
      <c r="Q2067" s="4" t="s">
        <v>56</v>
      </c>
      <c r="R2067" s="4" t="s">
        <v>28</v>
      </c>
      <c r="S2067" s="4" t="s">
        <v>28</v>
      </c>
      <c r="T2067" s="4">
        <v>0.0</v>
      </c>
      <c r="U2067" s="4" t="s">
        <v>31</v>
      </c>
    </row>
    <row r="2068" hidden="1">
      <c r="A2068" s="11" t="s">
        <v>178</v>
      </c>
      <c r="B2068" s="11" t="s">
        <v>44</v>
      </c>
      <c r="C2068" s="12" t="s">
        <v>1347</v>
      </c>
      <c r="D2068" s="3" t="str">
        <f>VLOOKUP(C2068,Locations!$G$2:$H$250,2,false)</f>
        <v>00200 Aegir Cave</v>
      </c>
      <c r="E2068" s="11" t="s">
        <v>24</v>
      </c>
      <c r="F2068" s="23" t="s">
        <v>1317</v>
      </c>
      <c r="G2068" s="3"/>
      <c r="H2068" s="11"/>
      <c r="I2068" s="4" t="s">
        <v>89</v>
      </c>
      <c r="J2068" s="4"/>
      <c r="K2068" s="4"/>
      <c r="L2068" s="4"/>
      <c r="M2068" s="4" t="str">
        <f>IF(vlookup(A2068,'Available Pokemon'!A:C,3,FALSE)=D2068,"Y","N")</f>
        <v>N</v>
      </c>
      <c r="N2068" s="4" t="str">
        <f>iferror(IF(vlookup(A2068,'Available Pokemon'!A:D,4,FALSE)=D2068,"Y","N"),"N")</f>
        <v>N</v>
      </c>
      <c r="O2068" s="4" t="str">
        <f t="shared" si="6"/>
        <v>N</v>
      </c>
      <c r="P2068" s="4" t="s">
        <v>90</v>
      </c>
      <c r="Q2068" s="4" t="s">
        <v>44</v>
      </c>
      <c r="R2068" s="4" t="s">
        <v>141</v>
      </c>
      <c r="S2068" s="4" t="s">
        <v>31</v>
      </c>
      <c r="T2068" s="4">
        <v>1.0</v>
      </c>
      <c r="U2068" s="4"/>
    </row>
    <row r="2069">
      <c r="A2069" s="3" t="s">
        <v>1352</v>
      </c>
      <c r="B2069" s="2" t="s">
        <v>22</v>
      </c>
      <c r="C2069" s="3" t="s">
        <v>1353</v>
      </c>
      <c r="D2069" s="3" t="str">
        <f>VLOOKUP(C2069,Locations!$G$2:$H$250,2,false)</f>
        <v>00201 Unexplored Territory</v>
      </c>
      <c r="E2069" s="2" t="s">
        <v>24</v>
      </c>
      <c r="F2069" s="23" t="s">
        <v>1354</v>
      </c>
      <c r="G2069" s="5" t="s">
        <v>1355</v>
      </c>
      <c r="H2069" s="2"/>
      <c r="I2069" s="4" t="s">
        <v>28</v>
      </c>
      <c r="J2069" s="4" t="s">
        <v>28</v>
      </c>
      <c r="K2069" s="4" t="s">
        <v>28</v>
      </c>
      <c r="L2069" s="4"/>
      <c r="M2069" s="4" t="str">
        <f>IF(vlookup(A2069,'Available Pokemon'!A:C,3,FALSE)=D2069,"Y","N")</f>
        <v>Y</v>
      </c>
      <c r="N2069" s="4" t="str">
        <f>iferror(IF(vlookup(A2069,'Available Pokemon'!A:D,4,FALSE)=D2069,"Y","N"),"N")</f>
        <v>N</v>
      </c>
      <c r="O2069" s="4" t="str">
        <f t="shared" si="6"/>
        <v>Y</v>
      </c>
      <c r="P2069" s="4" t="s">
        <v>186</v>
      </c>
      <c r="Q2069" s="4" t="s">
        <v>111</v>
      </c>
      <c r="R2069" s="4"/>
      <c r="S2069" s="4"/>
      <c r="T2069" s="4" t="s">
        <v>82</v>
      </c>
      <c r="U2069" s="4" t="s">
        <v>31</v>
      </c>
    </row>
    <row r="2070">
      <c r="A2070" s="3" t="s">
        <v>1356</v>
      </c>
      <c r="B2070" s="2" t="s">
        <v>22</v>
      </c>
      <c r="C2070" s="3" t="s">
        <v>1353</v>
      </c>
      <c r="D2070" s="3" t="str">
        <f>VLOOKUP(C2070,Locations!$G$2:$H$250,2,false)</f>
        <v>00201 Unexplored Territory</v>
      </c>
      <c r="E2070" s="2" t="s">
        <v>24</v>
      </c>
      <c r="F2070" s="23" t="s">
        <v>1354</v>
      </c>
      <c r="G2070" s="5" t="s">
        <v>1357</v>
      </c>
      <c r="H2070" s="2"/>
      <c r="I2070" s="4" t="s">
        <v>28</v>
      </c>
      <c r="J2070" s="4" t="s">
        <v>28</v>
      </c>
      <c r="K2070" s="4" t="s">
        <v>28</v>
      </c>
      <c r="L2070" s="4"/>
      <c r="M2070" s="4" t="str">
        <f>IF(vlookup(A2070,'Available Pokemon'!A:C,3,FALSE)=D2070,"Y","N")</f>
        <v>Y</v>
      </c>
      <c r="N2070" s="4" t="str">
        <f>iferror(IF(vlookup(A2070,'Available Pokemon'!A:D,4,FALSE)=D2070,"Y","N"),"N")</f>
        <v>N</v>
      </c>
      <c r="O2070" s="4" t="str">
        <f t="shared" si="6"/>
        <v>Y</v>
      </c>
      <c r="P2070" s="4" t="s">
        <v>186</v>
      </c>
      <c r="Q2070" s="4" t="s">
        <v>111</v>
      </c>
      <c r="R2070" s="4"/>
      <c r="S2070" s="4"/>
      <c r="T2070" s="4" t="s">
        <v>82</v>
      </c>
      <c r="U2070" s="4" t="s">
        <v>31</v>
      </c>
    </row>
    <row r="2071" hidden="1">
      <c r="A2071" s="11" t="s">
        <v>537</v>
      </c>
      <c r="B2071" s="2" t="s">
        <v>875</v>
      </c>
      <c r="C2071" s="12" t="s">
        <v>1353</v>
      </c>
      <c r="D2071" s="3" t="str">
        <f>VLOOKUP(C2071,Locations!$G$2:$H$250,2,false)</f>
        <v>00201 Unexplored Territory</v>
      </c>
      <c r="E2071" s="11" t="s">
        <v>24</v>
      </c>
      <c r="F2071" s="23" t="s">
        <v>1354</v>
      </c>
      <c r="G2071" s="3"/>
      <c r="H2071" s="11"/>
      <c r="I2071" s="4"/>
      <c r="J2071" s="4"/>
      <c r="K2071" s="4"/>
      <c r="L2071" s="4"/>
      <c r="M2071" s="4" t="str">
        <f>IF(vlookup(A2071,'Available Pokemon'!A:C,3,FALSE)=D2071,"Y","N")</f>
        <v>N</v>
      </c>
      <c r="N2071" s="4" t="str">
        <f>iferror(IF(vlookup(A2071,'Available Pokemon'!A:D,4,FALSE)=D2071,"Y","N"),"N")</f>
        <v>N</v>
      </c>
      <c r="O2071" s="4" t="str">
        <f t="shared" si="6"/>
        <v>N</v>
      </c>
      <c r="P2071" s="4" t="s">
        <v>44</v>
      </c>
      <c r="Q2071" s="4" t="s">
        <v>121</v>
      </c>
      <c r="R2071" s="4" t="s">
        <v>28</v>
      </c>
      <c r="S2071" s="4" t="s">
        <v>31</v>
      </c>
      <c r="T2071" s="4" t="s">
        <v>82</v>
      </c>
      <c r="U2071" s="4" t="s">
        <v>31</v>
      </c>
    </row>
    <row r="2072" hidden="1">
      <c r="A2072" s="11" t="s">
        <v>852</v>
      </c>
      <c r="B2072" s="2" t="s">
        <v>875</v>
      </c>
      <c r="C2072" s="12" t="s">
        <v>1353</v>
      </c>
      <c r="D2072" s="3" t="str">
        <f>VLOOKUP(C2072,Locations!$G$2:$H$250,2,false)</f>
        <v>00201 Unexplored Territory</v>
      </c>
      <c r="E2072" s="11" t="s">
        <v>24</v>
      </c>
      <c r="F2072" s="23" t="s">
        <v>1354</v>
      </c>
      <c r="G2072" s="3"/>
      <c r="H2072" s="11"/>
      <c r="I2072" s="4"/>
      <c r="J2072" s="4"/>
      <c r="K2072" s="4"/>
      <c r="L2072" s="4"/>
      <c r="M2072" s="4" t="str">
        <f>IF(vlookup(A2072,'Available Pokemon'!A:C,3,FALSE)=D2072,"Y","N")</f>
        <v>N</v>
      </c>
      <c r="N2072" s="4" t="str">
        <f>iferror(IF(vlookup(A2072,'Available Pokemon'!A:D,4,FALSE)=D2072,"Y","N"),"N")</f>
        <v>N</v>
      </c>
      <c r="O2072" s="4" t="str">
        <f t="shared" si="6"/>
        <v>N</v>
      </c>
      <c r="P2072" s="4" t="s">
        <v>44</v>
      </c>
      <c r="Q2072" s="4" t="s">
        <v>75</v>
      </c>
      <c r="R2072" s="4" t="s">
        <v>28</v>
      </c>
      <c r="S2072" s="4" t="s">
        <v>28</v>
      </c>
      <c r="T2072" s="4">
        <v>0.0</v>
      </c>
      <c r="U2072" s="4" t="s">
        <v>31</v>
      </c>
    </row>
    <row r="2073">
      <c r="A2073" s="11" t="s">
        <v>1358</v>
      </c>
      <c r="B2073" s="2" t="s">
        <v>875</v>
      </c>
      <c r="C2073" s="12" t="s">
        <v>1353</v>
      </c>
      <c r="D2073" s="3" t="str">
        <f>VLOOKUP(C2073,Locations!$G$2:$H$250,2,false)</f>
        <v>00201 Unexplored Territory</v>
      </c>
      <c r="E2073" s="11" t="s">
        <v>24</v>
      </c>
      <c r="F2073" s="23" t="s">
        <v>1354</v>
      </c>
      <c r="G2073" s="5"/>
      <c r="H2073" s="11"/>
      <c r="I2073" s="4"/>
      <c r="J2073" s="4"/>
      <c r="K2073" s="4"/>
      <c r="L2073" s="4"/>
      <c r="M2073" s="4" t="str">
        <f>IF(vlookup(A2073,'Available Pokemon'!A:C,3,FALSE)=D2073,"Y","N")</f>
        <v>Y</v>
      </c>
      <c r="N2073" s="4" t="str">
        <f>iferror(IF(vlookup(A2073,'Available Pokemon'!A:D,4,FALSE)=D2073,"Y","N"),"N")</f>
        <v>N</v>
      </c>
      <c r="O2073" s="4" t="str">
        <f t="shared" si="6"/>
        <v>Y</v>
      </c>
      <c r="P2073" s="4" t="s">
        <v>44</v>
      </c>
      <c r="Q2073" s="4" t="s">
        <v>56</v>
      </c>
      <c r="R2073" s="4"/>
      <c r="S2073" s="4"/>
      <c r="T2073" s="4">
        <v>0.0</v>
      </c>
      <c r="U2073" s="4" t="s">
        <v>31</v>
      </c>
    </row>
    <row r="2074" hidden="1">
      <c r="A2074" s="11" t="s">
        <v>880</v>
      </c>
      <c r="B2074" s="2" t="s">
        <v>875</v>
      </c>
      <c r="C2074" s="12" t="s">
        <v>1353</v>
      </c>
      <c r="D2074" s="3" t="str">
        <f>VLOOKUP(C2074,Locations!$G$2:$H$250,2,false)</f>
        <v>00201 Unexplored Territory</v>
      </c>
      <c r="E2074" s="11" t="s">
        <v>24</v>
      </c>
      <c r="F2074" s="23" t="s">
        <v>1354</v>
      </c>
      <c r="G2074" s="3"/>
      <c r="H2074" s="11"/>
      <c r="I2074" s="4" t="s">
        <v>389</v>
      </c>
      <c r="J2074" s="4"/>
      <c r="K2074" s="4"/>
      <c r="L2074" s="4"/>
      <c r="M2074" s="4" t="str">
        <f>IF(vlookup(A2074,'Available Pokemon'!A:C,3,FALSE)=D2074,"Y","N")</f>
        <v>N</v>
      </c>
      <c r="N2074" s="4" t="str">
        <f>iferror(IF(vlookup(A2074,'Available Pokemon'!A:D,4,FALSE)=D2074,"Y","N"),"N")</f>
        <v>N</v>
      </c>
      <c r="O2074" s="4" t="str">
        <f t="shared" si="6"/>
        <v>N</v>
      </c>
      <c r="P2074" s="4" t="s">
        <v>44</v>
      </c>
      <c r="Q2074" s="4" t="s">
        <v>81</v>
      </c>
      <c r="R2074" s="4" t="s">
        <v>28</v>
      </c>
      <c r="S2074" s="4" t="s">
        <v>28</v>
      </c>
      <c r="T2074" s="4">
        <v>0.0</v>
      </c>
      <c r="U2074" s="4" t="s">
        <v>31</v>
      </c>
    </row>
    <row r="2075" hidden="1">
      <c r="A2075" s="11" t="s">
        <v>849</v>
      </c>
      <c r="B2075" s="2" t="s">
        <v>875</v>
      </c>
      <c r="C2075" s="12" t="s">
        <v>1353</v>
      </c>
      <c r="D2075" s="3" t="str">
        <f>VLOOKUP(C2075,Locations!$G$2:$H$250,2,false)</f>
        <v>00201 Unexplored Territory</v>
      </c>
      <c r="E2075" s="11" t="s">
        <v>24</v>
      </c>
      <c r="F2075" s="23" t="s">
        <v>1354</v>
      </c>
      <c r="G2075" s="3"/>
      <c r="H2075" s="11"/>
      <c r="I2075" s="4"/>
      <c r="J2075" s="4"/>
      <c r="K2075" s="4"/>
      <c r="L2075" s="4"/>
      <c r="M2075" s="4" t="str">
        <f>IF(vlookup(A2075,'Available Pokemon'!A:C,3,FALSE)=D2075,"Y","N")</f>
        <v>N</v>
      </c>
      <c r="N2075" s="4" t="str">
        <f>iferror(IF(vlookup(A2075,'Available Pokemon'!A:D,4,FALSE)=D2075,"Y","N"),"N")</f>
        <v>N</v>
      </c>
      <c r="O2075" s="4" t="str">
        <f t="shared" si="6"/>
        <v>N</v>
      </c>
      <c r="P2075" s="4" t="s">
        <v>44</v>
      </c>
      <c r="Q2075" s="4"/>
      <c r="R2075" s="4" t="s">
        <v>28</v>
      </c>
      <c r="S2075" s="4" t="s">
        <v>28</v>
      </c>
      <c r="T2075" s="4">
        <v>0.0</v>
      </c>
      <c r="U2075" s="4" t="s">
        <v>31</v>
      </c>
    </row>
    <row r="2076" hidden="1">
      <c r="A2076" s="11" t="s">
        <v>602</v>
      </c>
      <c r="B2076" s="2" t="s">
        <v>875</v>
      </c>
      <c r="C2076" s="12" t="s">
        <v>1353</v>
      </c>
      <c r="D2076" s="3" t="str">
        <f>VLOOKUP(C2076,Locations!$G$2:$H$250,2,false)</f>
        <v>00201 Unexplored Territory</v>
      </c>
      <c r="E2076" s="11" t="s">
        <v>24</v>
      </c>
      <c r="F2076" s="23" t="s">
        <v>1354</v>
      </c>
      <c r="G2076" s="3"/>
      <c r="H2076" s="11"/>
      <c r="I2076" s="4" t="s">
        <v>160</v>
      </c>
      <c r="J2076" s="4"/>
      <c r="K2076" s="4"/>
      <c r="L2076" s="4"/>
      <c r="M2076" s="4" t="str">
        <f>IF(vlookup(A2076,'Available Pokemon'!A:C,3,FALSE)=D2076,"Y","N")</f>
        <v>N</v>
      </c>
      <c r="N2076" s="4" t="str">
        <f>iferror(IF(vlookup(A2076,'Available Pokemon'!A:D,4,FALSE)=D2076,"Y","N"),"N")</f>
        <v>N</v>
      </c>
      <c r="O2076" s="4" t="str">
        <f t="shared" si="6"/>
        <v>N</v>
      </c>
      <c r="P2076" s="4" t="s">
        <v>44</v>
      </c>
      <c r="Q2076" s="4"/>
      <c r="R2076" s="4" t="s">
        <v>28</v>
      </c>
      <c r="S2076" s="4" t="s">
        <v>28</v>
      </c>
      <c r="T2076" s="4">
        <v>0.0</v>
      </c>
      <c r="U2076" s="4" t="s">
        <v>31</v>
      </c>
    </row>
    <row r="2077" hidden="1">
      <c r="A2077" s="11" t="s">
        <v>1216</v>
      </c>
      <c r="B2077" s="2" t="s">
        <v>875</v>
      </c>
      <c r="C2077" s="12" t="s">
        <v>1353</v>
      </c>
      <c r="D2077" s="3" t="str">
        <f>VLOOKUP(C2077,Locations!$G$2:$H$250,2,false)</f>
        <v>00201 Unexplored Territory</v>
      </c>
      <c r="E2077" s="11" t="s">
        <v>24</v>
      </c>
      <c r="F2077" s="23" t="s">
        <v>1354</v>
      </c>
      <c r="G2077" s="3"/>
      <c r="H2077" s="11"/>
      <c r="I2077" s="4"/>
      <c r="J2077" s="4"/>
      <c r="K2077" s="4"/>
      <c r="L2077" s="4"/>
      <c r="M2077" s="4" t="str">
        <f>IF(vlookup(A2077,'Available Pokemon'!A:C,3,FALSE)=D2077,"Y","N")</f>
        <v>N</v>
      </c>
      <c r="N2077" s="4" t="str">
        <f>iferror(IF(vlookup(A2077,'Available Pokemon'!A:D,4,FALSE)=D2077,"Y","N"),"N")</f>
        <v>N</v>
      </c>
      <c r="O2077" s="4" t="str">
        <f t="shared" si="6"/>
        <v>N</v>
      </c>
      <c r="P2077" s="4" t="s">
        <v>44</v>
      </c>
      <c r="Q2077" s="4"/>
      <c r="R2077" s="4"/>
      <c r="S2077" s="4"/>
      <c r="T2077" s="4">
        <v>0.0</v>
      </c>
      <c r="U2077" s="4" t="s">
        <v>31</v>
      </c>
    </row>
    <row r="2078" hidden="1">
      <c r="A2078" s="11" t="s">
        <v>660</v>
      </c>
      <c r="B2078" s="2" t="s">
        <v>600</v>
      </c>
      <c r="C2078" s="12" t="s">
        <v>1353</v>
      </c>
      <c r="D2078" s="3" t="str">
        <f>VLOOKUP(C2078,Locations!$G$2:$H$250,2,false)</f>
        <v>00201 Unexplored Territory</v>
      </c>
      <c r="E2078" s="11" t="s">
        <v>24</v>
      </c>
      <c r="F2078" s="23" t="s">
        <v>1354</v>
      </c>
      <c r="G2078" s="3"/>
      <c r="H2078" s="2"/>
      <c r="I2078" s="4"/>
      <c r="J2078" s="4"/>
      <c r="K2078" s="4"/>
      <c r="L2078" s="4"/>
      <c r="M2078" s="4" t="str">
        <f>IF(vlookup(A2078,'Available Pokemon'!A:C,3,FALSE)=D2078,"Y","N")</f>
        <v>N</v>
      </c>
      <c r="N2078" s="4" t="str">
        <f>iferror(IF(vlookup(A2078,'Available Pokemon'!A:D,4,FALSE)=D2078,"Y","N"),"N")</f>
        <v>N</v>
      </c>
      <c r="O2078" s="4" t="str">
        <f t="shared" si="6"/>
        <v>N</v>
      </c>
      <c r="P2078" s="4" t="s">
        <v>121</v>
      </c>
      <c r="Q2078" s="4" t="s">
        <v>44</v>
      </c>
      <c r="R2078" s="4" t="s">
        <v>28</v>
      </c>
      <c r="S2078" s="4" t="s">
        <v>31</v>
      </c>
      <c r="T2078" s="4">
        <v>1.0</v>
      </c>
      <c r="U2078" s="4"/>
    </row>
    <row r="2079" hidden="1">
      <c r="A2079" s="11" t="s">
        <v>752</v>
      </c>
      <c r="B2079" s="2" t="s">
        <v>600</v>
      </c>
      <c r="C2079" s="12" t="s">
        <v>1353</v>
      </c>
      <c r="D2079" s="3" t="str">
        <f>VLOOKUP(C2079,Locations!$G$2:$H$250,2,false)</f>
        <v>00201 Unexplored Territory</v>
      </c>
      <c r="E2079" s="11" t="s">
        <v>24</v>
      </c>
      <c r="F2079" s="23" t="s">
        <v>1354</v>
      </c>
      <c r="G2079" s="3"/>
      <c r="H2079" s="2"/>
      <c r="I2079" s="4" t="s">
        <v>336</v>
      </c>
      <c r="J2079" s="4"/>
      <c r="K2079" s="4"/>
      <c r="L2079" s="4"/>
      <c r="M2079" s="4" t="str">
        <f>IF(vlookup(A2079,'Available Pokemon'!A:C,3,FALSE)=D2079,"Y","N")</f>
        <v>N</v>
      </c>
      <c r="N2079" s="4" t="str">
        <f>iferror(IF(vlookup(A2079,'Available Pokemon'!A:D,4,FALSE)=D2079,"Y","N"),"N")</f>
        <v>N</v>
      </c>
      <c r="O2079" s="4" t="str">
        <f t="shared" si="6"/>
        <v>N</v>
      </c>
      <c r="P2079" s="4" t="s">
        <v>44</v>
      </c>
      <c r="Q2079" s="4" t="s">
        <v>30</v>
      </c>
      <c r="R2079" s="4" t="s">
        <v>28</v>
      </c>
      <c r="S2079" s="4" t="s">
        <v>31</v>
      </c>
      <c r="T2079" s="4" t="s">
        <v>82</v>
      </c>
      <c r="U2079" s="4" t="s">
        <v>31</v>
      </c>
    </row>
    <row r="2080" hidden="1">
      <c r="A2080" s="11" t="s">
        <v>324</v>
      </c>
      <c r="B2080" s="2" t="s">
        <v>600</v>
      </c>
      <c r="C2080" s="12" t="s">
        <v>1353</v>
      </c>
      <c r="D2080" s="3" t="str">
        <f>VLOOKUP(C2080,Locations!$G$2:$H$250,2,false)</f>
        <v>00201 Unexplored Territory</v>
      </c>
      <c r="E2080" s="11" t="s">
        <v>24</v>
      </c>
      <c r="F2080" s="23" t="s">
        <v>1354</v>
      </c>
      <c r="G2080" s="3"/>
      <c r="H2080" s="2"/>
      <c r="I2080" s="4" t="s">
        <v>975</v>
      </c>
      <c r="J2080" s="4" t="s">
        <v>976</v>
      </c>
      <c r="K2080" s="4"/>
      <c r="L2080" s="4" t="s">
        <v>70</v>
      </c>
      <c r="M2080" s="4" t="str">
        <f>IF(vlookup(A2080,'Available Pokemon'!A:C,3,FALSE)=D2080,"Y","N")</f>
        <v>N</v>
      </c>
      <c r="N2080" s="4" t="str">
        <f>iferror(IF(vlookup(A2080,'Available Pokemon'!A:D,4,FALSE)=D2080,"Y","N"),"N")</f>
        <v>N</v>
      </c>
      <c r="O2080" s="4" t="str">
        <f t="shared" si="6"/>
        <v>N</v>
      </c>
      <c r="P2080" s="4" t="s">
        <v>44</v>
      </c>
      <c r="Q2080" s="4"/>
      <c r="R2080" s="4" t="s">
        <v>325</v>
      </c>
      <c r="S2080" s="4" t="s">
        <v>31</v>
      </c>
      <c r="T2080" s="4">
        <v>1.0</v>
      </c>
      <c r="U2080" s="4"/>
    </row>
    <row r="2081" hidden="1">
      <c r="A2081" s="11" t="s">
        <v>365</v>
      </c>
      <c r="B2081" s="11" t="s">
        <v>96</v>
      </c>
      <c r="C2081" s="12" t="s">
        <v>1353</v>
      </c>
      <c r="D2081" s="3" t="str">
        <f>VLOOKUP(C2081,Locations!$G$2:$H$250,2,false)</f>
        <v>00201 Unexplored Territory</v>
      </c>
      <c r="E2081" s="11" t="s">
        <v>24</v>
      </c>
      <c r="F2081" s="23" t="s">
        <v>1354</v>
      </c>
      <c r="G2081" s="3"/>
      <c r="H2081" s="11"/>
      <c r="I2081" s="4"/>
      <c r="J2081" s="4"/>
      <c r="K2081" s="4"/>
      <c r="L2081" s="4"/>
      <c r="M2081" s="4" t="str">
        <f>IF(vlookup(A2081,'Available Pokemon'!A:C,3,FALSE)=D2081,"Y","N")</f>
        <v>N</v>
      </c>
      <c r="N2081" s="4" t="str">
        <f>iferror(IF(vlookup(A2081,'Available Pokemon'!A:D,4,FALSE)=D2081,"Y","N"),"N")</f>
        <v>N</v>
      </c>
      <c r="O2081" s="4" t="str">
        <f t="shared" si="6"/>
        <v>N</v>
      </c>
      <c r="P2081" s="4" t="s">
        <v>90</v>
      </c>
      <c r="Q2081" s="4" t="s">
        <v>30</v>
      </c>
      <c r="R2081" s="4" t="s">
        <v>28</v>
      </c>
      <c r="S2081" s="4" t="s">
        <v>28</v>
      </c>
      <c r="T2081" s="4">
        <v>0.0</v>
      </c>
      <c r="U2081" s="4" t="s">
        <v>31</v>
      </c>
    </row>
    <row r="2082" hidden="1">
      <c r="A2082" s="11" t="s">
        <v>1144</v>
      </c>
      <c r="B2082" s="11" t="s">
        <v>96</v>
      </c>
      <c r="C2082" s="12" t="s">
        <v>1353</v>
      </c>
      <c r="D2082" s="3" t="str">
        <f>VLOOKUP(C2082,Locations!$G$2:$H$250,2,false)</f>
        <v>00201 Unexplored Territory</v>
      </c>
      <c r="E2082" s="11" t="s">
        <v>24</v>
      </c>
      <c r="F2082" s="23" t="s">
        <v>1354</v>
      </c>
      <c r="G2082" s="3"/>
      <c r="H2082" s="11"/>
      <c r="I2082" s="4"/>
      <c r="J2082" s="4"/>
      <c r="K2082" s="4"/>
      <c r="L2082" s="4" t="s">
        <v>70</v>
      </c>
      <c r="M2082" s="4" t="str">
        <f>IF(vlookup(A2082,'Available Pokemon'!A:C,3,FALSE)=D2082,"Y","N")</f>
        <v>N</v>
      </c>
      <c r="N2082" s="4" t="str">
        <f>iferror(IF(vlookup(A2082,'Available Pokemon'!A:D,4,FALSE)=D2082,"Y","N"),"N")</f>
        <v>N</v>
      </c>
      <c r="O2082" s="4" t="str">
        <f t="shared" si="6"/>
        <v>N</v>
      </c>
      <c r="P2082" s="4" t="s">
        <v>44</v>
      </c>
      <c r="Q2082" s="4" t="s">
        <v>172</v>
      </c>
      <c r="R2082" s="4" t="s">
        <v>28</v>
      </c>
      <c r="S2082" s="4" t="s">
        <v>28</v>
      </c>
      <c r="T2082" s="4">
        <v>0.0</v>
      </c>
      <c r="U2082" s="4" t="s">
        <v>31</v>
      </c>
    </row>
    <row r="2083" hidden="1">
      <c r="A2083" s="11" t="s">
        <v>335</v>
      </c>
      <c r="B2083" s="11" t="s">
        <v>96</v>
      </c>
      <c r="C2083" s="12" t="s">
        <v>1353</v>
      </c>
      <c r="D2083" s="3" t="str">
        <f>VLOOKUP(C2083,Locations!$G$2:$H$250,2,false)</f>
        <v>00201 Unexplored Territory</v>
      </c>
      <c r="E2083" s="11" t="s">
        <v>24</v>
      </c>
      <c r="F2083" s="23" t="s">
        <v>1354</v>
      </c>
      <c r="G2083" s="3"/>
      <c r="H2083" s="11"/>
      <c r="I2083" s="4" t="s">
        <v>336</v>
      </c>
      <c r="J2083" s="4"/>
      <c r="K2083" s="4"/>
      <c r="L2083" s="4"/>
      <c r="M2083" s="4" t="str">
        <f>IF(vlookup(A2083,'Available Pokemon'!A:C,3,FALSE)=D2083,"Y","N")</f>
        <v>N</v>
      </c>
      <c r="N2083" s="4" t="str">
        <f>iferror(IF(vlookup(A2083,'Available Pokemon'!A:D,4,FALSE)=D2083,"Y","N"),"N")</f>
        <v>N</v>
      </c>
      <c r="O2083" s="4" t="str">
        <f t="shared" si="6"/>
        <v>N</v>
      </c>
      <c r="P2083" s="4" t="s">
        <v>90</v>
      </c>
      <c r="Q2083" s="4" t="s">
        <v>30</v>
      </c>
      <c r="R2083" s="4" t="s">
        <v>28</v>
      </c>
      <c r="S2083" s="4" t="s">
        <v>28</v>
      </c>
      <c r="T2083" s="4">
        <v>0.0</v>
      </c>
      <c r="U2083" s="4" t="s">
        <v>31</v>
      </c>
    </row>
    <row r="2084" hidden="1">
      <c r="A2084" s="11" t="s">
        <v>981</v>
      </c>
      <c r="B2084" s="11" t="s">
        <v>96</v>
      </c>
      <c r="C2084" s="12" t="s">
        <v>1353</v>
      </c>
      <c r="D2084" s="3" t="str">
        <f>VLOOKUP(C2084,Locations!$G$2:$H$250,2,false)</f>
        <v>00201 Unexplored Territory</v>
      </c>
      <c r="E2084" s="11" t="s">
        <v>24</v>
      </c>
      <c r="F2084" s="23" t="s">
        <v>1354</v>
      </c>
      <c r="G2084" s="3"/>
      <c r="H2084" s="11"/>
      <c r="I2084" s="4" t="s">
        <v>718</v>
      </c>
      <c r="J2084" s="4"/>
      <c r="K2084" s="4"/>
      <c r="L2084" s="4"/>
      <c r="M2084" s="4" t="str">
        <f>IF(vlookup(A2084,'Available Pokemon'!A:C,3,FALSE)=D2084,"Y","N")</f>
        <v>N</v>
      </c>
      <c r="N2084" s="4" t="str">
        <f>iferror(IF(vlookup(A2084,'Available Pokemon'!A:D,4,FALSE)=D2084,"Y","N"),"N")</f>
        <v>N</v>
      </c>
      <c r="O2084" s="4" t="str">
        <f t="shared" si="6"/>
        <v>N</v>
      </c>
      <c r="P2084" s="4" t="s">
        <v>90</v>
      </c>
      <c r="Q2084" s="4" t="s">
        <v>56</v>
      </c>
      <c r="R2084" s="4" t="s">
        <v>28</v>
      </c>
      <c r="S2084" s="4" t="s">
        <v>28</v>
      </c>
      <c r="T2084" s="4">
        <v>0.0</v>
      </c>
      <c r="U2084" s="4" t="s">
        <v>31</v>
      </c>
    </row>
    <row r="2085" hidden="1">
      <c r="A2085" s="11" t="s">
        <v>766</v>
      </c>
      <c r="B2085" s="11" t="s">
        <v>96</v>
      </c>
      <c r="C2085" s="12" t="s">
        <v>1353</v>
      </c>
      <c r="D2085" s="3" t="str">
        <f>VLOOKUP(C2085,Locations!$G$2:$H$250,2,false)</f>
        <v>00201 Unexplored Territory</v>
      </c>
      <c r="E2085" s="11" t="s">
        <v>24</v>
      </c>
      <c r="F2085" s="23" t="s">
        <v>1354</v>
      </c>
      <c r="G2085" s="3"/>
      <c r="H2085" s="11"/>
      <c r="I2085" s="4"/>
      <c r="J2085" s="4"/>
      <c r="K2085" s="4"/>
      <c r="L2085" s="4" t="s">
        <v>70</v>
      </c>
      <c r="M2085" s="4" t="str">
        <f>IF(vlookup(A2085,'Available Pokemon'!A:C,3,FALSE)=D2085,"Y","N")</f>
        <v>N</v>
      </c>
      <c r="N2085" s="4" t="str">
        <f>iferror(IF(vlookup(A2085,'Available Pokemon'!A:D,4,FALSE)=D2085,"Y","N"),"N")</f>
        <v>N</v>
      </c>
      <c r="O2085" s="4" t="str">
        <f t="shared" si="6"/>
        <v>N</v>
      </c>
      <c r="P2085" s="4" t="s">
        <v>81</v>
      </c>
      <c r="Q2085" s="4"/>
      <c r="R2085" s="4" t="s">
        <v>28</v>
      </c>
      <c r="S2085" s="4" t="s">
        <v>28</v>
      </c>
      <c r="T2085" s="4">
        <v>0.0</v>
      </c>
      <c r="U2085" s="4" t="s">
        <v>31</v>
      </c>
    </row>
    <row r="2086" hidden="1">
      <c r="A2086" s="11" t="s">
        <v>1219</v>
      </c>
      <c r="B2086" s="11" t="s">
        <v>96</v>
      </c>
      <c r="C2086" s="12" t="s">
        <v>1353</v>
      </c>
      <c r="D2086" s="3" t="str">
        <f>VLOOKUP(C2086,Locations!$G$2:$H$250,2,false)</f>
        <v>00201 Unexplored Territory</v>
      </c>
      <c r="E2086" s="11" t="s">
        <v>24</v>
      </c>
      <c r="F2086" s="23" t="s">
        <v>1354</v>
      </c>
      <c r="G2086" s="3"/>
      <c r="H2086" s="11"/>
      <c r="I2086" s="4"/>
      <c r="J2086" s="4"/>
      <c r="K2086" s="4"/>
      <c r="L2086" s="4"/>
      <c r="M2086" s="4" t="str">
        <f>IF(vlookup(A2086,'Available Pokemon'!A:C,3,FALSE)=D2086,"Y","N")</f>
        <v>N</v>
      </c>
      <c r="N2086" s="4" t="str">
        <f>iferror(IF(vlookup(A2086,'Available Pokemon'!A:D,4,FALSE)=D2086,"Y","N"),"N")</f>
        <v>N</v>
      </c>
      <c r="O2086" s="4" t="str">
        <f t="shared" si="6"/>
        <v>N</v>
      </c>
      <c r="P2086" s="4" t="s">
        <v>111</v>
      </c>
      <c r="Q2086" s="4"/>
      <c r="R2086" s="4"/>
      <c r="S2086" s="4"/>
      <c r="T2086" s="4">
        <v>0.0</v>
      </c>
      <c r="U2086" s="4" t="s">
        <v>31</v>
      </c>
    </row>
    <row r="2087" hidden="1">
      <c r="A2087" s="11" t="s">
        <v>368</v>
      </c>
      <c r="B2087" s="11" t="s">
        <v>96</v>
      </c>
      <c r="C2087" s="12" t="s">
        <v>1353</v>
      </c>
      <c r="D2087" s="3" t="str">
        <f>VLOOKUP(C2087,Locations!$G$2:$H$250,2,false)</f>
        <v>00201 Unexplored Territory</v>
      </c>
      <c r="E2087" s="11" t="s">
        <v>24</v>
      </c>
      <c r="F2087" s="23" t="s">
        <v>1354</v>
      </c>
      <c r="G2087" s="3"/>
      <c r="H2087" s="11"/>
      <c r="I2087" s="4" t="s">
        <v>369</v>
      </c>
      <c r="J2087" s="4"/>
      <c r="K2087" s="4"/>
      <c r="L2087" s="4"/>
      <c r="M2087" s="4" t="str">
        <f>IF(vlookup(A2087,'Available Pokemon'!A:C,3,FALSE)=D2087,"Y","N")</f>
        <v>N</v>
      </c>
      <c r="N2087" s="4" t="str">
        <f>iferror(IF(vlookup(A2087,'Available Pokemon'!A:D,4,FALSE)=D2087,"Y","N"),"N")</f>
        <v>N</v>
      </c>
      <c r="O2087" s="4" t="str">
        <f t="shared" si="6"/>
        <v>N</v>
      </c>
      <c r="P2087" s="4" t="s">
        <v>71</v>
      </c>
      <c r="Q2087" s="4" t="s">
        <v>56</v>
      </c>
      <c r="R2087" s="4" t="s">
        <v>28</v>
      </c>
      <c r="S2087" s="4" t="s">
        <v>31</v>
      </c>
      <c r="T2087" s="4" t="s">
        <v>82</v>
      </c>
      <c r="U2087" s="4" t="s">
        <v>31</v>
      </c>
    </row>
    <row r="2088" hidden="1">
      <c r="A2088" s="11" t="s">
        <v>398</v>
      </c>
      <c r="B2088" s="11" t="s">
        <v>96</v>
      </c>
      <c r="C2088" s="12" t="s">
        <v>1353</v>
      </c>
      <c r="D2088" s="3" t="str">
        <f>VLOOKUP(C2088,Locations!$G$2:$H$250,2,false)</f>
        <v>00201 Unexplored Territory</v>
      </c>
      <c r="E2088" s="11" t="s">
        <v>24</v>
      </c>
      <c r="F2088" s="23" t="s">
        <v>1354</v>
      </c>
      <c r="G2088" s="3"/>
      <c r="H2088" s="11"/>
      <c r="I2088" s="4" t="s">
        <v>94</v>
      </c>
      <c r="J2088" s="4"/>
      <c r="K2088" s="4"/>
      <c r="L2088" s="4"/>
      <c r="M2088" s="4" t="str">
        <f>IF(vlookup(A2088,'Available Pokemon'!A:C,3,FALSE)=D2088,"Y","N")</f>
        <v>N</v>
      </c>
      <c r="N2088" s="4" t="str">
        <f>iferror(IF(vlookup(A2088,'Available Pokemon'!A:D,4,FALSE)=D2088,"Y","N"),"N")</f>
        <v>N</v>
      </c>
      <c r="O2088" s="4" t="str">
        <f t="shared" si="6"/>
        <v>N</v>
      </c>
      <c r="P2088" s="4" t="s">
        <v>71</v>
      </c>
      <c r="Q2088" s="4" t="s">
        <v>56</v>
      </c>
      <c r="R2088" s="4" t="s">
        <v>28</v>
      </c>
      <c r="S2088" s="4" t="s">
        <v>28</v>
      </c>
      <c r="T2088" s="4">
        <v>0.0</v>
      </c>
      <c r="U2088" s="4" t="s">
        <v>31</v>
      </c>
    </row>
    <row r="2089" hidden="1">
      <c r="A2089" s="11" t="s">
        <v>853</v>
      </c>
      <c r="B2089" s="11" t="s">
        <v>96</v>
      </c>
      <c r="C2089" s="12" t="s">
        <v>1353</v>
      </c>
      <c r="D2089" s="3" t="str">
        <f>VLOOKUP(C2089,Locations!$G$2:$H$250,2,false)</f>
        <v>00201 Unexplored Territory</v>
      </c>
      <c r="E2089" s="11" t="s">
        <v>24</v>
      </c>
      <c r="F2089" s="23" t="s">
        <v>1354</v>
      </c>
      <c r="G2089" s="3"/>
      <c r="H2089" s="11"/>
      <c r="I2089" s="4"/>
      <c r="J2089" s="4"/>
      <c r="K2089" s="4"/>
      <c r="L2089" s="4"/>
      <c r="M2089" s="4" t="str">
        <f>IF(vlookup(A2089,'Available Pokemon'!A:C,3,FALSE)=D2089,"Y","N")</f>
        <v>N</v>
      </c>
      <c r="N2089" s="4" t="str">
        <f>iferror(IF(vlookup(A2089,'Available Pokemon'!A:D,4,FALSE)=D2089,"Y","N"),"N")</f>
        <v>N</v>
      </c>
      <c r="O2089" s="4" t="str">
        <f t="shared" si="6"/>
        <v>N</v>
      </c>
      <c r="P2089" s="4" t="s">
        <v>44</v>
      </c>
      <c r="Q2089" s="4"/>
      <c r="R2089" s="4" t="s">
        <v>28</v>
      </c>
      <c r="S2089" s="4" t="s">
        <v>28</v>
      </c>
      <c r="T2089" s="4">
        <v>0.0</v>
      </c>
      <c r="U2089" s="4" t="s">
        <v>31</v>
      </c>
    </row>
    <row r="2090" hidden="1">
      <c r="A2090" s="11" t="s">
        <v>1210</v>
      </c>
      <c r="B2090" s="11" t="s">
        <v>96</v>
      </c>
      <c r="C2090" s="12" t="s">
        <v>1353</v>
      </c>
      <c r="D2090" s="3" t="str">
        <f>VLOOKUP(C2090,Locations!$G$2:$H$250,2,false)</f>
        <v>00201 Unexplored Territory</v>
      </c>
      <c r="E2090" s="11" t="s">
        <v>24</v>
      </c>
      <c r="F2090" s="23" t="s">
        <v>1354</v>
      </c>
      <c r="G2090" s="3"/>
      <c r="H2090" s="11"/>
      <c r="I2090" s="4"/>
      <c r="J2090" s="4"/>
      <c r="K2090" s="4"/>
      <c r="L2090" s="4"/>
      <c r="M2090" s="4" t="str">
        <f>IF(vlookup(A2090,'Available Pokemon'!A:C,3,FALSE)=D2090,"Y","N")</f>
        <v>N</v>
      </c>
      <c r="N2090" s="4" t="str">
        <f>iferror(IF(vlookup(A2090,'Available Pokemon'!A:D,4,FALSE)=D2090,"Y","N"),"N")</f>
        <v>N</v>
      </c>
      <c r="O2090" s="4" t="str">
        <f t="shared" si="6"/>
        <v>N</v>
      </c>
      <c r="P2090" s="4" t="s">
        <v>33</v>
      </c>
      <c r="Q2090" s="4" t="s">
        <v>56</v>
      </c>
      <c r="R2090" s="4"/>
      <c r="S2090" s="4"/>
      <c r="T2090" s="4" t="s">
        <v>82</v>
      </c>
      <c r="U2090" s="4" t="s">
        <v>31</v>
      </c>
    </row>
    <row r="2091">
      <c r="A2091" s="11" t="s">
        <v>1359</v>
      </c>
      <c r="B2091" s="11" t="s">
        <v>96</v>
      </c>
      <c r="C2091" s="12" t="s">
        <v>1353</v>
      </c>
      <c r="D2091" s="3" t="str">
        <f>VLOOKUP(C2091,Locations!$G$2:$H$250,2,false)</f>
        <v>00201 Unexplored Territory</v>
      </c>
      <c r="E2091" s="11" t="s">
        <v>24</v>
      </c>
      <c r="F2091" s="23" t="s">
        <v>1354</v>
      </c>
      <c r="G2091" s="5"/>
      <c r="H2091" s="11"/>
      <c r="I2091" s="4"/>
      <c r="J2091" s="4"/>
      <c r="K2091" s="4"/>
      <c r="L2091" s="4"/>
      <c r="M2091" s="4" t="str">
        <f>IF(vlookup(A2091,'Available Pokemon'!A:C,3,FALSE)=D2091,"Y","N")</f>
        <v>Y</v>
      </c>
      <c r="N2091" s="4" t="str">
        <f>iferror(IF(vlookup(A2091,'Available Pokemon'!A:D,4,FALSE)=D2091,"Y","N"),"N")</f>
        <v>N</v>
      </c>
      <c r="O2091" s="4" t="str">
        <f t="shared" si="6"/>
        <v>Y</v>
      </c>
      <c r="P2091" s="4" t="s">
        <v>29</v>
      </c>
      <c r="Q2091" s="4" t="s">
        <v>56</v>
      </c>
      <c r="R2091" s="4"/>
      <c r="S2091" s="4"/>
      <c r="T2091" s="4">
        <v>0.0</v>
      </c>
      <c r="U2091" s="4" t="s">
        <v>31</v>
      </c>
    </row>
    <row r="2092">
      <c r="A2092" s="11" t="s">
        <v>1360</v>
      </c>
      <c r="B2092" s="11" t="s">
        <v>96</v>
      </c>
      <c r="C2092" s="12" t="s">
        <v>1353</v>
      </c>
      <c r="D2092" s="3" t="str">
        <f>VLOOKUP(C2092,Locations!$G$2:$H$250,2,false)</f>
        <v>00201 Unexplored Territory</v>
      </c>
      <c r="E2092" s="11" t="s">
        <v>24</v>
      </c>
      <c r="F2092" s="23" t="s">
        <v>1354</v>
      </c>
      <c r="G2092" s="3"/>
      <c r="H2092" s="11"/>
      <c r="I2092" s="4"/>
      <c r="J2092" s="4"/>
      <c r="K2092" s="4"/>
      <c r="L2092" s="4"/>
      <c r="M2092" s="4" t="str">
        <f>IF(vlookup(A2092,'Available Pokemon'!A:C,3,FALSE)=D2092,"Y","N")</f>
        <v>Y</v>
      </c>
      <c r="N2092" s="4" t="str">
        <f>iferror(IF(vlookup(A2092,'Available Pokemon'!A:D,4,FALSE)=D2092,"Y","N"),"N")</f>
        <v>N</v>
      </c>
      <c r="O2092" s="4" t="str">
        <f t="shared" si="6"/>
        <v>Y</v>
      </c>
      <c r="P2092" s="4" t="s">
        <v>121</v>
      </c>
      <c r="Q2092" s="4" t="s">
        <v>44</v>
      </c>
      <c r="R2092" s="4"/>
      <c r="S2092" s="4"/>
      <c r="T2092" s="4">
        <v>0.0</v>
      </c>
      <c r="U2092" s="4" t="s">
        <v>31</v>
      </c>
    </row>
    <row r="2093">
      <c r="A2093" s="11" t="s">
        <v>1361</v>
      </c>
      <c r="B2093" s="11" t="s">
        <v>96</v>
      </c>
      <c r="C2093" s="12" t="s">
        <v>1353</v>
      </c>
      <c r="D2093" s="3" t="str">
        <f>VLOOKUP(C2093,Locations!$G$2:$H$250,2,false)</f>
        <v>00201 Unexplored Territory</v>
      </c>
      <c r="E2093" s="11" t="s">
        <v>24</v>
      </c>
      <c r="F2093" s="23" t="s">
        <v>1354</v>
      </c>
      <c r="G2093" s="3"/>
      <c r="H2093" s="11"/>
      <c r="I2093" s="4" t="s">
        <v>953</v>
      </c>
      <c r="J2093" s="4"/>
      <c r="K2093" s="4"/>
      <c r="L2093" s="4"/>
      <c r="M2093" s="4" t="str">
        <f>IF(vlookup(A2093,'Available Pokemon'!A:C,3,FALSE)=D2093,"Y","N")</f>
        <v>Y</v>
      </c>
      <c r="N2093" s="4" t="str">
        <f>iferror(IF(vlookup(A2093,'Available Pokemon'!A:D,4,FALSE)=D2093,"Y","N"),"N")</f>
        <v>N</v>
      </c>
      <c r="O2093" s="4" t="str">
        <f t="shared" si="6"/>
        <v>Y</v>
      </c>
      <c r="P2093" s="4" t="s">
        <v>33</v>
      </c>
      <c r="Q2093" s="4"/>
      <c r="R2093" s="4"/>
      <c r="S2093" s="4"/>
      <c r="T2093" s="4">
        <v>0.0</v>
      </c>
      <c r="U2093" s="4" t="s">
        <v>31</v>
      </c>
    </row>
    <row r="2094" hidden="1">
      <c r="A2094" s="11" t="s">
        <v>576</v>
      </c>
      <c r="B2094" s="11" t="s">
        <v>96</v>
      </c>
      <c r="C2094" s="12" t="s">
        <v>1353</v>
      </c>
      <c r="D2094" s="3" t="str">
        <f>VLOOKUP(C2094,Locations!$G$2:$H$250,2,false)</f>
        <v>00201 Unexplored Territory</v>
      </c>
      <c r="E2094" s="11" t="s">
        <v>24</v>
      </c>
      <c r="F2094" s="23" t="s">
        <v>1354</v>
      </c>
      <c r="G2094" s="3"/>
      <c r="H2094" s="11"/>
      <c r="I2094" s="4"/>
      <c r="J2094" s="4"/>
      <c r="K2094" s="4"/>
      <c r="L2094" s="4"/>
      <c r="M2094" s="4" t="str">
        <f>IF(vlookup(A2094,'Available Pokemon'!A:C,3,FALSE)=D2094,"Y","N")</f>
        <v>N</v>
      </c>
      <c r="N2094" s="4" t="str">
        <f>iferror(IF(vlookup(A2094,'Available Pokemon'!A:D,4,FALSE)=D2094,"Y","N"),"N")</f>
        <v>N</v>
      </c>
      <c r="O2094" s="4" t="str">
        <f t="shared" si="6"/>
        <v>N</v>
      </c>
      <c r="P2094" s="4" t="s">
        <v>44</v>
      </c>
      <c r="Q2094" s="4" t="s">
        <v>128</v>
      </c>
      <c r="R2094" s="4" t="s">
        <v>28</v>
      </c>
      <c r="S2094" s="4" t="s">
        <v>28</v>
      </c>
      <c r="T2094" s="4">
        <v>0.0</v>
      </c>
      <c r="U2094" s="4" t="s">
        <v>31</v>
      </c>
    </row>
    <row r="2095" hidden="1">
      <c r="A2095" s="11" t="s">
        <v>741</v>
      </c>
      <c r="B2095" s="11" t="s">
        <v>96</v>
      </c>
      <c r="C2095" s="12" t="s">
        <v>1353</v>
      </c>
      <c r="D2095" s="3" t="str">
        <f>VLOOKUP(C2095,Locations!$G$2:$H$250,2,false)</f>
        <v>00201 Unexplored Territory</v>
      </c>
      <c r="E2095" s="11" t="s">
        <v>24</v>
      </c>
      <c r="F2095" s="23" t="s">
        <v>1354</v>
      </c>
      <c r="G2095" s="3"/>
      <c r="H2095" s="11"/>
      <c r="I2095" s="4"/>
      <c r="J2095" s="4"/>
      <c r="K2095" s="4"/>
      <c r="L2095" s="4"/>
      <c r="M2095" s="4" t="str">
        <f>IF(vlookup(A2095,'Available Pokemon'!A:C,3,FALSE)=D2095,"Y","N")</f>
        <v>N</v>
      </c>
      <c r="N2095" s="4" t="str">
        <f>iferror(IF(vlookup(A2095,'Available Pokemon'!A:D,4,FALSE)=D2095,"Y","N"),"N")</f>
        <v>N</v>
      </c>
      <c r="O2095" s="4" t="str">
        <f t="shared" si="6"/>
        <v>N</v>
      </c>
      <c r="P2095" s="4" t="s">
        <v>33</v>
      </c>
      <c r="Q2095" s="4"/>
      <c r="R2095" s="4" t="s">
        <v>28</v>
      </c>
      <c r="S2095" s="4" t="s">
        <v>28</v>
      </c>
      <c r="T2095" s="4">
        <v>0.0</v>
      </c>
      <c r="U2095" s="4" t="s">
        <v>31</v>
      </c>
    </row>
    <row r="2096" hidden="1">
      <c r="A2096" s="11" t="s">
        <v>1141</v>
      </c>
      <c r="B2096" s="11" t="s">
        <v>96</v>
      </c>
      <c r="C2096" s="12" t="s">
        <v>1353</v>
      </c>
      <c r="D2096" s="3" t="str">
        <f>VLOOKUP(C2096,Locations!$G$2:$H$250,2,false)</f>
        <v>00201 Unexplored Territory</v>
      </c>
      <c r="E2096" s="11" t="s">
        <v>24</v>
      </c>
      <c r="F2096" s="23" t="s">
        <v>1354</v>
      </c>
      <c r="G2096" s="3"/>
      <c r="H2096" s="11"/>
      <c r="I2096" s="4"/>
      <c r="J2096" s="4"/>
      <c r="K2096" s="4"/>
      <c r="L2096" s="4"/>
      <c r="M2096" s="4" t="str">
        <f>IF(vlookup(A2096,'Available Pokemon'!A:C,3,FALSE)=D2096,"Y","N")</f>
        <v>N</v>
      </c>
      <c r="N2096" s="4" t="str">
        <f>iferror(IF(vlookup(A2096,'Available Pokemon'!A:D,4,FALSE)=D2096,"Y","N"),"N")</f>
        <v>N</v>
      </c>
      <c r="O2096" s="4" t="str">
        <f t="shared" si="6"/>
        <v>N</v>
      </c>
      <c r="P2096" s="4" t="s">
        <v>90</v>
      </c>
      <c r="Q2096" s="4" t="s">
        <v>56</v>
      </c>
      <c r="R2096" s="4" t="s">
        <v>92</v>
      </c>
      <c r="S2096" s="4" t="s">
        <v>31</v>
      </c>
      <c r="T2096" s="4">
        <v>1.0</v>
      </c>
      <c r="U2096" s="4"/>
    </row>
    <row r="2097" hidden="1">
      <c r="A2097" s="11" t="s">
        <v>1301</v>
      </c>
      <c r="B2097" s="11" t="s">
        <v>96</v>
      </c>
      <c r="C2097" s="12" t="s">
        <v>1353</v>
      </c>
      <c r="D2097" s="3" t="str">
        <f>VLOOKUP(C2097,Locations!$G$2:$H$250,2,false)</f>
        <v>00201 Unexplored Territory</v>
      </c>
      <c r="E2097" s="11" t="s">
        <v>24</v>
      </c>
      <c r="F2097" s="23" t="s">
        <v>1354</v>
      </c>
      <c r="G2097" s="3"/>
      <c r="H2097" s="11"/>
      <c r="I2097" s="4"/>
      <c r="J2097" s="4"/>
      <c r="K2097" s="4"/>
      <c r="L2097" s="4"/>
      <c r="M2097" s="4" t="str">
        <f>IF(vlookup(A2097,'Available Pokemon'!A:C,3,FALSE)=D2097,"Y","N")</f>
        <v>N</v>
      </c>
      <c r="N2097" s="4" t="str">
        <f>iferror(IF(vlookup(A2097,'Available Pokemon'!A:D,4,FALSE)=D2097,"Y","N"),"N")</f>
        <v>N</v>
      </c>
      <c r="O2097" s="4" t="str">
        <f t="shared" si="6"/>
        <v>N</v>
      </c>
      <c r="P2097" s="4" t="s">
        <v>29</v>
      </c>
      <c r="Q2097" s="4" t="s">
        <v>30</v>
      </c>
      <c r="R2097" s="4"/>
      <c r="S2097" s="4"/>
      <c r="T2097" s="4">
        <v>0.0</v>
      </c>
      <c r="U2097" s="4" t="s">
        <v>31</v>
      </c>
    </row>
    <row r="2098" hidden="1">
      <c r="A2098" s="11" t="s">
        <v>1060</v>
      </c>
      <c r="B2098" s="11" t="s">
        <v>96</v>
      </c>
      <c r="C2098" s="12" t="s">
        <v>1353</v>
      </c>
      <c r="D2098" s="3" t="str">
        <f>VLOOKUP(C2098,Locations!$G$2:$H$250,2,false)</f>
        <v>00201 Unexplored Territory</v>
      </c>
      <c r="E2098" s="11" t="s">
        <v>24</v>
      </c>
      <c r="F2098" s="23" t="s">
        <v>1354</v>
      </c>
      <c r="G2098" s="3"/>
      <c r="H2098" s="11"/>
      <c r="I2098" s="4" t="s">
        <v>217</v>
      </c>
      <c r="J2098" s="4"/>
      <c r="K2098" s="4"/>
      <c r="L2098" s="4"/>
      <c r="M2098" s="4" t="str">
        <f>IF(vlookup(A2098,'Available Pokemon'!A:C,3,FALSE)=D2098,"Y","N")</f>
        <v>N</v>
      </c>
      <c r="N2098" s="4" t="str">
        <f>iferror(IF(vlookup(A2098,'Available Pokemon'!A:D,4,FALSE)=D2098,"Y","N"),"N")</f>
        <v>N</v>
      </c>
      <c r="O2098" s="4" t="str">
        <f t="shared" si="6"/>
        <v>N</v>
      </c>
      <c r="P2098" s="4" t="s">
        <v>29</v>
      </c>
      <c r="Q2098" s="4" t="s">
        <v>30</v>
      </c>
      <c r="R2098" s="4" t="s">
        <v>28</v>
      </c>
      <c r="S2098" s="4" t="s">
        <v>28</v>
      </c>
      <c r="T2098" s="4">
        <v>0.0</v>
      </c>
      <c r="U2098" s="4" t="s">
        <v>31</v>
      </c>
    </row>
    <row r="2099" hidden="1">
      <c r="A2099" s="11" t="s">
        <v>749</v>
      </c>
      <c r="B2099" s="11" t="s">
        <v>96</v>
      </c>
      <c r="C2099" s="12" t="s">
        <v>1353</v>
      </c>
      <c r="D2099" s="3" t="str">
        <f>VLOOKUP(C2099,Locations!$G$2:$H$250,2,false)</f>
        <v>00201 Unexplored Territory</v>
      </c>
      <c r="E2099" s="11" t="s">
        <v>24</v>
      </c>
      <c r="F2099" s="23" t="s">
        <v>1354</v>
      </c>
      <c r="G2099" s="3"/>
      <c r="H2099" s="11"/>
      <c r="I2099" s="4"/>
      <c r="J2099" s="4"/>
      <c r="K2099" s="4"/>
      <c r="L2099" s="4"/>
      <c r="M2099" s="4" t="str">
        <f>IF(vlookup(A2099,'Available Pokemon'!A:C,3,FALSE)=D2099,"Y","N")</f>
        <v>N</v>
      </c>
      <c r="N2099" s="4" t="str">
        <f>iferror(IF(vlookup(A2099,'Available Pokemon'!A:D,4,FALSE)=D2099,"Y","N"),"N")</f>
        <v>N</v>
      </c>
      <c r="O2099" s="4" t="str">
        <f t="shared" si="6"/>
        <v>N</v>
      </c>
      <c r="P2099" s="4" t="s">
        <v>111</v>
      </c>
      <c r="Q2099" s="4" t="s">
        <v>56</v>
      </c>
      <c r="R2099" s="4" t="s">
        <v>28</v>
      </c>
      <c r="S2099" s="4" t="s">
        <v>28</v>
      </c>
      <c r="T2099" s="4">
        <v>0.0</v>
      </c>
      <c r="U2099" s="4" t="s">
        <v>31</v>
      </c>
    </row>
    <row r="2100" hidden="1">
      <c r="A2100" s="11" t="s">
        <v>1061</v>
      </c>
      <c r="B2100" s="11" t="s">
        <v>96</v>
      </c>
      <c r="C2100" s="12" t="s">
        <v>1353</v>
      </c>
      <c r="D2100" s="3" t="str">
        <f>VLOOKUP(C2100,Locations!$G$2:$H$250,2,false)</f>
        <v>00201 Unexplored Territory</v>
      </c>
      <c r="E2100" s="11" t="s">
        <v>24</v>
      </c>
      <c r="F2100" s="23" t="s">
        <v>1354</v>
      </c>
      <c r="G2100" s="3"/>
      <c r="H2100" s="11"/>
      <c r="I2100" s="4" t="s">
        <v>581</v>
      </c>
      <c r="J2100" s="4"/>
      <c r="K2100" s="4"/>
      <c r="L2100" s="4"/>
      <c r="M2100" s="4" t="str">
        <f>IF(vlookup(A2100,'Available Pokemon'!A:C,3,FALSE)=D2100,"Y","N")</f>
        <v>N</v>
      </c>
      <c r="N2100" s="4" t="str">
        <f>iferror(IF(vlookup(A2100,'Available Pokemon'!A:D,4,FALSE)=D2100,"Y","N"),"N")</f>
        <v>N</v>
      </c>
      <c r="O2100" s="4" t="str">
        <f t="shared" si="6"/>
        <v>N</v>
      </c>
      <c r="P2100" s="4" t="s">
        <v>90</v>
      </c>
      <c r="Q2100" s="4" t="s">
        <v>56</v>
      </c>
      <c r="R2100" s="4" t="s">
        <v>28</v>
      </c>
      <c r="S2100" s="4" t="s">
        <v>28</v>
      </c>
      <c r="T2100" s="4">
        <v>0.0</v>
      </c>
      <c r="U2100" s="4" t="s">
        <v>31</v>
      </c>
    </row>
    <row r="2101" hidden="1">
      <c r="A2101" s="11" t="s">
        <v>658</v>
      </c>
      <c r="B2101" s="2" t="s">
        <v>158</v>
      </c>
      <c r="C2101" s="12" t="s">
        <v>1353</v>
      </c>
      <c r="D2101" s="3" t="str">
        <f>VLOOKUP(C2101,Locations!$G$2:$H$250,2,false)</f>
        <v>00201 Unexplored Territory</v>
      </c>
      <c r="E2101" s="11" t="s">
        <v>24</v>
      </c>
      <c r="F2101" s="23" t="s">
        <v>1354</v>
      </c>
      <c r="G2101" s="3"/>
      <c r="H2101" s="2"/>
      <c r="I2101" s="4"/>
      <c r="J2101" s="4"/>
      <c r="K2101" s="4"/>
      <c r="L2101" s="4"/>
      <c r="M2101" s="4" t="str">
        <f>IF(vlookup(A2101,'Available Pokemon'!A:C,3,FALSE)=D2101,"Y","N")</f>
        <v>N</v>
      </c>
      <c r="N2101" s="4" t="str">
        <f>iferror(IF(vlookup(A2101,'Available Pokemon'!A:D,4,FALSE)=D2101,"Y","N"),"N")</f>
        <v>N</v>
      </c>
      <c r="O2101" s="4" t="str">
        <f t="shared" si="6"/>
        <v>N</v>
      </c>
      <c r="P2101" s="4" t="s">
        <v>121</v>
      </c>
      <c r="Q2101" s="4" t="s">
        <v>44</v>
      </c>
      <c r="R2101" s="4" t="s">
        <v>28</v>
      </c>
      <c r="S2101" s="4" t="s">
        <v>31</v>
      </c>
      <c r="T2101" s="4">
        <v>1.0</v>
      </c>
      <c r="U2101" s="4"/>
    </row>
    <row r="2102" hidden="1">
      <c r="A2102" s="11" t="s">
        <v>660</v>
      </c>
      <c r="B2102" s="2" t="s">
        <v>158</v>
      </c>
      <c r="C2102" s="12" t="s">
        <v>1353</v>
      </c>
      <c r="D2102" s="3" t="str">
        <f>VLOOKUP(C2102,Locations!$G$2:$H$250,2,false)</f>
        <v>00201 Unexplored Territory</v>
      </c>
      <c r="E2102" s="11" t="s">
        <v>24</v>
      </c>
      <c r="F2102" s="23" t="s">
        <v>1354</v>
      </c>
      <c r="G2102" s="3"/>
      <c r="H2102" s="2"/>
      <c r="I2102" s="4"/>
      <c r="J2102" s="4"/>
      <c r="K2102" s="4"/>
      <c r="L2102" s="4"/>
      <c r="M2102" s="4" t="str">
        <f>IF(vlookup(A2102,'Available Pokemon'!A:C,3,FALSE)=D2102,"Y","N")</f>
        <v>N</v>
      </c>
      <c r="N2102" s="4" t="str">
        <f>iferror(IF(vlookup(A2102,'Available Pokemon'!A:D,4,FALSE)=D2102,"Y","N"),"N")</f>
        <v>N</v>
      </c>
      <c r="O2102" s="4" t="str">
        <f t="shared" si="6"/>
        <v>N</v>
      </c>
      <c r="P2102" s="4" t="s">
        <v>121</v>
      </c>
      <c r="Q2102" s="4" t="s">
        <v>44</v>
      </c>
      <c r="R2102" s="4" t="s">
        <v>28</v>
      </c>
      <c r="S2102" s="4" t="s">
        <v>31</v>
      </c>
      <c r="T2102" s="4">
        <v>1.0</v>
      </c>
      <c r="U2102" s="4"/>
    </row>
    <row r="2103" hidden="1">
      <c r="A2103" s="11" t="s">
        <v>280</v>
      </c>
      <c r="B2103" s="2" t="s">
        <v>938</v>
      </c>
      <c r="C2103" s="12" t="s">
        <v>1353</v>
      </c>
      <c r="D2103" s="3" t="str">
        <f>VLOOKUP(C2103,Locations!$G$2:$H$250,2,false)</f>
        <v>00201 Unexplored Territory</v>
      </c>
      <c r="E2103" s="11" t="s">
        <v>24</v>
      </c>
      <c r="F2103" s="23" t="s">
        <v>1354</v>
      </c>
      <c r="G2103" s="3"/>
      <c r="H2103" s="2"/>
      <c r="I2103" s="4"/>
      <c r="J2103" s="4"/>
      <c r="K2103" s="4"/>
      <c r="L2103" s="4"/>
      <c r="M2103" s="4" t="str">
        <f>IF(vlookup(A2103,'Available Pokemon'!A:C,3,FALSE)=D2103,"Y","N")</f>
        <v>N</v>
      </c>
      <c r="N2103" s="4" t="str">
        <f>iferror(IF(vlookup(A2103,'Available Pokemon'!A:D,4,FALSE)=D2103,"Y","N"),"N")</f>
        <v>N</v>
      </c>
      <c r="O2103" s="4" t="str">
        <f t="shared" si="6"/>
        <v>N</v>
      </c>
      <c r="P2103" s="4" t="s">
        <v>44</v>
      </c>
      <c r="Q2103" s="4" t="s">
        <v>56</v>
      </c>
      <c r="R2103" s="4" t="s">
        <v>28</v>
      </c>
      <c r="S2103" s="4" t="s">
        <v>28</v>
      </c>
      <c r="T2103" s="4">
        <v>0.0</v>
      </c>
      <c r="U2103" s="4" t="s">
        <v>31</v>
      </c>
    </row>
    <row r="2104">
      <c r="A2104" s="11" t="s">
        <v>1362</v>
      </c>
      <c r="B2104" s="2" t="s">
        <v>938</v>
      </c>
      <c r="C2104" s="12" t="s">
        <v>1353</v>
      </c>
      <c r="D2104" s="3" t="str">
        <f>VLOOKUP(C2104,Locations!$G$2:$H$250,2,false)</f>
        <v>00201 Unexplored Territory</v>
      </c>
      <c r="E2104" s="11" t="s">
        <v>24</v>
      </c>
      <c r="F2104" s="23" t="s">
        <v>1354</v>
      </c>
      <c r="G2104" s="3"/>
      <c r="H2104" s="2"/>
      <c r="I2104" s="4"/>
      <c r="J2104" s="4"/>
      <c r="K2104" s="4"/>
      <c r="L2104" s="4"/>
      <c r="M2104" s="4" t="str">
        <f>IF(vlookup(A2104,'Available Pokemon'!A:C,3,FALSE)=D2104,"Y","N")</f>
        <v>Y</v>
      </c>
      <c r="N2104" s="4" t="str">
        <f>iferror(IF(vlookup(A2104,'Available Pokemon'!A:D,4,FALSE)=D2104,"Y","N"),"N")</f>
        <v>N</v>
      </c>
      <c r="O2104" s="4" t="str">
        <f t="shared" si="6"/>
        <v>Y</v>
      </c>
      <c r="P2104" s="4" t="s">
        <v>121</v>
      </c>
      <c r="Q2104" s="4" t="s">
        <v>44</v>
      </c>
      <c r="R2104" s="4"/>
      <c r="S2104" s="4"/>
      <c r="T2104" s="4">
        <v>0.0</v>
      </c>
      <c r="U2104" s="4" t="s">
        <v>31</v>
      </c>
    </row>
    <row r="2105" hidden="1">
      <c r="A2105" s="11" t="s">
        <v>752</v>
      </c>
      <c r="B2105" s="2" t="s">
        <v>938</v>
      </c>
      <c r="C2105" s="12" t="s">
        <v>1353</v>
      </c>
      <c r="D2105" s="3" t="str">
        <f>VLOOKUP(C2105,Locations!$G$2:$H$250,2,false)</f>
        <v>00201 Unexplored Territory</v>
      </c>
      <c r="E2105" s="11" t="s">
        <v>24</v>
      </c>
      <c r="F2105" s="23" t="s">
        <v>1354</v>
      </c>
      <c r="G2105" s="3"/>
      <c r="H2105" s="2"/>
      <c r="I2105" s="4" t="s">
        <v>336</v>
      </c>
      <c r="J2105" s="4"/>
      <c r="K2105" s="4"/>
      <c r="L2105" s="4"/>
      <c r="M2105" s="4" t="str">
        <f>IF(vlookup(A2105,'Available Pokemon'!A:C,3,FALSE)=D2105,"Y","N")</f>
        <v>N</v>
      </c>
      <c r="N2105" s="4" t="str">
        <f>iferror(IF(vlookup(A2105,'Available Pokemon'!A:D,4,FALSE)=D2105,"Y","N"),"N")</f>
        <v>N</v>
      </c>
      <c r="O2105" s="4" t="str">
        <f t="shared" si="6"/>
        <v>N</v>
      </c>
      <c r="P2105" s="4" t="s">
        <v>44</v>
      </c>
      <c r="Q2105" s="4" t="s">
        <v>30</v>
      </c>
      <c r="R2105" s="4" t="s">
        <v>28</v>
      </c>
      <c r="S2105" s="4" t="s">
        <v>31</v>
      </c>
      <c r="T2105" s="4" t="s">
        <v>82</v>
      </c>
      <c r="U2105" s="4" t="s">
        <v>31</v>
      </c>
    </row>
    <row r="2106">
      <c r="A2106" s="11" t="s">
        <v>1363</v>
      </c>
      <c r="B2106" s="2" t="s">
        <v>938</v>
      </c>
      <c r="C2106" s="12" t="s">
        <v>1353</v>
      </c>
      <c r="D2106" s="3" t="str">
        <f>VLOOKUP(C2106,Locations!$G$2:$H$250,2,false)</f>
        <v>00201 Unexplored Territory</v>
      </c>
      <c r="E2106" s="11" t="s">
        <v>24</v>
      </c>
      <c r="F2106" s="23" t="s">
        <v>1354</v>
      </c>
      <c r="G2106" s="5"/>
      <c r="H2106" s="2"/>
      <c r="I2106" s="4" t="s">
        <v>975</v>
      </c>
      <c r="J2106" s="4" t="s">
        <v>976</v>
      </c>
      <c r="K2106" s="4"/>
      <c r="L2106" s="4" t="s">
        <v>70</v>
      </c>
      <c r="M2106" s="4" t="str">
        <f>IF(vlookup(A2106,'Available Pokemon'!A:C,3,FALSE)=D2106,"Y","N")</f>
        <v>Y</v>
      </c>
      <c r="N2106" s="4" t="str">
        <f>iferror(IF(vlookup(A2106,'Available Pokemon'!A:D,4,FALSE)=D2106,"Y","N"),"N")</f>
        <v>N</v>
      </c>
      <c r="O2106" s="4" t="str">
        <f t="shared" si="6"/>
        <v>Y</v>
      </c>
      <c r="P2106" s="4" t="s">
        <v>44</v>
      </c>
      <c r="Q2106" s="4" t="s">
        <v>111</v>
      </c>
      <c r="R2106" s="4"/>
      <c r="S2106" s="4"/>
      <c r="T2106" s="4">
        <v>0.0</v>
      </c>
      <c r="U2106" s="4" t="s">
        <v>31</v>
      </c>
    </row>
    <row r="2107" hidden="1">
      <c r="A2107" s="11" t="s">
        <v>957</v>
      </c>
      <c r="B2107" s="11" t="s">
        <v>44</v>
      </c>
      <c r="C2107" s="12" t="s">
        <v>1353</v>
      </c>
      <c r="D2107" s="3" t="str">
        <f>VLOOKUP(C2107,Locations!$G$2:$H$250,2,false)</f>
        <v>00201 Unexplored Territory</v>
      </c>
      <c r="E2107" s="11" t="s">
        <v>24</v>
      </c>
      <c r="F2107" s="23" t="s">
        <v>1354</v>
      </c>
      <c r="G2107" s="3"/>
      <c r="H2107" s="11"/>
      <c r="I2107" s="4"/>
      <c r="J2107" s="4"/>
      <c r="K2107" s="4"/>
      <c r="L2107" s="4"/>
      <c r="M2107" s="4" t="str">
        <f>IF(vlookup(A2107,'Available Pokemon'!A:C,3,FALSE)=D2107,"Y","N")</f>
        <v>N</v>
      </c>
      <c r="N2107" s="4" t="str">
        <f>iferror(IF(vlookup(A2107,'Available Pokemon'!A:D,4,FALSE)=D2107,"Y","N"),"N")</f>
        <v>N</v>
      </c>
      <c r="O2107" s="4" t="str">
        <f t="shared" si="6"/>
        <v>N</v>
      </c>
      <c r="P2107" s="4" t="s">
        <v>121</v>
      </c>
      <c r="Q2107" s="4" t="s">
        <v>56</v>
      </c>
      <c r="R2107" s="4"/>
      <c r="S2107" s="4"/>
      <c r="T2107" s="4" t="s">
        <v>82</v>
      </c>
      <c r="U2107" s="4" t="s">
        <v>31</v>
      </c>
    </row>
    <row r="2108" hidden="1">
      <c r="A2108" s="11" t="s">
        <v>853</v>
      </c>
      <c r="B2108" s="11" t="s">
        <v>44</v>
      </c>
      <c r="C2108" s="12" t="s">
        <v>1353</v>
      </c>
      <c r="D2108" s="3" t="str">
        <f>VLOOKUP(C2108,Locations!$G$2:$H$250,2,false)</f>
        <v>00201 Unexplored Territory</v>
      </c>
      <c r="E2108" s="11" t="s">
        <v>24</v>
      </c>
      <c r="F2108" s="23" t="s">
        <v>1354</v>
      </c>
      <c r="G2108" s="3"/>
      <c r="H2108" s="11"/>
      <c r="I2108" s="4"/>
      <c r="J2108" s="4"/>
      <c r="K2108" s="4"/>
      <c r="L2108" s="4"/>
      <c r="M2108" s="4" t="str">
        <f>IF(vlookup(A2108,'Available Pokemon'!A:C,3,FALSE)=D2108,"Y","N")</f>
        <v>N</v>
      </c>
      <c r="N2108" s="4" t="str">
        <f>iferror(IF(vlookup(A2108,'Available Pokemon'!A:D,4,FALSE)=D2108,"Y","N"),"N")</f>
        <v>N</v>
      </c>
      <c r="O2108" s="4" t="str">
        <f t="shared" si="6"/>
        <v>N</v>
      </c>
      <c r="P2108" s="4" t="s">
        <v>44</v>
      </c>
      <c r="Q2108" s="4"/>
      <c r="R2108" s="4" t="s">
        <v>28</v>
      </c>
      <c r="S2108" s="4" t="s">
        <v>28</v>
      </c>
      <c r="T2108" s="4">
        <v>0.0</v>
      </c>
      <c r="U2108" s="4" t="s">
        <v>31</v>
      </c>
    </row>
    <row r="2109">
      <c r="A2109" s="11" t="s">
        <v>1360</v>
      </c>
      <c r="B2109" s="11" t="s">
        <v>44</v>
      </c>
      <c r="C2109" s="12" t="s">
        <v>1353</v>
      </c>
      <c r="D2109" s="3" t="str">
        <f>VLOOKUP(C2109,Locations!$G$2:$H$250,2,false)</f>
        <v>00201 Unexplored Territory</v>
      </c>
      <c r="E2109" s="11" t="s">
        <v>24</v>
      </c>
      <c r="F2109" s="23" t="s">
        <v>1354</v>
      </c>
      <c r="G2109" s="3"/>
      <c r="H2109" s="11"/>
      <c r="I2109" s="4"/>
      <c r="J2109" s="4"/>
      <c r="K2109" s="4"/>
      <c r="L2109" s="4"/>
      <c r="M2109" s="4" t="str">
        <f>IF(vlookup(A2109,'Available Pokemon'!A:C,3,FALSE)=D2109,"Y","N")</f>
        <v>Y</v>
      </c>
      <c r="N2109" s="4" t="str">
        <f>iferror(IF(vlookup(A2109,'Available Pokemon'!A:D,4,FALSE)=D2109,"Y","N"),"N")</f>
        <v>N</v>
      </c>
      <c r="O2109" s="4" t="str">
        <f t="shared" si="6"/>
        <v>Y</v>
      </c>
      <c r="P2109" s="4" t="s">
        <v>121</v>
      </c>
      <c r="Q2109" s="4" t="s">
        <v>44</v>
      </c>
      <c r="R2109" s="4"/>
      <c r="S2109" s="4"/>
      <c r="T2109" s="4">
        <v>0.0</v>
      </c>
      <c r="U2109" s="4" t="s">
        <v>31</v>
      </c>
    </row>
    <row r="2110" hidden="1">
      <c r="A2110" s="11" t="s">
        <v>923</v>
      </c>
      <c r="B2110" s="11" t="s">
        <v>44</v>
      </c>
      <c r="C2110" s="12" t="s">
        <v>1353</v>
      </c>
      <c r="D2110" s="3" t="str">
        <f>VLOOKUP(C2110,Locations!$G$2:$H$250,2,false)</f>
        <v>00201 Unexplored Territory</v>
      </c>
      <c r="E2110" s="11" t="s">
        <v>24</v>
      </c>
      <c r="F2110" s="23" t="s">
        <v>1354</v>
      </c>
      <c r="G2110" s="3"/>
      <c r="H2110" s="11"/>
      <c r="I2110" s="4" t="s">
        <v>160</v>
      </c>
      <c r="J2110" s="4" t="s">
        <v>160</v>
      </c>
      <c r="K2110" s="4" t="s">
        <v>160</v>
      </c>
      <c r="L2110" s="4"/>
      <c r="M2110" s="4" t="str">
        <f>IF(vlookup(A2110,'Available Pokemon'!A:C,3,FALSE)=D2110,"Y","N")</f>
        <v>N</v>
      </c>
      <c r="N2110" s="4" t="str">
        <f>iferror(IF(vlookup(A2110,'Available Pokemon'!A:D,4,FALSE)=D2110,"Y","N"),"N")</f>
        <v>N</v>
      </c>
      <c r="O2110" s="4" t="str">
        <f t="shared" si="6"/>
        <v>N</v>
      </c>
      <c r="P2110" s="4" t="s">
        <v>44</v>
      </c>
      <c r="Q2110" s="4" t="s">
        <v>75</v>
      </c>
      <c r="R2110" s="4"/>
      <c r="S2110" s="4"/>
      <c r="T2110" s="4" t="s">
        <v>82</v>
      </c>
      <c r="U2110" s="4" t="s">
        <v>31</v>
      </c>
    </row>
    <row r="2111">
      <c r="A2111" s="3" t="s">
        <v>1364</v>
      </c>
      <c r="B2111" s="2" t="s">
        <v>22</v>
      </c>
      <c r="C2111" s="3" t="s">
        <v>1365</v>
      </c>
      <c r="D2111" s="3" t="str">
        <f>VLOOKUP(C2111,Locations!$G$2:$H$250,2,false)</f>
        <v>00202 Aegir Cave Depths</v>
      </c>
      <c r="E2111" s="2" t="s">
        <v>24</v>
      </c>
      <c r="F2111" s="23" t="s">
        <v>1354</v>
      </c>
      <c r="G2111" s="5" t="s">
        <v>1366</v>
      </c>
      <c r="H2111" s="2"/>
      <c r="I2111" s="4" t="s">
        <v>28</v>
      </c>
      <c r="J2111" s="4" t="s">
        <v>28</v>
      </c>
      <c r="K2111" s="4" t="s">
        <v>28</v>
      </c>
      <c r="L2111" s="4" t="s">
        <v>70</v>
      </c>
      <c r="M2111" s="4" t="str">
        <f>IF(vlookup(A2111,'Available Pokemon'!A:C,3,FALSE)=D2111,"Y","N")</f>
        <v>Y</v>
      </c>
      <c r="N2111" s="4" t="str">
        <f>iferror(IF(vlookup(A2111,'Available Pokemon'!A:D,4,FALSE)=D2111,"Y","N"),"N")</f>
        <v>N</v>
      </c>
      <c r="O2111" s="4" t="str">
        <f t="shared" si="6"/>
        <v>Y</v>
      </c>
      <c r="P2111" s="4" t="s">
        <v>121</v>
      </c>
      <c r="Q2111" s="4" t="s">
        <v>172</v>
      </c>
      <c r="R2111" s="4"/>
      <c r="S2111" s="4"/>
      <c r="T2111" s="4" t="s">
        <v>82</v>
      </c>
      <c r="U2111" s="4" t="s">
        <v>31</v>
      </c>
    </row>
    <row r="2112" hidden="1">
      <c r="A2112" s="11" t="s">
        <v>742</v>
      </c>
      <c r="B2112" s="11" t="s">
        <v>165</v>
      </c>
      <c r="C2112" s="12" t="s">
        <v>1365</v>
      </c>
      <c r="D2112" s="3" t="str">
        <f>VLOOKUP(C2112,Locations!$G$2:$H$250,2,false)</f>
        <v>00202 Aegir Cave Depths</v>
      </c>
      <c r="E2112" s="11" t="s">
        <v>24</v>
      </c>
      <c r="F2112" s="23" t="s">
        <v>1354</v>
      </c>
      <c r="G2112" s="3"/>
      <c r="H2112" s="11"/>
      <c r="I2112" s="4" t="s">
        <v>160</v>
      </c>
      <c r="J2112" s="4"/>
      <c r="K2112" s="4"/>
      <c r="L2112" s="4"/>
      <c r="M2112" s="4" t="str">
        <f>IF(vlookup(A2112,'Available Pokemon'!A:C,3,FALSE)=D2112,"Y","N")</f>
        <v>N</v>
      </c>
      <c r="N2112" s="4" t="str">
        <f>iferror(IF(vlookup(A2112,'Available Pokemon'!A:D,4,FALSE)=D2112,"Y","N"),"N")</f>
        <v>N</v>
      </c>
      <c r="O2112" s="4" t="str">
        <f t="shared" si="6"/>
        <v>N</v>
      </c>
      <c r="P2112" s="4" t="s">
        <v>44</v>
      </c>
      <c r="Q2112" s="4" t="s">
        <v>90</v>
      </c>
      <c r="R2112" s="4" t="s">
        <v>28</v>
      </c>
      <c r="S2112" s="4" t="s">
        <v>28</v>
      </c>
      <c r="T2112" s="4">
        <v>0.0</v>
      </c>
      <c r="U2112" s="4" t="s">
        <v>31</v>
      </c>
    </row>
    <row r="2113" hidden="1">
      <c r="A2113" s="11" t="s">
        <v>981</v>
      </c>
      <c r="B2113" s="11" t="s">
        <v>165</v>
      </c>
      <c r="C2113" s="12" t="s">
        <v>1365</v>
      </c>
      <c r="D2113" s="3" t="str">
        <f>VLOOKUP(C2113,Locations!$G$2:$H$250,2,false)</f>
        <v>00202 Aegir Cave Depths</v>
      </c>
      <c r="E2113" s="11" t="s">
        <v>24</v>
      </c>
      <c r="F2113" s="23" t="s">
        <v>1354</v>
      </c>
      <c r="G2113" s="3"/>
      <c r="H2113" s="11"/>
      <c r="I2113" s="4" t="s">
        <v>718</v>
      </c>
      <c r="J2113" s="4"/>
      <c r="K2113" s="4"/>
      <c r="L2113" s="4"/>
      <c r="M2113" s="4" t="str">
        <f>IF(vlookup(A2113,'Available Pokemon'!A:C,3,FALSE)=D2113,"Y","N")</f>
        <v>N</v>
      </c>
      <c r="N2113" s="4" t="str">
        <f>iferror(IF(vlookup(A2113,'Available Pokemon'!A:D,4,FALSE)=D2113,"Y","N"),"N")</f>
        <v>N</v>
      </c>
      <c r="O2113" s="4" t="str">
        <f t="shared" si="6"/>
        <v>N</v>
      </c>
      <c r="P2113" s="4" t="s">
        <v>90</v>
      </c>
      <c r="Q2113" s="4" t="s">
        <v>56</v>
      </c>
      <c r="R2113" s="4" t="s">
        <v>28</v>
      </c>
      <c r="S2113" s="4" t="s">
        <v>28</v>
      </c>
      <c r="T2113" s="4">
        <v>0.0</v>
      </c>
      <c r="U2113" s="4" t="s">
        <v>31</v>
      </c>
    </row>
    <row r="2114" hidden="1">
      <c r="A2114" s="11" t="s">
        <v>355</v>
      </c>
      <c r="B2114" s="11" t="s">
        <v>165</v>
      </c>
      <c r="C2114" s="12" t="s">
        <v>1365</v>
      </c>
      <c r="D2114" s="3" t="str">
        <f>VLOOKUP(C2114,Locations!$G$2:$H$250,2,false)</f>
        <v>00202 Aegir Cave Depths</v>
      </c>
      <c r="E2114" s="11" t="s">
        <v>24</v>
      </c>
      <c r="F2114" s="23" t="s">
        <v>1354</v>
      </c>
      <c r="G2114" s="3"/>
      <c r="H2114" s="11"/>
      <c r="I2114" s="4"/>
      <c r="J2114" s="4"/>
      <c r="K2114" s="4"/>
      <c r="L2114" s="4" t="s">
        <v>70</v>
      </c>
      <c r="M2114" s="4" t="str">
        <f>IF(vlookup(A2114,'Available Pokemon'!A:C,3,FALSE)=D2114,"Y","N")</f>
        <v>N</v>
      </c>
      <c r="N2114" s="4" t="str">
        <f>iferror(IF(vlookup(A2114,'Available Pokemon'!A:D,4,FALSE)=D2114,"Y","N"),"N")</f>
        <v>N</v>
      </c>
      <c r="O2114" s="4" t="str">
        <f t="shared" si="6"/>
        <v>N</v>
      </c>
      <c r="P2114" s="4" t="s">
        <v>121</v>
      </c>
      <c r="Q2114" s="4" t="s">
        <v>172</v>
      </c>
      <c r="R2114" s="4" t="s">
        <v>28</v>
      </c>
      <c r="S2114" s="4" t="s">
        <v>31</v>
      </c>
      <c r="T2114" s="4" t="s">
        <v>82</v>
      </c>
      <c r="U2114" s="4" t="s">
        <v>31</v>
      </c>
    </row>
    <row r="2115" hidden="1">
      <c r="A2115" s="11" t="s">
        <v>1114</v>
      </c>
      <c r="B2115" s="11" t="s">
        <v>165</v>
      </c>
      <c r="C2115" s="12" t="s">
        <v>1365</v>
      </c>
      <c r="D2115" s="3" t="str">
        <f>VLOOKUP(C2115,Locations!$G$2:$H$250,2,false)</f>
        <v>00202 Aegir Cave Depths</v>
      </c>
      <c r="E2115" s="11" t="s">
        <v>24</v>
      </c>
      <c r="F2115" s="23" t="s">
        <v>1354</v>
      </c>
      <c r="G2115" s="3"/>
      <c r="H2115" s="11"/>
      <c r="I2115" s="4"/>
      <c r="J2115" s="4"/>
      <c r="K2115" s="4"/>
      <c r="L2115" s="4"/>
      <c r="M2115" s="4" t="str">
        <f>IF(vlookup(A2115,'Available Pokemon'!A:C,3,FALSE)=D2115,"Y","N")</f>
        <v>N</v>
      </c>
      <c r="N2115" s="4" t="str">
        <f>iferror(IF(vlookup(A2115,'Available Pokemon'!A:D,4,FALSE)=D2115,"Y","N"),"N")</f>
        <v>N</v>
      </c>
      <c r="O2115" s="4" t="str">
        <f t="shared" si="6"/>
        <v>N</v>
      </c>
      <c r="P2115" s="4" t="s">
        <v>172</v>
      </c>
      <c r="Q2115" s="4"/>
      <c r="R2115" s="4" t="s">
        <v>28</v>
      </c>
      <c r="S2115" s="4" t="s">
        <v>28</v>
      </c>
      <c r="T2115" s="4">
        <v>0.0</v>
      </c>
      <c r="U2115" s="4" t="s">
        <v>31</v>
      </c>
    </row>
    <row r="2116" hidden="1">
      <c r="A2116" s="11" t="s">
        <v>1157</v>
      </c>
      <c r="B2116" s="11" t="s">
        <v>165</v>
      </c>
      <c r="C2116" s="12" t="s">
        <v>1365</v>
      </c>
      <c r="D2116" s="3" t="str">
        <f>VLOOKUP(C2116,Locations!$G$2:$H$250,2,false)</f>
        <v>00202 Aegir Cave Depths</v>
      </c>
      <c r="E2116" s="11" t="s">
        <v>24</v>
      </c>
      <c r="F2116" s="23" t="s">
        <v>1354</v>
      </c>
      <c r="G2116" s="3"/>
      <c r="H2116" s="11"/>
      <c r="I2116" s="4"/>
      <c r="J2116" s="4"/>
      <c r="K2116" s="4"/>
      <c r="L2116" s="4"/>
      <c r="M2116" s="4" t="str">
        <f>IF(vlookup(A2116,'Available Pokemon'!A:C,3,FALSE)=D2116,"Y","N")</f>
        <v>N</v>
      </c>
      <c r="N2116" s="4" t="str">
        <f>iferror(IF(vlookup(A2116,'Available Pokemon'!A:D,4,FALSE)=D2116,"Y","N"),"N")</f>
        <v>N</v>
      </c>
      <c r="O2116" s="4" t="str">
        <f t="shared" si="6"/>
        <v>N</v>
      </c>
      <c r="P2116" s="4" t="s">
        <v>75</v>
      </c>
      <c r="Q2116" s="4" t="s">
        <v>177</v>
      </c>
      <c r="R2116" s="4" t="s">
        <v>28</v>
      </c>
      <c r="S2116" s="4" t="s">
        <v>28</v>
      </c>
      <c r="T2116" s="4">
        <v>0.0</v>
      </c>
      <c r="U2116" s="4" t="s">
        <v>31</v>
      </c>
    </row>
    <row r="2117" hidden="1">
      <c r="A2117" s="11" t="s">
        <v>637</v>
      </c>
      <c r="B2117" s="11" t="s">
        <v>165</v>
      </c>
      <c r="C2117" s="12" t="s">
        <v>1365</v>
      </c>
      <c r="D2117" s="3" t="str">
        <f>VLOOKUP(C2117,Locations!$G$2:$H$250,2,false)</f>
        <v>00202 Aegir Cave Depths</v>
      </c>
      <c r="E2117" s="11" t="s">
        <v>24</v>
      </c>
      <c r="F2117" s="23" t="s">
        <v>1354</v>
      </c>
      <c r="G2117" s="3"/>
      <c r="H2117" s="11"/>
      <c r="I2117" s="4" t="s">
        <v>155</v>
      </c>
      <c r="J2117" s="4"/>
      <c r="K2117" s="4"/>
      <c r="L2117" s="4"/>
      <c r="M2117" s="4" t="str">
        <f>IF(vlookup(A2117,'Available Pokemon'!A:C,3,FALSE)=D2117,"Y","N")</f>
        <v>N</v>
      </c>
      <c r="N2117" s="4" t="str">
        <f>iferror(IF(vlookup(A2117,'Available Pokemon'!A:D,4,FALSE)=D2117,"Y","N"),"N")</f>
        <v>N</v>
      </c>
      <c r="O2117" s="4" t="str">
        <f t="shared" si="6"/>
        <v>N</v>
      </c>
      <c r="P2117" s="4" t="s">
        <v>90</v>
      </c>
      <c r="Q2117" s="4"/>
      <c r="R2117" s="4" t="s">
        <v>28</v>
      </c>
      <c r="S2117" s="4" t="s">
        <v>31</v>
      </c>
      <c r="T2117" s="4" t="s">
        <v>82</v>
      </c>
      <c r="U2117" s="4" t="s">
        <v>31</v>
      </c>
    </row>
    <row r="2118" hidden="1">
      <c r="A2118" s="11" t="s">
        <v>456</v>
      </c>
      <c r="B2118" s="11" t="s">
        <v>165</v>
      </c>
      <c r="C2118" s="12" t="s">
        <v>1365</v>
      </c>
      <c r="D2118" s="3" t="str">
        <f>VLOOKUP(C2118,Locations!$G$2:$H$250,2,false)</f>
        <v>00202 Aegir Cave Depths</v>
      </c>
      <c r="E2118" s="11" t="s">
        <v>24</v>
      </c>
      <c r="F2118" s="23" t="s">
        <v>1354</v>
      </c>
      <c r="G2118" s="3"/>
      <c r="H2118" s="11"/>
      <c r="I2118" s="4" t="s">
        <v>457</v>
      </c>
      <c r="J2118" s="4"/>
      <c r="K2118" s="4"/>
      <c r="L2118" s="4"/>
      <c r="M2118" s="4" t="str">
        <f>IF(vlookup(A2118,'Available Pokemon'!A:C,3,FALSE)=D2118,"Y","N")</f>
        <v>N</v>
      </c>
      <c r="N2118" s="4" t="str">
        <f>iferror(IF(vlookup(A2118,'Available Pokemon'!A:D,4,FALSE)=D2118,"Y","N"),"N")</f>
        <v>N</v>
      </c>
      <c r="O2118" s="4" t="str">
        <f t="shared" si="6"/>
        <v>N</v>
      </c>
      <c r="P2118" s="4" t="s">
        <v>131</v>
      </c>
      <c r="Q2118" s="4" t="s">
        <v>172</v>
      </c>
      <c r="R2118" s="4" t="s">
        <v>28</v>
      </c>
      <c r="S2118" s="4" t="s">
        <v>31</v>
      </c>
      <c r="T2118" s="4" t="s">
        <v>82</v>
      </c>
      <c r="U2118" s="4" t="s">
        <v>31</v>
      </c>
    </row>
    <row r="2119" hidden="1">
      <c r="A2119" s="11" t="s">
        <v>689</v>
      </c>
      <c r="B2119" s="11" t="s">
        <v>165</v>
      </c>
      <c r="C2119" s="12" t="s">
        <v>1365</v>
      </c>
      <c r="D2119" s="3" t="str">
        <f>VLOOKUP(C2119,Locations!$G$2:$H$250,2,false)</f>
        <v>00202 Aegir Cave Depths</v>
      </c>
      <c r="E2119" s="11" t="s">
        <v>24</v>
      </c>
      <c r="F2119" s="23" t="s">
        <v>1354</v>
      </c>
      <c r="G2119" s="3"/>
      <c r="H2119" s="11"/>
      <c r="I2119" s="4" t="s">
        <v>89</v>
      </c>
      <c r="J2119" s="4"/>
      <c r="K2119" s="4"/>
      <c r="L2119" s="4"/>
      <c r="M2119" s="4" t="str">
        <f>IF(vlookup(A2119,'Available Pokemon'!A:C,3,FALSE)=D2119,"Y","N")</f>
        <v>N</v>
      </c>
      <c r="N2119" s="4" t="str">
        <f>iferror(IF(vlookup(A2119,'Available Pokemon'!A:D,4,FALSE)=D2119,"Y","N"),"N")</f>
        <v>N</v>
      </c>
      <c r="O2119" s="4" t="str">
        <f t="shared" si="6"/>
        <v>N</v>
      </c>
      <c r="P2119" s="4" t="s">
        <v>90</v>
      </c>
      <c r="Q2119" s="4" t="s">
        <v>172</v>
      </c>
      <c r="R2119" s="4" t="s">
        <v>28</v>
      </c>
      <c r="S2119" s="4" t="s">
        <v>28</v>
      </c>
      <c r="T2119" s="4">
        <v>0.0</v>
      </c>
      <c r="U2119" s="4" t="s">
        <v>31</v>
      </c>
    </row>
    <row r="2120" hidden="1">
      <c r="A2120" s="11" t="s">
        <v>1346</v>
      </c>
      <c r="B2120" s="11" t="s">
        <v>165</v>
      </c>
      <c r="C2120" s="12" t="s">
        <v>1365</v>
      </c>
      <c r="D2120" s="3" t="str">
        <f>VLOOKUP(C2120,Locations!$G$2:$H$250,2,false)</f>
        <v>00202 Aegir Cave Depths</v>
      </c>
      <c r="E2120" s="11" t="s">
        <v>24</v>
      </c>
      <c r="F2120" s="23" t="s">
        <v>1354</v>
      </c>
      <c r="G2120" s="3"/>
      <c r="H2120" s="11"/>
      <c r="I2120" s="4" t="s">
        <v>336</v>
      </c>
      <c r="J2120" s="4"/>
      <c r="K2120" s="4"/>
      <c r="L2120" s="4"/>
      <c r="M2120" s="4" t="str">
        <f>IF(vlookup(A2120,'Available Pokemon'!A:C,3,FALSE)=D2120,"Y","N")</f>
        <v>N</v>
      </c>
      <c r="N2120" s="4" t="str">
        <f>iferror(IF(vlookup(A2120,'Available Pokemon'!A:D,4,FALSE)=D2120,"Y","N"),"N")</f>
        <v>N</v>
      </c>
      <c r="O2120" s="4" t="str">
        <f t="shared" si="6"/>
        <v>N</v>
      </c>
      <c r="P2120" s="4" t="s">
        <v>29</v>
      </c>
      <c r="Q2120" s="4" t="s">
        <v>30</v>
      </c>
      <c r="R2120" s="4"/>
      <c r="S2120" s="4"/>
      <c r="T2120" s="4">
        <v>0.0</v>
      </c>
      <c r="U2120" s="4" t="s">
        <v>31</v>
      </c>
    </row>
    <row r="2121" hidden="1">
      <c r="A2121" s="11" t="s">
        <v>796</v>
      </c>
      <c r="B2121" s="11" t="s">
        <v>165</v>
      </c>
      <c r="C2121" s="12" t="s">
        <v>1365</v>
      </c>
      <c r="D2121" s="3" t="str">
        <f>VLOOKUP(C2121,Locations!$G$2:$H$250,2,false)</f>
        <v>00202 Aegir Cave Depths</v>
      </c>
      <c r="E2121" s="11" t="s">
        <v>24</v>
      </c>
      <c r="F2121" s="23" t="s">
        <v>1354</v>
      </c>
      <c r="G2121" s="3"/>
      <c r="H2121" s="11"/>
      <c r="I2121" s="4" t="s">
        <v>581</v>
      </c>
      <c r="J2121" s="4"/>
      <c r="K2121" s="4"/>
      <c r="L2121" s="4"/>
      <c r="M2121" s="4" t="str">
        <f>IF(vlookup(A2121,'Available Pokemon'!A:C,3,FALSE)=D2121,"Y","N")</f>
        <v>N</v>
      </c>
      <c r="N2121" s="4" t="str">
        <f>iferror(IF(vlookup(A2121,'Available Pokemon'!A:D,4,FALSE)=D2121,"Y","N"),"N")</f>
        <v>N</v>
      </c>
      <c r="O2121" s="4" t="str">
        <f t="shared" si="6"/>
        <v>N</v>
      </c>
      <c r="P2121" s="4" t="s">
        <v>147</v>
      </c>
      <c r="Q2121" s="4" t="s">
        <v>177</v>
      </c>
      <c r="R2121" s="4" t="s">
        <v>28</v>
      </c>
      <c r="S2121" s="4" t="s">
        <v>31</v>
      </c>
      <c r="T2121" s="4" t="s">
        <v>82</v>
      </c>
      <c r="U2121" s="4" t="s">
        <v>31</v>
      </c>
    </row>
    <row r="2122" hidden="1">
      <c r="A2122" s="11" t="s">
        <v>492</v>
      </c>
      <c r="B2122" s="11" t="s">
        <v>165</v>
      </c>
      <c r="C2122" s="12" t="s">
        <v>1365</v>
      </c>
      <c r="D2122" s="3" t="str">
        <f>VLOOKUP(C2122,Locations!$G$2:$H$250,2,false)</f>
        <v>00202 Aegir Cave Depths</v>
      </c>
      <c r="E2122" s="11" t="s">
        <v>24</v>
      </c>
      <c r="F2122" s="23" t="s">
        <v>1354</v>
      </c>
      <c r="G2122" s="3"/>
      <c r="H2122" s="11"/>
      <c r="I2122" s="4"/>
      <c r="J2122" s="4"/>
      <c r="K2122" s="4"/>
      <c r="L2122" s="4"/>
      <c r="M2122" s="4" t="str">
        <f>IF(vlookup(A2122,'Available Pokemon'!A:C,3,FALSE)=D2122,"Y","N")</f>
        <v>N</v>
      </c>
      <c r="N2122" s="4" t="str">
        <f>iferror(IF(vlookup(A2122,'Available Pokemon'!A:D,4,FALSE)=D2122,"Y","N"),"N")</f>
        <v>N</v>
      </c>
      <c r="O2122" s="4" t="str">
        <f t="shared" si="6"/>
        <v>N</v>
      </c>
      <c r="P2122" s="4" t="s">
        <v>90</v>
      </c>
      <c r="Q2122" s="4" t="s">
        <v>56</v>
      </c>
      <c r="R2122" s="4" t="s">
        <v>28</v>
      </c>
      <c r="S2122" s="4" t="s">
        <v>28</v>
      </c>
      <c r="T2122" s="4">
        <v>0.0</v>
      </c>
      <c r="U2122" s="4" t="s">
        <v>31</v>
      </c>
    </row>
    <row r="2123" hidden="1">
      <c r="A2123" s="11" t="s">
        <v>642</v>
      </c>
      <c r="B2123" s="11" t="s">
        <v>165</v>
      </c>
      <c r="C2123" s="12" t="s">
        <v>1365</v>
      </c>
      <c r="D2123" s="3" t="str">
        <f>VLOOKUP(C2123,Locations!$G$2:$H$250,2,false)</f>
        <v>00202 Aegir Cave Depths</v>
      </c>
      <c r="E2123" s="11" t="s">
        <v>24</v>
      </c>
      <c r="F2123" s="23" t="s">
        <v>1354</v>
      </c>
      <c r="G2123" s="3"/>
      <c r="H2123" s="11"/>
      <c r="I2123" s="4" t="s">
        <v>155</v>
      </c>
      <c r="J2123" s="4"/>
      <c r="K2123" s="4"/>
      <c r="L2123" s="4"/>
      <c r="M2123" s="4" t="str">
        <f>IF(vlookup(A2123,'Available Pokemon'!A:C,3,FALSE)=D2123,"Y","N")</f>
        <v>N</v>
      </c>
      <c r="N2123" s="4" t="str">
        <f>iferror(IF(vlookup(A2123,'Available Pokemon'!A:D,4,FALSE)=D2123,"Y","N"),"N")</f>
        <v>N</v>
      </c>
      <c r="O2123" s="4" t="str">
        <f t="shared" si="6"/>
        <v>N</v>
      </c>
      <c r="P2123" s="4" t="s">
        <v>90</v>
      </c>
      <c r="Q2123" s="4"/>
      <c r="R2123" s="4" t="s">
        <v>28</v>
      </c>
      <c r="S2123" s="4" t="s">
        <v>31</v>
      </c>
      <c r="T2123" s="4" t="s">
        <v>82</v>
      </c>
      <c r="U2123" s="4" t="s">
        <v>31</v>
      </c>
    </row>
    <row r="2124" hidden="1">
      <c r="A2124" s="11" t="s">
        <v>802</v>
      </c>
      <c r="B2124" s="2" t="s">
        <v>600</v>
      </c>
      <c r="C2124" s="12" t="s">
        <v>1365</v>
      </c>
      <c r="D2124" s="3" t="str">
        <f>VLOOKUP(C2124,Locations!$G$2:$H$250,2,false)</f>
        <v>00202 Aegir Cave Depths</v>
      </c>
      <c r="E2124" s="11" t="s">
        <v>24</v>
      </c>
      <c r="F2124" s="23" t="s">
        <v>1354</v>
      </c>
      <c r="G2124" s="3"/>
      <c r="H2124" s="2"/>
      <c r="I2124" s="4"/>
      <c r="J2124" s="4"/>
      <c r="K2124" s="4"/>
      <c r="L2124" s="4"/>
      <c r="M2124" s="4" t="str">
        <f>IF(vlookup(A2124,'Available Pokemon'!A:C,3,FALSE)=D2124,"Y","N")</f>
        <v>N</v>
      </c>
      <c r="N2124" s="4" t="str">
        <f>iferror(IF(vlookup(A2124,'Available Pokemon'!A:D,4,FALSE)=D2124,"Y","N"),"N")</f>
        <v>N</v>
      </c>
      <c r="O2124" s="4" t="str">
        <f t="shared" si="6"/>
        <v>N</v>
      </c>
      <c r="P2124" s="4" t="s">
        <v>44</v>
      </c>
      <c r="Q2124" s="4"/>
      <c r="R2124" s="4" t="s">
        <v>28</v>
      </c>
      <c r="S2124" s="4" t="s">
        <v>31</v>
      </c>
      <c r="T2124" s="4" t="s">
        <v>82</v>
      </c>
      <c r="U2124" s="4" t="s">
        <v>31</v>
      </c>
    </row>
    <row r="2125" hidden="1">
      <c r="A2125" s="11" t="s">
        <v>268</v>
      </c>
      <c r="B2125" s="2" t="s">
        <v>600</v>
      </c>
      <c r="C2125" s="12" t="s">
        <v>1365</v>
      </c>
      <c r="D2125" s="3" t="str">
        <f>VLOOKUP(C2125,Locations!$G$2:$H$250,2,false)</f>
        <v>00202 Aegir Cave Depths</v>
      </c>
      <c r="E2125" s="11" t="s">
        <v>24</v>
      </c>
      <c r="F2125" s="23" t="s">
        <v>1354</v>
      </c>
      <c r="G2125" s="3"/>
      <c r="H2125" s="2"/>
      <c r="I2125" s="4"/>
      <c r="J2125" s="4"/>
      <c r="K2125" s="4"/>
      <c r="L2125" s="4"/>
      <c r="M2125" s="4" t="str">
        <f>IF(vlookup(A2125,'Available Pokemon'!A:C,3,FALSE)=D2125,"Y","N")</f>
        <v>N</v>
      </c>
      <c r="N2125" s="4" t="str">
        <f>iferror(IF(vlookup(A2125,'Available Pokemon'!A:D,4,FALSE)=D2125,"Y","N"),"N")</f>
        <v>N</v>
      </c>
      <c r="O2125" s="4" t="str">
        <f t="shared" si="6"/>
        <v>N</v>
      </c>
      <c r="P2125" s="4" t="s">
        <v>44</v>
      </c>
      <c r="Q2125" s="4" t="s">
        <v>177</v>
      </c>
      <c r="R2125" s="4" t="s">
        <v>28</v>
      </c>
      <c r="S2125" s="4" t="s">
        <v>31</v>
      </c>
      <c r="T2125" s="4">
        <v>1.0</v>
      </c>
      <c r="U2125" s="4"/>
    </row>
    <row r="2126" hidden="1">
      <c r="A2126" s="11" t="s">
        <v>324</v>
      </c>
      <c r="B2126" s="2" t="s">
        <v>600</v>
      </c>
      <c r="C2126" s="12" t="s">
        <v>1365</v>
      </c>
      <c r="D2126" s="3" t="str">
        <f>VLOOKUP(C2126,Locations!$G$2:$H$250,2,false)</f>
        <v>00202 Aegir Cave Depths</v>
      </c>
      <c r="E2126" s="11" t="s">
        <v>24</v>
      </c>
      <c r="F2126" s="23" t="s">
        <v>1354</v>
      </c>
      <c r="G2126" s="3"/>
      <c r="H2126" s="2"/>
      <c r="I2126" s="4" t="s">
        <v>975</v>
      </c>
      <c r="J2126" s="4" t="s">
        <v>976</v>
      </c>
      <c r="K2126" s="4"/>
      <c r="L2126" s="4" t="s">
        <v>70</v>
      </c>
      <c r="M2126" s="4" t="str">
        <f>IF(vlookup(A2126,'Available Pokemon'!A:C,3,FALSE)=D2126,"Y","N")</f>
        <v>N</v>
      </c>
      <c r="N2126" s="4" t="str">
        <f>iferror(IF(vlookup(A2126,'Available Pokemon'!A:D,4,FALSE)=D2126,"Y","N"),"N")</f>
        <v>N</v>
      </c>
      <c r="O2126" s="4" t="str">
        <f t="shared" si="6"/>
        <v>N</v>
      </c>
      <c r="P2126" s="4" t="s">
        <v>44</v>
      </c>
      <c r="Q2126" s="4"/>
      <c r="R2126" s="4" t="s">
        <v>325</v>
      </c>
      <c r="S2126" s="4" t="s">
        <v>31</v>
      </c>
      <c r="T2126" s="4">
        <v>1.0</v>
      </c>
      <c r="U2126" s="4"/>
    </row>
    <row r="2127" hidden="1">
      <c r="A2127" s="11" t="s">
        <v>268</v>
      </c>
      <c r="B2127" s="2" t="s">
        <v>158</v>
      </c>
      <c r="C2127" s="12" t="s">
        <v>1365</v>
      </c>
      <c r="D2127" s="3" t="str">
        <f>VLOOKUP(C2127,Locations!$G$2:$H$250,2,false)</f>
        <v>00202 Aegir Cave Depths</v>
      </c>
      <c r="E2127" s="11" t="s">
        <v>24</v>
      </c>
      <c r="F2127" s="23" t="s">
        <v>1354</v>
      </c>
      <c r="G2127" s="3"/>
      <c r="H2127" s="2"/>
      <c r="I2127" s="4"/>
      <c r="J2127" s="4"/>
      <c r="K2127" s="4"/>
      <c r="L2127" s="4"/>
      <c r="M2127" s="4" t="str">
        <f>IF(vlookup(A2127,'Available Pokemon'!A:C,3,FALSE)=D2127,"Y","N")</f>
        <v>N</v>
      </c>
      <c r="N2127" s="4" t="str">
        <f>iferror(IF(vlookup(A2127,'Available Pokemon'!A:D,4,FALSE)=D2127,"Y","N"),"N")</f>
        <v>N</v>
      </c>
      <c r="O2127" s="4" t="str">
        <f t="shared" si="6"/>
        <v>N</v>
      </c>
      <c r="P2127" s="4" t="s">
        <v>44</v>
      </c>
      <c r="Q2127" s="4" t="s">
        <v>177</v>
      </c>
      <c r="R2127" s="4" t="s">
        <v>28</v>
      </c>
      <c r="S2127" s="4" t="s">
        <v>31</v>
      </c>
      <c r="T2127" s="4">
        <v>1.0</v>
      </c>
      <c r="U2127" s="4"/>
    </row>
    <row r="2128" hidden="1">
      <c r="A2128" s="11" t="s">
        <v>802</v>
      </c>
      <c r="B2128" s="2" t="s">
        <v>938</v>
      </c>
      <c r="C2128" s="12" t="s">
        <v>1365</v>
      </c>
      <c r="D2128" s="3" t="str">
        <f>VLOOKUP(C2128,Locations!$G$2:$H$250,2,false)</f>
        <v>00202 Aegir Cave Depths</v>
      </c>
      <c r="E2128" s="11" t="s">
        <v>24</v>
      </c>
      <c r="F2128" s="23" t="s">
        <v>1354</v>
      </c>
      <c r="G2128" s="3"/>
      <c r="H2128" s="2"/>
      <c r="I2128" s="4"/>
      <c r="J2128" s="4"/>
      <c r="K2128" s="4"/>
      <c r="L2128" s="4"/>
      <c r="M2128" s="4" t="str">
        <f>IF(vlookup(A2128,'Available Pokemon'!A:C,3,FALSE)=D2128,"Y","N")</f>
        <v>N</v>
      </c>
      <c r="N2128" s="4" t="str">
        <f>iferror(IF(vlookup(A2128,'Available Pokemon'!A:D,4,FALSE)=D2128,"Y","N"),"N")</f>
        <v>N</v>
      </c>
      <c r="O2128" s="4" t="str">
        <f t="shared" si="6"/>
        <v>N</v>
      </c>
      <c r="P2128" s="4" t="s">
        <v>44</v>
      </c>
      <c r="Q2128" s="4"/>
      <c r="R2128" s="4" t="s">
        <v>28</v>
      </c>
      <c r="S2128" s="4" t="s">
        <v>31</v>
      </c>
      <c r="T2128" s="4" t="s">
        <v>82</v>
      </c>
      <c r="U2128" s="4" t="s">
        <v>31</v>
      </c>
    </row>
    <row r="2129" hidden="1">
      <c r="A2129" s="11" t="s">
        <v>1041</v>
      </c>
      <c r="B2129" s="2" t="s">
        <v>938</v>
      </c>
      <c r="C2129" s="12" t="s">
        <v>1365</v>
      </c>
      <c r="D2129" s="3" t="str">
        <f>VLOOKUP(C2129,Locations!$G$2:$H$250,2,false)</f>
        <v>00202 Aegir Cave Depths</v>
      </c>
      <c r="E2129" s="11" t="s">
        <v>24</v>
      </c>
      <c r="F2129" s="23" t="s">
        <v>1354</v>
      </c>
      <c r="G2129" s="3"/>
      <c r="H2129" s="2"/>
      <c r="I2129" s="4"/>
      <c r="J2129" s="4"/>
      <c r="K2129" s="4"/>
      <c r="L2129" s="4"/>
      <c r="M2129" s="4" t="str">
        <f>IF(vlookup(A2129,'Available Pokemon'!A:C,3,FALSE)=D2129,"Y","N")</f>
        <v>N</v>
      </c>
      <c r="N2129" s="4" t="str">
        <f>iferror(IF(vlookup(A2129,'Available Pokemon'!A:D,4,FALSE)=D2129,"Y","N"),"N")</f>
        <v>N</v>
      </c>
      <c r="O2129" s="4" t="str">
        <f t="shared" si="6"/>
        <v>N</v>
      </c>
      <c r="P2129" s="4" t="s">
        <v>44</v>
      </c>
      <c r="Q2129" s="4" t="s">
        <v>177</v>
      </c>
      <c r="R2129" s="4" t="s">
        <v>28</v>
      </c>
      <c r="S2129" s="4" t="s">
        <v>28</v>
      </c>
      <c r="T2129" s="4">
        <v>0.0</v>
      </c>
      <c r="U2129" s="4" t="s">
        <v>31</v>
      </c>
    </row>
    <row r="2130" hidden="1">
      <c r="A2130" s="11" t="s">
        <v>1363</v>
      </c>
      <c r="B2130" s="2" t="s">
        <v>938</v>
      </c>
      <c r="C2130" s="12" t="s">
        <v>1365</v>
      </c>
      <c r="D2130" s="3" t="str">
        <f>VLOOKUP(C2130,Locations!$G$2:$H$250,2,false)</f>
        <v>00202 Aegir Cave Depths</v>
      </c>
      <c r="E2130" s="11" t="s">
        <v>24</v>
      </c>
      <c r="F2130" s="23" t="s">
        <v>1354</v>
      </c>
      <c r="G2130" s="3"/>
      <c r="H2130" s="2"/>
      <c r="I2130" s="4" t="s">
        <v>975</v>
      </c>
      <c r="J2130" s="4" t="s">
        <v>976</v>
      </c>
      <c r="K2130" s="4"/>
      <c r="L2130" s="4" t="s">
        <v>70</v>
      </c>
      <c r="M2130" s="4" t="str">
        <f>IF(vlookup(A2130,'Available Pokemon'!A:C,3,FALSE)=D2130,"Y","N")</f>
        <v>N</v>
      </c>
      <c r="N2130" s="4" t="str">
        <f>iferror(IF(vlookup(A2130,'Available Pokemon'!A:D,4,FALSE)=D2130,"Y","N"),"N")</f>
        <v>N</v>
      </c>
      <c r="O2130" s="4" t="str">
        <f t="shared" si="6"/>
        <v>N</v>
      </c>
      <c r="P2130" s="4" t="s">
        <v>44</v>
      </c>
      <c r="Q2130" s="4" t="s">
        <v>111</v>
      </c>
      <c r="R2130" s="4"/>
      <c r="S2130" s="4"/>
      <c r="T2130" s="4">
        <v>0.0</v>
      </c>
      <c r="U2130" s="4" t="s">
        <v>31</v>
      </c>
    </row>
    <row r="2131" hidden="1">
      <c r="A2131" s="11" t="s">
        <v>1144</v>
      </c>
      <c r="B2131" s="11" t="s">
        <v>44</v>
      </c>
      <c r="C2131" s="12" t="s">
        <v>1365</v>
      </c>
      <c r="D2131" s="3" t="str">
        <f>VLOOKUP(C2131,Locations!$G$2:$H$250,2,false)</f>
        <v>00202 Aegir Cave Depths</v>
      </c>
      <c r="E2131" s="11" t="s">
        <v>24</v>
      </c>
      <c r="F2131" s="23" t="s">
        <v>1354</v>
      </c>
      <c r="G2131" s="3"/>
      <c r="H2131" s="11"/>
      <c r="I2131" s="4"/>
      <c r="J2131" s="4"/>
      <c r="K2131" s="4"/>
      <c r="L2131" s="4" t="s">
        <v>70</v>
      </c>
      <c r="M2131" s="4" t="str">
        <f>IF(vlookup(A2131,'Available Pokemon'!A:C,3,FALSE)=D2131,"Y","N")</f>
        <v>N</v>
      </c>
      <c r="N2131" s="4" t="str">
        <f>iferror(IF(vlookup(A2131,'Available Pokemon'!A:D,4,FALSE)=D2131,"Y","N"),"N")</f>
        <v>N</v>
      </c>
      <c r="O2131" s="4" t="str">
        <f t="shared" si="6"/>
        <v>N</v>
      </c>
      <c r="P2131" s="4" t="s">
        <v>44</v>
      </c>
      <c r="Q2131" s="4" t="s">
        <v>172</v>
      </c>
      <c r="R2131" s="4" t="s">
        <v>28</v>
      </c>
      <c r="S2131" s="4" t="s">
        <v>28</v>
      </c>
      <c r="T2131" s="4">
        <v>0.0</v>
      </c>
      <c r="U2131" s="4" t="s">
        <v>31</v>
      </c>
    </row>
    <row r="2132" hidden="1">
      <c r="A2132" s="11" t="s">
        <v>1023</v>
      </c>
      <c r="B2132" s="11" t="s">
        <v>44</v>
      </c>
      <c r="C2132" s="12" t="s">
        <v>1365</v>
      </c>
      <c r="D2132" s="3" t="str">
        <f>VLOOKUP(C2132,Locations!$G$2:$H$250,2,false)</f>
        <v>00202 Aegir Cave Depths</v>
      </c>
      <c r="E2132" s="11" t="s">
        <v>24</v>
      </c>
      <c r="F2132" s="23" t="s">
        <v>1354</v>
      </c>
      <c r="G2132" s="3"/>
      <c r="H2132" s="11"/>
      <c r="I2132" s="4" t="s">
        <v>438</v>
      </c>
      <c r="J2132" s="4"/>
      <c r="K2132" s="4"/>
      <c r="L2132" s="4"/>
      <c r="M2132" s="4" t="str">
        <f>IF(vlookup(A2132,'Available Pokemon'!A:C,3,FALSE)=D2132,"Y","N")</f>
        <v>N</v>
      </c>
      <c r="N2132" s="4" t="str">
        <f>iferror(IF(vlookup(A2132,'Available Pokemon'!A:D,4,FALSE)=D2132,"Y","N"),"N")</f>
        <v>N</v>
      </c>
      <c r="O2132" s="4" t="str">
        <f t="shared" si="6"/>
        <v>N</v>
      </c>
      <c r="P2132" s="4" t="s">
        <v>111</v>
      </c>
      <c r="Q2132" s="4"/>
      <c r="R2132" s="4" t="s">
        <v>28</v>
      </c>
      <c r="S2132" s="4" t="s">
        <v>28</v>
      </c>
      <c r="T2132" s="4">
        <v>0.0</v>
      </c>
      <c r="U2132" s="4" t="s">
        <v>31</v>
      </c>
    </row>
    <row r="2133">
      <c r="A2133" s="11" t="s">
        <v>1367</v>
      </c>
      <c r="B2133" s="11" t="s">
        <v>44</v>
      </c>
      <c r="C2133" s="12" t="s">
        <v>1365</v>
      </c>
      <c r="D2133" s="3" t="str">
        <f>VLOOKUP(C2133,Locations!$G$2:$H$250,2,false)</f>
        <v>00202 Aegir Cave Depths</v>
      </c>
      <c r="E2133" s="11" t="s">
        <v>24</v>
      </c>
      <c r="F2133" s="23" t="s">
        <v>1354</v>
      </c>
      <c r="G2133" s="5"/>
      <c r="H2133" s="11"/>
      <c r="I2133" s="4"/>
      <c r="J2133" s="4"/>
      <c r="K2133" s="4"/>
      <c r="L2133" s="4"/>
      <c r="M2133" s="4" t="str">
        <f>IF(vlookup(A2133,'Available Pokemon'!A:C,3,FALSE)=D2133,"Y","N")</f>
        <v>Y</v>
      </c>
      <c r="N2133" s="4" t="str">
        <f>iferror(IF(vlookup(A2133,'Available Pokemon'!A:D,4,FALSE)=D2133,"Y","N"),"N")</f>
        <v>N</v>
      </c>
      <c r="O2133" s="4" t="str">
        <f t="shared" si="6"/>
        <v>Y</v>
      </c>
      <c r="P2133" s="4" t="s">
        <v>44</v>
      </c>
      <c r="Q2133" s="4" t="s">
        <v>131</v>
      </c>
      <c r="R2133" s="4"/>
      <c r="S2133" s="4"/>
      <c r="T2133" s="4">
        <v>0.0</v>
      </c>
      <c r="U2133" s="4" t="s">
        <v>31</v>
      </c>
    </row>
    <row r="2134" hidden="1">
      <c r="A2134" s="11" t="s">
        <v>923</v>
      </c>
      <c r="B2134" s="11" t="s">
        <v>44</v>
      </c>
      <c r="C2134" s="12" t="s">
        <v>1365</v>
      </c>
      <c r="D2134" s="3" t="str">
        <f>VLOOKUP(C2134,Locations!$G$2:$H$250,2,false)</f>
        <v>00202 Aegir Cave Depths</v>
      </c>
      <c r="E2134" s="11" t="s">
        <v>24</v>
      </c>
      <c r="F2134" s="23" t="s">
        <v>1354</v>
      </c>
      <c r="G2134" s="3"/>
      <c r="H2134" s="11"/>
      <c r="I2134" s="4" t="s">
        <v>160</v>
      </c>
      <c r="J2134" s="4" t="s">
        <v>160</v>
      </c>
      <c r="K2134" s="4" t="s">
        <v>160</v>
      </c>
      <c r="L2134" s="4"/>
      <c r="M2134" s="4" t="str">
        <f>IF(vlookup(A2134,'Available Pokemon'!A:C,3,FALSE)=D2134,"Y","N")</f>
        <v>N</v>
      </c>
      <c r="N2134" s="4" t="str">
        <f>iferror(IF(vlookup(A2134,'Available Pokemon'!A:D,4,FALSE)=D2134,"Y","N"),"N")</f>
        <v>N</v>
      </c>
      <c r="O2134" s="4" t="str">
        <f t="shared" si="6"/>
        <v>N</v>
      </c>
      <c r="P2134" s="4" t="s">
        <v>44</v>
      </c>
      <c r="Q2134" s="4" t="s">
        <v>75</v>
      </c>
      <c r="R2134" s="4"/>
      <c r="S2134" s="4"/>
      <c r="T2134" s="4" t="s">
        <v>82</v>
      </c>
      <c r="U2134" s="4" t="s">
        <v>31</v>
      </c>
    </row>
    <row r="2135" hidden="1">
      <c r="A2135" s="11" t="s">
        <v>803</v>
      </c>
      <c r="B2135" s="11" t="s">
        <v>44</v>
      </c>
      <c r="C2135" s="12" t="s">
        <v>1365</v>
      </c>
      <c r="D2135" s="3" t="str">
        <f>VLOOKUP(C2135,Locations!$G$2:$H$250,2,false)</f>
        <v>00202 Aegir Cave Depths</v>
      </c>
      <c r="E2135" s="11" t="s">
        <v>24</v>
      </c>
      <c r="F2135" s="23" t="s">
        <v>1354</v>
      </c>
      <c r="G2135" s="3"/>
      <c r="H2135" s="11"/>
      <c r="I2135" s="4"/>
      <c r="J2135" s="4"/>
      <c r="K2135" s="4"/>
      <c r="L2135" s="4"/>
      <c r="M2135" s="4" t="str">
        <f>IF(vlookup(A2135,'Available Pokemon'!A:C,3,FALSE)=D2135,"Y","N")</f>
        <v>N</v>
      </c>
      <c r="N2135" s="4" t="str">
        <f>iferror(IF(vlookup(A2135,'Available Pokemon'!A:D,4,FALSE)=D2135,"Y","N"),"N")</f>
        <v>N</v>
      </c>
      <c r="O2135" s="4" t="str">
        <f t="shared" si="6"/>
        <v>N</v>
      </c>
      <c r="P2135" s="4" t="s">
        <v>44</v>
      </c>
      <c r="Q2135" s="4"/>
      <c r="R2135" s="4" t="s">
        <v>28</v>
      </c>
      <c r="S2135" s="4" t="s">
        <v>28</v>
      </c>
      <c r="T2135" s="4">
        <v>0.0</v>
      </c>
      <c r="U2135" s="4" t="s">
        <v>31</v>
      </c>
    </row>
    <row r="2136" hidden="1">
      <c r="A2136" s="3" t="s">
        <v>1341</v>
      </c>
      <c r="B2136" s="11" t="s">
        <v>96</v>
      </c>
      <c r="C2136" s="3" t="s">
        <v>1368</v>
      </c>
      <c r="D2136" s="3" t="str">
        <f>VLOOKUP(C2136,Locations!$G$2:$H$250,2,false)</f>
        <v>00203 New World - Aegir Cave Depths</v>
      </c>
      <c r="E2136" s="11" t="s">
        <v>24</v>
      </c>
      <c r="F2136" s="23" t="s">
        <v>1354</v>
      </c>
      <c r="G2136" s="5"/>
      <c r="H2136" s="2"/>
      <c r="I2136" s="4"/>
      <c r="J2136" s="4"/>
      <c r="K2136" s="4"/>
      <c r="L2136" s="4" t="s">
        <v>70</v>
      </c>
      <c r="M2136" s="4" t="str">
        <f>IF(vlookup(A2136,'Available Pokemon'!A:C,3,FALSE)=D2136,"Y","N")</f>
        <v>N</v>
      </c>
      <c r="N2136" s="4" t="str">
        <f>iferror(IF(vlookup(A2136,'Available Pokemon'!A:D,4,FALSE)=D2136,"Y","N"),"N")</f>
        <v>N</v>
      </c>
      <c r="O2136" s="4" t="str">
        <f t="shared" si="6"/>
        <v>N</v>
      </c>
      <c r="P2136" s="4" t="s">
        <v>33</v>
      </c>
      <c r="Q2136" s="4" t="s">
        <v>177</v>
      </c>
      <c r="R2136" s="4"/>
      <c r="S2136" s="4"/>
      <c r="T2136" s="4" t="s">
        <v>82</v>
      </c>
      <c r="U2136" s="4" t="s">
        <v>31</v>
      </c>
    </row>
    <row r="2137" hidden="1">
      <c r="A2137" s="3" t="s">
        <v>861</v>
      </c>
      <c r="B2137" s="11" t="s">
        <v>96</v>
      </c>
      <c r="C2137" s="3" t="s">
        <v>1368</v>
      </c>
      <c r="D2137" s="3" t="str">
        <f>VLOOKUP(C2137,Locations!$G$2:$H$250,2,false)</f>
        <v>00203 New World - Aegir Cave Depths</v>
      </c>
      <c r="E2137" s="11" t="s">
        <v>24</v>
      </c>
      <c r="F2137" s="23" t="s">
        <v>1354</v>
      </c>
      <c r="G2137" s="5"/>
      <c r="H2137" s="2"/>
      <c r="I2137" s="4" t="s">
        <v>862</v>
      </c>
      <c r="J2137" s="4"/>
      <c r="K2137" s="4"/>
      <c r="L2137" s="4"/>
      <c r="M2137" s="4" t="str">
        <f>IF(vlookup(A2137,'Available Pokemon'!A:C,3,FALSE)=D2137,"Y","N")</f>
        <v>N</v>
      </c>
      <c r="N2137" s="4" t="str">
        <f>iferror(IF(vlookup(A2137,'Available Pokemon'!A:D,4,FALSE)=D2137,"Y","N"),"N")</f>
        <v>N</v>
      </c>
      <c r="O2137" s="4" t="str">
        <f t="shared" si="6"/>
        <v>N</v>
      </c>
      <c r="P2137" s="4" t="s">
        <v>186</v>
      </c>
      <c r="Q2137" s="4"/>
      <c r="R2137" s="4"/>
      <c r="S2137" s="4"/>
      <c r="T2137" s="4" t="s">
        <v>82</v>
      </c>
      <c r="U2137" s="4" t="s">
        <v>31</v>
      </c>
    </row>
    <row r="2138" hidden="1">
      <c r="A2138" s="3" t="s">
        <v>1210</v>
      </c>
      <c r="B2138" s="11" t="s">
        <v>96</v>
      </c>
      <c r="C2138" s="3" t="s">
        <v>1368</v>
      </c>
      <c r="D2138" s="3" t="str">
        <f>VLOOKUP(C2138,Locations!$G$2:$H$250,2,false)</f>
        <v>00203 New World - Aegir Cave Depths</v>
      </c>
      <c r="E2138" s="11" t="s">
        <v>24</v>
      </c>
      <c r="F2138" s="23" t="s">
        <v>1354</v>
      </c>
      <c r="G2138" s="5"/>
      <c r="H2138" s="2"/>
      <c r="I2138" s="4"/>
      <c r="J2138" s="4"/>
      <c r="K2138" s="4"/>
      <c r="L2138" s="4"/>
      <c r="M2138" s="4" t="str">
        <f>IF(vlookup(A2138,'Available Pokemon'!A:C,3,FALSE)=D2138,"Y","N")</f>
        <v>N</v>
      </c>
      <c r="N2138" s="4" t="str">
        <f>iferror(IF(vlookup(A2138,'Available Pokemon'!A:D,4,FALSE)=D2138,"Y","N"),"N")</f>
        <v>N</v>
      </c>
      <c r="O2138" s="4" t="str">
        <f t="shared" si="6"/>
        <v>N</v>
      </c>
      <c r="P2138" s="4" t="s">
        <v>147</v>
      </c>
      <c r="Q2138" s="4" t="s">
        <v>56</v>
      </c>
      <c r="R2138" s="4"/>
      <c r="S2138" s="4"/>
      <c r="T2138" s="4">
        <v>0.0</v>
      </c>
      <c r="U2138" s="4" t="s">
        <v>31</v>
      </c>
    </row>
    <row r="2139" hidden="1">
      <c r="A2139" s="3" t="s">
        <v>1296</v>
      </c>
      <c r="B2139" s="11" t="s">
        <v>96</v>
      </c>
      <c r="C2139" s="3" t="s">
        <v>1368</v>
      </c>
      <c r="D2139" s="3" t="str">
        <f>VLOOKUP(C2139,Locations!$G$2:$H$250,2,false)</f>
        <v>00203 New World - Aegir Cave Depths</v>
      </c>
      <c r="E2139" s="11" t="s">
        <v>24</v>
      </c>
      <c r="F2139" s="23" t="s">
        <v>1354</v>
      </c>
      <c r="G2139" s="5"/>
      <c r="H2139" s="2"/>
      <c r="I2139" s="4"/>
      <c r="J2139" s="4"/>
      <c r="K2139" s="4"/>
      <c r="L2139" s="4"/>
      <c r="M2139" s="4" t="str">
        <f>IF(vlookup(A2139,'Available Pokemon'!A:C,3,FALSE)=D2139,"Y","N")</f>
        <v>N</v>
      </c>
      <c r="N2139" s="4" t="str">
        <f>iferror(IF(vlookup(A2139,'Available Pokemon'!A:D,4,FALSE)=D2139,"Y","N"),"N")</f>
        <v>N</v>
      </c>
      <c r="O2139" s="4" t="str">
        <f t="shared" si="6"/>
        <v>N</v>
      </c>
      <c r="P2139" s="4" t="s">
        <v>147</v>
      </c>
      <c r="Q2139" s="4" t="s">
        <v>226</v>
      </c>
      <c r="R2139" s="4"/>
      <c r="S2139" s="4"/>
      <c r="T2139" s="4">
        <v>0.0</v>
      </c>
      <c r="U2139" s="4" t="s">
        <v>31</v>
      </c>
    </row>
    <row r="2140" hidden="1">
      <c r="A2140" s="3" t="s">
        <v>1033</v>
      </c>
      <c r="B2140" s="11" t="s">
        <v>96</v>
      </c>
      <c r="C2140" s="3" t="s">
        <v>1368</v>
      </c>
      <c r="D2140" s="3" t="str">
        <f>VLOOKUP(C2140,Locations!$G$2:$H$250,2,false)</f>
        <v>00203 New World - Aegir Cave Depths</v>
      </c>
      <c r="E2140" s="11" t="s">
        <v>24</v>
      </c>
      <c r="F2140" s="23" t="s">
        <v>1354</v>
      </c>
      <c r="G2140" s="5"/>
      <c r="H2140" s="2"/>
      <c r="I2140" s="4"/>
      <c r="J2140" s="4"/>
      <c r="K2140" s="4"/>
      <c r="L2140" s="4"/>
      <c r="M2140" s="4" t="str">
        <f>IF(vlookup(A2140,'Available Pokemon'!A:C,3,FALSE)=D2140,"Y","N")</f>
        <v>N</v>
      </c>
      <c r="N2140" s="4" t="str">
        <f>iferror(IF(vlookup(A2140,'Available Pokemon'!A:D,4,FALSE)=D2140,"Y","N"),"N")</f>
        <v>N</v>
      </c>
      <c r="O2140" s="4" t="str">
        <f t="shared" si="6"/>
        <v>N</v>
      </c>
      <c r="P2140" s="4" t="s">
        <v>111</v>
      </c>
      <c r="Q2140" s="4" t="s">
        <v>172</v>
      </c>
      <c r="R2140" s="4"/>
      <c r="S2140" s="4"/>
      <c r="T2140" s="4">
        <v>0.0</v>
      </c>
      <c r="U2140" s="4" t="s">
        <v>31</v>
      </c>
    </row>
    <row r="2141" hidden="1">
      <c r="A2141" s="3" t="s">
        <v>970</v>
      </c>
      <c r="B2141" s="11" t="s">
        <v>96</v>
      </c>
      <c r="C2141" s="3" t="s">
        <v>1368</v>
      </c>
      <c r="D2141" s="3" t="str">
        <f>VLOOKUP(C2141,Locations!$G$2:$H$250,2,false)</f>
        <v>00203 New World - Aegir Cave Depths</v>
      </c>
      <c r="E2141" s="11" t="s">
        <v>24</v>
      </c>
      <c r="F2141" s="23" t="s">
        <v>1354</v>
      </c>
      <c r="G2141" s="5"/>
      <c r="H2141" s="2"/>
      <c r="I2141" s="4" t="s">
        <v>103</v>
      </c>
      <c r="J2141" s="4"/>
      <c r="K2141" s="4"/>
      <c r="L2141" s="4"/>
      <c r="M2141" s="4" t="str">
        <f>IF(vlookup(A2141,'Available Pokemon'!A:C,3,FALSE)=D2141,"Y","N")</f>
        <v>N</v>
      </c>
      <c r="N2141" s="4" t="str">
        <f>iferror(IF(vlookup(A2141,'Available Pokemon'!A:D,4,FALSE)=D2141,"Y","N"),"N")</f>
        <v>N</v>
      </c>
      <c r="O2141" s="4" t="str">
        <f t="shared" si="6"/>
        <v>N</v>
      </c>
      <c r="P2141" s="4" t="s">
        <v>71</v>
      </c>
      <c r="Q2141" s="4"/>
      <c r="R2141" s="4"/>
      <c r="S2141" s="4"/>
      <c r="T2141" s="4">
        <v>0.0</v>
      </c>
      <c r="U2141" s="4" t="s">
        <v>31</v>
      </c>
    </row>
    <row r="2142" hidden="1">
      <c r="A2142" s="3" t="s">
        <v>1343</v>
      </c>
      <c r="B2142" s="11" t="s">
        <v>96</v>
      </c>
      <c r="C2142" s="3" t="s">
        <v>1368</v>
      </c>
      <c r="D2142" s="3" t="str">
        <f>VLOOKUP(C2142,Locations!$G$2:$H$250,2,false)</f>
        <v>00203 New World - Aegir Cave Depths</v>
      </c>
      <c r="E2142" s="11" t="s">
        <v>24</v>
      </c>
      <c r="F2142" s="23" t="s">
        <v>1354</v>
      </c>
      <c r="G2142" s="5"/>
      <c r="H2142" s="2"/>
      <c r="I2142" s="4"/>
      <c r="J2142" s="4"/>
      <c r="K2142" s="4"/>
      <c r="L2142" s="4"/>
      <c r="M2142" s="4" t="str">
        <f>IF(vlookup(A2142,'Available Pokemon'!A:C,3,FALSE)=D2142,"Y","N")</f>
        <v>N</v>
      </c>
      <c r="N2142" s="4" t="str">
        <f>iferror(IF(vlookup(A2142,'Available Pokemon'!A:D,4,FALSE)=D2142,"Y","N"),"N")</f>
        <v>N</v>
      </c>
      <c r="O2142" s="4" t="str">
        <f t="shared" si="6"/>
        <v>N</v>
      </c>
      <c r="P2142" s="4" t="s">
        <v>121</v>
      </c>
      <c r="Q2142" s="4" t="s">
        <v>186</v>
      </c>
      <c r="R2142" s="4"/>
      <c r="S2142" s="4"/>
      <c r="T2142" s="4">
        <v>0.0</v>
      </c>
      <c r="U2142" s="4" t="s">
        <v>31</v>
      </c>
    </row>
    <row r="2143" hidden="1">
      <c r="A2143" s="3" t="s">
        <v>960</v>
      </c>
      <c r="B2143" s="11" t="s">
        <v>96</v>
      </c>
      <c r="C2143" s="3" t="s">
        <v>1368</v>
      </c>
      <c r="D2143" s="3" t="str">
        <f>VLOOKUP(C2143,Locations!$G$2:$H$250,2,false)</f>
        <v>00203 New World - Aegir Cave Depths</v>
      </c>
      <c r="E2143" s="11" t="s">
        <v>24</v>
      </c>
      <c r="F2143" s="23" t="s">
        <v>1354</v>
      </c>
      <c r="G2143" s="5"/>
      <c r="H2143" s="2"/>
      <c r="I2143" s="4" t="s">
        <v>103</v>
      </c>
      <c r="J2143" s="4"/>
      <c r="K2143" s="4"/>
      <c r="L2143" s="4"/>
      <c r="M2143" s="4" t="str">
        <f>IF(vlookup(A2143,'Available Pokemon'!A:C,3,FALSE)=D2143,"Y","N")</f>
        <v>N</v>
      </c>
      <c r="N2143" s="4" t="str">
        <f>iferror(IF(vlookup(A2143,'Available Pokemon'!A:D,4,FALSE)=D2143,"Y","N"),"N")</f>
        <v>N</v>
      </c>
      <c r="O2143" s="4" t="str">
        <f t="shared" si="6"/>
        <v>N</v>
      </c>
      <c r="P2143" s="4" t="s">
        <v>147</v>
      </c>
      <c r="Q2143" s="4" t="s">
        <v>75</v>
      </c>
      <c r="R2143" s="4"/>
      <c r="S2143" s="4"/>
      <c r="T2143" s="4">
        <v>0.0</v>
      </c>
      <c r="U2143" s="4" t="s">
        <v>31</v>
      </c>
    </row>
    <row r="2144">
      <c r="A2144" s="3" t="s">
        <v>1369</v>
      </c>
      <c r="B2144" s="2" t="s">
        <v>22</v>
      </c>
      <c r="C2144" s="3" t="s">
        <v>1370</v>
      </c>
      <c r="D2144" s="3" t="str">
        <f>VLOOKUP(C2144,Locations!$G$2:$H$250,2,false)</f>
        <v>00205 Splash Grounds</v>
      </c>
      <c r="E2144" s="2" t="s">
        <v>24</v>
      </c>
      <c r="F2144" s="23" t="s">
        <v>1354</v>
      </c>
      <c r="G2144" s="5" t="s">
        <v>1371</v>
      </c>
      <c r="H2144" s="2"/>
      <c r="I2144" s="4" t="s">
        <v>28</v>
      </c>
      <c r="J2144" s="4" t="s">
        <v>28</v>
      </c>
      <c r="K2144" s="4" t="s">
        <v>28</v>
      </c>
      <c r="L2144" s="4" t="s">
        <v>70</v>
      </c>
      <c r="M2144" s="4" t="str">
        <f>IF(vlookup(A2144,'Available Pokemon'!A:C,3,FALSE)=D2144,"Y","N")</f>
        <v>Y</v>
      </c>
      <c r="N2144" s="4" t="str">
        <f>iferror(IF(vlookup(A2144,'Available Pokemon'!A:D,4,FALSE)=D2144,"Y","N"),"N")</f>
        <v>N</v>
      </c>
      <c r="O2144" s="4" t="str">
        <f t="shared" si="6"/>
        <v>Y</v>
      </c>
      <c r="P2144" s="4" t="s">
        <v>44</v>
      </c>
      <c r="Q2144" s="4"/>
      <c r="R2144" s="4"/>
      <c r="S2144" s="4" t="s">
        <v>31</v>
      </c>
      <c r="T2144" s="4" t="s">
        <v>82</v>
      </c>
      <c r="U2144" s="4" t="s">
        <v>31</v>
      </c>
    </row>
    <row r="2145" hidden="1">
      <c r="A2145" s="11" t="s">
        <v>1213</v>
      </c>
      <c r="B2145" s="11" t="s">
        <v>165</v>
      </c>
      <c r="C2145" s="12" t="s">
        <v>1370</v>
      </c>
      <c r="D2145" s="3" t="str">
        <f>VLOOKUP(C2145,Locations!$G$2:$H$250,2,false)</f>
        <v>00205 Splash Grounds</v>
      </c>
      <c r="E2145" s="11" t="s">
        <v>24</v>
      </c>
      <c r="F2145" s="23" t="s">
        <v>1354</v>
      </c>
      <c r="G2145" s="3"/>
      <c r="H2145" s="11"/>
      <c r="I2145" s="4"/>
      <c r="J2145" s="4"/>
      <c r="K2145" s="4"/>
      <c r="L2145" s="4"/>
      <c r="M2145" s="4" t="str">
        <f>IF(vlookup(A2145,'Available Pokemon'!A:C,3,FALSE)=D2145,"Y","N")</f>
        <v>N</v>
      </c>
      <c r="N2145" s="4" t="str">
        <f>iferror(IF(vlookup(A2145,'Available Pokemon'!A:D,4,FALSE)=D2145,"Y","N"),"N")</f>
        <v>N</v>
      </c>
      <c r="O2145" s="4" t="str">
        <f t="shared" si="6"/>
        <v>N</v>
      </c>
      <c r="P2145" s="4" t="s">
        <v>44</v>
      </c>
      <c r="Q2145" s="4" t="s">
        <v>121</v>
      </c>
      <c r="R2145" s="4"/>
      <c r="S2145" s="4"/>
      <c r="T2145" s="4">
        <v>0.0</v>
      </c>
      <c r="U2145" s="4" t="s">
        <v>31</v>
      </c>
    </row>
    <row r="2146" hidden="1">
      <c r="A2146" s="11" t="s">
        <v>537</v>
      </c>
      <c r="B2146" s="11" t="s">
        <v>165</v>
      </c>
      <c r="C2146" s="12" t="s">
        <v>1370</v>
      </c>
      <c r="D2146" s="3" t="str">
        <f>VLOOKUP(C2146,Locations!$G$2:$H$250,2,false)</f>
        <v>00205 Splash Grounds</v>
      </c>
      <c r="E2146" s="11" t="s">
        <v>24</v>
      </c>
      <c r="F2146" s="23" t="s">
        <v>1354</v>
      </c>
      <c r="G2146" s="3"/>
      <c r="H2146" s="11"/>
      <c r="I2146" s="4"/>
      <c r="J2146" s="4"/>
      <c r="K2146" s="4"/>
      <c r="L2146" s="4"/>
      <c r="M2146" s="4" t="str">
        <f>IF(vlookup(A2146,'Available Pokemon'!A:C,3,FALSE)=D2146,"Y","N")</f>
        <v>N</v>
      </c>
      <c r="N2146" s="4" t="str">
        <f>iferror(IF(vlookup(A2146,'Available Pokemon'!A:D,4,FALSE)=D2146,"Y","N"),"N")</f>
        <v>N</v>
      </c>
      <c r="O2146" s="4" t="str">
        <f t="shared" si="6"/>
        <v>N</v>
      </c>
      <c r="P2146" s="4" t="s">
        <v>44</v>
      </c>
      <c r="Q2146" s="4" t="s">
        <v>121</v>
      </c>
      <c r="R2146" s="4" t="s">
        <v>28</v>
      </c>
      <c r="S2146" s="4" t="s">
        <v>31</v>
      </c>
      <c r="T2146" s="4" t="s">
        <v>82</v>
      </c>
      <c r="U2146" s="4" t="s">
        <v>31</v>
      </c>
    </row>
    <row r="2147" hidden="1">
      <c r="A2147" s="11" t="s">
        <v>770</v>
      </c>
      <c r="B2147" s="11" t="s">
        <v>165</v>
      </c>
      <c r="C2147" s="12" t="s">
        <v>1370</v>
      </c>
      <c r="D2147" s="3" t="str">
        <f>VLOOKUP(C2147,Locations!$G$2:$H$250,2,false)</f>
        <v>00205 Splash Grounds</v>
      </c>
      <c r="E2147" s="11" t="s">
        <v>24</v>
      </c>
      <c r="F2147" s="23" t="s">
        <v>1354</v>
      </c>
      <c r="G2147" s="3"/>
      <c r="H2147" s="11"/>
      <c r="I2147" s="4"/>
      <c r="J2147" s="4"/>
      <c r="K2147" s="4"/>
      <c r="L2147" s="4" t="s">
        <v>70</v>
      </c>
      <c r="M2147" s="4" t="str">
        <f>IF(vlookup(A2147,'Available Pokemon'!A:C,3,FALSE)=D2147,"Y","N")</f>
        <v>N</v>
      </c>
      <c r="N2147" s="4" t="str">
        <f>iferror(IF(vlookup(A2147,'Available Pokemon'!A:D,4,FALSE)=D2147,"Y","N"),"N")</f>
        <v>N</v>
      </c>
      <c r="O2147" s="4" t="str">
        <f t="shared" si="6"/>
        <v>N</v>
      </c>
      <c r="P2147" s="4" t="s">
        <v>177</v>
      </c>
      <c r="Q2147" s="4" t="s">
        <v>29</v>
      </c>
      <c r="R2147" s="4" t="s">
        <v>28</v>
      </c>
      <c r="S2147" s="4" t="s">
        <v>31</v>
      </c>
      <c r="T2147" s="4" t="s">
        <v>82</v>
      </c>
      <c r="U2147" s="4" t="s">
        <v>31</v>
      </c>
    </row>
    <row r="2148" hidden="1">
      <c r="A2148" s="11" t="s">
        <v>524</v>
      </c>
      <c r="B2148" s="11" t="s">
        <v>165</v>
      </c>
      <c r="C2148" s="12" t="s">
        <v>1370</v>
      </c>
      <c r="D2148" s="3" t="str">
        <f>VLOOKUP(C2148,Locations!$G$2:$H$250,2,false)</f>
        <v>00205 Splash Grounds</v>
      </c>
      <c r="E2148" s="11" t="s">
        <v>24</v>
      </c>
      <c r="F2148" s="23" t="s">
        <v>1354</v>
      </c>
      <c r="G2148" s="3"/>
      <c r="H2148" s="11"/>
      <c r="I2148" s="4" t="s">
        <v>1229</v>
      </c>
      <c r="J2148" s="4" t="s">
        <v>1230</v>
      </c>
      <c r="K2148" s="4"/>
      <c r="L2148" s="4" t="s">
        <v>70</v>
      </c>
      <c r="M2148" s="4" t="str">
        <f>IF(vlookup(A2148,'Available Pokemon'!A:C,3,FALSE)=D2148,"Y","N")</f>
        <v>N</v>
      </c>
      <c r="N2148" s="4" t="str">
        <f>iferror(IF(vlookup(A2148,'Available Pokemon'!A:D,4,FALSE)=D2148,"Y","N"),"N")</f>
        <v>N</v>
      </c>
      <c r="O2148" s="4" t="str">
        <f t="shared" si="6"/>
        <v>N</v>
      </c>
      <c r="P2148" s="4" t="s">
        <v>71</v>
      </c>
      <c r="Q2148" s="4"/>
      <c r="R2148" s="4" t="s">
        <v>28</v>
      </c>
      <c r="S2148" s="4" t="s">
        <v>31</v>
      </c>
      <c r="T2148" s="4" t="s">
        <v>82</v>
      </c>
      <c r="U2148" s="4" t="s">
        <v>31</v>
      </c>
    </row>
    <row r="2149" hidden="1">
      <c r="A2149" s="11" t="s">
        <v>937</v>
      </c>
      <c r="B2149" s="11" t="s">
        <v>165</v>
      </c>
      <c r="C2149" s="12" t="s">
        <v>1370</v>
      </c>
      <c r="D2149" s="3" t="str">
        <f>VLOOKUP(C2149,Locations!$G$2:$H$250,2,false)</f>
        <v>00205 Splash Grounds</v>
      </c>
      <c r="E2149" s="11" t="s">
        <v>24</v>
      </c>
      <c r="F2149" s="23" t="s">
        <v>1354</v>
      </c>
      <c r="G2149" s="3"/>
      <c r="H2149" s="11"/>
      <c r="I2149" s="4"/>
      <c r="J2149" s="4"/>
      <c r="K2149" s="4"/>
      <c r="L2149" s="4"/>
      <c r="M2149" s="4" t="str">
        <f>IF(vlookup(A2149,'Available Pokemon'!A:C,3,FALSE)=D2149,"Y","N")</f>
        <v>N</v>
      </c>
      <c r="N2149" s="4" t="str">
        <f>iferror(IF(vlookup(A2149,'Available Pokemon'!A:D,4,FALSE)=D2149,"Y","N"),"N")</f>
        <v>N</v>
      </c>
      <c r="O2149" s="4" t="str">
        <f t="shared" si="6"/>
        <v>N</v>
      </c>
      <c r="P2149" s="4" t="s">
        <v>30</v>
      </c>
      <c r="Q2149" s="4" t="s">
        <v>186</v>
      </c>
      <c r="R2149" s="4" t="s">
        <v>28</v>
      </c>
      <c r="S2149" s="4" t="s">
        <v>28</v>
      </c>
      <c r="T2149" s="4">
        <v>0.0</v>
      </c>
      <c r="U2149" s="4" t="s">
        <v>31</v>
      </c>
    </row>
    <row r="2150" hidden="1">
      <c r="A2150" s="11" t="s">
        <v>376</v>
      </c>
      <c r="B2150" s="11" t="s">
        <v>165</v>
      </c>
      <c r="C2150" s="12" t="s">
        <v>1370</v>
      </c>
      <c r="D2150" s="3" t="str">
        <f>VLOOKUP(C2150,Locations!$G$2:$H$250,2,false)</f>
        <v>00205 Splash Grounds</v>
      </c>
      <c r="E2150" s="11" t="s">
        <v>24</v>
      </c>
      <c r="F2150" s="23" t="s">
        <v>1354</v>
      </c>
      <c r="G2150" s="3"/>
      <c r="H2150" s="11"/>
      <c r="I2150" s="4" t="s">
        <v>389</v>
      </c>
      <c r="J2150" s="4"/>
      <c r="K2150" s="4"/>
      <c r="L2150" s="4"/>
      <c r="M2150" s="4" t="str">
        <f>IF(vlookup(A2150,'Available Pokemon'!A:C,3,FALSE)=D2150,"Y","N")</f>
        <v>N</v>
      </c>
      <c r="N2150" s="4" t="str">
        <f>iferror(IF(vlookup(A2150,'Available Pokemon'!A:D,4,FALSE)=D2150,"Y","N"),"N")</f>
        <v>N</v>
      </c>
      <c r="O2150" s="4" t="str">
        <f t="shared" si="6"/>
        <v>N</v>
      </c>
      <c r="P2150" s="4" t="s">
        <v>44</v>
      </c>
      <c r="Q2150" s="4"/>
      <c r="R2150" s="4" t="s">
        <v>28</v>
      </c>
      <c r="S2150" s="4" t="s">
        <v>28</v>
      </c>
      <c r="T2150" s="4">
        <v>0.0</v>
      </c>
      <c r="U2150" s="4" t="s">
        <v>31</v>
      </c>
    </row>
    <row r="2151" hidden="1">
      <c r="A2151" s="11" t="s">
        <v>295</v>
      </c>
      <c r="B2151" s="11" t="s">
        <v>165</v>
      </c>
      <c r="C2151" s="12" t="s">
        <v>1370</v>
      </c>
      <c r="D2151" s="3" t="str">
        <f>VLOOKUP(C2151,Locations!$G$2:$H$250,2,false)</f>
        <v>00205 Splash Grounds</v>
      </c>
      <c r="E2151" s="11" t="s">
        <v>24</v>
      </c>
      <c r="F2151" s="23" t="s">
        <v>1354</v>
      </c>
      <c r="G2151" s="3"/>
      <c r="H2151" s="11"/>
      <c r="I2151" s="4" t="s">
        <v>675</v>
      </c>
      <c r="J2151" s="4"/>
      <c r="K2151" s="4"/>
      <c r="L2151" s="4"/>
      <c r="M2151" s="4" t="str">
        <f>IF(vlookup(A2151,'Available Pokemon'!A:C,3,FALSE)=D2151,"Y","N")</f>
        <v>N</v>
      </c>
      <c r="N2151" s="4" t="str">
        <f>iferror(IF(vlookup(A2151,'Available Pokemon'!A:D,4,FALSE)=D2151,"Y","N"),"N")</f>
        <v>N</v>
      </c>
      <c r="O2151" s="4" t="str">
        <f t="shared" si="6"/>
        <v>N</v>
      </c>
      <c r="P2151" s="4" t="s">
        <v>44</v>
      </c>
      <c r="Q2151" s="4"/>
      <c r="R2151" s="4" t="s">
        <v>28</v>
      </c>
      <c r="S2151" s="4" t="s">
        <v>28</v>
      </c>
      <c r="T2151" s="4">
        <v>0.0</v>
      </c>
      <c r="U2151" s="4" t="s">
        <v>31</v>
      </c>
    </row>
    <row r="2152" hidden="1">
      <c r="A2152" s="11" t="s">
        <v>1041</v>
      </c>
      <c r="B2152" s="11" t="s">
        <v>165</v>
      </c>
      <c r="C2152" s="12" t="s">
        <v>1370</v>
      </c>
      <c r="D2152" s="3" t="str">
        <f>VLOOKUP(C2152,Locations!$G$2:$H$250,2,false)</f>
        <v>00205 Splash Grounds</v>
      </c>
      <c r="E2152" s="11" t="s">
        <v>24</v>
      </c>
      <c r="F2152" s="23" t="s">
        <v>1354</v>
      </c>
      <c r="G2152" s="3"/>
      <c r="H2152" s="11"/>
      <c r="I2152" s="4"/>
      <c r="J2152" s="4"/>
      <c r="K2152" s="4"/>
      <c r="L2152" s="4"/>
      <c r="M2152" s="4" t="str">
        <f>IF(vlookup(A2152,'Available Pokemon'!A:C,3,FALSE)=D2152,"Y","N")</f>
        <v>N</v>
      </c>
      <c r="N2152" s="4" t="str">
        <f>iferror(IF(vlookup(A2152,'Available Pokemon'!A:D,4,FALSE)=D2152,"Y","N"),"N")</f>
        <v>N</v>
      </c>
      <c r="O2152" s="4" t="str">
        <f t="shared" si="6"/>
        <v>N</v>
      </c>
      <c r="P2152" s="4" t="s">
        <v>44</v>
      </c>
      <c r="Q2152" s="4" t="s">
        <v>177</v>
      </c>
      <c r="R2152" s="4" t="s">
        <v>28</v>
      </c>
      <c r="S2152" s="4" t="s">
        <v>28</v>
      </c>
      <c r="T2152" s="4">
        <v>0.0</v>
      </c>
      <c r="U2152" s="4" t="s">
        <v>31</v>
      </c>
    </row>
    <row r="2153" hidden="1">
      <c r="A2153" s="11" t="s">
        <v>847</v>
      </c>
      <c r="B2153" s="11" t="s">
        <v>165</v>
      </c>
      <c r="C2153" s="12" t="s">
        <v>1370</v>
      </c>
      <c r="D2153" s="3" t="str">
        <f>VLOOKUP(C2153,Locations!$G$2:$H$250,2,false)</f>
        <v>00205 Splash Grounds</v>
      </c>
      <c r="E2153" s="11" t="s">
        <v>24</v>
      </c>
      <c r="F2153" s="23" t="s">
        <v>1354</v>
      </c>
      <c r="G2153" s="3"/>
      <c r="H2153" s="11"/>
      <c r="I2153" s="4" t="s">
        <v>839</v>
      </c>
      <c r="J2153" s="4"/>
      <c r="K2153" s="4"/>
      <c r="L2153" s="4"/>
      <c r="M2153" s="4" t="str">
        <f>IF(vlookup(A2153,'Available Pokemon'!A:C,3,FALSE)=D2153,"Y","N")</f>
        <v>N</v>
      </c>
      <c r="N2153" s="4" t="str">
        <f>iferror(IF(vlookup(A2153,'Available Pokemon'!A:D,4,FALSE)=D2153,"Y","N"),"N")</f>
        <v>N</v>
      </c>
      <c r="O2153" s="4" t="str">
        <f t="shared" si="6"/>
        <v>N</v>
      </c>
      <c r="P2153" s="4" t="s">
        <v>44</v>
      </c>
      <c r="Q2153" s="4" t="s">
        <v>186</v>
      </c>
      <c r="R2153" s="4" t="s">
        <v>28</v>
      </c>
      <c r="S2153" s="4" t="s">
        <v>28</v>
      </c>
      <c r="T2153" s="4">
        <v>0.0</v>
      </c>
      <c r="U2153" s="4" t="s">
        <v>31</v>
      </c>
    </row>
    <row r="2154" hidden="1">
      <c r="A2154" s="11" t="s">
        <v>1081</v>
      </c>
      <c r="B2154" s="11" t="s">
        <v>165</v>
      </c>
      <c r="C2154" s="12" t="s">
        <v>1370</v>
      </c>
      <c r="D2154" s="3" t="str">
        <f>VLOOKUP(C2154,Locations!$G$2:$H$250,2,false)</f>
        <v>00205 Splash Grounds</v>
      </c>
      <c r="E2154" s="11" t="s">
        <v>24</v>
      </c>
      <c r="F2154" s="23" t="s">
        <v>1354</v>
      </c>
      <c r="G2154" s="3"/>
      <c r="H2154" s="11"/>
      <c r="I2154" s="4"/>
      <c r="J2154" s="4"/>
      <c r="K2154" s="4"/>
      <c r="L2154" s="4" t="s">
        <v>70</v>
      </c>
      <c r="M2154" s="4" t="str">
        <f>IF(vlookup(A2154,'Available Pokemon'!A:C,3,FALSE)=D2154,"Y","N")</f>
        <v>N</v>
      </c>
      <c r="N2154" s="4" t="str">
        <f>iferror(IF(vlookup(A2154,'Available Pokemon'!A:D,4,FALSE)=D2154,"Y","N"),"N")</f>
        <v>N</v>
      </c>
      <c r="O2154" s="4" t="str">
        <f t="shared" si="6"/>
        <v>N</v>
      </c>
      <c r="P2154" s="4" t="s">
        <v>44</v>
      </c>
      <c r="Q2154" s="4"/>
      <c r="R2154" s="4" t="s">
        <v>28</v>
      </c>
      <c r="S2154" s="4" t="s">
        <v>31</v>
      </c>
      <c r="T2154" s="4" t="s">
        <v>82</v>
      </c>
      <c r="U2154" s="4" t="s">
        <v>31</v>
      </c>
    </row>
    <row r="2155">
      <c r="A2155" s="11" t="s">
        <v>1372</v>
      </c>
      <c r="B2155" s="11" t="s">
        <v>165</v>
      </c>
      <c r="C2155" s="12" t="s">
        <v>1370</v>
      </c>
      <c r="D2155" s="3" t="str">
        <f>VLOOKUP(C2155,Locations!$G$2:$H$250,2,false)</f>
        <v>00205 Splash Grounds</v>
      </c>
      <c r="E2155" s="11" t="s">
        <v>24</v>
      </c>
      <c r="F2155" s="23" t="s">
        <v>1354</v>
      </c>
      <c r="G2155" s="5"/>
      <c r="H2155" s="11"/>
      <c r="I2155" s="4"/>
      <c r="J2155" s="4"/>
      <c r="K2155" s="4"/>
      <c r="L2155" s="4"/>
      <c r="M2155" s="4" t="str">
        <f>IF(vlookup(A2155,'Available Pokemon'!A:C,3,FALSE)=D2155,"Y","N")</f>
        <v>Y</v>
      </c>
      <c r="N2155" s="4" t="str">
        <f>iferror(IF(vlookup(A2155,'Available Pokemon'!A:D,4,FALSE)=D2155,"Y","N"),"N")</f>
        <v>N</v>
      </c>
      <c r="O2155" s="4" t="str">
        <f t="shared" si="6"/>
        <v>Y</v>
      </c>
      <c r="P2155" s="4" t="s">
        <v>44</v>
      </c>
      <c r="Q2155" s="4" t="s">
        <v>172</v>
      </c>
      <c r="R2155" s="4"/>
      <c r="S2155" s="4"/>
      <c r="T2155" s="4">
        <v>0.0</v>
      </c>
      <c r="U2155" s="4" t="s">
        <v>31</v>
      </c>
    </row>
    <row r="2156" hidden="1">
      <c r="A2156" s="11" t="s">
        <v>1042</v>
      </c>
      <c r="B2156" s="11" t="s">
        <v>165</v>
      </c>
      <c r="C2156" s="12" t="s">
        <v>1370</v>
      </c>
      <c r="D2156" s="3" t="str">
        <f>VLOOKUP(C2156,Locations!$G$2:$H$250,2,false)</f>
        <v>00205 Splash Grounds</v>
      </c>
      <c r="E2156" s="11" t="s">
        <v>24</v>
      </c>
      <c r="F2156" s="23" t="s">
        <v>1354</v>
      </c>
      <c r="G2156" s="3"/>
      <c r="H2156" s="11"/>
      <c r="I2156" s="4" t="s">
        <v>336</v>
      </c>
      <c r="J2156" s="4"/>
      <c r="K2156" s="4"/>
      <c r="L2156" s="4"/>
      <c r="M2156" s="4" t="str">
        <f>IF(vlookup(A2156,'Available Pokemon'!A:C,3,FALSE)=D2156,"Y","N")</f>
        <v>N</v>
      </c>
      <c r="N2156" s="4" t="str">
        <f>iferror(IF(vlookup(A2156,'Available Pokemon'!A:D,4,FALSE)=D2156,"Y","N"),"N")</f>
        <v>N</v>
      </c>
      <c r="O2156" s="4" t="str">
        <f t="shared" si="6"/>
        <v>N</v>
      </c>
      <c r="P2156" s="4" t="s">
        <v>30</v>
      </c>
      <c r="Q2156" s="4" t="s">
        <v>44</v>
      </c>
      <c r="R2156" s="4" t="s">
        <v>28</v>
      </c>
      <c r="S2156" s="4" t="s">
        <v>28</v>
      </c>
      <c r="T2156" s="4">
        <v>0.0</v>
      </c>
      <c r="U2156" s="4" t="s">
        <v>31</v>
      </c>
    </row>
    <row r="2157">
      <c r="A2157" s="3" t="s">
        <v>1373</v>
      </c>
      <c r="B2157" s="2" t="s">
        <v>22</v>
      </c>
      <c r="C2157" s="3" t="s">
        <v>1374</v>
      </c>
      <c r="D2157" s="3" t="str">
        <f>VLOOKUP(C2157,Locations!$G$2:$H$250,2,false)</f>
        <v>00207 Tabula Rasa</v>
      </c>
      <c r="E2157" s="11" t="s">
        <v>24</v>
      </c>
      <c r="F2157" s="23" t="s">
        <v>1354</v>
      </c>
      <c r="G2157" s="5" t="s">
        <v>1375</v>
      </c>
      <c r="H2157" s="2"/>
      <c r="I2157" s="4" t="s">
        <v>28</v>
      </c>
      <c r="J2157" s="4" t="s">
        <v>28</v>
      </c>
      <c r="K2157" s="4" t="s">
        <v>28</v>
      </c>
      <c r="L2157" s="4" t="s">
        <v>70</v>
      </c>
      <c r="M2157" s="4" t="str">
        <f>IF(vlookup(A2157,'Available Pokemon'!A:C,3,FALSE)=D2157,"Y","N")</f>
        <v>Y</v>
      </c>
      <c r="N2157" s="4" t="str">
        <f>iferror(IF(vlookup(A2157,'Available Pokemon'!A:D,4,FALSE)=D2157,"Y","N"),"N")</f>
        <v>N</v>
      </c>
      <c r="O2157" s="4" t="str">
        <f t="shared" si="6"/>
        <v>Y</v>
      </c>
      <c r="P2157" s="4" t="s">
        <v>29</v>
      </c>
      <c r="Q2157" s="4" t="s">
        <v>172</v>
      </c>
      <c r="R2157" s="4"/>
      <c r="S2157" s="4"/>
      <c r="T2157" s="4" t="s">
        <v>82</v>
      </c>
      <c r="U2157" s="4" t="s">
        <v>31</v>
      </c>
    </row>
    <row r="2158">
      <c r="A2158" s="3" t="s">
        <v>1376</v>
      </c>
      <c r="B2158" s="2" t="s">
        <v>22</v>
      </c>
      <c r="C2158" s="3" t="s">
        <v>1374</v>
      </c>
      <c r="D2158" s="3" t="str">
        <f>VLOOKUP(C2158,Locations!$G$2:$H$250,2,false)</f>
        <v>00207 Tabula Rasa</v>
      </c>
      <c r="E2158" s="11" t="s">
        <v>24</v>
      </c>
      <c r="F2158" s="23" t="s">
        <v>1354</v>
      </c>
      <c r="G2158" s="5" t="s">
        <v>1377</v>
      </c>
      <c r="H2158" s="2"/>
      <c r="I2158" s="4" t="s">
        <v>28</v>
      </c>
      <c r="J2158" s="4" t="s">
        <v>28</v>
      </c>
      <c r="K2158" s="4" t="s">
        <v>28</v>
      </c>
      <c r="L2158" s="4" t="s">
        <v>70</v>
      </c>
      <c r="M2158" s="4" t="str">
        <f>IF(vlookup(A2158,'Available Pokemon'!A:C,3,FALSE)=D2158,"Y","N")</f>
        <v>Y</v>
      </c>
      <c r="N2158" s="4" t="str">
        <f>iferror(IF(vlookup(A2158,'Available Pokemon'!A:D,4,FALSE)=D2158,"Y","N"),"N")</f>
        <v>N</v>
      </c>
      <c r="O2158" s="4" t="str">
        <f t="shared" si="6"/>
        <v>Y</v>
      </c>
      <c r="P2158" s="4" t="s">
        <v>44</v>
      </c>
      <c r="Q2158" s="4" t="s">
        <v>172</v>
      </c>
      <c r="R2158" s="4"/>
      <c r="S2158" s="4"/>
      <c r="T2158" s="4" t="s">
        <v>82</v>
      </c>
      <c r="U2158" s="4" t="s">
        <v>31</v>
      </c>
    </row>
    <row r="2159">
      <c r="A2159" s="3" t="s">
        <v>1378</v>
      </c>
      <c r="B2159" s="2" t="s">
        <v>22</v>
      </c>
      <c r="C2159" s="3" t="s">
        <v>1374</v>
      </c>
      <c r="D2159" s="3" t="str">
        <f>VLOOKUP(C2159,Locations!$G$2:$H$250,2,false)</f>
        <v>00207 Tabula Rasa</v>
      </c>
      <c r="E2159" s="11" t="s">
        <v>24</v>
      </c>
      <c r="F2159" s="23" t="s">
        <v>1354</v>
      </c>
      <c r="G2159" s="5" t="s">
        <v>1379</v>
      </c>
      <c r="H2159" s="2"/>
      <c r="I2159" s="4" t="s">
        <v>28</v>
      </c>
      <c r="J2159" s="4" t="s">
        <v>28</v>
      </c>
      <c r="K2159" s="4" t="s">
        <v>28</v>
      </c>
      <c r="L2159" s="4" t="s">
        <v>70</v>
      </c>
      <c r="M2159" s="4" t="str">
        <f>IF(vlookup(A2159,'Available Pokemon'!A:C,3,FALSE)=D2159,"Y","N")</f>
        <v>Y</v>
      </c>
      <c r="N2159" s="4" t="str">
        <f>iferror(IF(vlookup(A2159,'Available Pokemon'!A:D,4,FALSE)=D2159,"Y","N"),"N")</f>
        <v>N</v>
      </c>
      <c r="O2159" s="4" t="str">
        <f t="shared" si="6"/>
        <v>Y</v>
      </c>
      <c r="P2159" s="4" t="s">
        <v>81</v>
      </c>
      <c r="Q2159" s="4" t="s">
        <v>172</v>
      </c>
      <c r="R2159" s="4"/>
      <c r="S2159" s="4"/>
      <c r="T2159" s="4" t="s">
        <v>82</v>
      </c>
      <c r="U2159" s="4" t="s">
        <v>31</v>
      </c>
    </row>
    <row r="2160">
      <c r="A2160" s="3" t="s">
        <v>1380</v>
      </c>
      <c r="B2160" s="2" t="s">
        <v>22</v>
      </c>
      <c r="C2160" s="3" t="s">
        <v>1374</v>
      </c>
      <c r="D2160" s="3" t="str">
        <f>VLOOKUP(C2160,Locations!$G$2:$H$250,2,false)</f>
        <v>00207 Tabula Rasa</v>
      </c>
      <c r="E2160" s="11" t="s">
        <v>24</v>
      </c>
      <c r="F2160" s="23" t="s">
        <v>1354</v>
      </c>
      <c r="G2160" s="5" t="s">
        <v>1381</v>
      </c>
      <c r="H2160" s="2"/>
      <c r="I2160" s="4" t="s">
        <v>28</v>
      </c>
      <c r="J2160" s="4" t="s">
        <v>28</v>
      </c>
      <c r="K2160" s="4" t="s">
        <v>28</v>
      </c>
      <c r="L2160" s="4" t="s">
        <v>70</v>
      </c>
      <c r="M2160" s="4" t="str">
        <f>IF(vlookup(A2160,'Available Pokemon'!A:C,3,FALSE)=D2160,"Y","N")</f>
        <v>Y</v>
      </c>
      <c r="N2160" s="4" t="str">
        <f>iferror(IF(vlookup(A2160,'Available Pokemon'!A:D,4,FALSE)=D2160,"Y","N"),"N")</f>
        <v>N</v>
      </c>
      <c r="O2160" s="4" t="str">
        <f t="shared" si="6"/>
        <v>Y</v>
      </c>
      <c r="P2160" s="4" t="s">
        <v>111</v>
      </c>
      <c r="Q2160" s="4" t="s">
        <v>172</v>
      </c>
      <c r="R2160" s="4"/>
      <c r="S2160" s="4"/>
      <c r="T2160" s="4" t="s">
        <v>82</v>
      </c>
      <c r="U2160" s="4" t="s">
        <v>31</v>
      </c>
    </row>
    <row r="2161">
      <c r="A2161" s="3" t="s">
        <v>449</v>
      </c>
      <c r="B2161" s="2" t="s">
        <v>22</v>
      </c>
      <c r="C2161" s="3" t="s">
        <v>1374</v>
      </c>
      <c r="D2161" s="3" t="str">
        <f>VLOOKUP(C2161,Locations!$G$2:$H$250,2,false)</f>
        <v>00207 Tabula Rasa</v>
      </c>
      <c r="E2161" s="11" t="s">
        <v>24</v>
      </c>
      <c r="F2161" s="23" t="s">
        <v>1354</v>
      </c>
      <c r="G2161" s="29"/>
      <c r="H2161" s="2"/>
      <c r="I2161" s="4" t="s">
        <v>28</v>
      </c>
      <c r="J2161" s="4" t="s">
        <v>28</v>
      </c>
      <c r="K2161" s="4" t="s">
        <v>28</v>
      </c>
      <c r="L2161" s="4" t="s">
        <v>70</v>
      </c>
      <c r="M2161" s="4" t="str">
        <f>IF(vlookup(A2161,'Available Pokemon'!A:C,3,FALSE)=D2161,"Y","N")</f>
        <v>N</v>
      </c>
      <c r="N2161" s="4" t="str">
        <f>iferror(IF(vlookup(A2161,'Available Pokemon'!A:D,4,FALSE)=D2161,"Y","N"),"N")</f>
        <v>N</v>
      </c>
      <c r="O2161" s="4" t="str">
        <f t="shared" si="6"/>
        <v>Y</v>
      </c>
      <c r="P2161" s="4" t="s">
        <v>111</v>
      </c>
      <c r="Q2161" s="4"/>
      <c r="R2161" s="4" t="s">
        <v>28</v>
      </c>
      <c r="S2161" s="4" t="s">
        <v>31</v>
      </c>
      <c r="T2161" s="4" t="s">
        <v>82</v>
      </c>
      <c r="U2161" s="4" t="s">
        <v>31</v>
      </c>
    </row>
    <row r="2162">
      <c r="A2162" s="3" t="s">
        <v>1382</v>
      </c>
      <c r="B2162" s="2" t="s">
        <v>22</v>
      </c>
      <c r="C2162" s="3" t="s">
        <v>1383</v>
      </c>
      <c r="D2162" s="3" t="str">
        <f>VLOOKUP(C2162,Locations!$G$2:$H$250,2,false)</f>
        <v>00208 New World - LCCC</v>
      </c>
      <c r="E2162" s="11" t="s">
        <v>24</v>
      </c>
      <c r="F2162" s="23" t="s">
        <v>1354</v>
      </c>
      <c r="G2162" s="5" t="s">
        <v>1384</v>
      </c>
      <c r="H2162" s="2"/>
      <c r="I2162" s="4" t="s">
        <v>28</v>
      </c>
      <c r="J2162" s="4" t="s">
        <v>28</v>
      </c>
      <c r="K2162" s="4" t="s">
        <v>28</v>
      </c>
      <c r="L2162" s="4" t="s">
        <v>70</v>
      </c>
      <c r="M2162" s="4" t="str">
        <f>IF(vlookup(A2162,'Available Pokemon'!A:C,3,FALSE)=D2162,"Y","N")</f>
        <v>Y</v>
      </c>
      <c r="N2162" s="4" t="str">
        <f>iferror(IF(vlookup(A2162,'Available Pokemon'!A:D,4,FALSE)=D2162,"Y","N"),"N")</f>
        <v>N</v>
      </c>
      <c r="O2162" s="4" t="str">
        <f t="shared" si="6"/>
        <v>Y</v>
      </c>
      <c r="P2162" s="4" t="s">
        <v>131</v>
      </c>
      <c r="Q2162" s="4" t="s">
        <v>111</v>
      </c>
      <c r="R2162" s="4"/>
      <c r="S2162" s="4"/>
      <c r="T2162" s="4" t="s">
        <v>82</v>
      </c>
      <c r="U2162" s="4" t="s">
        <v>31</v>
      </c>
    </row>
    <row r="2163">
      <c r="A2163" s="3" t="s">
        <v>1385</v>
      </c>
      <c r="B2163" s="2" t="s">
        <v>22</v>
      </c>
      <c r="C2163" s="3" t="s">
        <v>1386</v>
      </c>
      <c r="D2163" s="3" t="str">
        <f>VLOOKUP(C2163,Locations!$G$2:$H$250,2,false)</f>
        <v>00209 Ametrine Core</v>
      </c>
      <c r="E2163" s="2" t="s">
        <v>24</v>
      </c>
      <c r="F2163" s="23" t="s">
        <v>1354</v>
      </c>
      <c r="G2163" s="5" t="s">
        <v>1387</v>
      </c>
      <c r="H2163" s="2"/>
      <c r="I2163" s="4" t="s">
        <v>28</v>
      </c>
      <c r="J2163" s="4" t="s">
        <v>28</v>
      </c>
      <c r="K2163" s="4" t="s">
        <v>28</v>
      </c>
      <c r="L2163" s="4"/>
      <c r="M2163" s="4" t="str">
        <f>IF(vlookup(A2163,'Available Pokemon'!A:C,3,FALSE)=D2163,"Y","N")</f>
        <v>Y</v>
      </c>
      <c r="N2163" s="4" t="str">
        <f>iferror(IF(vlookup(A2163,'Available Pokemon'!A:D,4,FALSE)=D2163,"Y","N"),"N")</f>
        <v>N</v>
      </c>
      <c r="O2163" s="4" t="str">
        <f t="shared" si="6"/>
        <v>Y</v>
      </c>
      <c r="P2163" s="4" t="s">
        <v>33</v>
      </c>
      <c r="Q2163" s="4" t="s">
        <v>131</v>
      </c>
      <c r="R2163" s="4"/>
      <c r="S2163" s="4"/>
      <c r="T2163" s="4" t="s">
        <v>82</v>
      </c>
      <c r="U2163" s="4" t="s">
        <v>31</v>
      </c>
    </row>
    <row r="2164" hidden="1">
      <c r="A2164" s="11" t="s">
        <v>1156</v>
      </c>
      <c r="B2164" s="11" t="s">
        <v>165</v>
      </c>
      <c r="C2164" s="12" t="s">
        <v>1386</v>
      </c>
      <c r="D2164" s="3" t="str">
        <f>VLOOKUP(C2164,Locations!$G$2:$H$250,2,false)</f>
        <v>00209 Ametrine Core</v>
      </c>
      <c r="E2164" s="11" t="s">
        <v>24</v>
      </c>
      <c r="F2164" s="23" t="s">
        <v>1354</v>
      </c>
      <c r="G2164" s="3"/>
      <c r="H2164" s="11"/>
      <c r="I2164" s="4"/>
      <c r="J2164" s="4"/>
      <c r="K2164" s="4"/>
      <c r="L2164" s="4"/>
      <c r="M2164" s="4" t="str">
        <f>IF(vlookup(A2164,'Available Pokemon'!A:C,3,FALSE)=D2164,"Y","N")</f>
        <v>N</v>
      </c>
      <c r="N2164" s="4" t="str">
        <f>iferror(IF(vlookup(A2164,'Available Pokemon'!A:D,4,FALSE)=D2164,"Y","N"),"N")</f>
        <v>N</v>
      </c>
      <c r="O2164" s="4" t="str">
        <f t="shared" si="6"/>
        <v>N</v>
      </c>
      <c r="P2164" s="4" t="s">
        <v>75</v>
      </c>
      <c r="Q2164" s="4"/>
      <c r="R2164" s="4" t="s">
        <v>28</v>
      </c>
      <c r="S2164" s="4" t="s">
        <v>28</v>
      </c>
      <c r="T2164" s="4">
        <v>0.0</v>
      </c>
      <c r="U2164" s="4" t="s">
        <v>31</v>
      </c>
    </row>
    <row r="2165" hidden="1">
      <c r="A2165" s="11" t="s">
        <v>508</v>
      </c>
      <c r="B2165" s="11" t="s">
        <v>165</v>
      </c>
      <c r="C2165" s="12" t="s">
        <v>1386</v>
      </c>
      <c r="D2165" s="3" t="str">
        <f>VLOOKUP(C2165,Locations!$G$2:$H$250,2,false)</f>
        <v>00209 Ametrine Core</v>
      </c>
      <c r="E2165" s="11" t="s">
        <v>24</v>
      </c>
      <c r="F2165" s="23" t="s">
        <v>1354</v>
      </c>
      <c r="G2165" s="3"/>
      <c r="H2165" s="11"/>
      <c r="I2165" s="4"/>
      <c r="J2165" s="4"/>
      <c r="K2165" s="4"/>
      <c r="L2165" s="4"/>
      <c r="M2165" s="4" t="str">
        <f>IF(vlookup(A2165,'Available Pokemon'!A:C,3,FALSE)=D2165,"Y","N")</f>
        <v>N</v>
      </c>
      <c r="N2165" s="4" t="str">
        <f>iferror(IF(vlookup(A2165,'Available Pokemon'!A:D,4,FALSE)=D2165,"Y","N"),"N")</f>
        <v>N</v>
      </c>
      <c r="O2165" s="4" t="str">
        <f t="shared" si="6"/>
        <v>N</v>
      </c>
      <c r="P2165" s="4" t="s">
        <v>75</v>
      </c>
      <c r="Q2165" s="4"/>
      <c r="R2165" s="4" t="s">
        <v>28</v>
      </c>
      <c r="S2165" s="4" t="s">
        <v>28</v>
      </c>
      <c r="T2165" s="4">
        <v>0.0</v>
      </c>
      <c r="U2165" s="4" t="s">
        <v>31</v>
      </c>
    </row>
    <row r="2166" hidden="1">
      <c r="A2166" s="11" t="s">
        <v>644</v>
      </c>
      <c r="B2166" s="11" t="s">
        <v>165</v>
      </c>
      <c r="C2166" s="12" t="s">
        <v>1386</v>
      </c>
      <c r="D2166" s="3" t="str">
        <f>VLOOKUP(C2166,Locations!$G$2:$H$250,2,false)</f>
        <v>00209 Ametrine Core</v>
      </c>
      <c r="E2166" s="11" t="s">
        <v>24</v>
      </c>
      <c r="F2166" s="23" t="s">
        <v>1354</v>
      </c>
      <c r="G2166" s="3"/>
      <c r="H2166" s="11"/>
      <c r="I2166" s="4"/>
      <c r="J2166" s="4"/>
      <c r="K2166" s="4"/>
      <c r="L2166" s="4"/>
      <c r="M2166" s="4" t="str">
        <f>IF(vlookup(A2166,'Available Pokemon'!A:C,3,FALSE)=D2166,"Y","N")</f>
        <v>N</v>
      </c>
      <c r="N2166" s="4" t="str">
        <f>iferror(IF(vlookup(A2166,'Available Pokemon'!A:D,4,FALSE)=D2166,"Y","N"),"N")</f>
        <v>N</v>
      </c>
      <c r="O2166" s="4" t="str">
        <f t="shared" si="6"/>
        <v>N</v>
      </c>
      <c r="P2166" s="4" t="s">
        <v>33</v>
      </c>
      <c r="Q2166" s="4" t="s">
        <v>128</v>
      </c>
      <c r="R2166" s="4"/>
      <c r="S2166" s="4"/>
      <c r="T2166" s="4">
        <v>0.0</v>
      </c>
      <c r="U2166" s="4" t="s">
        <v>31</v>
      </c>
    </row>
    <row r="2167" hidden="1">
      <c r="A2167" s="11" t="s">
        <v>943</v>
      </c>
      <c r="B2167" s="11" t="s">
        <v>165</v>
      </c>
      <c r="C2167" s="12" t="s">
        <v>1386</v>
      </c>
      <c r="D2167" s="3" t="str">
        <f>VLOOKUP(C2167,Locations!$G$2:$H$250,2,false)</f>
        <v>00209 Ametrine Core</v>
      </c>
      <c r="E2167" s="11" t="s">
        <v>24</v>
      </c>
      <c r="F2167" s="23" t="s">
        <v>1354</v>
      </c>
      <c r="G2167" s="3"/>
      <c r="H2167" s="11"/>
      <c r="I2167" s="4"/>
      <c r="J2167" s="4"/>
      <c r="K2167" s="4"/>
      <c r="L2167" s="4"/>
      <c r="M2167" s="4" t="str">
        <f>IF(vlookup(A2167,'Available Pokemon'!A:C,3,FALSE)=D2167,"Y","N")</f>
        <v>N</v>
      </c>
      <c r="N2167" s="4" t="str">
        <f>iferror(IF(vlookup(A2167,'Available Pokemon'!A:D,4,FALSE)=D2167,"Y","N"),"N")</f>
        <v>N</v>
      </c>
      <c r="O2167" s="4" t="str">
        <f t="shared" si="6"/>
        <v>N</v>
      </c>
      <c r="P2167" s="4" t="s">
        <v>33</v>
      </c>
      <c r="Q2167" s="4" t="s">
        <v>56</v>
      </c>
      <c r="R2167" s="4" t="s">
        <v>28</v>
      </c>
      <c r="S2167" s="4" t="s">
        <v>28</v>
      </c>
      <c r="T2167" s="4">
        <v>0.0</v>
      </c>
      <c r="U2167" s="4" t="s">
        <v>31</v>
      </c>
    </row>
    <row r="2168" hidden="1">
      <c r="A2168" s="11" t="s">
        <v>750</v>
      </c>
      <c r="B2168" s="11" t="s">
        <v>165</v>
      </c>
      <c r="C2168" s="12" t="s">
        <v>1386</v>
      </c>
      <c r="D2168" s="3" t="str">
        <f>VLOOKUP(C2168,Locations!$G$2:$H$250,2,false)</f>
        <v>00209 Ametrine Core</v>
      </c>
      <c r="E2168" s="11" t="s">
        <v>24</v>
      </c>
      <c r="F2168" s="23" t="s">
        <v>1354</v>
      </c>
      <c r="G2168" s="3"/>
      <c r="H2168" s="11"/>
      <c r="I2168" s="4" t="s">
        <v>739</v>
      </c>
      <c r="J2168" s="4"/>
      <c r="K2168" s="4"/>
      <c r="L2168" s="4" t="s">
        <v>70</v>
      </c>
      <c r="M2168" s="4" t="str">
        <f>IF(vlookup(A2168,'Available Pokemon'!A:C,3,FALSE)=D2168,"Y","N")</f>
        <v>N</v>
      </c>
      <c r="N2168" s="4" t="str">
        <f>iferror(IF(vlookup(A2168,'Available Pokemon'!A:D,4,FALSE)=D2168,"Y","N"),"N")</f>
        <v>N</v>
      </c>
      <c r="O2168" s="4" t="str">
        <f t="shared" si="6"/>
        <v>N</v>
      </c>
      <c r="P2168" s="4" t="s">
        <v>128</v>
      </c>
      <c r="Q2168" s="4" t="s">
        <v>111</v>
      </c>
      <c r="R2168" s="4" t="s">
        <v>28</v>
      </c>
      <c r="S2168" s="4" t="s">
        <v>28</v>
      </c>
      <c r="T2168" s="4">
        <v>0.0</v>
      </c>
      <c r="U2168" s="4" t="s">
        <v>31</v>
      </c>
    </row>
    <row r="2169" hidden="1">
      <c r="A2169" s="11" t="s">
        <v>358</v>
      </c>
      <c r="B2169" s="11" t="s">
        <v>165</v>
      </c>
      <c r="C2169" s="12" t="s">
        <v>1386</v>
      </c>
      <c r="D2169" s="3" t="str">
        <f>VLOOKUP(C2169,Locations!$G$2:$H$250,2,false)</f>
        <v>00209 Ametrine Core</v>
      </c>
      <c r="E2169" s="11" t="s">
        <v>24</v>
      </c>
      <c r="F2169" s="23" t="s">
        <v>1354</v>
      </c>
      <c r="G2169" s="3"/>
      <c r="H2169" s="11"/>
      <c r="I2169" s="4" t="s">
        <v>842</v>
      </c>
      <c r="J2169" s="4"/>
      <c r="K2169" s="4"/>
      <c r="L2169" s="4" t="s">
        <v>70</v>
      </c>
      <c r="M2169" s="4" t="str">
        <f>IF(vlookup(A2169,'Available Pokemon'!A:C,3,FALSE)=D2169,"Y","N")</f>
        <v>N</v>
      </c>
      <c r="N2169" s="4" t="str">
        <f>iferror(IF(vlookup(A2169,'Available Pokemon'!A:D,4,FALSE)=D2169,"Y","N"),"N")</f>
        <v>N</v>
      </c>
      <c r="O2169" s="4" t="str">
        <f t="shared" si="6"/>
        <v>N</v>
      </c>
      <c r="P2169" s="4" t="s">
        <v>75</v>
      </c>
      <c r="Q2169" s="4"/>
      <c r="R2169" s="4" t="s">
        <v>28</v>
      </c>
      <c r="S2169" s="4" t="s">
        <v>31</v>
      </c>
      <c r="T2169" s="4" t="s">
        <v>82</v>
      </c>
      <c r="U2169" s="4" t="s">
        <v>31</v>
      </c>
    </row>
    <row r="2170" hidden="1">
      <c r="A2170" s="11" t="s">
        <v>115</v>
      </c>
      <c r="B2170" s="11" t="s">
        <v>165</v>
      </c>
      <c r="C2170" s="12" t="s">
        <v>1386</v>
      </c>
      <c r="D2170" s="3" t="str">
        <f>VLOOKUP(C2170,Locations!$G$2:$H$250,2,false)</f>
        <v>00209 Ametrine Core</v>
      </c>
      <c r="E2170" s="11" t="s">
        <v>24</v>
      </c>
      <c r="F2170" s="23" t="s">
        <v>1354</v>
      </c>
      <c r="G2170" s="3"/>
      <c r="H2170" s="11"/>
      <c r="I2170" s="4"/>
      <c r="J2170" s="4"/>
      <c r="K2170" s="4"/>
      <c r="L2170" s="4"/>
      <c r="M2170" s="4" t="str">
        <f>IF(vlookup(A2170,'Available Pokemon'!A:C,3,FALSE)=D2170,"Y","N")</f>
        <v>N</v>
      </c>
      <c r="N2170" s="4" t="str">
        <f>iferror(IF(vlookup(A2170,'Available Pokemon'!A:D,4,FALSE)=D2170,"Y","N"),"N")</f>
        <v>N</v>
      </c>
      <c r="O2170" s="4" t="str">
        <f t="shared" si="6"/>
        <v>N</v>
      </c>
      <c r="P2170" s="4" t="s">
        <v>75</v>
      </c>
      <c r="Q2170" s="4" t="s">
        <v>56</v>
      </c>
      <c r="R2170" s="4" t="s">
        <v>28</v>
      </c>
      <c r="S2170" s="4" t="s">
        <v>31</v>
      </c>
      <c r="T2170" s="4" t="s">
        <v>82</v>
      </c>
      <c r="U2170" s="4" t="s">
        <v>31</v>
      </c>
    </row>
    <row r="2171" hidden="1">
      <c r="A2171" s="2" t="s">
        <v>701</v>
      </c>
      <c r="B2171" s="11" t="s">
        <v>165</v>
      </c>
      <c r="C2171" s="12" t="s">
        <v>1386</v>
      </c>
      <c r="D2171" s="3" t="str">
        <f>VLOOKUP(C2171,Locations!$G$2:$H$250,2,false)</f>
        <v>00209 Ametrine Core</v>
      </c>
      <c r="E2171" s="11" t="s">
        <v>24</v>
      </c>
      <c r="F2171" s="23" t="s">
        <v>1354</v>
      </c>
      <c r="G2171" s="3"/>
      <c r="H2171" s="11"/>
      <c r="I2171" s="4" t="s">
        <v>440</v>
      </c>
      <c r="J2171" s="4"/>
      <c r="K2171" s="4"/>
      <c r="L2171" s="4"/>
      <c r="M2171" s="4" t="str">
        <f>IF(vlookup(A2171,'Available Pokemon'!A:C,3,FALSE)=D2171,"Y","N")</f>
        <v>N</v>
      </c>
      <c r="N2171" s="4" t="str">
        <f>iferror(IF(vlookup(A2171,'Available Pokemon'!A:D,4,FALSE)=D2171,"Y","N"),"N")</f>
        <v>N</v>
      </c>
      <c r="O2171" s="4" t="str">
        <f t="shared" si="6"/>
        <v>N</v>
      </c>
      <c r="P2171" s="4" t="s">
        <v>128</v>
      </c>
      <c r="Q2171" s="4"/>
      <c r="R2171" s="4"/>
      <c r="S2171" s="4"/>
      <c r="T2171" s="4">
        <v>0.0</v>
      </c>
      <c r="U2171" s="4" t="s">
        <v>31</v>
      </c>
    </row>
    <row r="2172">
      <c r="A2172" s="11" t="s">
        <v>1388</v>
      </c>
      <c r="B2172" s="11" t="s">
        <v>165</v>
      </c>
      <c r="C2172" s="12" t="s">
        <v>1386</v>
      </c>
      <c r="D2172" s="3" t="str">
        <f>VLOOKUP(C2172,Locations!$G$2:$H$250,2,false)</f>
        <v>00209 Ametrine Core</v>
      </c>
      <c r="E2172" s="11" t="s">
        <v>24</v>
      </c>
      <c r="F2172" s="23" t="s">
        <v>1354</v>
      </c>
      <c r="G2172" s="5"/>
      <c r="H2172" s="11"/>
      <c r="I2172" s="4" t="s">
        <v>1222</v>
      </c>
      <c r="J2172" s="4"/>
      <c r="K2172" s="4"/>
      <c r="L2172" s="4"/>
      <c r="M2172" s="4" t="str">
        <f>IF(vlookup(A2172,'Available Pokemon'!A:C,3,FALSE)=D2172,"Y","N")</f>
        <v>Y</v>
      </c>
      <c r="N2172" s="4" t="str">
        <f>iferror(IF(vlookup(A2172,'Available Pokemon'!A:D,4,FALSE)=D2172,"Y","N"),"N")</f>
        <v>N</v>
      </c>
      <c r="O2172" s="4" t="str">
        <f t="shared" si="6"/>
        <v>Y</v>
      </c>
      <c r="P2172" s="4" t="s">
        <v>81</v>
      </c>
      <c r="Q2172" s="4"/>
      <c r="R2172" s="4"/>
      <c r="S2172" s="4"/>
      <c r="T2172" s="4">
        <v>1.0</v>
      </c>
      <c r="U2172" s="4"/>
    </row>
    <row r="2173" hidden="1">
      <c r="A2173" s="11" t="s">
        <v>1157</v>
      </c>
      <c r="B2173" s="11" t="s">
        <v>165</v>
      </c>
      <c r="C2173" s="12" t="s">
        <v>1386</v>
      </c>
      <c r="D2173" s="3" t="str">
        <f>VLOOKUP(C2173,Locations!$G$2:$H$250,2,false)</f>
        <v>00209 Ametrine Core</v>
      </c>
      <c r="E2173" s="11" t="s">
        <v>24</v>
      </c>
      <c r="F2173" s="23" t="s">
        <v>1354</v>
      </c>
      <c r="G2173" s="3"/>
      <c r="H2173" s="11"/>
      <c r="I2173" s="4"/>
      <c r="J2173" s="4"/>
      <c r="K2173" s="4"/>
      <c r="L2173" s="4"/>
      <c r="M2173" s="4" t="str">
        <f>IF(vlookup(A2173,'Available Pokemon'!A:C,3,FALSE)=D2173,"Y","N")</f>
        <v>N</v>
      </c>
      <c r="N2173" s="4" t="str">
        <f>iferror(IF(vlookup(A2173,'Available Pokemon'!A:D,4,FALSE)=D2173,"Y","N"),"N")</f>
        <v>N</v>
      </c>
      <c r="O2173" s="4" t="str">
        <f t="shared" si="6"/>
        <v>N</v>
      </c>
      <c r="P2173" s="4" t="s">
        <v>75</v>
      </c>
      <c r="Q2173" s="4" t="s">
        <v>177</v>
      </c>
      <c r="R2173" s="4" t="s">
        <v>28</v>
      </c>
      <c r="S2173" s="4" t="s">
        <v>28</v>
      </c>
      <c r="T2173" s="4">
        <v>0.0</v>
      </c>
      <c r="U2173" s="4" t="s">
        <v>31</v>
      </c>
    </row>
    <row r="2174" hidden="1">
      <c r="A2174" s="11" t="s">
        <v>1158</v>
      </c>
      <c r="B2174" s="11" t="s">
        <v>165</v>
      </c>
      <c r="C2174" s="12" t="s">
        <v>1386</v>
      </c>
      <c r="D2174" s="3" t="str">
        <f>VLOOKUP(C2174,Locations!$G$2:$H$250,2,false)</f>
        <v>00209 Ametrine Core</v>
      </c>
      <c r="E2174" s="11" t="s">
        <v>24</v>
      </c>
      <c r="F2174" s="23" t="s">
        <v>1354</v>
      </c>
      <c r="G2174" s="3"/>
      <c r="H2174" s="11"/>
      <c r="I2174" s="4"/>
      <c r="J2174" s="4"/>
      <c r="K2174" s="4"/>
      <c r="L2174" s="4"/>
      <c r="M2174" s="4" t="str">
        <f>IF(vlookup(A2174,'Available Pokemon'!A:C,3,FALSE)=D2174,"Y","N")</f>
        <v>N</v>
      </c>
      <c r="N2174" s="4" t="str">
        <f>iferror(IF(vlookup(A2174,'Available Pokemon'!A:D,4,FALSE)=D2174,"Y","N"),"N")</f>
        <v>N</v>
      </c>
      <c r="O2174" s="4" t="str">
        <f t="shared" si="6"/>
        <v>N</v>
      </c>
      <c r="P2174" s="4" t="s">
        <v>75</v>
      </c>
      <c r="Q2174" s="4"/>
      <c r="R2174" s="4" t="s">
        <v>28</v>
      </c>
      <c r="S2174" s="4" t="s">
        <v>28</v>
      </c>
      <c r="T2174" s="4">
        <v>0.0</v>
      </c>
      <c r="U2174" s="4" t="s">
        <v>31</v>
      </c>
    </row>
    <row r="2175" hidden="1">
      <c r="A2175" s="11" t="s">
        <v>1269</v>
      </c>
      <c r="B2175" s="11" t="s">
        <v>165</v>
      </c>
      <c r="C2175" s="12" t="s">
        <v>1386</v>
      </c>
      <c r="D2175" s="3" t="str">
        <f>VLOOKUP(C2175,Locations!$G$2:$H$250,2,false)</f>
        <v>00209 Ametrine Core</v>
      </c>
      <c r="E2175" s="11" t="s">
        <v>24</v>
      </c>
      <c r="F2175" s="23" t="s">
        <v>1354</v>
      </c>
      <c r="G2175" s="3"/>
      <c r="H2175" s="11"/>
      <c r="I2175" s="4" t="s">
        <v>443</v>
      </c>
      <c r="J2175" s="4"/>
      <c r="K2175" s="4"/>
      <c r="L2175" s="4"/>
      <c r="M2175" s="4" t="str">
        <f>IF(vlookup(A2175,'Available Pokemon'!A:C,3,FALSE)=D2175,"Y","N")</f>
        <v>N</v>
      </c>
      <c r="N2175" s="4" t="str">
        <f>iferror(IF(vlookup(A2175,'Available Pokemon'!A:D,4,FALSE)=D2175,"Y","N"),"N")</f>
        <v>N</v>
      </c>
      <c r="O2175" s="4" t="str">
        <f t="shared" si="6"/>
        <v>N</v>
      </c>
      <c r="P2175" s="4" t="s">
        <v>121</v>
      </c>
      <c r="Q2175" s="4" t="s">
        <v>128</v>
      </c>
      <c r="R2175" s="4"/>
      <c r="S2175" s="4"/>
      <c r="T2175" s="4">
        <v>0.0</v>
      </c>
      <c r="U2175" s="4" t="s">
        <v>31</v>
      </c>
    </row>
    <row r="2176" hidden="1">
      <c r="A2176" s="11" t="s">
        <v>561</v>
      </c>
      <c r="B2176" s="11" t="s">
        <v>165</v>
      </c>
      <c r="C2176" s="12" t="s">
        <v>1386</v>
      </c>
      <c r="D2176" s="3" t="str">
        <f>VLOOKUP(C2176,Locations!$G$2:$H$250,2,false)</f>
        <v>00209 Ametrine Core</v>
      </c>
      <c r="E2176" s="11" t="s">
        <v>24</v>
      </c>
      <c r="F2176" s="23" t="s">
        <v>1354</v>
      </c>
      <c r="G2176" s="3"/>
      <c r="H2176" s="11"/>
      <c r="I2176" s="4"/>
      <c r="J2176" s="4"/>
      <c r="K2176" s="4"/>
      <c r="L2176" s="4"/>
      <c r="M2176" s="4" t="str">
        <f>IF(vlookup(A2176,'Available Pokemon'!A:C,3,FALSE)=D2176,"Y","N")</f>
        <v>N</v>
      </c>
      <c r="N2176" s="4" t="str">
        <f>iferror(IF(vlookup(A2176,'Available Pokemon'!A:D,4,FALSE)=D2176,"Y","N"),"N")</f>
        <v>N</v>
      </c>
      <c r="O2176" s="4" t="str">
        <f t="shared" si="6"/>
        <v>N</v>
      </c>
      <c r="P2176" s="4" t="s">
        <v>33</v>
      </c>
      <c r="Q2176" s="4"/>
      <c r="R2176" s="4" t="s">
        <v>28</v>
      </c>
      <c r="S2176" s="4" t="s">
        <v>31</v>
      </c>
      <c r="T2176" s="4" t="s">
        <v>82</v>
      </c>
      <c r="U2176" s="4" t="s">
        <v>31</v>
      </c>
    </row>
    <row r="2177" hidden="1">
      <c r="A2177" s="11" t="s">
        <v>1232</v>
      </c>
      <c r="B2177" s="11" t="s">
        <v>165</v>
      </c>
      <c r="C2177" s="12" t="s">
        <v>1386</v>
      </c>
      <c r="D2177" s="3" t="str">
        <f>VLOOKUP(C2177,Locations!$G$2:$H$250,2,false)</f>
        <v>00209 Ametrine Core</v>
      </c>
      <c r="E2177" s="11" t="s">
        <v>24</v>
      </c>
      <c r="F2177" s="23" t="s">
        <v>1354</v>
      </c>
      <c r="G2177" s="3"/>
      <c r="H2177" s="11"/>
      <c r="I2177" s="4"/>
      <c r="J2177" s="4"/>
      <c r="K2177" s="4"/>
      <c r="L2177" s="4"/>
      <c r="M2177" s="4" t="str">
        <f>IF(vlookup(A2177,'Available Pokemon'!A:C,3,FALSE)=D2177,"Y","N")</f>
        <v>N</v>
      </c>
      <c r="N2177" s="4" t="str">
        <f>iferror(IF(vlookup(A2177,'Available Pokemon'!A:D,4,FALSE)=D2177,"Y","N"),"N")</f>
        <v>N</v>
      </c>
      <c r="O2177" s="4" t="str">
        <f t="shared" si="6"/>
        <v>N</v>
      </c>
      <c r="P2177" s="4" t="s">
        <v>75</v>
      </c>
      <c r="Q2177" s="4" t="s">
        <v>111</v>
      </c>
      <c r="R2177" s="4"/>
      <c r="S2177" s="4"/>
      <c r="T2177" s="4">
        <v>0.0</v>
      </c>
      <c r="U2177" s="4" t="s">
        <v>31</v>
      </c>
    </row>
    <row r="2178" hidden="1">
      <c r="A2178" s="11" t="s">
        <v>557</v>
      </c>
      <c r="B2178" s="11" t="s">
        <v>165</v>
      </c>
      <c r="C2178" s="12" t="s">
        <v>1386</v>
      </c>
      <c r="D2178" s="3" t="str">
        <f>VLOOKUP(C2178,Locations!$G$2:$H$250,2,false)</f>
        <v>00209 Ametrine Core</v>
      </c>
      <c r="E2178" s="11" t="s">
        <v>24</v>
      </c>
      <c r="F2178" s="23" t="s">
        <v>1354</v>
      </c>
      <c r="G2178" s="3"/>
      <c r="H2178" s="11"/>
      <c r="I2178" s="4"/>
      <c r="J2178" s="4"/>
      <c r="K2178" s="4"/>
      <c r="L2178" s="4"/>
      <c r="M2178" s="4" t="str">
        <f>IF(vlookup(A2178,'Available Pokemon'!A:C,3,FALSE)=D2178,"Y","N")</f>
        <v>N</v>
      </c>
      <c r="N2178" s="4" t="str">
        <f>iferror(IF(vlookup(A2178,'Available Pokemon'!A:D,4,FALSE)=D2178,"Y","N"),"N")</f>
        <v>N</v>
      </c>
      <c r="O2178" s="4" t="str">
        <f t="shared" si="6"/>
        <v>N</v>
      </c>
      <c r="P2178" s="4" t="s">
        <v>33</v>
      </c>
      <c r="Q2178" s="4" t="s">
        <v>121</v>
      </c>
      <c r="R2178" s="4" t="s">
        <v>28</v>
      </c>
      <c r="S2178" s="4" t="s">
        <v>28</v>
      </c>
      <c r="T2178" s="4">
        <v>0.0</v>
      </c>
      <c r="U2178" s="4" t="s">
        <v>31</v>
      </c>
    </row>
    <row r="2179">
      <c r="A2179" s="11" t="s">
        <v>1389</v>
      </c>
      <c r="B2179" s="11" t="s">
        <v>165</v>
      </c>
      <c r="C2179" s="12" t="s">
        <v>1386</v>
      </c>
      <c r="D2179" s="3" t="str">
        <f>VLOOKUP(C2179,Locations!$G$2:$H$250,2,false)</f>
        <v>00209 Ametrine Core</v>
      </c>
      <c r="E2179" s="11" t="s">
        <v>24</v>
      </c>
      <c r="F2179" s="23" t="s">
        <v>1354</v>
      </c>
      <c r="G2179" s="5"/>
      <c r="H2179" s="11"/>
      <c r="I2179" s="4" t="s">
        <v>1233</v>
      </c>
      <c r="J2179" s="4"/>
      <c r="K2179" s="4"/>
      <c r="L2179" s="4"/>
      <c r="M2179" s="4" t="str">
        <f>IF(vlookup(A2179,'Available Pokemon'!A:C,3,FALSE)=D2179,"Y","N")</f>
        <v>Y</v>
      </c>
      <c r="N2179" s="4" t="str">
        <f>iferror(IF(vlookup(A2179,'Available Pokemon'!A:D,4,FALSE)=D2179,"Y","N"),"N")</f>
        <v>N</v>
      </c>
      <c r="O2179" s="4" t="str">
        <f t="shared" si="6"/>
        <v>Y</v>
      </c>
      <c r="P2179" s="4" t="s">
        <v>33</v>
      </c>
      <c r="Q2179" s="4"/>
      <c r="R2179" s="4"/>
      <c r="S2179" s="4"/>
      <c r="T2179" s="4">
        <v>1.0</v>
      </c>
      <c r="U2179" s="4"/>
    </row>
    <row r="2180" hidden="1">
      <c r="A2180" s="11" t="s">
        <v>606</v>
      </c>
      <c r="B2180" s="11" t="s">
        <v>165</v>
      </c>
      <c r="C2180" s="12" t="s">
        <v>1386</v>
      </c>
      <c r="D2180" s="3" t="str">
        <f>VLOOKUP(C2180,Locations!$G$2:$H$250,2,false)</f>
        <v>00209 Ametrine Core</v>
      </c>
      <c r="E2180" s="11" t="s">
        <v>24</v>
      </c>
      <c r="F2180" s="23" t="s">
        <v>1354</v>
      </c>
      <c r="G2180" s="5"/>
      <c r="H2180" s="11"/>
      <c r="I2180" s="4"/>
      <c r="J2180" s="4"/>
      <c r="K2180" s="4"/>
      <c r="L2180" s="4"/>
      <c r="M2180" s="4" t="str">
        <f>IF(vlookup(A2180,'Available Pokemon'!A:C,3,FALSE)=D2180,"Y","N")</f>
        <v>N</v>
      </c>
      <c r="N2180" s="4" t="str">
        <f>iferror(IF(vlookup(A2180,'Available Pokemon'!A:D,4,FALSE)=D2180,"Y","N"),"N")</f>
        <v>N</v>
      </c>
      <c r="O2180" s="4" t="str">
        <f t="shared" si="6"/>
        <v>N</v>
      </c>
      <c r="P2180" s="4" t="s">
        <v>75</v>
      </c>
      <c r="Q2180" s="4" t="s">
        <v>128</v>
      </c>
      <c r="R2180" s="4"/>
      <c r="S2180" s="4"/>
      <c r="T2180" s="4">
        <v>0.0</v>
      </c>
      <c r="U2180" s="4" t="s">
        <v>31</v>
      </c>
    </row>
    <row r="2181" hidden="1">
      <c r="A2181" s="11" t="s">
        <v>597</v>
      </c>
      <c r="B2181" s="11" t="s">
        <v>165</v>
      </c>
      <c r="C2181" s="12" t="s">
        <v>1386</v>
      </c>
      <c r="D2181" s="3" t="str">
        <f>VLOOKUP(C2181,Locations!$G$2:$H$250,2,false)</f>
        <v>00209 Ametrine Core</v>
      </c>
      <c r="E2181" s="11" t="s">
        <v>24</v>
      </c>
      <c r="F2181" s="23" t="s">
        <v>1354</v>
      </c>
      <c r="G2181" s="3"/>
      <c r="H2181" s="11"/>
      <c r="I2181" s="4"/>
      <c r="J2181" s="4"/>
      <c r="K2181" s="4"/>
      <c r="L2181" s="4"/>
      <c r="M2181" s="4" t="str">
        <f>IF(vlookup(A2181,'Available Pokemon'!A:C,3,FALSE)=D2181,"Y","N")</f>
        <v>N</v>
      </c>
      <c r="N2181" s="4" t="str">
        <f>iferror(IF(vlookup(A2181,'Available Pokemon'!A:D,4,FALSE)=D2181,"Y","N"),"N")</f>
        <v>N</v>
      </c>
      <c r="O2181" s="4" t="str">
        <f t="shared" si="6"/>
        <v>N</v>
      </c>
      <c r="P2181" s="4" t="s">
        <v>177</v>
      </c>
      <c r="Q2181" s="4" t="s">
        <v>147</v>
      </c>
      <c r="R2181" s="4" t="s">
        <v>28</v>
      </c>
      <c r="S2181" s="4" t="s">
        <v>31</v>
      </c>
      <c r="T2181" s="4" t="s">
        <v>82</v>
      </c>
      <c r="U2181" s="4" t="s">
        <v>31</v>
      </c>
    </row>
    <row r="2182" hidden="1">
      <c r="A2182" s="11" t="s">
        <v>801</v>
      </c>
      <c r="B2182" s="11" t="s">
        <v>165</v>
      </c>
      <c r="C2182" s="12" t="s">
        <v>1386</v>
      </c>
      <c r="D2182" s="3" t="str">
        <f>VLOOKUP(C2182,Locations!$G$2:$H$250,2,false)</f>
        <v>00209 Ametrine Core</v>
      </c>
      <c r="E2182" s="11" t="s">
        <v>24</v>
      </c>
      <c r="F2182" s="23" t="s">
        <v>1354</v>
      </c>
      <c r="G2182" s="3"/>
      <c r="H2182" s="11"/>
      <c r="I2182" s="4"/>
      <c r="J2182" s="4"/>
      <c r="K2182" s="4"/>
      <c r="L2182" s="4"/>
      <c r="M2182" s="4" t="str">
        <f>IF(vlookup(A2182,'Available Pokemon'!A:C,3,FALSE)=D2182,"Y","N")</f>
        <v>N</v>
      </c>
      <c r="N2182" s="4" t="str">
        <f>iferror(IF(vlookup(A2182,'Available Pokemon'!A:D,4,FALSE)=D2182,"Y","N"),"N")</f>
        <v>N</v>
      </c>
      <c r="O2182" s="4" t="str">
        <f t="shared" si="6"/>
        <v>N</v>
      </c>
      <c r="P2182" s="4" t="s">
        <v>111</v>
      </c>
      <c r="Q2182" s="4" t="s">
        <v>56</v>
      </c>
      <c r="R2182" s="4" t="s">
        <v>28</v>
      </c>
      <c r="S2182" s="4" t="s">
        <v>28</v>
      </c>
      <c r="T2182" s="4">
        <v>0.0</v>
      </c>
      <c r="U2182" s="4" t="s">
        <v>31</v>
      </c>
    </row>
    <row r="2183" hidden="1">
      <c r="A2183" s="11" t="s">
        <v>952</v>
      </c>
      <c r="B2183" s="11" t="s">
        <v>165</v>
      </c>
      <c r="C2183" s="12" t="s">
        <v>1386</v>
      </c>
      <c r="D2183" s="3" t="str">
        <f>VLOOKUP(C2183,Locations!$G$2:$H$250,2,false)</f>
        <v>00209 Ametrine Core</v>
      </c>
      <c r="E2183" s="11" t="s">
        <v>24</v>
      </c>
      <c r="F2183" s="23" t="s">
        <v>1354</v>
      </c>
      <c r="G2183" s="3"/>
      <c r="H2183" s="11"/>
      <c r="I2183" s="4" t="s">
        <v>953</v>
      </c>
      <c r="J2183" s="4"/>
      <c r="K2183" s="4"/>
      <c r="L2183" s="4"/>
      <c r="M2183" s="4" t="str">
        <f>IF(vlookup(A2183,'Available Pokemon'!A:C,3,FALSE)=D2183,"Y","N")</f>
        <v>N</v>
      </c>
      <c r="N2183" s="4" t="str">
        <f>iferror(IF(vlookup(A2183,'Available Pokemon'!A:D,4,FALSE)=D2183,"Y","N"),"N")</f>
        <v>N</v>
      </c>
      <c r="O2183" s="4" t="str">
        <f t="shared" si="6"/>
        <v>N</v>
      </c>
      <c r="P2183" s="4" t="s">
        <v>33</v>
      </c>
      <c r="Q2183" s="4"/>
      <c r="R2183" s="4" t="s">
        <v>28</v>
      </c>
      <c r="S2183" s="4" t="s">
        <v>31</v>
      </c>
      <c r="T2183" s="4" t="s">
        <v>82</v>
      </c>
      <c r="U2183" s="4" t="s">
        <v>31</v>
      </c>
    </row>
    <row r="2184">
      <c r="A2184" s="11" t="s">
        <v>1390</v>
      </c>
      <c r="B2184" s="11" t="s">
        <v>165</v>
      </c>
      <c r="C2184" s="12" t="s">
        <v>1386</v>
      </c>
      <c r="D2184" s="3" t="str">
        <f>VLOOKUP(C2184,Locations!$G$2:$H$250,2,false)</f>
        <v>00209 Ametrine Core</v>
      </c>
      <c r="E2184" s="11" t="s">
        <v>24</v>
      </c>
      <c r="F2184" s="23" t="s">
        <v>1354</v>
      </c>
      <c r="G2184" s="5"/>
      <c r="H2184" s="11"/>
      <c r="I2184" s="4" t="s">
        <v>842</v>
      </c>
      <c r="J2184" s="4"/>
      <c r="K2184" s="4"/>
      <c r="L2184" s="4"/>
      <c r="M2184" s="4" t="str">
        <f>IF(vlookup(A2184,'Available Pokemon'!A:C,3,FALSE)=D2184,"Y","N")</f>
        <v>Y</v>
      </c>
      <c r="N2184" s="4" t="str">
        <f>iferror(IF(vlookup(A2184,'Available Pokemon'!A:D,4,FALSE)=D2184,"Y","N"),"N")</f>
        <v>N</v>
      </c>
      <c r="O2184" s="4" t="str">
        <f t="shared" si="6"/>
        <v>Y</v>
      </c>
      <c r="P2184" s="4" t="s">
        <v>75</v>
      </c>
      <c r="Q2184" s="4"/>
      <c r="R2184" s="4"/>
      <c r="S2184" s="4"/>
      <c r="T2184" s="4">
        <v>0.0</v>
      </c>
      <c r="U2184" s="4" t="s">
        <v>31</v>
      </c>
    </row>
    <row r="2185" hidden="1">
      <c r="A2185" s="11" t="s">
        <v>591</v>
      </c>
      <c r="B2185" s="11" t="s">
        <v>165</v>
      </c>
      <c r="C2185" s="12" t="s">
        <v>1386</v>
      </c>
      <c r="D2185" s="3" t="str">
        <f>VLOOKUP(C2185,Locations!$G$2:$H$250,2,false)</f>
        <v>00209 Ametrine Core</v>
      </c>
      <c r="E2185" s="11" t="s">
        <v>24</v>
      </c>
      <c r="F2185" s="23" t="s">
        <v>1354</v>
      </c>
      <c r="G2185" s="3"/>
      <c r="H2185" s="11"/>
      <c r="I2185" s="4" t="s">
        <v>255</v>
      </c>
      <c r="J2185" s="4"/>
      <c r="K2185" s="4"/>
      <c r="L2185" s="4"/>
      <c r="M2185" s="4" t="str">
        <f>IF(vlookup(A2185,'Available Pokemon'!A:C,3,FALSE)=D2185,"Y","N")</f>
        <v>N</v>
      </c>
      <c r="N2185" s="4" t="str">
        <f>iferror(IF(vlookup(A2185,'Available Pokemon'!A:D,4,FALSE)=D2185,"Y","N"),"N")</f>
        <v>N</v>
      </c>
      <c r="O2185" s="4" t="str">
        <f t="shared" si="6"/>
        <v>N</v>
      </c>
      <c r="P2185" s="4" t="s">
        <v>30</v>
      </c>
      <c r="Q2185" s="4"/>
      <c r="R2185" s="4" t="s">
        <v>28</v>
      </c>
      <c r="S2185" s="4" t="s">
        <v>28</v>
      </c>
      <c r="T2185" s="4">
        <v>0.0</v>
      </c>
      <c r="U2185" s="4" t="s">
        <v>31</v>
      </c>
    </row>
    <row r="2186" hidden="1">
      <c r="A2186" s="11" t="s">
        <v>836</v>
      </c>
      <c r="B2186" s="2" t="s">
        <v>600</v>
      </c>
      <c r="C2186" s="12" t="s">
        <v>1386</v>
      </c>
      <c r="D2186" s="3" t="str">
        <f>VLOOKUP(C2186,Locations!$G$2:$H$250,2,false)</f>
        <v>00209 Ametrine Core</v>
      </c>
      <c r="E2186" s="11" t="s">
        <v>24</v>
      </c>
      <c r="F2186" s="23" t="s">
        <v>1354</v>
      </c>
      <c r="G2186" s="3"/>
      <c r="H2186" s="2"/>
      <c r="I2186" s="4" t="s">
        <v>839</v>
      </c>
      <c r="J2186" s="4"/>
      <c r="K2186" s="4"/>
      <c r="L2186" s="4"/>
      <c r="M2186" s="4" t="str">
        <f>IF(vlookup(A2186,'Available Pokemon'!A:C,3,FALSE)=D2186,"Y","N")</f>
        <v>N</v>
      </c>
      <c r="N2186" s="4" t="str">
        <f>iferror(IF(vlookup(A2186,'Available Pokemon'!A:D,4,FALSE)=D2186,"Y","N"),"N")</f>
        <v>N</v>
      </c>
      <c r="O2186" s="4" t="str">
        <f t="shared" si="6"/>
        <v>N</v>
      </c>
      <c r="P2186" s="4" t="s">
        <v>44</v>
      </c>
      <c r="Q2186" s="4"/>
      <c r="R2186" s="4" t="s">
        <v>840</v>
      </c>
      <c r="S2186" s="4" t="s">
        <v>31</v>
      </c>
      <c r="T2186" s="4">
        <v>2.0</v>
      </c>
      <c r="U2186" s="4"/>
    </row>
    <row r="2187" hidden="1">
      <c r="A2187" s="11" t="s">
        <v>752</v>
      </c>
      <c r="B2187" s="2" t="s">
        <v>600</v>
      </c>
      <c r="C2187" s="12" t="s">
        <v>1386</v>
      </c>
      <c r="D2187" s="3" t="str">
        <f>VLOOKUP(C2187,Locations!$G$2:$H$250,2,false)</f>
        <v>00209 Ametrine Core</v>
      </c>
      <c r="E2187" s="11" t="s">
        <v>24</v>
      </c>
      <c r="F2187" s="23" t="s">
        <v>1354</v>
      </c>
      <c r="G2187" s="3"/>
      <c r="H2187" s="2"/>
      <c r="I2187" s="4" t="s">
        <v>336</v>
      </c>
      <c r="J2187" s="4"/>
      <c r="K2187" s="4"/>
      <c r="L2187" s="4"/>
      <c r="M2187" s="4" t="str">
        <f>IF(vlookup(A2187,'Available Pokemon'!A:C,3,FALSE)=D2187,"Y","N")</f>
        <v>N</v>
      </c>
      <c r="N2187" s="4" t="str">
        <f>iferror(IF(vlookup(A2187,'Available Pokemon'!A:D,4,FALSE)=D2187,"Y","N"),"N")</f>
        <v>N</v>
      </c>
      <c r="O2187" s="4" t="str">
        <f t="shared" si="6"/>
        <v>N</v>
      </c>
      <c r="P2187" s="4" t="s">
        <v>44</v>
      </c>
      <c r="Q2187" s="4" t="s">
        <v>30</v>
      </c>
      <c r="R2187" s="4" t="s">
        <v>28</v>
      </c>
      <c r="S2187" s="4" t="s">
        <v>31</v>
      </c>
      <c r="T2187" s="4" t="s">
        <v>82</v>
      </c>
      <c r="U2187" s="4" t="s">
        <v>31</v>
      </c>
    </row>
    <row r="2188" hidden="1">
      <c r="A2188" s="11" t="s">
        <v>269</v>
      </c>
      <c r="B2188" s="2" t="s">
        <v>600</v>
      </c>
      <c r="C2188" s="12" t="s">
        <v>1386</v>
      </c>
      <c r="D2188" s="3" t="str">
        <f>VLOOKUP(C2188,Locations!$G$2:$H$250,2,false)</f>
        <v>00209 Ametrine Core</v>
      </c>
      <c r="E2188" s="11" t="s">
        <v>24</v>
      </c>
      <c r="F2188" s="23" t="s">
        <v>1354</v>
      </c>
      <c r="G2188" s="3"/>
      <c r="H2188" s="2"/>
      <c r="I2188" s="4"/>
      <c r="J2188" s="4"/>
      <c r="K2188" s="4"/>
      <c r="L2188" s="4"/>
      <c r="M2188" s="4" t="str">
        <f>IF(vlookup(A2188,'Available Pokemon'!A:C,3,FALSE)=D2188,"Y","N")</f>
        <v>N</v>
      </c>
      <c r="N2188" s="4" t="str">
        <f>iferror(IF(vlookup(A2188,'Available Pokemon'!A:D,4,FALSE)=D2188,"Y","N"),"N")</f>
        <v>N</v>
      </c>
      <c r="O2188" s="4" t="str">
        <f t="shared" si="6"/>
        <v>N</v>
      </c>
      <c r="P2188" s="4" t="s">
        <v>44</v>
      </c>
      <c r="Q2188" s="4"/>
      <c r="R2188" s="4" t="s">
        <v>28</v>
      </c>
      <c r="S2188" s="4" t="s">
        <v>31</v>
      </c>
      <c r="T2188" s="4">
        <v>1.0</v>
      </c>
      <c r="U2188" s="4"/>
    </row>
    <row r="2189" hidden="1">
      <c r="A2189" s="11" t="s">
        <v>157</v>
      </c>
      <c r="B2189" s="2" t="s">
        <v>158</v>
      </c>
      <c r="C2189" s="12" t="s">
        <v>1386</v>
      </c>
      <c r="D2189" s="3" t="str">
        <f>VLOOKUP(C2189,Locations!$G$2:$H$250,2,false)</f>
        <v>00209 Ametrine Core</v>
      </c>
      <c r="E2189" s="11" t="s">
        <v>24</v>
      </c>
      <c r="F2189" s="23" t="s">
        <v>1354</v>
      </c>
      <c r="G2189" s="3"/>
      <c r="H2189" s="2"/>
      <c r="I2189" s="4"/>
      <c r="J2189" s="4"/>
      <c r="K2189" s="4"/>
      <c r="L2189" s="4"/>
      <c r="M2189" s="4" t="str">
        <f>IF(vlookup(A2189,'Available Pokemon'!A:C,3,FALSE)=D2189,"Y","N")</f>
        <v>N</v>
      </c>
      <c r="N2189" s="4" t="str">
        <f>iferror(IF(vlookup(A2189,'Available Pokemon'!A:D,4,FALSE)=D2189,"Y","N"),"N")</f>
        <v>N</v>
      </c>
      <c r="O2189" s="4" t="str">
        <f t="shared" si="6"/>
        <v>N</v>
      </c>
      <c r="P2189" s="4" t="s">
        <v>44</v>
      </c>
      <c r="Q2189" s="4"/>
      <c r="R2189" s="4" t="s">
        <v>28</v>
      </c>
      <c r="S2189" s="4" t="s">
        <v>31</v>
      </c>
      <c r="T2189" s="4">
        <v>1.0</v>
      </c>
      <c r="U2189" s="4"/>
    </row>
    <row r="2190" hidden="1">
      <c r="A2190" s="11" t="s">
        <v>758</v>
      </c>
      <c r="B2190" s="2" t="s">
        <v>158</v>
      </c>
      <c r="C2190" s="12" t="s">
        <v>1386</v>
      </c>
      <c r="D2190" s="3" t="str">
        <f>VLOOKUP(C2190,Locations!$G$2:$H$250,2,false)</f>
        <v>00209 Ametrine Core</v>
      </c>
      <c r="E2190" s="11" t="s">
        <v>24</v>
      </c>
      <c r="F2190" s="23" t="s">
        <v>1354</v>
      </c>
      <c r="G2190" s="3"/>
      <c r="H2190" s="2"/>
      <c r="I2190" s="4"/>
      <c r="J2190" s="4"/>
      <c r="K2190" s="4"/>
      <c r="L2190" s="4"/>
      <c r="M2190" s="4" t="str">
        <f>IF(vlookup(A2190,'Available Pokemon'!A:C,3,FALSE)=D2190,"Y","N")</f>
        <v>N</v>
      </c>
      <c r="N2190" s="4" t="str">
        <f>iferror(IF(vlookup(A2190,'Available Pokemon'!A:D,4,FALSE)=D2190,"Y","N"),"N")</f>
        <v>N</v>
      </c>
      <c r="O2190" s="4" t="str">
        <f t="shared" si="6"/>
        <v>N</v>
      </c>
      <c r="P2190" s="4" t="s">
        <v>44</v>
      </c>
      <c r="Q2190" s="4"/>
      <c r="R2190" s="4" t="s">
        <v>28</v>
      </c>
      <c r="S2190" s="4" t="s">
        <v>31</v>
      </c>
      <c r="T2190" s="4" t="s">
        <v>82</v>
      </c>
      <c r="U2190" s="4" t="s">
        <v>31</v>
      </c>
    </row>
    <row r="2191" hidden="1">
      <c r="A2191" s="11" t="s">
        <v>1160</v>
      </c>
      <c r="B2191" s="2" t="s">
        <v>938</v>
      </c>
      <c r="C2191" s="12" t="s">
        <v>1386</v>
      </c>
      <c r="D2191" s="3" t="str">
        <f>VLOOKUP(C2191,Locations!$G$2:$H$250,2,false)</f>
        <v>00209 Ametrine Core</v>
      </c>
      <c r="E2191" s="11" t="s">
        <v>24</v>
      </c>
      <c r="F2191" s="23" t="s">
        <v>1354</v>
      </c>
      <c r="G2191" s="3"/>
      <c r="H2191" s="2"/>
      <c r="I2191" s="4" t="s">
        <v>878</v>
      </c>
      <c r="J2191" s="4" t="s">
        <v>879</v>
      </c>
      <c r="K2191" s="4"/>
      <c r="L2191" s="4"/>
      <c r="M2191" s="4" t="str">
        <f>IF(vlookup(A2191,'Available Pokemon'!A:C,3,FALSE)=D2191,"Y","N")</f>
        <v>N</v>
      </c>
      <c r="N2191" s="4" t="str">
        <f>iferror(IF(vlookup(A2191,'Available Pokemon'!A:D,4,FALSE)=D2191,"Y","N"),"N")</f>
        <v>N</v>
      </c>
      <c r="O2191" s="4" t="str">
        <f t="shared" si="6"/>
        <v>N</v>
      </c>
      <c r="P2191" s="4" t="s">
        <v>44</v>
      </c>
      <c r="Q2191" s="4" t="s">
        <v>75</v>
      </c>
      <c r="R2191" s="4" t="s">
        <v>28</v>
      </c>
      <c r="S2191" s="4" t="s">
        <v>28</v>
      </c>
      <c r="T2191" s="4">
        <v>0.0</v>
      </c>
      <c r="U2191" s="4" t="s">
        <v>31</v>
      </c>
    </row>
    <row r="2192" hidden="1">
      <c r="A2192" s="11" t="s">
        <v>847</v>
      </c>
      <c r="B2192" s="2" t="s">
        <v>938</v>
      </c>
      <c r="C2192" s="12" t="s">
        <v>1386</v>
      </c>
      <c r="D2192" s="3" t="str">
        <f>VLOOKUP(C2192,Locations!$G$2:$H$250,2,false)</f>
        <v>00209 Ametrine Core</v>
      </c>
      <c r="E2192" s="11" t="s">
        <v>24</v>
      </c>
      <c r="F2192" s="23" t="s">
        <v>1354</v>
      </c>
      <c r="G2192" s="3"/>
      <c r="H2192" s="2"/>
      <c r="I2192" s="4" t="s">
        <v>839</v>
      </c>
      <c r="J2192" s="4"/>
      <c r="K2192" s="4"/>
      <c r="L2192" s="4"/>
      <c r="M2192" s="4" t="str">
        <f>IF(vlookup(A2192,'Available Pokemon'!A:C,3,FALSE)=D2192,"Y","N")</f>
        <v>N</v>
      </c>
      <c r="N2192" s="4" t="str">
        <f>iferror(IF(vlookup(A2192,'Available Pokemon'!A:D,4,FALSE)=D2192,"Y","N"),"N")</f>
        <v>N</v>
      </c>
      <c r="O2192" s="4" t="str">
        <f t="shared" si="6"/>
        <v>N</v>
      </c>
      <c r="P2192" s="4" t="s">
        <v>44</v>
      </c>
      <c r="Q2192" s="4" t="s">
        <v>186</v>
      </c>
      <c r="R2192" s="4" t="s">
        <v>28</v>
      </c>
      <c r="S2192" s="4" t="s">
        <v>28</v>
      </c>
      <c r="T2192" s="4">
        <v>0.0</v>
      </c>
      <c r="U2192" s="4" t="s">
        <v>31</v>
      </c>
    </row>
    <row r="2193" hidden="1">
      <c r="A2193" s="11" t="s">
        <v>849</v>
      </c>
      <c r="B2193" s="2" t="s">
        <v>938</v>
      </c>
      <c r="C2193" s="12" t="s">
        <v>1386</v>
      </c>
      <c r="D2193" s="3" t="str">
        <f>VLOOKUP(C2193,Locations!$G$2:$H$250,2,false)</f>
        <v>00209 Ametrine Core</v>
      </c>
      <c r="E2193" s="11" t="s">
        <v>24</v>
      </c>
      <c r="F2193" s="23" t="s">
        <v>1354</v>
      </c>
      <c r="G2193" s="3"/>
      <c r="H2193" s="2"/>
      <c r="I2193" s="4"/>
      <c r="J2193" s="4"/>
      <c r="K2193" s="4"/>
      <c r="L2193" s="4"/>
      <c r="M2193" s="4" t="str">
        <f>IF(vlookup(A2193,'Available Pokemon'!A:C,3,FALSE)=D2193,"Y","N")</f>
        <v>N</v>
      </c>
      <c r="N2193" s="4" t="str">
        <f>iferror(IF(vlookup(A2193,'Available Pokemon'!A:D,4,FALSE)=D2193,"Y","N"),"N")</f>
        <v>N</v>
      </c>
      <c r="O2193" s="4" t="str">
        <f t="shared" si="6"/>
        <v>N</v>
      </c>
      <c r="P2193" s="4" t="s">
        <v>44</v>
      </c>
      <c r="Q2193" s="4"/>
      <c r="R2193" s="4" t="s">
        <v>28</v>
      </c>
      <c r="S2193" s="4" t="s">
        <v>28</v>
      </c>
      <c r="T2193" s="4">
        <v>0.0</v>
      </c>
      <c r="U2193" s="4" t="s">
        <v>31</v>
      </c>
    </row>
    <row r="2194" hidden="1">
      <c r="A2194" s="11" t="s">
        <v>752</v>
      </c>
      <c r="B2194" s="2" t="s">
        <v>938</v>
      </c>
      <c r="C2194" s="12" t="s">
        <v>1386</v>
      </c>
      <c r="D2194" s="3" t="str">
        <f>VLOOKUP(C2194,Locations!$G$2:$H$250,2,false)</f>
        <v>00209 Ametrine Core</v>
      </c>
      <c r="E2194" s="11" t="s">
        <v>24</v>
      </c>
      <c r="F2194" s="23" t="s">
        <v>1354</v>
      </c>
      <c r="G2194" s="3"/>
      <c r="H2194" s="2"/>
      <c r="I2194" s="4" t="s">
        <v>336</v>
      </c>
      <c r="J2194" s="4"/>
      <c r="K2194" s="4"/>
      <c r="L2194" s="4"/>
      <c r="M2194" s="4" t="str">
        <f>IF(vlookup(A2194,'Available Pokemon'!A:C,3,FALSE)=D2194,"Y","N")</f>
        <v>N</v>
      </c>
      <c r="N2194" s="4" t="str">
        <f>iferror(IF(vlookup(A2194,'Available Pokemon'!A:D,4,FALSE)=D2194,"Y","N"),"N")</f>
        <v>N</v>
      </c>
      <c r="O2194" s="4" t="str">
        <f t="shared" si="6"/>
        <v>N</v>
      </c>
      <c r="P2194" s="4" t="s">
        <v>44</v>
      </c>
      <c r="Q2194" s="4" t="s">
        <v>30</v>
      </c>
      <c r="R2194" s="4" t="s">
        <v>28</v>
      </c>
      <c r="S2194" s="4" t="s">
        <v>31</v>
      </c>
      <c r="T2194" s="4" t="s">
        <v>82</v>
      </c>
      <c r="U2194" s="4" t="s">
        <v>31</v>
      </c>
    </row>
    <row r="2195" hidden="1">
      <c r="A2195" s="11" t="s">
        <v>852</v>
      </c>
      <c r="B2195" s="11" t="s">
        <v>44</v>
      </c>
      <c r="C2195" s="12" t="s">
        <v>1386</v>
      </c>
      <c r="D2195" s="3" t="str">
        <f>VLOOKUP(C2195,Locations!$G$2:$H$250,2,false)</f>
        <v>00209 Ametrine Core</v>
      </c>
      <c r="E2195" s="11" t="s">
        <v>24</v>
      </c>
      <c r="F2195" s="23" t="s">
        <v>1354</v>
      </c>
      <c r="G2195" s="3"/>
      <c r="H2195" s="11"/>
      <c r="I2195" s="4"/>
      <c r="J2195" s="4"/>
      <c r="K2195" s="4"/>
      <c r="L2195" s="4"/>
      <c r="M2195" s="4" t="str">
        <f>IF(vlookup(A2195,'Available Pokemon'!A:C,3,FALSE)=D2195,"Y","N")</f>
        <v>N</v>
      </c>
      <c r="N2195" s="4" t="str">
        <f>iferror(IF(vlookup(A2195,'Available Pokemon'!A:D,4,FALSE)=D2195,"Y","N"),"N")</f>
        <v>N</v>
      </c>
      <c r="O2195" s="4" t="str">
        <f t="shared" si="6"/>
        <v>N</v>
      </c>
      <c r="P2195" s="4" t="s">
        <v>44</v>
      </c>
      <c r="Q2195" s="4" t="s">
        <v>75</v>
      </c>
      <c r="R2195" s="4" t="s">
        <v>28</v>
      </c>
      <c r="S2195" s="4" t="s">
        <v>28</v>
      </c>
      <c r="T2195" s="4">
        <v>0.0</v>
      </c>
      <c r="U2195" s="4" t="s">
        <v>31</v>
      </c>
    </row>
    <row r="2196" hidden="1">
      <c r="A2196" s="11" t="s">
        <v>803</v>
      </c>
      <c r="B2196" s="11" t="s">
        <v>44</v>
      </c>
      <c r="C2196" s="12" t="s">
        <v>1386</v>
      </c>
      <c r="D2196" s="3" t="str">
        <f>VLOOKUP(C2196,Locations!$G$2:$H$250,2,false)</f>
        <v>00209 Ametrine Core</v>
      </c>
      <c r="E2196" s="11" t="s">
        <v>24</v>
      </c>
      <c r="F2196" s="23" t="s">
        <v>1354</v>
      </c>
      <c r="G2196" s="3"/>
      <c r="H2196" s="11"/>
      <c r="I2196" s="4"/>
      <c r="J2196" s="4"/>
      <c r="K2196" s="4"/>
      <c r="L2196" s="4"/>
      <c r="M2196" s="4" t="str">
        <f>IF(vlookup(A2196,'Available Pokemon'!A:C,3,FALSE)=D2196,"Y","N")</f>
        <v>N</v>
      </c>
      <c r="N2196" s="4" t="str">
        <f>iferror(IF(vlookup(A2196,'Available Pokemon'!A:D,4,FALSE)=D2196,"Y","N"),"N")</f>
        <v>N</v>
      </c>
      <c r="O2196" s="4" t="str">
        <f t="shared" si="6"/>
        <v>N</v>
      </c>
      <c r="P2196" s="4" t="s">
        <v>44</v>
      </c>
      <c r="Q2196" s="4"/>
      <c r="R2196" s="4" t="s">
        <v>28</v>
      </c>
      <c r="S2196" s="4" t="s">
        <v>28</v>
      </c>
      <c r="T2196" s="4">
        <v>0.0</v>
      </c>
      <c r="U2196" s="4" t="s">
        <v>31</v>
      </c>
    </row>
    <row r="2197" hidden="1">
      <c r="A2197" s="11" t="s">
        <v>270</v>
      </c>
      <c r="B2197" s="11" t="s">
        <v>44</v>
      </c>
      <c r="C2197" s="12" t="s">
        <v>1386</v>
      </c>
      <c r="D2197" s="3" t="str">
        <f>VLOOKUP(C2197,Locations!$G$2:$H$250,2,false)</f>
        <v>00209 Ametrine Core</v>
      </c>
      <c r="E2197" s="11" t="s">
        <v>24</v>
      </c>
      <c r="F2197" s="23" t="s">
        <v>1354</v>
      </c>
      <c r="G2197" s="3"/>
      <c r="H2197" s="11"/>
      <c r="I2197" s="4"/>
      <c r="J2197" s="4"/>
      <c r="K2197" s="4"/>
      <c r="L2197" s="4"/>
      <c r="M2197" s="4" t="str">
        <f>IF(vlookup(A2197,'Available Pokemon'!A:C,3,FALSE)=D2197,"Y","N")</f>
        <v>N</v>
      </c>
      <c r="N2197" s="4" t="str">
        <f>iferror(IF(vlookup(A2197,'Available Pokemon'!A:D,4,FALSE)=D2197,"Y","N"),"N")</f>
        <v>N</v>
      </c>
      <c r="O2197" s="4" t="str">
        <f t="shared" si="6"/>
        <v>N</v>
      </c>
      <c r="P2197" s="4" t="s">
        <v>44</v>
      </c>
      <c r="Q2197" s="4"/>
      <c r="R2197" s="4" t="s">
        <v>271</v>
      </c>
      <c r="S2197" s="4" t="s">
        <v>31</v>
      </c>
      <c r="T2197" s="4">
        <v>1.0</v>
      </c>
      <c r="U2197" s="4"/>
    </row>
    <row r="2198" hidden="1">
      <c r="A2198" s="11" t="s">
        <v>854</v>
      </c>
      <c r="B2198" s="11" t="s">
        <v>44</v>
      </c>
      <c r="C2198" s="12" t="s">
        <v>1386</v>
      </c>
      <c r="D2198" s="3" t="str">
        <f>VLOOKUP(C2198,Locations!$G$2:$H$250,2,false)</f>
        <v>00209 Ametrine Core</v>
      </c>
      <c r="E2198" s="11" t="s">
        <v>24</v>
      </c>
      <c r="F2198" s="23" t="s">
        <v>1354</v>
      </c>
      <c r="G2198" s="3"/>
      <c r="H2198" s="11"/>
      <c r="I2198" s="4"/>
      <c r="J2198" s="4"/>
      <c r="K2198" s="4"/>
      <c r="L2198" s="4"/>
      <c r="M2198" s="4" t="str">
        <f>IF(vlookup(A2198,'Available Pokemon'!A:C,3,FALSE)=D2198,"Y","N")</f>
        <v>N</v>
      </c>
      <c r="N2198" s="4" t="str">
        <f>iferror(IF(vlookup(A2198,'Available Pokemon'!A:D,4,FALSE)=D2198,"Y","N"),"N")</f>
        <v>N</v>
      </c>
      <c r="O2198" s="4" t="str">
        <f t="shared" si="6"/>
        <v>N</v>
      </c>
      <c r="P2198" s="4" t="s">
        <v>44</v>
      </c>
      <c r="Q2198" s="4"/>
      <c r="R2198" s="4" t="s">
        <v>28</v>
      </c>
      <c r="S2198" s="4" t="s">
        <v>31</v>
      </c>
      <c r="T2198" s="4">
        <v>1.0</v>
      </c>
      <c r="U2198" s="4"/>
    </row>
    <row r="2199" hidden="1">
      <c r="A2199" s="11" t="s">
        <v>758</v>
      </c>
      <c r="B2199" s="11" t="s">
        <v>44</v>
      </c>
      <c r="C2199" s="12" t="s">
        <v>1386</v>
      </c>
      <c r="D2199" s="3" t="str">
        <f>VLOOKUP(C2199,Locations!$G$2:$H$250,2,false)</f>
        <v>00209 Ametrine Core</v>
      </c>
      <c r="E2199" s="11" t="s">
        <v>24</v>
      </c>
      <c r="F2199" s="23" t="s">
        <v>1354</v>
      </c>
      <c r="G2199" s="3"/>
      <c r="H2199" s="11"/>
      <c r="I2199" s="4"/>
      <c r="J2199" s="4"/>
      <c r="K2199" s="4"/>
      <c r="L2199" s="4"/>
      <c r="M2199" s="4" t="str">
        <f>IF(vlookup(A2199,'Available Pokemon'!A:C,3,FALSE)=D2199,"Y","N")</f>
        <v>N</v>
      </c>
      <c r="N2199" s="4" t="str">
        <f>iferror(IF(vlookup(A2199,'Available Pokemon'!A:D,4,FALSE)=D2199,"Y","N"),"N")</f>
        <v>N</v>
      </c>
      <c r="O2199" s="4" t="str">
        <f t="shared" si="6"/>
        <v>N</v>
      </c>
      <c r="P2199" s="4" t="s">
        <v>44</v>
      </c>
      <c r="Q2199" s="4"/>
      <c r="R2199" s="4" t="s">
        <v>28</v>
      </c>
      <c r="S2199" s="4" t="s">
        <v>31</v>
      </c>
      <c r="T2199" s="4" t="s">
        <v>82</v>
      </c>
      <c r="U2199" s="4" t="s">
        <v>31</v>
      </c>
    </row>
    <row r="2200">
      <c r="A2200" s="3" t="s">
        <v>1391</v>
      </c>
      <c r="B2200" s="2" t="s">
        <v>22</v>
      </c>
      <c r="C2200" s="3" t="s">
        <v>530</v>
      </c>
      <c r="D2200" s="3" t="str">
        <f>VLOOKUP(C2200,Locations!$G$2:$H$250,2,false)</f>
        <v>00029 Apophyll Academy</v>
      </c>
      <c r="E2200" s="2" t="s">
        <v>24</v>
      </c>
      <c r="F2200" s="23" t="s">
        <v>1392</v>
      </c>
      <c r="G2200" s="5" t="s">
        <v>1393</v>
      </c>
      <c r="H2200" s="2"/>
      <c r="I2200" s="4" t="s">
        <v>28</v>
      </c>
      <c r="J2200" s="4" t="s">
        <v>28</v>
      </c>
      <c r="K2200" s="4" t="s">
        <v>28</v>
      </c>
      <c r="L2200" s="4" t="s">
        <v>70</v>
      </c>
      <c r="M2200" s="4" t="str">
        <f>IF(vlookup(A2200,'Available Pokemon'!A:C,3,FALSE)=D2200,"Y","N")</f>
        <v>Y</v>
      </c>
      <c r="N2200" s="4" t="str">
        <f>iferror(IF(vlookup(A2200,'Available Pokemon'!A:D,4,FALSE)=D2200,"Y","N"),"N")</f>
        <v>N</v>
      </c>
      <c r="O2200" s="4" t="str">
        <f t="shared" si="6"/>
        <v>Y</v>
      </c>
      <c r="P2200" s="4" t="s">
        <v>226</v>
      </c>
      <c r="Q2200" s="4" t="s">
        <v>177</v>
      </c>
      <c r="R2200" s="4"/>
      <c r="S2200" s="4"/>
      <c r="T2200" s="4" t="s">
        <v>82</v>
      </c>
      <c r="U2200" s="4" t="s">
        <v>31</v>
      </c>
    </row>
    <row r="2201">
      <c r="A2201" s="3" t="s">
        <v>1394</v>
      </c>
      <c r="B2201" s="2" t="s">
        <v>22</v>
      </c>
      <c r="C2201" s="3" t="s">
        <v>794</v>
      </c>
      <c r="D2201" s="3" t="str">
        <f>VLOOKUP(C2201,Locations!$G$2:$H$250,2,false)</f>
        <v>00065 Subseven Sanctum</v>
      </c>
      <c r="E2201" s="2" t="s">
        <v>24</v>
      </c>
      <c r="F2201" s="23" t="s">
        <v>1392</v>
      </c>
      <c r="G2201" s="5" t="s">
        <v>1395</v>
      </c>
      <c r="H2201" s="2"/>
      <c r="I2201" s="4" t="s">
        <v>28</v>
      </c>
      <c r="J2201" s="4" t="s">
        <v>28</v>
      </c>
      <c r="K2201" s="4" t="s">
        <v>28</v>
      </c>
      <c r="L2201" s="4" t="s">
        <v>70</v>
      </c>
      <c r="M2201" s="4" t="str">
        <f>IF(vlookup(A2201,'Available Pokemon'!A:C,3,FALSE)=D2201,"Y","N")</f>
        <v>Y</v>
      </c>
      <c r="N2201" s="4" t="str">
        <f>iferror(IF(vlookup(A2201,'Available Pokemon'!A:D,4,FALSE)=D2201,"Y","N"),"N")</f>
        <v>N</v>
      </c>
      <c r="O2201" s="4" t="str">
        <f t="shared" si="6"/>
        <v>Y</v>
      </c>
      <c r="P2201" s="4" t="s">
        <v>131</v>
      </c>
      <c r="Q2201" s="4" t="s">
        <v>186</v>
      </c>
      <c r="R2201" s="4"/>
      <c r="S2201" s="4"/>
      <c r="T2201" s="4" t="s">
        <v>82</v>
      </c>
      <c r="U2201" s="4" t="s">
        <v>31</v>
      </c>
    </row>
    <row r="2202">
      <c r="A2202" s="3" t="s">
        <v>1396</v>
      </c>
      <c r="B2202" s="2" t="s">
        <v>22</v>
      </c>
      <c r="C2202" s="3" t="s">
        <v>794</v>
      </c>
      <c r="D2202" s="3" t="str">
        <f>VLOOKUP(C2202,Locations!$G$2:$H$250,2,false)</f>
        <v>00065 Subseven Sanctum</v>
      </c>
      <c r="E2202" s="2" t="s">
        <v>24</v>
      </c>
      <c r="F2202" s="23" t="s">
        <v>1392</v>
      </c>
      <c r="G2202" s="5" t="s">
        <v>1395</v>
      </c>
      <c r="H2202" s="2"/>
      <c r="I2202" s="4" t="s">
        <v>28</v>
      </c>
      <c r="J2202" s="4" t="s">
        <v>28</v>
      </c>
      <c r="K2202" s="4" t="s">
        <v>28</v>
      </c>
      <c r="L2202" s="4" t="s">
        <v>70</v>
      </c>
      <c r="M2202" s="4" t="str">
        <f>IF(vlookup(A2202,'Available Pokemon'!A:C,3,FALSE)=D2202,"Y","N")</f>
        <v>Y</v>
      </c>
      <c r="N2202" s="4" t="str">
        <f>iferror(IF(vlookup(A2202,'Available Pokemon'!A:D,4,FALSE)=D2202,"Y","N"),"N")</f>
        <v>N</v>
      </c>
      <c r="O2202" s="4" t="str">
        <f t="shared" si="6"/>
        <v>Y</v>
      </c>
      <c r="P2202" s="4" t="s">
        <v>44</v>
      </c>
      <c r="Q2202" s="4" t="s">
        <v>186</v>
      </c>
      <c r="R2202" s="4"/>
      <c r="S2202" s="4"/>
      <c r="T2202" s="4" t="s">
        <v>82</v>
      </c>
      <c r="U2202" s="4" t="s">
        <v>31</v>
      </c>
    </row>
    <row r="2203">
      <c r="A2203" s="3" t="s">
        <v>1397</v>
      </c>
      <c r="B2203" s="2" t="s">
        <v>22</v>
      </c>
      <c r="C2203" s="3" t="s">
        <v>990</v>
      </c>
      <c r="D2203" s="3" t="str">
        <f>VLOOKUP(C2203,Locations!$G$2:$H$250,2,false)</f>
        <v>00110 Peridot Ward Renovated</v>
      </c>
      <c r="E2203" s="2" t="s">
        <v>24</v>
      </c>
      <c r="F2203" s="23" t="s">
        <v>1392</v>
      </c>
      <c r="G2203" s="5" t="s">
        <v>1398</v>
      </c>
      <c r="H2203" s="2"/>
      <c r="I2203" s="4" t="s">
        <v>28</v>
      </c>
      <c r="J2203" s="4" t="s">
        <v>28</v>
      </c>
      <c r="K2203" s="4" t="s">
        <v>28</v>
      </c>
      <c r="L2203" s="4" t="s">
        <v>70</v>
      </c>
      <c r="M2203" s="4" t="str">
        <f>IF(vlookup(A2203,'Available Pokemon'!A:C,3,FALSE)=D2203,"Y","N")</f>
        <v>Y</v>
      </c>
      <c r="N2203" s="4" t="str">
        <f>iferror(IF(vlookup(A2203,'Available Pokemon'!A:D,4,FALSE)=D2203,"Y","N"),"N")</f>
        <v>N</v>
      </c>
      <c r="O2203" s="4" t="str">
        <f t="shared" si="6"/>
        <v>Y</v>
      </c>
      <c r="P2203" s="4" t="s">
        <v>90</v>
      </c>
      <c r="Q2203" s="4" t="s">
        <v>131</v>
      </c>
      <c r="R2203" s="4"/>
      <c r="S2203" s="4"/>
      <c r="T2203" s="4" t="s">
        <v>82</v>
      </c>
      <c r="U2203" s="4" t="s">
        <v>31</v>
      </c>
    </row>
    <row r="2204" hidden="1">
      <c r="A2204" s="2" t="s">
        <v>631</v>
      </c>
      <c r="B2204" s="2" t="s">
        <v>165</v>
      </c>
      <c r="C2204" s="12" t="s">
        <v>1299</v>
      </c>
      <c r="D2204" s="3" t="str">
        <f>VLOOKUP(C2204,Locations!$G$2:$H$250,2,false)</f>
        <v>00193 Chrysolia Deepwoods</v>
      </c>
      <c r="E2204" s="11" t="s">
        <v>24</v>
      </c>
      <c r="F2204" s="23" t="s">
        <v>1392</v>
      </c>
      <c r="G2204" s="3"/>
      <c r="H2204" s="11"/>
      <c r="I2204" s="4" t="s">
        <v>632</v>
      </c>
      <c r="J2204" s="4" t="s">
        <v>633</v>
      </c>
      <c r="K2204" s="4"/>
      <c r="L2204" s="4"/>
      <c r="M2204" s="4" t="str">
        <f>IF(vlookup(A2204,'Available Pokemon'!A:C,3,FALSE)=D2204,"Y","N")</f>
        <v>N</v>
      </c>
      <c r="N2204" s="4" t="str">
        <f>iferror(IF(vlookup(A2204,'Available Pokemon'!A:D,4,FALSE)=D2204,"Y","N"),"N")</f>
        <v>N</v>
      </c>
      <c r="O2204" s="4" t="str">
        <f t="shared" si="6"/>
        <v>N</v>
      </c>
      <c r="P2204" s="4" t="s">
        <v>71</v>
      </c>
      <c r="Q2204" s="4"/>
      <c r="R2204" s="4"/>
      <c r="S2204" s="4"/>
      <c r="T2204" s="4" t="s">
        <v>82</v>
      </c>
      <c r="U2204" s="4" t="s">
        <v>31</v>
      </c>
    </row>
    <row r="2205" hidden="1">
      <c r="A2205" s="2" t="s">
        <v>1177</v>
      </c>
      <c r="B2205" s="2" t="s">
        <v>165</v>
      </c>
      <c r="C2205" s="12" t="s">
        <v>1299</v>
      </c>
      <c r="D2205" s="3" t="str">
        <f>VLOOKUP(C2205,Locations!$G$2:$H$250,2,false)</f>
        <v>00193 Chrysolia Deepwoods</v>
      </c>
      <c r="E2205" s="11" t="s">
        <v>24</v>
      </c>
      <c r="F2205" s="23" t="s">
        <v>1392</v>
      </c>
      <c r="G2205" s="3"/>
      <c r="H2205" s="11"/>
      <c r="I2205" s="4"/>
      <c r="J2205" s="4"/>
      <c r="K2205" s="4"/>
      <c r="L2205" s="4"/>
      <c r="M2205" s="4" t="str">
        <f>IF(vlookup(A2205,'Available Pokemon'!A:C,3,FALSE)=D2205,"Y","N")</f>
        <v>N</v>
      </c>
      <c r="N2205" s="4" t="str">
        <f>iferror(IF(vlookup(A2205,'Available Pokemon'!A:D,4,FALSE)=D2205,"Y","N"),"N")</f>
        <v>N</v>
      </c>
      <c r="O2205" s="4" t="str">
        <f t="shared" si="6"/>
        <v>N</v>
      </c>
      <c r="P2205" s="4" t="s">
        <v>1399</v>
      </c>
      <c r="Q2205" s="4" t="s">
        <v>56</v>
      </c>
      <c r="R2205" s="4"/>
      <c r="S2205" s="4"/>
      <c r="T2205" s="4">
        <v>0.0</v>
      </c>
      <c r="U2205" s="4" t="s">
        <v>31</v>
      </c>
    </row>
    <row r="2206">
      <c r="A2206" s="2" t="s">
        <v>1300</v>
      </c>
      <c r="B2206" s="2" t="s">
        <v>165</v>
      </c>
      <c r="C2206" s="12" t="s">
        <v>1299</v>
      </c>
      <c r="D2206" s="3" t="str">
        <f>VLOOKUP(C2206,Locations!$G$2:$H$250,2,false)</f>
        <v>00193 Chrysolia Deepwoods</v>
      </c>
      <c r="E2206" s="11" t="s">
        <v>24</v>
      </c>
      <c r="F2206" s="23" t="s">
        <v>1392</v>
      </c>
      <c r="G2206" s="3"/>
      <c r="H2206" s="11"/>
      <c r="I2206" s="4"/>
      <c r="J2206" s="4"/>
      <c r="K2206" s="4"/>
      <c r="L2206" s="4"/>
      <c r="M2206" s="4" t="str">
        <f>IF(vlookup(A2206,'Available Pokemon'!A:C,3,FALSE)=D2206,"Y","N")</f>
        <v>Y</v>
      </c>
      <c r="N2206" s="4" t="str">
        <f>iferror(IF(vlookup(A2206,'Available Pokemon'!A:D,4,FALSE)=D2206,"Y","N"),"N")</f>
        <v>N</v>
      </c>
      <c r="O2206" s="4" t="str">
        <f t="shared" si="6"/>
        <v>Y</v>
      </c>
      <c r="P2206" s="4" t="s">
        <v>30</v>
      </c>
      <c r="Q2206" s="4"/>
      <c r="R2206" s="4"/>
      <c r="S2206" s="4"/>
      <c r="T2206" s="4">
        <v>0.0</v>
      </c>
      <c r="U2206" s="4" t="s">
        <v>31</v>
      </c>
    </row>
    <row r="2207" hidden="1">
      <c r="A2207" s="2" t="s">
        <v>1269</v>
      </c>
      <c r="B2207" s="2" t="s">
        <v>165</v>
      </c>
      <c r="C2207" s="12" t="s">
        <v>1299</v>
      </c>
      <c r="D2207" s="3" t="str">
        <f>VLOOKUP(C2207,Locations!$G$2:$H$250,2,false)</f>
        <v>00193 Chrysolia Deepwoods</v>
      </c>
      <c r="E2207" s="11" t="s">
        <v>24</v>
      </c>
      <c r="F2207" s="23" t="s">
        <v>1392</v>
      </c>
      <c r="G2207" s="3"/>
      <c r="H2207" s="11"/>
      <c r="I2207" s="4" t="s">
        <v>443</v>
      </c>
      <c r="J2207" s="4"/>
      <c r="K2207" s="4"/>
      <c r="L2207" s="4"/>
      <c r="M2207" s="4" t="str">
        <f>IF(vlookup(A2207,'Available Pokemon'!A:C,3,FALSE)=D2207,"Y","N")</f>
        <v>N</v>
      </c>
      <c r="N2207" s="4" t="str">
        <f>iferror(IF(vlookup(A2207,'Available Pokemon'!A:D,4,FALSE)=D2207,"Y","N"),"N")</f>
        <v>N</v>
      </c>
      <c r="O2207" s="4" t="str">
        <f t="shared" si="6"/>
        <v>N</v>
      </c>
      <c r="P2207" s="4" t="s">
        <v>121</v>
      </c>
      <c r="Q2207" s="4" t="s">
        <v>128</v>
      </c>
      <c r="R2207" s="4"/>
      <c r="S2207" s="4"/>
      <c r="T2207" s="4">
        <v>0.0</v>
      </c>
      <c r="U2207" s="4" t="s">
        <v>31</v>
      </c>
    </row>
    <row r="2208" hidden="1">
      <c r="A2208" s="2" t="s">
        <v>456</v>
      </c>
      <c r="B2208" s="2" t="s">
        <v>165</v>
      </c>
      <c r="C2208" s="12" t="s">
        <v>1299</v>
      </c>
      <c r="D2208" s="3" t="str">
        <f>VLOOKUP(C2208,Locations!$G$2:$H$250,2,false)</f>
        <v>00193 Chrysolia Deepwoods</v>
      </c>
      <c r="E2208" s="11" t="s">
        <v>24</v>
      </c>
      <c r="F2208" s="23" t="s">
        <v>1392</v>
      </c>
      <c r="G2208" s="3"/>
      <c r="H2208" s="11"/>
      <c r="I2208" s="4" t="s">
        <v>457</v>
      </c>
      <c r="J2208" s="4"/>
      <c r="K2208" s="4"/>
      <c r="L2208" s="4"/>
      <c r="M2208" s="4" t="str">
        <f>IF(vlookup(A2208,'Available Pokemon'!A:C,3,FALSE)=D2208,"Y","N")</f>
        <v>N</v>
      </c>
      <c r="N2208" s="4" t="str">
        <f>iferror(IF(vlookup(A2208,'Available Pokemon'!A:D,4,FALSE)=D2208,"Y","N"),"N")</f>
        <v>N</v>
      </c>
      <c r="O2208" s="4" t="str">
        <f t="shared" si="6"/>
        <v>N</v>
      </c>
      <c r="P2208" s="4" t="s">
        <v>131</v>
      </c>
      <c r="Q2208" s="4" t="s">
        <v>172</v>
      </c>
      <c r="R2208" s="4"/>
      <c r="S2208" s="4"/>
      <c r="T2208" s="4" t="s">
        <v>82</v>
      </c>
      <c r="U2208" s="4" t="s">
        <v>31</v>
      </c>
    </row>
    <row r="2209" hidden="1">
      <c r="A2209" s="2" t="s">
        <v>575</v>
      </c>
      <c r="B2209" s="2" t="s">
        <v>165</v>
      </c>
      <c r="C2209" s="12" t="s">
        <v>1299</v>
      </c>
      <c r="D2209" s="3" t="str">
        <f>VLOOKUP(C2209,Locations!$G$2:$H$250,2,false)</f>
        <v>00193 Chrysolia Deepwoods</v>
      </c>
      <c r="E2209" s="11" t="s">
        <v>24</v>
      </c>
      <c r="F2209" s="23" t="s">
        <v>1392</v>
      </c>
      <c r="G2209" s="3"/>
      <c r="H2209" s="11"/>
      <c r="I2209" s="4" t="s">
        <v>353</v>
      </c>
      <c r="J2209" s="4" t="s">
        <v>354</v>
      </c>
      <c r="K2209" s="4"/>
      <c r="L2209" s="4"/>
      <c r="M2209" s="4" t="str">
        <f>IF(vlookup(A2209,'Available Pokemon'!A:C,3,FALSE)=D2209,"Y","N")</f>
        <v>N</v>
      </c>
      <c r="N2209" s="4" t="str">
        <f>iferror(IF(vlookup(A2209,'Available Pokemon'!A:D,4,FALSE)=D2209,"Y","N"),"N")</f>
        <v>N</v>
      </c>
      <c r="O2209" s="4" t="str">
        <f t="shared" si="6"/>
        <v>N</v>
      </c>
      <c r="P2209" s="4" t="s">
        <v>30</v>
      </c>
      <c r="Q2209" s="4" t="s">
        <v>90</v>
      </c>
      <c r="R2209" s="4"/>
      <c r="S2209" s="4"/>
      <c r="T2209" s="4">
        <v>0.0</v>
      </c>
      <c r="U2209" s="4" t="s">
        <v>31</v>
      </c>
    </row>
    <row r="2210" hidden="1">
      <c r="A2210" s="2" t="s">
        <v>694</v>
      </c>
      <c r="B2210" s="2" t="s">
        <v>165</v>
      </c>
      <c r="C2210" s="12" t="s">
        <v>1299</v>
      </c>
      <c r="D2210" s="3" t="str">
        <f>VLOOKUP(C2210,Locations!$G$2:$H$250,2,false)</f>
        <v>00193 Chrysolia Deepwoods</v>
      </c>
      <c r="E2210" s="11" t="s">
        <v>24</v>
      </c>
      <c r="F2210" s="23" t="s">
        <v>1392</v>
      </c>
      <c r="G2210" s="3"/>
      <c r="H2210" s="11"/>
      <c r="I2210" s="4"/>
      <c r="J2210" s="4"/>
      <c r="K2210" s="4"/>
      <c r="L2210" s="4"/>
      <c r="M2210" s="4" t="str">
        <f>IF(vlookup(A2210,'Available Pokemon'!A:C,3,FALSE)=D2210,"Y","N")</f>
        <v>N</v>
      </c>
      <c r="N2210" s="4" t="str">
        <f>iferror(IF(vlookup(A2210,'Available Pokemon'!A:D,4,FALSE)=D2210,"Y","N"),"N")</f>
        <v>N</v>
      </c>
      <c r="O2210" s="4" t="str">
        <f t="shared" si="6"/>
        <v>N</v>
      </c>
      <c r="P2210" s="4" t="s">
        <v>71</v>
      </c>
      <c r="Q2210" s="4"/>
      <c r="R2210" s="4"/>
      <c r="S2210" s="4"/>
      <c r="T2210" s="4" t="s">
        <v>82</v>
      </c>
      <c r="U2210" s="4" t="s">
        <v>31</v>
      </c>
    </row>
    <row r="2211" hidden="1">
      <c r="A2211" s="2" t="s">
        <v>705</v>
      </c>
      <c r="B2211" s="2" t="s">
        <v>165</v>
      </c>
      <c r="C2211" s="12" t="s">
        <v>1299</v>
      </c>
      <c r="D2211" s="3" t="str">
        <f>VLOOKUP(C2211,Locations!$G$2:$H$250,2,false)</f>
        <v>00193 Chrysolia Deepwoods</v>
      </c>
      <c r="E2211" s="11" t="s">
        <v>24</v>
      </c>
      <c r="F2211" s="23" t="s">
        <v>1392</v>
      </c>
      <c r="G2211" s="3"/>
      <c r="H2211" s="11"/>
      <c r="I2211" s="4" t="s">
        <v>800</v>
      </c>
      <c r="J2211" s="4"/>
      <c r="K2211" s="4"/>
      <c r="L2211" s="4"/>
      <c r="M2211" s="4" t="str">
        <f>IF(vlookup(A2211,'Available Pokemon'!A:C,3,FALSE)=D2211,"Y","N")</f>
        <v>N</v>
      </c>
      <c r="N2211" s="4" t="str">
        <f>iferror(IF(vlookup(A2211,'Available Pokemon'!A:D,4,FALSE)=D2211,"Y","N"),"N")</f>
        <v>N</v>
      </c>
      <c r="O2211" s="4" t="str">
        <f t="shared" si="6"/>
        <v>N</v>
      </c>
      <c r="P2211" s="4" t="s">
        <v>131</v>
      </c>
      <c r="Q2211" s="4" t="s">
        <v>128</v>
      </c>
      <c r="R2211" s="4"/>
      <c r="S2211" s="4"/>
      <c r="T2211" s="4">
        <v>0.0</v>
      </c>
      <c r="U2211" s="4" t="s">
        <v>31</v>
      </c>
    </row>
    <row r="2212" hidden="1">
      <c r="A2212" s="2" t="s">
        <v>1270</v>
      </c>
      <c r="B2212" s="2" t="s">
        <v>165</v>
      </c>
      <c r="C2212" s="12" t="s">
        <v>1299</v>
      </c>
      <c r="D2212" s="3" t="str">
        <f>VLOOKUP(C2212,Locations!$G$2:$H$250,2,false)</f>
        <v>00193 Chrysolia Deepwoods</v>
      </c>
      <c r="E2212" s="11" t="s">
        <v>24</v>
      </c>
      <c r="F2212" s="23" t="s">
        <v>1392</v>
      </c>
      <c r="G2212" s="3"/>
      <c r="H2212" s="11"/>
      <c r="I2212" s="4"/>
      <c r="J2212" s="4"/>
      <c r="K2212" s="4"/>
      <c r="L2212" s="4"/>
      <c r="M2212" s="4" t="str">
        <f>IF(vlookup(A2212,'Available Pokemon'!A:C,3,FALSE)=D2212,"Y","N")</f>
        <v>N</v>
      </c>
      <c r="N2212" s="4" t="str">
        <f>iferror(IF(vlookup(A2212,'Available Pokemon'!A:D,4,FALSE)=D2212,"Y","N"),"N")</f>
        <v>N</v>
      </c>
      <c r="O2212" s="4" t="str">
        <f t="shared" si="6"/>
        <v>N</v>
      </c>
      <c r="P2212" s="4" t="s">
        <v>29</v>
      </c>
      <c r="Q2212" s="4" t="s">
        <v>30</v>
      </c>
      <c r="R2212" s="4"/>
      <c r="S2212" s="4"/>
      <c r="T2212" s="4">
        <v>0.0</v>
      </c>
      <c r="U2212" s="4" t="s">
        <v>31</v>
      </c>
    </row>
    <row r="2213" hidden="1">
      <c r="A2213" s="2" t="s">
        <v>639</v>
      </c>
      <c r="B2213" s="2" t="s">
        <v>165</v>
      </c>
      <c r="C2213" s="12" t="s">
        <v>1299</v>
      </c>
      <c r="D2213" s="3" t="str">
        <f>VLOOKUP(C2213,Locations!$G$2:$H$250,2,false)</f>
        <v>00193 Chrysolia Deepwoods</v>
      </c>
      <c r="E2213" s="11" t="s">
        <v>24</v>
      </c>
      <c r="F2213" s="23" t="s">
        <v>1392</v>
      </c>
      <c r="G2213" s="3"/>
      <c r="H2213" s="11"/>
      <c r="I2213" s="4" t="s">
        <v>640</v>
      </c>
      <c r="J2213" s="4"/>
      <c r="K2213" s="4"/>
      <c r="L2213" s="4"/>
      <c r="M2213" s="4" t="str">
        <f>IF(vlookup(A2213,'Available Pokemon'!A:C,3,FALSE)=D2213,"Y","N")</f>
        <v>N</v>
      </c>
      <c r="N2213" s="4" t="str">
        <f>iferror(IF(vlookup(A2213,'Available Pokemon'!A:D,4,FALSE)=D2213,"Y","N"),"N")</f>
        <v>N</v>
      </c>
      <c r="O2213" s="4" t="str">
        <f t="shared" si="6"/>
        <v>N</v>
      </c>
      <c r="P2213" s="4" t="s">
        <v>71</v>
      </c>
      <c r="Q2213" s="4" t="s">
        <v>56</v>
      </c>
      <c r="R2213" s="4"/>
      <c r="S2213" s="4"/>
      <c r="T2213" s="4">
        <v>0.0</v>
      </c>
      <c r="U2213" s="4" t="s">
        <v>31</v>
      </c>
    </row>
    <row r="2214">
      <c r="A2214" s="2" t="s">
        <v>1301</v>
      </c>
      <c r="B2214" s="2" t="s">
        <v>165</v>
      </c>
      <c r="C2214" s="12" t="s">
        <v>1299</v>
      </c>
      <c r="D2214" s="3" t="str">
        <f>VLOOKUP(C2214,Locations!$G$2:$H$250,2,false)</f>
        <v>00193 Chrysolia Deepwoods</v>
      </c>
      <c r="E2214" s="11" t="s">
        <v>24</v>
      </c>
      <c r="F2214" s="23" t="s">
        <v>1392</v>
      </c>
      <c r="G2214" s="3"/>
      <c r="H2214" s="11"/>
      <c r="I2214" s="4"/>
      <c r="J2214" s="4"/>
      <c r="K2214" s="4"/>
      <c r="L2214" s="4"/>
      <c r="M2214" s="4" t="str">
        <f>IF(vlookup(A2214,'Available Pokemon'!A:C,3,FALSE)=D2214,"Y","N")</f>
        <v>Y</v>
      </c>
      <c r="N2214" s="4" t="str">
        <f>iferror(IF(vlookup(A2214,'Available Pokemon'!A:D,4,FALSE)=D2214,"Y","N"),"N")</f>
        <v>N</v>
      </c>
      <c r="O2214" s="4" t="str">
        <f t="shared" si="6"/>
        <v>Y</v>
      </c>
      <c r="P2214" s="4" t="s">
        <v>29</v>
      </c>
      <c r="Q2214" s="4" t="s">
        <v>30</v>
      </c>
      <c r="R2214" s="4"/>
      <c r="S2214" s="4"/>
      <c r="T2214" s="4">
        <v>0.0</v>
      </c>
      <c r="U2214" s="4" t="s">
        <v>31</v>
      </c>
    </row>
    <row r="2215" hidden="1">
      <c r="A2215" s="2" t="s">
        <v>591</v>
      </c>
      <c r="B2215" s="2" t="s">
        <v>165</v>
      </c>
      <c r="C2215" s="12" t="s">
        <v>1299</v>
      </c>
      <c r="D2215" s="3" t="str">
        <f>VLOOKUP(C2215,Locations!$G$2:$H$250,2,false)</f>
        <v>00193 Chrysolia Deepwoods</v>
      </c>
      <c r="E2215" s="11" t="s">
        <v>24</v>
      </c>
      <c r="F2215" s="23" t="s">
        <v>1392</v>
      </c>
      <c r="G2215" s="3"/>
      <c r="H2215" s="11"/>
      <c r="I2215" s="4" t="s">
        <v>255</v>
      </c>
      <c r="J2215" s="4"/>
      <c r="K2215" s="4"/>
      <c r="L2215" s="4"/>
      <c r="M2215" s="4" t="str">
        <f>IF(vlookup(A2215,'Available Pokemon'!A:C,3,FALSE)=D2215,"Y","N")</f>
        <v>N</v>
      </c>
      <c r="N2215" s="4" t="str">
        <f>iferror(IF(vlookup(A2215,'Available Pokemon'!A:D,4,FALSE)=D2215,"Y","N"),"N")</f>
        <v>N</v>
      </c>
      <c r="O2215" s="4" t="str">
        <f t="shared" si="6"/>
        <v>N</v>
      </c>
      <c r="P2215" s="4" t="s">
        <v>30</v>
      </c>
      <c r="Q2215" s="4"/>
      <c r="R2215" s="4"/>
      <c r="S2215" s="4"/>
      <c r="T2215" s="4">
        <v>0.0</v>
      </c>
      <c r="U2215" s="4" t="s">
        <v>31</v>
      </c>
    </row>
    <row r="2216" hidden="1">
      <c r="A2216" s="11" t="s">
        <v>268</v>
      </c>
      <c r="B2216" s="2" t="s">
        <v>600</v>
      </c>
      <c r="C2216" s="12" t="s">
        <v>1400</v>
      </c>
      <c r="D2216" s="3" t="str">
        <f>VLOOKUP(C2216,Locations!$G$2:$H$250,2,false)</f>
        <v>00211 Idyll of Pestilence</v>
      </c>
      <c r="E2216" s="11" t="s">
        <v>24</v>
      </c>
      <c r="F2216" s="23" t="s">
        <v>1392</v>
      </c>
      <c r="G2216" s="3"/>
      <c r="H2216" s="2"/>
      <c r="I2216" s="4"/>
      <c r="J2216" s="4"/>
      <c r="K2216" s="4"/>
      <c r="L2216" s="4"/>
      <c r="M2216" s="4" t="str">
        <f>IF(vlookup(A2216,'Available Pokemon'!A:C,3,FALSE)=D2216,"Y","N")</f>
        <v>N</v>
      </c>
      <c r="N2216" s="4" t="str">
        <f>iferror(IF(vlookup(A2216,'Available Pokemon'!A:D,4,FALSE)=D2216,"Y","N"),"N")</f>
        <v>N</v>
      </c>
      <c r="O2216" s="4" t="str">
        <f t="shared" si="6"/>
        <v>N</v>
      </c>
      <c r="P2216" s="4" t="s">
        <v>44</v>
      </c>
      <c r="Q2216" s="4" t="s">
        <v>177</v>
      </c>
      <c r="R2216" s="4" t="s">
        <v>28</v>
      </c>
      <c r="S2216" s="4" t="s">
        <v>31</v>
      </c>
      <c r="T2216" s="4">
        <v>1.0</v>
      </c>
      <c r="U2216" s="4"/>
    </row>
    <row r="2217" hidden="1">
      <c r="A2217" s="11" t="s">
        <v>576</v>
      </c>
      <c r="B2217" s="2" t="s">
        <v>600</v>
      </c>
      <c r="C2217" s="12" t="s">
        <v>1400</v>
      </c>
      <c r="D2217" s="3" t="str">
        <f>VLOOKUP(C2217,Locations!$G$2:$H$250,2,false)</f>
        <v>00211 Idyll of Pestilence</v>
      </c>
      <c r="E2217" s="11" t="s">
        <v>24</v>
      </c>
      <c r="F2217" s="23" t="s">
        <v>1392</v>
      </c>
      <c r="G2217" s="3"/>
      <c r="H2217" s="2"/>
      <c r="I2217" s="4"/>
      <c r="J2217" s="4"/>
      <c r="K2217" s="4"/>
      <c r="L2217" s="4"/>
      <c r="M2217" s="4" t="str">
        <f>IF(vlookup(A2217,'Available Pokemon'!A:C,3,FALSE)=D2217,"Y","N")</f>
        <v>N</v>
      </c>
      <c r="N2217" s="4" t="str">
        <f>iferror(IF(vlookup(A2217,'Available Pokemon'!A:D,4,FALSE)=D2217,"Y","N"),"N")</f>
        <v>N</v>
      </c>
      <c r="O2217" s="4" t="str">
        <f t="shared" si="6"/>
        <v>N</v>
      </c>
      <c r="P2217" s="4" t="s">
        <v>44</v>
      </c>
      <c r="Q2217" s="4" t="s">
        <v>128</v>
      </c>
      <c r="R2217" s="4" t="s">
        <v>28</v>
      </c>
      <c r="S2217" s="4" t="s">
        <v>28</v>
      </c>
      <c r="T2217" s="4">
        <v>0.0</v>
      </c>
      <c r="U2217" s="4" t="s">
        <v>31</v>
      </c>
    </row>
    <row r="2218" hidden="1">
      <c r="A2218" s="11" t="s">
        <v>752</v>
      </c>
      <c r="B2218" s="2" t="s">
        <v>600</v>
      </c>
      <c r="C2218" s="12" t="s">
        <v>1400</v>
      </c>
      <c r="D2218" s="3" t="str">
        <f>VLOOKUP(C2218,Locations!$G$2:$H$250,2,false)</f>
        <v>00211 Idyll of Pestilence</v>
      </c>
      <c r="E2218" s="11" t="s">
        <v>24</v>
      </c>
      <c r="F2218" s="23" t="s">
        <v>1392</v>
      </c>
      <c r="G2218" s="3"/>
      <c r="H2218" s="2"/>
      <c r="I2218" s="4" t="s">
        <v>336</v>
      </c>
      <c r="J2218" s="4"/>
      <c r="K2218" s="4"/>
      <c r="L2218" s="4"/>
      <c r="M2218" s="4" t="str">
        <f>IF(vlookup(A2218,'Available Pokemon'!A:C,3,FALSE)=D2218,"Y","N")</f>
        <v>N</v>
      </c>
      <c r="N2218" s="4" t="str">
        <f>iferror(IF(vlookup(A2218,'Available Pokemon'!A:D,4,FALSE)=D2218,"Y","N"),"N")</f>
        <v>N</v>
      </c>
      <c r="O2218" s="4" t="str">
        <f t="shared" si="6"/>
        <v>N</v>
      </c>
      <c r="P2218" s="4" t="s">
        <v>44</v>
      </c>
      <c r="Q2218" s="4" t="s">
        <v>30</v>
      </c>
      <c r="R2218" s="4" t="s">
        <v>28</v>
      </c>
      <c r="S2218" s="4" t="s">
        <v>31</v>
      </c>
      <c r="T2218" s="4" t="s">
        <v>82</v>
      </c>
      <c r="U2218" s="4" t="s">
        <v>31</v>
      </c>
    </row>
    <row r="2219" hidden="1">
      <c r="A2219" s="11" t="s">
        <v>572</v>
      </c>
      <c r="B2219" s="11" t="s">
        <v>96</v>
      </c>
      <c r="C2219" s="12" t="s">
        <v>1400</v>
      </c>
      <c r="D2219" s="3" t="str">
        <f>VLOOKUP(C2219,Locations!$G$2:$H$250,2,false)</f>
        <v>00211 Idyll of Pestilence</v>
      </c>
      <c r="E2219" s="11" t="s">
        <v>24</v>
      </c>
      <c r="F2219" s="23" t="s">
        <v>1392</v>
      </c>
      <c r="G2219" s="3"/>
      <c r="H2219" s="11"/>
      <c r="I2219" s="4" t="s">
        <v>353</v>
      </c>
      <c r="J2219" s="4" t="s">
        <v>354</v>
      </c>
      <c r="K2219" s="4"/>
      <c r="L2219" s="4"/>
      <c r="M2219" s="4" t="str">
        <f>IF(vlookup(A2219,'Available Pokemon'!A:C,3,FALSE)=D2219,"Y","N")</f>
        <v>N</v>
      </c>
      <c r="N2219" s="4" t="str">
        <f>iferror(IF(vlookup(A2219,'Available Pokemon'!A:D,4,FALSE)=D2219,"Y","N"),"N")</f>
        <v>N</v>
      </c>
      <c r="O2219" s="4" t="str">
        <f t="shared" si="6"/>
        <v>N</v>
      </c>
      <c r="P2219" s="4" t="s">
        <v>29</v>
      </c>
      <c r="Q2219" s="4" t="s">
        <v>30</v>
      </c>
      <c r="R2219" s="4" t="s">
        <v>28</v>
      </c>
      <c r="S2219" s="4" t="s">
        <v>28</v>
      </c>
      <c r="T2219" s="4">
        <v>0.0</v>
      </c>
      <c r="U2219" s="4" t="s">
        <v>31</v>
      </c>
    </row>
    <row r="2220" hidden="1">
      <c r="A2220" s="11" t="s">
        <v>365</v>
      </c>
      <c r="B2220" s="11" t="s">
        <v>96</v>
      </c>
      <c r="C2220" s="12" t="s">
        <v>1400</v>
      </c>
      <c r="D2220" s="3" t="str">
        <f>VLOOKUP(C2220,Locations!$G$2:$H$250,2,false)</f>
        <v>00211 Idyll of Pestilence</v>
      </c>
      <c r="E2220" s="11" t="s">
        <v>24</v>
      </c>
      <c r="F2220" s="23" t="s">
        <v>1392</v>
      </c>
      <c r="G2220" s="3"/>
      <c r="H2220" s="11"/>
      <c r="I2220" s="4"/>
      <c r="J2220" s="4"/>
      <c r="K2220" s="4"/>
      <c r="L2220" s="4"/>
      <c r="M2220" s="4" t="str">
        <f>IF(vlookup(A2220,'Available Pokemon'!A:C,3,FALSE)=D2220,"Y","N")</f>
        <v>N</v>
      </c>
      <c r="N2220" s="4" t="str">
        <f>iferror(IF(vlookup(A2220,'Available Pokemon'!A:D,4,FALSE)=D2220,"Y","N"),"N")</f>
        <v>N</v>
      </c>
      <c r="O2220" s="4" t="str">
        <f t="shared" si="6"/>
        <v>N</v>
      </c>
      <c r="P2220" s="4" t="s">
        <v>90</v>
      </c>
      <c r="Q2220" s="4" t="s">
        <v>30</v>
      </c>
      <c r="R2220" s="4" t="s">
        <v>28</v>
      </c>
      <c r="S2220" s="4" t="s">
        <v>28</v>
      </c>
      <c r="T2220" s="4">
        <v>0.0</v>
      </c>
      <c r="U2220" s="4" t="s">
        <v>31</v>
      </c>
    </row>
    <row r="2221" hidden="1">
      <c r="A2221" s="11" t="s">
        <v>1210</v>
      </c>
      <c r="B2221" s="11" t="s">
        <v>96</v>
      </c>
      <c r="C2221" s="12" t="s">
        <v>1400</v>
      </c>
      <c r="D2221" s="3" t="str">
        <f>VLOOKUP(C2221,Locations!$G$2:$H$250,2,false)</f>
        <v>00211 Idyll of Pestilence</v>
      </c>
      <c r="E2221" s="11" t="s">
        <v>24</v>
      </c>
      <c r="F2221" s="23" t="s">
        <v>1392</v>
      </c>
      <c r="G2221" s="3"/>
      <c r="H2221" s="11"/>
      <c r="I2221" s="4"/>
      <c r="J2221" s="4"/>
      <c r="K2221" s="4"/>
      <c r="L2221" s="4"/>
      <c r="M2221" s="4" t="str">
        <f>IF(vlookup(A2221,'Available Pokemon'!A:C,3,FALSE)=D2221,"Y","N")</f>
        <v>N</v>
      </c>
      <c r="N2221" s="4" t="str">
        <f>iferror(IF(vlookup(A2221,'Available Pokemon'!A:D,4,FALSE)=D2221,"Y","N"),"N")</f>
        <v>N</v>
      </c>
      <c r="O2221" s="4" t="str">
        <f t="shared" si="6"/>
        <v>N</v>
      </c>
      <c r="P2221" s="4" t="s">
        <v>33</v>
      </c>
      <c r="Q2221" s="4" t="s">
        <v>56</v>
      </c>
      <c r="R2221" s="4"/>
      <c r="S2221" s="4"/>
      <c r="T2221" s="4" t="s">
        <v>82</v>
      </c>
      <c r="U2221" s="4" t="s">
        <v>31</v>
      </c>
    </row>
    <row r="2222" hidden="1">
      <c r="A2222" s="11" t="s">
        <v>1296</v>
      </c>
      <c r="B2222" s="11" t="s">
        <v>96</v>
      </c>
      <c r="C2222" s="12" t="s">
        <v>1400</v>
      </c>
      <c r="D2222" s="3" t="str">
        <f>VLOOKUP(C2222,Locations!$G$2:$H$250,2,false)</f>
        <v>00211 Idyll of Pestilence</v>
      </c>
      <c r="E2222" s="11" t="s">
        <v>24</v>
      </c>
      <c r="F2222" s="23" t="s">
        <v>1392</v>
      </c>
      <c r="G2222" s="3"/>
      <c r="H2222" s="11"/>
      <c r="I2222" s="4"/>
      <c r="J2222" s="4"/>
      <c r="K2222" s="4"/>
      <c r="L2222" s="4"/>
      <c r="M2222" s="4" t="str">
        <f>IF(vlookup(A2222,'Available Pokemon'!A:C,3,FALSE)=D2222,"Y","N")</f>
        <v>N</v>
      </c>
      <c r="N2222" s="4" t="str">
        <f>iferror(IF(vlookup(A2222,'Available Pokemon'!A:D,4,FALSE)=D2222,"Y","N"),"N")</f>
        <v>N</v>
      </c>
      <c r="O2222" s="4" t="str">
        <f t="shared" si="6"/>
        <v>N</v>
      </c>
      <c r="P2222" s="4" t="s">
        <v>147</v>
      </c>
      <c r="Q2222" s="4" t="s">
        <v>111</v>
      </c>
      <c r="R2222" s="4"/>
      <c r="S2222" s="4"/>
      <c r="T2222" s="4">
        <v>0.0</v>
      </c>
      <c r="U2222" s="4" t="s">
        <v>31</v>
      </c>
    </row>
    <row r="2223" hidden="1">
      <c r="A2223" s="11" t="s">
        <v>588</v>
      </c>
      <c r="B2223" s="11" t="s">
        <v>96</v>
      </c>
      <c r="C2223" s="12" t="s">
        <v>1400</v>
      </c>
      <c r="D2223" s="3" t="str">
        <f>VLOOKUP(C2223,Locations!$G$2:$H$250,2,false)</f>
        <v>00211 Idyll of Pestilence</v>
      </c>
      <c r="E2223" s="11" t="s">
        <v>24</v>
      </c>
      <c r="F2223" s="23" t="s">
        <v>1392</v>
      </c>
      <c r="G2223" s="3"/>
      <c r="H2223" s="11"/>
      <c r="I2223" s="4" t="s">
        <v>152</v>
      </c>
      <c r="J2223" s="4"/>
      <c r="K2223" s="4"/>
      <c r="L2223" s="4"/>
      <c r="M2223" s="4" t="str">
        <f>IF(vlookup(A2223,'Available Pokemon'!A:C,3,FALSE)=D2223,"Y","N")</f>
        <v>N</v>
      </c>
      <c r="N2223" s="4" t="str">
        <f>iferror(IF(vlookup(A2223,'Available Pokemon'!A:D,4,FALSE)=D2223,"Y","N"),"N")</f>
        <v>N</v>
      </c>
      <c r="O2223" s="4" t="str">
        <f t="shared" si="6"/>
        <v>N</v>
      </c>
      <c r="P2223" s="4" t="s">
        <v>30</v>
      </c>
      <c r="Q2223" s="4"/>
      <c r="R2223" s="4" t="s">
        <v>28</v>
      </c>
      <c r="S2223" s="4" t="s">
        <v>28</v>
      </c>
      <c r="T2223" s="4">
        <v>0.0</v>
      </c>
      <c r="U2223" s="4" t="s">
        <v>31</v>
      </c>
    </row>
    <row r="2224" hidden="1">
      <c r="A2224" s="11" t="s">
        <v>1336</v>
      </c>
      <c r="B2224" s="11" t="s">
        <v>96</v>
      </c>
      <c r="C2224" s="12" t="s">
        <v>1400</v>
      </c>
      <c r="D2224" s="3" t="str">
        <f>VLOOKUP(C2224,Locations!$G$2:$H$250,2,false)</f>
        <v>00211 Idyll of Pestilence</v>
      </c>
      <c r="E2224" s="11" t="s">
        <v>24</v>
      </c>
      <c r="F2224" s="23" t="s">
        <v>1392</v>
      </c>
      <c r="G2224" s="3"/>
      <c r="H2224" s="11"/>
      <c r="I2224" s="4"/>
      <c r="J2224" s="4"/>
      <c r="K2224" s="4"/>
      <c r="L2224" s="4" t="s">
        <v>70</v>
      </c>
      <c r="M2224" s="4" t="str">
        <f>IF(vlookup(A2224,'Available Pokemon'!A:C,3,FALSE)=D2224,"Y","N")</f>
        <v>N</v>
      </c>
      <c r="N2224" s="4" t="str">
        <f>iferror(IF(vlookup(A2224,'Available Pokemon'!A:D,4,FALSE)=D2224,"Y","N"),"N")</f>
        <v>N</v>
      </c>
      <c r="O2224" s="4" t="str">
        <f t="shared" si="6"/>
        <v>N</v>
      </c>
      <c r="P2224" s="4" t="s">
        <v>121</v>
      </c>
      <c r="Q2224" s="4" t="s">
        <v>30</v>
      </c>
      <c r="R2224" s="4"/>
      <c r="S2224" s="4"/>
      <c r="T2224" s="4" t="s">
        <v>82</v>
      </c>
      <c r="U2224" s="4" t="s">
        <v>31</v>
      </c>
    </row>
    <row r="2225" hidden="1">
      <c r="A2225" s="11" t="s">
        <v>575</v>
      </c>
      <c r="B2225" s="11" t="s">
        <v>96</v>
      </c>
      <c r="C2225" s="12" t="s">
        <v>1400</v>
      </c>
      <c r="D2225" s="3" t="str">
        <f>VLOOKUP(C2225,Locations!$G$2:$H$250,2,false)</f>
        <v>00211 Idyll of Pestilence</v>
      </c>
      <c r="E2225" s="11" t="s">
        <v>24</v>
      </c>
      <c r="F2225" s="23" t="s">
        <v>1392</v>
      </c>
      <c r="G2225" s="3"/>
      <c r="H2225" s="11"/>
      <c r="I2225" s="4" t="s">
        <v>353</v>
      </c>
      <c r="J2225" s="4" t="s">
        <v>354</v>
      </c>
      <c r="K2225" s="4"/>
      <c r="L2225" s="4"/>
      <c r="M2225" s="4" t="str">
        <f>IF(vlookup(A2225,'Available Pokemon'!A:C,3,FALSE)=D2225,"Y","N")</f>
        <v>N</v>
      </c>
      <c r="N2225" s="4" t="str">
        <f>iferror(IF(vlookup(A2225,'Available Pokemon'!A:D,4,FALSE)=D2225,"Y","N"),"N")</f>
        <v>N</v>
      </c>
      <c r="O2225" s="4" t="str">
        <f t="shared" si="6"/>
        <v>N</v>
      </c>
      <c r="P2225" s="4" t="s">
        <v>90</v>
      </c>
      <c r="Q2225" s="4" t="s">
        <v>29</v>
      </c>
      <c r="R2225" s="4" t="s">
        <v>28</v>
      </c>
      <c r="S2225" s="4" t="s">
        <v>28</v>
      </c>
      <c r="T2225" s="4">
        <v>0.0</v>
      </c>
      <c r="U2225" s="4" t="s">
        <v>31</v>
      </c>
    </row>
    <row r="2226" hidden="1">
      <c r="A2226" s="11" t="s">
        <v>1204</v>
      </c>
      <c r="B2226" s="11" t="s">
        <v>96</v>
      </c>
      <c r="C2226" s="12" t="s">
        <v>1400</v>
      </c>
      <c r="D2226" s="3" t="str">
        <f>VLOOKUP(C2226,Locations!$G$2:$H$250,2,false)</f>
        <v>00211 Idyll of Pestilence</v>
      </c>
      <c r="E2226" s="11" t="s">
        <v>24</v>
      </c>
      <c r="F2226" s="23" t="s">
        <v>1392</v>
      </c>
      <c r="G2226" s="3"/>
      <c r="H2226" s="11"/>
      <c r="I2226" s="4" t="s">
        <v>255</v>
      </c>
      <c r="J2226" s="4"/>
      <c r="K2226" s="4"/>
      <c r="L2226" s="4"/>
      <c r="M2226" s="4" t="str">
        <f>IF(vlookup(A2226,'Available Pokemon'!A:C,3,FALSE)=D2226,"Y","N")</f>
        <v>N</v>
      </c>
      <c r="N2226" s="4" t="str">
        <f>iferror(IF(vlookup(A2226,'Available Pokemon'!A:D,4,FALSE)=D2226,"Y","N"),"N")</f>
        <v>N</v>
      </c>
      <c r="O2226" s="4" t="str">
        <f t="shared" si="6"/>
        <v>N</v>
      </c>
      <c r="P2226" s="4" t="s">
        <v>30</v>
      </c>
      <c r="Q2226" s="4" t="s">
        <v>33</v>
      </c>
      <c r="R2226" s="4"/>
      <c r="S2226" s="4"/>
      <c r="T2226" s="4">
        <v>0.0</v>
      </c>
      <c r="U2226" s="4" t="s">
        <v>31</v>
      </c>
    </row>
    <row r="2227" hidden="1">
      <c r="A2227" s="11" t="s">
        <v>911</v>
      </c>
      <c r="B2227" s="11" t="s">
        <v>96</v>
      </c>
      <c r="C2227" s="12" t="s">
        <v>1400</v>
      </c>
      <c r="D2227" s="3" t="str">
        <f>VLOOKUP(C2227,Locations!$G$2:$H$250,2,false)</f>
        <v>00211 Idyll of Pestilence</v>
      </c>
      <c r="E2227" s="11" t="s">
        <v>24</v>
      </c>
      <c r="F2227" s="23" t="s">
        <v>1392</v>
      </c>
      <c r="G2227" s="3"/>
      <c r="H2227" s="11"/>
      <c r="I2227" s="4"/>
      <c r="J2227" s="4"/>
      <c r="K2227" s="4"/>
      <c r="L2227" s="4"/>
      <c r="M2227" s="4" t="str">
        <f>IF(vlookup(A2227,'Available Pokemon'!A:C,3,FALSE)=D2227,"Y","N")</f>
        <v>N</v>
      </c>
      <c r="N2227" s="4" t="str">
        <f>iferror(IF(vlookup(A2227,'Available Pokemon'!A:D,4,FALSE)=D2227,"Y","N"),"N")</f>
        <v>N</v>
      </c>
      <c r="O2227" s="4" t="str">
        <f t="shared" si="6"/>
        <v>N</v>
      </c>
      <c r="P2227" s="4" t="s">
        <v>30</v>
      </c>
      <c r="Q2227" s="4" t="s">
        <v>147</v>
      </c>
      <c r="R2227" s="4" t="s">
        <v>28</v>
      </c>
      <c r="S2227" s="4" t="s">
        <v>28</v>
      </c>
      <c r="T2227" s="4">
        <v>0.0</v>
      </c>
      <c r="U2227" s="4" t="s">
        <v>31</v>
      </c>
    </row>
    <row r="2228">
      <c r="A2228" s="11" t="s">
        <v>1401</v>
      </c>
      <c r="B2228" s="11" t="s">
        <v>96</v>
      </c>
      <c r="C2228" s="12" t="s">
        <v>1400</v>
      </c>
      <c r="D2228" s="3" t="str">
        <f>VLOOKUP(C2228,Locations!$G$2:$H$250,2,false)</f>
        <v>00211 Idyll of Pestilence</v>
      </c>
      <c r="E2228" s="11" t="s">
        <v>24</v>
      </c>
      <c r="F2228" s="23" t="s">
        <v>1392</v>
      </c>
      <c r="G2228" s="5"/>
      <c r="H2228" s="11"/>
      <c r="I2228" s="4"/>
      <c r="J2228" s="4"/>
      <c r="K2228" s="4"/>
      <c r="L2228" s="4"/>
      <c r="M2228" s="4" t="str">
        <f>IF(vlookup(A2228,'Available Pokemon'!A:C,3,FALSE)=D2228,"Y","N")</f>
        <v>Y</v>
      </c>
      <c r="N2228" s="4" t="str">
        <f>iferror(IF(vlookup(A2228,'Available Pokemon'!A:D,4,FALSE)=D2228,"Y","N"),"N")</f>
        <v>N</v>
      </c>
      <c r="O2228" s="4" t="str">
        <f t="shared" si="6"/>
        <v>Y</v>
      </c>
      <c r="P2228" s="4" t="s">
        <v>29</v>
      </c>
      <c r="Q2228" s="4" t="s">
        <v>30</v>
      </c>
      <c r="R2228" s="4"/>
      <c r="S2228" s="4"/>
      <c r="T2228" s="4">
        <v>0.0</v>
      </c>
      <c r="U2228" s="4" t="s">
        <v>31</v>
      </c>
    </row>
    <row r="2229" hidden="1">
      <c r="A2229" s="11" t="s">
        <v>591</v>
      </c>
      <c r="B2229" s="11" t="s">
        <v>96</v>
      </c>
      <c r="C2229" s="12" t="s">
        <v>1400</v>
      </c>
      <c r="D2229" s="3" t="str">
        <f>VLOOKUP(C2229,Locations!$G$2:$H$250,2,false)</f>
        <v>00211 Idyll of Pestilence</v>
      </c>
      <c r="E2229" s="11" t="s">
        <v>24</v>
      </c>
      <c r="F2229" s="23" t="s">
        <v>1392</v>
      </c>
      <c r="G2229" s="3"/>
      <c r="H2229" s="11"/>
      <c r="I2229" s="4" t="s">
        <v>255</v>
      </c>
      <c r="J2229" s="4"/>
      <c r="K2229" s="4"/>
      <c r="L2229" s="4"/>
      <c r="M2229" s="4" t="str">
        <f>IF(vlookup(A2229,'Available Pokemon'!A:C,3,FALSE)=D2229,"Y","N")</f>
        <v>N</v>
      </c>
      <c r="N2229" s="4" t="str">
        <f>iferror(IF(vlookup(A2229,'Available Pokemon'!A:D,4,FALSE)=D2229,"Y","N"),"N")</f>
        <v>N</v>
      </c>
      <c r="O2229" s="4" t="str">
        <f t="shared" si="6"/>
        <v>N</v>
      </c>
      <c r="P2229" s="4" t="s">
        <v>30</v>
      </c>
      <c r="Q2229" s="4"/>
      <c r="R2229" s="4" t="s">
        <v>28</v>
      </c>
      <c r="S2229" s="4" t="s">
        <v>28</v>
      </c>
      <c r="T2229" s="4">
        <v>0.0</v>
      </c>
      <c r="U2229" s="4" t="s">
        <v>31</v>
      </c>
    </row>
    <row r="2230" hidden="1">
      <c r="A2230" s="11" t="s">
        <v>318</v>
      </c>
      <c r="B2230" s="2" t="s">
        <v>158</v>
      </c>
      <c r="C2230" s="12" t="s">
        <v>1400</v>
      </c>
      <c r="D2230" s="3" t="str">
        <f>VLOOKUP(C2230,Locations!$G$2:$H$250,2,false)</f>
        <v>00211 Idyll of Pestilence</v>
      </c>
      <c r="E2230" s="11" t="s">
        <v>24</v>
      </c>
      <c r="F2230" s="23" t="s">
        <v>1392</v>
      </c>
      <c r="G2230" s="3"/>
      <c r="H2230" s="2"/>
      <c r="I2230" s="4" t="s">
        <v>336</v>
      </c>
      <c r="J2230" s="4"/>
      <c r="K2230" s="4"/>
      <c r="L2230" s="4"/>
      <c r="M2230" s="4" t="str">
        <f>IF(vlookup(A2230,'Available Pokemon'!A:C,3,FALSE)=D2230,"Y","N")</f>
        <v>N</v>
      </c>
      <c r="N2230" s="4" t="str">
        <f>iferror(IF(vlookup(A2230,'Available Pokemon'!A:D,4,FALSE)=D2230,"Y","N"),"N")</f>
        <v>N</v>
      </c>
      <c r="O2230" s="4" t="str">
        <f t="shared" si="6"/>
        <v>N</v>
      </c>
      <c r="P2230" s="4" t="s">
        <v>30</v>
      </c>
      <c r="Q2230" s="4" t="s">
        <v>44</v>
      </c>
      <c r="R2230" s="4" t="s">
        <v>28</v>
      </c>
      <c r="S2230" s="4" t="s">
        <v>31</v>
      </c>
      <c r="T2230" s="4">
        <v>1.0</v>
      </c>
      <c r="U2230" s="4"/>
    </row>
    <row r="2231" hidden="1">
      <c r="A2231" s="11" t="s">
        <v>406</v>
      </c>
      <c r="B2231" s="2" t="s">
        <v>158</v>
      </c>
      <c r="C2231" s="12" t="s">
        <v>1400</v>
      </c>
      <c r="D2231" s="3" t="str">
        <f>VLOOKUP(C2231,Locations!$G$2:$H$250,2,false)</f>
        <v>00211 Idyll of Pestilence</v>
      </c>
      <c r="E2231" s="11" t="s">
        <v>24</v>
      </c>
      <c r="F2231" s="23" t="s">
        <v>1392</v>
      </c>
      <c r="G2231" s="3"/>
      <c r="H2231" s="2"/>
      <c r="I2231" s="4"/>
      <c r="J2231" s="4"/>
      <c r="K2231" s="4"/>
      <c r="L2231" s="4"/>
      <c r="M2231" s="4" t="str">
        <f>IF(vlookup(A2231,'Available Pokemon'!A:C,3,FALSE)=D2231,"Y","N")</f>
        <v>N</v>
      </c>
      <c r="N2231" s="4" t="str">
        <f>iferror(IF(vlookup(A2231,'Available Pokemon'!A:D,4,FALSE)=D2231,"Y","N"),"N")</f>
        <v>N</v>
      </c>
      <c r="O2231" s="4" t="str">
        <f t="shared" si="6"/>
        <v>N</v>
      </c>
      <c r="P2231" s="4" t="s">
        <v>30</v>
      </c>
      <c r="Q2231" s="4" t="s">
        <v>44</v>
      </c>
      <c r="R2231" s="4" t="s">
        <v>409</v>
      </c>
      <c r="S2231" s="4" t="s">
        <v>31</v>
      </c>
      <c r="T2231" s="4">
        <v>1.0</v>
      </c>
      <c r="U2231" s="4"/>
    </row>
    <row r="2232" hidden="1">
      <c r="A2232" s="11" t="s">
        <v>770</v>
      </c>
      <c r="B2232" s="2" t="s">
        <v>938</v>
      </c>
      <c r="C2232" s="12" t="s">
        <v>1400</v>
      </c>
      <c r="D2232" s="3" t="str">
        <f>VLOOKUP(C2232,Locations!$G$2:$H$250,2,false)</f>
        <v>00211 Idyll of Pestilence</v>
      </c>
      <c r="E2232" s="11" t="s">
        <v>24</v>
      </c>
      <c r="F2232" s="23" t="s">
        <v>1392</v>
      </c>
      <c r="G2232" s="3"/>
      <c r="H2232" s="2"/>
      <c r="I2232" s="4"/>
      <c r="J2232" s="4"/>
      <c r="K2232" s="4"/>
      <c r="L2232" s="4" t="s">
        <v>70</v>
      </c>
      <c r="M2232" s="4" t="str">
        <f>IF(vlookup(A2232,'Available Pokemon'!A:C,3,FALSE)=D2232,"Y","N")</f>
        <v>N</v>
      </c>
      <c r="N2232" s="4" t="str">
        <f>iferror(IF(vlookup(A2232,'Available Pokemon'!A:D,4,FALSE)=D2232,"Y","N"),"N")</f>
        <v>N</v>
      </c>
      <c r="O2232" s="4" t="str">
        <f t="shared" si="6"/>
        <v>N</v>
      </c>
      <c r="P2232" s="4" t="s">
        <v>177</v>
      </c>
      <c r="Q2232" s="4" t="s">
        <v>29</v>
      </c>
      <c r="R2232" s="4" t="s">
        <v>28</v>
      </c>
      <c r="S2232" s="4" t="s">
        <v>31</v>
      </c>
      <c r="T2232" s="4" t="s">
        <v>82</v>
      </c>
      <c r="U2232" s="4" t="s">
        <v>31</v>
      </c>
    </row>
    <row r="2233" hidden="1">
      <c r="A2233" s="11" t="s">
        <v>937</v>
      </c>
      <c r="B2233" s="2" t="s">
        <v>938</v>
      </c>
      <c r="C2233" s="12" t="s">
        <v>1400</v>
      </c>
      <c r="D2233" s="3" t="str">
        <f>VLOOKUP(C2233,Locations!$G$2:$H$250,2,false)</f>
        <v>00211 Idyll of Pestilence</v>
      </c>
      <c r="E2233" s="11" t="s">
        <v>24</v>
      </c>
      <c r="F2233" s="23" t="s">
        <v>1392</v>
      </c>
      <c r="G2233" s="3"/>
      <c r="H2233" s="2"/>
      <c r="I2233" s="4"/>
      <c r="J2233" s="4"/>
      <c r="K2233" s="4"/>
      <c r="L2233" s="4"/>
      <c r="M2233" s="4" t="str">
        <f>IF(vlookup(A2233,'Available Pokemon'!A:C,3,FALSE)=D2233,"Y","N")</f>
        <v>N</v>
      </c>
      <c r="N2233" s="4" t="str">
        <f>iferror(IF(vlookup(A2233,'Available Pokemon'!A:D,4,FALSE)=D2233,"Y","N"),"N")</f>
        <v>N</v>
      </c>
      <c r="O2233" s="4" t="str">
        <f t="shared" si="6"/>
        <v>N</v>
      </c>
      <c r="P2233" s="4" t="s">
        <v>30</v>
      </c>
      <c r="Q2233" s="4" t="s">
        <v>186</v>
      </c>
      <c r="R2233" s="4" t="s">
        <v>28</v>
      </c>
      <c r="S2233" s="4" t="s">
        <v>28</v>
      </c>
      <c r="T2233" s="4">
        <v>0.0</v>
      </c>
      <c r="U2233" s="4" t="s">
        <v>31</v>
      </c>
    </row>
    <row r="2234" hidden="1">
      <c r="A2234" s="11" t="s">
        <v>1041</v>
      </c>
      <c r="B2234" s="2" t="s">
        <v>938</v>
      </c>
      <c r="C2234" s="12" t="s">
        <v>1400</v>
      </c>
      <c r="D2234" s="3" t="str">
        <f>VLOOKUP(C2234,Locations!$G$2:$H$250,2,false)</f>
        <v>00211 Idyll of Pestilence</v>
      </c>
      <c r="E2234" s="11" t="s">
        <v>24</v>
      </c>
      <c r="F2234" s="23" t="s">
        <v>1392</v>
      </c>
      <c r="G2234" s="3"/>
      <c r="H2234" s="2"/>
      <c r="I2234" s="4"/>
      <c r="J2234" s="4"/>
      <c r="K2234" s="4"/>
      <c r="L2234" s="4"/>
      <c r="M2234" s="4" t="str">
        <f>IF(vlookup(A2234,'Available Pokemon'!A:C,3,FALSE)=D2234,"Y","N")</f>
        <v>N</v>
      </c>
      <c r="N2234" s="4" t="str">
        <f>iferror(IF(vlookup(A2234,'Available Pokemon'!A:D,4,FALSE)=D2234,"Y","N"),"N")</f>
        <v>N</v>
      </c>
      <c r="O2234" s="4" t="str">
        <f t="shared" si="6"/>
        <v>N</v>
      </c>
      <c r="P2234" s="4" t="s">
        <v>44</v>
      </c>
      <c r="Q2234" s="4" t="s">
        <v>177</v>
      </c>
      <c r="R2234" s="4" t="s">
        <v>28</v>
      </c>
      <c r="S2234" s="4" t="s">
        <v>28</v>
      </c>
      <c r="T2234" s="4">
        <v>0.0</v>
      </c>
      <c r="U2234" s="4" t="s">
        <v>31</v>
      </c>
    </row>
    <row r="2235" hidden="1">
      <c r="A2235" s="11" t="s">
        <v>1042</v>
      </c>
      <c r="B2235" s="2" t="s">
        <v>938</v>
      </c>
      <c r="C2235" s="12" t="s">
        <v>1400</v>
      </c>
      <c r="D2235" s="3" t="str">
        <f>VLOOKUP(C2235,Locations!$G$2:$H$250,2,false)</f>
        <v>00211 Idyll of Pestilence</v>
      </c>
      <c r="E2235" s="11" t="s">
        <v>24</v>
      </c>
      <c r="F2235" s="23" t="s">
        <v>1392</v>
      </c>
      <c r="G2235" s="3"/>
      <c r="H2235" s="2"/>
      <c r="I2235" s="4" t="s">
        <v>336</v>
      </c>
      <c r="J2235" s="4"/>
      <c r="K2235" s="4"/>
      <c r="L2235" s="4"/>
      <c r="M2235" s="4" t="str">
        <f>IF(vlookup(A2235,'Available Pokemon'!A:C,3,FALSE)=D2235,"Y","N")</f>
        <v>N</v>
      </c>
      <c r="N2235" s="4" t="str">
        <f>iferror(IF(vlookup(A2235,'Available Pokemon'!A:D,4,FALSE)=D2235,"Y","N"),"N")</f>
        <v>N</v>
      </c>
      <c r="O2235" s="4" t="str">
        <f t="shared" si="6"/>
        <v>N</v>
      </c>
      <c r="P2235" s="4" t="s">
        <v>30</v>
      </c>
      <c r="Q2235" s="4" t="s">
        <v>44</v>
      </c>
      <c r="R2235" s="4" t="s">
        <v>28</v>
      </c>
      <c r="S2235" s="4" t="s">
        <v>28</v>
      </c>
      <c r="T2235" s="4">
        <v>0.0</v>
      </c>
      <c r="U2235" s="4" t="s">
        <v>31</v>
      </c>
    </row>
    <row r="2236" hidden="1">
      <c r="A2236" s="11" t="s">
        <v>937</v>
      </c>
      <c r="B2236" s="11" t="s">
        <v>44</v>
      </c>
      <c r="C2236" s="12" t="s">
        <v>1400</v>
      </c>
      <c r="D2236" s="3" t="str">
        <f>VLOOKUP(C2236,Locations!$G$2:$H$250,2,false)</f>
        <v>00211 Idyll of Pestilence</v>
      </c>
      <c r="E2236" s="11" t="s">
        <v>24</v>
      </c>
      <c r="F2236" s="23" t="s">
        <v>1392</v>
      </c>
      <c r="G2236" s="3"/>
      <c r="H2236" s="11"/>
      <c r="I2236" s="4"/>
      <c r="J2236" s="4"/>
      <c r="K2236" s="4"/>
      <c r="L2236" s="4"/>
      <c r="M2236" s="4" t="str">
        <f>IF(vlookup(A2236,'Available Pokemon'!A:C,3,FALSE)=D2236,"Y","N")</f>
        <v>N</v>
      </c>
      <c r="N2236" s="4" t="str">
        <f>iferror(IF(vlookup(A2236,'Available Pokemon'!A:D,4,FALSE)=D2236,"Y","N"),"N")</f>
        <v>N</v>
      </c>
      <c r="O2236" s="4" t="str">
        <f t="shared" si="6"/>
        <v>N</v>
      </c>
      <c r="P2236" s="4" t="s">
        <v>30</v>
      </c>
      <c r="Q2236" s="4" t="s">
        <v>186</v>
      </c>
      <c r="R2236" s="4" t="s">
        <v>28</v>
      </c>
      <c r="S2236" s="4" t="s">
        <v>28</v>
      </c>
      <c r="T2236" s="4">
        <v>0.0</v>
      </c>
      <c r="U2236" s="4" t="s">
        <v>31</v>
      </c>
    </row>
    <row r="2237" hidden="1">
      <c r="A2237" s="11" t="s">
        <v>752</v>
      </c>
      <c r="B2237" s="11" t="s">
        <v>44</v>
      </c>
      <c r="C2237" s="12" t="s">
        <v>1400</v>
      </c>
      <c r="D2237" s="3" t="str">
        <f>VLOOKUP(C2237,Locations!$G$2:$H$250,2,false)</f>
        <v>00211 Idyll of Pestilence</v>
      </c>
      <c r="E2237" s="11" t="s">
        <v>24</v>
      </c>
      <c r="F2237" s="23" t="s">
        <v>1392</v>
      </c>
      <c r="G2237" s="3"/>
      <c r="H2237" s="11"/>
      <c r="I2237" s="4" t="s">
        <v>336</v>
      </c>
      <c r="J2237" s="4"/>
      <c r="K2237" s="4"/>
      <c r="L2237" s="4"/>
      <c r="M2237" s="4" t="str">
        <f>IF(vlookup(A2237,'Available Pokemon'!A:C,3,FALSE)=D2237,"Y","N")</f>
        <v>N</v>
      </c>
      <c r="N2237" s="4" t="str">
        <f>iferror(IF(vlookup(A2237,'Available Pokemon'!A:D,4,FALSE)=D2237,"Y","N"),"N")</f>
        <v>N</v>
      </c>
      <c r="O2237" s="4" t="str">
        <f t="shared" si="6"/>
        <v>N</v>
      </c>
      <c r="P2237" s="4" t="s">
        <v>44</v>
      </c>
      <c r="Q2237" s="4" t="s">
        <v>30</v>
      </c>
      <c r="R2237" s="4" t="s">
        <v>28</v>
      </c>
      <c r="S2237" s="4" t="s">
        <v>31</v>
      </c>
      <c r="T2237" s="4" t="s">
        <v>82</v>
      </c>
      <c r="U2237" s="4" t="s">
        <v>31</v>
      </c>
    </row>
    <row r="2238" hidden="1">
      <c r="A2238" s="11" t="s">
        <v>974</v>
      </c>
      <c r="B2238" s="11" t="s">
        <v>44</v>
      </c>
      <c r="C2238" s="12" t="s">
        <v>1400</v>
      </c>
      <c r="D2238" s="3" t="str">
        <f>VLOOKUP(C2238,Locations!$G$2:$H$250,2,false)</f>
        <v>00211 Idyll of Pestilence</v>
      </c>
      <c r="E2238" s="11" t="s">
        <v>24</v>
      </c>
      <c r="F2238" s="23" t="s">
        <v>1392</v>
      </c>
      <c r="G2238" s="3"/>
      <c r="H2238" s="11"/>
      <c r="I2238" s="4" t="s">
        <v>675</v>
      </c>
      <c r="J2238" s="4"/>
      <c r="K2238" s="4"/>
      <c r="L2238" s="4"/>
      <c r="M2238" s="4" t="str">
        <f>IF(vlookup(A2238,'Available Pokemon'!A:C,3,FALSE)=D2238,"Y","N")</f>
        <v>N</v>
      </c>
      <c r="N2238" s="4" t="str">
        <f>iferror(IF(vlookup(A2238,'Available Pokemon'!A:D,4,FALSE)=D2238,"Y","N"),"N")</f>
        <v>N</v>
      </c>
      <c r="O2238" s="4" t="str">
        <f t="shared" si="6"/>
        <v>N</v>
      </c>
      <c r="P2238" s="4" t="s">
        <v>44</v>
      </c>
      <c r="Q2238" s="4" t="s">
        <v>147</v>
      </c>
      <c r="R2238" s="4" t="s">
        <v>28</v>
      </c>
      <c r="S2238" s="4" t="s">
        <v>28</v>
      </c>
      <c r="T2238" s="4">
        <v>0.0</v>
      </c>
      <c r="U2238" s="4" t="s">
        <v>31</v>
      </c>
    </row>
    <row r="2239" hidden="1">
      <c r="A2239" s="11" t="s">
        <v>966</v>
      </c>
      <c r="B2239" s="11" t="s">
        <v>44</v>
      </c>
      <c r="C2239" s="12" t="s">
        <v>1400</v>
      </c>
      <c r="D2239" s="3" t="str">
        <f>VLOOKUP(C2239,Locations!$G$2:$H$250,2,false)</f>
        <v>00211 Idyll of Pestilence</v>
      </c>
      <c r="E2239" s="11" t="s">
        <v>24</v>
      </c>
      <c r="F2239" s="23" t="s">
        <v>1392</v>
      </c>
      <c r="G2239" s="3"/>
      <c r="H2239" s="11"/>
      <c r="I2239" s="4" t="s">
        <v>336</v>
      </c>
      <c r="J2239" s="4"/>
      <c r="K2239" s="4"/>
      <c r="L2239" s="4"/>
      <c r="M2239" s="4" t="str">
        <f>IF(vlookup(A2239,'Available Pokemon'!A:C,3,FALSE)=D2239,"Y","N")</f>
        <v>N</v>
      </c>
      <c r="N2239" s="4" t="str">
        <f>iferror(IF(vlookup(A2239,'Available Pokemon'!A:D,4,FALSE)=D2239,"Y","N"),"N")</f>
        <v>N</v>
      </c>
      <c r="O2239" s="4" t="str">
        <f t="shared" si="6"/>
        <v>N</v>
      </c>
      <c r="P2239" s="4" t="s">
        <v>44</v>
      </c>
      <c r="Q2239" s="4" t="s">
        <v>30</v>
      </c>
      <c r="R2239" s="4" t="s">
        <v>28</v>
      </c>
      <c r="S2239" s="4" t="s">
        <v>28</v>
      </c>
      <c r="T2239" s="4">
        <v>0.0</v>
      </c>
      <c r="U2239" s="4" t="s">
        <v>31</v>
      </c>
    </row>
    <row r="2240" hidden="1">
      <c r="A2240" s="11" t="s">
        <v>1138</v>
      </c>
      <c r="B2240" s="11" t="s">
        <v>96</v>
      </c>
      <c r="C2240" s="12" t="s">
        <v>1402</v>
      </c>
      <c r="D2240" s="3" t="str">
        <f>VLOOKUP(C2240,Locations!$G$2:$H$250,2,false)</f>
        <v>00212 Idyll of Panaceance</v>
      </c>
      <c r="E2240" s="11" t="s">
        <v>24</v>
      </c>
      <c r="F2240" s="23" t="s">
        <v>1392</v>
      </c>
      <c r="G2240" s="5" t="s">
        <v>625</v>
      </c>
      <c r="H2240" s="11"/>
      <c r="I2240" s="4"/>
      <c r="J2240" s="4"/>
      <c r="K2240" s="4"/>
      <c r="L2240" s="4"/>
      <c r="M2240" s="4" t="str">
        <f>IF(vlookup(A2240,'Available Pokemon'!A:C,3,FALSE)=D2240,"Y","N")</f>
        <v>N</v>
      </c>
      <c r="N2240" s="4" t="str">
        <f>iferror(IF(vlookup(A2240,'Available Pokemon'!A:D,4,FALSE)=D2240,"Y","N"),"N")</f>
        <v>N</v>
      </c>
      <c r="O2240" s="4" t="str">
        <f t="shared" si="6"/>
        <v>N</v>
      </c>
      <c r="P2240" s="4" t="s">
        <v>71</v>
      </c>
      <c r="Q2240" s="4" t="s">
        <v>29</v>
      </c>
      <c r="R2240" s="4" t="s">
        <v>28</v>
      </c>
      <c r="S2240" s="4" t="s">
        <v>28</v>
      </c>
      <c r="T2240" s="4">
        <v>0.0</v>
      </c>
      <c r="U2240" s="4" t="s">
        <v>31</v>
      </c>
    </row>
    <row r="2241">
      <c r="A2241" s="3" t="s">
        <v>1403</v>
      </c>
      <c r="B2241" s="2" t="s">
        <v>22</v>
      </c>
      <c r="C2241" s="3" t="s">
        <v>1402</v>
      </c>
      <c r="D2241" s="3" t="str">
        <f>VLOOKUP(C2241,Locations!$G$2:$H$250,2,false)</f>
        <v>00212 Idyll of Panaceance</v>
      </c>
      <c r="E2241" s="2" t="s">
        <v>24</v>
      </c>
      <c r="F2241" s="23" t="s">
        <v>1392</v>
      </c>
      <c r="G2241" s="5" t="s">
        <v>1404</v>
      </c>
      <c r="H2241" s="2"/>
      <c r="I2241" s="4" t="s">
        <v>28</v>
      </c>
      <c r="J2241" s="4" t="s">
        <v>28</v>
      </c>
      <c r="K2241" s="4" t="s">
        <v>28</v>
      </c>
      <c r="L2241" s="4" t="s">
        <v>70</v>
      </c>
      <c r="M2241" s="4" t="str">
        <f>IF(vlookup(A2241,'Available Pokemon'!A:C,3,FALSE)=D2241,"Y","N")</f>
        <v>Y</v>
      </c>
      <c r="N2241" s="4" t="str">
        <f>iferror(IF(vlookup(A2241,'Available Pokemon'!A:D,4,FALSE)=D2241,"Y","N"),"N")</f>
        <v>N</v>
      </c>
      <c r="O2241" s="4" t="str">
        <f t="shared" si="6"/>
        <v>Y</v>
      </c>
      <c r="P2241" s="4" t="s">
        <v>29</v>
      </c>
      <c r="Q2241" s="4" t="s">
        <v>56</v>
      </c>
      <c r="R2241" s="4"/>
      <c r="S2241" s="4"/>
      <c r="T2241" s="4" t="s">
        <v>82</v>
      </c>
      <c r="U2241" s="4" t="s">
        <v>31</v>
      </c>
    </row>
    <row r="2242" hidden="1">
      <c r="A2242" s="11" t="s">
        <v>852</v>
      </c>
      <c r="B2242" s="2" t="s">
        <v>600</v>
      </c>
      <c r="C2242" s="12" t="s">
        <v>1402</v>
      </c>
      <c r="D2242" s="3" t="str">
        <f>VLOOKUP(C2242,Locations!$G$2:$H$250,2,false)</f>
        <v>00212 Idyll of Panaceance</v>
      </c>
      <c r="E2242" s="11" t="s">
        <v>24</v>
      </c>
      <c r="F2242" s="23" t="s">
        <v>1392</v>
      </c>
      <c r="G2242" s="3"/>
      <c r="H2242" s="2"/>
      <c r="I2242" s="4"/>
      <c r="J2242" s="4"/>
      <c r="K2242" s="4"/>
      <c r="L2242" s="4"/>
      <c r="M2242" s="4" t="str">
        <f>IF(vlookup(A2242,'Available Pokemon'!A:C,3,FALSE)=D2242,"Y","N")</f>
        <v>N</v>
      </c>
      <c r="N2242" s="4" t="str">
        <f>iferror(IF(vlookup(A2242,'Available Pokemon'!A:D,4,FALSE)=D2242,"Y","N"),"N")</f>
        <v>N</v>
      </c>
      <c r="O2242" s="4" t="str">
        <f t="shared" si="6"/>
        <v>N</v>
      </c>
      <c r="P2242" s="4" t="s">
        <v>44</v>
      </c>
      <c r="Q2242" s="4" t="s">
        <v>75</v>
      </c>
      <c r="R2242" s="4" t="s">
        <v>28</v>
      </c>
      <c r="S2242" s="4" t="s">
        <v>28</v>
      </c>
      <c r="T2242" s="4">
        <v>0.0</v>
      </c>
      <c r="U2242" s="4" t="s">
        <v>31</v>
      </c>
    </row>
    <row r="2243" hidden="1">
      <c r="A2243" s="11" t="s">
        <v>543</v>
      </c>
      <c r="B2243" s="2" t="s">
        <v>600</v>
      </c>
      <c r="C2243" s="12" t="s">
        <v>1402</v>
      </c>
      <c r="D2243" s="3" t="str">
        <f>VLOOKUP(C2243,Locations!$G$2:$H$250,2,false)</f>
        <v>00212 Idyll of Panaceance</v>
      </c>
      <c r="E2243" s="11" t="s">
        <v>24</v>
      </c>
      <c r="F2243" s="23" t="s">
        <v>1392</v>
      </c>
      <c r="G2243" s="3"/>
      <c r="H2243" s="2"/>
      <c r="I2243" s="4"/>
      <c r="J2243" s="4"/>
      <c r="K2243" s="4"/>
      <c r="L2243" s="4"/>
      <c r="M2243" s="4" t="str">
        <f>IF(vlookup(A2243,'Available Pokemon'!A:C,3,FALSE)=D2243,"Y","N")</f>
        <v>N</v>
      </c>
      <c r="N2243" s="4" t="str">
        <f>iferror(IF(vlookup(A2243,'Available Pokemon'!A:D,4,FALSE)=D2243,"Y","N"),"N")</f>
        <v>N</v>
      </c>
      <c r="O2243" s="4" t="str">
        <f t="shared" si="6"/>
        <v>N</v>
      </c>
      <c r="P2243" s="4" t="s">
        <v>44</v>
      </c>
      <c r="Q2243" s="4"/>
      <c r="R2243" s="4" t="s">
        <v>28</v>
      </c>
      <c r="S2243" s="4" t="s">
        <v>31</v>
      </c>
      <c r="T2243" s="4" t="s">
        <v>82</v>
      </c>
      <c r="U2243" s="4" t="s">
        <v>31</v>
      </c>
    </row>
    <row r="2244" hidden="1">
      <c r="A2244" s="11" t="s">
        <v>758</v>
      </c>
      <c r="B2244" s="2" t="s">
        <v>600</v>
      </c>
      <c r="C2244" s="12" t="s">
        <v>1402</v>
      </c>
      <c r="D2244" s="3" t="str">
        <f>VLOOKUP(C2244,Locations!$G$2:$H$250,2,false)</f>
        <v>00212 Idyll of Panaceance</v>
      </c>
      <c r="E2244" s="11" t="s">
        <v>24</v>
      </c>
      <c r="F2244" s="23" t="s">
        <v>1392</v>
      </c>
      <c r="G2244" s="3"/>
      <c r="H2244" s="2"/>
      <c r="I2244" s="4"/>
      <c r="J2244" s="4"/>
      <c r="K2244" s="4"/>
      <c r="L2244" s="4"/>
      <c r="M2244" s="4" t="str">
        <f>IF(vlookup(A2244,'Available Pokemon'!A:C,3,FALSE)=D2244,"Y","N")</f>
        <v>N</v>
      </c>
      <c r="N2244" s="4" t="str">
        <f>iferror(IF(vlookup(A2244,'Available Pokemon'!A:D,4,FALSE)=D2244,"Y","N"),"N")</f>
        <v>N</v>
      </c>
      <c r="O2244" s="4" t="str">
        <f t="shared" si="6"/>
        <v>N</v>
      </c>
      <c r="P2244" s="4" t="s">
        <v>44</v>
      </c>
      <c r="Q2244" s="4"/>
      <c r="R2244" s="4" t="s">
        <v>28</v>
      </c>
      <c r="S2244" s="4" t="s">
        <v>31</v>
      </c>
      <c r="T2244" s="4" t="s">
        <v>82</v>
      </c>
      <c r="U2244" s="4" t="s">
        <v>31</v>
      </c>
    </row>
    <row r="2245">
      <c r="A2245" s="11" t="s">
        <v>1405</v>
      </c>
      <c r="B2245" s="11" t="s">
        <v>96</v>
      </c>
      <c r="C2245" s="12" t="s">
        <v>1402</v>
      </c>
      <c r="D2245" s="3" t="str">
        <f>VLOOKUP(C2245,Locations!$G$2:$H$250,2,false)</f>
        <v>00212 Idyll of Panaceance</v>
      </c>
      <c r="E2245" s="11" t="s">
        <v>24</v>
      </c>
      <c r="F2245" s="23" t="s">
        <v>1392</v>
      </c>
      <c r="G2245" s="5"/>
      <c r="H2245" s="11"/>
      <c r="I2245" s="4" t="s">
        <v>353</v>
      </c>
      <c r="J2245" s="4" t="s">
        <v>354</v>
      </c>
      <c r="K2245" s="4"/>
      <c r="L2245" s="4"/>
      <c r="M2245" s="4" t="str">
        <f>IF(vlookup(A2245,'Available Pokemon'!A:C,3,FALSE)=D2245,"Y","N")</f>
        <v>Y</v>
      </c>
      <c r="N2245" s="4" t="str">
        <f>iferror(IF(vlookup(A2245,'Available Pokemon'!A:D,4,FALSE)=D2245,"Y","N"),"N")</f>
        <v>N</v>
      </c>
      <c r="O2245" s="4" t="str">
        <f t="shared" si="6"/>
        <v>Y</v>
      </c>
      <c r="P2245" s="4" t="s">
        <v>29</v>
      </c>
      <c r="Q2245" s="4" t="s">
        <v>226</v>
      </c>
      <c r="R2245" s="4"/>
      <c r="S2245" s="4"/>
      <c r="T2245" s="4">
        <v>0.0</v>
      </c>
      <c r="U2245" s="4" t="s">
        <v>31</v>
      </c>
    </row>
    <row r="2246" hidden="1">
      <c r="A2246" s="11" t="s">
        <v>1114</v>
      </c>
      <c r="B2246" s="11" t="s">
        <v>96</v>
      </c>
      <c r="C2246" s="12" t="s">
        <v>1402</v>
      </c>
      <c r="D2246" s="3" t="str">
        <f>VLOOKUP(C2246,Locations!$G$2:$H$250,2,false)</f>
        <v>00212 Idyll of Panaceance</v>
      </c>
      <c r="E2246" s="11" t="s">
        <v>24</v>
      </c>
      <c r="F2246" s="23" t="s">
        <v>1392</v>
      </c>
      <c r="G2246" s="3"/>
      <c r="H2246" s="11"/>
      <c r="I2246" s="4"/>
      <c r="J2246" s="4"/>
      <c r="K2246" s="4"/>
      <c r="L2246" s="4"/>
      <c r="M2246" s="4" t="str">
        <f>IF(vlookup(A2246,'Available Pokemon'!A:C,3,FALSE)=D2246,"Y","N")</f>
        <v>N</v>
      </c>
      <c r="N2246" s="4" t="str">
        <f>iferror(IF(vlookup(A2246,'Available Pokemon'!A:D,4,FALSE)=D2246,"Y","N"),"N")</f>
        <v>N</v>
      </c>
      <c r="O2246" s="4" t="str">
        <f t="shared" si="6"/>
        <v>N</v>
      </c>
      <c r="P2246" s="4" t="s">
        <v>172</v>
      </c>
      <c r="Q2246" s="4"/>
      <c r="R2246" s="4" t="s">
        <v>28</v>
      </c>
      <c r="S2246" s="4" t="s">
        <v>28</v>
      </c>
      <c r="T2246" s="4">
        <v>0.0</v>
      </c>
      <c r="U2246" s="4" t="s">
        <v>31</v>
      </c>
    </row>
    <row r="2247" hidden="1">
      <c r="A2247" s="11" t="s">
        <v>1359</v>
      </c>
      <c r="B2247" s="11" t="s">
        <v>96</v>
      </c>
      <c r="C2247" s="12" t="s">
        <v>1402</v>
      </c>
      <c r="D2247" s="3" t="str">
        <f>VLOOKUP(C2247,Locations!$G$2:$H$250,2,false)</f>
        <v>00212 Idyll of Panaceance</v>
      </c>
      <c r="E2247" s="11" t="s">
        <v>24</v>
      </c>
      <c r="F2247" s="23" t="s">
        <v>1392</v>
      </c>
      <c r="G2247" s="3"/>
      <c r="H2247" s="11"/>
      <c r="I2247" s="4"/>
      <c r="J2247" s="4"/>
      <c r="K2247" s="4"/>
      <c r="L2247" s="4"/>
      <c r="M2247" s="4" t="str">
        <f>IF(vlookup(A2247,'Available Pokemon'!A:C,3,FALSE)=D2247,"Y","N")</f>
        <v>N</v>
      </c>
      <c r="N2247" s="4" t="str">
        <f>iferror(IF(vlookup(A2247,'Available Pokemon'!A:D,4,FALSE)=D2247,"Y","N"),"N")</f>
        <v>N</v>
      </c>
      <c r="O2247" s="4" t="str">
        <f t="shared" si="6"/>
        <v>N</v>
      </c>
      <c r="P2247" s="4" t="s">
        <v>29</v>
      </c>
      <c r="Q2247" s="4" t="s">
        <v>56</v>
      </c>
      <c r="R2247" s="4"/>
      <c r="S2247" s="4"/>
      <c r="T2247" s="4">
        <v>0.0</v>
      </c>
      <c r="U2247" s="4" t="s">
        <v>31</v>
      </c>
    </row>
    <row r="2248">
      <c r="A2248" s="11" t="s">
        <v>1406</v>
      </c>
      <c r="B2248" s="11" t="s">
        <v>96</v>
      </c>
      <c r="C2248" s="12" t="s">
        <v>1402</v>
      </c>
      <c r="D2248" s="3" t="str">
        <f>VLOOKUP(C2248,Locations!$G$2:$H$250,2,false)</f>
        <v>00212 Idyll of Panaceance</v>
      </c>
      <c r="E2248" s="11" t="s">
        <v>24</v>
      </c>
      <c r="F2248" s="23" t="s">
        <v>1392</v>
      </c>
      <c r="G2248" s="5"/>
      <c r="H2248" s="11"/>
      <c r="I2248" s="4"/>
      <c r="J2248" s="4"/>
      <c r="K2248" s="4"/>
      <c r="L2248" s="4" t="s">
        <v>70</v>
      </c>
      <c r="M2248" s="4" t="str">
        <f>IF(vlookup(A2248,'Available Pokemon'!A:C,3,FALSE)=D2248,"Y","N")</f>
        <v>Y</v>
      </c>
      <c r="N2248" s="4" t="str">
        <f>iferror(IF(vlookup(A2248,'Available Pokemon'!A:D,4,FALSE)=D2248,"Y","N"),"N")</f>
        <v>N</v>
      </c>
      <c r="O2248" s="4" t="str">
        <f t="shared" si="6"/>
        <v>Y</v>
      </c>
      <c r="P2248" s="4" t="s">
        <v>29</v>
      </c>
      <c r="Q2248" s="4" t="s">
        <v>131</v>
      </c>
      <c r="R2248" s="4"/>
      <c r="S2248" s="4"/>
      <c r="T2248" s="4" t="s">
        <v>82</v>
      </c>
      <c r="U2248" s="4" t="s">
        <v>31</v>
      </c>
    </row>
    <row r="2249" hidden="1">
      <c r="A2249" s="11" t="s">
        <v>588</v>
      </c>
      <c r="B2249" s="11" t="s">
        <v>96</v>
      </c>
      <c r="C2249" s="12" t="s">
        <v>1402</v>
      </c>
      <c r="D2249" s="3" t="str">
        <f>VLOOKUP(C2249,Locations!$G$2:$H$250,2,false)</f>
        <v>00212 Idyll of Panaceance</v>
      </c>
      <c r="E2249" s="11" t="s">
        <v>24</v>
      </c>
      <c r="F2249" s="23" t="s">
        <v>1392</v>
      </c>
      <c r="G2249" s="3"/>
      <c r="H2249" s="11"/>
      <c r="I2249" s="4" t="s">
        <v>152</v>
      </c>
      <c r="J2249" s="4"/>
      <c r="K2249" s="4"/>
      <c r="L2249" s="4"/>
      <c r="M2249" s="4" t="str">
        <f>IF(vlookup(A2249,'Available Pokemon'!A:C,3,FALSE)=D2249,"Y","N")</f>
        <v>N</v>
      </c>
      <c r="N2249" s="4" t="str">
        <f>iferror(IF(vlookup(A2249,'Available Pokemon'!A:D,4,FALSE)=D2249,"Y","N"),"N")</f>
        <v>N</v>
      </c>
      <c r="O2249" s="4" t="str">
        <f t="shared" si="6"/>
        <v>N</v>
      </c>
      <c r="P2249" s="4" t="s">
        <v>30</v>
      </c>
      <c r="Q2249" s="4"/>
      <c r="R2249" s="4" t="s">
        <v>28</v>
      </c>
      <c r="S2249" s="4" t="s">
        <v>28</v>
      </c>
      <c r="T2249" s="4">
        <v>0.0</v>
      </c>
      <c r="U2249" s="4" t="s">
        <v>31</v>
      </c>
    </row>
    <row r="2250" hidden="1">
      <c r="A2250" s="11" t="s">
        <v>1235</v>
      </c>
      <c r="B2250" s="11" t="s">
        <v>96</v>
      </c>
      <c r="C2250" s="12" t="s">
        <v>1402</v>
      </c>
      <c r="D2250" s="3" t="str">
        <f>VLOOKUP(C2250,Locations!$G$2:$H$250,2,false)</f>
        <v>00212 Idyll of Panaceance</v>
      </c>
      <c r="E2250" s="11" t="s">
        <v>24</v>
      </c>
      <c r="F2250" s="23" t="s">
        <v>1392</v>
      </c>
      <c r="G2250" s="3"/>
      <c r="H2250" s="11"/>
      <c r="I2250" s="4" t="s">
        <v>1236</v>
      </c>
      <c r="J2250" s="4"/>
      <c r="K2250" s="4"/>
      <c r="L2250" s="4"/>
      <c r="M2250" s="4" t="str">
        <f>IF(vlookup(A2250,'Available Pokemon'!A:C,3,FALSE)=D2250,"Y","N")</f>
        <v>N</v>
      </c>
      <c r="N2250" s="4" t="str">
        <f>iferror(IF(vlookup(A2250,'Available Pokemon'!A:D,4,FALSE)=D2250,"Y","N"),"N")</f>
        <v>N</v>
      </c>
      <c r="O2250" s="4" t="str">
        <f t="shared" si="6"/>
        <v>N</v>
      </c>
      <c r="P2250" s="4" t="s">
        <v>29</v>
      </c>
      <c r="Q2250" s="4" t="s">
        <v>147</v>
      </c>
      <c r="R2250" s="4" t="s">
        <v>28</v>
      </c>
      <c r="S2250" s="4" t="s">
        <v>28</v>
      </c>
      <c r="T2250" s="4">
        <v>0.0</v>
      </c>
      <c r="U2250" s="4" t="s">
        <v>31</v>
      </c>
    </row>
    <row r="2251" hidden="1">
      <c r="A2251" s="11" t="s">
        <v>1227</v>
      </c>
      <c r="B2251" s="11" t="s">
        <v>96</v>
      </c>
      <c r="C2251" s="12" t="s">
        <v>1402</v>
      </c>
      <c r="D2251" s="3" t="str">
        <f>VLOOKUP(C2251,Locations!$G$2:$H$250,2,false)</f>
        <v>00212 Idyll of Panaceance</v>
      </c>
      <c r="E2251" s="11" t="s">
        <v>24</v>
      </c>
      <c r="F2251" s="23" t="s">
        <v>1392</v>
      </c>
      <c r="G2251" s="3"/>
      <c r="H2251" s="11"/>
      <c r="I2251" s="4"/>
      <c r="J2251" s="4"/>
      <c r="K2251" s="4"/>
      <c r="L2251" s="4"/>
      <c r="M2251" s="4" t="str">
        <f>IF(vlookup(A2251,'Available Pokemon'!A:C,3,FALSE)=D2251,"Y","N")</f>
        <v>N</v>
      </c>
      <c r="N2251" s="4" t="str">
        <f>iferror(IF(vlookup(A2251,'Available Pokemon'!A:D,4,FALSE)=D2251,"Y","N"),"N")</f>
        <v>N</v>
      </c>
      <c r="O2251" s="4" t="str">
        <f t="shared" si="6"/>
        <v>N</v>
      </c>
      <c r="P2251" s="4" t="s">
        <v>71</v>
      </c>
      <c r="Q2251" s="4" t="s">
        <v>56</v>
      </c>
      <c r="R2251" s="4"/>
      <c r="S2251" s="4"/>
      <c r="T2251" s="4">
        <v>0.0</v>
      </c>
      <c r="U2251" s="4" t="s">
        <v>31</v>
      </c>
    </row>
    <row r="2252" hidden="1">
      <c r="A2252" s="11" t="s">
        <v>832</v>
      </c>
      <c r="B2252" s="11" t="s">
        <v>96</v>
      </c>
      <c r="C2252" s="12" t="s">
        <v>1402</v>
      </c>
      <c r="D2252" s="3" t="str">
        <f>VLOOKUP(C2252,Locations!$G$2:$H$250,2,false)</f>
        <v>00212 Idyll of Panaceance</v>
      </c>
      <c r="E2252" s="11" t="s">
        <v>24</v>
      </c>
      <c r="F2252" s="23" t="s">
        <v>1392</v>
      </c>
      <c r="G2252" s="3"/>
      <c r="H2252" s="11"/>
      <c r="I2252" s="4"/>
      <c r="J2252" s="4"/>
      <c r="K2252" s="4"/>
      <c r="L2252" s="4"/>
      <c r="M2252" s="4" t="str">
        <f>IF(vlookup(A2252,'Available Pokemon'!A:C,3,FALSE)=D2252,"Y","N")</f>
        <v>N</v>
      </c>
      <c r="N2252" s="4" t="str">
        <f>iferror(IF(vlookup(A2252,'Available Pokemon'!A:D,4,FALSE)=D2252,"Y","N"),"N")</f>
        <v>N</v>
      </c>
      <c r="O2252" s="4" t="str">
        <f t="shared" si="6"/>
        <v>N</v>
      </c>
      <c r="P2252" s="4" t="s">
        <v>71</v>
      </c>
      <c r="Q2252" s="4"/>
      <c r="R2252" s="4" t="s">
        <v>28</v>
      </c>
      <c r="S2252" s="4" t="s">
        <v>28</v>
      </c>
      <c r="T2252" s="4">
        <v>0.0</v>
      </c>
      <c r="U2252" s="4" t="s">
        <v>31</v>
      </c>
    </row>
    <row r="2253" hidden="1">
      <c r="A2253" s="11" t="s">
        <v>1148</v>
      </c>
      <c r="B2253" s="11" t="s">
        <v>96</v>
      </c>
      <c r="C2253" s="12" t="s">
        <v>1402</v>
      </c>
      <c r="D2253" s="3" t="str">
        <f>VLOOKUP(C2253,Locations!$G$2:$H$250,2,false)</f>
        <v>00212 Idyll of Panaceance</v>
      </c>
      <c r="E2253" s="11" t="s">
        <v>24</v>
      </c>
      <c r="F2253" s="23" t="s">
        <v>1392</v>
      </c>
      <c r="G2253" s="3"/>
      <c r="H2253" s="11"/>
      <c r="I2253" s="4" t="s">
        <v>217</v>
      </c>
      <c r="J2253" s="4"/>
      <c r="K2253" s="4"/>
      <c r="L2253" s="4"/>
      <c r="M2253" s="4" t="str">
        <f>IF(vlookup(A2253,'Available Pokemon'!A:C,3,FALSE)=D2253,"Y","N")</f>
        <v>N</v>
      </c>
      <c r="N2253" s="4" t="str">
        <f>iferror(IF(vlookup(A2253,'Available Pokemon'!A:D,4,FALSE)=D2253,"Y","N"),"N")</f>
        <v>N</v>
      </c>
      <c r="O2253" s="4" t="str">
        <f t="shared" si="6"/>
        <v>N</v>
      </c>
      <c r="P2253" s="4" t="s">
        <v>29</v>
      </c>
      <c r="Q2253" s="4" t="s">
        <v>172</v>
      </c>
      <c r="R2253" s="4" t="s">
        <v>28</v>
      </c>
      <c r="S2253" s="4" t="s">
        <v>28</v>
      </c>
      <c r="T2253" s="4">
        <v>0.0</v>
      </c>
      <c r="U2253" s="4" t="s">
        <v>31</v>
      </c>
    </row>
    <row r="2254" hidden="1">
      <c r="A2254" s="11" t="s">
        <v>917</v>
      </c>
      <c r="B2254" s="2" t="s">
        <v>158</v>
      </c>
      <c r="C2254" s="12" t="s">
        <v>1402</v>
      </c>
      <c r="D2254" s="3" t="str">
        <f>VLOOKUP(C2254,Locations!$G$2:$H$250,2,false)</f>
        <v>00212 Idyll of Panaceance</v>
      </c>
      <c r="E2254" s="11" t="s">
        <v>24</v>
      </c>
      <c r="F2254" s="23" t="s">
        <v>1392</v>
      </c>
      <c r="G2254" s="3"/>
      <c r="H2254" s="2"/>
      <c r="I2254" s="4"/>
      <c r="J2254" s="4"/>
      <c r="K2254" s="4"/>
      <c r="L2254" s="4"/>
      <c r="M2254" s="4" t="str">
        <f>IF(vlookup(A2254,'Available Pokemon'!A:C,3,FALSE)=D2254,"Y","N")</f>
        <v>N</v>
      </c>
      <c r="N2254" s="4" t="str">
        <f>iferror(IF(vlookup(A2254,'Available Pokemon'!A:D,4,FALSE)=D2254,"Y","N"),"N")</f>
        <v>N</v>
      </c>
      <c r="O2254" s="4" t="str">
        <f t="shared" si="6"/>
        <v>N</v>
      </c>
      <c r="P2254" s="4" t="s">
        <v>44</v>
      </c>
      <c r="Q2254" s="4"/>
      <c r="R2254" s="4" t="s">
        <v>28</v>
      </c>
      <c r="S2254" s="4" t="s">
        <v>31</v>
      </c>
      <c r="T2254" s="4">
        <v>1.0</v>
      </c>
      <c r="U2254" s="4"/>
    </row>
    <row r="2255" hidden="1">
      <c r="A2255" s="11" t="s">
        <v>270</v>
      </c>
      <c r="B2255" s="2" t="s">
        <v>158</v>
      </c>
      <c r="C2255" s="12" t="s">
        <v>1402</v>
      </c>
      <c r="D2255" s="3" t="str">
        <f>VLOOKUP(C2255,Locations!$G$2:$H$250,2,false)</f>
        <v>00212 Idyll of Panaceance</v>
      </c>
      <c r="E2255" s="11" t="s">
        <v>24</v>
      </c>
      <c r="F2255" s="23" t="s">
        <v>1392</v>
      </c>
      <c r="G2255" s="3"/>
      <c r="H2255" s="2"/>
      <c r="I2255" s="4"/>
      <c r="J2255" s="4"/>
      <c r="K2255" s="4"/>
      <c r="L2255" s="4"/>
      <c r="M2255" s="4" t="str">
        <f>IF(vlookup(A2255,'Available Pokemon'!A:C,3,FALSE)=D2255,"Y","N")</f>
        <v>N</v>
      </c>
      <c r="N2255" s="4" t="str">
        <f>iferror(IF(vlookup(A2255,'Available Pokemon'!A:D,4,FALSE)=D2255,"Y","N"),"N")</f>
        <v>N</v>
      </c>
      <c r="O2255" s="4" t="str">
        <f t="shared" si="6"/>
        <v>N</v>
      </c>
      <c r="P2255" s="4" t="s">
        <v>44</v>
      </c>
      <c r="Q2255" s="4"/>
      <c r="R2255" s="4" t="s">
        <v>271</v>
      </c>
      <c r="S2255" s="4" t="s">
        <v>31</v>
      </c>
      <c r="T2255" s="4">
        <v>1.0</v>
      </c>
      <c r="U2255" s="4"/>
    </row>
    <row r="2256" hidden="1">
      <c r="A2256" s="11" t="s">
        <v>948</v>
      </c>
      <c r="B2256" s="2" t="s">
        <v>938</v>
      </c>
      <c r="C2256" s="12" t="s">
        <v>1402</v>
      </c>
      <c r="D2256" s="3" t="str">
        <f>VLOOKUP(C2256,Locations!$G$2:$H$250,2,false)</f>
        <v>00212 Idyll of Panaceance</v>
      </c>
      <c r="E2256" s="11" t="s">
        <v>24</v>
      </c>
      <c r="F2256" s="23" t="s">
        <v>1392</v>
      </c>
      <c r="G2256" s="3"/>
      <c r="H2256" s="2"/>
      <c r="I2256" s="4"/>
      <c r="J2256" s="4"/>
      <c r="K2256" s="4"/>
      <c r="L2256" s="4"/>
      <c r="M2256" s="4" t="str">
        <f>IF(vlookup(A2256,'Available Pokemon'!A:C,3,FALSE)=D2256,"Y","N")</f>
        <v>N</v>
      </c>
      <c r="N2256" s="4" t="str">
        <f>iferror(IF(vlookup(A2256,'Available Pokemon'!A:D,4,FALSE)=D2256,"Y","N"),"N")</f>
        <v>N</v>
      </c>
      <c r="O2256" s="4" t="str">
        <f t="shared" si="6"/>
        <v>N</v>
      </c>
      <c r="P2256" s="4" t="s">
        <v>44</v>
      </c>
      <c r="Q2256" s="4"/>
      <c r="R2256" s="4" t="s">
        <v>28</v>
      </c>
      <c r="S2256" s="4" t="s">
        <v>28</v>
      </c>
      <c r="T2256" s="4">
        <v>0.0</v>
      </c>
      <c r="U2256" s="4" t="s">
        <v>31</v>
      </c>
    </row>
    <row r="2257" hidden="1">
      <c r="A2257" s="11" t="s">
        <v>940</v>
      </c>
      <c r="B2257" s="2" t="s">
        <v>938</v>
      </c>
      <c r="C2257" s="12" t="s">
        <v>1402</v>
      </c>
      <c r="D2257" s="3" t="str">
        <f>VLOOKUP(C2257,Locations!$G$2:$H$250,2,false)</f>
        <v>00212 Idyll of Panaceance</v>
      </c>
      <c r="E2257" s="11" t="s">
        <v>24</v>
      </c>
      <c r="F2257" s="23" t="s">
        <v>1392</v>
      </c>
      <c r="G2257" s="3"/>
      <c r="H2257" s="2"/>
      <c r="I2257" s="4" t="s">
        <v>228</v>
      </c>
      <c r="J2257" s="4"/>
      <c r="K2257" s="4"/>
      <c r="L2257" s="4"/>
      <c r="M2257" s="4" t="str">
        <f>IF(vlookup(A2257,'Available Pokemon'!A:C,3,FALSE)=D2257,"Y","N")</f>
        <v>N</v>
      </c>
      <c r="N2257" s="4" t="str">
        <f>iferror(IF(vlookup(A2257,'Available Pokemon'!A:D,4,FALSE)=D2257,"Y","N"),"N")</f>
        <v>N</v>
      </c>
      <c r="O2257" s="4" t="str">
        <f t="shared" si="6"/>
        <v>N</v>
      </c>
      <c r="P2257" s="4" t="s">
        <v>44</v>
      </c>
      <c r="Q2257" s="4" t="s">
        <v>29</v>
      </c>
      <c r="R2257" s="4"/>
      <c r="S2257" s="4"/>
      <c r="T2257" s="4">
        <v>0.0</v>
      </c>
      <c r="U2257" s="4" t="s">
        <v>31</v>
      </c>
    </row>
    <row r="2258" hidden="1">
      <c r="A2258" s="11" t="s">
        <v>915</v>
      </c>
      <c r="B2258" s="2" t="s">
        <v>938</v>
      </c>
      <c r="C2258" s="12" t="s">
        <v>1402</v>
      </c>
      <c r="D2258" s="3" t="str">
        <f>VLOOKUP(C2258,Locations!$G$2:$H$250,2,false)</f>
        <v>00212 Idyll of Panaceance</v>
      </c>
      <c r="E2258" s="11" t="s">
        <v>24</v>
      </c>
      <c r="F2258" s="23" t="s">
        <v>1392</v>
      </c>
      <c r="G2258" s="5"/>
      <c r="H2258" s="2"/>
      <c r="I2258" s="4"/>
      <c r="J2258" s="4"/>
      <c r="K2258" s="4"/>
      <c r="L2258" s="4"/>
      <c r="M2258" s="4" t="str">
        <f>IF(vlookup(A2258,'Available Pokemon'!A:C,3,FALSE)=D2258,"Y","N")</f>
        <v>N</v>
      </c>
      <c r="N2258" s="4" t="str">
        <f>iferror(IF(vlookup(A2258,'Available Pokemon'!A:D,4,FALSE)=D2258,"Y","N"),"N")</f>
        <v>N</v>
      </c>
      <c r="O2258" s="4" t="str">
        <f t="shared" si="6"/>
        <v>N</v>
      </c>
      <c r="P2258" s="4" t="s">
        <v>44</v>
      </c>
      <c r="Q2258" s="4"/>
      <c r="R2258" s="4"/>
      <c r="S2258" s="4"/>
      <c r="T2258" s="4">
        <v>0.0</v>
      </c>
      <c r="U2258" s="4" t="s">
        <v>31</v>
      </c>
    </row>
    <row r="2259" hidden="1">
      <c r="A2259" s="11" t="s">
        <v>1216</v>
      </c>
      <c r="B2259" s="2" t="s">
        <v>938</v>
      </c>
      <c r="C2259" s="12" t="s">
        <v>1402</v>
      </c>
      <c r="D2259" s="3" t="str">
        <f>VLOOKUP(C2259,Locations!$G$2:$H$250,2,false)</f>
        <v>00212 Idyll of Panaceance</v>
      </c>
      <c r="E2259" s="11" t="s">
        <v>24</v>
      </c>
      <c r="F2259" s="23" t="s">
        <v>1392</v>
      </c>
      <c r="G2259" s="3"/>
      <c r="H2259" s="2"/>
      <c r="I2259" s="4"/>
      <c r="J2259" s="4"/>
      <c r="K2259" s="4"/>
      <c r="L2259" s="4"/>
      <c r="M2259" s="4" t="str">
        <f>IF(vlookup(A2259,'Available Pokemon'!A:C,3,FALSE)=D2259,"Y","N")</f>
        <v>N</v>
      </c>
      <c r="N2259" s="4" t="str">
        <f>iferror(IF(vlookup(A2259,'Available Pokemon'!A:D,4,FALSE)=D2259,"Y","N"),"N")</f>
        <v>N</v>
      </c>
      <c r="O2259" s="4" t="str">
        <f t="shared" si="6"/>
        <v>N</v>
      </c>
      <c r="P2259" s="4" t="s">
        <v>44</v>
      </c>
      <c r="Q2259" s="4"/>
      <c r="R2259" s="4"/>
      <c r="S2259" s="4"/>
      <c r="T2259" s="4">
        <v>0.0</v>
      </c>
      <c r="U2259" s="4" t="s">
        <v>31</v>
      </c>
    </row>
    <row r="2260" hidden="1">
      <c r="A2260" s="11" t="s">
        <v>852</v>
      </c>
      <c r="B2260" s="11" t="s">
        <v>44</v>
      </c>
      <c r="C2260" s="12" t="s">
        <v>1402</v>
      </c>
      <c r="D2260" s="3" t="str">
        <f>VLOOKUP(C2260,Locations!$G$2:$H$250,2,false)</f>
        <v>00212 Idyll of Panaceance</v>
      </c>
      <c r="E2260" s="11" t="s">
        <v>24</v>
      </c>
      <c r="F2260" s="23" t="s">
        <v>1392</v>
      </c>
      <c r="G2260" s="3"/>
      <c r="H2260" s="11"/>
      <c r="I2260" s="4"/>
      <c r="J2260" s="4"/>
      <c r="K2260" s="4"/>
      <c r="L2260" s="4"/>
      <c r="M2260" s="4" t="str">
        <f>IF(vlookup(A2260,'Available Pokemon'!A:C,3,FALSE)=D2260,"Y","N")</f>
        <v>N</v>
      </c>
      <c r="N2260" s="4" t="str">
        <f>iferror(IF(vlookup(A2260,'Available Pokemon'!A:D,4,FALSE)=D2260,"Y","N"),"N")</f>
        <v>N</v>
      </c>
      <c r="O2260" s="4" t="str">
        <f t="shared" si="6"/>
        <v>N</v>
      </c>
      <c r="P2260" s="4" t="s">
        <v>44</v>
      </c>
      <c r="Q2260" s="4" t="s">
        <v>75</v>
      </c>
      <c r="R2260" s="4" t="s">
        <v>28</v>
      </c>
      <c r="S2260" s="4" t="s">
        <v>28</v>
      </c>
      <c r="T2260" s="4">
        <v>0.0</v>
      </c>
      <c r="U2260" s="4" t="s">
        <v>31</v>
      </c>
    </row>
    <row r="2261" hidden="1">
      <c r="A2261" s="11" t="s">
        <v>756</v>
      </c>
      <c r="B2261" s="11" t="s">
        <v>44</v>
      </c>
      <c r="C2261" s="12" t="s">
        <v>1402</v>
      </c>
      <c r="D2261" s="3" t="str">
        <f>VLOOKUP(C2261,Locations!$G$2:$H$250,2,false)</f>
        <v>00212 Idyll of Panaceance</v>
      </c>
      <c r="E2261" s="11" t="s">
        <v>24</v>
      </c>
      <c r="F2261" s="23" t="s">
        <v>1392</v>
      </c>
      <c r="G2261" s="3"/>
      <c r="H2261" s="11"/>
      <c r="I2261" s="4"/>
      <c r="J2261" s="4"/>
      <c r="K2261" s="4"/>
      <c r="L2261" s="4"/>
      <c r="M2261" s="4" t="str">
        <f>IF(vlookup(A2261,'Available Pokemon'!A:C,3,FALSE)=D2261,"Y","N")</f>
        <v>N</v>
      </c>
      <c r="N2261" s="4" t="str">
        <f>iferror(IF(vlookup(A2261,'Available Pokemon'!A:D,4,FALSE)=D2261,"Y","N"),"N")</f>
        <v>N</v>
      </c>
      <c r="O2261" s="4" t="str">
        <f t="shared" si="6"/>
        <v>N</v>
      </c>
      <c r="P2261" s="4" t="s">
        <v>44</v>
      </c>
      <c r="Q2261" s="4"/>
      <c r="R2261" s="4" t="s">
        <v>28</v>
      </c>
      <c r="S2261" s="4" t="s">
        <v>28</v>
      </c>
      <c r="T2261" s="4">
        <v>0.0</v>
      </c>
      <c r="U2261" s="4" t="s">
        <v>31</v>
      </c>
    </row>
    <row r="2262" hidden="1">
      <c r="A2262" s="11" t="s">
        <v>853</v>
      </c>
      <c r="B2262" s="11" t="s">
        <v>44</v>
      </c>
      <c r="C2262" s="12" t="s">
        <v>1402</v>
      </c>
      <c r="D2262" s="3" t="str">
        <f>VLOOKUP(C2262,Locations!$G$2:$H$250,2,false)</f>
        <v>00212 Idyll of Panaceance</v>
      </c>
      <c r="E2262" s="11" t="s">
        <v>24</v>
      </c>
      <c r="F2262" s="23" t="s">
        <v>1392</v>
      </c>
      <c r="G2262" s="3"/>
      <c r="H2262" s="11"/>
      <c r="I2262" s="4"/>
      <c r="J2262" s="4"/>
      <c r="K2262" s="4"/>
      <c r="L2262" s="4"/>
      <c r="M2262" s="4" t="str">
        <f>IF(vlookup(A2262,'Available Pokemon'!A:C,3,FALSE)=D2262,"Y","N")</f>
        <v>N</v>
      </c>
      <c r="N2262" s="4" t="str">
        <f>iferror(IF(vlookup(A2262,'Available Pokemon'!A:D,4,FALSE)=D2262,"Y","N"),"N")</f>
        <v>N</v>
      </c>
      <c r="O2262" s="4" t="str">
        <f t="shared" si="6"/>
        <v>N</v>
      </c>
      <c r="P2262" s="4" t="s">
        <v>44</v>
      </c>
      <c r="Q2262" s="4"/>
      <c r="R2262" s="4" t="s">
        <v>28</v>
      </c>
      <c r="S2262" s="4" t="s">
        <v>28</v>
      </c>
      <c r="T2262" s="4">
        <v>0.0</v>
      </c>
      <c r="U2262" s="4" t="s">
        <v>31</v>
      </c>
    </row>
    <row r="2263" hidden="1">
      <c r="A2263" s="11" t="s">
        <v>1216</v>
      </c>
      <c r="B2263" s="11" t="s">
        <v>44</v>
      </c>
      <c r="C2263" s="12" t="s">
        <v>1402</v>
      </c>
      <c r="D2263" s="3" t="str">
        <f>VLOOKUP(C2263,Locations!$G$2:$H$250,2,false)</f>
        <v>00212 Idyll of Panaceance</v>
      </c>
      <c r="E2263" s="11" t="s">
        <v>24</v>
      </c>
      <c r="F2263" s="23" t="s">
        <v>1392</v>
      </c>
      <c r="G2263" s="3"/>
      <c r="H2263" s="11"/>
      <c r="I2263" s="4"/>
      <c r="J2263" s="4"/>
      <c r="K2263" s="4"/>
      <c r="L2263" s="4"/>
      <c r="M2263" s="4" t="str">
        <f>IF(vlookup(A2263,'Available Pokemon'!A:C,3,FALSE)=D2263,"Y","N")</f>
        <v>N</v>
      </c>
      <c r="N2263" s="4" t="str">
        <f>iferror(IF(vlookup(A2263,'Available Pokemon'!A:D,4,FALSE)=D2263,"Y","N"),"N")</f>
        <v>N</v>
      </c>
      <c r="O2263" s="4" t="str">
        <f t="shared" si="6"/>
        <v>N</v>
      </c>
      <c r="P2263" s="4" t="s">
        <v>44</v>
      </c>
      <c r="Q2263" s="4"/>
      <c r="R2263" s="4"/>
      <c r="S2263" s="4"/>
      <c r="T2263" s="4">
        <v>0.0</v>
      </c>
      <c r="U2263" s="4" t="s">
        <v>31</v>
      </c>
    </row>
    <row r="2264" hidden="1">
      <c r="A2264" s="11" t="s">
        <v>854</v>
      </c>
      <c r="B2264" s="11" t="s">
        <v>44</v>
      </c>
      <c r="C2264" s="12" t="s">
        <v>1402</v>
      </c>
      <c r="D2264" s="3" t="str">
        <f>VLOOKUP(C2264,Locations!$G$2:$H$250,2,false)</f>
        <v>00212 Idyll of Panaceance</v>
      </c>
      <c r="E2264" s="11" t="s">
        <v>24</v>
      </c>
      <c r="F2264" s="23" t="s">
        <v>1392</v>
      </c>
      <c r="G2264" s="3"/>
      <c r="H2264" s="11"/>
      <c r="I2264" s="4"/>
      <c r="J2264" s="4"/>
      <c r="K2264" s="4"/>
      <c r="L2264" s="4"/>
      <c r="M2264" s="4" t="str">
        <f>IF(vlookup(A2264,'Available Pokemon'!A:C,3,FALSE)=D2264,"Y","N")</f>
        <v>N</v>
      </c>
      <c r="N2264" s="4" t="str">
        <f>iferror(IF(vlookup(A2264,'Available Pokemon'!A:D,4,FALSE)=D2264,"Y","N"),"N")</f>
        <v>N</v>
      </c>
      <c r="O2264" s="4" t="str">
        <f t="shared" si="6"/>
        <v>N</v>
      </c>
      <c r="P2264" s="4" t="s">
        <v>44</v>
      </c>
      <c r="Q2264" s="4"/>
      <c r="R2264" s="4" t="s">
        <v>28</v>
      </c>
      <c r="S2264" s="4" t="s">
        <v>31</v>
      </c>
      <c r="T2264" s="4">
        <v>1.0</v>
      </c>
      <c r="U2264" s="4"/>
    </row>
    <row r="2265">
      <c r="A2265" s="3" t="s">
        <v>1407</v>
      </c>
      <c r="B2265" s="2" t="s">
        <v>22</v>
      </c>
      <c r="C2265" s="3" t="s">
        <v>1408</v>
      </c>
      <c r="D2265" s="3" t="str">
        <f>VLOOKUP(C2265,Locations!$G$2:$H$250,2,false)</f>
        <v>00213 Stalemate</v>
      </c>
      <c r="E2265" s="2" t="s">
        <v>24</v>
      </c>
      <c r="F2265" s="23" t="s">
        <v>1392</v>
      </c>
      <c r="G2265" s="5" t="s">
        <v>1409</v>
      </c>
      <c r="H2265" s="2"/>
      <c r="I2265" s="4" t="s">
        <v>28</v>
      </c>
      <c r="J2265" s="4" t="s">
        <v>28</v>
      </c>
      <c r="K2265" s="4" t="s">
        <v>28</v>
      </c>
      <c r="L2265" s="4" t="s">
        <v>70</v>
      </c>
      <c r="M2265" s="4" t="str">
        <f>IF(vlookup(A2265,'Available Pokemon'!A:C,3,FALSE)=D2265,"Y","N")</f>
        <v>Y</v>
      </c>
      <c r="N2265" s="4" t="str">
        <f>iferror(IF(vlookup(A2265,'Available Pokemon'!A:D,4,FALSE)=D2265,"Y","N"),"N")</f>
        <v>N</v>
      </c>
      <c r="O2265" s="4" t="str">
        <f t="shared" si="6"/>
        <v>Y</v>
      </c>
      <c r="P2265" s="4" t="s">
        <v>147</v>
      </c>
      <c r="Q2265" s="4"/>
      <c r="R2265" s="4"/>
      <c r="S2265" s="4" t="s">
        <v>31</v>
      </c>
      <c r="T2265" s="4" t="s">
        <v>82</v>
      </c>
      <c r="U2265" s="4" t="s">
        <v>31</v>
      </c>
    </row>
    <row r="2266" hidden="1">
      <c r="A2266" s="11" t="s">
        <v>787</v>
      </c>
      <c r="B2266" s="11" t="s">
        <v>96</v>
      </c>
      <c r="C2266" s="12" t="s">
        <v>1410</v>
      </c>
      <c r="D2266" s="3" t="str">
        <f>VLOOKUP(C2266,Locations!$G$2:$H$250,2,false)</f>
        <v>00214 Endgame</v>
      </c>
      <c r="E2266" s="11" t="s">
        <v>24</v>
      </c>
      <c r="F2266" s="23" t="s">
        <v>1392</v>
      </c>
      <c r="G2266" s="3"/>
      <c r="H2266" s="11"/>
      <c r="I2266" s="4" t="s">
        <v>1176</v>
      </c>
      <c r="J2266" s="4"/>
      <c r="K2266" s="4"/>
      <c r="L2266" s="4"/>
      <c r="M2266" s="4" t="str">
        <f>IF(vlookup(A2266,'Available Pokemon'!A:C,3,FALSE)=D2266,"Y","N")</f>
        <v>N</v>
      </c>
      <c r="N2266" s="4" t="str">
        <f>iferror(IF(vlookup(A2266,'Available Pokemon'!A:D,4,FALSE)=D2266,"Y","N"),"N")</f>
        <v>N</v>
      </c>
      <c r="O2266" s="4" t="str">
        <f t="shared" si="6"/>
        <v>N</v>
      </c>
      <c r="P2266" s="4" t="s">
        <v>111</v>
      </c>
      <c r="Q2266" s="4"/>
      <c r="R2266" s="4" t="s">
        <v>28</v>
      </c>
      <c r="S2266" s="4" t="s">
        <v>31</v>
      </c>
      <c r="T2266" s="4">
        <v>2.0</v>
      </c>
      <c r="U2266" s="4"/>
    </row>
    <row r="2267" hidden="1">
      <c r="A2267" s="11" t="s">
        <v>1156</v>
      </c>
      <c r="B2267" s="11" t="s">
        <v>96</v>
      </c>
      <c r="C2267" s="12" t="s">
        <v>1410</v>
      </c>
      <c r="D2267" s="3" t="str">
        <f>VLOOKUP(C2267,Locations!$G$2:$H$250,2,false)</f>
        <v>00214 Endgame</v>
      </c>
      <c r="E2267" s="11" t="s">
        <v>24</v>
      </c>
      <c r="F2267" s="23" t="s">
        <v>1392</v>
      </c>
      <c r="G2267" s="3"/>
      <c r="H2267" s="11"/>
      <c r="I2267" s="4"/>
      <c r="J2267" s="4"/>
      <c r="K2267" s="4"/>
      <c r="L2267" s="4"/>
      <c r="M2267" s="4" t="str">
        <f>IF(vlookup(A2267,'Available Pokemon'!A:C,3,FALSE)=D2267,"Y","N")</f>
        <v>N</v>
      </c>
      <c r="N2267" s="4" t="str">
        <f>iferror(IF(vlookup(A2267,'Available Pokemon'!A:D,4,FALSE)=D2267,"Y","N"),"N")</f>
        <v>N</v>
      </c>
      <c r="O2267" s="4" t="str">
        <f t="shared" si="6"/>
        <v>N</v>
      </c>
      <c r="P2267" s="4" t="s">
        <v>75</v>
      </c>
      <c r="Q2267" s="4"/>
      <c r="R2267" s="4" t="s">
        <v>28</v>
      </c>
      <c r="S2267" s="4" t="s">
        <v>28</v>
      </c>
      <c r="T2267" s="4">
        <v>0.0</v>
      </c>
      <c r="U2267" s="4" t="s">
        <v>31</v>
      </c>
    </row>
    <row r="2268" hidden="1">
      <c r="A2268" s="11" t="s">
        <v>644</v>
      </c>
      <c r="B2268" s="11" t="s">
        <v>96</v>
      </c>
      <c r="C2268" s="12" t="s">
        <v>1410</v>
      </c>
      <c r="D2268" s="3" t="str">
        <f>VLOOKUP(C2268,Locations!$G$2:$H$250,2,false)</f>
        <v>00214 Endgame</v>
      </c>
      <c r="E2268" s="11" t="s">
        <v>24</v>
      </c>
      <c r="F2268" s="23" t="s">
        <v>1392</v>
      </c>
      <c r="G2268" s="3"/>
      <c r="H2268" s="11"/>
      <c r="I2268" s="4"/>
      <c r="J2268" s="4"/>
      <c r="K2268" s="4"/>
      <c r="L2268" s="4"/>
      <c r="M2268" s="4" t="str">
        <f>IF(vlookup(A2268,'Available Pokemon'!A:C,3,FALSE)=D2268,"Y","N")</f>
        <v>N</v>
      </c>
      <c r="N2268" s="4" t="str">
        <f>iferror(IF(vlookup(A2268,'Available Pokemon'!A:D,4,FALSE)=D2268,"Y","N"),"N")</f>
        <v>N</v>
      </c>
      <c r="O2268" s="4" t="str">
        <f t="shared" si="6"/>
        <v>N</v>
      </c>
      <c r="P2268" s="4" t="s">
        <v>33</v>
      </c>
      <c r="Q2268" s="4" t="s">
        <v>128</v>
      </c>
      <c r="R2268" s="4"/>
      <c r="S2268" s="4"/>
      <c r="T2268" s="4">
        <v>0.0</v>
      </c>
      <c r="U2268" s="4" t="s">
        <v>31</v>
      </c>
    </row>
    <row r="2269" hidden="1">
      <c r="A2269" s="11" t="s">
        <v>948</v>
      </c>
      <c r="B2269" s="11" t="s">
        <v>96</v>
      </c>
      <c r="C2269" s="12" t="s">
        <v>1410</v>
      </c>
      <c r="D2269" s="3" t="str">
        <f>VLOOKUP(C2269,Locations!$G$2:$H$250,2,false)</f>
        <v>00214 Endgame</v>
      </c>
      <c r="E2269" s="11" t="s">
        <v>24</v>
      </c>
      <c r="F2269" s="23" t="s">
        <v>1392</v>
      </c>
      <c r="G2269" s="3"/>
      <c r="H2269" s="11"/>
      <c r="I2269" s="4"/>
      <c r="J2269" s="4"/>
      <c r="K2269" s="4"/>
      <c r="L2269" s="4"/>
      <c r="M2269" s="4" t="str">
        <f>IF(vlookup(A2269,'Available Pokemon'!A:C,3,FALSE)=D2269,"Y","N")</f>
        <v>N</v>
      </c>
      <c r="N2269" s="4" t="str">
        <f>iferror(IF(vlookup(A2269,'Available Pokemon'!A:D,4,FALSE)=D2269,"Y","N"),"N")</f>
        <v>N</v>
      </c>
      <c r="O2269" s="4" t="str">
        <f t="shared" si="6"/>
        <v>N</v>
      </c>
      <c r="P2269" s="4" t="s">
        <v>44</v>
      </c>
      <c r="Q2269" s="4"/>
      <c r="R2269" s="4" t="s">
        <v>28</v>
      </c>
      <c r="S2269" s="4" t="s">
        <v>28</v>
      </c>
      <c r="T2269" s="4">
        <v>0.0</v>
      </c>
      <c r="U2269" s="4" t="s">
        <v>31</v>
      </c>
    </row>
    <row r="2270" hidden="1">
      <c r="A2270" s="11" t="s">
        <v>1300</v>
      </c>
      <c r="B2270" s="11" t="s">
        <v>96</v>
      </c>
      <c r="C2270" s="12" t="s">
        <v>1410</v>
      </c>
      <c r="D2270" s="3" t="str">
        <f>VLOOKUP(C2270,Locations!$G$2:$H$250,2,false)</f>
        <v>00214 Endgame</v>
      </c>
      <c r="E2270" s="11" t="s">
        <v>24</v>
      </c>
      <c r="F2270" s="23" t="s">
        <v>1392</v>
      </c>
      <c r="G2270" s="3"/>
      <c r="H2270" s="11"/>
      <c r="I2270" s="4"/>
      <c r="J2270" s="4"/>
      <c r="K2270" s="4"/>
      <c r="L2270" s="4"/>
      <c r="M2270" s="4" t="str">
        <f>IF(vlookup(A2270,'Available Pokemon'!A:C,3,FALSE)=D2270,"Y","N")</f>
        <v>N</v>
      </c>
      <c r="N2270" s="4" t="str">
        <f>iferror(IF(vlookup(A2270,'Available Pokemon'!A:D,4,FALSE)=D2270,"Y","N"),"N")</f>
        <v>N</v>
      </c>
      <c r="O2270" s="4" t="str">
        <f t="shared" si="6"/>
        <v>N</v>
      </c>
      <c r="P2270" s="4" t="s">
        <v>30</v>
      </c>
      <c r="Q2270" s="4"/>
      <c r="R2270" s="4"/>
      <c r="S2270" s="4"/>
      <c r="T2270" s="4">
        <v>0.0</v>
      </c>
      <c r="U2270" s="4" t="s">
        <v>31</v>
      </c>
    </row>
    <row r="2271" hidden="1">
      <c r="A2271" s="11" t="s">
        <v>751</v>
      </c>
      <c r="B2271" s="11" t="s">
        <v>96</v>
      </c>
      <c r="C2271" s="12" t="s">
        <v>1410</v>
      </c>
      <c r="D2271" s="3" t="str">
        <f>VLOOKUP(C2271,Locations!$G$2:$H$250,2,false)</f>
        <v>00214 Endgame</v>
      </c>
      <c r="E2271" s="11" t="s">
        <v>24</v>
      </c>
      <c r="F2271" s="23" t="s">
        <v>1392</v>
      </c>
      <c r="G2271" s="3"/>
      <c r="H2271" s="11"/>
      <c r="I2271" s="4"/>
      <c r="J2271" s="4"/>
      <c r="K2271" s="4"/>
      <c r="L2271" s="4"/>
      <c r="M2271" s="4" t="str">
        <f>IF(vlookup(A2271,'Available Pokemon'!A:C,3,FALSE)=D2271,"Y","N")</f>
        <v>N</v>
      </c>
      <c r="N2271" s="4" t="str">
        <f>iferror(IF(vlookup(A2271,'Available Pokemon'!A:D,4,FALSE)=D2271,"Y","N"),"N")</f>
        <v>N</v>
      </c>
      <c r="O2271" s="4" t="str">
        <f t="shared" si="6"/>
        <v>N</v>
      </c>
      <c r="P2271" s="4" t="s">
        <v>111</v>
      </c>
      <c r="Q2271" s="4"/>
      <c r="R2271" s="4" t="s">
        <v>28</v>
      </c>
      <c r="S2271" s="4" t="s">
        <v>28</v>
      </c>
      <c r="T2271" s="4">
        <v>0.0</v>
      </c>
      <c r="U2271" s="4" t="s">
        <v>31</v>
      </c>
    </row>
    <row r="2272" hidden="1">
      <c r="A2272" s="11" t="s">
        <v>941</v>
      </c>
      <c r="B2272" s="11" t="s">
        <v>96</v>
      </c>
      <c r="C2272" s="12" t="s">
        <v>1410</v>
      </c>
      <c r="D2272" s="3" t="str">
        <f>VLOOKUP(C2272,Locations!$G$2:$H$250,2,false)</f>
        <v>00214 Endgame</v>
      </c>
      <c r="E2272" s="11" t="s">
        <v>24</v>
      </c>
      <c r="F2272" s="23" t="s">
        <v>1392</v>
      </c>
      <c r="G2272" s="5"/>
      <c r="H2272" s="11"/>
      <c r="I2272" s="4" t="s">
        <v>800</v>
      </c>
      <c r="J2272" s="4"/>
      <c r="K2272" s="4"/>
      <c r="L2272" s="4" t="s">
        <v>70</v>
      </c>
      <c r="M2272" s="4" t="str">
        <f>IF(vlookup(A2272,'Available Pokemon'!A:C,3,FALSE)=D2272,"Y","N")</f>
        <v>N</v>
      </c>
      <c r="N2272" s="4" t="str">
        <f>iferror(IF(vlookup(A2272,'Available Pokemon'!A:D,4,FALSE)=D2272,"Y","N"),"N")</f>
        <v>N</v>
      </c>
      <c r="O2272" s="4" t="str">
        <f t="shared" si="6"/>
        <v>N</v>
      </c>
      <c r="P2272" s="4" t="s">
        <v>81</v>
      </c>
      <c r="Q2272" s="4" t="s">
        <v>131</v>
      </c>
      <c r="R2272" s="4"/>
      <c r="S2272" s="4"/>
      <c r="T2272" s="4">
        <v>0.0</v>
      </c>
      <c r="U2272" s="4" t="s">
        <v>31</v>
      </c>
    </row>
    <row r="2273" hidden="1">
      <c r="A2273" s="2" t="s">
        <v>1033</v>
      </c>
      <c r="B2273" s="11" t="s">
        <v>96</v>
      </c>
      <c r="C2273" s="12" t="s">
        <v>1410</v>
      </c>
      <c r="D2273" s="3" t="str">
        <f>VLOOKUP(C2273,Locations!$G$2:$H$250,2,false)</f>
        <v>00214 Endgame</v>
      </c>
      <c r="E2273" s="11" t="s">
        <v>24</v>
      </c>
      <c r="F2273" s="23" t="s">
        <v>1392</v>
      </c>
      <c r="G2273" s="3"/>
      <c r="H2273" s="11"/>
      <c r="I2273" s="4"/>
      <c r="J2273" s="4"/>
      <c r="K2273" s="4"/>
      <c r="L2273" s="4"/>
      <c r="M2273" s="4" t="str">
        <f>IF(vlookup(A2273,'Available Pokemon'!A:C,3,FALSE)=D2273,"Y","N")</f>
        <v>N</v>
      </c>
      <c r="N2273" s="4" t="str">
        <f>iferror(IF(vlookup(A2273,'Available Pokemon'!A:D,4,FALSE)=D2273,"Y","N"),"N")</f>
        <v>N</v>
      </c>
      <c r="O2273" s="4" t="str">
        <f t="shared" si="6"/>
        <v>N</v>
      </c>
      <c r="P2273" s="4" t="s">
        <v>111</v>
      </c>
      <c r="Q2273" s="4" t="s">
        <v>172</v>
      </c>
      <c r="R2273" s="4" t="s">
        <v>28</v>
      </c>
      <c r="S2273" s="4" t="s">
        <v>28</v>
      </c>
      <c r="T2273" s="4">
        <v>0.0</v>
      </c>
      <c r="U2273" s="4" t="s">
        <v>31</v>
      </c>
    </row>
    <row r="2274" hidden="1">
      <c r="A2274" s="11" t="s">
        <v>588</v>
      </c>
      <c r="B2274" s="11" t="s">
        <v>96</v>
      </c>
      <c r="C2274" s="12" t="s">
        <v>1410</v>
      </c>
      <c r="D2274" s="3" t="str">
        <f>VLOOKUP(C2274,Locations!$G$2:$H$250,2,false)</f>
        <v>00214 Endgame</v>
      </c>
      <c r="E2274" s="11" t="s">
        <v>24</v>
      </c>
      <c r="F2274" s="23" t="s">
        <v>1392</v>
      </c>
      <c r="G2274" s="3"/>
      <c r="H2274" s="11"/>
      <c r="I2274" s="4" t="s">
        <v>152</v>
      </c>
      <c r="J2274" s="4"/>
      <c r="K2274" s="4"/>
      <c r="L2274" s="4"/>
      <c r="M2274" s="4" t="str">
        <f>IF(vlookup(A2274,'Available Pokemon'!A:C,3,FALSE)=D2274,"Y","N")</f>
        <v>N</v>
      </c>
      <c r="N2274" s="4" t="str">
        <f>iferror(IF(vlookup(A2274,'Available Pokemon'!A:D,4,FALSE)=D2274,"Y","N"),"N")</f>
        <v>N</v>
      </c>
      <c r="O2274" s="4" t="str">
        <f t="shared" si="6"/>
        <v>N</v>
      </c>
      <c r="P2274" s="4" t="s">
        <v>30</v>
      </c>
      <c r="Q2274" s="4"/>
      <c r="R2274" s="4" t="s">
        <v>28</v>
      </c>
      <c r="S2274" s="4" t="s">
        <v>28</v>
      </c>
      <c r="T2274" s="4">
        <v>0.0</v>
      </c>
      <c r="U2274" s="4" t="s">
        <v>31</v>
      </c>
    </row>
    <row r="2275" hidden="1">
      <c r="A2275" s="11" t="s">
        <v>933</v>
      </c>
      <c r="B2275" s="11" t="s">
        <v>96</v>
      </c>
      <c r="C2275" s="12" t="s">
        <v>1410</v>
      </c>
      <c r="D2275" s="3" t="str">
        <f>VLOOKUP(C2275,Locations!$G$2:$H$250,2,false)</f>
        <v>00214 Endgame</v>
      </c>
      <c r="E2275" s="11" t="s">
        <v>24</v>
      </c>
      <c r="F2275" s="23" t="s">
        <v>1392</v>
      </c>
      <c r="G2275" s="3"/>
      <c r="H2275" s="11"/>
      <c r="I2275" s="4" t="s">
        <v>632</v>
      </c>
      <c r="J2275" s="4" t="s">
        <v>633</v>
      </c>
      <c r="K2275" s="4"/>
      <c r="L2275" s="4"/>
      <c r="M2275" s="4" t="str">
        <f>IF(vlookup(A2275,'Available Pokemon'!A:C,3,FALSE)=D2275,"Y","N")</f>
        <v>N</v>
      </c>
      <c r="N2275" s="4" t="str">
        <f>iferror(IF(vlookup(A2275,'Available Pokemon'!A:D,4,FALSE)=D2275,"Y","N"),"N")</f>
        <v>N</v>
      </c>
      <c r="O2275" s="4" t="str">
        <f t="shared" si="6"/>
        <v>N</v>
      </c>
      <c r="P2275" s="4" t="s">
        <v>30</v>
      </c>
      <c r="Q2275" s="4"/>
      <c r="R2275" s="4" t="s">
        <v>28</v>
      </c>
      <c r="S2275" s="4" t="s">
        <v>28</v>
      </c>
      <c r="T2275" s="4">
        <v>0.0</v>
      </c>
      <c r="U2275" s="4" t="s">
        <v>31</v>
      </c>
    </row>
    <row r="2276" hidden="1">
      <c r="A2276" s="11" t="s">
        <v>1270</v>
      </c>
      <c r="B2276" s="11" t="s">
        <v>96</v>
      </c>
      <c r="C2276" s="12" t="s">
        <v>1410</v>
      </c>
      <c r="D2276" s="3" t="str">
        <f>VLOOKUP(C2276,Locations!$G$2:$H$250,2,false)</f>
        <v>00214 Endgame</v>
      </c>
      <c r="E2276" s="11" t="s">
        <v>24</v>
      </c>
      <c r="F2276" s="23" t="s">
        <v>1392</v>
      </c>
      <c r="G2276" s="3"/>
      <c r="H2276" s="11"/>
      <c r="I2276" s="4"/>
      <c r="J2276" s="4"/>
      <c r="K2276" s="4"/>
      <c r="L2276" s="4"/>
      <c r="M2276" s="4" t="str">
        <f>IF(vlookup(A2276,'Available Pokemon'!A:C,3,FALSE)=D2276,"Y","N")</f>
        <v>N</v>
      </c>
      <c r="N2276" s="4" t="str">
        <f>iferror(IF(vlookup(A2276,'Available Pokemon'!A:D,4,FALSE)=D2276,"Y","N"),"N")</f>
        <v>N</v>
      </c>
      <c r="O2276" s="4" t="str">
        <f t="shared" si="6"/>
        <v>N</v>
      </c>
      <c r="P2276" s="4" t="s">
        <v>29</v>
      </c>
      <c r="Q2276" s="4"/>
      <c r="R2276" s="4" t="s">
        <v>28</v>
      </c>
      <c r="S2276" s="4" t="s">
        <v>28</v>
      </c>
      <c r="T2276" s="4">
        <v>0.0</v>
      </c>
      <c r="U2276" s="4" t="s">
        <v>31</v>
      </c>
    </row>
    <row r="2277">
      <c r="A2277" s="3" t="s">
        <v>1411</v>
      </c>
      <c r="B2277" s="2" t="s">
        <v>22</v>
      </c>
      <c r="C2277" s="3" t="s">
        <v>1412</v>
      </c>
      <c r="D2277" s="3" t="str">
        <f>VLOOKUP(C2277,Locations!$G$2:$H$250,2,false)</f>
        <v>00215 Mirage Tower?</v>
      </c>
      <c r="E2277" s="11" t="s">
        <v>24</v>
      </c>
      <c r="F2277" s="23" t="s">
        <v>1413</v>
      </c>
      <c r="G2277" s="5" t="s">
        <v>1414</v>
      </c>
      <c r="H2277" s="2"/>
      <c r="I2277" s="4" t="s">
        <v>28</v>
      </c>
      <c r="J2277" s="4" t="s">
        <v>28</v>
      </c>
      <c r="K2277" s="4" t="s">
        <v>28</v>
      </c>
      <c r="L2277" s="4" t="s">
        <v>70</v>
      </c>
      <c r="M2277" s="4" t="str">
        <f>IF(vlookup(A2277,'Available Pokemon'!A:C,3,FALSE)=D2277,"Y","N")</f>
        <v>Y</v>
      </c>
      <c r="N2277" s="4" t="str">
        <f>iferror(IF(vlookup(A2277,'Available Pokemon'!A:D,4,FALSE)=D2277,"Y","N"),"N")</f>
        <v>N</v>
      </c>
      <c r="O2277" s="4" t="str">
        <f t="shared" si="6"/>
        <v>Y</v>
      </c>
      <c r="P2277" s="4" t="s">
        <v>131</v>
      </c>
      <c r="Q2277" s="4" t="s">
        <v>177</v>
      </c>
      <c r="R2277" s="4" t="s">
        <v>28</v>
      </c>
      <c r="S2277" s="4" t="s">
        <v>31</v>
      </c>
      <c r="T2277" s="4">
        <v>2.0</v>
      </c>
      <c r="U2277" s="4"/>
    </row>
    <row r="2278">
      <c r="A2278" s="3" t="s">
        <v>1415</v>
      </c>
      <c r="B2278" s="2" t="s">
        <v>22</v>
      </c>
      <c r="C2278" s="3" t="s">
        <v>1412</v>
      </c>
      <c r="D2278" s="3" t="str">
        <f>VLOOKUP(C2278,Locations!$G$2:$H$250,2,false)</f>
        <v>00215 Mirage Tower?</v>
      </c>
      <c r="E2278" s="11" t="s">
        <v>24</v>
      </c>
      <c r="F2278" s="23" t="s">
        <v>1413</v>
      </c>
      <c r="G2278" s="5" t="s">
        <v>1416</v>
      </c>
      <c r="H2278" s="2"/>
      <c r="I2278" s="4" t="s">
        <v>28</v>
      </c>
      <c r="J2278" s="4" t="s">
        <v>28</v>
      </c>
      <c r="K2278" s="4" t="s">
        <v>28</v>
      </c>
      <c r="L2278" s="4" t="s">
        <v>70</v>
      </c>
      <c r="M2278" s="4" t="str">
        <f>IF(vlookup(A2278,'Available Pokemon'!A:C,3,FALSE)=D2278,"Y","N")</f>
        <v>Y</v>
      </c>
      <c r="N2278" s="4" t="str">
        <f>iferror(IF(vlookup(A2278,'Available Pokemon'!A:D,4,FALSE)=D2278,"Y","N"),"N")</f>
        <v>N</v>
      </c>
      <c r="O2278" s="4" t="str">
        <f t="shared" si="6"/>
        <v>Y</v>
      </c>
      <c r="P2278" s="4" t="s">
        <v>111</v>
      </c>
      <c r="Q2278" s="4" t="s">
        <v>56</v>
      </c>
      <c r="R2278" s="4"/>
      <c r="S2278" s="4"/>
      <c r="T2278" s="4" t="s">
        <v>82</v>
      </c>
      <c r="U2278" s="4" t="s">
        <v>31</v>
      </c>
    </row>
    <row r="2279" hidden="1">
      <c r="A2279" s="2" t="s">
        <v>1363</v>
      </c>
      <c r="B2279" s="2" t="s">
        <v>600</v>
      </c>
      <c r="C2279" s="12" t="s">
        <v>1417</v>
      </c>
      <c r="D2279" s="3" t="str">
        <f>VLOOKUP(C2279,Locations!$G$2:$H$250,2,false)</f>
        <v>00218 Rhodochrine Tree</v>
      </c>
      <c r="E2279" s="11" t="s">
        <v>24</v>
      </c>
      <c r="F2279" s="23" t="s">
        <v>1413</v>
      </c>
      <c r="G2279" s="3"/>
      <c r="H2279" s="11"/>
      <c r="I2279" s="4" t="s">
        <v>975</v>
      </c>
      <c r="J2279" s="4" t="s">
        <v>976</v>
      </c>
      <c r="K2279" s="4"/>
      <c r="L2279" s="4" t="s">
        <v>70</v>
      </c>
      <c r="M2279" s="4" t="str">
        <f>IF(vlookup(A2279,'Available Pokemon'!A:C,3,FALSE)=D2279,"Y","N")</f>
        <v>N</v>
      </c>
      <c r="N2279" s="4" t="str">
        <f>iferror(IF(vlookup(A2279,'Available Pokemon'!A:D,4,FALSE)=D2279,"Y","N"),"N")</f>
        <v>N</v>
      </c>
      <c r="O2279" s="4" t="str">
        <f t="shared" si="6"/>
        <v>N</v>
      </c>
      <c r="P2279" s="4" t="s">
        <v>44</v>
      </c>
      <c r="Q2279" s="4" t="s">
        <v>111</v>
      </c>
      <c r="R2279" s="4"/>
      <c r="S2279" s="4"/>
      <c r="T2279" s="4" t="s">
        <v>464</v>
      </c>
      <c r="U2279" s="4" t="s">
        <v>31</v>
      </c>
    </row>
    <row r="2280" hidden="1">
      <c r="A2280" s="11" t="s">
        <v>476</v>
      </c>
      <c r="B2280" s="11" t="s">
        <v>96</v>
      </c>
      <c r="C2280" s="12" t="s">
        <v>1417</v>
      </c>
      <c r="D2280" s="3" t="str">
        <f>VLOOKUP(C2280,Locations!$G$2:$H$250,2,false)</f>
        <v>00218 Rhodochrine Tree</v>
      </c>
      <c r="E2280" s="11" t="s">
        <v>24</v>
      </c>
      <c r="F2280" s="23" t="s">
        <v>1413</v>
      </c>
      <c r="G2280" s="3"/>
      <c r="H2280" s="11"/>
      <c r="I2280" s="4"/>
      <c r="J2280" s="4"/>
      <c r="K2280" s="4"/>
      <c r="L2280" s="4"/>
      <c r="M2280" s="4" t="str">
        <f>IF(vlookup(A2280,'Available Pokemon'!A:C,3,FALSE)=D2280,"Y","N")</f>
        <v>N</v>
      </c>
      <c r="N2280" s="4" t="str">
        <f>iferror(IF(vlookup(A2280,'Available Pokemon'!A:D,4,FALSE)=D2280,"Y","N"),"N")</f>
        <v>N</v>
      </c>
      <c r="O2280" s="4" t="str">
        <f t="shared" si="6"/>
        <v>N</v>
      </c>
      <c r="P2280" s="4" t="s">
        <v>172</v>
      </c>
      <c r="Q2280" s="4"/>
      <c r="R2280" s="4" t="s">
        <v>28</v>
      </c>
      <c r="S2280" s="4" t="s">
        <v>28</v>
      </c>
      <c r="T2280" s="4">
        <v>0.0</v>
      </c>
      <c r="U2280" s="4" t="s">
        <v>31</v>
      </c>
    </row>
    <row r="2281">
      <c r="A2281" s="11" t="s">
        <v>1418</v>
      </c>
      <c r="B2281" s="11" t="s">
        <v>96</v>
      </c>
      <c r="C2281" s="12" t="s">
        <v>1417</v>
      </c>
      <c r="D2281" s="3" t="str">
        <f>VLOOKUP(C2281,Locations!$G$2:$H$250,2,false)</f>
        <v>00218 Rhodochrine Tree</v>
      </c>
      <c r="E2281" s="11" t="s">
        <v>24</v>
      </c>
      <c r="F2281" s="23" t="s">
        <v>1413</v>
      </c>
      <c r="G2281" s="5"/>
      <c r="H2281" s="11"/>
      <c r="I2281" s="4"/>
      <c r="J2281" s="4"/>
      <c r="K2281" s="4"/>
      <c r="L2281" s="4"/>
      <c r="M2281" s="4" t="str">
        <f>IF(vlookup(A2281,'Available Pokemon'!A:C,3,FALSE)=D2281,"Y","N")</f>
        <v>Y</v>
      </c>
      <c r="N2281" s="4" t="str">
        <f>iferror(IF(vlookup(A2281,'Available Pokemon'!A:D,4,FALSE)=D2281,"Y","N"),"N")</f>
        <v>N</v>
      </c>
      <c r="O2281" s="4" t="str">
        <f t="shared" si="6"/>
        <v>Y</v>
      </c>
      <c r="P2281" s="4" t="s">
        <v>29</v>
      </c>
      <c r="Q2281" s="4" t="s">
        <v>177</v>
      </c>
      <c r="R2281" s="4"/>
      <c r="S2281" s="4"/>
      <c r="T2281" s="4">
        <v>0.0</v>
      </c>
      <c r="U2281" s="4" t="s">
        <v>31</v>
      </c>
    </row>
    <row r="2282" hidden="1">
      <c r="A2282" s="11" t="s">
        <v>807</v>
      </c>
      <c r="B2282" s="11" t="s">
        <v>96</v>
      </c>
      <c r="C2282" s="12" t="s">
        <v>1417</v>
      </c>
      <c r="D2282" s="3" t="str">
        <f>VLOOKUP(C2282,Locations!$G$2:$H$250,2,false)</f>
        <v>00218 Rhodochrine Tree</v>
      </c>
      <c r="E2282" s="11" t="s">
        <v>24</v>
      </c>
      <c r="F2282" s="23" t="s">
        <v>1413</v>
      </c>
      <c r="G2282" s="3"/>
      <c r="H2282" s="11"/>
      <c r="I2282" s="4" t="s">
        <v>805</v>
      </c>
      <c r="J2282" s="4"/>
      <c r="K2282" s="4"/>
      <c r="L2282" s="4"/>
      <c r="M2282" s="4" t="str">
        <f>IF(vlookup(A2282,'Available Pokemon'!A:C,3,FALSE)=D2282,"Y","N")</f>
        <v>N</v>
      </c>
      <c r="N2282" s="4" t="str">
        <f>iferror(IF(vlookup(A2282,'Available Pokemon'!A:D,4,FALSE)=D2282,"Y","N"),"N")</f>
        <v>N</v>
      </c>
      <c r="O2282" s="4" t="str">
        <f t="shared" si="6"/>
        <v>N</v>
      </c>
      <c r="P2282" s="4" t="s">
        <v>90</v>
      </c>
      <c r="Q2282" s="4" t="s">
        <v>30</v>
      </c>
      <c r="R2282" s="4" t="s">
        <v>28</v>
      </c>
      <c r="S2282" s="4" t="s">
        <v>28</v>
      </c>
      <c r="T2282" s="4">
        <v>0.0</v>
      </c>
      <c r="U2282" s="4" t="s">
        <v>31</v>
      </c>
    </row>
    <row r="2283" hidden="1">
      <c r="A2283" s="11" t="s">
        <v>1303</v>
      </c>
      <c r="B2283" s="11" t="s">
        <v>96</v>
      </c>
      <c r="C2283" s="12" t="s">
        <v>1417</v>
      </c>
      <c r="D2283" s="3" t="str">
        <f>VLOOKUP(C2283,Locations!$G$2:$H$250,2,false)</f>
        <v>00218 Rhodochrine Tree</v>
      </c>
      <c r="E2283" s="11" t="s">
        <v>24</v>
      </c>
      <c r="F2283" s="23" t="s">
        <v>1413</v>
      </c>
      <c r="G2283" s="3"/>
      <c r="H2283" s="11"/>
      <c r="I2283" s="4"/>
      <c r="J2283" s="4"/>
      <c r="K2283" s="4"/>
      <c r="L2283" s="4"/>
      <c r="M2283" s="4" t="str">
        <f>IF(vlookup(A2283,'Available Pokemon'!A:C,3,FALSE)=D2283,"Y","N")</f>
        <v>N</v>
      </c>
      <c r="N2283" s="4" t="str">
        <f>iferror(IF(vlookup(A2283,'Available Pokemon'!A:D,4,FALSE)=D2283,"Y","N"),"N")</f>
        <v>N</v>
      </c>
      <c r="O2283" s="4" t="str">
        <f t="shared" si="6"/>
        <v>N</v>
      </c>
      <c r="P2283" s="4" t="s">
        <v>29</v>
      </c>
      <c r="Q2283" s="4" t="s">
        <v>111</v>
      </c>
      <c r="R2283" s="4"/>
      <c r="S2283" s="4"/>
      <c r="T2283" s="4">
        <v>1.0</v>
      </c>
      <c r="U2283" s="4"/>
    </row>
    <row r="2284" hidden="1">
      <c r="A2284" s="11" t="s">
        <v>996</v>
      </c>
      <c r="B2284" s="11" t="s">
        <v>96</v>
      </c>
      <c r="C2284" s="12" t="s">
        <v>1417</v>
      </c>
      <c r="D2284" s="3" t="str">
        <f>VLOOKUP(C2284,Locations!$G$2:$H$250,2,false)</f>
        <v>00218 Rhodochrine Tree</v>
      </c>
      <c r="E2284" s="11" t="s">
        <v>24</v>
      </c>
      <c r="F2284" s="23" t="s">
        <v>1413</v>
      </c>
      <c r="G2284" s="3"/>
      <c r="H2284" s="11"/>
      <c r="I2284" s="4" t="s">
        <v>997</v>
      </c>
      <c r="J2284" s="4"/>
      <c r="K2284" s="4"/>
      <c r="L2284" s="4"/>
      <c r="M2284" s="4" t="str">
        <f>IF(vlookup(A2284,'Available Pokemon'!A:C,3,FALSE)=D2284,"Y","N")</f>
        <v>N</v>
      </c>
      <c r="N2284" s="4" t="str">
        <f>iferror(IF(vlookup(A2284,'Available Pokemon'!A:D,4,FALSE)=D2284,"Y","N"),"N")</f>
        <v>N</v>
      </c>
      <c r="O2284" s="4" t="str">
        <f t="shared" si="6"/>
        <v>N</v>
      </c>
      <c r="P2284" s="4" t="s">
        <v>90</v>
      </c>
      <c r="Q2284" s="4" t="s">
        <v>29</v>
      </c>
      <c r="R2284" s="4" t="s">
        <v>28</v>
      </c>
      <c r="S2284" s="4" t="s">
        <v>28</v>
      </c>
      <c r="T2284" s="4">
        <v>0.0</v>
      </c>
      <c r="U2284" s="4" t="s">
        <v>31</v>
      </c>
    </row>
    <row r="2285" hidden="1">
      <c r="A2285" s="11" t="s">
        <v>987</v>
      </c>
      <c r="B2285" s="11" t="s">
        <v>96</v>
      </c>
      <c r="C2285" s="12" t="s">
        <v>1417</v>
      </c>
      <c r="D2285" s="3" t="str">
        <f>VLOOKUP(C2285,Locations!$G$2:$H$250,2,false)</f>
        <v>00218 Rhodochrine Tree</v>
      </c>
      <c r="E2285" s="11" t="s">
        <v>24</v>
      </c>
      <c r="F2285" s="23" t="s">
        <v>1413</v>
      </c>
      <c r="G2285" s="3"/>
      <c r="H2285" s="11"/>
      <c r="I2285" s="4"/>
      <c r="J2285" s="4"/>
      <c r="K2285" s="4"/>
      <c r="L2285" s="4"/>
      <c r="M2285" s="4" t="str">
        <f>IF(vlookup(A2285,'Available Pokemon'!A:C,3,FALSE)=D2285,"Y","N")</f>
        <v>N</v>
      </c>
      <c r="N2285" s="4" t="str">
        <f>iferror(IF(vlookup(A2285,'Available Pokemon'!A:D,4,FALSE)=D2285,"Y","N"),"N")</f>
        <v>N</v>
      </c>
      <c r="O2285" s="4" t="str">
        <f t="shared" si="6"/>
        <v>N</v>
      </c>
      <c r="P2285" s="4" t="s">
        <v>147</v>
      </c>
      <c r="Q2285" s="4"/>
      <c r="R2285" s="4" t="s">
        <v>28</v>
      </c>
      <c r="S2285" s="4" t="s">
        <v>28</v>
      </c>
      <c r="T2285" s="4">
        <v>0.0</v>
      </c>
      <c r="U2285" s="4" t="s">
        <v>31</v>
      </c>
    </row>
    <row r="2286" hidden="1">
      <c r="A2286" s="11" t="s">
        <v>1115</v>
      </c>
      <c r="B2286" s="11" t="s">
        <v>96</v>
      </c>
      <c r="C2286" s="12" t="s">
        <v>1417</v>
      </c>
      <c r="D2286" s="3" t="str">
        <f>VLOOKUP(C2286,Locations!$G$2:$H$250,2,false)</f>
        <v>00218 Rhodochrine Tree</v>
      </c>
      <c r="E2286" s="11" t="s">
        <v>24</v>
      </c>
      <c r="F2286" s="23" t="s">
        <v>1413</v>
      </c>
      <c r="G2286" s="3"/>
      <c r="H2286" s="11"/>
      <c r="I2286" s="4"/>
      <c r="J2286" s="4"/>
      <c r="K2286" s="4"/>
      <c r="L2286" s="4"/>
      <c r="M2286" s="4" t="str">
        <f>IF(vlookup(A2286,'Available Pokemon'!A:C,3,FALSE)=D2286,"Y","N")</f>
        <v>N</v>
      </c>
      <c r="N2286" s="4" t="str">
        <f>iferror(IF(vlookup(A2286,'Available Pokemon'!A:D,4,FALSE)=D2286,"Y","N"),"N")</f>
        <v>N</v>
      </c>
      <c r="O2286" s="4" t="str">
        <f t="shared" si="6"/>
        <v>N</v>
      </c>
      <c r="P2286" s="4" t="s">
        <v>29</v>
      </c>
      <c r="Q2286" s="4"/>
      <c r="R2286" s="4" t="s">
        <v>28</v>
      </c>
      <c r="S2286" s="4" t="s">
        <v>28</v>
      </c>
      <c r="T2286" s="4">
        <v>0.0</v>
      </c>
      <c r="U2286" s="4" t="s">
        <v>31</v>
      </c>
    </row>
    <row r="2287" hidden="1">
      <c r="A2287" s="11" t="s">
        <v>1001</v>
      </c>
      <c r="B2287" s="11" t="s">
        <v>96</v>
      </c>
      <c r="C2287" s="12" t="s">
        <v>1417</v>
      </c>
      <c r="D2287" s="3" t="str">
        <f>VLOOKUP(C2287,Locations!$G$2:$H$250,2,false)</f>
        <v>00218 Rhodochrine Tree</v>
      </c>
      <c r="E2287" s="11" t="s">
        <v>24</v>
      </c>
      <c r="F2287" s="23" t="s">
        <v>1413</v>
      </c>
      <c r="G2287" s="3"/>
      <c r="H2287" s="11"/>
      <c r="I2287" s="4" t="s">
        <v>143</v>
      </c>
      <c r="J2287" s="4"/>
      <c r="K2287" s="4"/>
      <c r="L2287" s="4"/>
      <c r="M2287" s="4" t="str">
        <f>IF(vlookup(A2287,'Available Pokemon'!A:C,3,FALSE)=D2287,"Y","N")</f>
        <v>N</v>
      </c>
      <c r="N2287" s="4" t="str">
        <f>iferror(IF(vlookup(A2287,'Available Pokemon'!A:D,4,FALSE)=D2287,"Y","N"),"N")</f>
        <v>N</v>
      </c>
      <c r="O2287" s="4" t="str">
        <f t="shared" si="6"/>
        <v>N</v>
      </c>
      <c r="P2287" s="4" t="s">
        <v>29</v>
      </c>
      <c r="Q2287" s="4"/>
      <c r="R2287" s="4" t="s">
        <v>28</v>
      </c>
      <c r="S2287" s="4" t="s">
        <v>28</v>
      </c>
      <c r="T2287" s="4">
        <v>0.0</v>
      </c>
      <c r="U2287" s="4" t="s">
        <v>31</v>
      </c>
    </row>
    <row r="2288" hidden="1">
      <c r="A2288" s="11" t="s">
        <v>1305</v>
      </c>
      <c r="B2288" s="11" t="s">
        <v>96</v>
      </c>
      <c r="C2288" s="12" t="s">
        <v>1417</v>
      </c>
      <c r="D2288" s="3" t="str">
        <f>VLOOKUP(C2288,Locations!$G$2:$H$250,2,false)</f>
        <v>00218 Rhodochrine Tree</v>
      </c>
      <c r="E2288" s="11" t="s">
        <v>24</v>
      </c>
      <c r="F2288" s="23" t="s">
        <v>1413</v>
      </c>
      <c r="G2288" s="3"/>
      <c r="H2288" s="11"/>
      <c r="I2288" s="4"/>
      <c r="J2288" s="4"/>
      <c r="K2288" s="4"/>
      <c r="L2288" s="4"/>
      <c r="M2288" s="4" t="str">
        <f>IF(vlookup(A2288,'Available Pokemon'!A:C,3,FALSE)=D2288,"Y","N")</f>
        <v>N</v>
      </c>
      <c r="N2288" s="4" t="str">
        <f>iferror(IF(vlookup(A2288,'Available Pokemon'!A:D,4,FALSE)=D2288,"Y","N"),"N")</f>
        <v>N</v>
      </c>
      <c r="O2288" s="4" t="str">
        <f t="shared" si="6"/>
        <v>N</v>
      </c>
      <c r="P2288" s="4" t="s">
        <v>29</v>
      </c>
      <c r="Q2288" s="4"/>
      <c r="R2288" s="4"/>
      <c r="S2288" s="4"/>
      <c r="T2288" s="4">
        <v>0.0</v>
      </c>
      <c r="U2288" s="4" t="s">
        <v>31</v>
      </c>
    </row>
    <row r="2289" hidden="1">
      <c r="A2289" s="11" t="s">
        <v>597</v>
      </c>
      <c r="B2289" s="11" t="s">
        <v>96</v>
      </c>
      <c r="C2289" s="12" t="s">
        <v>1417</v>
      </c>
      <c r="D2289" s="3" t="str">
        <f>VLOOKUP(C2289,Locations!$G$2:$H$250,2,false)</f>
        <v>00218 Rhodochrine Tree</v>
      </c>
      <c r="E2289" s="11" t="s">
        <v>24</v>
      </c>
      <c r="F2289" s="23" t="s">
        <v>1413</v>
      </c>
      <c r="G2289" s="3"/>
      <c r="H2289" s="11"/>
      <c r="I2289" s="4"/>
      <c r="J2289" s="4"/>
      <c r="K2289" s="4"/>
      <c r="L2289" s="4"/>
      <c r="M2289" s="4" t="str">
        <f>IF(vlookup(A2289,'Available Pokemon'!A:C,3,FALSE)=D2289,"Y","N")</f>
        <v>N</v>
      </c>
      <c r="N2289" s="4" t="str">
        <f>iferror(IF(vlookup(A2289,'Available Pokemon'!A:D,4,FALSE)=D2289,"Y","N"),"N")</f>
        <v>N</v>
      </c>
      <c r="O2289" s="4" t="str">
        <f t="shared" si="6"/>
        <v>N</v>
      </c>
      <c r="P2289" s="4" t="s">
        <v>177</v>
      </c>
      <c r="Q2289" s="4" t="s">
        <v>147</v>
      </c>
      <c r="R2289" s="4" t="s">
        <v>28</v>
      </c>
      <c r="S2289" s="4" t="s">
        <v>31</v>
      </c>
      <c r="T2289" s="4" t="s">
        <v>82</v>
      </c>
      <c r="U2289" s="4" t="s">
        <v>31</v>
      </c>
    </row>
    <row r="2290" hidden="1">
      <c r="A2290" s="11" t="s">
        <v>1220</v>
      </c>
      <c r="B2290" s="11" t="s">
        <v>96</v>
      </c>
      <c r="C2290" s="12" t="s">
        <v>1417</v>
      </c>
      <c r="D2290" s="3" t="str">
        <f>VLOOKUP(C2290,Locations!$G$2:$H$250,2,false)</f>
        <v>00218 Rhodochrine Tree</v>
      </c>
      <c r="E2290" s="11" t="s">
        <v>24</v>
      </c>
      <c r="F2290" s="23" t="s">
        <v>1413</v>
      </c>
      <c r="G2290" s="3"/>
      <c r="H2290" s="11"/>
      <c r="I2290" s="4"/>
      <c r="J2290" s="4"/>
      <c r="K2290" s="4"/>
      <c r="L2290" s="4"/>
      <c r="M2290" s="4" t="str">
        <f>IF(vlookup(A2290,'Available Pokemon'!A:C,3,FALSE)=D2290,"Y","N")</f>
        <v>N</v>
      </c>
      <c r="N2290" s="4" t="str">
        <f>iferror(IF(vlookup(A2290,'Available Pokemon'!A:D,4,FALSE)=D2290,"Y","N"),"N")</f>
        <v>N</v>
      </c>
      <c r="O2290" s="4" t="str">
        <f t="shared" si="6"/>
        <v>N</v>
      </c>
      <c r="P2290" s="4" t="s">
        <v>29</v>
      </c>
      <c r="Q2290" s="4"/>
      <c r="R2290" s="4"/>
      <c r="S2290" s="4"/>
      <c r="T2290" s="4">
        <v>0.0</v>
      </c>
      <c r="U2290" s="4" t="s">
        <v>31</v>
      </c>
    </row>
    <row r="2291" hidden="1">
      <c r="A2291" s="2" t="s">
        <v>324</v>
      </c>
      <c r="B2291" s="2" t="s">
        <v>158</v>
      </c>
      <c r="C2291" s="12" t="s">
        <v>1417</v>
      </c>
      <c r="D2291" s="3" t="str">
        <f>VLOOKUP(C2291,Locations!$G$2:$H$250,2,false)</f>
        <v>00218 Rhodochrine Tree</v>
      </c>
      <c r="E2291" s="11" t="s">
        <v>24</v>
      </c>
      <c r="F2291" s="23" t="s">
        <v>1413</v>
      </c>
      <c r="G2291" s="3"/>
      <c r="H2291" s="11"/>
      <c r="I2291" s="4" t="s">
        <v>975</v>
      </c>
      <c r="J2291" s="4" t="s">
        <v>976</v>
      </c>
      <c r="K2291" s="4"/>
      <c r="L2291" s="4" t="s">
        <v>70</v>
      </c>
      <c r="M2291" s="4" t="str">
        <f>IF(vlookup(A2291,'Available Pokemon'!A:C,3,FALSE)=D2291,"Y","N")</f>
        <v>N</v>
      </c>
      <c r="N2291" s="4" t="str">
        <f>iferror(IF(vlookup(A2291,'Available Pokemon'!A:D,4,FALSE)=D2291,"Y","N"),"N")</f>
        <v>N</v>
      </c>
      <c r="O2291" s="4" t="str">
        <f t="shared" si="6"/>
        <v>N</v>
      </c>
      <c r="P2291" s="4" t="s">
        <v>44</v>
      </c>
      <c r="Q2291" s="4"/>
      <c r="R2291" s="4" t="s">
        <v>1419</v>
      </c>
      <c r="S2291" s="4"/>
      <c r="T2291" s="4" t="s">
        <v>76</v>
      </c>
      <c r="U2291" s="4"/>
    </row>
    <row r="2292">
      <c r="A2292" s="2" t="s">
        <v>43</v>
      </c>
      <c r="B2292" s="2" t="s">
        <v>938</v>
      </c>
      <c r="C2292" s="12" t="s">
        <v>1417</v>
      </c>
      <c r="D2292" s="3" t="str">
        <f>VLOOKUP(C2292,Locations!$G$2:$H$250,2,false)</f>
        <v>00218 Rhodochrine Tree</v>
      </c>
      <c r="E2292" s="11" t="s">
        <v>24</v>
      </c>
      <c r="F2292" s="23" t="s">
        <v>1413</v>
      </c>
      <c r="G2292" s="3"/>
      <c r="H2292" s="11"/>
      <c r="I2292" s="4"/>
      <c r="J2292" s="4"/>
      <c r="K2292" s="4"/>
      <c r="L2292" s="4"/>
      <c r="M2292" s="4" t="str">
        <f>IF(vlookup(A2292,'Available Pokemon'!A:C,3,FALSE)=D2292,"Y","N")</f>
        <v>N</v>
      </c>
      <c r="N2292" s="4" t="str">
        <f>iferror(IF(vlookup(A2292,'Available Pokemon'!A:D,4,FALSE)=D2292,"Y","N"),"N")</f>
        <v>N</v>
      </c>
      <c r="O2292" s="4" t="s">
        <v>31</v>
      </c>
      <c r="P2292" s="4" t="s">
        <v>44</v>
      </c>
      <c r="Q2292" s="4"/>
      <c r="R2292" s="4"/>
      <c r="S2292" s="4" t="s">
        <v>31</v>
      </c>
      <c r="T2292" s="4" t="s">
        <v>190</v>
      </c>
      <c r="U2292" s="4"/>
    </row>
    <row r="2293">
      <c r="A2293" s="2" t="s">
        <v>1420</v>
      </c>
      <c r="B2293" s="2" t="s">
        <v>938</v>
      </c>
      <c r="C2293" s="12" t="s">
        <v>1417</v>
      </c>
      <c r="D2293" s="3" t="str">
        <f>VLOOKUP(C2293,Locations!$G$2:$H$250,2,false)</f>
        <v>00218 Rhodochrine Tree</v>
      </c>
      <c r="E2293" s="11" t="s">
        <v>24</v>
      </c>
      <c r="F2293" s="23" t="s">
        <v>1413</v>
      </c>
      <c r="G2293" s="3"/>
      <c r="H2293" s="11"/>
      <c r="I2293" s="4"/>
      <c r="J2293" s="4"/>
      <c r="K2293" s="4"/>
      <c r="L2293" s="4"/>
      <c r="M2293" s="4" t="str">
        <f>IF(vlookup(A2293,'Available Pokemon'!A:C,3,FALSE)=D2293,"Y","N")</f>
        <v>Y</v>
      </c>
      <c r="N2293" s="4" t="str">
        <f>iferror(IF(vlookup(A2293,'Available Pokemon'!A:D,4,FALSE)=D2293,"Y","N"),"N")</f>
        <v>N</v>
      </c>
      <c r="O2293" s="4" t="str">
        <f t="shared" ref="O2293:O2297" si="7">iferror(IF(or(M2293="Y",N2293="Y",B2293="Event", B2293="Evolution"),"Y","N"),"N")</f>
        <v>Y</v>
      </c>
      <c r="P2293" s="4" t="s">
        <v>44</v>
      </c>
      <c r="Q2293" s="4"/>
      <c r="R2293" s="4"/>
      <c r="S2293" s="4"/>
      <c r="T2293" s="4" t="s">
        <v>76</v>
      </c>
      <c r="U2293" s="4"/>
    </row>
    <row r="2294" hidden="1">
      <c r="A2294" s="2" t="s">
        <v>1363</v>
      </c>
      <c r="B2294" s="2" t="s">
        <v>938</v>
      </c>
      <c r="C2294" s="12" t="s">
        <v>1417</v>
      </c>
      <c r="D2294" s="3" t="str">
        <f>VLOOKUP(C2294,Locations!$G$2:$H$250,2,false)</f>
        <v>00218 Rhodochrine Tree</v>
      </c>
      <c r="E2294" s="11" t="s">
        <v>24</v>
      </c>
      <c r="F2294" s="23" t="s">
        <v>1413</v>
      </c>
      <c r="G2294" s="3"/>
      <c r="H2294" s="11"/>
      <c r="I2294" s="4" t="s">
        <v>975</v>
      </c>
      <c r="J2294" s="4" t="s">
        <v>976</v>
      </c>
      <c r="K2294" s="4"/>
      <c r="L2294" s="4" t="s">
        <v>70</v>
      </c>
      <c r="M2294" s="4" t="str">
        <f>IF(vlookup(A2294,'Available Pokemon'!A:C,3,FALSE)=D2294,"Y","N")</f>
        <v>N</v>
      </c>
      <c r="N2294" s="4" t="str">
        <f>iferror(IF(vlookup(A2294,'Available Pokemon'!A:D,4,FALSE)=D2294,"Y","N"),"N")</f>
        <v>N</v>
      </c>
      <c r="O2294" s="4" t="str">
        <f t="shared" si="7"/>
        <v>N</v>
      </c>
      <c r="P2294" s="4" t="s">
        <v>44</v>
      </c>
      <c r="Q2294" s="4" t="s">
        <v>111</v>
      </c>
      <c r="R2294" s="4"/>
      <c r="S2294" s="4"/>
      <c r="T2294" s="4" t="s">
        <v>464</v>
      </c>
      <c r="U2294" s="4" t="s">
        <v>31</v>
      </c>
    </row>
    <row r="2295" hidden="1">
      <c r="A2295" s="11" t="s">
        <v>957</v>
      </c>
      <c r="B2295" s="11" t="s">
        <v>96</v>
      </c>
      <c r="C2295" s="12" t="s">
        <v>1421</v>
      </c>
      <c r="D2295" s="3" t="str">
        <f>VLOOKUP(C2295,Locations!$G$2:$H$250,2,false)</f>
        <v>00219 Cauldron of the Future</v>
      </c>
      <c r="E2295" s="11" t="s">
        <v>24</v>
      </c>
      <c r="F2295" s="23" t="s">
        <v>1413</v>
      </c>
      <c r="G2295" s="3"/>
      <c r="H2295" s="11"/>
      <c r="I2295" s="4"/>
      <c r="J2295" s="4"/>
      <c r="K2295" s="4"/>
      <c r="L2295" s="4"/>
      <c r="M2295" s="4" t="str">
        <f>IF(vlookup(A2295,'Available Pokemon'!A:C,3,FALSE)=D2295,"Y","N")</f>
        <v>N</v>
      </c>
      <c r="N2295" s="4" t="str">
        <f>iferror(IF(vlookup(A2295,'Available Pokemon'!A:D,4,FALSE)=D2295,"Y","N"),"N")</f>
        <v>N</v>
      </c>
      <c r="O2295" s="4" t="str">
        <f t="shared" si="7"/>
        <v>N</v>
      </c>
      <c r="P2295" s="4" t="s">
        <v>121</v>
      </c>
      <c r="Q2295" s="4" t="s">
        <v>56</v>
      </c>
      <c r="R2295" s="4"/>
      <c r="S2295" s="4"/>
      <c r="T2295" s="4" t="s">
        <v>82</v>
      </c>
      <c r="U2295" s="4" t="s">
        <v>31</v>
      </c>
    </row>
    <row r="2296" hidden="1">
      <c r="A2296" s="11" t="s">
        <v>626</v>
      </c>
      <c r="B2296" s="11" t="s">
        <v>96</v>
      </c>
      <c r="C2296" s="12" t="s">
        <v>1421</v>
      </c>
      <c r="D2296" s="3" t="str">
        <f>VLOOKUP(C2296,Locations!$G$2:$H$250,2,false)</f>
        <v>00219 Cauldron of the Future</v>
      </c>
      <c r="E2296" s="11" t="s">
        <v>24</v>
      </c>
      <c r="F2296" s="23" t="s">
        <v>1413</v>
      </c>
      <c r="G2296" s="3"/>
      <c r="H2296" s="11"/>
      <c r="I2296" s="4" t="s">
        <v>1080</v>
      </c>
      <c r="J2296" s="4"/>
      <c r="K2296" s="4"/>
      <c r="L2296" s="4"/>
      <c r="M2296" s="4" t="str">
        <f>IF(vlookup(A2296,'Available Pokemon'!A:C,3,FALSE)=D2296,"Y","N")</f>
        <v>N</v>
      </c>
      <c r="N2296" s="4" t="str">
        <f>iferror(IF(vlookup(A2296,'Available Pokemon'!A:D,4,FALSE)=D2296,"Y","N"),"N")</f>
        <v>N</v>
      </c>
      <c r="O2296" s="4" t="str">
        <f t="shared" si="7"/>
        <v>N</v>
      </c>
      <c r="P2296" s="4" t="s">
        <v>44</v>
      </c>
      <c r="Q2296" s="4" t="s">
        <v>111</v>
      </c>
      <c r="R2296" s="4" t="s">
        <v>28</v>
      </c>
      <c r="S2296" s="4" t="s">
        <v>31</v>
      </c>
      <c r="T2296" s="4" t="s">
        <v>82</v>
      </c>
      <c r="U2296" s="4" t="s">
        <v>31</v>
      </c>
    </row>
    <row r="2297">
      <c r="A2297" s="11" t="s">
        <v>1422</v>
      </c>
      <c r="B2297" s="11" t="s">
        <v>96</v>
      </c>
      <c r="C2297" s="12" t="s">
        <v>1421</v>
      </c>
      <c r="D2297" s="3" t="str">
        <f>VLOOKUP(C2297,Locations!$G$2:$H$250,2,false)</f>
        <v>00219 Cauldron of the Future</v>
      </c>
      <c r="E2297" s="11" t="s">
        <v>24</v>
      </c>
      <c r="F2297" s="23" t="s">
        <v>1413</v>
      </c>
      <c r="G2297" s="5"/>
      <c r="H2297" s="11"/>
      <c r="I2297" s="4"/>
      <c r="J2297" s="4"/>
      <c r="K2297" s="4"/>
      <c r="L2297" s="4" t="s">
        <v>70</v>
      </c>
      <c r="M2297" s="4" t="str">
        <f>IF(vlookup(A2297,'Available Pokemon'!A:C,3,FALSE)=D2297,"Y","N")</f>
        <v>Y</v>
      </c>
      <c r="N2297" s="4" t="str">
        <f>iferror(IF(vlookup(A2297,'Available Pokemon'!A:D,4,FALSE)=D2297,"Y","N"),"N")</f>
        <v>N</v>
      </c>
      <c r="O2297" s="4" t="str">
        <f t="shared" si="7"/>
        <v>Y</v>
      </c>
      <c r="P2297" s="4" t="s">
        <v>131</v>
      </c>
      <c r="Q2297" s="4" t="s">
        <v>56</v>
      </c>
      <c r="R2297" s="4"/>
      <c r="S2297" s="4"/>
      <c r="T2297" s="4" t="s">
        <v>82</v>
      </c>
      <c r="U2297" s="4" t="s">
        <v>31</v>
      </c>
    </row>
    <row r="2298">
      <c r="A2298" s="2" t="s">
        <v>790</v>
      </c>
      <c r="B2298" s="11" t="s">
        <v>96</v>
      </c>
      <c r="C2298" s="12" t="s">
        <v>1421</v>
      </c>
      <c r="D2298" s="3" t="str">
        <f>VLOOKUP(C2298,Locations!$G$2:$H$250,2,false)</f>
        <v>00219 Cauldron of the Future</v>
      </c>
      <c r="E2298" s="11" t="s">
        <v>24</v>
      </c>
      <c r="F2298" s="23" t="s">
        <v>1413</v>
      </c>
      <c r="G2298" s="3"/>
      <c r="H2298" s="11"/>
      <c r="I2298" s="4"/>
      <c r="J2298" s="4"/>
      <c r="K2298" s="4"/>
      <c r="L2298" s="4" t="s">
        <v>70</v>
      </c>
      <c r="M2298" s="4" t="s">
        <v>565</v>
      </c>
      <c r="N2298" s="4" t="str">
        <f>iferror(IF(vlookup(A2298,'Available Pokemon'!A:D,4,FALSE)=D2298,"Y","N"),"N")</f>
        <v>N</v>
      </c>
      <c r="O2298" s="4" t="s">
        <v>31</v>
      </c>
      <c r="P2298" s="4" t="s">
        <v>71</v>
      </c>
      <c r="Q2298" s="4"/>
      <c r="R2298" s="4" t="s">
        <v>792</v>
      </c>
      <c r="S2298" s="4" t="s">
        <v>31</v>
      </c>
      <c r="T2298" s="4">
        <v>1.0</v>
      </c>
      <c r="U2298" s="4"/>
    </row>
    <row r="2299" hidden="1">
      <c r="A2299" s="11" t="s">
        <v>1298</v>
      </c>
      <c r="B2299" s="11" t="s">
        <v>96</v>
      </c>
      <c r="C2299" s="12" t="s">
        <v>1421</v>
      </c>
      <c r="D2299" s="3" t="str">
        <f>VLOOKUP(C2299,Locations!$G$2:$H$250,2,false)</f>
        <v>00219 Cauldron of the Future</v>
      </c>
      <c r="E2299" s="11" t="s">
        <v>24</v>
      </c>
      <c r="F2299" s="23" t="s">
        <v>1413</v>
      </c>
      <c r="G2299" s="3"/>
      <c r="H2299" s="11"/>
      <c r="I2299" s="4"/>
      <c r="J2299" s="4"/>
      <c r="K2299" s="4"/>
      <c r="L2299" s="4" t="s">
        <v>70</v>
      </c>
      <c r="M2299" s="4" t="str">
        <f>IF(vlookup(A2299,'Available Pokemon'!A:C,3,FALSE)=D2299,"Y","N")</f>
        <v>N</v>
      </c>
      <c r="N2299" s="4" t="str">
        <f>iferror(IF(vlookup(A2299,'Available Pokemon'!A:D,4,FALSE)=D2299,"Y","N"),"N")</f>
        <v>N</v>
      </c>
      <c r="O2299" s="4" t="str">
        <f t="shared" ref="O2299:O2525" si="8">iferror(IF(or(M2299="Y",N2299="Y",B2299="Event", B2299="Evolution"),"Y","N"),"N")</f>
        <v>N</v>
      </c>
      <c r="P2299" s="4" t="s">
        <v>147</v>
      </c>
      <c r="Q2299" s="4" t="s">
        <v>186</v>
      </c>
      <c r="R2299" s="4"/>
      <c r="S2299" s="4"/>
      <c r="T2299" s="4" t="s">
        <v>82</v>
      </c>
      <c r="U2299" s="4" t="s">
        <v>31</v>
      </c>
    </row>
    <row r="2300">
      <c r="A2300" s="11" t="s">
        <v>1423</v>
      </c>
      <c r="B2300" s="11" t="s">
        <v>96</v>
      </c>
      <c r="C2300" s="12" t="s">
        <v>1421</v>
      </c>
      <c r="D2300" s="3" t="str">
        <f>VLOOKUP(C2300,Locations!$G$2:$H$250,2,false)</f>
        <v>00219 Cauldron of the Future</v>
      </c>
      <c r="E2300" s="11" t="s">
        <v>24</v>
      </c>
      <c r="F2300" s="23" t="s">
        <v>1413</v>
      </c>
      <c r="G2300" s="5"/>
      <c r="H2300" s="11"/>
      <c r="I2300" s="4" t="s">
        <v>1424</v>
      </c>
      <c r="J2300" s="4"/>
      <c r="K2300" s="4"/>
      <c r="L2300" s="4"/>
      <c r="M2300" s="4" t="str">
        <f>IF(vlookup(A2300,'Available Pokemon'!A:C,3,FALSE)=D2300,"Y","N")</f>
        <v>Y</v>
      </c>
      <c r="N2300" s="4" t="str">
        <f>iferror(IF(vlookup(A2300,'Available Pokemon'!A:D,4,FALSE)=D2300,"Y","N"),"N")</f>
        <v>N</v>
      </c>
      <c r="O2300" s="4" t="str">
        <f t="shared" si="8"/>
        <v>Y</v>
      </c>
      <c r="P2300" s="4" t="s">
        <v>186</v>
      </c>
      <c r="Q2300" s="4" t="s">
        <v>226</v>
      </c>
      <c r="R2300" s="4"/>
      <c r="S2300" s="4"/>
      <c r="T2300" s="4">
        <v>0.0</v>
      </c>
      <c r="U2300" s="4" t="s">
        <v>31</v>
      </c>
    </row>
    <row r="2301" hidden="1">
      <c r="A2301" s="11" t="s">
        <v>1041</v>
      </c>
      <c r="B2301" s="11" t="s">
        <v>96</v>
      </c>
      <c r="C2301" s="12" t="s">
        <v>1421</v>
      </c>
      <c r="D2301" s="3" t="str">
        <f>VLOOKUP(C2301,Locations!$G$2:$H$250,2,false)</f>
        <v>00219 Cauldron of the Future</v>
      </c>
      <c r="E2301" s="11" t="s">
        <v>24</v>
      </c>
      <c r="F2301" s="23" t="s">
        <v>1413</v>
      </c>
      <c r="G2301" s="3"/>
      <c r="H2301" s="11"/>
      <c r="I2301" s="4"/>
      <c r="J2301" s="4"/>
      <c r="K2301" s="4"/>
      <c r="L2301" s="4"/>
      <c r="M2301" s="4" t="str">
        <f>IF(vlookup(A2301,'Available Pokemon'!A:C,3,FALSE)=D2301,"Y","N")</f>
        <v>N</v>
      </c>
      <c r="N2301" s="4" t="str">
        <f>iferror(IF(vlookup(A2301,'Available Pokemon'!A:D,4,FALSE)=D2301,"Y","N"),"N")</f>
        <v>N</v>
      </c>
      <c r="O2301" s="4" t="str">
        <f t="shared" si="8"/>
        <v>N</v>
      </c>
      <c r="P2301" s="4" t="s">
        <v>44</v>
      </c>
      <c r="Q2301" s="4" t="s">
        <v>177</v>
      </c>
      <c r="R2301" s="4" t="s">
        <v>28</v>
      </c>
      <c r="S2301" s="4" t="s">
        <v>28</v>
      </c>
      <c r="T2301" s="4">
        <v>0.0</v>
      </c>
      <c r="U2301" s="4" t="s">
        <v>31</v>
      </c>
    </row>
    <row r="2302">
      <c r="A2302" s="11" t="s">
        <v>1425</v>
      </c>
      <c r="B2302" s="11" t="s">
        <v>96</v>
      </c>
      <c r="C2302" s="12" t="s">
        <v>1421</v>
      </c>
      <c r="D2302" s="3" t="str">
        <f>VLOOKUP(C2302,Locations!$G$2:$H$250,2,false)</f>
        <v>00219 Cauldron of the Future</v>
      </c>
      <c r="E2302" s="11" t="s">
        <v>24</v>
      </c>
      <c r="F2302" s="23" t="s">
        <v>1413</v>
      </c>
      <c r="G2302" s="5"/>
      <c r="H2302" s="11"/>
      <c r="I2302" s="4" t="s">
        <v>1424</v>
      </c>
      <c r="J2302" s="4"/>
      <c r="K2302" s="4"/>
      <c r="L2302" s="4"/>
      <c r="M2302" s="4" t="str">
        <f>IF(vlookup(A2302,'Available Pokemon'!A:C,3,FALSE)=D2302,"Y","N")</f>
        <v>Y</v>
      </c>
      <c r="N2302" s="4" t="str">
        <f>iferror(IF(vlookup(A2302,'Available Pokemon'!A:D,4,FALSE)=D2302,"Y","N"),"N")</f>
        <v>N</v>
      </c>
      <c r="O2302" s="4" t="str">
        <f t="shared" si="8"/>
        <v>Y</v>
      </c>
      <c r="P2302" s="4" t="s">
        <v>186</v>
      </c>
      <c r="Q2302" s="4" t="s">
        <v>226</v>
      </c>
      <c r="R2302" s="4"/>
      <c r="S2302" s="4"/>
      <c r="T2302" s="4">
        <v>0.0</v>
      </c>
      <c r="U2302" s="4" t="s">
        <v>31</v>
      </c>
    </row>
    <row r="2303" hidden="1">
      <c r="A2303" s="11" t="s">
        <v>987</v>
      </c>
      <c r="B2303" s="11" t="s">
        <v>96</v>
      </c>
      <c r="C2303" s="12" t="s">
        <v>1421</v>
      </c>
      <c r="D2303" s="3" t="str">
        <f>VLOOKUP(C2303,Locations!$G$2:$H$250,2,false)</f>
        <v>00219 Cauldron of the Future</v>
      </c>
      <c r="E2303" s="11" t="s">
        <v>24</v>
      </c>
      <c r="F2303" s="23" t="s">
        <v>1413</v>
      </c>
      <c r="G2303" s="3"/>
      <c r="H2303" s="11"/>
      <c r="I2303" s="4"/>
      <c r="J2303" s="4"/>
      <c r="K2303" s="4"/>
      <c r="L2303" s="4"/>
      <c r="M2303" s="4" t="str">
        <f>IF(vlookup(A2303,'Available Pokemon'!A:C,3,FALSE)=D2303,"Y","N")</f>
        <v>N</v>
      </c>
      <c r="N2303" s="4" t="str">
        <f>iferror(IF(vlookup(A2303,'Available Pokemon'!A:D,4,FALSE)=D2303,"Y","N"),"N")</f>
        <v>N</v>
      </c>
      <c r="O2303" s="4" t="str">
        <f t="shared" si="8"/>
        <v>N</v>
      </c>
      <c r="P2303" s="4" t="s">
        <v>147</v>
      </c>
      <c r="Q2303" s="4"/>
      <c r="R2303" s="4" t="s">
        <v>28</v>
      </c>
      <c r="S2303" s="4" t="s">
        <v>28</v>
      </c>
      <c r="T2303" s="4">
        <v>0.0</v>
      </c>
      <c r="U2303" s="4" t="s">
        <v>31</v>
      </c>
    </row>
    <row r="2304" hidden="1">
      <c r="A2304" s="11" t="s">
        <v>1296</v>
      </c>
      <c r="B2304" s="11" t="s">
        <v>96</v>
      </c>
      <c r="C2304" s="12" t="s">
        <v>1421</v>
      </c>
      <c r="D2304" s="3" t="str">
        <f>VLOOKUP(C2304,Locations!$G$2:$H$250,2,false)</f>
        <v>00219 Cauldron of the Future</v>
      </c>
      <c r="E2304" s="11" t="s">
        <v>24</v>
      </c>
      <c r="F2304" s="23" t="s">
        <v>1413</v>
      </c>
      <c r="G2304" s="3"/>
      <c r="H2304" s="11"/>
      <c r="I2304" s="4"/>
      <c r="J2304" s="4"/>
      <c r="K2304" s="4"/>
      <c r="L2304" s="4"/>
      <c r="M2304" s="4" t="str">
        <f>IF(vlookup(A2304,'Available Pokemon'!A:C,3,FALSE)=D2304,"Y","N")</f>
        <v>N</v>
      </c>
      <c r="N2304" s="4" t="str">
        <f>iferror(IF(vlookup(A2304,'Available Pokemon'!A:D,4,FALSE)=D2304,"Y","N"),"N")</f>
        <v>N</v>
      </c>
      <c r="O2304" s="4" t="str">
        <f t="shared" si="8"/>
        <v>N</v>
      </c>
      <c r="P2304" s="4" t="s">
        <v>147</v>
      </c>
      <c r="Q2304" s="4" t="s">
        <v>111</v>
      </c>
      <c r="R2304" s="4"/>
      <c r="S2304" s="4"/>
      <c r="T2304" s="4">
        <v>0.0</v>
      </c>
      <c r="U2304" s="4" t="s">
        <v>31</v>
      </c>
    </row>
    <row r="2305" hidden="1">
      <c r="A2305" s="11" t="s">
        <v>490</v>
      </c>
      <c r="B2305" s="11" t="s">
        <v>96</v>
      </c>
      <c r="C2305" s="12" t="s">
        <v>1421</v>
      </c>
      <c r="D2305" s="3" t="str">
        <f>VLOOKUP(C2305,Locations!$G$2:$H$250,2,false)</f>
        <v>00219 Cauldron of the Future</v>
      </c>
      <c r="E2305" s="11" t="s">
        <v>24</v>
      </c>
      <c r="F2305" s="23" t="s">
        <v>1413</v>
      </c>
      <c r="G2305" s="3"/>
      <c r="H2305" s="11"/>
      <c r="I2305" s="4" t="s">
        <v>353</v>
      </c>
      <c r="J2305" s="4" t="s">
        <v>354</v>
      </c>
      <c r="K2305" s="4"/>
      <c r="L2305" s="4"/>
      <c r="M2305" s="4" t="str">
        <f>IF(vlookup(A2305,'Available Pokemon'!A:C,3,FALSE)=D2305,"Y","N")</f>
        <v>N</v>
      </c>
      <c r="N2305" s="4" t="str">
        <f>iferror(IF(vlookup(A2305,'Available Pokemon'!A:D,4,FALSE)=D2305,"Y","N"),"N")</f>
        <v>N</v>
      </c>
      <c r="O2305" s="4" t="str">
        <f t="shared" si="8"/>
        <v>N</v>
      </c>
      <c r="P2305" s="4" t="s">
        <v>29</v>
      </c>
      <c r="Q2305" s="4" t="s">
        <v>172</v>
      </c>
      <c r="R2305" s="4" t="s">
        <v>28</v>
      </c>
      <c r="S2305" s="4" t="s">
        <v>28</v>
      </c>
      <c r="T2305" s="4">
        <v>0.0</v>
      </c>
      <c r="U2305" s="4" t="s">
        <v>31</v>
      </c>
    </row>
    <row r="2306">
      <c r="A2306" s="11" t="s">
        <v>1426</v>
      </c>
      <c r="B2306" s="2" t="s">
        <v>938</v>
      </c>
      <c r="C2306" s="12" t="s">
        <v>1421</v>
      </c>
      <c r="D2306" s="3" t="str">
        <f>VLOOKUP(C2306,Locations!$G$2:$H$250,2,false)</f>
        <v>00219 Cauldron of the Future</v>
      </c>
      <c r="E2306" s="11" t="s">
        <v>24</v>
      </c>
      <c r="F2306" s="23" t="s">
        <v>1413</v>
      </c>
      <c r="G2306" s="5"/>
      <c r="H2306" s="2"/>
      <c r="I2306" s="4"/>
      <c r="J2306" s="4"/>
      <c r="K2306" s="4"/>
      <c r="L2306" s="4" t="s">
        <v>70</v>
      </c>
      <c r="M2306" s="4" t="str">
        <f>IF(vlookup(A2306,'Available Pokemon'!A:C,3,FALSE)=D2306,"Y","N")</f>
        <v>Y</v>
      </c>
      <c r="N2306" s="4" t="str">
        <f>iferror(IF(vlookup(A2306,'Available Pokemon'!A:D,4,FALSE)=D2306,"Y","N"),"N")</f>
        <v>N</v>
      </c>
      <c r="O2306" s="4" t="str">
        <f t="shared" si="8"/>
        <v>Y</v>
      </c>
      <c r="P2306" s="4" t="s">
        <v>111</v>
      </c>
      <c r="Q2306" s="4"/>
      <c r="R2306" s="4"/>
      <c r="S2306" s="4"/>
      <c r="T2306" s="4">
        <v>2.0</v>
      </c>
      <c r="U2306" s="4"/>
    </row>
    <row r="2307">
      <c r="A2307" s="3" t="s">
        <v>1427</v>
      </c>
      <c r="B2307" s="2" t="s">
        <v>22</v>
      </c>
      <c r="C2307" s="3" t="s">
        <v>1428</v>
      </c>
      <c r="D2307" s="3" t="str">
        <f>VLOOKUP(C2307,Locations!$G$2:$H$250,2,false)</f>
        <v>00222 Distorted Space</v>
      </c>
      <c r="E2307" s="11" t="s">
        <v>24</v>
      </c>
      <c r="F2307" s="23" t="s">
        <v>1413</v>
      </c>
      <c r="G2307" s="5" t="s">
        <v>1429</v>
      </c>
      <c r="H2307" s="2"/>
      <c r="I2307" s="4" t="s">
        <v>28</v>
      </c>
      <c r="J2307" s="4" t="s">
        <v>28</v>
      </c>
      <c r="K2307" s="4" t="s">
        <v>28</v>
      </c>
      <c r="L2307" s="4" t="s">
        <v>70</v>
      </c>
      <c r="M2307" s="4" t="str">
        <f>IF(vlookup(A2307,'Available Pokemon'!A:C,3,FALSE)=D2307,"Y","N")</f>
        <v>Y</v>
      </c>
      <c r="N2307" s="4" t="str">
        <f>iferror(IF(vlookup(A2307,'Available Pokemon'!A:D,4,FALSE)=D2307,"Y","N"),"N")</f>
        <v>N</v>
      </c>
      <c r="O2307" s="4" t="str">
        <f t="shared" si="8"/>
        <v>Y</v>
      </c>
      <c r="P2307" s="4" t="s">
        <v>177</v>
      </c>
      <c r="Q2307" s="4" t="s">
        <v>186</v>
      </c>
      <c r="R2307" s="4"/>
      <c r="S2307" s="4"/>
      <c r="T2307" s="4" t="s">
        <v>82</v>
      </c>
      <c r="U2307" s="4" t="s">
        <v>31</v>
      </c>
    </row>
    <row r="2308">
      <c r="A2308" s="3" t="s">
        <v>1296</v>
      </c>
      <c r="B2308" s="2" t="s">
        <v>22</v>
      </c>
      <c r="C2308" s="3" t="s">
        <v>1428</v>
      </c>
      <c r="D2308" s="3" t="str">
        <f>VLOOKUP(C2308,Locations!$G$2:$H$250,2,false)</f>
        <v>00222 Distorted Space</v>
      </c>
      <c r="E2308" s="11" t="s">
        <v>24</v>
      </c>
      <c r="F2308" s="23" t="s">
        <v>1413</v>
      </c>
      <c r="G2308" s="29"/>
      <c r="H2308" s="2"/>
      <c r="I2308" s="4" t="s">
        <v>28</v>
      </c>
      <c r="J2308" s="4" t="s">
        <v>28</v>
      </c>
      <c r="K2308" s="4" t="s">
        <v>28</v>
      </c>
      <c r="L2308" s="4"/>
      <c r="M2308" s="4" t="str">
        <f>IF(vlookup(A2308,'Available Pokemon'!A:C,3,FALSE)=D2308,"Y","N")</f>
        <v>N</v>
      </c>
      <c r="N2308" s="4" t="str">
        <f>iferror(IF(vlookup(A2308,'Available Pokemon'!A:D,4,FALSE)=D2308,"Y","N"),"N")</f>
        <v>N</v>
      </c>
      <c r="O2308" s="4" t="str">
        <f t="shared" si="8"/>
        <v>Y</v>
      </c>
      <c r="P2308" s="4" t="s">
        <v>147</v>
      </c>
      <c r="Q2308" s="4" t="s">
        <v>111</v>
      </c>
      <c r="R2308" s="4"/>
      <c r="S2308" s="4"/>
      <c r="T2308" s="4">
        <v>0.0</v>
      </c>
      <c r="U2308" s="4" t="s">
        <v>31</v>
      </c>
    </row>
    <row r="2309">
      <c r="A2309" s="3" t="s">
        <v>1430</v>
      </c>
      <c r="B2309" s="2" t="s">
        <v>22</v>
      </c>
      <c r="C2309" s="3" t="s">
        <v>1431</v>
      </c>
      <c r="D2309" s="3" t="str">
        <f>VLOOKUP(C2309,Locations!$G$2:$H$250,2,false)</f>
        <v>00232 New World 888</v>
      </c>
      <c r="E2309" s="11" t="s">
        <v>24</v>
      </c>
      <c r="F2309" s="23" t="s">
        <v>1413</v>
      </c>
      <c r="G2309" s="5" t="s">
        <v>1432</v>
      </c>
      <c r="H2309" s="2"/>
      <c r="I2309" s="4" t="s">
        <v>28</v>
      </c>
      <c r="J2309" s="4" t="s">
        <v>28</v>
      </c>
      <c r="K2309" s="4" t="s">
        <v>28</v>
      </c>
      <c r="L2309" s="4" t="s">
        <v>70</v>
      </c>
      <c r="M2309" s="4" t="str">
        <f>IF(vlookup(A2309,'Available Pokemon'!A:C,3,FALSE)=D2309,"Y","N")</f>
        <v>Y</v>
      </c>
      <c r="N2309" s="4" t="str">
        <f>iferror(IF(vlookup(A2309,'Available Pokemon'!A:D,4,FALSE)=D2309,"Y","N"),"N")</f>
        <v>N</v>
      </c>
      <c r="O2309" s="4" t="str">
        <f t="shared" si="8"/>
        <v>Y</v>
      </c>
      <c r="P2309" s="4" t="s">
        <v>186</v>
      </c>
      <c r="Q2309" s="4" t="s">
        <v>33</v>
      </c>
      <c r="R2309" s="4"/>
      <c r="S2309" s="4"/>
      <c r="T2309" s="4" t="s">
        <v>82</v>
      </c>
      <c r="U2309" s="4" t="s">
        <v>31</v>
      </c>
    </row>
    <row r="2310">
      <c r="A2310" s="3" t="s">
        <v>1433</v>
      </c>
      <c r="B2310" s="2" t="s">
        <v>22</v>
      </c>
      <c r="C2310" s="3" t="s">
        <v>1434</v>
      </c>
      <c r="D2310" s="3" t="str">
        <f>VLOOKUP(C2310,Locations!$G$2:$H$250,2,false)</f>
        <v>00233 New World Crash</v>
      </c>
      <c r="E2310" s="11" t="s">
        <v>24</v>
      </c>
      <c r="F2310" s="23" t="s">
        <v>1413</v>
      </c>
      <c r="G2310" s="5" t="s">
        <v>1435</v>
      </c>
      <c r="H2310" s="2"/>
      <c r="I2310" s="4" t="s">
        <v>28</v>
      </c>
      <c r="J2310" s="4" t="s">
        <v>28</v>
      </c>
      <c r="K2310" s="4" t="s">
        <v>28</v>
      </c>
      <c r="L2310" s="4" t="s">
        <v>70</v>
      </c>
      <c r="M2310" s="4" t="str">
        <f>IF(vlookup(A2310,'Available Pokemon'!A:C,3,FALSE)=D2310,"Y","N")</f>
        <v>Y</v>
      </c>
      <c r="N2310" s="4" t="str">
        <f>iferror(IF(vlookup(A2310,'Available Pokemon'!A:D,4,FALSE)=D2310,"Y","N"),"N")</f>
        <v>N</v>
      </c>
      <c r="O2310" s="4" t="str">
        <f t="shared" si="8"/>
        <v>Y</v>
      </c>
      <c r="P2310" s="4" t="s">
        <v>111</v>
      </c>
      <c r="Q2310" s="4"/>
      <c r="R2310" s="4"/>
      <c r="S2310" s="4" t="s">
        <v>31</v>
      </c>
      <c r="T2310" s="4" t="s">
        <v>82</v>
      </c>
      <c r="U2310" s="4" t="s">
        <v>31</v>
      </c>
    </row>
    <row r="2311">
      <c r="A2311" s="3" t="s">
        <v>1436</v>
      </c>
      <c r="B2311" s="2" t="s">
        <v>22</v>
      </c>
      <c r="C2311" s="3" t="s">
        <v>1437</v>
      </c>
      <c r="D2311" s="3" t="str">
        <f>VLOOKUP(C2311,Locations!$G$2:$H$250,2,false)</f>
        <v>00234 New World Helix</v>
      </c>
      <c r="E2311" s="11" t="s">
        <v>24</v>
      </c>
      <c r="F2311" s="23" t="s">
        <v>1413</v>
      </c>
      <c r="G2311" s="5" t="s">
        <v>1438</v>
      </c>
      <c r="H2311" s="2"/>
      <c r="I2311" s="4" t="s">
        <v>28</v>
      </c>
      <c r="J2311" s="4" t="s">
        <v>28</v>
      </c>
      <c r="K2311" s="4" t="s">
        <v>28</v>
      </c>
      <c r="L2311" s="4" t="s">
        <v>70</v>
      </c>
      <c r="M2311" s="4" t="str">
        <f>IF(vlookup(A2311,'Available Pokemon'!A:C,3,FALSE)=D2311,"Y","N")</f>
        <v>Y</v>
      </c>
      <c r="N2311" s="4" t="str">
        <f>iferror(IF(vlookup(A2311,'Available Pokemon'!A:D,4,FALSE)=D2311,"Y","N"),"N")</f>
        <v>N</v>
      </c>
      <c r="O2311" s="4" t="str">
        <f t="shared" si="8"/>
        <v>Y</v>
      </c>
      <c r="P2311" s="4" t="s">
        <v>186</v>
      </c>
      <c r="Q2311" s="4" t="s">
        <v>75</v>
      </c>
      <c r="R2311" s="4"/>
      <c r="S2311" s="4"/>
      <c r="T2311" s="4" t="s">
        <v>82</v>
      </c>
      <c r="U2311" s="4" t="s">
        <v>31</v>
      </c>
    </row>
    <row r="2312">
      <c r="A2312" s="3" t="s">
        <v>1439</v>
      </c>
      <c r="B2312" s="2" t="s">
        <v>22</v>
      </c>
      <c r="C2312" s="3" t="s">
        <v>1437</v>
      </c>
      <c r="D2312" s="3" t="str">
        <f>VLOOKUP(C2312,Locations!$G$2:$H$250,2,false)</f>
        <v>00234 New World Helix</v>
      </c>
      <c r="E2312" s="11" t="s">
        <v>24</v>
      </c>
      <c r="F2312" s="23" t="s">
        <v>1413</v>
      </c>
      <c r="G2312" s="5" t="s">
        <v>1440</v>
      </c>
      <c r="H2312" s="2"/>
      <c r="I2312" s="4" t="s">
        <v>28</v>
      </c>
      <c r="J2312" s="4" t="s">
        <v>28</v>
      </c>
      <c r="K2312" s="4" t="s">
        <v>28</v>
      </c>
      <c r="L2312" s="4" t="s">
        <v>70</v>
      </c>
      <c r="M2312" s="4" t="str">
        <f>IF(vlookup(A2312,'Available Pokemon'!A:C,3,FALSE)=D2312,"Y","N")</f>
        <v>Y</v>
      </c>
      <c r="N2312" s="4" t="str">
        <f>iferror(IF(vlookup(A2312,'Available Pokemon'!A:D,4,FALSE)=D2312,"Y","N"),"N")</f>
        <v>N</v>
      </c>
      <c r="O2312" s="4" t="str">
        <f t="shared" si="8"/>
        <v>Y</v>
      </c>
      <c r="P2312" s="4" t="s">
        <v>186</v>
      </c>
      <c r="Q2312" s="4" t="s">
        <v>81</v>
      </c>
      <c r="R2312" s="4"/>
      <c r="S2312" s="4"/>
      <c r="T2312" s="4" t="s">
        <v>82</v>
      </c>
      <c r="U2312" s="4" t="s">
        <v>31</v>
      </c>
    </row>
    <row r="2313">
      <c r="A2313" s="24" t="s">
        <v>1441</v>
      </c>
      <c r="B2313" s="2" t="s">
        <v>244</v>
      </c>
      <c r="C2313" s="2" t="s">
        <v>1442</v>
      </c>
      <c r="D2313" s="3" t="str">
        <f>VLOOKUP(C2313,Locations!$G$2:$H$250,2,false)</f>
        <v>00237 Not Catchable</v>
      </c>
      <c r="E2313" s="2" t="s">
        <v>24</v>
      </c>
      <c r="F2313" s="23" t="s">
        <v>1413</v>
      </c>
      <c r="G2313" s="3" t="s">
        <v>1443</v>
      </c>
      <c r="H2313" s="2"/>
      <c r="I2313" s="4" t="s">
        <v>28</v>
      </c>
      <c r="J2313" s="4" t="s">
        <v>28</v>
      </c>
      <c r="K2313" s="4" t="s">
        <v>28</v>
      </c>
      <c r="L2313" s="4" t="s">
        <v>70</v>
      </c>
      <c r="M2313" s="4" t="str">
        <f>IF(vlookup(A2313,'Available Pokemon'!A:C,3,FALSE)=D2313,"Y","N")</f>
        <v>Y</v>
      </c>
      <c r="N2313" s="4" t="str">
        <f>iferror(IF(vlookup(A2313,'Available Pokemon'!A:D,4,FALSE)=D2313,"Y","N"),"N")</f>
        <v>N</v>
      </c>
      <c r="O2313" s="4" t="str">
        <f t="shared" si="8"/>
        <v>Y</v>
      </c>
      <c r="P2313" s="4" t="s">
        <v>111</v>
      </c>
      <c r="Q2313" s="4" t="s">
        <v>177</v>
      </c>
      <c r="R2313" s="4"/>
      <c r="S2313" s="4"/>
      <c r="T2313" s="4" t="s">
        <v>82</v>
      </c>
      <c r="U2313" s="4" t="s">
        <v>31</v>
      </c>
    </row>
    <row r="2314">
      <c r="A2314" s="32" t="s">
        <v>1444</v>
      </c>
      <c r="B2314" s="2" t="s">
        <v>244</v>
      </c>
      <c r="C2314" s="2" t="s">
        <v>1442</v>
      </c>
      <c r="D2314" s="3" t="str">
        <f>VLOOKUP(C2314,Locations!$G$2:$H$250,2,false)</f>
        <v>00237 Not Catchable</v>
      </c>
      <c r="E2314" s="2" t="s">
        <v>24</v>
      </c>
      <c r="F2314" s="23" t="s">
        <v>1413</v>
      </c>
      <c r="G2314" s="3" t="s">
        <v>1443</v>
      </c>
      <c r="H2314" s="2"/>
      <c r="I2314" s="4" t="s">
        <v>28</v>
      </c>
      <c r="J2314" s="4" t="s">
        <v>28</v>
      </c>
      <c r="K2314" s="4" t="s">
        <v>28</v>
      </c>
      <c r="L2314" s="4" t="s">
        <v>70</v>
      </c>
      <c r="M2314" s="4" t="str">
        <f>IF(vlookup(A2314,'Available Pokemon'!A:C,3,FALSE)=D2314,"Y","N")</f>
        <v>Y</v>
      </c>
      <c r="N2314" s="4" t="str">
        <f>iferror(IF(vlookup(A2314,'Available Pokemon'!A:D,4,FALSE)=D2314,"Y","N"),"N")</f>
        <v>N</v>
      </c>
      <c r="O2314" s="4" t="str">
        <f t="shared" si="8"/>
        <v>Y</v>
      </c>
      <c r="P2314" s="4" t="s">
        <v>111</v>
      </c>
      <c r="Q2314" s="4" t="s">
        <v>131</v>
      </c>
      <c r="R2314" s="4"/>
      <c r="S2314" s="4"/>
      <c r="T2314" s="4">
        <v>0.0</v>
      </c>
      <c r="U2314" s="4" t="s">
        <v>31</v>
      </c>
    </row>
    <row r="2315">
      <c r="A2315" s="3" t="s">
        <v>1445</v>
      </c>
      <c r="B2315" s="2" t="s">
        <v>96</v>
      </c>
      <c r="C2315" s="3" t="s">
        <v>1437</v>
      </c>
      <c r="D2315" s="3"/>
      <c r="E2315" s="2" t="s">
        <v>24</v>
      </c>
      <c r="F2315" s="23" t="s">
        <v>1413</v>
      </c>
      <c r="G2315" s="5"/>
      <c r="H2315" s="2"/>
      <c r="I2315" s="4"/>
      <c r="J2315" s="4"/>
      <c r="K2315" s="4"/>
      <c r="L2315" s="4"/>
      <c r="M2315" s="4" t="str">
        <f>IF(vlookup(A2315,'Available Pokemon'!A:C,3,FALSE)=D2315,"Y","N")</f>
        <v>Y</v>
      </c>
      <c r="N2315" s="4" t="str">
        <f>iferror(IF(vlookup(A2315,'Available Pokemon'!A:D,4,FALSE)=D2315,"Y","N"),"N")</f>
        <v>N</v>
      </c>
      <c r="O2315" s="4" t="str">
        <f t="shared" si="8"/>
        <v>Y</v>
      </c>
      <c r="P2315" s="4" t="s">
        <v>177</v>
      </c>
      <c r="Q2315" s="4" t="s">
        <v>33</v>
      </c>
      <c r="R2315" s="4"/>
      <c r="S2315" s="4"/>
      <c r="T2315" s="4" t="s">
        <v>464</v>
      </c>
      <c r="U2315" s="4" t="s">
        <v>31</v>
      </c>
    </row>
    <row r="2316">
      <c r="A2316" s="11" t="s">
        <v>1446</v>
      </c>
      <c r="B2316" s="2" t="s">
        <v>96</v>
      </c>
      <c r="C2316" s="3" t="s">
        <v>1437</v>
      </c>
      <c r="D2316" s="3"/>
      <c r="E2316" s="2" t="s">
        <v>24</v>
      </c>
      <c r="F2316" s="23" t="s">
        <v>1413</v>
      </c>
      <c r="G2316" s="5"/>
      <c r="H2316" s="2"/>
      <c r="I2316" s="4" t="s">
        <v>718</v>
      </c>
      <c r="J2316" s="4" t="s">
        <v>718</v>
      </c>
      <c r="K2316" s="4" t="s">
        <v>718</v>
      </c>
      <c r="L2316" s="4"/>
      <c r="M2316" s="4" t="str">
        <f>IF(vlookup(A2316,'Available Pokemon'!A:C,3,FALSE)=D2316,"Y","N")</f>
        <v>Y</v>
      </c>
      <c r="N2316" s="4" t="str">
        <f>iferror(IF(vlookup(A2316,'Available Pokemon'!A:D,4,FALSE)=D2316,"Y","N"),"N")</f>
        <v>N</v>
      </c>
      <c r="O2316" s="4" t="str">
        <f t="shared" si="8"/>
        <v>Y</v>
      </c>
      <c r="P2316" s="4" t="s">
        <v>90</v>
      </c>
      <c r="Q2316" s="4" t="s">
        <v>33</v>
      </c>
      <c r="R2316" s="4"/>
      <c r="S2316" s="4"/>
      <c r="T2316" s="4" t="s">
        <v>464</v>
      </c>
      <c r="U2316" s="4" t="s">
        <v>31</v>
      </c>
    </row>
    <row r="2317">
      <c r="A2317" s="3" t="s">
        <v>1316</v>
      </c>
      <c r="B2317" s="2" t="s">
        <v>22</v>
      </c>
      <c r="C2317" s="3" t="s">
        <v>374</v>
      </c>
      <c r="D2317" s="3" t="str">
        <f>VLOOKUP(C2317,Locations!$G$2:$H$250,2,false)</f>
        <v>00019 The Underroot</v>
      </c>
      <c r="E2317" s="2" t="s">
        <v>24</v>
      </c>
      <c r="F2317" s="23" t="s">
        <v>1447</v>
      </c>
      <c r="G2317" s="5" t="s">
        <v>1448</v>
      </c>
      <c r="H2317" s="2"/>
      <c r="I2317" s="4" t="s">
        <v>28</v>
      </c>
      <c r="J2317" s="4" t="s">
        <v>28</v>
      </c>
      <c r="K2317" s="4" t="s">
        <v>28</v>
      </c>
      <c r="L2317" s="4" t="s">
        <v>70</v>
      </c>
      <c r="M2317" s="4" t="str">
        <f>IF(vlookup(A2317,'Available Pokemon'!A:C,3,FALSE)=D2317,"Y","N")</f>
        <v>Y</v>
      </c>
      <c r="N2317" s="4" t="str">
        <f>iferror(IF(vlookup(A2317,'Available Pokemon'!A:D,4,FALSE)=D2317,"Y","N"),"N")</f>
        <v>N</v>
      </c>
      <c r="O2317" s="4" t="str">
        <f t="shared" si="8"/>
        <v>Y</v>
      </c>
      <c r="P2317" s="4" t="s">
        <v>186</v>
      </c>
      <c r="Q2317" s="4" t="s">
        <v>128</v>
      </c>
      <c r="R2317" s="4"/>
      <c r="S2317" s="4"/>
      <c r="T2317" s="4" t="s">
        <v>82</v>
      </c>
      <c r="U2317" s="4" t="s">
        <v>31</v>
      </c>
    </row>
    <row r="2318">
      <c r="A2318" s="3" t="s">
        <v>1449</v>
      </c>
      <c r="B2318" s="2" t="s">
        <v>22</v>
      </c>
      <c r="C2318" s="3" t="s">
        <v>1347</v>
      </c>
      <c r="D2318" s="3" t="str">
        <f>VLOOKUP(C2318,Locations!$G$2:$H$250,2,false)</f>
        <v>00200 Aegir Cave</v>
      </c>
      <c r="E2318" s="2" t="s">
        <v>24</v>
      </c>
      <c r="F2318" s="23" t="s">
        <v>1447</v>
      </c>
      <c r="G2318" s="5" t="s">
        <v>1450</v>
      </c>
      <c r="H2318" s="2"/>
      <c r="I2318" s="4" t="s">
        <v>28</v>
      </c>
      <c r="J2318" s="4" t="s">
        <v>28</v>
      </c>
      <c r="K2318" s="4" t="s">
        <v>28</v>
      </c>
      <c r="L2318" s="4" t="s">
        <v>70</v>
      </c>
      <c r="M2318" s="4" t="str">
        <f>IF(vlookup(A2318,'Available Pokemon'!A:C,3,FALSE)=D2318,"Y","N")</f>
        <v>Y</v>
      </c>
      <c r="N2318" s="4" t="str">
        <f>iferror(IF(vlookup(A2318,'Available Pokemon'!A:D,4,FALSE)=D2318,"Y","N"),"N")</f>
        <v>N</v>
      </c>
      <c r="O2318" s="4" t="str">
        <f t="shared" si="8"/>
        <v>Y</v>
      </c>
      <c r="P2318" s="4" t="s">
        <v>128</v>
      </c>
      <c r="Q2318" s="4"/>
      <c r="R2318" s="4"/>
      <c r="S2318" s="4" t="s">
        <v>31</v>
      </c>
      <c r="T2318" s="4" t="s">
        <v>82</v>
      </c>
      <c r="U2318" s="4" t="s">
        <v>31</v>
      </c>
    </row>
    <row r="2319">
      <c r="A2319" s="3" t="s">
        <v>1451</v>
      </c>
      <c r="B2319" s="2" t="s">
        <v>22</v>
      </c>
      <c r="C2319" s="3" t="s">
        <v>1347</v>
      </c>
      <c r="D2319" s="3" t="str">
        <f>VLOOKUP(C2319,Locations!$G$2:$H$250,2,false)</f>
        <v>00200 Aegir Cave</v>
      </c>
      <c r="E2319" s="2" t="s">
        <v>24</v>
      </c>
      <c r="F2319" s="23" t="s">
        <v>1447</v>
      </c>
      <c r="G2319" s="5" t="s">
        <v>1452</v>
      </c>
      <c r="H2319" s="2"/>
      <c r="I2319" s="4" t="s">
        <v>28</v>
      </c>
      <c r="J2319" s="4" t="s">
        <v>28</v>
      </c>
      <c r="K2319" s="4" t="s">
        <v>28</v>
      </c>
      <c r="L2319" s="4" t="s">
        <v>70</v>
      </c>
      <c r="M2319" s="4" t="str">
        <f>IF(vlookup(A2319,'Available Pokemon'!A:C,3,FALSE)=D2319,"Y","N")</f>
        <v>Y</v>
      </c>
      <c r="N2319" s="4" t="str">
        <f>iferror(IF(vlookup(A2319,'Available Pokemon'!A:D,4,FALSE)=D2319,"Y","N"),"N")</f>
        <v>N</v>
      </c>
      <c r="O2319" s="4" t="str">
        <f t="shared" si="8"/>
        <v>Y</v>
      </c>
      <c r="P2319" s="4" t="s">
        <v>186</v>
      </c>
      <c r="Q2319" s="4" t="s">
        <v>56</v>
      </c>
      <c r="R2319" s="4"/>
      <c r="S2319" s="4"/>
      <c r="T2319" s="4" t="s">
        <v>82</v>
      </c>
      <c r="U2319" s="4" t="s">
        <v>31</v>
      </c>
    </row>
    <row r="2320">
      <c r="A2320" s="3" t="s">
        <v>1453</v>
      </c>
      <c r="B2320" s="2" t="s">
        <v>22</v>
      </c>
      <c r="C2320" s="3" t="s">
        <v>1417</v>
      </c>
      <c r="D2320" s="3" t="str">
        <f>VLOOKUP(C2320,Locations!$G$2:$H$250,2,false)</f>
        <v>00218 Rhodochrine Tree</v>
      </c>
      <c r="E2320" s="11" t="s">
        <v>24</v>
      </c>
      <c r="F2320" s="23" t="s">
        <v>1447</v>
      </c>
      <c r="G2320" s="5" t="s">
        <v>1454</v>
      </c>
      <c r="H2320" s="2"/>
      <c r="I2320" s="4" t="s">
        <v>28</v>
      </c>
      <c r="J2320" s="4" t="s">
        <v>28</v>
      </c>
      <c r="K2320" s="4" t="s">
        <v>28</v>
      </c>
      <c r="L2320" s="4" t="s">
        <v>70</v>
      </c>
      <c r="M2320" s="4" t="str">
        <f>IF(vlookup(A2320,'Available Pokemon'!A:C,3,FALSE)=D2320,"Y","N")</f>
        <v>Y</v>
      </c>
      <c r="N2320" s="4" t="str">
        <f>iferror(IF(vlookup(A2320,'Available Pokemon'!A:D,4,FALSE)=D2320,"Y","N"),"N")</f>
        <v>N</v>
      </c>
      <c r="O2320" s="4" t="str">
        <f t="shared" si="8"/>
        <v>Y</v>
      </c>
      <c r="P2320" s="4" t="s">
        <v>172</v>
      </c>
      <c r="Q2320" s="4"/>
      <c r="R2320" s="4"/>
      <c r="S2320" s="4" t="s">
        <v>31</v>
      </c>
      <c r="T2320" s="4" t="s">
        <v>82</v>
      </c>
      <c r="U2320" s="4" t="s">
        <v>31</v>
      </c>
    </row>
    <row r="2321">
      <c r="A2321" s="3" t="s">
        <v>1455</v>
      </c>
      <c r="B2321" s="2" t="s">
        <v>22</v>
      </c>
      <c r="C2321" s="3" t="s">
        <v>1417</v>
      </c>
      <c r="D2321" s="3" t="str">
        <f>VLOOKUP(C2321,Locations!$G$2:$H$250,2,false)</f>
        <v>00218 Rhodochrine Tree</v>
      </c>
      <c r="E2321" s="11" t="s">
        <v>24</v>
      </c>
      <c r="F2321" s="23" t="s">
        <v>1447</v>
      </c>
      <c r="G2321" s="5" t="s">
        <v>1456</v>
      </c>
      <c r="H2321" s="2"/>
      <c r="I2321" s="4" t="s">
        <v>28</v>
      </c>
      <c r="J2321" s="4" t="s">
        <v>28</v>
      </c>
      <c r="K2321" s="4" t="s">
        <v>28</v>
      </c>
      <c r="L2321" s="4" t="s">
        <v>70</v>
      </c>
      <c r="M2321" s="4" t="str">
        <f>IF(vlookup(A2321,'Available Pokemon'!A:C,3,FALSE)=D2321,"Y","N")</f>
        <v>Y</v>
      </c>
      <c r="N2321" s="4" t="str">
        <f>iferror(IF(vlookup(A2321,'Available Pokemon'!A:D,4,FALSE)=D2321,"Y","N"),"N")</f>
        <v>N</v>
      </c>
      <c r="O2321" s="4" t="str">
        <f t="shared" si="8"/>
        <v>Y</v>
      </c>
      <c r="P2321" s="4" t="s">
        <v>147</v>
      </c>
      <c r="Q2321" s="4" t="s">
        <v>56</v>
      </c>
      <c r="R2321" s="4"/>
      <c r="S2321" s="4"/>
      <c r="T2321" s="4" t="s">
        <v>82</v>
      </c>
      <c r="U2321" s="4" t="s">
        <v>31</v>
      </c>
    </row>
    <row r="2322">
      <c r="A2322" s="3" t="s">
        <v>1457</v>
      </c>
      <c r="B2322" s="2" t="s">
        <v>22</v>
      </c>
      <c r="C2322" s="3" t="s">
        <v>1458</v>
      </c>
      <c r="D2322" s="3" t="str">
        <f>VLOOKUP(C2322,Locations!$G$2:$H$250,2,false)</f>
        <v>00220 Neoteric Isle</v>
      </c>
      <c r="E2322" s="11" t="s">
        <v>24</v>
      </c>
      <c r="F2322" s="23" t="s">
        <v>1447</v>
      </c>
      <c r="G2322" s="5" t="s">
        <v>1459</v>
      </c>
      <c r="H2322" s="2"/>
      <c r="I2322" s="4" t="s">
        <v>28</v>
      </c>
      <c r="J2322" s="4" t="s">
        <v>28</v>
      </c>
      <c r="K2322" s="4" t="s">
        <v>28</v>
      </c>
      <c r="L2322" s="4" t="s">
        <v>70</v>
      </c>
      <c r="M2322" s="4" t="str">
        <f>IF(vlookup(A2322,'Available Pokemon'!A:C,3,FALSE)=D2322,"Y","N")</f>
        <v>Y</v>
      </c>
      <c r="N2322" s="4" t="str">
        <f>iferror(IF(vlookup(A2322,'Available Pokemon'!A:D,4,FALSE)=D2322,"Y","N"),"N")</f>
        <v>N</v>
      </c>
      <c r="O2322" s="4" t="str">
        <f t="shared" si="8"/>
        <v>Y</v>
      </c>
      <c r="P2322" s="4" t="s">
        <v>111</v>
      </c>
      <c r="Q2322" s="4"/>
      <c r="R2322" s="4"/>
      <c r="S2322" s="4" t="s">
        <v>31</v>
      </c>
      <c r="T2322" s="4" t="s">
        <v>82</v>
      </c>
      <c r="U2322" s="4" t="s">
        <v>31</v>
      </c>
    </row>
    <row r="2323">
      <c r="A2323" s="3" t="s">
        <v>1460</v>
      </c>
      <c r="B2323" s="2" t="s">
        <v>22</v>
      </c>
      <c r="C2323" s="3" t="s">
        <v>1458</v>
      </c>
      <c r="D2323" s="3" t="str">
        <f>VLOOKUP(C2323,Locations!$G$2:$H$250,2,false)</f>
        <v>00220 Neoteric Isle</v>
      </c>
      <c r="E2323" s="11" t="s">
        <v>24</v>
      </c>
      <c r="F2323" s="23" t="s">
        <v>1447</v>
      </c>
      <c r="G2323" s="5" t="s">
        <v>1461</v>
      </c>
      <c r="H2323" s="2"/>
      <c r="I2323" s="4" t="s">
        <v>28</v>
      </c>
      <c r="J2323" s="4" t="s">
        <v>28</v>
      </c>
      <c r="K2323" s="4" t="s">
        <v>28</v>
      </c>
      <c r="L2323" s="4" t="s">
        <v>70</v>
      </c>
      <c r="M2323" s="4" t="str">
        <f>IF(vlookup(A2323,'Available Pokemon'!A:C,3,FALSE)=D2323,"Y","N")</f>
        <v>Y</v>
      </c>
      <c r="N2323" s="4" t="str">
        <f>iferror(IF(vlookup(A2323,'Available Pokemon'!A:D,4,FALSE)=D2323,"Y","N"),"N")</f>
        <v>N</v>
      </c>
      <c r="O2323" s="4" t="str">
        <f t="shared" si="8"/>
        <v>Y</v>
      </c>
      <c r="P2323" s="4" t="s">
        <v>111</v>
      </c>
      <c r="Q2323" s="4"/>
      <c r="R2323" s="4"/>
      <c r="S2323" s="4" t="s">
        <v>31</v>
      </c>
      <c r="T2323" s="4" t="s">
        <v>82</v>
      </c>
      <c r="U2323" s="4" t="s">
        <v>31</v>
      </c>
    </row>
    <row r="2324" hidden="1">
      <c r="A2324" s="11" t="s">
        <v>1167</v>
      </c>
      <c r="B2324" s="2" t="s">
        <v>600</v>
      </c>
      <c r="C2324" s="12" t="s">
        <v>1458</v>
      </c>
      <c r="D2324" s="3" t="str">
        <f>VLOOKUP(C2324,Locations!$G$2:$H$250,2,false)</f>
        <v>00220 Neoteric Isle</v>
      </c>
      <c r="E2324" s="11" t="s">
        <v>24</v>
      </c>
      <c r="F2324" s="23" t="s">
        <v>1447</v>
      </c>
      <c r="G2324" s="3"/>
      <c r="H2324" s="2"/>
      <c r="I2324" s="4"/>
      <c r="J2324" s="4"/>
      <c r="K2324" s="4"/>
      <c r="L2324" s="4" t="s">
        <v>70</v>
      </c>
      <c r="M2324" s="4" t="str">
        <f>IF(vlookup(A2324,'Available Pokemon'!A:C,3,FALSE)=D2324,"Y","N")</f>
        <v>N</v>
      </c>
      <c r="N2324" s="4" t="str">
        <f>iferror(IF(vlookup(A2324,'Available Pokemon'!A:D,4,FALSE)=D2324,"Y","N"),"N")</f>
        <v>N</v>
      </c>
      <c r="O2324" s="4" t="str">
        <f t="shared" si="8"/>
        <v>N</v>
      </c>
      <c r="P2324" s="4" t="s">
        <v>30</v>
      </c>
      <c r="Q2324" s="4"/>
      <c r="R2324" s="4"/>
      <c r="S2324" s="4" t="s">
        <v>31</v>
      </c>
      <c r="T2324" s="4" t="s">
        <v>82</v>
      </c>
      <c r="U2324" s="4" t="s">
        <v>31</v>
      </c>
    </row>
    <row r="2325" hidden="1">
      <c r="A2325" s="11" t="s">
        <v>965</v>
      </c>
      <c r="B2325" s="2" t="s">
        <v>600</v>
      </c>
      <c r="C2325" s="12" t="s">
        <v>1458</v>
      </c>
      <c r="D2325" s="3" t="str">
        <f>VLOOKUP(C2325,Locations!$G$2:$H$250,2,false)</f>
        <v>00220 Neoteric Isle</v>
      </c>
      <c r="E2325" s="11" t="s">
        <v>24</v>
      </c>
      <c r="F2325" s="23" t="s">
        <v>1447</v>
      </c>
      <c r="G2325" s="3"/>
      <c r="H2325" s="2"/>
      <c r="I2325" s="4" t="s">
        <v>839</v>
      </c>
      <c r="J2325" s="4"/>
      <c r="K2325" s="4"/>
      <c r="L2325" s="4"/>
      <c r="M2325" s="4" t="str">
        <f>IF(vlookup(A2325,'Available Pokemon'!A:C,3,FALSE)=D2325,"Y","N")</f>
        <v>N</v>
      </c>
      <c r="N2325" s="4" t="str">
        <f>iferror(IF(vlookup(A2325,'Available Pokemon'!A:D,4,FALSE)=D2325,"Y","N"),"N")</f>
        <v>N</v>
      </c>
      <c r="O2325" s="4" t="str">
        <f t="shared" si="8"/>
        <v>N</v>
      </c>
      <c r="P2325" s="4" t="s">
        <v>44</v>
      </c>
      <c r="Q2325" s="4"/>
      <c r="R2325" s="4" t="s">
        <v>28</v>
      </c>
      <c r="S2325" s="4" t="s">
        <v>28</v>
      </c>
      <c r="T2325" s="4">
        <v>1.0</v>
      </c>
      <c r="U2325" s="4"/>
    </row>
    <row r="2326" hidden="1">
      <c r="A2326" s="11" t="s">
        <v>943</v>
      </c>
      <c r="B2326" s="11" t="s">
        <v>96</v>
      </c>
      <c r="C2326" s="12" t="s">
        <v>1458</v>
      </c>
      <c r="D2326" s="3" t="str">
        <f>VLOOKUP(C2326,Locations!$G$2:$H$250,2,false)</f>
        <v>00220 Neoteric Isle</v>
      </c>
      <c r="E2326" s="11" t="s">
        <v>24</v>
      </c>
      <c r="F2326" s="23" t="s">
        <v>1447</v>
      </c>
      <c r="G2326" s="3"/>
      <c r="H2326" s="11"/>
      <c r="I2326" s="4"/>
      <c r="J2326" s="4"/>
      <c r="K2326" s="4"/>
      <c r="L2326" s="4"/>
      <c r="M2326" s="4" t="str">
        <f>IF(vlookup(A2326,'Available Pokemon'!A:C,3,FALSE)=D2326,"Y","N")</f>
        <v>N</v>
      </c>
      <c r="N2326" s="4" t="str">
        <f>iferror(IF(vlookup(A2326,'Available Pokemon'!A:D,4,FALSE)=D2326,"Y","N"),"N")</f>
        <v>N</v>
      </c>
      <c r="O2326" s="4" t="str">
        <f t="shared" si="8"/>
        <v>N</v>
      </c>
      <c r="P2326" s="4" t="s">
        <v>33</v>
      </c>
      <c r="Q2326" s="4" t="s">
        <v>56</v>
      </c>
      <c r="R2326" s="4" t="s">
        <v>28</v>
      </c>
      <c r="S2326" s="4" t="s">
        <v>28</v>
      </c>
      <c r="T2326" s="4">
        <v>0.0</v>
      </c>
      <c r="U2326" s="4" t="s">
        <v>31</v>
      </c>
    </row>
    <row r="2327" hidden="1">
      <c r="A2327" s="11" t="s">
        <v>511</v>
      </c>
      <c r="B2327" s="11" t="s">
        <v>96</v>
      </c>
      <c r="C2327" s="12" t="s">
        <v>1458</v>
      </c>
      <c r="D2327" s="3" t="str">
        <f>VLOOKUP(C2327,Locations!$G$2:$H$250,2,false)</f>
        <v>00220 Neoteric Isle</v>
      </c>
      <c r="E2327" s="11" t="s">
        <v>24</v>
      </c>
      <c r="F2327" s="23" t="s">
        <v>1447</v>
      </c>
      <c r="G2327" s="3"/>
      <c r="H2327" s="11"/>
      <c r="I2327" s="4"/>
      <c r="J2327" s="4"/>
      <c r="K2327" s="4"/>
      <c r="L2327" s="4"/>
      <c r="M2327" s="4" t="str">
        <f>IF(vlookup(A2327,'Available Pokemon'!A:C,3,FALSE)=D2327,"Y","N")</f>
        <v>N</v>
      </c>
      <c r="N2327" s="4" t="str">
        <f>iferror(IF(vlookup(A2327,'Available Pokemon'!A:D,4,FALSE)=D2327,"Y","N"),"N")</f>
        <v>N</v>
      </c>
      <c r="O2327" s="4" t="str">
        <f t="shared" si="8"/>
        <v>N</v>
      </c>
      <c r="P2327" s="4" t="s">
        <v>128</v>
      </c>
      <c r="Q2327" s="4"/>
      <c r="R2327" s="4" t="s">
        <v>28</v>
      </c>
      <c r="S2327" s="4" t="s">
        <v>28</v>
      </c>
      <c r="T2327" s="4">
        <v>0.0</v>
      </c>
      <c r="U2327" s="4" t="s">
        <v>31</v>
      </c>
    </row>
    <row r="2328">
      <c r="A2328" s="11" t="s">
        <v>1462</v>
      </c>
      <c r="B2328" s="11" t="s">
        <v>96</v>
      </c>
      <c r="C2328" s="12" t="s">
        <v>1458</v>
      </c>
      <c r="D2328" s="3" t="str">
        <f>VLOOKUP(C2328,Locations!$G$2:$H$250,2,false)</f>
        <v>00220 Neoteric Isle</v>
      </c>
      <c r="E2328" s="11" t="s">
        <v>24</v>
      </c>
      <c r="F2328" s="23" t="s">
        <v>1447</v>
      </c>
      <c r="G2328" s="5"/>
      <c r="H2328" s="11"/>
      <c r="I2328" s="4" t="s">
        <v>827</v>
      </c>
      <c r="J2328" s="4"/>
      <c r="K2328" s="4"/>
      <c r="L2328" s="4"/>
      <c r="M2328" s="4" t="str">
        <f>IF(vlookup(A2328,'Available Pokemon'!A:C,3,FALSE)=D2328,"Y","N")</f>
        <v>Y</v>
      </c>
      <c r="N2328" s="4" t="str">
        <f>iferror(IF(vlookup(A2328,'Available Pokemon'!A:D,4,FALSE)=D2328,"Y","N"),"N")</f>
        <v>N</v>
      </c>
      <c r="O2328" s="4" t="str">
        <f t="shared" si="8"/>
        <v>Y</v>
      </c>
      <c r="P2328" s="4" t="s">
        <v>226</v>
      </c>
      <c r="Q2328" s="4"/>
      <c r="R2328" s="4"/>
      <c r="S2328" s="4"/>
      <c r="T2328" s="4">
        <v>0.0</v>
      </c>
      <c r="U2328" s="4" t="s">
        <v>31</v>
      </c>
    </row>
    <row r="2329" hidden="1">
      <c r="A2329" s="11" t="s">
        <v>588</v>
      </c>
      <c r="B2329" s="11" t="s">
        <v>96</v>
      </c>
      <c r="C2329" s="12" t="s">
        <v>1458</v>
      </c>
      <c r="D2329" s="3" t="str">
        <f>VLOOKUP(C2329,Locations!$G$2:$H$250,2,false)</f>
        <v>00220 Neoteric Isle</v>
      </c>
      <c r="E2329" s="11" t="s">
        <v>24</v>
      </c>
      <c r="F2329" s="23" t="s">
        <v>1447</v>
      </c>
      <c r="G2329" s="3"/>
      <c r="H2329" s="11"/>
      <c r="I2329" s="4" t="s">
        <v>152</v>
      </c>
      <c r="J2329" s="4"/>
      <c r="K2329" s="4"/>
      <c r="L2329" s="4"/>
      <c r="M2329" s="4" t="str">
        <f>IF(vlookup(A2329,'Available Pokemon'!A:C,3,FALSE)=D2329,"Y","N")</f>
        <v>N</v>
      </c>
      <c r="N2329" s="4" t="str">
        <f>iferror(IF(vlookup(A2329,'Available Pokemon'!A:D,4,FALSE)=D2329,"Y","N"),"N")</f>
        <v>N</v>
      </c>
      <c r="O2329" s="4" t="str">
        <f t="shared" si="8"/>
        <v>N</v>
      </c>
      <c r="P2329" s="4" t="s">
        <v>30</v>
      </c>
      <c r="Q2329" s="4"/>
      <c r="R2329" s="4" t="s">
        <v>28</v>
      </c>
      <c r="S2329" s="4" t="s">
        <v>28</v>
      </c>
      <c r="T2329" s="4">
        <v>0.0</v>
      </c>
      <c r="U2329" s="4" t="s">
        <v>31</v>
      </c>
    </row>
    <row r="2330" hidden="1">
      <c r="A2330" s="11" t="s">
        <v>1234</v>
      </c>
      <c r="B2330" s="11" t="s">
        <v>96</v>
      </c>
      <c r="C2330" s="12" t="s">
        <v>1458</v>
      </c>
      <c r="D2330" s="3" t="str">
        <f>VLOOKUP(C2330,Locations!$G$2:$H$250,2,false)</f>
        <v>00220 Neoteric Isle</v>
      </c>
      <c r="E2330" s="11" t="s">
        <v>24</v>
      </c>
      <c r="F2330" s="23" t="s">
        <v>1447</v>
      </c>
      <c r="G2330" s="3"/>
      <c r="H2330" s="11"/>
      <c r="I2330" s="4"/>
      <c r="J2330" s="4"/>
      <c r="K2330" s="4"/>
      <c r="L2330" s="4"/>
      <c r="M2330" s="4" t="str">
        <f>IF(vlookup(A2330,'Available Pokemon'!A:C,3,FALSE)=D2330,"Y","N")</f>
        <v>N</v>
      </c>
      <c r="N2330" s="4" t="str">
        <f>iferror(IF(vlookup(A2330,'Available Pokemon'!A:D,4,FALSE)=D2330,"Y","N"),"N")</f>
        <v>N</v>
      </c>
      <c r="O2330" s="4" t="str">
        <f t="shared" si="8"/>
        <v>N</v>
      </c>
      <c r="P2330" s="4" t="s">
        <v>30</v>
      </c>
      <c r="Q2330" s="4" t="s">
        <v>128</v>
      </c>
      <c r="R2330" s="4"/>
      <c r="S2330" s="4"/>
      <c r="T2330" s="4">
        <v>0.0</v>
      </c>
      <c r="U2330" s="4" t="s">
        <v>31</v>
      </c>
    </row>
    <row r="2331" hidden="1">
      <c r="A2331" s="11" t="s">
        <v>1194</v>
      </c>
      <c r="B2331" s="11" t="s">
        <v>96</v>
      </c>
      <c r="C2331" s="12" t="s">
        <v>1458</v>
      </c>
      <c r="D2331" s="3" t="str">
        <f>VLOOKUP(C2331,Locations!$G$2:$H$250,2,false)</f>
        <v>00220 Neoteric Isle</v>
      </c>
      <c r="E2331" s="11" t="s">
        <v>24</v>
      </c>
      <c r="F2331" s="23" t="s">
        <v>1447</v>
      </c>
      <c r="G2331" s="3"/>
      <c r="H2331" s="11"/>
      <c r="I2331" s="4"/>
      <c r="J2331" s="4"/>
      <c r="K2331" s="4"/>
      <c r="L2331" s="4"/>
      <c r="M2331" s="4" t="str">
        <f>IF(vlookup(A2331,'Available Pokemon'!A:C,3,FALSE)=D2331,"Y","N")</f>
        <v>N</v>
      </c>
      <c r="N2331" s="4" t="str">
        <f>iferror(IF(vlookup(A2331,'Available Pokemon'!A:D,4,FALSE)=D2331,"Y","N"),"N")</f>
        <v>N</v>
      </c>
      <c r="O2331" s="4" t="str">
        <f t="shared" si="8"/>
        <v>N</v>
      </c>
      <c r="P2331" s="4" t="s">
        <v>30</v>
      </c>
      <c r="Q2331" s="4" t="s">
        <v>128</v>
      </c>
      <c r="R2331" s="4"/>
      <c r="S2331" s="4"/>
      <c r="T2331" s="4">
        <v>0.0</v>
      </c>
      <c r="U2331" s="4" t="s">
        <v>31</v>
      </c>
    </row>
    <row r="2332" hidden="1">
      <c r="A2332" s="11" t="s">
        <v>741</v>
      </c>
      <c r="B2332" s="11" t="s">
        <v>96</v>
      </c>
      <c r="C2332" s="12" t="s">
        <v>1458</v>
      </c>
      <c r="D2332" s="3" t="str">
        <f>VLOOKUP(C2332,Locations!$G$2:$H$250,2,false)</f>
        <v>00220 Neoteric Isle</v>
      </c>
      <c r="E2332" s="11" t="s">
        <v>24</v>
      </c>
      <c r="F2332" s="23" t="s">
        <v>1447</v>
      </c>
      <c r="G2332" s="3"/>
      <c r="H2332" s="11"/>
      <c r="I2332" s="4"/>
      <c r="J2332" s="4"/>
      <c r="K2332" s="4"/>
      <c r="L2332" s="4"/>
      <c r="M2332" s="4" t="str">
        <f>IF(vlookup(A2332,'Available Pokemon'!A:C,3,FALSE)=D2332,"Y","N")</f>
        <v>N</v>
      </c>
      <c r="N2332" s="4" t="str">
        <f>iferror(IF(vlookup(A2332,'Available Pokemon'!A:D,4,FALSE)=D2332,"Y","N"),"N")</f>
        <v>N</v>
      </c>
      <c r="O2332" s="4" t="str">
        <f t="shared" si="8"/>
        <v>N</v>
      </c>
      <c r="P2332" s="4" t="s">
        <v>33</v>
      </c>
      <c r="Q2332" s="4"/>
      <c r="R2332" s="4" t="s">
        <v>28</v>
      </c>
      <c r="S2332" s="4" t="s">
        <v>28</v>
      </c>
      <c r="T2332" s="4">
        <v>0.0</v>
      </c>
      <c r="U2332" s="4" t="s">
        <v>31</v>
      </c>
    </row>
    <row r="2333" hidden="1">
      <c r="A2333" s="11" t="s">
        <v>729</v>
      </c>
      <c r="B2333" s="11" t="s">
        <v>96</v>
      </c>
      <c r="C2333" s="12" t="s">
        <v>1458</v>
      </c>
      <c r="D2333" s="3" t="str">
        <f>VLOOKUP(C2333,Locations!$G$2:$H$250,2,false)</f>
        <v>00220 Neoteric Isle</v>
      </c>
      <c r="E2333" s="11" t="s">
        <v>24</v>
      </c>
      <c r="F2333" s="23" t="s">
        <v>1447</v>
      </c>
      <c r="G2333" s="3"/>
      <c r="H2333" s="11"/>
      <c r="I2333" s="4"/>
      <c r="J2333" s="4"/>
      <c r="K2333" s="4"/>
      <c r="L2333" s="4"/>
      <c r="M2333" s="4" t="str">
        <f>IF(vlookup(A2333,'Available Pokemon'!A:C,3,FALSE)=D2333,"Y","N")</f>
        <v>N</v>
      </c>
      <c r="N2333" s="4" t="str">
        <f>iferror(IF(vlookup(A2333,'Available Pokemon'!A:D,4,FALSE)=D2333,"Y","N"),"N")</f>
        <v>N</v>
      </c>
      <c r="O2333" s="4" t="str">
        <f t="shared" si="8"/>
        <v>N</v>
      </c>
      <c r="P2333" s="4" t="s">
        <v>71</v>
      </c>
      <c r="Q2333" s="4"/>
      <c r="R2333" s="4" t="s">
        <v>28</v>
      </c>
      <c r="S2333" s="4" t="s">
        <v>31</v>
      </c>
      <c r="T2333" s="4" t="s">
        <v>82</v>
      </c>
      <c r="U2333" s="4" t="s">
        <v>31</v>
      </c>
    </row>
    <row r="2334" hidden="1">
      <c r="A2334" s="11" t="s">
        <v>1401</v>
      </c>
      <c r="B2334" s="11" t="s">
        <v>96</v>
      </c>
      <c r="C2334" s="12" t="s">
        <v>1458</v>
      </c>
      <c r="D2334" s="3" t="str">
        <f>VLOOKUP(C2334,Locations!$G$2:$H$250,2,false)</f>
        <v>00220 Neoteric Isle</v>
      </c>
      <c r="E2334" s="11" t="s">
        <v>24</v>
      </c>
      <c r="F2334" s="23" t="s">
        <v>1447</v>
      </c>
      <c r="G2334" s="3"/>
      <c r="H2334" s="11"/>
      <c r="I2334" s="4"/>
      <c r="J2334" s="4"/>
      <c r="K2334" s="4"/>
      <c r="L2334" s="4"/>
      <c r="M2334" s="4" t="str">
        <f>IF(vlookup(A2334,'Available Pokemon'!A:C,3,FALSE)=D2334,"Y","N")</f>
        <v>N</v>
      </c>
      <c r="N2334" s="4" t="str">
        <f>iferror(IF(vlookup(A2334,'Available Pokemon'!A:D,4,FALSE)=D2334,"Y","N"),"N")</f>
        <v>N</v>
      </c>
      <c r="O2334" s="4" t="str">
        <f t="shared" si="8"/>
        <v>N</v>
      </c>
      <c r="P2334" s="4" t="s">
        <v>29</v>
      </c>
      <c r="Q2334" s="4" t="s">
        <v>30</v>
      </c>
      <c r="R2334" s="4"/>
      <c r="S2334" s="4"/>
      <c r="T2334" s="4">
        <v>0.0</v>
      </c>
      <c r="U2334" s="4" t="s">
        <v>31</v>
      </c>
    </row>
    <row r="2335" hidden="1">
      <c r="A2335" s="11" t="s">
        <v>1060</v>
      </c>
      <c r="B2335" s="11" t="s">
        <v>96</v>
      </c>
      <c r="C2335" s="12" t="s">
        <v>1458</v>
      </c>
      <c r="D2335" s="3" t="str">
        <f>VLOOKUP(C2335,Locations!$G$2:$H$250,2,false)</f>
        <v>00220 Neoteric Isle</v>
      </c>
      <c r="E2335" s="11" t="s">
        <v>24</v>
      </c>
      <c r="F2335" s="23" t="s">
        <v>1447</v>
      </c>
      <c r="G2335" s="3"/>
      <c r="H2335" s="11"/>
      <c r="I2335" s="4" t="s">
        <v>217</v>
      </c>
      <c r="J2335" s="4"/>
      <c r="K2335" s="4"/>
      <c r="L2335" s="4"/>
      <c r="M2335" s="4" t="str">
        <f>IF(vlookup(A2335,'Available Pokemon'!A:C,3,FALSE)=D2335,"Y","N")</f>
        <v>N</v>
      </c>
      <c r="N2335" s="4" t="str">
        <f>iferror(IF(vlookup(A2335,'Available Pokemon'!A:D,4,FALSE)=D2335,"Y","N"),"N")</f>
        <v>N</v>
      </c>
      <c r="O2335" s="4" t="str">
        <f t="shared" si="8"/>
        <v>N</v>
      </c>
      <c r="P2335" s="4" t="s">
        <v>29</v>
      </c>
      <c r="Q2335" s="4" t="s">
        <v>30</v>
      </c>
      <c r="R2335" s="4" t="s">
        <v>28</v>
      </c>
      <c r="S2335" s="4" t="s">
        <v>28</v>
      </c>
      <c r="T2335" s="4">
        <v>0.0</v>
      </c>
      <c r="U2335" s="4" t="s">
        <v>31</v>
      </c>
    </row>
    <row r="2336" hidden="1">
      <c r="A2336" s="11" t="s">
        <v>1149</v>
      </c>
      <c r="B2336" s="11" t="s">
        <v>96</v>
      </c>
      <c r="C2336" s="12" t="s">
        <v>1458</v>
      </c>
      <c r="D2336" s="3" t="str">
        <f>VLOOKUP(C2336,Locations!$G$2:$H$250,2,false)</f>
        <v>00220 Neoteric Isle</v>
      </c>
      <c r="E2336" s="11" t="s">
        <v>24</v>
      </c>
      <c r="F2336" s="23" t="s">
        <v>1447</v>
      </c>
      <c r="G2336" s="3"/>
      <c r="H2336" s="11"/>
      <c r="I2336" s="4" t="s">
        <v>898</v>
      </c>
      <c r="J2336" s="4"/>
      <c r="K2336" s="4"/>
      <c r="L2336" s="4"/>
      <c r="M2336" s="4" t="str">
        <f>IF(vlookup(A2336,'Available Pokemon'!A:C,3,FALSE)=D2336,"Y","N")</f>
        <v>N</v>
      </c>
      <c r="N2336" s="4" t="str">
        <f>iferror(IF(vlookup(A2336,'Available Pokemon'!A:D,4,FALSE)=D2336,"Y","N"),"N")</f>
        <v>N</v>
      </c>
      <c r="O2336" s="4" t="str">
        <f t="shared" si="8"/>
        <v>N</v>
      </c>
      <c r="P2336" s="4" t="s">
        <v>71</v>
      </c>
      <c r="Q2336" s="4" t="s">
        <v>172</v>
      </c>
      <c r="R2336" s="4" t="s">
        <v>28</v>
      </c>
      <c r="S2336" s="4" t="s">
        <v>28</v>
      </c>
      <c r="T2336" s="4">
        <v>0.0</v>
      </c>
      <c r="U2336" s="4" t="s">
        <v>31</v>
      </c>
    </row>
    <row r="2337">
      <c r="A2337" s="11" t="s">
        <v>1463</v>
      </c>
      <c r="B2337" s="11" t="s">
        <v>96</v>
      </c>
      <c r="C2337" s="12" t="s">
        <v>1458</v>
      </c>
      <c r="D2337" s="3" t="str">
        <f>VLOOKUP(C2337,Locations!$G$2:$H$250,2,false)</f>
        <v>00220 Neoteric Isle</v>
      </c>
      <c r="E2337" s="11" t="s">
        <v>24</v>
      </c>
      <c r="F2337" s="23" t="s">
        <v>1447</v>
      </c>
      <c r="G2337" s="5"/>
      <c r="H2337" s="11"/>
      <c r="I2337" s="4"/>
      <c r="J2337" s="4"/>
      <c r="K2337" s="4"/>
      <c r="L2337" s="4" t="s">
        <v>70</v>
      </c>
      <c r="M2337" s="4" t="str">
        <f>IF(vlookup(A2337,'Available Pokemon'!A:C,3,FALSE)=D2337,"Y","N")</f>
        <v>Y</v>
      </c>
      <c r="N2337" s="4" t="str">
        <f>iferror(IF(vlookup(A2337,'Available Pokemon'!A:D,4,FALSE)=D2337,"Y","N"),"N")</f>
        <v>N</v>
      </c>
      <c r="O2337" s="4" t="str">
        <f t="shared" si="8"/>
        <v>Y</v>
      </c>
      <c r="P2337" s="4" t="s">
        <v>81</v>
      </c>
      <c r="Q2337" s="4"/>
      <c r="R2337" s="4"/>
      <c r="S2337" s="4" t="s">
        <v>31</v>
      </c>
      <c r="T2337" s="4" t="s">
        <v>82</v>
      </c>
      <c r="U2337" s="4" t="s">
        <v>31</v>
      </c>
    </row>
    <row r="2338" hidden="1">
      <c r="A2338" s="11" t="s">
        <v>383</v>
      </c>
      <c r="B2338" s="2" t="s">
        <v>158</v>
      </c>
      <c r="C2338" s="12" t="s">
        <v>1458</v>
      </c>
      <c r="D2338" s="3" t="str">
        <f>VLOOKUP(C2338,Locations!$G$2:$H$250,2,false)</f>
        <v>00220 Neoteric Isle</v>
      </c>
      <c r="E2338" s="11" t="s">
        <v>24</v>
      </c>
      <c r="F2338" s="23" t="s">
        <v>1447</v>
      </c>
      <c r="G2338" s="3"/>
      <c r="H2338" s="2"/>
      <c r="I2338" s="4"/>
      <c r="J2338" s="4"/>
      <c r="K2338" s="4"/>
      <c r="L2338" s="4"/>
      <c r="M2338" s="4" t="str">
        <f>IF(vlookup(A2338,'Available Pokemon'!A:C,3,FALSE)=D2338,"Y","N")</f>
        <v>N</v>
      </c>
      <c r="N2338" s="4" t="str">
        <f>iferror(IF(vlookup(A2338,'Available Pokemon'!A:D,4,FALSE)=D2338,"Y","N"),"N")</f>
        <v>N</v>
      </c>
      <c r="O2338" s="4" t="str">
        <f t="shared" si="8"/>
        <v>N</v>
      </c>
      <c r="P2338" s="4" t="s">
        <v>44</v>
      </c>
      <c r="Q2338" s="4"/>
      <c r="R2338" s="4" t="s">
        <v>111</v>
      </c>
      <c r="S2338" s="4"/>
      <c r="T2338" s="4">
        <v>1.0</v>
      </c>
      <c r="U2338" s="4"/>
    </row>
    <row r="2339" hidden="1">
      <c r="A2339" s="11" t="s">
        <v>324</v>
      </c>
      <c r="B2339" s="2" t="s">
        <v>158</v>
      </c>
      <c r="C2339" s="12" t="s">
        <v>1458</v>
      </c>
      <c r="D2339" s="3" t="str">
        <f>VLOOKUP(C2339,Locations!$G$2:$H$250,2,false)</f>
        <v>00220 Neoteric Isle</v>
      </c>
      <c r="E2339" s="11" t="s">
        <v>24</v>
      </c>
      <c r="F2339" s="23" t="s">
        <v>1447</v>
      </c>
      <c r="G2339" s="3"/>
      <c r="H2339" s="2"/>
      <c r="I2339" s="4" t="s">
        <v>975</v>
      </c>
      <c r="J2339" s="4" t="s">
        <v>976</v>
      </c>
      <c r="K2339" s="4"/>
      <c r="L2339" s="4" t="s">
        <v>70</v>
      </c>
      <c r="M2339" s="4" t="str">
        <f>IF(vlookup(A2339,'Available Pokemon'!A:C,3,FALSE)=D2339,"Y","N")</f>
        <v>N</v>
      </c>
      <c r="N2339" s="4" t="str">
        <f>iferror(IF(vlookup(A2339,'Available Pokemon'!A:D,4,FALSE)=D2339,"Y","N"),"N")</f>
        <v>N</v>
      </c>
      <c r="O2339" s="4" t="str">
        <f t="shared" si="8"/>
        <v>N</v>
      </c>
      <c r="P2339" s="4" t="s">
        <v>44</v>
      </c>
      <c r="Q2339" s="4"/>
      <c r="R2339" s="4" t="s">
        <v>325</v>
      </c>
      <c r="S2339" s="4" t="s">
        <v>31</v>
      </c>
      <c r="T2339" s="4">
        <v>1.0</v>
      </c>
      <c r="U2339" s="4"/>
    </row>
    <row r="2340">
      <c r="A2340" s="11" t="s">
        <v>1464</v>
      </c>
      <c r="B2340" s="2" t="s">
        <v>938</v>
      </c>
      <c r="C2340" s="12" t="s">
        <v>1458</v>
      </c>
      <c r="D2340" s="3" t="str">
        <f>VLOOKUP(C2340,Locations!$G$2:$H$250,2,false)</f>
        <v>00220 Neoteric Isle</v>
      </c>
      <c r="E2340" s="11" t="s">
        <v>24</v>
      </c>
      <c r="F2340" s="23" t="s">
        <v>1447</v>
      </c>
      <c r="G2340" s="5"/>
      <c r="H2340" s="2"/>
      <c r="I2340" s="4"/>
      <c r="J2340" s="4"/>
      <c r="K2340" s="4"/>
      <c r="L2340" s="4"/>
      <c r="M2340" s="4" t="str">
        <f>IF(vlookup(A2340,'Available Pokemon'!A:C,3,FALSE)=D2340,"Y","N")</f>
        <v>Y</v>
      </c>
      <c r="N2340" s="4" t="str">
        <f>iferror(IF(vlookup(A2340,'Available Pokemon'!A:D,4,FALSE)=D2340,"Y","N"),"N")</f>
        <v>N</v>
      </c>
      <c r="O2340" s="4" t="str">
        <f t="shared" si="8"/>
        <v>Y</v>
      </c>
      <c r="P2340" s="4" t="s">
        <v>44</v>
      </c>
      <c r="Q2340" s="4"/>
      <c r="R2340" s="4"/>
      <c r="S2340" s="4"/>
      <c r="T2340" s="4">
        <v>0.0</v>
      </c>
      <c r="U2340" s="4" t="s">
        <v>31</v>
      </c>
    </row>
    <row r="2341" hidden="1">
      <c r="A2341" s="11" t="s">
        <v>852</v>
      </c>
      <c r="B2341" s="2" t="s">
        <v>938</v>
      </c>
      <c r="C2341" s="12" t="s">
        <v>1458</v>
      </c>
      <c r="D2341" s="3" t="str">
        <f>VLOOKUP(C2341,Locations!$G$2:$H$250,2,false)</f>
        <v>00220 Neoteric Isle</v>
      </c>
      <c r="E2341" s="11" t="s">
        <v>24</v>
      </c>
      <c r="F2341" s="23" t="s">
        <v>1447</v>
      </c>
      <c r="G2341" s="3"/>
      <c r="H2341" s="2"/>
      <c r="I2341" s="4"/>
      <c r="J2341" s="4"/>
      <c r="K2341" s="4"/>
      <c r="L2341" s="4"/>
      <c r="M2341" s="4" t="str">
        <f>IF(vlookup(A2341,'Available Pokemon'!A:C,3,FALSE)=D2341,"Y","N")</f>
        <v>N</v>
      </c>
      <c r="N2341" s="4" t="str">
        <f>iferror(IF(vlookup(A2341,'Available Pokemon'!A:D,4,FALSE)=D2341,"Y","N"),"N")</f>
        <v>N</v>
      </c>
      <c r="O2341" s="4" t="str">
        <f t="shared" si="8"/>
        <v>N</v>
      </c>
      <c r="P2341" s="4" t="s">
        <v>44</v>
      </c>
      <c r="Q2341" s="4" t="s">
        <v>75</v>
      </c>
      <c r="R2341" s="4" t="s">
        <v>28</v>
      </c>
      <c r="S2341" s="4" t="s">
        <v>28</v>
      </c>
      <c r="T2341" s="4">
        <v>0.0</v>
      </c>
      <c r="U2341" s="4" t="s">
        <v>31</v>
      </c>
    </row>
    <row r="2342" hidden="1">
      <c r="A2342" s="11" t="s">
        <v>1358</v>
      </c>
      <c r="B2342" s="2" t="s">
        <v>938</v>
      </c>
      <c r="C2342" s="12" t="s">
        <v>1458</v>
      </c>
      <c r="D2342" s="3" t="str">
        <f>VLOOKUP(C2342,Locations!$G$2:$H$250,2,false)</f>
        <v>00220 Neoteric Isle</v>
      </c>
      <c r="E2342" s="11" t="s">
        <v>24</v>
      </c>
      <c r="F2342" s="23" t="s">
        <v>1447</v>
      </c>
      <c r="G2342" s="3"/>
      <c r="H2342" s="2"/>
      <c r="I2342" s="4"/>
      <c r="J2342" s="4"/>
      <c r="K2342" s="4"/>
      <c r="L2342" s="4"/>
      <c r="M2342" s="4" t="str">
        <f>IF(vlookup(A2342,'Available Pokemon'!A:C,3,FALSE)=D2342,"Y","N")</f>
        <v>N</v>
      </c>
      <c r="N2342" s="4" t="str">
        <f>iferror(IF(vlookup(A2342,'Available Pokemon'!A:D,4,FALSE)=D2342,"Y","N"),"N")</f>
        <v>N</v>
      </c>
      <c r="O2342" s="4" t="str">
        <f t="shared" si="8"/>
        <v>N</v>
      </c>
      <c r="P2342" s="4" t="s">
        <v>44</v>
      </c>
      <c r="Q2342" s="4" t="s">
        <v>56</v>
      </c>
      <c r="R2342" s="4"/>
      <c r="S2342" s="4"/>
      <c r="T2342" s="4">
        <v>0.0</v>
      </c>
      <c r="U2342" s="4" t="s">
        <v>31</v>
      </c>
    </row>
    <row r="2343" hidden="1">
      <c r="A2343" s="11" t="s">
        <v>973</v>
      </c>
      <c r="B2343" s="2" t="s">
        <v>938</v>
      </c>
      <c r="C2343" s="12" t="s">
        <v>1458</v>
      </c>
      <c r="D2343" s="3" t="str">
        <f>VLOOKUP(C2343,Locations!$G$2:$H$250,2,false)</f>
        <v>00220 Neoteric Isle</v>
      </c>
      <c r="E2343" s="11" t="s">
        <v>24</v>
      </c>
      <c r="F2343" s="23" t="s">
        <v>1447</v>
      </c>
      <c r="G2343" s="3"/>
      <c r="H2343" s="2"/>
      <c r="I2343" s="4"/>
      <c r="J2343" s="4"/>
      <c r="K2343" s="4"/>
      <c r="L2343" s="4"/>
      <c r="M2343" s="4" t="str">
        <f>IF(vlookup(A2343,'Available Pokemon'!A:C,3,FALSE)=D2343,"Y","N")</f>
        <v>N</v>
      </c>
      <c r="N2343" s="4" t="str">
        <f>iferror(IF(vlookup(A2343,'Available Pokemon'!A:D,4,FALSE)=D2343,"Y","N"),"N")</f>
        <v>N</v>
      </c>
      <c r="O2343" s="4" t="str">
        <f t="shared" si="8"/>
        <v>N</v>
      </c>
      <c r="P2343" s="4" t="s">
        <v>44</v>
      </c>
      <c r="Q2343" s="4"/>
      <c r="R2343" s="4" t="s">
        <v>28</v>
      </c>
      <c r="S2343" s="4" t="s">
        <v>28</v>
      </c>
      <c r="T2343" s="4">
        <v>0.0</v>
      </c>
      <c r="U2343" s="4" t="s">
        <v>31</v>
      </c>
    </row>
    <row r="2344" hidden="1">
      <c r="A2344" s="11" t="s">
        <v>687</v>
      </c>
      <c r="B2344" s="2" t="s">
        <v>938</v>
      </c>
      <c r="C2344" s="12" t="s">
        <v>1458</v>
      </c>
      <c r="D2344" s="3" t="str">
        <f>VLOOKUP(C2344,Locations!$G$2:$H$250,2,false)</f>
        <v>00220 Neoteric Isle</v>
      </c>
      <c r="E2344" s="11" t="s">
        <v>24</v>
      </c>
      <c r="F2344" s="23" t="s">
        <v>1447</v>
      </c>
      <c r="G2344" s="3"/>
      <c r="H2344" s="2"/>
      <c r="I2344" s="4" t="s">
        <v>688</v>
      </c>
      <c r="J2344" s="4"/>
      <c r="K2344" s="4"/>
      <c r="L2344" s="4"/>
      <c r="M2344" s="4" t="str">
        <f>IF(vlookup(A2344,'Available Pokemon'!A:C,3,FALSE)=D2344,"Y","N")</f>
        <v>N</v>
      </c>
      <c r="N2344" s="4" t="str">
        <f>iferror(IF(vlookup(A2344,'Available Pokemon'!A:D,4,FALSE)=D2344,"Y","N"),"N")</f>
        <v>N</v>
      </c>
      <c r="O2344" s="4" t="str">
        <f t="shared" si="8"/>
        <v>N</v>
      </c>
      <c r="P2344" s="4" t="s">
        <v>44</v>
      </c>
      <c r="Q2344" s="4"/>
      <c r="R2344" s="4" t="s">
        <v>28</v>
      </c>
      <c r="S2344" s="4" t="s">
        <v>28</v>
      </c>
      <c r="T2344" s="4">
        <v>1.0</v>
      </c>
      <c r="U2344" s="4"/>
    </row>
    <row r="2345" hidden="1">
      <c r="A2345" s="11" t="s">
        <v>853</v>
      </c>
      <c r="B2345" s="11" t="s">
        <v>44</v>
      </c>
      <c r="C2345" s="12" t="s">
        <v>1458</v>
      </c>
      <c r="D2345" s="3" t="str">
        <f>VLOOKUP(C2345,Locations!$G$2:$H$250,2,false)</f>
        <v>00220 Neoteric Isle</v>
      </c>
      <c r="E2345" s="11" t="s">
        <v>24</v>
      </c>
      <c r="F2345" s="23" t="s">
        <v>1447</v>
      </c>
      <c r="G2345" s="3"/>
      <c r="H2345" s="11"/>
      <c r="I2345" s="4"/>
      <c r="J2345" s="4"/>
      <c r="K2345" s="4"/>
      <c r="L2345" s="4"/>
      <c r="M2345" s="4" t="str">
        <f>IF(vlookup(A2345,'Available Pokemon'!A:C,3,FALSE)=D2345,"Y","N")</f>
        <v>N</v>
      </c>
      <c r="N2345" s="4" t="str">
        <f>iferror(IF(vlookup(A2345,'Available Pokemon'!A:D,4,FALSE)=D2345,"Y","N"),"N")</f>
        <v>N</v>
      </c>
      <c r="O2345" s="4" t="str">
        <f t="shared" si="8"/>
        <v>N</v>
      </c>
      <c r="P2345" s="4" t="s">
        <v>44</v>
      </c>
      <c r="Q2345" s="4"/>
      <c r="R2345" s="4" t="s">
        <v>28</v>
      </c>
      <c r="S2345" s="4" t="s">
        <v>28</v>
      </c>
      <c r="T2345" s="4">
        <v>0.0</v>
      </c>
      <c r="U2345" s="4" t="s">
        <v>31</v>
      </c>
    </row>
    <row r="2346" hidden="1">
      <c r="A2346" s="11" t="s">
        <v>998</v>
      </c>
      <c r="B2346" s="11" t="s">
        <v>44</v>
      </c>
      <c r="C2346" s="12" t="s">
        <v>1458</v>
      </c>
      <c r="D2346" s="3" t="str">
        <f>VLOOKUP(C2346,Locations!$G$2:$H$250,2,false)</f>
        <v>00220 Neoteric Isle</v>
      </c>
      <c r="E2346" s="11" t="s">
        <v>24</v>
      </c>
      <c r="F2346" s="23" t="s">
        <v>1447</v>
      </c>
      <c r="G2346" s="3"/>
      <c r="H2346" s="11"/>
      <c r="I2346" s="4"/>
      <c r="J2346" s="4"/>
      <c r="K2346" s="4"/>
      <c r="L2346" s="4"/>
      <c r="M2346" s="4" t="str">
        <f>IF(vlookup(A2346,'Available Pokemon'!A:C,3,FALSE)=D2346,"Y","N")</f>
        <v>N</v>
      </c>
      <c r="N2346" s="4" t="str">
        <f>iferror(IF(vlookup(A2346,'Available Pokemon'!A:D,4,FALSE)=D2346,"Y","N"),"N")</f>
        <v>N</v>
      </c>
      <c r="O2346" s="4" t="str">
        <f t="shared" si="8"/>
        <v>N</v>
      </c>
      <c r="P2346" s="4" t="s">
        <v>71</v>
      </c>
      <c r="Q2346" s="4" t="s">
        <v>56</v>
      </c>
      <c r="R2346" s="4" t="s">
        <v>28</v>
      </c>
      <c r="S2346" s="4" t="s">
        <v>28</v>
      </c>
      <c r="T2346" s="4">
        <v>0.0</v>
      </c>
      <c r="U2346" s="4" t="s">
        <v>31</v>
      </c>
    </row>
    <row r="2347" hidden="1">
      <c r="A2347" s="11" t="s">
        <v>338</v>
      </c>
      <c r="B2347" s="11" t="s">
        <v>44</v>
      </c>
      <c r="C2347" s="12" t="s">
        <v>1458</v>
      </c>
      <c r="D2347" s="3" t="str">
        <f>VLOOKUP(C2347,Locations!$G$2:$H$250,2,false)</f>
        <v>00220 Neoteric Isle</v>
      </c>
      <c r="E2347" s="11" t="s">
        <v>24</v>
      </c>
      <c r="F2347" s="23" t="s">
        <v>1447</v>
      </c>
      <c r="G2347" s="3"/>
      <c r="H2347" s="11"/>
      <c r="I2347" s="4"/>
      <c r="J2347" s="4"/>
      <c r="K2347" s="4"/>
      <c r="L2347" s="4"/>
      <c r="M2347" s="4" t="str">
        <f>IF(vlookup(A2347,'Available Pokemon'!A:C,3,FALSE)=D2347,"Y","N")</f>
        <v>N</v>
      </c>
      <c r="N2347" s="4" t="str">
        <f>iferror(IF(vlookup(A2347,'Available Pokemon'!A:D,4,FALSE)=D2347,"Y","N"),"N")</f>
        <v>N</v>
      </c>
      <c r="O2347" s="4" t="str">
        <f t="shared" si="8"/>
        <v>N</v>
      </c>
      <c r="P2347" s="4" t="s">
        <v>71</v>
      </c>
      <c r="Q2347" s="4" t="s">
        <v>56</v>
      </c>
      <c r="R2347" s="4" t="s">
        <v>28</v>
      </c>
      <c r="S2347" s="4" t="s">
        <v>28</v>
      </c>
      <c r="T2347" s="4">
        <v>1.0</v>
      </c>
      <c r="U2347" s="4"/>
    </row>
    <row r="2348" hidden="1">
      <c r="A2348" s="11" t="s">
        <v>966</v>
      </c>
      <c r="B2348" s="11" t="s">
        <v>44</v>
      </c>
      <c r="C2348" s="12" t="s">
        <v>1458</v>
      </c>
      <c r="D2348" s="3" t="str">
        <f>VLOOKUP(C2348,Locations!$G$2:$H$250,2,false)</f>
        <v>00220 Neoteric Isle</v>
      </c>
      <c r="E2348" s="11" t="s">
        <v>24</v>
      </c>
      <c r="F2348" s="23" t="s">
        <v>1447</v>
      </c>
      <c r="G2348" s="3"/>
      <c r="H2348" s="11"/>
      <c r="I2348" s="4" t="s">
        <v>336</v>
      </c>
      <c r="J2348" s="4"/>
      <c r="K2348" s="4"/>
      <c r="L2348" s="4"/>
      <c r="M2348" s="4" t="str">
        <f>IF(vlookup(A2348,'Available Pokemon'!A:C,3,FALSE)=D2348,"Y","N")</f>
        <v>N</v>
      </c>
      <c r="N2348" s="4" t="str">
        <f>iferror(IF(vlookup(A2348,'Available Pokemon'!A:D,4,FALSE)=D2348,"Y","N"),"N")</f>
        <v>N</v>
      </c>
      <c r="O2348" s="4" t="str">
        <f t="shared" si="8"/>
        <v>N</v>
      </c>
      <c r="P2348" s="4" t="s">
        <v>44</v>
      </c>
      <c r="Q2348" s="4" t="s">
        <v>30</v>
      </c>
      <c r="R2348" s="4" t="s">
        <v>28</v>
      </c>
      <c r="S2348" s="4" t="s">
        <v>28</v>
      </c>
      <c r="T2348" s="4">
        <v>0.0</v>
      </c>
      <c r="U2348" s="4" t="s">
        <v>31</v>
      </c>
    </row>
    <row r="2349" hidden="1">
      <c r="A2349" s="11" t="s">
        <v>1216</v>
      </c>
      <c r="B2349" s="11" t="s">
        <v>44</v>
      </c>
      <c r="C2349" s="12" t="s">
        <v>1458</v>
      </c>
      <c r="D2349" s="3" t="str">
        <f>VLOOKUP(C2349,Locations!$G$2:$H$250,2,false)</f>
        <v>00220 Neoteric Isle</v>
      </c>
      <c r="E2349" s="11" t="s">
        <v>24</v>
      </c>
      <c r="F2349" s="23" t="s">
        <v>1447</v>
      </c>
      <c r="G2349" s="3"/>
      <c r="H2349" s="11"/>
      <c r="I2349" s="4"/>
      <c r="J2349" s="4"/>
      <c r="K2349" s="4"/>
      <c r="L2349" s="4"/>
      <c r="M2349" s="4" t="str">
        <f>IF(vlookup(A2349,'Available Pokemon'!A:C,3,FALSE)=D2349,"Y","N")</f>
        <v>N</v>
      </c>
      <c r="N2349" s="4" t="str">
        <f>iferror(IF(vlookup(A2349,'Available Pokemon'!A:D,4,FALSE)=D2349,"Y","N"),"N")</f>
        <v>N</v>
      </c>
      <c r="O2349" s="4" t="str">
        <f t="shared" si="8"/>
        <v>N</v>
      </c>
      <c r="P2349" s="4" t="s">
        <v>44</v>
      </c>
      <c r="Q2349" s="4"/>
      <c r="R2349" s="4"/>
      <c r="S2349" s="4"/>
      <c r="T2349" s="4">
        <v>0.0</v>
      </c>
      <c r="U2349" s="4" t="s">
        <v>31</v>
      </c>
    </row>
    <row r="2350">
      <c r="A2350" s="3" t="s">
        <v>1465</v>
      </c>
      <c r="B2350" s="2" t="s">
        <v>22</v>
      </c>
      <c r="C2350" s="3" t="s">
        <v>1466</v>
      </c>
      <c r="D2350" s="3" t="str">
        <f>VLOOKUP(C2350,Locations!$G$2:$H$250,2,false)</f>
        <v>00221 Citae Prisma</v>
      </c>
      <c r="E2350" s="11" t="s">
        <v>24</v>
      </c>
      <c r="F2350" s="23" t="s">
        <v>1447</v>
      </c>
      <c r="G2350" s="3" t="s">
        <v>1467</v>
      </c>
      <c r="H2350" s="2"/>
      <c r="I2350" s="4" t="s">
        <v>28</v>
      </c>
      <c r="J2350" s="4" t="s">
        <v>28</v>
      </c>
      <c r="K2350" s="4" t="s">
        <v>28</v>
      </c>
      <c r="L2350" s="4" t="s">
        <v>70</v>
      </c>
      <c r="M2350" s="4" t="str">
        <f>IF(vlookup(A2350,'Available Pokemon'!A:C,3,FALSE)=D2350,"Y","N")</f>
        <v>Y</v>
      </c>
      <c r="N2350" s="4" t="str">
        <f>iferror(IF(vlookup(A2350,'Available Pokemon'!A:D,4,FALSE)=D2350,"Y","N"),"N")</f>
        <v>N</v>
      </c>
      <c r="O2350" s="4" t="str">
        <f t="shared" si="8"/>
        <v>Y</v>
      </c>
      <c r="P2350" s="4" t="s">
        <v>111</v>
      </c>
      <c r="Q2350" s="4"/>
      <c r="R2350" s="4"/>
      <c r="S2350" s="4" t="s">
        <v>31</v>
      </c>
      <c r="T2350" s="4" t="s">
        <v>82</v>
      </c>
      <c r="U2350" s="4" t="s">
        <v>31</v>
      </c>
    </row>
    <row r="2351" hidden="1">
      <c r="A2351" s="11" t="s">
        <v>1040</v>
      </c>
      <c r="B2351" s="2" t="s">
        <v>600</v>
      </c>
      <c r="C2351" s="12" t="s">
        <v>1466</v>
      </c>
      <c r="D2351" s="3" t="str">
        <f>VLOOKUP(C2351,Locations!$G$2:$H$250,2,false)</f>
        <v>00221 Citae Prisma</v>
      </c>
      <c r="E2351" s="11" t="s">
        <v>24</v>
      </c>
      <c r="F2351" s="23" t="s">
        <v>1447</v>
      </c>
      <c r="G2351" s="3"/>
      <c r="H2351" s="2"/>
      <c r="I2351" s="4"/>
      <c r="J2351" s="4"/>
      <c r="K2351" s="4"/>
      <c r="L2351" s="4"/>
      <c r="M2351" s="4" t="str">
        <f>IF(vlookup(A2351,'Available Pokemon'!A:C,3,FALSE)=D2351,"Y","N")</f>
        <v>N</v>
      </c>
      <c r="N2351" s="4" t="str">
        <f>iferror(IF(vlookup(A2351,'Available Pokemon'!A:D,4,FALSE)=D2351,"Y","N"),"N")</f>
        <v>N</v>
      </c>
      <c r="O2351" s="4" t="str">
        <f t="shared" si="8"/>
        <v>N</v>
      </c>
      <c r="P2351" s="4" t="s">
        <v>81</v>
      </c>
      <c r="Q2351" s="4"/>
      <c r="R2351" s="4" t="s">
        <v>28</v>
      </c>
      <c r="S2351" s="4" t="s">
        <v>28</v>
      </c>
      <c r="T2351" s="4">
        <v>1.0</v>
      </c>
      <c r="U2351" s="4"/>
    </row>
    <row r="2352" hidden="1">
      <c r="A2352" s="11" t="s">
        <v>1196</v>
      </c>
      <c r="B2352" s="2" t="s">
        <v>600</v>
      </c>
      <c r="C2352" s="12" t="s">
        <v>1466</v>
      </c>
      <c r="D2352" s="3" t="str">
        <f>VLOOKUP(C2352,Locations!$G$2:$H$250,2,false)</f>
        <v>00221 Citae Prisma</v>
      </c>
      <c r="E2352" s="11" t="s">
        <v>24</v>
      </c>
      <c r="F2352" s="23" t="s">
        <v>1447</v>
      </c>
      <c r="G2352" s="3"/>
      <c r="H2352" s="2"/>
      <c r="I2352" s="4"/>
      <c r="J2352" s="4"/>
      <c r="K2352" s="4"/>
      <c r="L2352" s="4"/>
      <c r="M2352" s="4" t="str">
        <f>IF(vlookup(A2352,'Available Pokemon'!A:C,3,FALSE)=D2352,"Y","N")</f>
        <v>N</v>
      </c>
      <c r="N2352" s="4" t="str">
        <f>iferror(IF(vlookup(A2352,'Available Pokemon'!A:D,4,FALSE)=D2352,"Y","N"),"N")</f>
        <v>N</v>
      </c>
      <c r="O2352" s="4" t="str">
        <f t="shared" si="8"/>
        <v>N</v>
      </c>
      <c r="P2352" s="4" t="s">
        <v>81</v>
      </c>
      <c r="Q2352" s="4"/>
      <c r="R2352" s="4"/>
      <c r="S2352" s="4"/>
      <c r="T2352" s="4">
        <v>1.0</v>
      </c>
      <c r="U2352" s="4"/>
    </row>
    <row r="2353">
      <c r="A2353" s="11" t="s">
        <v>1468</v>
      </c>
      <c r="B2353" s="2" t="s">
        <v>600</v>
      </c>
      <c r="C2353" s="12" t="s">
        <v>1466</v>
      </c>
      <c r="D2353" s="3" t="str">
        <f>VLOOKUP(C2353,Locations!$G$2:$H$250,2,false)</f>
        <v>00221 Citae Prisma</v>
      </c>
      <c r="E2353" s="11" t="s">
        <v>24</v>
      </c>
      <c r="F2353" s="23" t="s">
        <v>1447</v>
      </c>
      <c r="G2353" s="5"/>
      <c r="H2353" s="2"/>
      <c r="I2353" s="4"/>
      <c r="J2353" s="4"/>
      <c r="K2353" s="4"/>
      <c r="L2353" s="4"/>
      <c r="M2353" s="4" t="str">
        <f>IF(vlookup(A2353,'Available Pokemon'!A:C,3,FALSE)=D2353,"Y","N")</f>
        <v>Y</v>
      </c>
      <c r="N2353" s="4" t="str">
        <f>iferror(IF(vlookup(A2353,'Available Pokemon'!A:D,4,FALSE)=D2353,"Y","N"),"N")</f>
        <v>N</v>
      </c>
      <c r="O2353" s="4" t="str">
        <f t="shared" si="8"/>
        <v>Y</v>
      </c>
      <c r="P2353" s="4" t="s">
        <v>147</v>
      </c>
      <c r="Q2353" s="4" t="s">
        <v>186</v>
      </c>
      <c r="R2353" s="4"/>
      <c r="S2353" s="4"/>
      <c r="T2353" s="4">
        <v>1.0</v>
      </c>
      <c r="U2353" s="4"/>
    </row>
    <row r="2354" hidden="1">
      <c r="A2354" s="11" t="s">
        <v>1123</v>
      </c>
      <c r="B2354" s="2" t="s">
        <v>158</v>
      </c>
      <c r="C2354" s="12" t="s">
        <v>1466</v>
      </c>
      <c r="D2354" s="3" t="str">
        <f>VLOOKUP(C2354,Locations!$G$2:$H$250,2,false)</f>
        <v>00221 Citae Prisma</v>
      </c>
      <c r="E2354" s="11" t="s">
        <v>24</v>
      </c>
      <c r="F2354" s="23" t="s">
        <v>1447</v>
      </c>
      <c r="G2354" s="3"/>
      <c r="H2354" s="2"/>
      <c r="I2354" s="4"/>
      <c r="J2354" s="4"/>
      <c r="K2354" s="4"/>
      <c r="L2354" s="4"/>
      <c r="M2354" s="4" t="str">
        <f>IF(vlookup(A2354,'Available Pokemon'!A:C,3,FALSE)=D2354,"Y","N")</f>
        <v>N</v>
      </c>
      <c r="N2354" s="4" t="str">
        <f>iferror(IF(vlookup(A2354,'Available Pokemon'!A:D,4,FALSE)=D2354,"Y","N"),"N")</f>
        <v>N</v>
      </c>
      <c r="O2354" s="4" t="str">
        <f t="shared" si="8"/>
        <v>N</v>
      </c>
      <c r="P2354" s="4" t="s">
        <v>147</v>
      </c>
      <c r="Q2354" s="4" t="s">
        <v>186</v>
      </c>
      <c r="R2354" s="4" t="s">
        <v>28</v>
      </c>
      <c r="S2354" s="4" t="s">
        <v>31</v>
      </c>
      <c r="T2354" s="4">
        <v>2.0</v>
      </c>
      <c r="U2354" s="4"/>
    </row>
    <row r="2355">
      <c r="A2355" s="11" t="s">
        <v>162</v>
      </c>
      <c r="B2355" s="2" t="s">
        <v>158</v>
      </c>
      <c r="C2355" s="12" t="s">
        <v>1466</v>
      </c>
      <c r="D2355" s="3" t="str">
        <f>VLOOKUP(C2355,Locations!$G$2:$H$250,2,false)</f>
        <v>00221 Citae Prisma</v>
      </c>
      <c r="E2355" s="11" t="s">
        <v>24</v>
      </c>
      <c r="F2355" s="23" t="s">
        <v>1447</v>
      </c>
      <c r="G2355" s="5"/>
      <c r="H2355" s="2"/>
      <c r="I2355" s="4"/>
      <c r="J2355" s="4"/>
      <c r="K2355" s="4"/>
      <c r="L2355" s="4"/>
      <c r="M2355" s="4" t="str">
        <f>IF(vlookup(A2355,'Available Pokemon'!A:C,3,FALSE)=D2355,"Y","N")</f>
        <v>N</v>
      </c>
      <c r="N2355" s="4" t="str">
        <f>iferror(IF(vlookup(A2355,'Available Pokemon'!A:D,4,FALSE)=D2355,"Y","N"),"N")</f>
        <v>Y</v>
      </c>
      <c r="O2355" s="4" t="str">
        <f t="shared" si="8"/>
        <v>Y</v>
      </c>
      <c r="P2355" s="4" t="s">
        <v>81</v>
      </c>
      <c r="Q2355" s="4"/>
      <c r="R2355" s="4" t="s">
        <v>28</v>
      </c>
      <c r="S2355" s="4" t="s">
        <v>31</v>
      </c>
      <c r="T2355" s="4">
        <v>2.0</v>
      </c>
      <c r="U2355" s="4"/>
    </row>
    <row r="2356" hidden="1">
      <c r="A2356" s="11" t="s">
        <v>937</v>
      </c>
      <c r="B2356" s="2" t="s">
        <v>938</v>
      </c>
      <c r="C2356" s="12" t="s">
        <v>1466</v>
      </c>
      <c r="D2356" s="3" t="str">
        <f>VLOOKUP(C2356,Locations!$G$2:$H$250,2,false)</f>
        <v>00221 Citae Prisma</v>
      </c>
      <c r="E2356" s="11" t="s">
        <v>24</v>
      </c>
      <c r="F2356" s="23" t="s">
        <v>1447</v>
      </c>
      <c r="G2356" s="3"/>
      <c r="H2356" s="2"/>
      <c r="I2356" s="4"/>
      <c r="J2356" s="4"/>
      <c r="K2356" s="4"/>
      <c r="L2356" s="4"/>
      <c r="M2356" s="4" t="str">
        <f>IF(vlookup(A2356,'Available Pokemon'!A:C,3,FALSE)=D2356,"Y","N")</f>
        <v>N</v>
      </c>
      <c r="N2356" s="4" t="str">
        <f>iferror(IF(vlookup(A2356,'Available Pokemon'!A:D,4,FALSE)=D2356,"Y","N"),"N")</f>
        <v>N</v>
      </c>
      <c r="O2356" s="4" t="str">
        <f t="shared" si="8"/>
        <v>N</v>
      </c>
      <c r="P2356" s="4" t="s">
        <v>30</v>
      </c>
      <c r="Q2356" s="4" t="s">
        <v>186</v>
      </c>
      <c r="R2356" s="4" t="s">
        <v>28</v>
      </c>
      <c r="S2356" s="4" t="s">
        <v>28</v>
      </c>
      <c r="T2356" s="4">
        <v>0.0</v>
      </c>
      <c r="U2356" s="4" t="s">
        <v>31</v>
      </c>
    </row>
    <row r="2357" hidden="1">
      <c r="A2357" s="11" t="s">
        <v>1196</v>
      </c>
      <c r="B2357" s="2" t="s">
        <v>938</v>
      </c>
      <c r="C2357" s="12" t="s">
        <v>1466</v>
      </c>
      <c r="D2357" s="3" t="str">
        <f>VLOOKUP(C2357,Locations!$G$2:$H$250,2,false)</f>
        <v>00221 Citae Prisma</v>
      </c>
      <c r="E2357" s="11" t="s">
        <v>24</v>
      </c>
      <c r="F2357" s="23" t="s">
        <v>1447</v>
      </c>
      <c r="G2357" s="3"/>
      <c r="H2357" s="2"/>
      <c r="I2357" s="4"/>
      <c r="J2357" s="4"/>
      <c r="K2357" s="4"/>
      <c r="L2357" s="4"/>
      <c r="M2357" s="4" t="str">
        <f>IF(vlookup(A2357,'Available Pokemon'!A:C,3,FALSE)=D2357,"Y","N")</f>
        <v>N</v>
      </c>
      <c r="N2357" s="4" t="str">
        <f>iferror(IF(vlookup(A2357,'Available Pokemon'!A:D,4,FALSE)=D2357,"Y","N"),"N")</f>
        <v>N</v>
      </c>
      <c r="O2357" s="4" t="str">
        <f t="shared" si="8"/>
        <v>N</v>
      </c>
      <c r="P2357" s="4" t="s">
        <v>81</v>
      </c>
      <c r="Q2357" s="4"/>
      <c r="R2357" s="4"/>
      <c r="S2357" s="4"/>
      <c r="T2357" s="4">
        <v>1.0</v>
      </c>
      <c r="U2357" s="4"/>
    </row>
    <row r="2358">
      <c r="A2358" s="11" t="s">
        <v>1469</v>
      </c>
      <c r="B2358" s="2" t="s">
        <v>938</v>
      </c>
      <c r="C2358" s="12" t="s">
        <v>1466</v>
      </c>
      <c r="D2358" s="3" t="str">
        <f>VLOOKUP(C2358,Locations!$G$2:$H$250,2,false)</f>
        <v>00221 Citae Prisma</v>
      </c>
      <c r="E2358" s="11" t="s">
        <v>24</v>
      </c>
      <c r="F2358" s="23" t="s">
        <v>1447</v>
      </c>
      <c r="G2358" s="5"/>
      <c r="H2358" s="2"/>
      <c r="I2358" s="4"/>
      <c r="J2358" s="4"/>
      <c r="K2358" s="4"/>
      <c r="L2358" s="4"/>
      <c r="M2358" s="4" t="str">
        <f>IF(vlookup(A2358,'Available Pokemon'!A:C,3,FALSE)=D2358,"Y","N")</f>
        <v>Y</v>
      </c>
      <c r="N2358" s="4" t="str">
        <f>iferror(IF(vlookup(A2358,'Available Pokemon'!A:D,4,FALSE)=D2358,"Y","N"),"N")</f>
        <v>N</v>
      </c>
      <c r="O2358" s="4" t="str">
        <f t="shared" si="8"/>
        <v>Y</v>
      </c>
      <c r="P2358" s="4" t="s">
        <v>147</v>
      </c>
      <c r="Q2358" s="4" t="s">
        <v>186</v>
      </c>
      <c r="R2358" s="4"/>
      <c r="S2358" s="4"/>
      <c r="T2358" s="4">
        <v>0.0</v>
      </c>
      <c r="U2358" s="4" t="s">
        <v>31</v>
      </c>
    </row>
    <row r="2359">
      <c r="A2359" s="11" t="s">
        <v>1470</v>
      </c>
      <c r="B2359" s="2" t="s">
        <v>938</v>
      </c>
      <c r="C2359" s="12" t="s">
        <v>1466</v>
      </c>
      <c r="D2359" s="3" t="str">
        <f>VLOOKUP(C2359,Locations!$G$2:$H$250,2,false)</f>
        <v>00221 Citae Prisma</v>
      </c>
      <c r="E2359" s="11" t="s">
        <v>24</v>
      </c>
      <c r="F2359" s="23" t="s">
        <v>1447</v>
      </c>
      <c r="G2359" s="5"/>
      <c r="H2359" s="2"/>
      <c r="I2359" s="4"/>
      <c r="J2359" s="4"/>
      <c r="K2359" s="4"/>
      <c r="L2359" s="4" t="s">
        <v>70</v>
      </c>
      <c r="M2359" s="4" t="str">
        <f>IF(vlookup(A2359,'Available Pokemon'!A:C,3,FALSE)=D2359,"Y","N")</f>
        <v>Y</v>
      </c>
      <c r="N2359" s="4" t="str">
        <f>iferror(IF(vlookup(A2359,'Available Pokemon'!A:D,4,FALSE)=D2359,"Y","N"),"N")</f>
        <v>N</v>
      </c>
      <c r="O2359" s="4" t="str">
        <f t="shared" si="8"/>
        <v>Y</v>
      </c>
      <c r="P2359" s="4" t="s">
        <v>90</v>
      </c>
      <c r="Q2359" s="4" t="s">
        <v>226</v>
      </c>
      <c r="R2359" s="4"/>
      <c r="S2359" s="4"/>
      <c r="T2359" s="4" t="s">
        <v>82</v>
      </c>
      <c r="U2359" s="4" t="s">
        <v>31</v>
      </c>
    </row>
    <row r="2360">
      <c r="A2360" s="3" t="s">
        <v>1471</v>
      </c>
      <c r="B2360" s="2" t="s">
        <v>22</v>
      </c>
      <c r="C2360" s="3" t="s">
        <v>1472</v>
      </c>
      <c r="D2360" s="3" t="str">
        <f>VLOOKUP(C2360,Locations!$G$2:$H$250,2,false)</f>
        <v>00231 New World 883</v>
      </c>
      <c r="E2360" s="11" t="s">
        <v>24</v>
      </c>
      <c r="F2360" s="23" t="s">
        <v>1447</v>
      </c>
      <c r="G2360" s="5" t="s">
        <v>1473</v>
      </c>
      <c r="H2360" s="2"/>
      <c r="I2360" s="4" t="s">
        <v>28</v>
      </c>
      <c r="J2360" s="4" t="s">
        <v>28</v>
      </c>
      <c r="K2360" s="4" t="s">
        <v>28</v>
      </c>
      <c r="L2360" s="4" t="s">
        <v>70</v>
      </c>
      <c r="M2360" s="4" t="str">
        <f>IF(vlookup(A2360,'Available Pokemon'!A:C,3,FALSE)=D2360,"Y","N")</f>
        <v>Y</v>
      </c>
      <c r="N2360" s="4" t="str">
        <f>iferror(IF(vlookup(A2360,'Available Pokemon'!A:D,4,FALSE)=D2360,"Y","N"),"N")</f>
        <v>N</v>
      </c>
      <c r="O2360" s="4" t="str">
        <f t="shared" si="8"/>
        <v>Y</v>
      </c>
      <c r="P2360" s="4" t="s">
        <v>44</v>
      </c>
      <c r="Q2360" s="4"/>
      <c r="R2360" s="4"/>
      <c r="S2360" s="4" t="s">
        <v>31</v>
      </c>
      <c r="T2360" s="4" t="s">
        <v>82</v>
      </c>
      <c r="U2360" s="4" t="s">
        <v>31</v>
      </c>
    </row>
    <row r="2361">
      <c r="A2361" s="32" t="s">
        <v>1474</v>
      </c>
      <c r="B2361" s="2" t="s">
        <v>96</v>
      </c>
      <c r="C2361" s="3" t="s">
        <v>1472</v>
      </c>
      <c r="D2361" s="3" t="str">
        <f>VLOOKUP(C2361,Locations!$G$2:$H$250,2,false)</f>
        <v>00231 New World 883</v>
      </c>
      <c r="E2361" s="2" t="s">
        <v>24</v>
      </c>
      <c r="F2361" s="23" t="s">
        <v>1392</v>
      </c>
      <c r="G2361" s="18"/>
      <c r="H2361" s="2"/>
      <c r="I2361" s="4"/>
      <c r="J2361" s="4"/>
      <c r="K2361" s="4"/>
      <c r="L2361" s="4" t="s">
        <v>70</v>
      </c>
      <c r="M2361" s="4" t="str">
        <f>IF(vlookup(A2361,'Available Pokemon'!A:C,3,FALSE)=D2361,"Y","N")</f>
        <v>Y</v>
      </c>
      <c r="N2361" s="4" t="str">
        <f>iferror(IF(vlookup(A2361,'Available Pokemon'!A:D,4,FALSE)=D2361,"Y","N"),"N")</f>
        <v>N</v>
      </c>
      <c r="O2361" s="4" t="str">
        <f t="shared" si="8"/>
        <v>Y</v>
      </c>
      <c r="P2361" s="4" t="s">
        <v>90</v>
      </c>
      <c r="Q2361" s="4" t="s">
        <v>226</v>
      </c>
      <c r="R2361" s="4"/>
      <c r="S2361" s="4"/>
      <c r="T2361" s="4" t="s">
        <v>82</v>
      </c>
      <c r="U2361" s="4" t="s">
        <v>31</v>
      </c>
    </row>
    <row r="2362">
      <c r="A2362" s="3" t="s">
        <v>1475</v>
      </c>
      <c r="B2362" s="2" t="s">
        <v>22</v>
      </c>
      <c r="C2362" s="3" t="s">
        <v>1476</v>
      </c>
      <c r="D2362" s="3" t="str">
        <f>VLOOKUP(C2362,Locations!$G$2:$H$250,2,false)</f>
        <v>00236 New World Asylum</v>
      </c>
      <c r="E2362" s="11" t="s">
        <v>24</v>
      </c>
      <c r="F2362" s="4" t="s">
        <v>1477</v>
      </c>
      <c r="G2362" s="3" t="s">
        <v>1478</v>
      </c>
      <c r="H2362" s="2"/>
      <c r="I2362" s="4" t="s">
        <v>28</v>
      </c>
      <c r="J2362" s="4" t="s">
        <v>28</v>
      </c>
      <c r="K2362" s="4" t="s">
        <v>28</v>
      </c>
      <c r="L2362" s="4" t="s">
        <v>70</v>
      </c>
      <c r="M2362" s="4" t="str">
        <f>IF(vlookup(A2362,'Available Pokemon'!A:C,3,FALSE)=D2362,"Y","N")</f>
        <v>Y</v>
      </c>
      <c r="N2362" s="4" t="str">
        <f>iferror(IF(vlookup(A2362,'Available Pokemon'!A:D,4,FALSE)=D2362,"Y","N"),"N")</f>
        <v>N</v>
      </c>
      <c r="O2362" s="4" t="str">
        <f t="shared" si="8"/>
        <v>Y</v>
      </c>
      <c r="P2362" s="4" t="s">
        <v>71</v>
      </c>
      <c r="Q2362" s="4"/>
      <c r="R2362" s="4"/>
      <c r="S2362" s="4" t="s">
        <v>31</v>
      </c>
      <c r="T2362" s="4" t="s">
        <v>82</v>
      </c>
      <c r="U2362" s="4" t="s">
        <v>31</v>
      </c>
    </row>
    <row r="2363">
      <c r="A2363" s="3" t="s">
        <v>1344</v>
      </c>
      <c r="B2363" s="2" t="s">
        <v>22</v>
      </c>
      <c r="C2363" s="3" t="s">
        <v>23</v>
      </c>
      <c r="D2363" s="3" t="str">
        <f>VLOOKUP(C2363,Locations!$G$2:$H$250,2,false)</f>
        <v>00001 Grand Hall</v>
      </c>
      <c r="E2363" s="11" t="s">
        <v>24</v>
      </c>
      <c r="F2363" s="4" t="s">
        <v>1479</v>
      </c>
      <c r="G2363" s="3" t="s">
        <v>1480</v>
      </c>
      <c r="H2363" s="2"/>
      <c r="I2363" s="4" t="s">
        <v>28</v>
      </c>
      <c r="J2363" s="4" t="s">
        <v>28</v>
      </c>
      <c r="K2363" s="4" t="s">
        <v>28</v>
      </c>
      <c r="L2363" s="4"/>
      <c r="M2363" s="4" t="str">
        <f>IF(vlookup(A2363,'Available Pokemon'!A:C,3,FALSE)=D2363,"Y","N")</f>
        <v>N</v>
      </c>
      <c r="N2363" s="4" t="str">
        <f>iferror(IF(vlookup(A2363,'Available Pokemon'!A:D,4,FALSE)=D2363,"Y","N"),"N")</f>
        <v>N</v>
      </c>
      <c r="O2363" s="4" t="str">
        <f t="shared" si="8"/>
        <v>Y</v>
      </c>
      <c r="P2363" s="4" t="s">
        <v>111</v>
      </c>
      <c r="Q2363" s="4"/>
      <c r="R2363" s="4"/>
      <c r="S2363" s="4"/>
      <c r="T2363" s="4">
        <v>0.0</v>
      </c>
      <c r="U2363" s="4" t="s">
        <v>31</v>
      </c>
    </row>
    <row r="2364" hidden="1">
      <c r="A2364" s="11" t="s">
        <v>679</v>
      </c>
      <c r="B2364" s="11" t="s">
        <v>96</v>
      </c>
      <c r="C2364" s="2" t="s">
        <v>1066</v>
      </c>
      <c r="D2364" s="3" t="str">
        <f>VLOOKUP(C2364,Locations!$G$2:$H$250,2,false)</f>
        <v>00165 Tourmaline Desert</v>
      </c>
      <c r="E2364" s="11" t="s">
        <v>24</v>
      </c>
      <c r="F2364" s="4" t="s">
        <v>1479</v>
      </c>
      <c r="G2364" s="3"/>
      <c r="H2364" s="11"/>
      <c r="I2364" s="4" t="s">
        <v>675</v>
      </c>
      <c r="J2364" s="4"/>
      <c r="K2364" s="4"/>
      <c r="L2364" s="4"/>
      <c r="M2364" s="4" t="str">
        <f>IF(vlookup(A2364,'Available Pokemon'!A:C,3,FALSE)=D2364,"Y","N")</f>
        <v>N</v>
      </c>
      <c r="N2364" s="4" t="str">
        <f>iferror(IF(vlookup(A2364,'Available Pokemon'!A:D,4,FALSE)=D2364,"Y","N"),"N")</f>
        <v>N</v>
      </c>
      <c r="O2364" s="4" t="str">
        <f t="shared" si="8"/>
        <v>N</v>
      </c>
      <c r="P2364" s="4" t="s">
        <v>44</v>
      </c>
      <c r="Q2364" s="4"/>
      <c r="R2364" s="4" t="s">
        <v>28</v>
      </c>
      <c r="S2364" s="4" t="s">
        <v>31</v>
      </c>
      <c r="T2364" s="4" t="s">
        <v>82</v>
      </c>
      <c r="U2364" s="4" t="s">
        <v>31</v>
      </c>
    </row>
    <row r="2365" hidden="1">
      <c r="A2365" s="11" t="s">
        <v>626</v>
      </c>
      <c r="B2365" s="11" t="s">
        <v>96</v>
      </c>
      <c r="C2365" s="2" t="s">
        <v>1066</v>
      </c>
      <c r="D2365" s="3" t="str">
        <f>VLOOKUP(C2365,Locations!$G$2:$H$250,2,false)</f>
        <v>00165 Tourmaline Desert</v>
      </c>
      <c r="E2365" s="11" t="s">
        <v>24</v>
      </c>
      <c r="F2365" s="4" t="s">
        <v>1479</v>
      </c>
      <c r="G2365" s="3"/>
      <c r="H2365" s="11"/>
      <c r="I2365" s="4" t="s">
        <v>1080</v>
      </c>
      <c r="J2365" s="4"/>
      <c r="K2365" s="4"/>
      <c r="L2365" s="4"/>
      <c r="M2365" s="4" t="str">
        <f>IF(vlookup(A2365,'Available Pokemon'!A:C,3,FALSE)=D2365,"Y","N")</f>
        <v>N</v>
      </c>
      <c r="N2365" s="4" t="str">
        <f>iferror(IF(vlookup(A2365,'Available Pokemon'!A:D,4,FALSE)=D2365,"Y","N"),"N")</f>
        <v>N</v>
      </c>
      <c r="O2365" s="4" t="str">
        <f t="shared" si="8"/>
        <v>N</v>
      </c>
      <c r="P2365" s="4" t="s">
        <v>44</v>
      </c>
      <c r="Q2365" s="4" t="s">
        <v>111</v>
      </c>
      <c r="R2365" s="4" t="s">
        <v>28</v>
      </c>
      <c r="S2365" s="4" t="s">
        <v>31</v>
      </c>
      <c r="T2365" s="4" t="s">
        <v>82</v>
      </c>
      <c r="U2365" s="4" t="s">
        <v>31</v>
      </c>
    </row>
    <row r="2366" hidden="1">
      <c r="A2366" s="11" t="s">
        <v>537</v>
      </c>
      <c r="B2366" s="11" t="s">
        <v>96</v>
      </c>
      <c r="C2366" s="2" t="s">
        <v>1066</v>
      </c>
      <c r="D2366" s="3" t="str">
        <f>VLOOKUP(C2366,Locations!$G$2:$H$250,2,false)</f>
        <v>00165 Tourmaline Desert</v>
      </c>
      <c r="E2366" s="11" t="s">
        <v>24</v>
      </c>
      <c r="F2366" s="4" t="s">
        <v>1479</v>
      </c>
      <c r="G2366" s="3"/>
      <c r="H2366" s="11"/>
      <c r="I2366" s="4"/>
      <c r="J2366" s="4"/>
      <c r="K2366" s="4"/>
      <c r="L2366" s="4"/>
      <c r="M2366" s="4" t="str">
        <f>IF(vlookup(A2366,'Available Pokemon'!A:C,3,FALSE)=D2366,"Y","N")</f>
        <v>N</v>
      </c>
      <c r="N2366" s="4" t="str">
        <f>iferror(IF(vlookup(A2366,'Available Pokemon'!A:D,4,FALSE)=D2366,"Y","N"),"N")</f>
        <v>N</v>
      </c>
      <c r="O2366" s="4" t="str">
        <f t="shared" si="8"/>
        <v>N</v>
      </c>
      <c r="P2366" s="4" t="s">
        <v>44</v>
      </c>
      <c r="Q2366" s="4" t="s">
        <v>121</v>
      </c>
      <c r="R2366" s="4" t="s">
        <v>28</v>
      </c>
      <c r="S2366" s="4" t="s">
        <v>31</v>
      </c>
      <c r="T2366" s="4" t="s">
        <v>82</v>
      </c>
      <c r="U2366" s="4" t="s">
        <v>31</v>
      </c>
    </row>
    <row r="2367" hidden="1">
      <c r="A2367" s="11" t="s">
        <v>646</v>
      </c>
      <c r="B2367" s="11" t="s">
        <v>96</v>
      </c>
      <c r="C2367" s="2" t="s">
        <v>1066</v>
      </c>
      <c r="D2367" s="3" t="str">
        <f>VLOOKUP(C2367,Locations!$G$2:$H$250,2,false)</f>
        <v>00165 Tourmaline Desert</v>
      </c>
      <c r="E2367" s="11" t="s">
        <v>24</v>
      </c>
      <c r="F2367" s="4" t="s">
        <v>1479</v>
      </c>
      <c r="G2367" s="3"/>
      <c r="H2367" s="11"/>
      <c r="I2367" s="4"/>
      <c r="J2367" s="4"/>
      <c r="K2367" s="4"/>
      <c r="L2367" s="4"/>
      <c r="M2367" s="4" t="str">
        <f>IF(vlookup(A2367,'Available Pokemon'!A:C,3,FALSE)=D2367,"Y","N")</f>
        <v>N</v>
      </c>
      <c r="N2367" s="4" t="str">
        <f>iferror(IF(vlookup(A2367,'Available Pokemon'!A:D,4,FALSE)=D2367,"Y","N"),"N")</f>
        <v>N</v>
      </c>
      <c r="O2367" s="4" t="str">
        <f t="shared" si="8"/>
        <v>N</v>
      </c>
      <c r="P2367" s="4" t="s">
        <v>44</v>
      </c>
      <c r="Q2367" s="4" t="s">
        <v>128</v>
      </c>
      <c r="R2367" s="4" t="s">
        <v>28</v>
      </c>
      <c r="S2367" s="4" t="s">
        <v>28</v>
      </c>
      <c r="T2367" s="4">
        <v>0.0</v>
      </c>
      <c r="U2367" s="4" t="s">
        <v>31</v>
      </c>
    </row>
    <row r="2368" hidden="1">
      <c r="A2368" s="11" t="s">
        <v>1081</v>
      </c>
      <c r="B2368" s="11" t="s">
        <v>96</v>
      </c>
      <c r="C2368" s="2" t="s">
        <v>1066</v>
      </c>
      <c r="D2368" s="3" t="str">
        <f>VLOOKUP(C2368,Locations!$G$2:$H$250,2,false)</f>
        <v>00165 Tourmaline Desert</v>
      </c>
      <c r="E2368" s="11" t="s">
        <v>24</v>
      </c>
      <c r="F2368" s="4" t="s">
        <v>1479</v>
      </c>
      <c r="G2368" s="5"/>
      <c r="H2368" s="11"/>
      <c r="I2368" s="4"/>
      <c r="J2368" s="4"/>
      <c r="K2368" s="4"/>
      <c r="L2368" s="4" t="s">
        <v>70</v>
      </c>
      <c r="M2368" s="4" t="s">
        <v>565</v>
      </c>
      <c r="N2368" s="4" t="str">
        <f>iferror(IF(vlookup(A2368,'Available Pokemon'!A:D,4,FALSE)=D2368,"Y","N"),"N")</f>
        <v>N</v>
      </c>
      <c r="O2368" s="4" t="str">
        <f t="shared" si="8"/>
        <v>N</v>
      </c>
      <c r="P2368" s="4" t="s">
        <v>44</v>
      </c>
      <c r="Q2368" s="4"/>
      <c r="R2368" s="4" t="s">
        <v>28</v>
      </c>
      <c r="S2368" s="4" t="s">
        <v>31</v>
      </c>
      <c r="T2368" s="4" t="s">
        <v>82</v>
      </c>
      <c r="U2368" s="4" t="s">
        <v>31</v>
      </c>
    </row>
    <row r="2369" hidden="1">
      <c r="A2369" s="11" t="s">
        <v>576</v>
      </c>
      <c r="B2369" s="11" t="s">
        <v>96</v>
      </c>
      <c r="C2369" s="2" t="s">
        <v>1066</v>
      </c>
      <c r="D2369" s="3" t="str">
        <f>VLOOKUP(C2369,Locations!$G$2:$H$250,2,false)</f>
        <v>00165 Tourmaline Desert</v>
      </c>
      <c r="E2369" s="11" t="s">
        <v>24</v>
      </c>
      <c r="F2369" s="4" t="s">
        <v>1479</v>
      </c>
      <c r="G2369" s="3"/>
      <c r="H2369" s="11"/>
      <c r="I2369" s="4"/>
      <c r="J2369" s="4"/>
      <c r="K2369" s="4"/>
      <c r="L2369" s="4"/>
      <c r="M2369" s="4" t="str">
        <f>IF(vlookup(A2369,'Available Pokemon'!A:C,3,FALSE)=D2369,"Y","N")</f>
        <v>N</v>
      </c>
      <c r="N2369" s="4" t="str">
        <f>iferror(IF(vlookup(A2369,'Available Pokemon'!A:D,4,FALSE)=D2369,"Y","N"),"N")</f>
        <v>N</v>
      </c>
      <c r="O2369" s="4" t="str">
        <f t="shared" si="8"/>
        <v>N</v>
      </c>
      <c r="P2369" s="4" t="s">
        <v>44</v>
      </c>
      <c r="Q2369" s="4" t="s">
        <v>128</v>
      </c>
      <c r="R2369" s="4" t="s">
        <v>28</v>
      </c>
      <c r="S2369" s="4" t="s">
        <v>28</v>
      </c>
      <c r="T2369" s="4">
        <v>0.0</v>
      </c>
      <c r="U2369" s="4" t="s">
        <v>31</v>
      </c>
    </row>
    <row r="2370" hidden="1">
      <c r="A2370" s="11" t="s">
        <v>602</v>
      </c>
      <c r="B2370" s="11" t="s">
        <v>96</v>
      </c>
      <c r="C2370" s="2" t="s">
        <v>1066</v>
      </c>
      <c r="D2370" s="3" t="str">
        <f>VLOOKUP(C2370,Locations!$G$2:$H$250,2,false)</f>
        <v>00165 Tourmaline Desert</v>
      </c>
      <c r="E2370" s="11" t="s">
        <v>24</v>
      </c>
      <c r="F2370" s="4" t="s">
        <v>1479</v>
      </c>
      <c r="G2370" s="3"/>
      <c r="H2370" s="11"/>
      <c r="I2370" s="4" t="s">
        <v>160</v>
      </c>
      <c r="J2370" s="4"/>
      <c r="K2370" s="4"/>
      <c r="L2370" s="4"/>
      <c r="M2370" s="4" t="str">
        <f>IF(vlookup(A2370,'Available Pokemon'!A:C,3,FALSE)=D2370,"Y","N")</f>
        <v>N</v>
      </c>
      <c r="N2370" s="4" t="str">
        <f>iferror(IF(vlookup(A2370,'Available Pokemon'!A:D,4,FALSE)=D2370,"Y","N"),"N")</f>
        <v>N</v>
      </c>
      <c r="O2370" s="4" t="str">
        <f t="shared" si="8"/>
        <v>N</v>
      </c>
      <c r="P2370" s="4" t="s">
        <v>44</v>
      </c>
      <c r="Q2370" s="4"/>
      <c r="R2370" s="4" t="s">
        <v>28</v>
      </c>
      <c r="S2370" s="4" t="s">
        <v>28</v>
      </c>
      <c r="T2370" s="4">
        <v>0.0</v>
      </c>
      <c r="U2370" s="4" t="s">
        <v>31</v>
      </c>
    </row>
    <row r="2371" hidden="1">
      <c r="A2371" s="11" t="s">
        <v>159</v>
      </c>
      <c r="B2371" s="2" t="s">
        <v>600</v>
      </c>
      <c r="C2371" s="12" t="s">
        <v>1481</v>
      </c>
      <c r="D2371" s="3" t="str">
        <f>VLOOKUP(C2371,Locations!$G$2:$H$250,2,false)</f>
        <v>00196 Vacant Past</v>
      </c>
      <c r="E2371" s="11" t="s">
        <v>24</v>
      </c>
      <c r="F2371" s="4" t="s">
        <v>1479</v>
      </c>
      <c r="G2371" s="3"/>
      <c r="H2371" s="2"/>
      <c r="I2371" s="4" t="s">
        <v>160</v>
      </c>
      <c r="J2371" s="4"/>
      <c r="K2371" s="4"/>
      <c r="L2371" s="4"/>
      <c r="M2371" s="4" t="str">
        <f>IF(vlookup(A2371,'Available Pokemon'!A:C,3,FALSE)=D2371,"Y","N")</f>
        <v>N</v>
      </c>
      <c r="N2371" s="4" t="str">
        <f>iferror(IF(vlookup(A2371,'Available Pokemon'!A:D,4,FALSE)=D2371,"Y","N"),"N")</f>
        <v>N</v>
      </c>
      <c r="O2371" s="4" t="str">
        <f t="shared" si="8"/>
        <v>N</v>
      </c>
      <c r="P2371" s="4" t="s">
        <v>44</v>
      </c>
      <c r="Q2371" s="4"/>
      <c r="R2371" s="4" t="s">
        <v>28</v>
      </c>
      <c r="S2371" s="4" t="s">
        <v>31</v>
      </c>
      <c r="T2371" s="4">
        <v>1.0</v>
      </c>
      <c r="U2371" s="4"/>
    </row>
    <row r="2372" hidden="1">
      <c r="A2372" s="11" t="s">
        <v>602</v>
      </c>
      <c r="B2372" s="2" t="s">
        <v>600</v>
      </c>
      <c r="C2372" s="12" t="s">
        <v>1481</v>
      </c>
      <c r="D2372" s="3" t="str">
        <f>VLOOKUP(C2372,Locations!$G$2:$H$250,2,false)</f>
        <v>00196 Vacant Past</v>
      </c>
      <c r="E2372" s="11" t="s">
        <v>24</v>
      </c>
      <c r="F2372" s="4" t="s">
        <v>1479</v>
      </c>
      <c r="G2372" s="3"/>
      <c r="H2372" s="2"/>
      <c r="I2372" s="4" t="s">
        <v>160</v>
      </c>
      <c r="J2372" s="4"/>
      <c r="K2372" s="4"/>
      <c r="L2372" s="4"/>
      <c r="M2372" s="4" t="str">
        <f>IF(vlookup(A2372,'Available Pokemon'!A:C,3,FALSE)=D2372,"Y","N")</f>
        <v>N</v>
      </c>
      <c r="N2372" s="4" t="str">
        <f>iferror(IF(vlookup(A2372,'Available Pokemon'!A:D,4,FALSE)=D2372,"Y","N"),"N")</f>
        <v>N</v>
      </c>
      <c r="O2372" s="4" t="str">
        <f t="shared" si="8"/>
        <v>N</v>
      </c>
      <c r="P2372" s="4" t="s">
        <v>44</v>
      </c>
      <c r="Q2372" s="4"/>
      <c r="R2372" s="4" t="s">
        <v>28</v>
      </c>
      <c r="S2372" s="4" t="s">
        <v>28</v>
      </c>
      <c r="T2372" s="4">
        <v>0.0</v>
      </c>
      <c r="U2372" s="4" t="s">
        <v>31</v>
      </c>
    </row>
    <row r="2373" hidden="1">
      <c r="A2373" s="11" t="s">
        <v>159</v>
      </c>
      <c r="B2373" s="2" t="s">
        <v>158</v>
      </c>
      <c r="C2373" s="12" t="s">
        <v>1481</v>
      </c>
      <c r="D2373" s="3" t="str">
        <f>VLOOKUP(C2373,Locations!$G$2:$H$250,2,false)</f>
        <v>00196 Vacant Past</v>
      </c>
      <c r="E2373" s="11" t="s">
        <v>24</v>
      </c>
      <c r="F2373" s="4" t="s">
        <v>1479</v>
      </c>
      <c r="G2373" s="3"/>
      <c r="H2373" s="2"/>
      <c r="I2373" s="4" t="s">
        <v>160</v>
      </c>
      <c r="J2373" s="4"/>
      <c r="K2373" s="4"/>
      <c r="L2373" s="4"/>
      <c r="M2373" s="4" t="str">
        <f>IF(vlookup(A2373,'Available Pokemon'!A:C,3,FALSE)=D2373,"Y","N")</f>
        <v>N</v>
      </c>
      <c r="N2373" s="4" t="str">
        <f>iferror(IF(vlookup(A2373,'Available Pokemon'!A:D,4,FALSE)=D2373,"Y","N"),"N")</f>
        <v>N</v>
      </c>
      <c r="O2373" s="4" t="str">
        <f t="shared" si="8"/>
        <v>N</v>
      </c>
      <c r="P2373" s="4" t="s">
        <v>44</v>
      </c>
      <c r="Q2373" s="4"/>
      <c r="R2373" s="4" t="s">
        <v>28</v>
      </c>
      <c r="S2373" s="4" t="s">
        <v>31</v>
      </c>
      <c r="T2373" s="4">
        <v>1.0</v>
      </c>
      <c r="U2373" s="4"/>
    </row>
    <row r="2374" hidden="1">
      <c r="A2374" s="11" t="s">
        <v>917</v>
      </c>
      <c r="B2374" s="2" t="s">
        <v>938</v>
      </c>
      <c r="C2374" s="12" t="s">
        <v>1481</v>
      </c>
      <c r="D2374" s="3" t="str">
        <f>VLOOKUP(C2374,Locations!$G$2:$H$250,2,false)</f>
        <v>00196 Vacant Past</v>
      </c>
      <c r="E2374" s="11" t="s">
        <v>24</v>
      </c>
      <c r="F2374" s="4" t="s">
        <v>1479</v>
      </c>
      <c r="G2374" s="3"/>
      <c r="H2374" s="2"/>
      <c r="I2374" s="4"/>
      <c r="J2374" s="4"/>
      <c r="K2374" s="4"/>
      <c r="L2374" s="4"/>
      <c r="M2374" s="4" t="str">
        <f>IF(vlookup(A2374,'Available Pokemon'!A:C,3,FALSE)=D2374,"Y","N")</f>
        <v>N</v>
      </c>
      <c r="N2374" s="4" t="str">
        <f>iferror(IF(vlookup(A2374,'Available Pokemon'!A:D,4,FALSE)=D2374,"Y","N"),"N")</f>
        <v>N</v>
      </c>
      <c r="O2374" s="4" t="str">
        <f t="shared" si="8"/>
        <v>N</v>
      </c>
      <c r="P2374" s="4" t="s">
        <v>44</v>
      </c>
      <c r="Q2374" s="4"/>
      <c r="R2374" s="4" t="s">
        <v>28</v>
      </c>
      <c r="S2374" s="4" t="s">
        <v>31</v>
      </c>
      <c r="T2374" s="4">
        <v>1.0</v>
      </c>
      <c r="U2374" s="4"/>
    </row>
    <row r="2375" hidden="1">
      <c r="A2375" s="11" t="s">
        <v>1103</v>
      </c>
      <c r="B2375" s="2" t="s">
        <v>938</v>
      </c>
      <c r="C2375" s="12" t="s">
        <v>1481</v>
      </c>
      <c r="D2375" s="3" t="str">
        <f>VLOOKUP(C2375,Locations!$G$2:$H$250,2,false)</f>
        <v>00196 Vacant Past</v>
      </c>
      <c r="E2375" s="11" t="s">
        <v>24</v>
      </c>
      <c r="F2375" s="4" t="s">
        <v>1479</v>
      </c>
      <c r="G2375" s="3"/>
      <c r="H2375" s="2"/>
      <c r="I2375" s="4"/>
      <c r="J2375" s="4"/>
      <c r="K2375" s="4"/>
      <c r="L2375" s="4"/>
      <c r="M2375" s="4" t="str">
        <f>IF(vlookup(A2375,'Available Pokemon'!A:C,3,FALSE)=D2375,"Y","N")</f>
        <v>N</v>
      </c>
      <c r="N2375" s="4" t="str">
        <f>iferror(IF(vlookup(A2375,'Available Pokemon'!A:D,4,FALSE)=D2375,"Y","N"),"N")</f>
        <v>N</v>
      </c>
      <c r="O2375" s="4" t="str">
        <f t="shared" si="8"/>
        <v>N</v>
      </c>
      <c r="P2375" s="4" t="s">
        <v>44</v>
      </c>
      <c r="Q2375" s="4"/>
      <c r="R2375" s="4" t="s">
        <v>1106</v>
      </c>
      <c r="S2375" s="4" t="s">
        <v>31</v>
      </c>
      <c r="T2375" s="4">
        <v>1.0</v>
      </c>
      <c r="U2375" s="4"/>
    </row>
    <row r="2376" hidden="1">
      <c r="A2376" s="11" t="s">
        <v>602</v>
      </c>
      <c r="B2376" s="2" t="s">
        <v>938</v>
      </c>
      <c r="C2376" s="12" t="s">
        <v>1481</v>
      </c>
      <c r="D2376" s="3" t="str">
        <f>VLOOKUP(C2376,Locations!$G$2:$H$250,2,false)</f>
        <v>00196 Vacant Past</v>
      </c>
      <c r="E2376" s="11" t="s">
        <v>24</v>
      </c>
      <c r="F2376" s="4" t="s">
        <v>1479</v>
      </c>
      <c r="G2376" s="3"/>
      <c r="H2376" s="2"/>
      <c r="I2376" s="4" t="s">
        <v>160</v>
      </c>
      <c r="J2376" s="4"/>
      <c r="K2376" s="4"/>
      <c r="L2376" s="4"/>
      <c r="M2376" s="4" t="str">
        <f>IF(vlookup(A2376,'Available Pokemon'!A:C,3,FALSE)=D2376,"Y","N")</f>
        <v>N</v>
      </c>
      <c r="N2376" s="4" t="str">
        <f>iferror(IF(vlookup(A2376,'Available Pokemon'!A:D,4,FALSE)=D2376,"Y","N"),"N")</f>
        <v>N</v>
      </c>
      <c r="O2376" s="4" t="str">
        <f t="shared" si="8"/>
        <v>N</v>
      </c>
      <c r="P2376" s="4" t="s">
        <v>44</v>
      </c>
      <c r="Q2376" s="4"/>
      <c r="R2376" s="4" t="s">
        <v>28</v>
      </c>
      <c r="S2376" s="4" t="s">
        <v>28</v>
      </c>
      <c r="T2376" s="4">
        <v>0.0</v>
      </c>
      <c r="U2376" s="4" t="s">
        <v>31</v>
      </c>
    </row>
    <row r="2377" hidden="1">
      <c r="A2377" s="11" t="s">
        <v>658</v>
      </c>
      <c r="B2377" s="2" t="s">
        <v>600</v>
      </c>
      <c r="C2377" s="12" t="s">
        <v>1482</v>
      </c>
      <c r="D2377" s="3" t="str">
        <f>VLOOKUP(C2377,Locations!$G$2:$H$250,2,false)</f>
        <v>00198 Manyworld Forest</v>
      </c>
      <c r="E2377" s="11" t="s">
        <v>24</v>
      </c>
      <c r="F2377" s="4" t="s">
        <v>1479</v>
      </c>
      <c r="G2377" s="5"/>
      <c r="H2377" s="2"/>
      <c r="I2377" s="4"/>
      <c r="J2377" s="4"/>
      <c r="K2377" s="4"/>
      <c r="L2377" s="4"/>
      <c r="M2377" s="4" t="str">
        <f>IF(vlookup(A2377,'Available Pokemon'!A:C,3,FALSE)=D2377,"Y","N")</f>
        <v>N</v>
      </c>
      <c r="N2377" s="4" t="str">
        <f>iferror(IF(vlookup(A2377,'Available Pokemon'!A:D,4,FALSE)=D2377,"Y","N"),"N")</f>
        <v>N</v>
      </c>
      <c r="O2377" s="4" t="str">
        <f t="shared" si="8"/>
        <v>N</v>
      </c>
      <c r="P2377" s="4" t="s">
        <v>121</v>
      </c>
      <c r="Q2377" s="4" t="s">
        <v>44</v>
      </c>
      <c r="R2377" s="4" t="s">
        <v>28</v>
      </c>
      <c r="S2377" s="4" t="s">
        <v>31</v>
      </c>
      <c r="T2377" s="4">
        <v>1.0</v>
      </c>
      <c r="U2377" s="4"/>
    </row>
    <row r="2378" hidden="1">
      <c r="A2378" s="11" t="s">
        <v>660</v>
      </c>
      <c r="B2378" s="2" t="s">
        <v>600</v>
      </c>
      <c r="C2378" s="12" t="s">
        <v>1482</v>
      </c>
      <c r="D2378" s="3" t="str">
        <f>VLOOKUP(C2378,Locations!$G$2:$H$250,2,false)</f>
        <v>00198 Manyworld Forest</v>
      </c>
      <c r="E2378" s="11" t="s">
        <v>24</v>
      </c>
      <c r="F2378" s="4" t="s">
        <v>1479</v>
      </c>
      <c r="G2378" s="5"/>
      <c r="H2378" s="2"/>
      <c r="I2378" s="4"/>
      <c r="J2378" s="4"/>
      <c r="K2378" s="4"/>
      <c r="L2378" s="4"/>
      <c r="M2378" s="4" t="str">
        <f>IF(vlookup(A2378,'Available Pokemon'!A:C,3,FALSE)=D2378,"Y","N")</f>
        <v>N</v>
      </c>
      <c r="N2378" s="4" t="str">
        <f>iferror(IF(vlookup(A2378,'Available Pokemon'!A:D,4,FALSE)=D2378,"Y","N"),"N")</f>
        <v>N</v>
      </c>
      <c r="O2378" s="4" t="str">
        <f t="shared" si="8"/>
        <v>N</v>
      </c>
      <c r="P2378" s="4" t="s">
        <v>121</v>
      </c>
      <c r="Q2378" s="4" t="s">
        <v>44</v>
      </c>
      <c r="R2378" s="4" t="s">
        <v>28</v>
      </c>
      <c r="S2378" s="4" t="s">
        <v>31</v>
      </c>
      <c r="T2378" s="4">
        <v>1.0</v>
      </c>
      <c r="U2378" s="4"/>
    </row>
    <row r="2379" hidden="1">
      <c r="A2379" s="11" t="s">
        <v>653</v>
      </c>
      <c r="B2379" s="2" t="s">
        <v>600</v>
      </c>
      <c r="C2379" s="12" t="s">
        <v>1482</v>
      </c>
      <c r="D2379" s="3" t="str">
        <f>VLOOKUP(C2379,Locations!$G$2:$H$250,2,false)</f>
        <v>00198 Manyworld Forest</v>
      </c>
      <c r="E2379" s="11" t="s">
        <v>24</v>
      </c>
      <c r="F2379" s="4" t="s">
        <v>1479</v>
      </c>
      <c r="G2379" s="5"/>
      <c r="H2379" s="2"/>
      <c r="I2379" s="4"/>
      <c r="J2379" s="4"/>
      <c r="K2379" s="4"/>
      <c r="L2379" s="4"/>
      <c r="M2379" s="4" t="str">
        <f>IF(vlookup(A2379,'Available Pokemon'!A:C,3,FALSE)=D2379,"Y","N")</f>
        <v>N</v>
      </c>
      <c r="N2379" s="4" t="str">
        <f>iferror(IF(vlookup(A2379,'Available Pokemon'!A:D,4,FALSE)=D2379,"Y","N"),"N")</f>
        <v>N</v>
      </c>
      <c r="O2379" s="4" t="str">
        <f t="shared" si="8"/>
        <v>N</v>
      </c>
      <c r="P2379" s="4" t="s">
        <v>44</v>
      </c>
      <c r="Q2379" s="4" t="s">
        <v>121</v>
      </c>
      <c r="R2379" s="4" t="s">
        <v>28</v>
      </c>
      <c r="S2379" s="4" t="s">
        <v>31</v>
      </c>
      <c r="T2379" s="4">
        <v>1.0</v>
      </c>
      <c r="U2379" s="4"/>
    </row>
    <row r="2380">
      <c r="A2380" s="11" t="s">
        <v>1483</v>
      </c>
      <c r="B2380" s="11" t="s">
        <v>96</v>
      </c>
      <c r="C2380" s="12" t="s">
        <v>1482</v>
      </c>
      <c r="D2380" s="3" t="str">
        <f>VLOOKUP(C2380,Locations!$G$2:$H$250,2,false)</f>
        <v>00198 Manyworld Forest</v>
      </c>
      <c r="E2380" s="11" t="s">
        <v>24</v>
      </c>
      <c r="F2380" s="4" t="s">
        <v>1479</v>
      </c>
      <c r="G2380" s="5"/>
      <c r="H2380" s="11"/>
      <c r="I2380" s="4"/>
      <c r="J2380" s="4"/>
      <c r="K2380" s="4"/>
      <c r="L2380" s="4"/>
      <c r="M2380" s="4" t="str">
        <f>IF(vlookup(A2380,'Available Pokemon'!A:C,3,FALSE)=D2380,"Y","N")</f>
        <v>Y</v>
      </c>
      <c r="N2380" s="4" t="str">
        <f>iferror(IF(vlookup(A2380,'Available Pokemon'!A:D,4,FALSE)=D2380,"Y","N"),"N")</f>
        <v>N</v>
      </c>
      <c r="O2380" s="4" t="str">
        <f t="shared" si="8"/>
        <v>Y</v>
      </c>
      <c r="P2380" s="4" t="s">
        <v>29</v>
      </c>
      <c r="Q2380" s="4"/>
      <c r="R2380" s="4"/>
      <c r="S2380" s="4"/>
      <c r="T2380" s="4">
        <v>1.0</v>
      </c>
      <c r="U2380" s="4"/>
    </row>
    <row r="2381" hidden="1">
      <c r="A2381" s="11" t="s">
        <v>1029</v>
      </c>
      <c r="B2381" s="11" t="s">
        <v>96</v>
      </c>
      <c r="C2381" s="12" t="s">
        <v>1482</v>
      </c>
      <c r="D2381" s="3" t="str">
        <f>VLOOKUP(C2381,Locations!$G$2:$H$250,2,false)</f>
        <v>00198 Manyworld Forest</v>
      </c>
      <c r="E2381" s="11" t="s">
        <v>24</v>
      </c>
      <c r="F2381" s="4" t="s">
        <v>1479</v>
      </c>
      <c r="G2381" s="3"/>
      <c r="H2381" s="11"/>
      <c r="I2381" s="4"/>
      <c r="J2381" s="4"/>
      <c r="K2381" s="4"/>
      <c r="L2381" s="4"/>
      <c r="M2381" s="4" t="str">
        <f>IF(vlookup(A2381,'Available Pokemon'!A:C,3,FALSE)=D2381,"Y","N")</f>
        <v>N</v>
      </c>
      <c r="N2381" s="4" t="str">
        <f>iferror(IF(vlookup(A2381,'Available Pokemon'!A:D,4,FALSE)=D2381,"Y","N"),"N")</f>
        <v>N</v>
      </c>
      <c r="O2381" s="4" t="str">
        <f t="shared" si="8"/>
        <v>N</v>
      </c>
      <c r="P2381" s="4" t="s">
        <v>71</v>
      </c>
      <c r="Q2381" s="4"/>
      <c r="R2381" s="4" t="s">
        <v>28</v>
      </c>
      <c r="S2381" s="4" t="s">
        <v>28</v>
      </c>
      <c r="T2381" s="4">
        <v>0.0</v>
      </c>
      <c r="U2381" s="4" t="s">
        <v>31</v>
      </c>
    </row>
    <row r="2382">
      <c r="A2382" s="11" t="s">
        <v>1484</v>
      </c>
      <c r="B2382" s="11" t="s">
        <v>96</v>
      </c>
      <c r="C2382" s="12" t="s">
        <v>1482</v>
      </c>
      <c r="D2382" s="3" t="str">
        <f>VLOOKUP(C2382,Locations!$G$2:$H$250,2,false)</f>
        <v>00198 Manyworld Forest</v>
      </c>
      <c r="E2382" s="11" t="s">
        <v>24</v>
      </c>
      <c r="F2382" s="4" t="s">
        <v>1479</v>
      </c>
      <c r="G2382" s="5"/>
      <c r="H2382" s="11"/>
      <c r="I2382" s="4" t="s">
        <v>839</v>
      </c>
      <c r="J2382" s="4"/>
      <c r="K2382" s="4"/>
      <c r="L2382" s="4"/>
      <c r="M2382" s="4" t="str">
        <f>IF(vlookup(A2382,'Available Pokemon'!A:C,3,FALSE)=D2382,"Y","N")</f>
        <v>Y</v>
      </c>
      <c r="N2382" s="4" t="str">
        <f>iferror(IF(vlookup(A2382,'Available Pokemon'!A:D,4,FALSE)=D2382,"Y","N"),"N")</f>
        <v>N</v>
      </c>
      <c r="O2382" s="4" t="str">
        <f t="shared" si="8"/>
        <v>Y</v>
      </c>
      <c r="P2382" s="4" t="s">
        <v>186</v>
      </c>
      <c r="Q2382" s="4" t="s">
        <v>56</v>
      </c>
      <c r="R2382" s="4"/>
      <c r="S2382" s="4"/>
      <c r="T2382" s="4">
        <v>0.0</v>
      </c>
      <c r="U2382" s="4" t="s">
        <v>31</v>
      </c>
    </row>
    <row r="2383" hidden="1">
      <c r="A2383" s="2" t="s">
        <v>368</v>
      </c>
      <c r="B2383" s="11" t="s">
        <v>96</v>
      </c>
      <c r="C2383" s="12" t="s">
        <v>1482</v>
      </c>
      <c r="D2383" s="3" t="str">
        <f>VLOOKUP(C2383,Locations!$G$2:$H$250,2,false)</f>
        <v>00198 Manyworld Forest</v>
      </c>
      <c r="E2383" s="11" t="s">
        <v>24</v>
      </c>
      <c r="F2383" s="4" t="s">
        <v>1479</v>
      </c>
      <c r="G2383" s="3"/>
      <c r="H2383" s="11"/>
      <c r="I2383" s="4" t="s">
        <v>369</v>
      </c>
      <c r="J2383" s="4"/>
      <c r="K2383" s="4"/>
      <c r="L2383" s="4"/>
      <c r="M2383" s="4" t="str">
        <f>IF(vlookup(A2383,'Available Pokemon'!A:C,3,FALSE)=D2383,"Y","N")</f>
        <v>N</v>
      </c>
      <c r="N2383" s="4" t="str">
        <f>iferror(IF(vlookup(A2383,'Available Pokemon'!A:D,4,FALSE)=D2383,"Y","N"),"N")</f>
        <v>N</v>
      </c>
      <c r="O2383" s="4" t="str">
        <f t="shared" si="8"/>
        <v>N</v>
      </c>
      <c r="P2383" s="4" t="s">
        <v>71</v>
      </c>
      <c r="Q2383" s="4" t="s">
        <v>56</v>
      </c>
      <c r="R2383" s="4" t="s">
        <v>28</v>
      </c>
      <c r="S2383" s="4" t="s">
        <v>31</v>
      </c>
      <c r="T2383" s="4" t="s">
        <v>82</v>
      </c>
      <c r="U2383" s="4" t="s">
        <v>31</v>
      </c>
    </row>
    <row r="2384" hidden="1">
      <c r="A2384" s="11" t="s">
        <v>482</v>
      </c>
      <c r="B2384" s="11" t="s">
        <v>96</v>
      </c>
      <c r="C2384" s="12" t="s">
        <v>1482</v>
      </c>
      <c r="D2384" s="3" t="str">
        <f>VLOOKUP(C2384,Locations!$G$2:$H$250,2,false)</f>
        <v>00198 Manyworld Forest</v>
      </c>
      <c r="E2384" s="11" t="s">
        <v>24</v>
      </c>
      <c r="F2384" s="4" t="s">
        <v>1479</v>
      </c>
      <c r="G2384" s="3"/>
      <c r="H2384" s="11"/>
      <c r="I2384" s="4" t="s">
        <v>975</v>
      </c>
      <c r="J2384" s="4" t="s">
        <v>898</v>
      </c>
      <c r="K2384" s="4"/>
      <c r="L2384" s="4" t="s">
        <v>70</v>
      </c>
      <c r="M2384" s="4" t="str">
        <f>IF(vlookup(A2384,'Available Pokemon'!A:C,3,FALSE)=D2384,"Y","N")</f>
        <v>N</v>
      </c>
      <c r="N2384" s="4" t="str">
        <f>iferror(IF(vlookup(A2384,'Available Pokemon'!A:D,4,FALSE)=D2384,"Y","N"),"N")</f>
        <v>N</v>
      </c>
      <c r="O2384" s="4" t="str">
        <f t="shared" si="8"/>
        <v>N</v>
      </c>
      <c r="P2384" s="4" t="s">
        <v>121</v>
      </c>
      <c r="Q2384" s="4" t="s">
        <v>111</v>
      </c>
      <c r="R2384" s="4" t="s">
        <v>28</v>
      </c>
      <c r="S2384" s="4" t="s">
        <v>31</v>
      </c>
      <c r="T2384" s="4" t="s">
        <v>82</v>
      </c>
      <c r="U2384" s="4" t="s">
        <v>31</v>
      </c>
    </row>
    <row r="2385" hidden="1">
      <c r="A2385" s="11" t="s">
        <v>522</v>
      </c>
      <c r="B2385" s="11" t="s">
        <v>96</v>
      </c>
      <c r="C2385" s="12" t="s">
        <v>1482</v>
      </c>
      <c r="D2385" s="3" t="str">
        <f>VLOOKUP(C2385,Locations!$G$2:$H$250,2,false)</f>
        <v>00198 Manyworld Forest</v>
      </c>
      <c r="E2385" s="11" t="s">
        <v>24</v>
      </c>
      <c r="F2385" s="4" t="s">
        <v>1479</v>
      </c>
      <c r="G2385" s="3"/>
      <c r="H2385" s="11"/>
      <c r="I2385" s="4"/>
      <c r="J2385" s="4"/>
      <c r="K2385" s="4"/>
      <c r="L2385" s="4"/>
      <c r="M2385" s="4" t="str">
        <f>IF(vlookup(A2385,'Available Pokemon'!A:C,3,FALSE)=D2385,"Y","N")</f>
        <v>N</v>
      </c>
      <c r="N2385" s="4" t="str">
        <f>iferror(IF(vlookup(A2385,'Available Pokemon'!A:D,4,FALSE)=D2385,"Y","N"),"N")</f>
        <v>N</v>
      </c>
      <c r="O2385" s="4" t="str">
        <f t="shared" si="8"/>
        <v>N</v>
      </c>
      <c r="P2385" s="4" t="s">
        <v>226</v>
      </c>
      <c r="Q2385" s="4"/>
      <c r="R2385" s="4" t="s">
        <v>28</v>
      </c>
      <c r="S2385" s="4" t="s">
        <v>28</v>
      </c>
      <c r="T2385" s="4">
        <v>0.0</v>
      </c>
      <c r="U2385" s="4" t="s">
        <v>31</v>
      </c>
    </row>
    <row r="2386">
      <c r="A2386" s="11" t="s">
        <v>1485</v>
      </c>
      <c r="B2386" s="11" t="s">
        <v>96</v>
      </c>
      <c r="C2386" s="12" t="s">
        <v>1482</v>
      </c>
      <c r="D2386" s="3" t="str">
        <f>VLOOKUP(C2386,Locations!$G$2:$H$250,2,false)</f>
        <v>00198 Manyworld Forest</v>
      </c>
      <c r="E2386" s="11" t="s">
        <v>24</v>
      </c>
      <c r="F2386" s="4" t="s">
        <v>1479</v>
      </c>
      <c r="G2386" s="5"/>
      <c r="H2386" s="11"/>
      <c r="I2386" s="4"/>
      <c r="J2386" s="4"/>
      <c r="K2386" s="4"/>
      <c r="L2386" s="4"/>
      <c r="M2386" s="4" t="str">
        <f>IF(vlookup(A2386,'Available Pokemon'!A:C,3,FALSE)=D2386,"Y","N")</f>
        <v>Y</v>
      </c>
      <c r="N2386" s="4" t="str">
        <f>iferror(IF(vlookup(A2386,'Available Pokemon'!A:D,4,FALSE)=D2386,"Y","N"),"N")</f>
        <v>N</v>
      </c>
      <c r="O2386" s="4" t="str">
        <f t="shared" si="8"/>
        <v>Y</v>
      </c>
      <c r="P2386" s="4" t="s">
        <v>33</v>
      </c>
      <c r="Q2386" s="4"/>
      <c r="R2386" s="4"/>
      <c r="S2386" s="4"/>
      <c r="T2386" s="4">
        <v>1.0</v>
      </c>
      <c r="U2386" s="4"/>
    </row>
    <row r="2387" hidden="1">
      <c r="A2387" s="11" t="s">
        <v>1077</v>
      </c>
      <c r="B2387" s="11" t="s">
        <v>96</v>
      </c>
      <c r="C2387" s="12" t="s">
        <v>1482</v>
      </c>
      <c r="D2387" s="3" t="str">
        <f>VLOOKUP(C2387,Locations!$G$2:$H$250,2,false)</f>
        <v>00198 Manyworld Forest</v>
      </c>
      <c r="E2387" s="11" t="s">
        <v>24</v>
      </c>
      <c r="F2387" s="4" t="s">
        <v>1479</v>
      </c>
      <c r="G2387" s="3"/>
      <c r="H2387" s="11"/>
      <c r="I2387" s="4" t="s">
        <v>800</v>
      </c>
      <c r="J2387" s="4"/>
      <c r="K2387" s="4"/>
      <c r="L2387" s="4"/>
      <c r="M2387" s="4" t="str">
        <f>IF(vlookup(A2387,'Available Pokemon'!A:C,3,FALSE)=D2387,"Y","N")</f>
        <v>N</v>
      </c>
      <c r="N2387" s="4" t="str">
        <f>iferror(IF(vlookup(A2387,'Available Pokemon'!A:D,4,FALSE)=D2387,"Y","N"),"N")</f>
        <v>N</v>
      </c>
      <c r="O2387" s="4" t="str">
        <f t="shared" si="8"/>
        <v>N</v>
      </c>
      <c r="P2387" s="4" t="s">
        <v>131</v>
      </c>
      <c r="Q2387" s="4" t="s">
        <v>56</v>
      </c>
      <c r="R2387" s="4" t="s">
        <v>28</v>
      </c>
      <c r="S2387" s="4" t="s">
        <v>31</v>
      </c>
      <c r="T2387" s="4" t="s">
        <v>82</v>
      </c>
      <c r="U2387" s="4" t="s">
        <v>31</v>
      </c>
    </row>
    <row r="2388" hidden="1">
      <c r="A2388" s="11" t="s">
        <v>1237</v>
      </c>
      <c r="B2388" s="11" t="s">
        <v>96</v>
      </c>
      <c r="C2388" s="12" t="s">
        <v>1482</v>
      </c>
      <c r="D2388" s="3" t="str">
        <f>VLOOKUP(C2388,Locations!$G$2:$H$250,2,false)</f>
        <v>00198 Manyworld Forest</v>
      </c>
      <c r="E2388" s="11" t="s">
        <v>24</v>
      </c>
      <c r="F2388" s="4" t="s">
        <v>1479</v>
      </c>
      <c r="G2388" s="3"/>
      <c r="H2388" s="11"/>
      <c r="I2388" s="4" t="s">
        <v>1238</v>
      </c>
      <c r="J2388" s="4" t="s">
        <v>1238</v>
      </c>
      <c r="K2388" s="4"/>
      <c r="L2388" s="4"/>
      <c r="M2388" s="4" t="str">
        <f>IF(vlookup(A2388,'Available Pokemon'!A:C,3,FALSE)=D2388,"Y","N")</f>
        <v>N</v>
      </c>
      <c r="N2388" s="4" t="str">
        <f>iferror(IF(vlookup(A2388,'Available Pokemon'!A:D,4,FALSE)=D2388,"Y","N"),"N")</f>
        <v>N</v>
      </c>
      <c r="O2388" s="4" t="str">
        <f t="shared" si="8"/>
        <v>N</v>
      </c>
      <c r="P2388" s="4" t="s">
        <v>71</v>
      </c>
      <c r="Q2388" s="4"/>
      <c r="R2388" s="4"/>
      <c r="S2388" s="4"/>
      <c r="T2388" s="4">
        <v>0.0</v>
      </c>
      <c r="U2388" s="4" t="s">
        <v>31</v>
      </c>
    </row>
    <row r="2389" hidden="1">
      <c r="A2389" s="11" t="s">
        <v>447</v>
      </c>
      <c r="B2389" s="11" t="s">
        <v>96</v>
      </c>
      <c r="C2389" s="12" t="s">
        <v>1482</v>
      </c>
      <c r="D2389" s="3" t="str">
        <f>VLOOKUP(C2389,Locations!$G$2:$H$250,2,false)</f>
        <v>00198 Manyworld Forest</v>
      </c>
      <c r="E2389" s="11" t="s">
        <v>24</v>
      </c>
      <c r="F2389" s="4" t="s">
        <v>1479</v>
      </c>
      <c r="G2389" s="3"/>
      <c r="H2389" s="11"/>
      <c r="I2389" s="4" t="s">
        <v>975</v>
      </c>
      <c r="J2389" s="4" t="s">
        <v>1337</v>
      </c>
      <c r="K2389" s="4"/>
      <c r="L2389" s="4" t="s">
        <v>70</v>
      </c>
      <c r="M2389" s="4" t="str">
        <f>IF(vlookup(A2389,'Available Pokemon'!A:C,3,FALSE)=D2389,"Y","N")</f>
        <v>N</v>
      </c>
      <c r="N2389" s="4" t="str">
        <f>iferror(IF(vlookup(A2389,'Available Pokemon'!A:D,4,FALSE)=D2389,"Y","N"),"N")</f>
        <v>N</v>
      </c>
      <c r="O2389" s="4" t="str">
        <f t="shared" si="8"/>
        <v>N</v>
      </c>
      <c r="P2389" s="4" t="s">
        <v>121</v>
      </c>
      <c r="Q2389" s="4" t="s">
        <v>111</v>
      </c>
      <c r="R2389" s="4" t="s">
        <v>28</v>
      </c>
      <c r="S2389" s="4" t="s">
        <v>31</v>
      </c>
      <c r="T2389" s="4" t="s">
        <v>82</v>
      </c>
      <c r="U2389" s="4" t="s">
        <v>31</v>
      </c>
    </row>
    <row r="2390" hidden="1">
      <c r="A2390" s="11" t="s">
        <v>724</v>
      </c>
      <c r="B2390" s="11" t="s">
        <v>96</v>
      </c>
      <c r="C2390" s="12" t="s">
        <v>1482</v>
      </c>
      <c r="D2390" s="3" t="str">
        <f>VLOOKUP(C2390,Locations!$G$2:$H$250,2,false)</f>
        <v>00198 Manyworld Forest</v>
      </c>
      <c r="E2390" s="11" t="s">
        <v>24</v>
      </c>
      <c r="F2390" s="4" t="s">
        <v>1479</v>
      </c>
      <c r="G2390" s="3"/>
      <c r="H2390" s="11"/>
      <c r="I2390" s="4"/>
      <c r="J2390" s="4"/>
      <c r="K2390" s="4"/>
      <c r="L2390" s="4"/>
      <c r="M2390" s="4" t="str">
        <f>IF(vlookup(A2390,'Available Pokemon'!A:C,3,FALSE)=D2390,"Y","N")</f>
        <v>N</v>
      </c>
      <c r="N2390" s="4" t="str">
        <f>iferror(IF(vlookup(A2390,'Available Pokemon'!A:D,4,FALSE)=D2390,"Y","N"),"N")</f>
        <v>N</v>
      </c>
      <c r="O2390" s="4" t="str">
        <f t="shared" si="8"/>
        <v>N</v>
      </c>
      <c r="P2390" s="4" t="s">
        <v>121</v>
      </c>
      <c r="Q2390" s="4"/>
      <c r="R2390" s="4" t="s">
        <v>28</v>
      </c>
      <c r="S2390" s="4" t="s">
        <v>28</v>
      </c>
      <c r="T2390" s="4">
        <v>0.0</v>
      </c>
      <c r="U2390" s="4" t="s">
        <v>31</v>
      </c>
    </row>
    <row r="2391">
      <c r="A2391" s="11" t="s">
        <v>1486</v>
      </c>
      <c r="B2391" s="11" t="s">
        <v>96</v>
      </c>
      <c r="C2391" s="12" t="s">
        <v>1482</v>
      </c>
      <c r="D2391" s="3" t="str">
        <f>VLOOKUP(C2391,Locations!$G$2:$H$250,2,false)</f>
        <v>00198 Manyworld Forest</v>
      </c>
      <c r="E2391" s="11" t="s">
        <v>24</v>
      </c>
      <c r="F2391" s="4" t="s">
        <v>1479</v>
      </c>
      <c r="G2391" s="5"/>
      <c r="H2391" s="11"/>
      <c r="I2391" s="4"/>
      <c r="J2391" s="4"/>
      <c r="K2391" s="4"/>
      <c r="L2391" s="4"/>
      <c r="M2391" s="4" t="str">
        <f>IF(vlookup(A2391,'Available Pokemon'!A:C,3,FALSE)=D2391,"Y","N")</f>
        <v>Y</v>
      </c>
      <c r="N2391" s="4" t="str">
        <f>iferror(IF(vlookup(A2391,'Available Pokemon'!A:D,4,FALSE)=D2391,"Y","N"),"N")</f>
        <v>N</v>
      </c>
      <c r="O2391" s="4" t="str">
        <f t="shared" si="8"/>
        <v>Y</v>
      </c>
      <c r="P2391" s="4" t="s">
        <v>172</v>
      </c>
      <c r="Q2391" s="4" t="s">
        <v>56</v>
      </c>
      <c r="R2391" s="4"/>
      <c r="S2391" s="4"/>
      <c r="T2391" s="4">
        <v>1.0</v>
      </c>
      <c r="U2391" s="4"/>
    </row>
    <row r="2392" hidden="1">
      <c r="A2392" s="11" t="s">
        <v>658</v>
      </c>
      <c r="B2392" s="2" t="s">
        <v>158</v>
      </c>
      <c r="C2392" s="12" t="s">
        <v>1482</v>
      </c>
      <c r="D2392" s="3" t="str">
        <f>VLOOKUP(C2392,Locations!$G$2:$H$250,2,false)</f>
        <v>00198 Manyworld Forest</v>
      </c>
      <c r="E2392" s="11" t="s">
        <v>24</v>
      </c>
      <c r="F2392" s="4" t="s">
        <v>1479</v>
      </c>
      <c r="G2392" s="5"/>
      <c r="H2392" s="2"/>
      <c r="I2392" s="4"/>
      <c r="J2392" s="4"/>
      <c r="K2392" s="4"/>
      <c r="L2392" s="4"/>
      <c r="M2392" s="4" t="str">
        <f>IF(vlookup(A2392,'Available Pokemon'!A:C,3,FALSE)=D2392,"Y","N")</f>
        <v>N</v>
      </c>
      <c r="N2392" s="4" t="str">
        <f>iferror(IF(vlookup(A2392,'Available Pokemon'!A:D,4,FALSE)=D2392,"Y","N"),"N")</f>
        <v>N</v>
      </c>
      <c r="O2392" s="4" t="str">
        <f t="shared" si="8"/>
        <v>N</v>
      </c>
      <c r="P2392" s="4" t="s">
        <v>121</v>
      </c>
      <c r="Q2392" s="4" t="s">
        <v>44</v>
      </c>
      <c r="R2392" s="4" t="s">
        <v>28</v>
      </c>
      <c r="S2392" s="4" t="s">
        <v>31</v>
      </c>
      <c r="T2392" s="4">
        <v>1.0</v>
      </c>
      <c r="U2392" s="4"/>
    </row>
    <row r="2393" hidden="1">
      <c r="A2393" s="11" t="s">
        <v>660</v>
      </c>
      <c r="B2393" s="2" t="s">
        <v>158</v>
      </c>
      <c r="C2393" s="12" t="s">
        <v>1482</v>
      </c>
      <c r="D2393" s="3" t="str">
        <f>VLOOKUP(C2393,Locations!$G$2:$H$250,2,false)</f>
        <v>00198 Manyworld Forest</v>
      </c>
      <c r="E2393" s="11" t="s">
        <v>24</v>
      </c>
      <c r="F2393" s="4" t="s">
        <v>1479</v>
      </c>
      <c r="G2393" s="5"/>
      <c r="H2393" s="2"/>
      <c r="I2393" s="4"/>
      <c r="J2393" s="4"/>
      <c r="K2393" s="4"/>
      <c r="L2393" s="4"/>
      <c r="M2393" s="4" t="str">
        <f>IF(vlookup(A2393,'Available Pokemon'!A:C,3,FALSE)=D2393,"Y","N")</f>
        <v>N</v>
      </c>
      <c r="N2393" s="4" t="str">
        <f>iferror(IF(vlookup(A2393,'Available Pokemon'!A:D,4,FALSE)=D2393,"Y","N"),"N")</f>
        <v>N</v>
      </c>
      <c r="O2393" s="4" t="str">
        <f t="shared" si="8"/>
        <v>N</v>
      </c>
      <c r="P2393" s="4" t="s">
        <v>121</v>
      </c>
      <c r="Q2393" s="4" t="s">
        <v>44</v>
      </c>
      <c r="R2393" s="4" t="s">
        <v>28</v>
      </c>
      <c r="S2393" s="4" t="s">
        <v>31</v>
      </c>
      <c r="T2393" s="4">
        <v>1.0</v>
      </c>
      <c r="U2393" s="4"/>
    </row>
    <row r="2394" hidden="1">
      <c r="A2394" s="11" t="s">
        <v>1213</v>
      </c>
      <c r="B2394" s="2" t="s">
        <v>938</v>
      </c>
      <c r="C2394" s="12" t="s">
        <v>1482</v>
      </c>
      <c r="D2394" s="3" t="str">
        <f>VLOOKUP(C2394,Locations!$G$2:$H$250,2,false)</f>
        <v>00198 Manyworld Forest</v>
      </c>
      <c r="E2394" s="11" t="s">
        <v>24</v>
      </c>
      <c r="F2394" s="4" t="s">
        <v>1479</v>
      </c>
      <c r="G2394" s="3"/>
      <c r="H2394" s="2"/>
      <c r="I2394" s="4"/>
      <c r="J2394" s="4"/>
      <c r="K2394" s="4"/>
      <c r="L2394" s="4"/>
      <c r="M2394" s="4" t="str">
        <f>IF(vlookup(A2394,'Available Pokemon'!A:C,3,FALSE)=D2394,"Y","N")</f>
        <v>N</v>
      </c>
      <c r="N2394" s="4" t="str">
        <f>iferror(IF(vlookup(A2394,'Available Pokemon'!A:D,4,FALSE)=D2394,"Y","N"),"N")</f>
        <v>N</v>
      </c>
      <c r="O2394" s="4" t="str">
        <f t="shared" si="8"/>
        <v>N</v>
      </c>
      <c r="P2394" s="4" t="s">
        <v>44</v>
      </c>
      <c r="Q2394" s="4" t="s">
        <v>121</v>
      </c>
      <c r="R2394" s="4"/>
      <c r="S2394" s="4"/>
      <c r="T2394" s="4">
        <v>0.0</v>
      </c>
      <c r="U2394" s="4" t="s">
        <v>31</v>
      </c>
    </row>
    <row r="2395" hidden="1">
      <c r="A2395" s="11" t="s">
        <v>658</v>
      </c>
      <c r="B2395" s="2" t="s">
        <v>938</v>
      </c>
      <c r="C2395" s="12" t="s">
        <v>1482</v>
      </c>
      <c r="D2395" s="3" t="str">
        <f>VLOOKUP(C2395,Locations!$G$2:$H$250,2,false)</f>
        <v>00198 Manyworld Forest</v>
      </c>
      <c r="E2395" s="11" t="s">
        <v>24</v>
      </c>
      <c r="F2395" s="4" t="s">
        <v>1479</v>
      </c>
      <c r="G2395" s="5"/>
      <c r="H2395" s="2"/>
      <c r="I2395" s="4"/>
      <c r="J2395" s="4"/>
      <c r="K2395" s="4"/>
      <c r="L2395" s="4"/>
      <c r="M2395" s="4" t="str">
        <f>IF(vlookup(A2395,'Available Pokemon'!A:C,3,FALSE)=D2395,"Y","N")</f>
        <v>N</v>
      </c>
      <c r="N2395" s="4" t="str">
        <f>iferror(IF(vlookup(A2395,'Available Pokemon'!A:D,4,FALSE)=D2395,"Y","N"),"N")</f>
        <v>N</v>
      </c>
      <c r="O2395" s="4" t="str">
        <f t="shared" si="8"/>
        <v>N</v>
      </c>
      <c r="P2395" s="4" t="s">
        <v>121</v>
      </c>
      <c r="Q2395" s="4" t="s">
        <v>44</v>
      </c>
      <c r="R2395" s="4" t="s">
        <v>28</v>
      </c>
      <c r="S2395" s="4" t="s">
        <v>31</v>
      </c>
      <c r="T2395" s="4">
        <v>1.0</v>
      </c>
      <c r="U2395" s="4"/>
    </row>
    <row r="2396" hidden="1">
      <c r="A2396" s="11" t="s">
        <v>1360</v>
      </c>
      <c r="B2396" s="2" t="s">
        <v>938</v>
      </c>
      <c r="C2396" s="12" t="s">
        <v>1482</v>
      </c>
      <c r="D2396" s="3" t="str">
        <f>VLOOKUP(C2396,Locations!$G$2:$H$250,2,false)</f>
        <v>00198 Manyworld Forest</v>
      </c>
      <c r="E2396" s="11" t="s">
        <v>24</v>
      </c>
      <c r="F2396" s="4" t="s">
        <v>1479</v>
      </c>
      <c r="G2396" s="5"/>
      <c r="H2396" s="2"/>
      <c r="I2396" s="4"/>
      <c r="J2396" s="4"/>
      <c r="K2396" s="4"/>
      <c r="L2396" s="4"/>
      <c r="M2396" s="4" t="str">
        <f>IF(vlookup(A2396,'Available Pokemon'!A:C,3,FALSE)=D2396,"Y","N")</f>
        <v>N</v>
      </c>
      <c r="N2396" s="4" t="str">
        <f>iferror(IF(vlookup(A2396,'Available Pokemon'!A:D,4,FALSE)=D2396,"Y","N"),"N")</f>
        <v>N</v>
      </c>
      <c r="O2396" s="4" t="str">
        <f t="shared" si="8"/>
        <v>N</v>
      </c>
      <c r="P2396" s="4" t="s">
        <v>121</v>
      </c>
      <c r="Q2396" s="4" t="s">
        <v>44</v>
      </c>
      <c r="R2396" s="4"/>
      <c r="S2396" s="4"/>
      <c r="T2396" s="4">
        <v>0.0</v>
      </c>
      <c r="U2396" s="4" t="s">
        <v>31</v>
      </c>
    </row>
    <row r="2397" hidden="1">
      <c r="A2397" s="11" t="s">
        <v>660</v>
      </c>
      <c r="B2397" s="2" t="s">
        <v>938</v>
      </c>
      <c r="C2397" s="12" t="s">
        <v>1482</v>
      </c>
      <c r="D2397" s="3" t="str">
        <f>VLOOKUP(C2397,Locations!$G$2:$H$250,2,false)</f>
        <v>00198 Manyworld Forest</v>
      </c>
      <c r="E2397" s="11" t="s">
        <v>24</v>
      </c>
      <c r="F2397" s="4" t="s">
        <v>1479</v>
      </c>
      <c r="G2397" s="5"/>
      <c r="H2397" s="2"/>
      <c r="I2397" s="4"/>
      <c r="J2397" s="4"/>
      <c r="K2397" s="4"/>
      <c r="L2397" s="4"/>
      <c r="M2397" s="4" t="str">
        <f>IF(vlookup(A2397,'Available Pokemon'!A:C,3,FALSE)=D2397,"Y","N")</f>
        <v>N</v>
      </c>
      <c r="N2397" s="4" t="str">
        <f>iferror(IF(vlookup(A2397,'Available Pokemon'!A:D,4,FALSE)=D2397,"Y","N"),"N")</f>
        <v>N</v>
      </c>
      <c r="O2397" s="4" t="str">
        <f t="shared" si="8"/>
        <v>N</v>
      </c>
      <c r="P2397" s="4" t="s">
        <v>121</v>
      </c>
      <c r="Q2397" s="4" t="s">
        <v>44</v>
      </c>
      <c r="R2397" s="4" t="s">
        <v>28</v>
      </c>
      <c r="S2397" s="4" t="s">
        <v>31</v>
      </c>
      <c r="T2397" s="4">
        <v>1.0</v>
      </c>
      <c r="U2397" s="4"/>
    </row>
    <row r="2398" hidden="1">
      <c r="A2398" s="11" t="s">
        <v>1362</v>
      </c>
      <c r="B2398" s="2" t="s">
        <v>938</v>
      </c>
      <c r="C2398" s="12" t="s">
        <v>1482</v>
      </c>
      <c r="D2398" s="3" t="str">
        <f>VLOOKUP(C2398,Locations!$G$2:$H$250,2,false)</f>
        <v>00198 Manyworld Forest</v>
      </c>
      <c r="E2398" s="11" t="s">
        <v>24</v>
      </c>
      <c r="F2398" s="4" t="s">
        <v>1479</v>
      </c>
      <c r="G2398" s="5"/>
      <c r="H2398" s="2"/>
      <c r="I2398" s="4"/>
      <c r="J2398" s="4"/>
      <c r="K2398" s="4"/>
      <c r="L2398" s="4"/>
      <c r="M2398" s="4" t="str">
        <f>IF(vlookup(A2398,'Available Pokemon'!A:C,3,FALSE)=D2398,"Y","N")</f>
        <v>N</v>
      </c>
      <c r="N2398" s="4" t="str">
        <f>iferror(IF(vlookup(A2398,'Available Pokemon'!A:D,4,FALSE)=D2398,"Y","N"),"N")</f>
        <v>N</v>
      </c>
      <c r="O2398" s="4" t="str">
        <f t="shared" si="8"/>
        <v>N</v>
      </c>
      <c r="P2398" s="4" t="s">
        <v>121</v>
      </c>
      <c r="Q2398" s="4" t="s">
        <v>44</v>
      </c>
      <c r="R2398" s="4"/>
      <c r="S2398" s="4"/>
      <c r="T2398" s="4">
        <v>0.0</v>
      </c>
      <c r="U2398" s="4" t="s">
        <v>31</v>
      </c>
    </row>
    <row r="2399" hidden="1">
      <c r="A2399" s="11" t="s">
        <v>881</v>
      </c>
      <c r="B2399" s="11" t="s">
        <v>44</v>
      </c>
      <c r="C2399" s="12" t="s">
        <v>1482</v>
      </c>
      <c r="D2399" s="3" t="str">
        <f>VLOOKUP(C2399,Locations!$G$2:$H$250,2,false)</f>
        <v>00198 Manyworld Forest</v>
      </c>
      <c r="E2399" s="11" t="s">
        <v>24</v>
      </c>
      <c r="F2399" s="4" t="s">
        <v>1479</v>
      </c>
      <c r="G2399" s="3"/>
      <c r="H2399" s="11"/>
      <c r="I2399" s="4" t="s">
        <v>389</v>
      </c>
      <c r="J2399" s="4"/>
      <c r="K2399" s="4"/>
      <c r="L2399" s="4"/>
      <c r="M2399" s="4" t="str">
        <f>IF(vlookup(A2399,'Available Pokemon'!A:C,3,FALSE)=D2399,"Y","N")</f>
        <v>N</v>
      </c>
      <c r="N2399" s="4" t="str">
        <f>iferror(IF(vlookup(A2399,'Available Pokemon'!A:D,4,FALSE)=D2399,"Y","N"),"N")</f>
        <v>N</v>
      </c>
      <c r="O2399" s="4" t="str">
        <f t="shared" si="8"/>
        <v>N</v>
      </c>
      <c r="P2399" s="4" t="s">
        <v>44</v>
      </c>
      <c r="Q2399" s="4" t="s">
        <v>121</v>
      </c>
      <c r="R2399" s="4" t="s">
        <v>28</v>
      </c>
      <c r="S2399" s="4" t="s">
        <v>31</v>
      </c>
      <c r="T2399" s="4" t="s">
        <v>82</v>
      </c>
      <c r="U2399" s="4" t="s">
        <v>31</v>
      </c>
    </row>
    <row r="2400">
      <c r="A2400" s="11" t="s">
        <v>1487</v>
      </c>
      <c r="B2400" s="11" t="s">
        <v>96</v>
      </c>
      <c r="C2400" s="12" t="s">
        <v>1488</v>
      </c>
      <c r="D2400" s="3" t="str">
        <f>VLOOKUP(C2400,Locations!$G$2:$H$250,2,false)</f>
        <v>00210 Manyworld Pool</v>
      </c>
      <c r="E2400" s="11" t="s">
        <v>24</v>
      </c>
      <c r="F2400" s="4" t="s">
        <v>1479</v>
      </c>
      <c r="G2400" s="5"/>
      <c r="H2400" s="11"/>
      <c r="I2400" s="4"/>
      <c r="J2400" s="4"/>
      <c r="K2400" s="4"/>
      <c r="L2400" s="4"/>
      <c r="M2400" s="4" t="str">
        <f>IF(vlookup(A2400,'Available Pokemon'!A:C,3,FALSE)=D2400,"Y","N")</f>
        <v>Y</v>
      </c>
      <c r="N2400" s="4" t="str">
        <f>iferror(IF(vlookup(A2400,'Available Pokemon'!A:D,4,FALSE)=D2400,"Y","N"),"N")</f>
        <v>N</v>
      </c>
      <c r="O2400" s="4" t="str">
        <f t="shared" si="8"/>
        <v>Y</v>
      </c>
      <c r="P2400" s="4" t="s">
        <v>44</v>
      </c>
      <c r="Q2400" s="4"/>
      <c r="R2400" s="4"/>
      <c r="S2400" s="4"/>
      <c r="T2400" s="4">
        <v>1.0</v>
      </c>
      <c r="U2400" s="4"/>
    </row>
    <row r="2401" hidden="1">
      <c r="A2401" s="11" t="s">
        <v>853</v>
      </c>
      <c r="B2401" s="11" t="s">
        <v>96</v>
      </c>
      <c r="C2401" s="12" t="s">
        <v>1488</v>
      </c>
      <c r="D2401" s="3" t="str">
        <f>VLOOKUP(C2401,Locations!$G$2:$H$250,2,false)</f>
        <v>00210 Manyworld Pool</v>
      </c>
      <c r="E2401" s="11" t="s">
        <v>24</v>
      </c>
      <c r="F2401" s="4" t="s">
        <v>1479</v>
      </c>
      <c r="G2401" s="3"/>
      <c r="H2401" s="11"/>
      <c r="I2401" s="4"/>
      <c r="J2401" s="4"/>
      <c r="K2401" s="4"/>
      <c r="L2401" s="4"/>
      <c r="M2401" s="4" t="str">
        <f>IF(vlookup(A2401,'Available Pokemon'!A:C,3,FALSE)=D2401,"Y","N")</f>
        <v>N</v>
      </c>
      <c r="N2401" s="4" t="str">
        <f>iferror(IF(vlookup(A2401,'Available Pokemon'!A:D,4,FALSE)=D2401,"Y","N"),"N")</f>
        <v>N</v>
      </c>
      <c r="O2401" s="4" t="str">
        <f t="shared" si="8"/>
        <v>N</v>
      </c>
      <c r="P2401" s="4" t="s">
        <v>44</v>
      </c>
      <c r="Q2401" s="4"/>
      <c r="R2401" s="4" t="s">
        <v>28</v>
      </c>
      <c r="S2401" s="4" t="s">
        <v>28</v>
      </c>
      <c r="T2401" s="4">
        <v>0.0</v>
      </c>
      <c r="U2401" s="4" t="s">
        <v>31</v>
      </c>
    </row>
    <row r="2402" hidden="1">
      <c r="A2402" s="11" t="s">
        <v>923</v>
      </c>
      <c r="B2402" s="11" t="s">
        <v>96</v>
      </c>
      <c r="C2402" s="12" t="s">
        <v>1488</v>
      </c>
      <c r="D2402" s="3" t="str">
        <f>VLOOKUP(C2402,Locations!$G$2:$H$250,2,false)</f>
        <v>00210 Manyworld Pool</v>
      </c>
      <c r="E2402" s="11" t="s">
        <v>24</v>
      </c>
      <c r="F2402" s="4" t="s">
        <v>1479</v>
      </c>
      <c r="G2402" s="3"/>
      <c r="H2402" s="11"/>
      <c r="I2402" s="4" t="s">
        <v>160</v>
      </c>
      <c r="J2402" s="4" t="s">
        <v>160</v>
      </c>
      <c r="K2402" s="4" t="s">
        <v>160</v>
      </c>
      <c r="L2402" s="4"/>
      <c r="M2402" s="4" t="str">
        <f>IF(vlookup(A2402,'Available Pokemon'!A:C,3,FALSE)=D2402,"Y","N")</f>
        <v>N</v>
      </c>
      <c r="N2402" s="4" t="str">
        <f>iferror(IF(vlookup(A2402,'Available Pokemon'!A:D,4,FALSE)=D2402,"Y","N"),"N")</f>
        <v>N</v>
      </c>
      <c r="O2402" s="4" t="str">
        <f t="shared" si="8"/>
        <v>N</v>
      </c>
      <c r="P2402" s="4" t="s">
        <v>44</v>
      </c>
      <c r="Q2402" s="4" t="s">
        <v>75</v>
      </c>
      <c r="R2402" s="4"/>
      <c r="S2402" s="4"/>
      <c r="T2402" s="4" t="s">
        <v>82</v>
      </c>
      <c r="U2402" s="4" t="s">
        <v>31</v>
      </c>
    </row>
    <row r="2403" hidden="1">
      <c r="A2403" s="11" t="s">
        <v>1200</v>
      </c>
      <c r="B2403" s="11" t="s">
        <v>96</v>
      </c>
      <c r="C2403" s="12" t="s">
        <v>1488</v>
      </c>
      <c r="D2403" s="3" t="str">
        <f>VLOOKUP(C2403,Locations!$G$2:$H$250,2,false)</f>
        <v>00210 Manyworld Pool</v>
      </c>
      <c r="E2403" s="11" t="s">
        <v>24</v>
      </c>
      <c r="F2403" s="4" t="s">
        <v>1479</v>
      </c>
      <c r="G2403" s="3"/>
      <c r="H2403" s="11"/>
      <c r="I2403" s="4" t="s">
        <v>688</v>
      </c>
      <c r="J2403" s="4"/>
      <c r="K2403" s="4"/>
      <c r="L2403" s="4"/>
      <c r="M2403" s="4" t="str">
        <f>IF(vlookup(A2403,'Available Pokemon'!A:C,3,FALSE)=D2403,"Y","N")</f>
        <v>N</v>
      </c>
      <c r="N2403" s="4" t="str">
        <f>iferror(IF(vlookup(A2403,'Available Pokemon'!A:D,4,FALSE)=D2403,"Y","N"),"N")</f>
        <v>N</v>
      </c>
      <c r="O2403" s="4" t="str">
        <f t="shared" si="8"/>
        <v>N</v>
      </c>
      <c r="P2403" s="4" t="s">
        <v>44</v>
      </c>
      <c r="Q2403" s="4" t="s">
        <v>226</v>
      </c>
      <c r="R2403" s="4"/>
      <c r="S2403" s="4"/>
      <c r="T2403" s="4">
        <v>0.0</v>
      </c>
      <c r="U2403" s="4" t="s">
        <v>31</v>
      </c>
    </row>
    <row r="2404" hidden="1">
      <c r="A2404" s="11" t="s">
        <v>576</v>
      </c>
      <c r="B2404" s="11" t="s">
        <v>96</v>
      </c>
      <c r="C2404" s="12" t="s">
        <v>1488</v>
      </c>
      <c r="D2404" s="3" t="str">
        <f>VLOOKUP(C2404,Locations!$G$2:$H$250,2,false)</f>
        <v>00210 Manyworld Pool</v>
      </c>
      <c r="E2404" s="11" t="s">
        <v>24</v>
      </c>
      <c r="F2404" s="4" t="s">
        <v>1479</v>
      </c>
      <c r="G2404" s="3"/>
      <c r="H2404" s="11"/>
      <c r="I2404" s="4"/>
      <c r="J2404" s="4"/>
      <c r="K2404" s="4"/>
      <c r="L2404" s="4"/>
      <c r="M2404" s="4" t="str">
        <f>IF(vlookup(A2404,'Available Pokemon'!A:C,3,FALSE)=D2404,"Y","N")</f>
        <v>N</v>
      </c>
      <c r="N2404" s="4" t="str">
        <f>iferror(IF(vlookup(A2404,'Available Pokemon'!A:D,4,FALSE)=D2404,"Y","N"),"N")</f>
        <v>N</v>
      </c>
      <c r="O2404" s="4" t="str">
        <f t="shared" si="8"/>
        <v>N</v>
      </c>
      <c r="P2404" s="4" t="s">
        <v>44</v>
      </c>
      <c r="Q2404" s="4" t="s">
        <v>128</v>
      </c>
      <c r="R2404" s="4" t="s">
        <v>28</v>
      </c>
      <c r="S2404" s="4" t="s">
        <v>28</v>
      </c>
      <c r="T2404" s="4">
        <v>0.0</v>
      </c>
      <c r="U2404" s="4" t="s">
        <v>31</v>
      </c>
    </row>
    <row r="2405" hidden="1">
      <c r="A2405" s="11" t="s">
        <v>752</v>
      </c>
      <c r="B2405" s="11" t="s">
        <v>96</v>
      </c>
      <c r="C2405" s="12" t="s">
        <v>1488</v>
      </c>
      <c r="D2405" s="3" t="str">
        <f>VLOOKUP(C2405,Locations!$G$2:$H$250,2,false)</f>
        <v>00210 Manyworld Pool</v>
      </c>
      <c r="E2405" s="11" t="s">
        <v>24</v>
      </c>
      <c r="F2405" s="4" t="s">
        <v>1479</v>
      </c>
      <c r="G2405" s="3"/>
      <c r="H2405" s="11"/>
      <c r="I2405" s="4" t="s">
        <v>336</v>
      </c>
      <c r="J2405" s="4"/>
      <c r="K2405" s="4"/>
      <c r="L2405" s="4"/>
      <c r="M2405" s="4" t="str">
        <f>IF(vlookup(A2405,'Available Pokemon'!A:C,3,FALSE)=D2405,"Y","N")</f>
        <v>N</v>
      </c>
      <c r="N2405" s="4" t="str">
        <f>iferror(IF(vlookup(A2405,'Available Pokemon'!A:D,4,FALSE)=D2405,"Y","N"),"N")</f>
        <v>N</v>
      </c>
      <c r="O2405" s="4" t="str">
        <f t="shared" si="8"/>
        <v>N</v>
      </c>
      <c r="P2405" s="4" t="s">
        <v>44</v>
      </c>
      <c r="Q2405" s="4" t="s">
        <v>30</v>
      </c>
      <c r="R2405" s="4" t="s">
        <v>28</v>
      </c>
      <c r="S2405" s="4" t="s">
        <v>31</v>
      </c>
      <c r="T2405" s="4" t="s">
        <v>82</v>
      </c>
      <c r="U2405" s="4" t="s">
        <v>31</v>
      </c>
    </row>
    <row r="2406" hidden="1">
      <c r="A2406" s="11" t="s">
        <v>269</v>
      </c>
      <c r="B2406" s="11" t="s">
        <v>96</v>
      </c>
      <c r="C2406" s="12" t="s">
        <v>1488</v>
      </c>
      <c r="D2406" s="3" t="str">
        <f>VLOOKUP(C2406,Locations!$G$2:$H$250,2,false)</f>
        <v>00210 Manyworld Pool</v>
      </c>
      <c r="E2406" s="11" t="s">
        <v>24</v>
      </c>
      <c r="F2406" s="4" t="s">
        <v>1479</v>
      </c>
      <c r="G2406" s="3"/>
      <c r="H2406" s="11"/>
      <c r="I2406" s="4"/>
      <c r="J2406" s="4"/>
      <c r="K2406" s="4"/>
      <c r="L2406" s="4"/>
      <c r="M2406" s="4" t="str">
        <f>IF(vlookup(A2406,'Available Pokemon'!A:C,3,FALSE)=D2406,"Y","N")</f>
        <v>N</v>
      </c>
      <c r="N2406" s="4" t="str">
        <f>iferror(IF(vlookup(A2406,'Available Pokemon'!A:D,4,FALSE)=D2406,"Y","N"),"N")</f>
        <v>N</v>
      </c>
      <c r="O2406" s="4" t="str">
        <f t="shared" si="8"/>
        <v>N</v>
      </c>
      <c r="P2406" s="4" t="s">
        <v>44</v>
      </c>
      <c r="Q2406" s="4"/>
      <c r="R2406" s="4" t="s">
        <v>28</v>
      </c>
      <c r="S2406" s="4" t="s">
        <v>31</v>
      </c>
      <c r="T2406" s="4">
        <v>1.0</v>
      </c>
      <c r="U2406" s="4"/>
    </row>
    <row r="2407" hidden="1">
      <c r="A2407" s="11" t="s">
        <v>270</v>
      </c>
      <c r="B2407" s="11" t="s">
        <v>96</v>
      </c>
      <c r="C2407" s="12" t="s">
        <v>1488</v>
      </c>
      <c r="D2407" s="3" t="str">
        <f>VLOOKUP(C2407,Locations!$G$2:$H$250,2,false)</f>
        <v>00210 Manyworld Pool</v>
      </c>
      <c r="E2407" s="11" t="s">
        <v>24</v>
      </c>
      <c r="F2407" s="4" t="s">
        <v>1479</v>
      </c>
      <c r="G2407" s="3"/>
      <c r="H2407" s="11"/>
      <c r="I2407" s="4"/>
      <c r="J2407" s="4"/>
      <c r="K2407" s="4"/>
      <c r="L2407" s="4"/>
      <c r="M2407" s="4" t="str">
        <f>IF(vlookup(A2407,'Available Pokemon'!A:C,3,FALSE)=D2407,"Y","N")</f>
        <v>N</v>
      </c>
      <c r="N2407" s="4" t="str">
        <f>iferror(IF(vlookup(A2407,'Available Pokemon'!A:D,4,FALSE)=D2407,"Y","N"),"N")</f>
        <v>N</v>
      </c>
      <c r="O2407" s="4" t="str">
        <f t="shared" si="8"/>
        <v>N</v>
      </c>
      <c r="P2407" s="4" t="s">
        <v>44</v>
      </c>
      <c r="Q2407" s="4"/>
      <c r="R2407" s="4" t="s">
        <v>271</v>
      </c>
      <c r="S2407" s="4" t="s">
        <v>31</v>
      </c>
      <c r="T2407" s="4">
        <v>1.0</v>
      </c>
      <c r="U2407" s="4"/>
    </row>
    <row r="2408" hidden="1">
      <c r="A2408" s="11" t="s">
        <v>942</v>
      </c>
      <c r="B2408" s="11" t="s">
        <v>96</v>
      </c>
      <c r="C2408" s="12" t="s">
        <v>1488</v>
      </c>
      <c r="D2408" s="3" t="str">
        <f>VLOOKUP(C2408,Locations!$G$2:$H$250,2,false)</f>
        <v>00210 Manyworld Pool</v>
      </c>
      <c r="E2408" s="11" t="s">
        <v>24</v>
      </c>
      <c r="F2408" s="4" t="s">
        <v>1479</v>
      </c>
      <c r="G2408" s="3"/>
      <c r="H2408" s="11"/>
      <c r="I2408" s="4" t="s">
        <v>878</v>
      </c>
      <c r="J2408" s="4" t="s">
        <v>879</v>
      </c>
      <c r="K2408" s="4"/>
      <c r="L2408" s="4"/>
      <c r="M2408" s="4" t="str">
        <f>IF(vlookup(A2408,'Available Pokemon'!A:C,3,FALSE)=D2408,"Y","N")</f>
        <v>N</v>
      </c>
      <c r="N2408" s="4" t="str">
        <f>iferror(IF(vlookup(A2408,'Available Pokemon'!A:D,4,FALSE)=D2408,"Y","N"),"N")</f>
        <v>N</v>
      </c>
      <c r="O2408" s="4" t="str">
        <f t="shared" si="8"/>
        <v>N</v>
      </c>
      <c r="P2408" s="4" t="s">
        <v>44</v>
      </c>
      <c r="Q2408" s="4"/>
      <c r="R2408" s="4" t="s">
        <v>271</v>
      </c>
      <c r="S2408" s="4" t="s">
        <v>31</v>
      </c>
      <c r="T2408" s="4">
        <v>1.0</v>
      </c>
      <c r="U2408" s="4"/>
    </row>
    <row r="2409" hidden="1">
      <c r="A2409" s="11" t="s">
        <v>272</v>
      </c>
      <c r="B2409" s="11" t="s">
        <v>96</v>
      </c>
      <c r="C2409" s="12" t="s">
        <v>1488</v>
      </c>
      <c r="D2409" s="3" t="str">
        <f>VLOOKUP(C2409,Locations!$G$2:$H$250,2,false)</f>
        <v>00210 Manyworld Pool</v>
      </c>
      <c r="E2409" s="11" t="s">
        <v>24</v>
      </c>
      <c r="F2409" s="4" t="s">
        <v>1479</v>
      </c>
      <c r="G2409" s="3"/>
      <c r="H2409" s="11"/>
      <c r="I2409" s="4"/>
      <c r="J2409" s="4"/>
      <c r="K2409" s="4"/>
      <c r="L2409" s="4"/>
      <c r="M2409" s="4" t="str">
        <f>IF(vlookup(A2409,'Available Pokemon'!A:C,3,FALSE)=D2409,"Y","N")</f>
        <v>N</v>
      </c>
      <c r="N2409" s="4" t="str">
        <f>iferror(IF(vlookup(A2409,'Available Pokemon'!A:D,4,FALSE)=D2409,"Y","N"),"N")</f>
        <v>N</v>
      </c>
      <c r="O2409" s="4" t="str">
        <f t="shared" si="8"/>
        <v>N</v>
      </c>
      <c r="P2409" s="4" t="s">
        <v>75</v>
      </c>
      <c r="Q2409" s="4" t="s">
        <v>44</v>
      </c>
      <c r="R2409" s="4" t="s">
        <v>28</v>
      </c>
      <c r="S2409" s="4" t="s">
        <v>31</v>
      </c>
      <c r="T2409" s="4">
        <v>2.0</v>
      </c>
      <c r="U2409" s="4"/>
    </row>
    <row r="2410" hidden="1">
      <c r="A2410" s="11" t="s">
        <v>1363</v>
      </c>
      <c r="B2410" s="11" t="s">
        <v>96</v>
      </c>
      <c r="C2410" s="12" t="s">
        <v>1488</v>
      </c>
      <c r="D2410" s="3" t="str">
        <f>VLOOKUP(C2410,Locations!$G$2:$H$250,2,false)</f>
        <v>00210 Manyworld Pool</v>
      </c>
      <c r="E2410" s="11" t="s">
        <v>24</v>
      </c>
      <c r="F2410" s="4" t="s">
        <v>1479</v>
      </c>
      <c r="G2410" s="3"/>
      <c r="H2410" s="11"/>
      <c r="I2410" s="4" t="s">
        <v>975</v>
      </c>
      <c r="J2410" s="4" t="s">
        <v>976</v>
      </c>
      <c r="K2410" s="4"/>
      <c r="L2410" s="4" t="s">
        <v>70</v>
      </c>
      <c r="M2410" s="4" t="str">
        <f>IF(vlookup(A2410,'Available Pokemon'!A:C,3,FALSE)=D2410,"Y","N")</f>
        <v>N</v>
      </c>
      <c r="N2410" s="4" t="str">
        <f>iferror(IF(vlookup(A2410,'Available Pokemon'!A:D,4,FALSE)=D2410,"Y","N"),"N")</f>
        <v>N</v>
      </c>
      <c r="O2410" s="4" t="str">
        <f t="shared" si="8"/>
        <v>N</v>
      </c>
      <c r="P2410" s="4" t="s">
        <v>44</v>
      </c>
      <c r="Q2410" s="4" t="s">
        <v>111</v>
      </c>
      <c r="R2410" s="4"/>
      <c r="S2410" s="4"/>
      <c r="T2410" s="4">
        <v>0.0</v>
      </c>
      <c r="U2410" s="4" t="s">
        <v>31</v>
      </c>
    </row>
    <row r="2411" hidden="1">
      <c r="A2411" s="11" t="s">
        <v>1216</v>
      </c>
      <c r="B2411" s="11" t="s">
        <v>96</v>
      </c>
      <c r="C2411" s="12" t="s">
        <v>1488</v>
      </c>
      <c r="D2411" s="3" t="str">
        <f>VLOOKUP(C2411,Locations!$G$2:$H$250,2,false)</f>
        <v>00210 Manyworld Pool</v>
      </c>
      <c r="E2411" s="11" t="s">
        <v>24</v>
      </c>
      <c r="F2411" s="4" t="s">
        <v>1479</v>
      </c>
      <c r="G2411" s="3"/>
      <c r="H2411" s="11"/>
      <c r="I2411" s="4"/>
      <c r="J2411" s="4"/>
      <c r="K2411" s="4"/>
      <c r="L2411" s="4"/>
      <c r="M2411" s="4" t="str">
        <f>IF(vlookup(A2411,'Available Pokemon'!A:C,3,FALSE)=D2411,"Y","N")</f>
        <v>N</v>
      </c>
      <c r="N2411" s="4" t="str">
        <f>iferror(IF(vlookup(A2411,'Available Pokemon'!A:D,4,FALSE)=D2411,"Y","N"),"N")</f>
        <v>N</v>
      </c>
      <c r="O2411" s="4" t="str">
        <f t="shared" si="8"/>
        <v>N</v>
      </c>
      <c r="P2411" s="4" t="s">
        <v>44</v>
      </c>
      <c r="Q2411" s="4"/>
      <c r="R2411" s="4"/>
      <c r="S2411" s="4"/>
      <c r="T2411" s="4">
        <v>0.0</v>
      </c>
      <c r="U2411" s="4" t="s">
        <v>31</v>
      </c>
    </row>
    <row r="2412" hidden="1">
      <c r="A2412" s="11" t="s">
        <v>1062</v>
      </c>
      <c r="B2412" s="11" t="s">
        <v>165</v>
      </c>
      <c r="C2412" s="12" t="s">
        <v>1412</v>
      </c>
      <c r="D2412" s="3" t="str">
        <f>VLOOKUP(C2412,Locations!$G$2:$H$250,2,false)</f>
        <v>00215 Mirage Tower?</v>
      </c>
      <c r="E2412" s="11" t="s">
        <v>24</v>
      </c>
      <c r="F2412" s="4" t="s">
        <v>1479</v>
      </c>
      <c r="G2412" s="3"/>
      <c r="H2412" s="11"/>
      <c r="I2412" s="4" t="s">
        <v>550</v>
      </c>
      <c r="J2412" s="4"/>
      <c r="K2412" s="4"/>
      <c r="L2412" s="4"/>
      <c r="M2412" s="4" t="str">
        <f>IF(vlookup(A2412,'Available Pokemon'!A:C,3,FALSE)=D2412,"Y","N")</f>
        <v>N</v>
      </c>
      <c r="N2412" s="4" t="str">
        <f>iferror(IF(vlookup(A2412,'Available Pokemon'!A:D,4,FALSE)=D2412,"Y","N"),"N")</f>
        <v>N</v>
      </c>
      <c r="O2412" s="4" t="str">
        <f t="shared" si="8"/>
        <v>N</v>
      </c>
      <c r="P2412" s="4" t="s">
        <v>131</v>
      </c>
      <c r="Q2412" s="4" t="s">
        <v>121</v>
      </c>
      <c r="R2412" s="4" t="s">
        <v>28</v>
      </c>
      <c r="S2412" s="4" t="s">
        <v>28</v>
      </c>
      <c r="T2412" s="4">
        <v>0.0</v>
      </c>
      <c r="U2412" s="4" t="s">
        <v>31</v>
      </c>
    </row>
    <row r="2413" hidden="1">
      <c r="A2413" s="2" t="s">
        <v>507</v>
      </c>
      <c r="B2413" s="11" t="s">
        <v>165</v>
      </c>
      <c r="C2413" s="12" t="s">
        <v>1412</v>
      </c>
      <c r="D2413" s="3" t="str">
        <f>VLOOKUP(C2413,Locations!$G$2:$H$250,2,false)</f>
        <v>00215 Mirage Tower?</v>
      </c>
      <c r="E2413" s="11" t="s">
        <v>24</v>
      </c>
      <c r="F2413" s="4" t="s">
        <v>1479</v>
      </c>
      <c r="G2413" s="3"/>
      <c r="H2413" s="11"/>
      <c r="I2413" s="4"/>
      <c r="J2413" s="4"/>
      <c r="K2413" s="4"/>
      <c r="L2413" s="4"/>
      <c r="M2413" s="4" t="str">
        <f>IF(vlookup(A2413,'Available Pokemon'!A:C,3,FALSE)=D2413,"Y","N")</f>
        <v>N</v>
      </c>
      <c r="N2413" s="4" t="str">
        <f>iferror(IF(vlookup(A2413,'Available Pokemon'!A:D,4,FALSE)=D2413,"Y","N"),"N")</f>
        <v>N</v>
      </c>
      <c r="O2413" s="4" t="str">
        <f t="shared" si="8"/>
        <v>N</v>
      </c>
      <c r="P2413" s="4" t="s">
        <v>75</v>
      </c>
      <c r="Q2413" s="4" t="s">
        <v>131</v>
      </c>
      <c r="R2413" s="4" t="s">
        <v>28</v>
      </c>
      <c r="S2413" s="4" t="s">
        <v>28</v>
      </c>
      <c r="T2413" s="4">
        <v>0.0</v>
      </c>
      <c r="U2413" s="4" t="s">
        <v>31</v>
      </c>
    </row>
    <row r="2414" hidden="1">
      <c r="A2414" s="11" t="s">
        <v>1004</v>
      </c>
      <c r="B2414" s="11" t="s">
        <v>165</v>
      </c>
      <c r="C2414" s="12" t="s">
        <v>1412</v>
      </c>
      <c r="D2414" s="3" t="str">
        <f>VLOOKUP(C2414,Locations!$G$2:$H$250,2,false)</f>
        <v>00215 Mirage Tower?</v>
      </c>
      <c r="E2414" s="11" t="s">
        <v>24</v>
      </c>
      <c r="F2414" s="4" t="s">
        <v>1479</v>
      </c>
      <c r="G2414" s="3"/>
      <c r="H2414" s="11"/>
      <c r="I2414" s="4" t="s">
        <v>385</v>
      </c>
      <c r="J2414" s="4"/>
      <c r="K2414" s="4"/>
      <c r="L2414" s="4"/>
      <c r="M2414" s="4" t="str">
        <f>IF(vlookup(A2414,'Available Pokemon'!A:C,3,FALSE)=D2414,"Y","N")</f>
        <v>N</v>
      </c>
      <c r="N2414" s="4" t="str">
        <f>iferror(IF(vlookup(A2414,'Available Pokemon'!A:D,4,FALSE)=D2414,"Y","N"),"N")</f>
        <v>N</v>
      </c>
      <c r="O2414" s="4" t="str">
        <f t="shared" si="8"/>
        <v>N</v>
      </c>
      <c r="P2414" s="4" t="s">
        <v>177</v>
      </c>
      <c r="Q2414" s="4"/>
      <c r="R2414" s="4" t="s">
        <v>28</v>
      </c>
      <c r="S2414" s="4" t="s">
        <v>28</v>
      </c>
      <c r="T2414" s="4">
        <v>0.0</v>
      </c>
      <c r="U2414" s="4" t="s">
        <v>31</v>
      </c>
    </row>
    <row r="2415" hidden="1">
      <c r="A2415" s="11" t="s">
        <v>355</v>
      </c>
      <c r="B2415" s="11" t="s">
        <v>165</v>
      </c>
      <c r="C2415" s="12" t="s">
        <v>1412</v>
      </c>
      <c r="D2415" s="3" t="str">
        <f>VLOOKUP(C2415,Locations!$G$2:$H$250,2,false)</f>
        <v>00215 Mirage Tower?</v>
      </c>
      <c r="E2415" s="11" t="s">
        <v>24</v>
      </c>
      <c r="F2415" s="4" t="s">
        <v>1479</v>
      </c>
      <c r="G2415" s="3"/>
      <c r="H2415" s="11"/>
      <c r="I2415" s="4"/>
      <c r="J2415" s="4"/>
      <c r="K2415" s="4"/>
      <c r="L2415" s="4" t="s">
        <v>70</v>
      </c>
      <c r="M2415" s="4" t="str">
        <f>IF(vlookup(A2415,'Available Pokemon'!A:C,3,FALSE)=D2415,"Y","N")</f>
        <v>N</v>
      </c>
      <c r="N2415" s="4" t="str">
        <f>iferror(IF(vlookup(A2415,'Available Pokemon'!A:D,4,FALSE)=D2415,"Y","N"),"N")</f>
        <v>N</v>
      </c>
      <c r="O2415" s="4" t="str">
        <f t="shared" si="8"/>
        <v>N</v>
      </c>
      <c r="P2415" s="4" t="s">
        <v>121</v>
      </c>
      <c r="Q2415" s="4" t="s">
        <v>172</v>
      </c>
      <c r="R2415" s="4" t="s">
        <v>28</v>
      </c>
      <c r="S2415" s="4" t="s">
        <v>31</v>
      </c>
      <c r="T2415" s="4" t="s">
        <v>82</v>
      </c>
      <c r="U2415" s="4" t="s">
        <v>31</v>
      </c>
    </row>
    <row r="2416" hidden="1">
      <c r="A2416" s="11" t="s">
        <v>763</v>
      </c>
      <c r="B2416" s="11" t="s">
        <v>165</v>
      </c>
      <c r="C2416" s="12" t="s">
        <v>1412</v>
      </c>
      <c r="D2416" s="3" t="str">
        <f>VLOOKUP(C2416,Locations!$G$2:$H$250,2,false)</f>
        <v>00215 Mirage Tower?</v>
      </c>
      <c r="E2416" s="11" t="s">
        <v>24</v>
      </c>
      <c r="F2416" s="4" t="s">
        <v>1479</v>
      </c>
      <c r="G2416" s="3"/>
      <c r="H2416" s="11"/>
      <c r="I2416" s="4" t="s">
        <v>385</v>
      </c>
      <c r="J2416" s="4"/>
      <c r="K2416" s="4"/>
      <c r="L2416" s="4"/>
      <c r="M2416" s="4" t="str">
        <f>IF(vlookup(A2416,'Available Pokemon'!A:C,3,FALSE)=D2416,"Y","N")</f>
        <v>N</v>
      </c>
      <c r="N2416" s="4" t="str">
        <f>iferror(IF(vlookup(A2416,'Available Pokemon'!A:D,4,FALSE)=D2416,"Y","N"),"N")</f>
        <v>N</v>
      </c>
      <c r="O2416" s="4" t="str">
        <f t="shared" si="8"/>
        <v>N</v>
      </c>
      <c r="P2416" s="4" t="s">
        <v>177</v>
      </c>
      <c r="Q2416" s="4"/>
      <c r="R2416" s="4" t="s">
        <v>28</v>
      </c>
      <c r="S2416" s="4" t="s">
        <v>28</v>
      </c>
      <c r="T2416" s="4">
        <v>0.0</v>
      </c>
      <c r="U2416" s="4" t="s">
        <v>31</v>
      </c>
    </row>
    <row r="2417" hidden="1">
      <c r="A2417" s="2" t="s">
        <v>701</v>
      </c>
      <c r="B2417" s="11" t="s">
        <v>165</v>
      </c>
      <c r="C2417" s="12" t="s">
        <v>1412</v>
      </c>
      <c r="D2417" s="3" t="str">
        <f>VLOOKUP(C2417,Locations!$G$2:$H$250,2,false)</f>
        <v>00215 Mirage Tower?</v>
      </c>
      <c r="E2417" s="11" t="s">
        <v>24</v>
      </c>
      <c r="F2417" s="4" t="s">
        <v>1479</v>
      </c>
      <c r="G2417" s="3"/>
      <c r="H2417" s="11"/>
      <c r="I2417" s="4" t="s">
        <v>440</v>
      </c>
      <c r="J2417" s="4"/>
      <c r="K2417" s="4"/>
      <c r="L2417" s="4"/>
      <c r="M2417" s="4" t="str">
        <f>IF(vlookup(A2417,'Available Pokemon'!A:C,3,FALSE)=D2417,"Y","N")</f>
        <v>N</v>
      </c>
      <c r="N2417" s="4" t="str">
        <f>iferror(IF(vlookup(A2417,'Available Pokemon'!A:D,4,FALSE)=D2417,"Y","N"),"N")</f>
        <v>N</v>
      </c>
      <c r="O2417" s="4" t="str">
        <f t="shared" si="8"/>
        <v>N</v>
      </c>
      <c r="P2417" s="4" t="s">
        <v>128</v>
      </c>
      <c r="Q2417" s="4"/>
      <c r="R2417" s="4"/>
      <c r="S2417" s="4"/>
      <c r="T2417" s="4">
        <v>0.0</v>
      </c>
      <c r="U2417" s="4" t="s">
        <v>31</v>
      </c>
    </row>
    <row r="2418" hidden="1">
      <c r="A2418" s="11" t="s">
        <v>857</v>
      </c>
      <c r="B2418" s="11" t="s">
        <v>165</v>
      </c>
      <c r="C2418" s="12" t="s">
        <v>1412</v>
      </c>
      <c r="D2418" s="3" t="str">
        <f>VLOOKUP(C2418,Locations!$G$2:$H$250,2,false)</f>
        <v>00215 Mirage Tower?</v>
      </c>
      <c r="E2418" s="11" t="s">
        <v>24</v>
      </c>
      <c r="F2418" s="4" t="s">
        <v>1479</v>
      </c>
      <c r="G2418" s="5"/>
      <c r="H2418" s="11"/>
      <c r="I2418" s="4" t="s">
        <v>385</v>
      </c>
      <c r="J2418" s="4"/>
      <c r="K2418" s="4"/>
      <c r="L2418" s="4"/>
      <c r="M2418" s="4" t="str">
        <f>IF(vlookup(A2418,'Available Pokemon'!A:C,3,FALSE)=D2418,"Y","N")</f>
        <v>N</v>
      </c>
      <c r="N2418" s="4" t="str">
        <f>iferror(IF(vlookup(A2418,'Available Pokemon'!A:D,4,FALSE)=D2418,"Y","N"),"N")</f>
        <v>N</v>
      </c>
      <c r="O2418" s="4" t="str">
        <f t="shared" si="8"/>
        <v>N</v>
      </c>
      <c r="P2418" s="4" t="s">
        <v>177</v>
      </c>
      <c r="Q2418" s="4"/>
      <c r="R2418" s="4"/>
      <c r="S2418" s="4"/>
      <c r="T2418" s="4">
        <v>0.0</v>
      </c>
      <c r="U2418" s="4" t="s">
        <v>31</v>
      </c>
    </row>
    <row r="2419" hidden="1">
      <c r="A2419" s="11" t="s">
        <v>1069</v>
      </c>
      <c r="B2419" s="11" t="s">
        <v>165</v>
      </c>
      <c r="C2419" s="12" t="s">
        <v>1412</v>
      </c>
      <c r="D2419" s="3" t="str">
        <f>VLOOKUP(C2419,Locations!$G$2:$H$250,2,false)</f>
        <v>00215 Mirage Tower?</v>
      </c>
      <c r="E2419" s="11" t="s">
        <v>24</v>
      </c>
      <c r="F2419" s="4" t="s">
        <v>1479</v>
      </c>
      <c r="G2419" s="3"/>
      <c r="H2419" s="11"/>
      <c r="I2419" s="4"/>
      <c r="J2419" s="4"/>
      <c r="K2419" s="4"/>
      <c r="L2419" s="4"/>
      <c r="M2419" s="4" t="str">
        <f>IF(vlookup(A2419,'Available Pokemon'!A:C,3,FALSE)=D2419,"Y","N")</f>
        <v>N</v>
      </c>
      <c r="N2419" s="4" t="str">
        <f>iferror(IF(vlookup(A2419,'Available Pokemon'!A:D,4,FALSE)=D2419,"Y","N"),"N")</f>
        <v>N</v>
      </c>
      <c r="O2419" s="4" t="str">
        <f t="shared" si="8"/>
        <v>N</v>
      </c>
      <c r="P2419" s="4" t="s">
        <v>128</v>
      </c>
      <c r="Q2419" s="4" t="s">
        <v>131</v>
      </c>
      <c r="R2419" s="4" t="s">
        <v>28</v>
      </c>
      <c r="S2419" s="4" t="s">
        <v>28</v>
      </c>
      <c r="T2419" s="4">
        <v>0.0</v>
      </c>
      <c r="U2419" s="4" t="s">
        <v>31</v>
      </c>
    </row>
    <row r="2420" hidden="1">
      <c r="A2420" s="11" t="s">
        <v>756</v>
      </c>
      <c r="B2420" s="11" t="s">
        <v>165</v>
      </c>
      <c r="C2420" s="12" t="s">
        <v>1412</v>
      </c>
      <c r="D2420" s="3" t="str">
        <f>VLOOKUP(C2420,Locations!$G$2:$H$250,2,false)</f>
        <v>00215 Mirage Tower?</v>
      </c>
      <c r="E2420" s="11" t="s">
        <v>24</v>
      </c>
      <c r="F2420" s="4" t="s">
        <v>1479</v>
      </c>
      <c r="G2420" s="3"/>
      <c r="H2420" s="11"/>
      <c r="I2420" s="4"/>
      <c r="J2420" s="4"/>
      <c r="K2420" s="4"/>
      <c r="L2420" s="4"/>
      <c r="M2420" s="4" t="str">
        <f>IF(vlookup(A2420,'Available Pokemon'!A:C,3,FALSE)=D2420,"Y","N")</f>
        <v>N</v>
      </c>
      <c r="N2420" s="4" t="str">
        <f>iferror(IF(vlookup(A2420,'Available Pokemon'!A:D,4,FALSE)=D2420,"Y","N"),"N")</f>
        <v>N</v>
      </c>
      <c r="O2420" s="4" t="str">
        <f t="shared" si="8"/>
        <v>N</v>
      </c>
      <c r="P2420" s="4" t="s">
        <v>44</v>
      </c>
      <c r="Q2420" s="4"/>
      <c r="R2420" s="4" t="s">
        <v>28</v>
      </c>
      <c r="S2420" s="4" t="s">
        <v>28</v>
      </c>
      <c r="T2420" s="4">
        <v>0.0</v>
      </c>
      <c r="U2420" s="4" t="s">
        <v>31</v>
      </c>
    </row>
    <row r="2421" hidden="1">
      <c r="A2421" s="11" t="s">
        <v>853</v>
      </c>
      <c r="B2421" s="11" t="s">
        <v>165</v>
      </c>
      <c r="C2421" s="12" t="s">
        <v>1412</v>
      </c>
      <c r="D2421" s="3" t="str">
        <f>VLOOKUP(C2421,Locations!$G$2:$H$250,2,false)</f>
        <v>00215 Mirage Tower?</v>
      </c>
      <c r="E2421" s="11" t="s">
        <v>24</v>
      </c>
      <c r="F2421" s="4" t="s">
        <v>1479</v>
      </c>
      <c r="G2421" s="3"/>
      <c r="H2421" s="11"/>
      <c r="I2421" s="4"/>
      <c r="J2421" s="4"/>
      <c r="K2421" s="4"/>
      <c r="L2421" s="4"/>
      <c r="M2421" s="4" t="str">
        <f>IF(vlookup(A2421,'Available Pokemon'!A:C,3,FALSE)=D2421,"Y","N")</f>
        <v>N</v>
      </c>
      <c r="N2421" s="4" t="str">
        <f>iferror(IF(vlookup(A2421,'Available Pokemon'!A:D,4,FALSE)=D2421,"Y","N"),"N")</f>
        <v>N</v>
      </c>
      <c r="O2421" s="4" t="str">
        <f t="shared" si="8"/>
        <v>N</v>
      </c>
      <c r="P2421" s="4" t="s">
        <v>44</v>
      </c>
      <c r="Q2421" s="4"/>
      <c r="R2421" s="4" t="s">
        <v>28</v>
      </c>
      <c r="S2421" s="4" t="s">
        <v>28</v>
      </c>
      <c r="T2421" s="4">
        <v>0.0</v>
      </c>
      <c r="U2421" s="4" t="s">
        <v>31</v>
      </c>
    </row>
    <row r="2422" hidden="1">
      <c r="A2422" s="11" t="s">
        <v>866</v>
      </c>
      <c r="B2422" s="11" t="s">
        <v>165</v>
      </c>
      <c r="C2422" s="12" t="s">
        <v>1412</v>
      </c>
      <c r="D2422" s="3" t="str">
        <f>VLOOKUP(C2422,Locations!$G$2:$H$250,2,false)</f>
        <v>00215 Mirage Tower?</v>
      </c>
      <c r="E2422" s="11" t="s">
        <v>24</v>
      </c>
      <c r="F2422" s="4" t="s">
        <v>1479</v>
      </c>
      <c r="G2422" s="3"/>
      <c r="H2422" s="11"/>
      <c r="I2422" s="4" t="s">
        <v>739</v>
      </c>
      <c r="J2422" s="4"/>
      <c r="K2422" s="4"/>
      <c r="L2422" s="4" t="s">
        <v>70</v>
      </c>
      <c r="M2422" s="4" t="str">
        <f>IF(vlookup(A2422,'Available Pokemon'!A:C,3,FALSE)=D2422,"Y","N")</f>
        <v>N</v>
      </c>
      <c r="N2422" s="4" t="str">
        <f>iferror(IF(vlookup(A2422,'Available Pokemon'!A:D,4,FALSE)=D2422,"Y","N"),"N")</f>
        <v>N</v>
      </c>
      <c r="O2422" s="4" t="str">
        <f t="shared" si="8"/>
        <v>N</v>
      </c>
      <c r="P2422" s="4" t="s">
        <v>128</v>
      </c>
      <c r="Q2422" s="4" t="s">
        <v>177</v>
      </c>
      <c r="R2422" s="4" t="s">
        <v>28</v>
      </c>
      <c r="S2422" s="4" t="s">
        <v>28</v>
      </c>
      <c r="T2422" s="4">
        <v>0.0</v>
      </c>
      <c r="U2422" s="4" t="s">
        <v>31</v>
      </c>
    </row>
    <row r="2423" hidden="1">
      <c r="A2423" s="11" t="s">
        <v>989</v>
      </c>
      <c r="B2423" s="11" t="s">
        <v>165</v>
      </c>
      <c r="C2423" s="12" t="s">
        <v>1412</v>
      </c>
      <c r="D2423" s="3" t="str">
        <f>VLOOKUP(C2423,Locations!$G$2:$H$250,2,false)</f>
        <v>00215 Mirage Tower?</v>
      </c>
      <c r="E2423" s="11" t="s">
        <v>24</v>
      </c>
      <c r="F2423" s="4" t="s">
        <v>1479</v>
      </c>
      <c r="G2423" s="5"/>
      <c r="H2423" s="11"/>
      <c r="I2423" s="4"/>
      <c r="J2423" s="4"/>
      <c r="K2423" s="4"/>
      <c r="L2423" s="4"/>
      <c r="M2423" s="4" t="str">
        <f>IF(vlookup(A2423,'Available Pokemon'!A:C,3,FALSE)=D2423,"Y","N")</f>
        <v>N</v>
      </c>
      <c r="N2423" s="4" t="str">
        <f>iferror(IF(vlookup(A2423,'Available Pokemon'!A:D,4,FALSE)=D2423,"Y","N"),"N")</f>
        <v>N</v>
      </c>
      <c r="O2423" s="4" t="str">
        <f t="shared" si="8"/>
        <v>N</v>
      </c>
      <c r="P2423" s="4" t="s">
        <v>131</v>
      </c>
      <c r="Q2423" s="4" t="s">
        <v>172</v>
      </c>
      <c r="R2423" s="4"/>
      <c r="S2423" s="4"/>
      <c r="T2423" s="4" t="s">
        <v>82</v>
      </c>
      <c r="U2423" s="4" t="s">
        <v>31</v>
      </c>
    </row>
    <row r="2424" hidden="1">
      <c r="A2424" s="11" t="s">
        <v>900</v>
      </c>
      <c r="B2424" s="11" t="s">
        <v>165</v>
      </c>
      <c r="C2424" s="12" t="s">
        <v>1412</v>
      </c>
      <c r="D2424" s="3" t="str">
        <f>VLOOKUP(C2424,Locations!$G$2:$H$250,2,false)</f>
        <v>00215 Mirage Tower?</v>
      </c>
      <c r="E2424" s="11" t="s">
        <v>24</v>
      </c>
      <c r="F2424" s="4" t="s">
        <v>1479</v>
      </c>
      <c r="G2424" s="3"/>
      <c r="H2424" s="11"/>
      <c r="I2424" s="4" t="s">
        <v>586</v>
      </c>
      <c r="J2424" s="4"/>
      <c r="K2424" s="4"/>
      <c r="L2424" s="4"/>
      <c r="M2424" s="4" t="str">
        <f>IF(vlookup(A2424,'Available Pokemon'!A:C,3,FALSE)=D2424,"Y","N")</f>
        <v>N</v>
      </c>
      <c r="N2424" s="4" t="str">
        <f>iferror(IF(vlookup(A2424,'Available Pokemon'!A:D,4,FALSE)=D2424,"Y","N"),"N")</f>
        <v>N</v>
      </c>
      <c r="O2424" s="4" t="str">
        <f t="shared" si="8"/>
        <v>N</v>
      </c>
      <c r="P2424" s="4" t="s">
        <v>128</v>
      </c>
      <c r="Q2424" s="4"/>
      <c r="R2424" s="4" t="s">
        <v>28</v>
      </c>
      <c r="S2424" s="4" t="s">
        <v>28</v>
      </c>
      <c r="T2424" s="4">
        <v>0.0</v>
      </c>
      <c r="U2424" s="4" t="s">
        <v>31</v>
      </c>
    </row>
    <row r="2425" hidden="1">
      <c r="A2425" s="11" t="s">
        <v>1202</v>
      </c>
      <c r="B2425" s="11" t="s">
        <v>165</v>
      </c>
      <c r="C2425" s="12" t="s">
        <v>1412</v>
      </c>
      <c r="D2425" s="3" t="str">
        <f>VLOOKUP(C2425,Locations!$G$2:$H$250,2,false)</f>
        <v>00215 Mirage Tower?</v>
      </c>
      <c r="E2425" s="11" t="s">
        <v>24</v>
      </c>
      <c r="F2425" s="4" t="s">
        <v>1479</v>
      </c>
      <c r="G2425" s="3"/>
      <c r="H2425" s="11"/>
      <c r="I2425" s="4"/>
      <c r="J2425" s="4"/>
      <c r="K2425" s="4"/>
      <c r="L2425" s="4"/>
      <c r="M2425" s="4" t="str">
        <f>IF(vlookup(A2425,'Available Pokemon'!A:C,3,FALSE)=D2425,"Y","N")</f>
        <v>N</v>
      </c>
      <c r="N2425" s="4" t="str">
        <f>iferror(IF(vlookup(A2425,'Available Pokemon'!A:D,4,FALSE)=D2425,"Y","N"),"N")</f>
        <v>N</v>
      </c>
      <c r="O2425" s="4" t="str">
        <f t="shared" si="8"/>
        <v>N</v>
      </c>
      <c r="P2425" s="4" t="s">
        <v>177</v>
      </c>
      <c r="Q2425" s="4"/>
      <c r="R2425" s="4"/>
      <c r="S2425" s="4"/>
      <c r="T2425" s="4">
        <v>0.0</v>
      </c>
      <c r="U2425" s="4" t="s">
        <v>31</v>
      </c>
    </row>
    <row r="2426" hidden="1">
      <c r="A2426" s="11" t="s">
        <v>1336</v>
      </c>
      <c r="B2426" s="11" t="s">
        <v>165</v>
      </c>
      <c r="C2426" s="12" t="s">
        <v>1412</v>
      </c>
      <c r="D2426" s="3" t="str">
        <f>VLOOKUP(C2426,Locations!$G$2:$H$250,2,false)</f>
        <v>00215 Mirage Tower?</v>
      </c>
      <c r="E2426" s="11" t="s">
        <v>24</v>
      </c>
      <c r="F2426" s="4" t="s">
        <v>1479</v>
      </c>
      <c r="G2426" s="3"/>
      <c r="H2426" s="11"/>
      <c r="I2426" s="4"/>
      <c r="J2426" s="4"/>
      <c r="K2426" s="4"/>
      <c r="L2426" s="4" t="s">
        <v>70</v>
      </c>
      <c r="M2426" s="4" t="str">
        <f>IF(vlookup(A2426,'Available Pokemon'!A:C,3,FALSE)=D2426,"Y","N")</f>
        <v>N</v>
      </c>
      <c r="N2426" s="4" t="str">
        <f>iferror(IF(vlookup(A2426,'Available Pokemon'!A:D,4,FALSE)=D2426,"Y","N"),"N")</f>
        <v>N</v>
      </c>
      <c r="O2426" s="4" t="str">
        <f t="shared" si="8"/>
        <v>N</v>
      </c>
      <c r="P2426" s="4" t="s">
        <v>121</v>
      </c>
      <c r="Q2426" s="4" t="s">
        <v>30</v>
      </c>
      <c r="R2426" s="4"/>
      <c r="S2426" s="4"/>
      <c r="T2426" s="4" t="s">
        <v>82</v>
      </c>
      <c r="U2426" s="4" t="s">
        <v>31</v>
      </c>
    </row>
    <row r="2427" hidden="1">
      <c r="A2427" s="11" t="s">
        <v>1363</v>
      </c>
      <c r="B2427" s="11" t="s">
        <v>165</v>
      </c>
      <c r="C2427" s="12" t="s">
        <v>1412</v>
      </c>
      <c r="D2427" s="3" t="str">
        <f>VLOOKUP(C2427,Locations!$G$2:$H$250,2,false)</f>
        <v>00215 Mirage Tower?</v>
      </c>
      <c r="E2427" s="11" t="s">
        <v>24</v>
      </c>
      <c r="F2427" s="4" t="s">
        <v>1479</v>
      </c>
      <c r="G2427" s="3"/>
      <c r="H2427" s="11"/>
      <c r="I2427" s="4" t="s">
        <v>975</v>
      </c>
      <c r="J2427" s="4" t="s">
        <v>976</v>
      </c>
      <c r="K2427" s="4"/>
      <c r="L2427" s="4" t="s">
        <v>70</v>
      </c>
      <c r="M2427" s="4" t="str">
        <f>IF(vlookup(A2427,'Available Pokemon'!A:C,3,FALSE)=D2427,"Y","N")</f>
        <v>N</v>
      </c>
      <c r="N2427" s="4" t="str">
        <f>iferror(IF(vlookup(A2427,'Available Pokemon'!A:D,4,FALSE)=D2427,"Y","N"),"N")</f>
        <v>N</v>
      </c>
      <c r="O2427" s="4" t="str">
        <f t="shared" si="8"/>
        <v>N</v>
      </c>
      <c r="P2427" s="4" t="s">
        <v>44</v>
      </c>
      <c r="Q2427" s="4" t="s">
        <v>111</v>
      </c>
      <c r="R2427" s="4"/>
      <c r="S2427" s="4"/>
      <c r="T2427" s="4">
        <v>0.0</v>
      </c>
      <c r="U2427" s="4" t="s">
        <v>31</v>
      </c>
    </row>
    <row r="2428" hidden="1">
      <c r="A2428" s="11" t="s">
        <v>1216</v>
      </c>
      <c r="B2428" s="11" t="s">
        <v>165</v>
      </c>
      <c r="C2428" s="12" t="s">
        <v>1412</v>
      </c>
      <c r="D2428" s="3" t="str">
        <f>VLOOKUP(C2428,Locations!$G$2:$H$250,2,false)</f>
        <v>00215 Mirage Tower?</v>
      </c>
      <c r="E2428" s="11" t="s">
        <v>24</v>
      </c>
      <c r="F2428" s="4" t="s">
        <v>1479</v>
      </c>
      <c r="G2428" s="3"/>
      <c r="H2428" s="11"/>
      <c r="I2428" s="4"/>
      <c r="J2428" s="4"/>
      <c r="K2428" s="4"/>
      <c r="L2428" s="4"/>
      <c r="M2428" s="4" t="str">
        <f>IF(vlookup(A2428,'Available Pokemon'!A:C,3,FALSE)=D2428,"Y","N")</f>
        <v>N</v>
      </c>
      <c r="N2428" s="4" t="str">
        <f>iferror(IF(vlookup(A2428,'Available Pokemon'!A:D,4,FALSE)=D2428,"Y","N"),"N")</f>
        <v>N</v>
      </c>
      <c r="O2428" s="4" t="str">
        <f t="shared" si="8"/>
        <v>N</v>
      </c>
      <c r="P2428" s="4" t="s">
        <v>44</v>
      </c>
      <c r="Q2428" s="4"/>
      <c r="R2428" s="4"/>
      <c r="S2428" s="4"/>
      <c r="T2428" s="4">
        <v>0.0</v>
      </c>
      <c r="U2428" s="4" t="s">
        <v>31</v>
      </c>
    </row>
    <row r="2429" hidden="1">
      <c r="A2429" s="11" t="s">
        <v>1041</v>
      </c>
      <c r="B2429" s="2" t="s">
        <v>600</v>
      </c>
      <c r="C2429" s="12" t="s">
        <v>1412</v>
      </c>
      <c r="D2429" s="3" t="str">
        <f>VLOOKUP(C2429,Locations!$G$2:$H$250,2,false)</f>
        <v>00215 Mirage Tower?</v>
      </c>
      <c r="E2429" s="11" t="s">
        <v>24</v>
      </c>
      <c r="F2429" s="4" t="s">
        <v>1479</v>
      </c>
      <c r="G2429" s="3"/>
      <c r="H2429" s="2"/>
      <c r="I2429" s="4"/>
      <c r="J2429" s="4"/>
      <c r="K2429" s="4"/>
      <c r="L2429" s="4"/>
      <c r="M2429" s="4" t="str">
        <f>IF(vlookup(A2429,'Available Pokemon'!A:C,3,FALSE)=D2429,"Y","N")</f>
        <v>N</v>
      </c>
      <c r="N2429" s="4" t="str">
        <f>iferror(IF(vlookup(A2429,'Available Pokemon'!A:D,4,FALSE)=D2429,"Y","N"),"N")</f>
        <v>N</v>
      </c>
      <c r="O2429" s="4" t="str">
        <f t="shared" si="8"/>
        <v>N</v>
      </c>
      <c r="P2429" s="4" t="s">
        <v>44</v>
      </c>
      <c r="Q2429" s="4" t="s">
        <v>177</v>
      </c>
      <c r="R2429" s="4" t="s">
        <v>28</v>
      </c>
      <c r="S2429" s="4" t="s">
        <v>28</v>
      </c>
      <c r="T2429" s="4">
        <v>0.0</v>
      </c>
      <c r="U2429" s="4" t="s">
        <v>31</v>
      </c>
    </row>
    <row r="2430" hidden="1">
      <c r="A2430" s="11" t="s">
        <v>1363</v>
      </c>
      <c r="B2430" s="2" t="s">
        <v>600</v>
      </c>
      <c r="C2430" s="12" t="s">
        <v>1412</v>
      </c>
      <c r="D2430" s="3" t="str">
        <f>VLOOKUP(C2430,Locations!$G$2:$H$250,2,false)</f>
        <v>00215 Mirage Tower?</v>
      </c>
      <c r="E2430" s="11" t="s">
        <v>24</v>
      </c>
      <c r="F2430" s="4" t="s">
        <v>1479</v>
      </c>
      <c r="G2430" s="3"/>
      <c r="H2430" s="2"/>
      <c r="I2430" s="4" t="s">
        <v>975</v>
      </c>
      <c r="J2430" s="4" t="s">
        <v>976</v>
      </c>
      <c r="K2430" s="4"/>
      <c r="L2430" s="4" t="s">
        <v>70</v>
      </c>
      <c r="M2430" s="4" t="str">
        <f>IF(vlookup(A2430,'Available Pokemon'!A:C,3,FALSE)=D2430,"Y","N")</f>
        <v>N</v>
      </c>
      <c r="N2430" s="4" t="str">
        <f>iferror(IF(vlookup(A2430,'Available Pokemon'!A:D,4,FALSE)=D2430,"Y","N"),"N")</f>
        <v>N</v>
      </c>
      <c r="O2430" s="4" t="str">
        <f t="shared" si="8"/>
        <v>N</v>
      </c>
      <c r="P2430" s="4" t="s">
        <v>44</v>
      </c>
      <c r="Q2430" s="4" t="s">
        <v>111</v>
      </c>
      <c r="R2430" s="4"/>
      <c r="S2430" s="4"/>
      <c r="T2430" s="4">
        <v>0.0</v>
      </c>
      <c r="U2430" s="4" t="s">
        <v>31</v>
      </c>
    </row>
    <row r="2431" hidden="1">
      <c r="A2431" s="11" t="s">
        <v>758</v>
      </c>
      <c r="B2431" s="2" t="s">
        <v>600</v>
      </c>
      <c r="C2431" s="12" t="s">
        <v>1412</v>
      </c>
      <c r="D2431" s="3" t="str">
        <f>VLOOKUP(C2431,Locations!$G$2:$H$250,2,false)</f>
        <v>00215 Mirage Tower?</v>
      </c>
      <c r="E2431" s="11" t="s">
        <v>24</v>
      </c>
      <c r="F2431" s="4" t="s">
        <v>1479</v>
      </c>
      <c r="G2431" s="3"/>
      <c r="H2431" s="2"/>
      <c r="I2431" s="4"/>
      <c r="J2431" s="4"/>
      <c r="K2431" s="4"/>
      <c r="L2431" s="4"/>
      <c r="M2431" s="4" t="str">
        <f>IF(vlookup(A2431,'Available Pokemon'!A:C,3,FALSE)=D2431,"Y","N")</f>
        <v>N</v>
      </c>
      <c r="N2431" s="4" t="str">
        <f>iferror(IF(vlookup(A2431,'Available Pokemon'!A:D,4,FALSE)=D2431,"Y","N"),"N")</f>
        <v>N</v>
      </c>
      <c r="O2431" s="4" t="str">
        <f t="shared" si="8"/>
        <v>N</v>
      </c>
      <c r="P2431" s="4" t="s">
        <v>44</v>
      </c>
      <c r="Q2431" s="4"/>
      <c r="R2431" s="4" t="s">
        <v>28</v>
      </c>
      <c r="S2431" s="4" t="s">
        <v>31</v>
      </c>
      <c r="T2431" s="4" t="s">
        <v>82</v>
      </c>
      <c r="U2431" s="4" t="s">
        <v>31</v>
      </c>
    </row>
    <row r="2432" hidden="1">
      <c r="A2432" s="11" t="s">
        <v>917</v>
      </c>
      <c r="B2432" s="2" t="s">
        <v>158</v>
      </c>
      <c r="C2432" s="12" t="s">
        <v>1412</v>
      </c>
      <c r="D2432" s="3" t="str">
        <f>VLOOKUP(C2432,Locations!$G$2:$H$250,2,false)</f>
        <v>00215 Mirage Tower?</v>
      </c>
      <c r="E2432" s="11" t="s">
        <v>24</v>
      </c>
      <c r="F2432" s="4" t="s">
        <v>1479</v>
      </c>
      <c r="G2432" s="3"/>
      <c r="H2432" s="2"/>
      <c r="I2432" s="4"/>
      <c r="J2432" s="4"/>
      <c r="K2432" s="4"/>
      <c r="L2432" s="4"/>
      <c r="M2432" s="4" t="str">
        <f>IF(vlookup(A2432,'Available Pokemon'!A:C,3,FALSE)=D2432,"Y","N")</f>
        <v>N</v>
      </c>
      <c r="N2432" s="4" t="str">
        <f>iferror(IF(vlookup(A2432,'Available Pokemon'!A:D,4,FALSE)=D2432,"Y","N"),"N")</f>
        <v>N</v>
      </c>
      <c r="O2432" s="4" t="str">
        <f t="shared" si="8"/>
        <v>N</v>
      </c>
      <c r="P2432" s="4" t="s">
        <v>44</v>
      </c>
      <c r="Q2432" s="4"/>
      <c r="R2432" s="4" t="s">
        <v>28</v>
      </c>
      <c r="S2432" s="4" t="s">
        <v>31</v>
      </c>
      <c r="T2432" s="4">
        <v>1.0</v>
      </c>
      <c r="U2432" s="4"/>
    </row>
    <row r="2433" hidden="1">
      <c r="A2433" s="11" t="s">
        <v>1146</v>
      </c>
      <c r="B2433" s="2" t="s">
        <v>158</v>
      </c>
      <c r="C2433" s="12" t="s">
        <v>1412</v>
      </c>
      <c r="D2433" s="3" t="str">
        <f>VLOOKUP(C2433,Locations!$G$2:$H$250,2,false)</f>
        <v>00215 Mirage Tower?</v>
      </c>
      <c r="E2433" s="11" t="s">
        <v>24</v>
      </c>
      <c r="F2433" s="4" t="s">
        <v>1479</v>
      </c>
      <c r="G2433" s="3"/>
      <c r="H2433" s="2"/>
      <c r="I2433" s="4"/>
      <c r="J2433" s="4"/>
      <c r="K2433" s="4"/>
      <c r="L2433" s="4" t="s">
        <v>70</v>
      </c>
      <c r="M2433" s="4" t="str">
        <f>IF(vlookup(A2433,'Available Pokemon'!A:C,3,FALSE)=D2433,"Y","N")</f>
        <v>N</v>
      </c>
      <c r="N2433" s="4" t="str">
        <f>iferror(IF(vlookup(A2433,'Available Pokemon'!A:D,4,FALSE)=D2433,"Y","N"),"N")</f>
        <v>N</v>
      </c>
      <c r="O2433" s="4" t="str">
        <f t="shared" si="8"/>
        <v>N</v>
      </c>
      <c r="P2433" s="4" t="s">
        <v>44</v>
      </c>
      <c r="Q2433" s="4" t="s">
        <v>172</v>
      </c>
      <c r="R2433" s="4" t="s">
        <v>28</v>
      </c>
      <c r="S2433" s="4" t="s">
        <v>28</v>
      </c>
      <c r="T2433" s="4">
        <v>1.0</v>
      </c>
      <c r="U2433" s="4"/>
    </row>
    <row r="2434" hidden="1">
      <c r="A2434" s="11" t="s">
        <v>1144</v>
      </c>
      <c r="B2434" s="2" t="s">
        <v>938</v>
      </c>
      <c r="C2434" s="12" t="s">
        <v>1412</v>
      </c>
      <c r="D2434" s="3" t="str">
        <f>VLOOKUP(C2434,Locations!$G$2:$H$250,2,false)</f>
        <v>00215 Mirage Tower?</v>
      </c>
      <c r="E2434" s="11" t="s">
        <v>24</v>
      </c>
      <c r="F2434" s="4" t="s">
        <v>1479</v>
      </c>
      <c r="G2434" s="3"/>
      <c r="H2434" s="2"/>
      <c r="I2434" s="4"/>
      <c r="J2434" s="4"/>
      <c r="K2434" s="4"/>
      <c r="L2434" s="4" t="s">
        <v>70</v>
      </c>
      <c r="M2434" s="4" t="str">
        <f>IF(vlookup(A2434,'Available Pokemon'!A:C,3,FALSE)=D2434,"Y","N")</f>
        <v>N</v>
      </c>
      <c r="N2434" s="4" t="str">
        <f>iferror(IF(vlookup(A2434,'Available Pokemon'!A:D,4,FALSE)=D2434,"Y","N"),"N")</f>
        <v>N</v>
      </c>
      <c r="O2434" s="4" t="str">
        <f t="shared" si="8"/>
        <v>N</v>
      </c>
      <c r="P2434" s="4" t="s">
        <v>44</v>
      </c>
      <c r="Q2434" s="4" t="s">
        <v>172</v>
      </c>
      <c r="R2434" s="4" t="s">
        <v>28</v>
      </c>
      <c r="S2434" s="4" t="s">
        <v>28</v>
      </c>
      <c r="T2434" s="4">
        <v>0.0</v>
      </c>
      <c r="U2434" s="4" t="s">
        <v>31</v>
      </c>
    </row>
    <row r="2435" hidden="1">
      <c r="A2435" s="11" t="s">
        <v>948</v>
      </c>
      <c r="B2435" s="2" t="s">
        <v>938</v>
      </c>
      <c r="C2435" s="12" t="s">
        <v>1412</v>
      </c>
      <c r="D2435" s="3" t="str">
        <f>VLOOKUP(C2435,Locations!$G$2:$H$250,2,false)</f>
        <v>00215 Mirage Tower?</v>
      </c>
      <c r="E2435" s="11" t="s">
        <v>24</v>
      </c>
      <c r="F2435" s="4" t="s">
        <v>1479</v>
      </c>
      <c r="G2435" s="3"/>
      <c r="H2435" s="2"/>
      <c r="I2435" s="4"/>
      <c r="J2435" s="4"/>
      <c r="K2435" s="4"/>
      <c r="L2435" s="4"/>
      <c r="M2435" s="4" t="str">
        <f>IF(vlookup(A2435,'Available Pokemon'!A:C,3,FALSE)=D2435,"Y","N")</f>
        <v>N</v>
      </c>
      <c r="N2435" s="4" t="str">
        <f>iferror(IF(vlookup(A2435,'Available Pokemon'!A:D,4,FALSE)=D2435,"Y","N"),"N")</f>
        <v>N</v>
      </c>
      <c r="O2435" s="4" t="str">
        <f t="shared" si="8"/>
        <v>N</v>
      </c>
      <c r="P2435" s="4" t="s">
        <v>44</v>
      </c>
      <c r="Q2435" s="4"/>
      <c r="R2435" s="4" t="s">
        <v>28</v>
      </c>
      <c r="S2435" s="4" t="s">
        <v>28</v>
      </c>
      <c r="T2435" s="4">
        <v>0.0</v>
      </c>
      <c r="U2435" s="4" t="s">
        <v>31</v>
      </c>
    </row>
    <row r="2436" hidden="1">
      <c r="A2436" s="11" t="s">
        <v>915</v>
      </c>
      <c r="B2436" s="2" t="s">
        <v>938</v>
      </c>
      <c r="C2436" s="12" t="s">
        <v>1412</v>
      </c>
      <c r="D2436" s="3" t="str">
        <f>VLOOKUP(C2436,Locations!$G$2:$H$250,2,false)</f>
        <v>00215 Mirage Tower?</v>
      </c>
      <c r="E2436" s="11" t="s">
        <v>24</v>
      </c>
      <c r="F2436" s="4" t="s">
        <v>1479</v>
      </c>
      <c r="G2436" s="3"/>
      <c r="H2436" s="2"/>
      <c r="I2436" s="4"/>
      <c r="J2436" s="4"/>
      <c r="K2436" s="4"/>
      <c r="L2436" s="4"/>
      <c r="M2436" s="4" t="str">
        <f>IF(vlookup(A2436,'Available Pokemon'!A:C,3,FALSE)=D2436,"Y","N")</f>
        <v>N</v>
      </c>
      <c r="N2436" s="4" t="str">
        <f>iferror(IF(vlookup(A2436,'Available Pokemon'!A:D,4,FALSE)=D2436,"Y","N"),"N")</f>
        <v>N</v>
      </c>
      <c r="O2436" s="4" t="str">
        <f t="shared" si="8"/>
        <v>N</v>
      </c>
      <c r="P2436" s="4" t="s">
        <v>44</v>
      </c>
      <c r="Q2436" s="4"/>
      <c r="R2436" s="4"/>
      <c r="S2436" s="4"/>
      <c r="T2436" s="4">
        <v>0.0</v>
      </c>
      <c r="U2436" s="4" t="s">
        <v>31</v>
      </c>
    </row>
    <row r="2437" hidden="1">
      <c r="A2437" s="11" t="s">
        <v>1372</v>
      </c>
      <c r="B2437" s="2" t="s">
        <v>938</v>
      </c>
      <c r="C2437" s="12" t="s">
        <v>1412</v>
      </c>
      <c r="D2437" s="3" t="str">
        <f>VLOOKUP(C2437,Locations!$G$2:$H$250,2,false)</f>
        <v>00215 Mirage Tower?</v>
      </c>
      <c r="E2437" s="11" t="s">
        <v>24</v>
      </c>
      <c r="F2437" s="4" t="s">
        <v>1479</v>
      </c>
      <c r="G2437" s="3"/>
      <c r="H2437" s="2"/>
      <c r="I2437" s="4"/>
      <c r="J2437" s="4"/>
      <c r="K2437" s="4"/>
      <c r="L2437" s="4"/>
      <c r="M2437" s="4" t="str">
        <f>IF(vlookup(A2437,'Available Pokemon'!A:C,3,FALSE)=D2437,"Y","N")</f>
        <v>N</v>
      </c>
      <c r="N2437" s="4" t="str">
        <f>iferror(IF(vlookup(A2437,'Available Pokemon'!A:D,4,FALSE)=D2437,"Y","N"),"N")</f>
        <v>N</v>
      </c>
      <c r="O2437" s="4" t="str">
        <f t="shared" si="8"/>
        <v>N</v>
      </c>
      <c r="P2437" s="4" t="s">
        <v>44</v>
      </c>
      <c r="Q2437" s="4" t="s">
        <v>172</v>
      </c>
      <c r="R2437" s="4"/>
      <c r="S2437" s="4"/>
      <c r="T2437" s="4">
        <v>0.0</v>
      </c>
      <c r="U2437" s="4" t="s">
        <v>31</v>
      </c>
    </row>
    <row r="2438" hidden="1">
      <c r="A2438" s="11" t="s">
        <v>1216</v>
      </c>
      <c r="B2438" s="2" t="s">
        <v>938</v>
      </c>
      <c r="C2438" s="12" t="s">
        <v>1412</v>
      </c>
      <c r="D2438" s="3" t="str">
        <f>VLOOKUP(C2438,Locations!$G$2:$H$250,2,false)</f>
        <v>00215 Mirage Tower?</v>
      </c>
      <c r="E2438" s="11" t="s">
        <v>24</v>
      </c>
      <c r="F2438" s="4" t="s">
        <v>1479</v>
      </c>
      <c r="G2438" s="3"/>
      <c r="H2438" s="2"/>
      <c r="I2438" s="4"/>
      <c r="J2438" s="4"/>
      <c r="K2438" s="4"/>
      <c r="L2438" s="4"/>
      <c r="M2438" s="4" t="str">
        <f>IF(vlookup(A2438,'Available Pokemon'!A:C,3,FALSE)=D2438,"Y","N")</f>
        <v>N</v>
      </c>
      <c r="N2438" s="4" t="str">
        <f>iferror(IF(vlookup(A2438,'Available Pokemon'!A:D,4,FALSE)=D2438,"Y","N"),"N")</f>
        <v>N</v>
      </c>
      <c r="O2438" s="4" t="str">
        <f t="shared" si="8"/>
        <v>N</v>
      </c>
      <c r="P2438" s="4" t="s">
        <v>44</v>
      </c>
      <c r="Q2438" s="4"/>
      <c r="R2438" s="4"/>
      <c r="S2438" s="4"/>
      <c r="T2438" s="4">
        <v>0.0</v>
      </c>
      <c r="U2438" s="4" t="s">
        <v>31</v>
      </c>
    </row>
    <row r="2439" hidden="1">
      <c r="A2439" s="11" t="s">
        <v>756</v>
      </c>
      <c r="B2439" s="11" t="s">
        <v>44</v>
      </c>
      <c r="C2439" s="12" t="s">
        <v>1412</v>
      </c>
      <c r="D2439" s="3" t="str">
        <f>VLOOKUP(C2439,Locations!$G$2:$H$250,2,false)</f>
        <v>00215 Mirage Tower?</v>
      </c>
      <c r="E2439" s="11" t="s">
        <v>24</v>
      </c>
      <c r="F2439" s="4" t="s">
        <v>1479</v>
      </c>
      <c r="G2439" s="3"/>
      <c r="H2439" s="11"/>
      <c r="I2439" s="4"/>
      <c r="J2439" s="4"/>
      <c r="K2439" s="4"/>
      <c r="L2439" s="4"/>
      <c r="M2439" s="4" t="str">
        <f>IF(vlookup(A2439,'Available Pokemon'!A:C,3,FALSE)=D2439,"Y","N")</f>
        <v>N</v>
      </c>
      <c r="N2439" s="4" t="str">
        <f>iferror(IF(vlookup(A2439,'Available Pokemon'!A:D,4,FALSE)=D2439,"Y","N"),"N")</f>
        <v>N</v>
      </c>
      <c r="O2439" s="4" t="str">
        <f t="shared" si="8"/>
        <v>N</v>
      </c>
      <c r="P2439" s="4" t="s">
        <v>44</v>
      </c>
      <c r="Q2439" s="4"/>
      <c r="R2439" s="4" t="s">
        <v>28</v>
      </c>
      <c r="S2439" s="4" t="s">
        <v>28</v>
      </c>
      <c r="T2439" s="4">
        <v>0.0</v>
      </c>
      <c r="U2439" s="4" t="s">
        <v>31</v>
      </c>
    </row>
    <row r="2440" hidden="1">
      <c r="A2440" s="11" t="s">
        <v>853</v>
      </c>
      <c r="B2440" s="11" t="s">
        <v>44</v>
      </c>
      <c r="C2440" s="12" t="s">
        <v>1412</v>
      </c>
      <c r="D2440" s="3" t="str">
        <f>VLOOKUP(C2440,Locations!$G$2:$H$250,2,false)</f>
        <v>00215 Mirage Tower?</v>
      </c>
      <c r="E2440" s="11" t="s">
        <v>24</v>
      </c>
      <c r="F2440" s="4" t="s">
        <v>1479</v>
      </c>
      <c r="G2440" s="3"/>
      <c r="H2440" s="11"/>
      <c r="I2440" s="4"/>
      <c r="J2440" s="4"/>
      <c r="K2440" s="4"/>
      <c r="L2440" s="4"/>
      <c r="M2440" s="4" t="str">
        <f>IF(vlookup(A2440,'Available Pokemon'!A:C,3,FALSE)=D2440,"Y","N")</f>
        <v>N</v>
      </c>
      <c r="N2440" s="4" t="str">
        <f>iferror(IF(vlookup(A2440,'Available Pokemon'!A:D,4,FALSE)=D2440,"Y","N"),"N")</f>
        <v>N</v>
      </c>
      <c r="O2440" s="4" t="str">
        <f t="shared" si="8"/>
        <v>N</v>
      </c>
      <c r="P2440" s="4" t="s">
        <v>44</v>
      </c>
      <c r="Q2440" s="4"/>
      <c r="R2440" s="4" t="s">
        <v>28</v>
      </c>
      <c r="S2440" s="4" t="s">
        <v>28</v>
      </c>
      <c r="T2440" s="4">
        <v>0.0</v>
      </c>
      <c r="U2440" s="4" t="s">
        <v>31</v>
      </c>
    </row>
    <row r="2441" hidden="1">
      <c r="A2441" s="11" t="s">
        <v>1363</v>
      </c>
      <c r="B2441" s="11" t="s">
        <v>44</v>
      </c>
      <c r="C2441" s="12" t="s">
        <v>1412</v>
      </c>
      <c r="D2441" s="3" t="str">
        <f>VLOOKUP(C2441,Locations!$G$2:$H$250,2,false)</f>
        <v>00215 Mirage Tower?</v>
      </c>
      <c r="E2441" s="11" t="s">
        <v>24</v>
      </c>
      <c r="F2441" s="4" t="s">
        <v>1479</v>
      </c>
      <c r="G2441" s="3"/>
      <c r="H2441" s="11"/>
      <c r="I2441" s="4" t="s">
        <v>975</v>
      </c>
      <c r="J2441" s="4" t="s">
        <v>976</v>
      </c>
      <c r="K2441" s="4"/>
      <c r="L2441" s="4" t="s">
        <v>70</v>
      </c>
      <c r="M2441" s="4" t="str">
        <f>IF(vlookup(A2441,'Available Pokemon'!A:C,3,FALSE)=D2441,"Y","N")</f>
        <v>N</v>
      </c>
      <c r="N2441" s="4" t="str">
        <f>iferror(IF(vlookup(A2441,'Available Pokemon'!A:D,4,FALSE)=D2441,"Y","N"),"N")</f>
        <v>N</v>
      </c>
      <c r="O2441" s="4" t="str">
        <f t="shared" si="8"/>
        <v>N</v>
      </c>
      <c r="P2441" s="4" t="s">
        <v>44</v>
      </c>
      <c r="Q2441" s="4" t="s">
        <v>111</v>
      </c>
      <c r="R2441" s="4"/>
      <c r="S2441" s="4"/>
      <c r="T2441" s="4">
        <v>0.0</v>
      </c>
      <c r="U2441" s="4" t="s">
        <v>31</v>
      </c>
    </row>
    <row r="2442" hidden="1">
      <c r="A2442" s="11" t="s">
        <v>966</v>
      </c>
      <c r="B2442" s="11" t="s">
        <v>44</v>
      </c>
      <c r="C2442" s="12" t="s">
        <v>1412</v>
      </c>
      <c r="D2442" s="3" t="str">
        <f>VLOOKUP(C2442,Locations!$G$2:$H$250,2,false)</f>
        <v>00215 Mirage Tower?</v>
      </c>
      <c r="E2442" s="11" t="s">
        <v>24</v>
      </c>
      <c r="F2442" s="4" t="s">
        <v>1479</v>
      </c>
      <c r="G2442" s="3"/>
      <c r="H2442" s="11"/>
      <c r="I2442" s="4" t="s">
        <v>336</v>
      </c>
      <c r="J2442" s="4"/>
      <c r="K2442" s="4"/>
      <c r="L2442" s="4"/>
      <c r="M2442" s="4" t="str">
        <f>IF(vlookup(A2442,'Available Pokemon'!A:C,3,FALSE)=D2442,"Y","N")</f>
        <v>N</v>
      </c>
      <c r="N2442" s="4" t="str">
        <f>iferror(IF(vlookup(A2442,'Available Pokemon'!A:D,4,FALSE)=D2442,"Y","N"),"N")</f>
        <v>N</v>
      </c>
      <c r="O2442" s="4" t="str">
        <f t="shared" si="8"/>
        <v>N</v>
      </c>
      <c r="P2442" s="4" t="s">
        <v>44</v>
      </c>
      <c r="Q2442" s="4" t="s">
        <v>30</v>
      </c>
      <c r="R2442" s="4" t="s">
        <v>28</v>
      </c>
      <c r="S2442" s="4" t="s">
        <v>28</v>
      </c>
      <c r="T2442" s="4">
        <v>0.0</v>
      </c>
      <c r="U2442" s="4" t="s">
        <v>31</v>
      </c>
    </row>
    <row r="2443" hidden="1">
      <c r="A2443" s="11" t="s">
        <v>1216</v>
      </c>
      <c r="B2443" s="11" t="s">
        <v>44</v>
      </c>
      <c r="C2443" s="12" t="s">
        <v>1412</v>
      </c>
      <c r="D2443" s="3" t="str">
        <f>VLOOKUP(C2443,Locations!$G$2:$H$250,2,false)</f>
        <v>00215 Mirage Tower?</v>
      </c>
      <c r="E2443" s="11" t="s">
        <v>24</v>
      </c>
      <c r="F2443" s="4" t="s">
        <v>1479</v>
      </c>
      <c r="G2443" s="3"/>
      <c r="H2443" s="11"/>
      <c r="I2443" s="4"/>
      <c r="J2443" s="4"/>
      <c r="K2443" s="4"/>
      <c r="L2443" s="4"/>
      <c r="M2443" s="4" t="str">
        <f>IF(vlookup(A2443,'Available Pokemon'!A:C,3,FALSE)=D2443,"Y","N")</f>
        <v>N</v>
      </c>
      <c r="N2443" s="4" t="str">
        <f>iferror(IF(vlookup(A2443,'Available Pokemon'!A:D,4,FALSE)=D2443,"Y","N"),"N")</f>
        <v>N</v>
      </c>
      <c r="O2443" s="4" t="str">
        <f t="shared" si="8"/>
        <v>N</v>
      </c>
      <c r="P2443" s="4" t="s">
        <v>44</v>
      </c>
      <c r="Q2443" s="4"/>
      <c r="R2443" s="4"/>
      <c r="S2443" s="4"/>
      <c r="T2443" s="4">
        <v>0.0</v>
      </c>
      <c r="U2443" s="4" t="s">
        <v>31</v>
      </c>
    </row>
    <row r="2444">
      <c r="A2444" s="24" t="s">
        <v>1489</v>
      </c>
      <c r="B2444" s="2" t="s">
        <v>244</v>
      </c>
      <c r="C2444" s="2" t="s">
        <v>1442</v>
      </c>
      <c r="D2444" s="3" t="str">
        <f>VLOOKUP(C2444,Locations!$G$2:$H$250,2,false)</f>
        <v>00237 Not Catchable</v>
      </c>
      <c r="E2444" s="11"/>
      <c r="F2444" s="4" t="s">
        <v>1490</v>
      </c>
      <c r="G2444" s="18" t="s">
        <v>1491</v>
      </c>
      <c r="H2444" s="2"/>
      <c r="I2444" s="4" t="s">
        <v>28</v>
      </c>
      <c r="J2444" s="4" t="s">
        <v>28</v>
      </c>
      <c r="K2444" s="4" t="s">
        <v>28</v>
      </c>
      <c r="L2444" s="4"/>
      <c r="M2444" s="4" t="str">
        <f>IF(vlookup(A2444,'Available Pokemon'!A:C,3,FALSE)=D2444,"Y","N")</f>
        <v>Y</v>
      </c>
      <c r="N2444" s="4" t="str">
        <f>iferror(IF(vlookup(A2444,'Available Pokemon'!A:D,4,FALSE)=D2444,"Y","N"),"N")</f>
        <v>N</v>
      </c>
      <c r="O2444" s="4" t="str">
        <f t="shared" si="8"/>
        <v>Y</v>
      </c>
      <c r="P2444" s="4" t="s">
        <v>90</v>
      </c>
      <c r="Q2444" s="4" t="s">
        <v>30</v>
      </c>
      <c r="R2444" s="4"/>
      <c r="S2444" s="4"/>
      <c r="T2444" s="4">
        <v>2.0</v>
      </c>
      <c r="U2444" s="4"/>
    </row>
    <row r="2445">
      <c r="A2445" s="24" t="s">
        <v>1492</v>
      </c>
      <c r="B2445" s="2" t="s">
        <v>244</v>
      </c>
      <c r="C2445" s="2" t="s">
        <v>1442</v>
      </c>
      <c r="D2445" s="3" t="str">
        <f>VLOOKUP(C2445,Locations!$G$2:$H$250,2,false)</f>
        <v>00237 Not Catchable</v>
      </c>
      <c r="E2445" s="11"/>
      <c r="F2445" s="4" t="s">
        <v>1490</v>
      </c>
      <c r="G2445" s="18" t="s">
        <v>1493</v>
      </c>
      <c r="H2445" s="2"/>
      <c r="I2445" s="4" t="s">
        <v>28</v>
      </c>
      <c r="J2445" s="4" t="s">
        <v>28</v>
      </c>
      <c r="K2445" s="4" t="s">
        <v>28</v>
      </c>
      <c r="L2445" s="4"/>
      <c r="M2445" s="4" t="str">
        <f>IF(vlookup(A2445,'Available Pokemon'!A:C,3,FALSE)=D2445,"Y","N")</f>
        <v>Y</v>
      </c>
      <c r="N2445" s="4" t="str">
        <f>iferror(IF(vlookup(A2445,'Available Pokemon'!A:D,4,FALSE)=D2445,"Y","N"),"N")</f>
        <v>N</v>
      </c>
      <c r="O2445" s="4" t="str">
        <f t="shared" si="8"/>
        <v>Y</v>
      </c>
      <c r="P2445" s="4" t="s">
        <v>172</v>
      </c>
      <c r="Q2445" s="4"/>
      <c r="R2445" s="4"/>
      <c r="S2445" s="4"/>
      <c r="T2445" s="4">
        <v>2.0</v>
      </c>
      <c r="U2445" s="4"/>
    </row>
    <row r="2446">
      <c r="A2446" s="24" t="s">
        <v>1494</v>
      </c>
      <c r="B2446" s="2" t="s">
        <v>244</v>
      </c>
      <c r="C2446" s="2" t="s">
        <v>1442</v>
      </c>
      <c r="D2446" s="3" t="str">
        <f>VLOOKUP(C2446,Locations!$G$2:$H$250,2,false)</f>
        <v>00237 Not Catchable</v>
      </c>
      <c r="E2446" s="11"/>
      <c r="F2446" s="4" t="s">
        <v>1490</v>
      </c>
      <c r="G2446" s="18" t="s">
        <v>1495</v>
      </c>
      <c r="H2446" s="2"/>
      <c r="I2446" s="4" t="s">
        <v>28</v>
      </c>
      <c r="J2446" s="4" t="s">
        <v>28</v>
      </c>
      <c r="K2446" s="4" t="s">
        <v>28</v>
      </c>
      <c r="L2446" s="4"/>
      <c r="M2446" s="4" t="str">
        <f>IF(vlookup(A2446,'Available Pokemon'!A:C,3,FALSE)=D2446,"Y","N")</f>
        <v>Y</v>
      </c>
      <c r="N2446" s="4" t="str">
        <f>iferror(IF(vlookup(A2446,'Available Pokemon'!A:D,4,FALSE)=D2446,"Y","N"),"N")</f>
        <v>N</v>
      </c>
      <c r="O2446" s="4" t="str">
        <f t="shared" si="8"/>
        <v>Y</v>
      </c>
      <c r="P2446" s="4" t="s">
        <v>44</v>
      </c>
      <c r="Q2446" s="4"/>
      <c r="R2446" s="4"/>
      <c r="S2446" s="4"/>
      <c r="T2446" s="4">
        <v>1.0</v>
      </c>
      <c r="U2446" s="4"/>
    </row>
    <row r="2447">
      <c r="A2447" s="24" t="s">
        <v>1496</v>
      </c>
      <c r="B2447" s="2" t="s">
        <v>244</v>
      </c>
      <c r="C2447" s="2" t="s">
        <v>1442</v>
      </c>
      <c r="D2447" s="3" t="str">
        <f>VLOOKUP(C2447,Locations!$G$2:$H$250,2,false)</f>
        <v>00237 Not Catchable</v>
      </c>
      <c r="E2447" s="11"/>
      <c r="F2447" s="4" t="s">
        <v>1490</v>
      </c>
      <c r="G2447" s="18" t="s">
        <v>1497</v>
      </c>
      <c r="H2447" s="2"/>
      <c r="I2447" s="4" t="s">
        <v>28</v>
      </c>
      <c r="J2447" s="4" t="s">
        <v>28</v>
      </c>
      <c r="K2447" s="4" t="s">
        <v>28</v>
      </c>
      <c r="L2447" s="4"/>
      <c r="M2447" s="4" t="str">
        <f>IF(vlookup(A2447,'Available Pokemon'!A:C,3,FALSE)=D2447,"Y","N")</f>
        <v>Y</v>
      </c>
      <c r="N2447" s="4" t="str">
        <f>iferror(IF(vlookup(A2447,'Available Pokemon'!A:D,4,FALSE)=D2447,"Y","N"),"N")</f>
        <v>N</v>
      </c>
      <c r="O2447" s="4" t="str">
        <f t="shared" si="8"/>
        <v>Y</v>
      </c>
      <c r="P2447" s="4" t="s">
        <v>29</v>
      </c>
      <c r="Q2447" s="4"/>
      <c r="R2447" s="4"/>
      <c r="S2447" s="4"/>
      <c r="T2447" s="4">
        <v>2.0</v>
      </c>
      <c r="U2447" s="4"/>
    </row>
    <row r="2448">
      <c r="A2448" s="24" t="s">
        <v>1498</v>
      </c>
      <c r="B2448" s="2" t="s">
        <v>244</v>
      </c>
      <c r="C2448" s="2" t="s">
        <v>1442</v>
      </c>
      <c r="D2448" s="3" t="str">
        <f>VLOOKUP(C2448,Locations!$G$2:$H$250,2,false)</f>
        <v>00237 Not Catchable</v>
      </c>
      <c r="E2448" s="11"/>
      <c r="F2448" s="4" t="s">
        <v>1490</v>
      </c>
      <c r="G2448" s="18" t="s">
        <v>1499</v>
      </c>
      <c r="H2448" s="2"/>
      <c r="I2448" s="4" t="s">
        <v>28</v>
      </c>
      <c r="J2448" s="4" t="s">
        <v>28</v>
      </c>
      <c r="K2448" s="4" t="s">
        <v>28</v>
      </c>
      <c r="L2448" s="4"/>
      <c r="M2448" s="4" t="str">
        <f>IF(vlookup(A2448,'Available Pokemon'!A:C,3,FALSE)=D2448,"Y","N")</f>
        <v>Y</v>
      </c>
      <c r="N2448" s="4" t="str">
        <f>iferror(IF(vlookup(A2448,'Available Pokemon'!A:D,4,FALSE)=D2448,"Y","N"),"N")</f>
        <v>N</v>
      </c>
      <c r="O2448" s="4" t="str">
        <f t="shared" si="8"/>
        <v>Y</v>
      </c>
      <c r="P2448" s="4" t="s">
        <v>111</v>
      </c>
      <c r="Q2448" s="4"/>
      <c r="R2448" s="4"/>
      <c r="S2448" s="4"/>
      <c r="T2448" s="4">
        <v>1.0</v>
      </c>
      <c r="U2448" s="4"/>
    </row>
    <row r="2449">
      <c r="A2449" s="24" t="s">
        <v>1500</v>
      </c>
      <c r="B2449" s="2" t="s">
        <v>244</v>
      </c>
      <c r="C2449" s="2" t="s">
        <v>1442</v>
      </c>
      <c r="D2449" s="3" t="str">
        <f>VLOOKUP(C2449,Locations!$G$2:$H$250,2,false)</f>
        <v>00237 Not Catchable</v>
      </c>
      <c r="E2449" s="11"/>
      <c r="F2449" s="4" t="s">
        <v>1490</v>
      </c>
      <c r="G2449" s="3" t="s">
        <v>1501</v>
      </c>
      <c r="H2449" s="2"/>
      <c r="I2449" s="4" t="s">
        <v>28</v>
      </c>
      <c r="J2449" s="4" t="s">
        <v>28</v>
      </c>
      <c r="K2449" s="4" t="s">
        <v>28</v>
      </c>
      <c r="L2449" s="4"/>
      <c r="M2449" s="4" t="str">
        <f>IF(vlookup(A2449,'Available Pokemon'!A:C,3,FALSE)=D2449,"Y","N")</f>
        <v>Y</v>
      </c>
      <c r="N2449" s="4" t="str">
        <f>iferror(IF(vlookup(A2449,'Available Pokemon'!A:D,4,FALSE)=D2449,"Y","N"),"N")</f>
        <v>N</v>
      </c>
      <c r="O2449" s="4" t="str">
        <f t="shared" si="8"/>
        <v>Y</v>
      </c>
      <c r="P2449" s="4" t="s">
        <v>121</v>
      </c>
      <c r="Q2449" s="4" t="s">
        <v>81</v>
      </c>
      <c r="R2449" s="4"/>
      <c r="S2449" s="4"/>
      <c r="T2449" s="4">
        <v>0.0</v>
      </c>
      <c r="U2449" s="4" t="s">
        <v>31</v>
      </c>
    </row>
    <row r="2450">
      <c r="A2450" s="24" t="s">
        <v>1502</v>
      </c>
      <c r="B2450" s="2" t="s">
        <v>244</v>
      </c>
      <c r="C2450" s="2" t="s">
        <v>1442</v>
      </c>
      <c r="D2450" s="3" t="str">
        <f>VLOOKUP(C2450,Locations!$G$2:$H$250,2,false)</f>
        <v>00237 Not Catchable</v>
      </c>
      <c r="E2450" s="11"/>
      <c r="F2450" s="4" t="s">
        <v>1490</v>
      </c>
      <c r="G2450" s="3" t="s">
        <v>1503</v>
      </c>
      <c r="H2450" s="2"/>
      <c r="I2450" s="4" t="s">
        <v>28</v>
      </c>
      <c r="J2450" s="4" t="s">
        <v>28</v>
      </c>
      <c r="K2450" s="4" t="s">
        <v>28</v>
      </c>
      <c r="L2450" s="4"/>
      <c r="M2450" s="4" t="str">
        <f>IF(vlookup(A2450,'Available Pokemon'!A:C,3,FALSE)=D2450,"Y","N")</f>
        <v>Y</v>
      </c>
      <c r="N2450" s="4" t="str">
        <f>iferror(IF(vlookup(A2450,'Available Pokemon'!A:D,4,FALSE)=D2450,"Y","N"),"N")</f>
        <v>N</v>
      </c>
      <c r="O2450" s="4" t="str">
        <f t="shared" si="8"/>
        <v>Y</v>
      </c>
      <c r="P2450" s="4" t="s">
        <v>121</v>
      </c>
      <c r="Q2450" s="4" t="s">
        <v>75</v>
      </c>
      <c r="R2450" s="4"/>
      <c r="S2450" s="4"/>
      <c r="T2450" s="4">
        <v>0.0</v>
      </c>
      <c r="U2450" s="4" t="s">
        <v>31</v>
      </c>
    </row>
    <row r="2451">
      <c r="A2451" s="24" t="s">
        <v>1504</v>
      </c>
      <c r="B2451" s="2" t="s">
        <v>244</v>
      </c>
      <c r="C2451" s="2" t="s">
        <v>1442</v>
      </c>
      <c r="D2451" s="3" t="str">
        <f>VLOOKUP(C2451,Locations!$G$2:$H$250,2,false)</f>
        <v>00237 Not Catchable</v>
      </c>
      <c r="E2451" s="11"/>
      <c r="F2451" s="4" t="s">
        <v>1490</v>
      </c>
      <c r="G2451" s="3" t="s">
        <v>1505</v>
      </c>
      <c r="H2451" s="2"/>
      <c r="I2451" s="4" t="s">
        <v>28</v>
      </c>
      <c r="J2451" s="4" t="s">
        <v>28</v>
      </c>
      <c r="K2451" s="4" t="s">
        <v>28</v>
      </c>
      <c r="L2451" s="4"/>
      <c r="M2451" s="4" t="str">
        <f>IF(vlookup(A2451,'Available Pokemon'!A:C,3,FALSE)=D2451,"Y","N")</f>
        <v>Y</v>
      </c>
      <c r="N2451" s="4" t="str">
        <f>iferror(IF(vlookup(A2451,'Available Pokemon'!A:D,4,FALSE)=D2451,"Y","N"),"N")</f>
        <v>N</v>
      </c>
      <c r="O2451" s="4" t="str">
        <f t="shared" si="8"/>
        <v>Y</v>
      </c>
      <c r="P2451" s="4" t="s">
        <v>121</v>
      </c>
      <c r="Q2451" s="4" t="s">
        <v>56</v>
      </c>
      <c r="R2451" s="4"/>
      <c r="S2451" s="4"/>
      <c r="T2451" s="4">
        <v>0.0</v>
      </c>
      <c r="U2451" s="4" t="s">
        <v>31</v>
      </c>
    </row>
    <row r="2452">
      <c r="A2452" s="24" t="s">
        <v>1506</v>
      </c>
      <c r="B2452" s="2" t="s">
        <v>244</v>
      </c>
      <c r="C2452" s="2" t="s">
        <v>1442</v>
      </c>
      <c r="D2452" s="3" t="str">
        <f>VLOOKUP(C2452,Locations!$G$2:$H$250,2,false)</f>
        <v>00237 Not Catchable</v>
      </c>
      <c r="E2452" s="11"/>
      <c r="F2452" s="4" t="s">
        <v>1490</v>
      </c>
      <c r="G2452" s="3" t="s">
        <v>1507</v>
      </c>
      <c r="H2452" s="2"/>
      <c r="I2452" s="4" t="s">
        <v>28</v>
      </c>
      <c r="J2452" s="4" t="s">
        <v>28</v>
      </c>
      <c r="K2452" s="4" t="s">
        <v>28</v>
      </c>
      <c r="L2452" s="4"/>
      <c r="M2452" s="4" t="str">
        <f>IF(vlookup(A2452,'Available Pokemon'!A:C,3,FALSE)=D2452,"Y","N")</f>
        <v>Y</v>
      </c>
      <c r="N2452" s="4" t="str">
        <f>iferror(IF(vlookup(A2452,'Available Pokemon'!A:D,4,FALSE)=D2452,"Y","N"),"N")</f>
        <v>N</v>
      </c>
      <c r="O2452" s="4" t="str">
        <f t="shared" si="8"/>
        <v>Y</v>
      </c>
      <c r="P2452" s="4" t="s">
        <v>186</v>
      </c>
      <c r="Q2452" s="4"/>
      <c r="R2452" s="4"/>
      <c r="S2452" s="4"/>
      <c r="T2452" s="4">
        <v>1.0</v>
      </c>
      <c r="U2452" s="4"/>
    </row>
    <row r="2453">
      <c r="A2453" s="24" t="s">
        <v>1508</v>
      </c>
      <c r="B2453" s="2" t="s">
        <v>244</v>
      </c>
      <c r="C2453" s="2" t="s">
        <v>1442</v>
      </c>
      <c r="D2453" s="3" t="str">
        <f>VLOOKUP(C2453,Locations!$G$2:$H$250,2,false)</f>
        <v>00237 Not Catchable</v>
      </c>
      <c r="E2453" s="11"/>
      <c r="F2453" s="4" t="s">
        <v>1490</v>
      </c>
      <c r="G2453" s="18" t="s">
        <v>1509</v>
      </c>
      <c r="H2453" s="2"/>
      <c r="I2453" s="4" t="s">
        <v>28</v>
      </c>
      <c r="J2453" s="4" t="s">
        <v>28</v>
      </c>
      <c r="K2453" s="4" t="s">
        <v>28</v>
      </c>
      <c r="L2453" s="4"/>
      <c r="M2453" s="4" t="str">
        <f>IF(vlookup(A2453,'Available Pokemon'!A:C,3,FALSE)=D2453,"Y","N")</f>
        <v>Y</v>
      </c>
      <c r="N2453" s="4" t="str">
        <f>iferror(IF(vlookup(A2453,'Available Pokemon'!A:D,4,FALSE)=D2453,"Y","N"),"N")</f>
        <v>N</v>
      </c>
      <c r="O2453" s="4" t="str">
        <f t="shared" si="8"/>
        <v>Y</v>
      </c>
      <c r="P2453" s="4" t="s">
        <v>186</v>
      </c>
      <c r="Q2453" s="4"/>
      <c r="R2453" s="4" t="s">
        <v>56</v>
      </c>
      <c r="S2453" s="4"/>
      <c r="T2453" s="4">
        <v>1.0</v>
      </c>
      <c r="U2453" s="4"/>
    </row>
    <row r="2454">
      <c r="A2454" s="24" t="s">
        <v>1510</v>
      </c>
      <c r="B2454" s="2" t="s">
        <v>244</v>
      </c>
      <c r="C2454" s="2" t="s">
        <v>1442</v>
      </c>
      <c r="D2454" s="3" t="str">
        <f>VLOOKUP(C2454,Locations!$G$2:$H$250,2,false)</f>
        <v>00237 Not Catchable</v>
      </c>
      <c r="E2454" s="11"/>
      <c r="F2454" s="4" t="s">
        <v>1490</v>
      </c>
      <c r="G2454" s="18" t="s">
        <v>1511</v>
      </c>
      <c r="H2454" s="2"/>
      <c r="I2454" s="4" t="s">
        <v>28</v>
      </c>
      <c r="J2454" s="4" t="s">
        <v>28</v>
      </c>
      <c r="K2454" s="4" t="s">
        <v>28</v>
      </c>
      <c r="L2454" s="4" t="s">
        <v>70</v>
      </c>
      <c r="M2454" s="4" t="str">
        <f>IF(vlookup(A2454,'Available Pokemon'!A:C,3,FALSE)=D2454,"Y","N")</f>
        <v>Y</v>
      </c>
      <c r="N2454" s="4" t="str">
        <f>iferror(IF(vlookup(A2454,'Available Pokemon'!A:D,4,FALSE)=D2454,"Y","N"),"N")</f>
        <v>N</v>
      </c>
      <c r="O2454" s="4" t="str">
        <f t="shared" si="8"/>
        <v>Y</v>
      </c>
      <c r="P2454" s="4" t="s">
        <v>131</v>
      </c>
      <c r="Q2454" s="4" t="s">
        <v>111</v>
      </c>
      <c r="R2454" s="4"/>
      <c r="S2454" s="4"/>
      <c r="T2454" s="4">
        <v>1.0</v>
      </c>
      <c r="U2454" s="4"/>
    </row>
    <row r="2455">
      <c r="A2455" s="24" t="s">
        <v>1512</v>
      </c>
      <c r="B2455" s="2" t="s">
        <v>244</v>
      </c>
      <c r="C2455" s="2" t="s">
        <v>1442</v>
      </c>
      <c r="D2455" s="3" t="str">
        <f>VLOOKUP(C2455,Locations!$G$2:$H$250,2,false)</f>
        <v>00237 Not Catchable</v>
      </c>
      <c r="E2455" s="11"/>
      <c r="F2455" s="4" t="s">
        <v>1490</v>
      </c>
      <c r="G2455" s="18" t="s">
        <v>1513</v>
      </c>
      <c r="H2455" s="2"/>
      <c r="I2455" s="4" t="s">
        <v>28</v>
      </c>
      <c r="J2455" s="4" t="s">
        <v>28</v>
      </c>
      <c r="K2455" s="4" t="s">
        <v>28</v>
      </c>
      <c r="L2455" s="4"/>
      <c r="M2455" s="4" t="str">
        <f>IF(vlookup(A2455,'Available Pokemon'!A:C,3,FALSE)=D2455,"Y","N")</f>
        <v>Y</v>
      </c>
      <c r="N2455" s="4" t="str">
        <f>iferror(IF(vlookup(A2455,'Available Pokemon'!A:D,4,FALSE)=D2455,"Y","N"),"N")</f>
        <v>N</v>
      </c>
      <c r="O2455" s="4" t="str">
        <f t="shared" si="8"/>
        <v>Y</v>
      </c>
      <c r="P2455" s="4" t="s">
        <v>29</v>
      </c>
      <c r="Q2455" s="4"/>
      <c r="R2455" s="4"/>
      <c r="S2455" s="4"/>
      <c r="T2455" s="4">
        <v>1.0</v>
      </c>
      <c r="U2455" s="4"/>
    </row>
    <row r="2456">
      <c r="A2456" s="24" t="s">
        <v>1514</v>
      </c>
      <c r="B2456" s="2" t="s">
        <v>244</v>
      </c>
      <c r="C2456" s="2" t="s">
        <v>1442</v>
      </c>
      <c r="D2456" s="3" t="str">
        <f>VLOOKUP(C2456,Locations!$G$2:$H$250,2,false)</f>
        <v>00237 Not Catchable</v>
      </c>
      <c r="E2456" s="11"/>
      <c r="F2456" s="4" t="s">
        <v>1490</v>
      </c>
      <c r="G2456" s="18" t="s">
        <v>1515</v>
      </c>
      <c r="H2456" s="2"/>
      <c r="I2456" s="4" t="s">
        <v>28</v>
      </c>
      <c r="J2456" s="4" t="s">
        <v>28</v>
      </c>
      <c r="K2456" s="4" t="s">
        <v>28</v>
      </c>
      <c r="L2456" s="4"/>
      <c r="M2456" s="4" t="str">
        <f>IF(vlookup(A2456,'Available Pokemon'!A:C,3,FALSE)=D2456,"Y","N")</f>
        <v>Y</v>
      </c>
      <c r="N2456" s="4" t="str">
        <f>iferror(IF(vlookup(A2456,'Available Pokemon'!A:D,4,FALSE)=D2456,"Y","N"),"N")</f>
        <v>N</v>
      </c>
      <c r="O2456" s="4" t="str">
        <f t="shared" si="8"/>
        <v>Y</v>
      </c>
      <c r="P2456" s="4" t="s">
        <v>33</v>
      </c>
      <c r="Q2456" s="4" t="s">
        <v>111</v>
      </c>
      <c r="R2456" s="4"/>
      <c r="S2456" s="4"/>
      <c r="T2456" s="4">
        <v>0.0</v>
      </c>
      <c r="U2456" s="4" t="s">
        <v>31</v>
      </c>
    </row>
    <row r="2457">
      <c r="A2457" s="24" t="s">
        <v>1516</v>
      </c>
      <c r="B2457" s="2" t="s">
        <v>244</v>
      </c>
      <c r="C2457" s="2" t="s">
        <v>1442</v>
      </c>
      <c r="D2457" s="3" t="str">
        <f>VLOOKUP(C2457,Locations!$G$2:$H$250,2,false)</f>
        <v>00237 Not Catchable</v>
      </c>
      <c r="E2457" s="11"/>
      <c r="F2457" s="4" t="s">
        <v>1490</v>
      </c>
      <c r="G2457" s="18" t="s">
        <v>1517</v>
      </c>
      <c r="H2457" s="2"/>
      <c r="I2457" s="4" t="s">
        <v>28</v>
      </c>
      <c r="J2457" s="4" t="s">
        <v>28</v>
      </c>
      <c r="K2457" s="4" t="s">
        <v>28</v>
      </c>
      <c r="L2457" s="4"/>
      <c r="M2457" s="4" t="str">
        <f>IF(vlookup(A2457,'Available Pokemon'!A:C,3,FALSE)=D2457,"Y","N")</f>
        <v>Y</v>
      </c>
      <c r="N2457" s="4" t="str">
        <f>iferror(IF(vlookup(A2457,'Available Pokemon'!A:D,4,FALSE)=D2457,"Y","N"),"N")</f>
        <v>N</v>
      </c>
      <c r="O2457" s="4" t="str">
        <f t="shared" si="8"/>
        <v>Y</v>
      </c>
      <c r="P2457" s="4" t="s">
        <v>29</v>
      </c>
      <c r="Q2457" s="4" t="s">
        <v>30</v>
      </c>
      <c r="R2457" s="4"/>
      <c r="S2457" s="4"/>
      <c r="T2457" s="4">
        <v>1.0</v>
      </c>
      <c r="U2457" s="4"/>
    </row>
    <row r="2458">
      <c r="A2458" s="24" t="s">
        <v>1518</v>
      </c>
      <c r="B2458" s="2" t="s">
        <v>244</v>
      </c>
      <c r="C2458" s="2" t="s">
        <v>1442</v>
      </c>
      <c r="D2458" s="3" t="str">
        <f>VLOOKUP(C2458,Locations!$G$2:$H$250,2,false)</f>
        <v>00237 Not Catchable</v>
      </c>
      <c r="E2458" s="11"/>
      <c r="F2458" s="4" t="s">
        <v>1490</v>
      </c>
      <c r="G2458" s="18" t="s">
        <v>1519</v>
      </c>
      <c r="H2458" s="2"/>
      <c r="I2458" s="4" t="s">
        <v>28</v>
      </c>
      <c r="J2458" s="4" t="s">
        <v>28</v>
      </c>
      <c r="K2458" s="4" t="s">
        <v>28</v>
      </c>
      <c r="L2458" s="4"/>
      <c r="M2458" s="4" t="str">
        <f>IF(vlookup(A2458,'Available Pokemon'!A:C,3,FALSE)=D2458,"Y","N")</f>
        <v>Y</v>
      </c>
      <c r="N2458" s="4" t="str">
        <f>iferror(IF(vlookup(A2458,'Available Pokemon'!A:D,4,FALSE)=D2458,"Y","N"),"N")</f>
        <v>N</v>
      </c>
      <c r="O2458" s="4" t="str">
        <f t="shared" si="8"/>
        <v>Y</v>
      </c>
      <c r="P2458" s="4" t="s">
        <v>90</v>
      </c>
      <c r="Q2458" s="4"/>
      <c r="R2458" s="4" t="s">
        <v>30</v>
      </c>
      <c r="S2458" s="4"/>
      <c r="T2458" s="4">
        <v>1.0</v>
      </c>
      <c r="U2458" s="4"/>
    </row>
    <row r="2459">
      <c r="A2459" s="24" t="s">
        <v>1520</v>
      </c>
      <c r="B2459" s="2" t="s">
        <v>244</v>
      </c>
      <c r="C2459" s="2" t="s">
        <v>1442</v>
      </c>
      <c r="D2459" s="3" t="str">
        <f>VLOOKUP(C2459,Locations!$G$2:$H$250,2,false)</f>
        <v>00237 Not Catchable</v>
      </c>
      <c r="E2459" s="11"/>
      <c r="F2459" s="4" t="s">
        <v>1490</v>
      </c>
      <c r="G2459" s="3" t="s">
        <v>1521</v>
      </c>
      <c r="H2459" s="2"/>
      <c r="I2459" s="4" t="s">
        <v>28</v>
      </c>
      <c r="J2459" s="4" t="s">
        <v>28</v>
      </c>
      <c r="K2459" s="4" t="s">
        <v>28</v>
      </c>
      <c r="L2459" s="4"/>
      <c r="M2459" s="4" t="str">
        <f>IF(vlookup(A2459,'Available Pokemon'!A:C,3,FALSE)=D2459,"Y","N")</f>
        <v>Y</v>
      </c>
      <c r="N2459" s="4" t="str">
        <f>iferror(IF(vlookup(A2459,'Available Pokemon'!A:D,4,FALSE)=D2459,"Y","N"),"N")</f>
        <v>N</v>
      </c>
      <c r="O2459" s="4" t="str">
        <f t="shared" si="8"/>
        <v>Y</v>
      </c>
      <c r="P2459" s="4" t="s">
        <v>71</v>
      </c>
      <c r="Q2459" s="4"/>
      <c r="R2459" s="4"/>
      <c r="S2459" s="4"/>
      <c r="T2459" s="4">
        <v>0.0</v>
      </c>
      <c r="U2459" s="4" t="s">
        <v>31</v>
      </c>
    </row>
    <row r="2460">
      <c r="A2460" s="24" t="s">
        <v>1522</v>
      </c>
      <c r="B2460" s="2" t="s">
        <v>244</v>
      </c>
      <c r="C2460" s="2" t="s">
        <v>1442</v>
      </c>
      <c r="D2460" s="3" t="str">
        <f>VLOOKUP(C2460,Locations!$G$2:$H$250,2,false)</f>
        <v>00237 Not Catchable</v>
      </c>
      <c r="E2460" s="11"/>
      <c r="F2460" s="4" t="s">
        <v>1490</v>
      </c>
      <c r="G2460" s="18" t="s">
        <v>1523</v>
      </c>
      <c r="H2460" s="2"/>
      <c r="I2460" s="4" t="s">
        <v>28</v>
      </c>
      <c r="J2460" s="4" t="s">
        <v>28</v>
      </c>
      <c r="K2460" s="4" t="s">
        <v>28</v>
      </c>
      <c r="L2460" s="4"/>
      <c r="M2460" s="4" t="str">
        <f>IF(vlookup(A2460,'Available Pokemon'!A:C,3,FALSE)=D2460,"Y","N")</f>
        <v>Y</v>
      </c>
      <c r="N2460" s="4" t="str">
        <f>iferror(IF(vlookup(A2460,'Available Pokemon'!A:D,4,FALSE)=D2460,"Y","N"),"N")</f>
        <v>N</v>
      </c>
      <c r="O2460" s="4" t="str">
        <f t="shared" si="8"/>
        <v>Y</v>
      </c>
      <c r="P2460" s="4" t="s">
        <v>29</v>
      </c>
      <c r="Q2460" s="4"/>
      <c r="R2460" s="4" t="s">
        <v>226</v>
      </c>
      <c r="S2460" s="4"/>
      <c r="T2460" s="4">
        <v>1.0</v>
      </c>
      <c r="U2460" s="4"/>
    </row>
    <row r="2461">
      <c r="A2461" s="24" t="s">
        <v>1524</v>
      </c>
      <c r="B2461" s="2" t="s">
        <v>244</v>
      </c>
      <c r="C2461" s="2" t="s">
        <v>1442</v>
      </c>
      <c r="D2461" s="3" t="str">
        <f>VLOOKUP(C2461,Locations!$G$2:$H$250,2,false)</f>
        <v>00237 Not Catchable</v>
      </c>
      <c r="E2461" s="11"/>
      <c r="F2461" s="4" t="s">
        <v>1490</v>
      </c>
      <c r="G2461" s="18" t="s">
        <v>1525</v>
      </c>
      <c r="H2461" s="2"/>
      <c r="I2461" s="4" t="s">
        <v>28</v>
      </c>
      <c r="J2461" s="4" t="s">
        <v>28</v>
      </c>
      <c r="K2461" s="4" t="s">
        <v>28</v>
      </c>
      <c r="L2461" s="4"/>
      <c r="M2461" s="4" t="str">
        <f>IF(vlookup(A2461,'Available Pokemon'!A:C,3,FALSE)=D2461,"Y","N")</f>
        <v>Y</v>
      </c>
      <c r="N2461" s="4" t="str">
        <f>iferror(IF(vlookup(A2461,'Available Pokemon'!A:D,4,FALSE)=D2461,"Y","N"),"N")</f>
        <v>N</v>
      </c>
      <c r="O2461" s="4" t="str">
        <f t="shared" si="8"/>
        <v>Y</v>
      </c>
      <c r="P2461" s="4" t="s">
        <v>33</v>
      </c>
      <c r="Q2461" s="4" t="s">
        <v>226</v>
      </c>
      <c r="R2461" s="4"/>
      <c r="S2461" s="4"/>
      <c r="T2461" s="4">
        <v>1.0</v>
      </c>
      <c r="U2461" s="4"/>
    </row>
    <row r="2462">
      <c r="A2462" s="24" t="s">
        <v>1526</v>
      </c>
      <c r="B2462" s="2" t="s">
        <v>244</v>
      </c>
      <c r="C2462" s="2" t="s">
        <v>1442</v>
      </c>
      <c r="D2462" s="3" t="str">
        <f>VLOOKUP(C2462,Locations!$G$2:$H$250,2,false)</f>
        <v>00237 Not Catchable</v>
      </c>
      <c r="E2462" s="11"/>
      <c r="F2462" s="4" t="s">
        <v>1490</v>
      </c>
      <c r="G2462" s="3" t="s">
        <v>1527</v>
      </c>
      <c r="H2462" s="2"/>
      <c r="I2462" s="4" t="s">
        <v>28</v>
      </c>
      <c r="J2462" s="4" t="s">
        <v>28</v>
      </c>
      <c r="K2462" s="4" t="s">
        <v>28</v>
      </c>
      <c r="L2462" s="4"/>
      <c r="M2462" s="4" t="str">
        <f>IF(vlookup(A2462,'Available Pokemon'!A:C,3,FALSE)=D2462,"Y","N")</f>
        <v>Y</v>
      </c>
      <c r="N2462" s="4" t="str">
        <f>iferror(IF(vlookup(A2462,'Available Pokemon'!A:D,4,FALSE)=D2462,"Y","N"),"N")</f>
        <v>N</v>
      </c>
      <c r="O2462" s="4" t="str">
        <f t="shared" si="8"/>
        <v>Y</v>
      </c>
      <c r="P2462" s="4" t="s">
        <v>33</v>
      </c>
      <c r="Q2462" s="4" t="s">
        <v>226</v>
      </c>
      <c r="R2462" s="4"/>
      <c r="S2462" s="4"/>
      <c r="T2462" s="4">
        <v>0.0</v>
      </c>
      <c r="U2462" s="4" t="s">
        <v>31</v>
      </c>
    </row>
    <row r="2463">
      <c r="A2463" s="24" t="s">
        <v>1528</v>
      </c>
      <c r="B2463" s="2" t="s">
        <v>244</v>
      </c>
      <c r="C2463" s="2" t="s">
        <v>1442</v>
      </c>
      <c r="D2463" s="3" t="str">
        <f>VLOOKUP(C2463,Locations!$G$2:$H$250,2,false)</f>
        <v>00237 Not Catchable</v>
      </c>
      <c r="E2463" s="11"/>
      <c r="F2463" s="4" t="s">
        <v>1490</v>
      </c>
      <c r="G2463" s="18" t="s">
        <v>1527</v>
      </c>
      <c r="H2463" s="2"/>
      <c r="I2463" s="4" t="s">
        <v>28</v>
      </c>
      <c r="J2463" s="4" t="s">
        <v>28</v>
      </c>
      <c r="K2463" s="4" t="s">
        <v>28</v>
      </c>
      <c r="L2463" s="4"/>
      <c r="M2463" s="4" t="str">
        <f>IF(vlookup(A2463,'Available Pokemon'!A:C,3,FALSE)=D2463,"Y","N")</f>
        <v>Y</v>
      </c>
      <c r="N2463" s="4" t="str">
        <f>iferror(IF(vlookup(A2463,'Available Pokemon'!A:D,4,FALSE)=D2463,"Y","N"),"N")</f>
        <v>N</v>
      </c>
      <c r="O2463" s="4" t="str">
        <f t="shared" si="8"/>
        <v>Y</v>
      </c>
      <c r="P2463" s="4" t="s">
        <v>33</v>
      </c>
      <c r="Q2463" s="4" t="s">
        <v>226</v>
      </c>
      <c r="R2463" s="4"/>
      <c r="S2463" s="4"/>
      <c r="T2463" s="4">
        <v>1.0</v>
      </c>
      <c r="U2463" s="4"/>
    </row>
    <row r="2464" hidden="1">
      <c r="A2464" s="32" t="s">
        <v>1529</v>
      </c>
      <c r="B2464" s="2" t="s">
        <v>244</v>
      </c>
      <c r="C2464" s="2" t="s">
        <v>1442</v>
      </c>
      <c r="D2464" s="3" t="str">
        <f>VLOOKUP(C2464,Locations!$G$2:$H$250,2,false)</f>
        <v>00237 Not Catchable</v>
      </c>
      <c r="E2464" s="11"/>
      <c r="F2464" s="4" t="s">
        <v>1490</v>
      </c>
      <c r="G2464" s="3" t="s">
        <v>1530</v>
      </c>
      <c r="H2464" s="2"/>
      <c r="I2464" s="4" t="s">
        <v>28</v>
      </c>
      <c r="J2464" s="4" t="s">
        <v>28</v>
      </c>
      <c r="K2464" s="4" t="s">
        <v>28</v>
      </c>
      <c r="L2464" s="4" t="s">
        <v>70</v>
      </c>
      <c r="M2464" s="4" t="str">
        <f>IF(vlookup(A2464,'Available Pokemon'!A:C,3,FALSE)=D2464,"Y","N")</f>
        <v>#N/A</v>
      </c>
      <c r="N2464" s="4" t="str">
        <f>iferror(IF(vlookup(A2464,'Available Pokemon'!A:D,4,FALSE)=D2464,"Y","N"),"N")</f>
        <v>N</v>
      </c>
      <c r="O2464" s="4" t="str">
        <f t="shared" si="8"/>
        <v>N</v>
      </c>
      <c r="P2464" s="4" t="s">
        <v>111</v>
      </c>
      <c r="Q2464" s="4"/>
      <c r="R2464" s="4"/>
      <c r="S2464" s="4"/>
      <c r="T2464" s="4">
        <v>1.0</v>
      </c>
      <c r="U2464" s="4"/>
    </row>
    <row r="2465">
      <c r="A2465" s="24" t="s">
        <v>1531</v>
      </c>
      <c r="B2465" s="2" t="s">
        <v>244</v>
      </c>
      <c r="C2465" s="2" t="s">
        <v>1442</v>
      </c>
      <c r="D2465" s="3" t="str">
        <f>VLOOKUP(C2465,Locations!$G$2:$H$250,2,false)</f>
        <v>00237 Not Catchable</v>
      </c>
      <c r="E2465" s="11"/>
      <c r="F2465" s="4" t="s">
        <v>1490</v>
      </c>
      <c r="G2465" s="18" t="s">
        <v>1532</v>
      </c>
      <c r="H2465" s="2"/>
      <c r="I2465" s="4" t="s">
        <v>28</v>
      </c>
      <c r="J2465" s="4" t="s">
        <v>28</v>
      </c>
      <c r="K2465" s="4" t="s">
        <v>28</v>
      </c>
      <c r="L2465" s="4"/>
      <c r="M2465" s="4" t="str">
        <f>IF(vlookup(A2465,'Available Pokemon'!A:C,3,FALSE)=D2465,"Y","N")</f>
        <v>Y</v>
      </c>
      <c r="N2465" s="4" t="str">
        <f>iferror(IF(vlookup(A2465,'Available Pokemon'!A:D,4,FALSE)=D2465,"Y","N"),"N")</f>
        <v>N</v>
      </c>
      <c r="O2465" s="4" t="str">
        <f t="shared" si="8"/>
        <v>Y</v>
      </c>
      <c r="P2465" s="4" t="s">
        <v>44</v>
      </c>
      <c r="Q2465" s="4"/>
      <c r="R2465" s="4"/>
      <c r="S2465" s="4"/>
      <c r="T2465" s="4">
        <v>0.0</v>
      </c>
      <c r="U2465" s="4" t="s">
        <v>31</v>
      </c>
    </row>
    <row r="2466">
      <c r="A2466" s="24" t="s">
        <v>1533</v>
      </c>
      <c r="B2466" s="2" t="s">
        <v>244</v>
      </c>
      <c r="C2466" s="2" t="s">
        <v>1442</v>
      </c>
      <c r="D2466" s="3" t="str">
        <f>VLOOKUP(C2466,Locations!$G$2:$H$250,2,false)</f>
        <v>00237 Not Catchable</v>
      </c>
      <c r="E2466" s="11"/>
      <c r="F2466" s="4" t="s">
        <v>1490</v>
      </c>
      <c r="G2466" s="18" t="s">
        <v>1534</v>
      </c>
      <c r="H2466" s="2"/>
      <c r="I2466" s="4" t="s">
        <v>28</v>
      </c>
      <c r="J2466" s="4" t="s">
        <v>28</v>
      </c>
      <c r="K2466" s="4" t="s">
        <v>28</v>
      </c>
      <c r="L2466" s="4"/>
      <c r="M2466" s="4" t="str">
        <f>IF(vlookup(A2466,'Available Pokemon'!A:C,3,FALSE)=D2466,"Y","N")</f>
        <v>Y</v>
      </c>
      <c r="N2466" s="4" t="str">
        <f>iferror(IF(vlookup(A2466,'Available Pokemon'!A:D,4,FALSE)=D2466,"Y","N"),"N")</f>
        <v>N</v>
      </c>
      <c r="O2466" s="4" t="str">
        <f t="shared" si="8"/>
        <v>Y</v>
      </c>
      <c r="P2466" s="4" t="s">
        <v>44</v>
      </c>
      <c r="Q2466" s="4"/>
      <c r="R2466" s="4"/>
      <c r="S2466" s="4"/>
      <c r="T2466" s="4">
        <v>0.0</v>
      </c>
      <c r="U2466" s="4" t="s">
        <v>31</v>
      </c>
    </row>
    <row r="2467">
      <c r="A2467" s="32" t="s">
        <v>1535</v>
      </c>
      <c r="B2467" s="2" t="s">
        <v>244</v>
      </c>
      <c r="C2467" s="2" t="s">
        <v>1442</v>
      </c>
      <c r="D2467" s="3" t="str">
        <f>VLOOKUP(C2467,Locations!$G$2:$H$250,2,false)</f>
        <v>00237 Not Catchable</v>
      </c>
      <c r="E2467" s="11"/>
      <c r="F2467" s="4" t="s">
        <v>1490</v>
      </c>
      <c r="G2467" s="3" t="s">
        <v>1536</v>
      </c>
      <c r="H2467" s="2"/>
      <c r="I2467" s="4" t="s">
        <v>28</v>
      </c>
      <c r="J2467" s="4" t="s">
        <v>28</v>
      </c>
      <c r="K2467" s="4" t="s">
        <v>28</v>
      </c>
      <c r="L2467" s="4"/>
      <c r="M2467" s="4" t="str">
        <f>IF(vlookup(A2467,'Available Pokemon'!A:C,3,FALSE)=D2467,"Y","N")</f>
        <v>Y</v>
      </c>
      <c r="N2467" s="4" t="str">
        <f>iferror(IF(vlookup(A2467,'Available Pokemon'!A:D,4,FALSE)=D2467,"Y","N"),"N")</f>
        <v>N</v>
      </c>
      <c r="O2467" s="4" t="str">
        <f t="shared" si="8"/>
        <v>Y</v>
      </c>
      <c r="P2467" s="4" t="s">
        <v>131</v>
      </c>
      <c r="Q2467" s="4" t="s">
        <v>177</v>
      </c>
      <c r="R2467" s="4"/>
      <c r="S2467" s="4"/>
      <c r="T2467" s="4">
        <v>0.0</v>
      </c>
      <c r="U2467" s="4" t="s">
        <v>31</v>
      </c>
    </row>
    <row r="2468">
      <c r="A2468" s="24" t="s">
        <v>1537</v>
      </c>
      <c r="B2468" s="2" t="s">
        <v>244</v>
      </c>
      <c r="C2468" s="2" t="s">
        <v>1442</v>
      </c>
      <c r="D2468" s="3" t="str">
        <f>VLOOKUP(C2468,Locations!$G$2:$H$250,2,false)</f>
        <v>00237 Not Catchable</v>
      </c>
      <c r="E2468" s="11"/>
      <c r="F2468" s="4" t="s">
        <v>1490</v>
      </c>
      <c r="G2468" s="18" t="s">
        <v>1538</v>
      </c>
      <c r="H2468" s="2"/>
      <c r="I2468" s="4" t="s">
        <v>28</v>
      </c>
      <c r="J2468" s="4" t="s">
        <v>28</v>
      </c>
      <c r="K2468" s="4" t="s">
        <v>28</v>
      </c>
      <c r="L2468" s="4"/>
      <c r="M2468" s="4" t="str">
        <f>IF(vlookup(A2468,'Available Pokemon'!A:C,3,FALSE)=D2468,"Y","N")</f>
        <v>Y</v>
      </c>
      <c r="N2468" s="4" t="str">
        <f>iferror(IF(vlookup(A2468,'Available Pokemon'!A:D,4,FALSE)=D2468,"Y","N"),"N")</f>
        <v>N</v>
      </c>
      <c r="O2468" s="4" t="str">
        <f t="shared" si="8"/>
        <v>Y</v>
      </c>
      <c r="P2468" s="4" t="s">
        <v>186</v>
      </c>
      <c r="Q2468" s="4"/>
      <c r="R2468" s="4" t="s">
        <v>56</v>
      </c>
      <c r="S2468" s="4"/>
      <c r="T2468" s="4">
        <v>1.0</v>
      </c>
      <c r="U2468" s="4"/>
    </row>
    <row r="2469">
      <c r="A2469" s="24" t="s">
        <v>1539</v>
      </c>
      <c r="B2469" s="2" t="s">
        <v>244</v>
      </c>
      <c r="C2469" s="2" t="s">
        <v>1442</v>
      </c>
      <c r="D2469" s="3" t="str">
        <f>VLOOKUP(C2469,Locations!$G$2:$H$250,2,false)</f>
        <v>00237 Not Catchable</v>
      </c>
      <c r="E2469" s="11"/>
      <c r="F2469" s="4" t="s">
        <v>1490</v>
      </c>
      <c r="G2469" s="18" t="s">
        <v>1540</v>
      </c>
      <c r="H2469" s="2"/>
      <c r="I2469" s="4" t="s">
        <v>28</v>
      </c>
      <c r="J2469" s="4" t="s">
        <v>28</v>
      </c>
      <c r="K2469" s="4" t="s">
        <v>28</v>
      </c>
      <c r="L2469" s="4"/>
      <c r="M2469" s="4" t="str">
        <f>IF(vlookup(A2469,'Available Pokemon'!A:C,3,FALSE)=D2469,"Y","N")</f>
        <v>Y</v>
      </c>
      <c r="N2469" s="4" t="str">
        <f>iferror(IF(vlookup(A2469,'Available Pokemon'!A:D,4,FALSE)=D2469,"Y","N"),"N")</f>
        <v>N</v>
      </c>
      <c r="O2469" s="4" t="str">
        <f t="shared" si="8"/>
        <v>Y</v>
      </c>
      <c r="P2469" s="4" t="s">
        <v>111</v>
      </c>
      <c r="Q2469" s="4"/>
      <c r="R2469" s="4"/>
      <c r="S2469" s="4"/>
      <c r="T2469" s="4">
        <v>0.0</v>
      </c>
      <c r="U2469" s="4" t="s">
        <v>31</v>
      </c>
    </row>
    <row r="2470">
      <c r="A2470" s="24" t="s">
        <v>1541</v>
      </c>
      <c r="B2470" s="2" t="s">
        <v>244</v>
      </c>
      <c r="C2470" s="2" t="s">
        <v>1442</v>
      </c>
      <c r="D2470" s="3" t="str">
        <f>VLOOKUP(C2470,Locations!$G$2:$H$250,2,false)</f>
        <v>00237 Not Catchable</v>
      </c>
      <c r="E2470" s="11"/>
      <c r="F2470" s="4" t="s">
        <v>1490</v>
      </c>
      <c r="G2470" s="3" t="s">
        <v>1542</v>
      </c>
      <c r="H2470" s="2"/>
      <c r="I2470" s="4" t="s">
        <v>28</v>
      </c>
      <c r="J2470" s="4" t="s">
        <v>28</v>
      </c>
      <c r="K2470" s="4" t="s">
        <v>28</v>
      </c>
      <c r="L2470" s="4"/>
      <c r="M2470" s="4" t="str">
        <f>IF(vlookup(A2470,'Available Pokemon'!A:C,3,FALSE)=D2470,"Y","N")</f>
        <v>Y</v>
      </c>
      <c r="N2470" s="4" t="str">
        <f>iferror(IF(vlookup(A2470,'Available Pokemon'!A:D,4,FALSE)=D2470,"Y","N"),"N")</f>
        <v>N</v>
      </c>
      <c r="O2470" s="4" t="str">
        <f t="shared" si="8"/>
        <v>Y</v>
      </c>
      <c r="P2470" s="4" t="s">
        <v>33</v>
      </c>
      <c r="Q2470" s="4"/>
      <c r="R2470" s="4" t="s">
        <v>111</v>
      </c>
      <c r="S2470" s="4"/>
      <c r="T2470" s="4">
        <v>1.0</v>
      </c>
      <c r="U2470" s="4"/>
    </row>
    <row r="2471">
      <c r="A2471" s="24" t="s">
        <v>1543</v>
      </c>
      <c r="B2471" s="2" t="s">
        <v>244</v>
      </c>
      <c r="C2471" s="2" t="s">
        <v>1442</v>
      </c>
      <c r="D2471" s="3" t="str">
        <f>VLOOKUP(C2471,Locations!$G$2:$H$250,2,false)</f>
        <v>00237 Not Catchable</v>
      </c>
      <c r="E2471" s="11"/>
      <c r="F2471" s="4" t="s">
        <v>1490</v>
      </c>
      <c r="G2471" s="18" t="s">
        <v>1544</v>
      </c>
      <c r="H2471" s="2"/>
      <c r="I2471" s="4" t="s">
        <v>28</v>
      </c>
      <c r="J2471" s="4" t="s">
        <v>28</v>
      </c>
      <c r="K2471" s="4" t="s">
        <v>28</v>
      </c>
      <c r="L2471" s="4"/>
      <c r="M2471" s="4" t="str">
        <f>IF(vlookup(A2471,'Available Pokemon'!A:C,3,FALSE)=D2471,"Y","N")</f>
        <v>Y</v>
      </c>
      <c r="N2471" s="4" t="str">
        <f>iferror(IF(vlookup(A2471,'Available Pokemon'!A:D,4,FALSE)=D2471,"Y","N"),"N")</f>
        <v>N</v>
      </c>
      <c r="O2471" s="4" t="str">
        <f t="shared" si="8"/>
        <v>Y</v>
      </c>
      <c r="P2471" s="4" t="s">
        <v>172</v>
      </c>
      <c r="Q2471" s="4"/>
      <c r="R2471" s="4"/>
      <c r="S2471" s="4"/>
      <c r="T2471" s="4">
        <v>0.0</v>
      </c>
      <c r="U2471" s="4"/>
    </row>
    <row r="2472">
      <c r="A2472" s="24" t="s">
        <v>1545</v>
      </c>
      <c r="B2472" s="2" t="s">
        <v>244</v>
      </c>
      <c r="C2472" s="2" t="s">
        <v>1442</v>
      </c>
      <c r="D2472" s="3" t="str">
        <f>VLOOKUP(C2472,Locations!$G$2:$H$250,2,false)</f>
        <v>00237 Not Catchable</v>
      </c>
      <c r="E2472" s="11"/>
      <c r="F2472" s="4" t="s">
        <v>1490</v>
      </c>
      <c r="G2472" s="18" t="s">
        <v>1546</v>
      </c>
      <c r="H2472" s="2"/>
      <c r="I2472" s="4" t="s">
        <v>28</v>
      </c>
      <c r="J2472" s="4" t="s">
        <v>28</v>
      </c>
      <c r="K2472" s="4" t="s">
        <v>28</v>
      </c>
      <c r="L2472" s="4"/>
      <c r="M2472" s="4" t="str">
        <f>IF(vlookup(A2472,'Available Pokemon'!A:C,3,FALSE)=D2472,"Y","N")</f>
        <v>Y</v>
      </c>
      <c r="N2472" s="4" t="str">
        <f>iferror(IF(vlookup(A2472,'Available Pokemon'!A:D,4,FALSE)=D2472,"Y","N"),"N")</f>
        <v>N</v>
      </c>
      <c r="O2472" s="4" t="str">
        <f t="shared" si="8"/>
        <v>Y</v>
      </c>
      <c r="P2472" s="4" t="s">
        <v>186</v>
      </c>
      <c r="Q2472" s="4"/>
      <c r="R2472" s="4"/>
      <c r="S2472" s="4"/>
      <c r="T2472" s="4">
        <v>0.0</v>
      </c>
      <c r="U2472" s="4" t="s">
        <v>31</v>
      </c>
    </row>
    <row r="2473">
      <c r="A2473" s="24" t="s">
        <v>1420</v>
      </c>
      <c r="B2473" s="2" t="s">
        <v>244</v>
      </c>
      <c r="C2473" s="2" t="s">
        <v>1442</v>
      </c>
      <c r="D2473" s="3" t="str">
        <f>VLOOKUP(C2473,Locations!$G$2:$H$250,2,false)</f>
        <v>00237 Not Catchable</v>
      </c>
      <c r="E2473" s="11"/>
      <c r="F2473" s="4" t="s">
        <v>1490</v>
      </c>
      <c r="G2473" s="18" t="s">
        <v>1547</v>
      </c>
      <c r="H2473" s="2"/>
      <c r="I2473" s="4" t="s">
        <v>28</v>
      </c>
      <c r="J2473" s="4" t="s">
        <v>28</v>
      </c>
      <c r="K2473" s="4" t="s">
        <v>28</v>
      </c>
      <c r="L2473" s="4"/>
      <c r="M2473" s="4" t="str">
        <f>IF(vlookup(A2473,'Available Pokemon'!A:C,3,FALSE)=D2473,"Y","N")</f>
        <v>N</v>
      </c>
      <c r="N2473" s="4" t="str">
        <f>iferror(IF(vlookup(A2473,'Available Pokemon'!A:D,4,FALSE)=D2473,"Y","N"),"N")</f>
        <v>N</v>
      </c>
      <c r="O2473" s="4" t="str">
        <f t="shared" si="8"/>
        <v>Y</v>
      </c>
      <c r="P2473" s="4" t="s">
        <v>44</v>
      </c>
      <c r="Q2473" s="4"/>
      <c r="R2473" s="4" t="s">
        <v>147</v>
      </c>
      <c r="S2473" s="4"/>
      <c r="T2473" s="4">
        <v>1.0</v>
      </c>
      <c r="U2473" s="4"/>
    </row>
    <row r="2474">
      <c r="A2474" s="24" t="s">
        <v>1548</v>
      </c>
      <c r="B2474" s="2" t="s">
        <v>244</v>
      </c>
      <c r="C2474" s="2" t="s">
        <v>1442</v>
      </c>
      <c r="D2474" s="3" t="str">
        <f>VLOOKUP(C2474,Locations!$G$2:$H$250,2,false)</f>
        <v>00237 Not Catchable</v>
      </c>
      <c r="E2474" s="11"/>
      <c r="F2474" s="4" t="s">
        <v>1490</v>
      </c>
      <c r="G2474" s="18" t="s">
        <v>1549</v>
      </c>
      <c r="H2474" s="2"/>
      <c r="I2474" s="4" t="s">
        <v>28</v>
      </c>
      <c r="J2474" s="4" t="s">
        <v>28</v>
      </c>
      <c r="K2474" s="4" t="s">
        <v>28</v>
      </c>
      <c r="L2474" s="4"/>
      <c r="M2474" s="4" t="str">
        <f>IF(vlookup(A2474,'Available Pokemon'!A:C,3,FALSE)=D2474,"Y","N")</f>
        <v>Y</v>
      </c>
      <c r="N2474" s="4" t="str">
        <f>iferror(IF(vlookup(A2474,'Available Pokemon'!A:D,4,FALSE)=D2474,"Y","N"),"N")</f>
        <v>N</v>
      </c>
      <c r="O2474" s="4" t="str">
        <f t="shared" si="8"/>
        <v>Y</v>
      </c>
      <c r="P2474" s="4" t="s">
        <v>44</v>
      </c>
      <c r="Q2474" s="4" t="s">
        <v>147</v>
      </c>
      <c r="R2474" s="4"/>
      <c r="S2474" s="4"/>
      <c r="T2474" s="4">
        <v>0.0</v>
      </c>
      <c r="U2474" s="4" t="s">
        <v>31</v>
      </c>
    </row>
    <row r="2475">
      <c r="A2475" s="24" t="s">
        <v>1550</v>
      </c>
      <c r="B2475" s="2" t="s">
        <v>244</v>
      </c>
      <c r="C2475" s="2" t="s">
        <v>1442</v>
      </c>
      <c r="D2475" s="3" t="str">
        <f>VLOOKUP(C2475,Locations!$G$2:$H$250,2,false)</f>
        <v>00237 Not Catchable</v>
      </c>
      <c r="E2475" s="11"/>
      <c r="F2475" s="4" t="s">
        <v>1490</v>
      </c>
      <c r="G2475" s="18" t="s">
        <v>1551</v>
      </c>
      <c r="H2475" s="2"/>
      <c r="I2475" s="4" t="s">
        <v>28</v>
      </c>
      <c r="J2475" s="4" t="s">
        <v>28</v>
      </c>
      <c r="K2475" s="4" t="s">
        <v>28</v>
      </c>
      <c r="L2475" s="4"/>
      <c r="M2475" s="4" t="str">
        <f>IF(vlookup(A2475,'Available Pokemon'!A:C,3,FALSE)=D2475,"Y","N")</f>
        <v>Y</v>
      </c>
      <c r="N2475" s="4" t="str">
        <f>iferror(IF(vlookup(A2475,'Available Pokemon'!A:D,4,FALSE)=D2475,"Y","N"),"N")</f>
        <v>N</v>
      </c>
      <c r="O2475" s="4" t="str">
        <f t="shared" si="8"/>
        <v>Y</v>
      </c>
      <c r="P2475" s="4" t="s">
        <v>186</v>
      </c>
      <c r="Q2475" s="4" t="s">
        <v>128</v>
      </c>
      <c r="R2475" s="4"/>
      <c r="S2475" s="4"/>
      <c r="T2475" s="4">
        <v>0.0</v>
      </c>
      <c r="U2475" s="4" t="s">
        <v>31</v>
      </c>
    </row>
    <row r="2476">
      <c r="A2476" s="24" t="s">
        <v>1552</v>
      </c>
      <c r="B2476" s="2" t="s">
        <v>244</v>
      </c>
      <c r="C2476" s="2" t="s">
        <v>1442</v>
      </c>
      <c r="D2476" s="3" t="str">
        <f>VLOOKUP(C2476,Locations!$G$2:$H$250,2,false)</f>
        <v>00237 Not Catchable</v>
      </c>
      <c r="E2476" s="11"/>
      <c r="F2476" s="4" t="s">
        <v>1490</v>
      </c>
      <c r="G2476" s="18" t="s">
        <v>1553</v>
      </c>
      <c r="H2476" s="2"/>
      <c r="I2476" s="4" t="s">
        <v>28</v>
      </c>
      <c r="J2476" s="4" t="s">
        <v>28</v>
      </c>
      <c r="K2476" s="4" t="s">
        <v>28</v>
      </c>
      <c r="L2476" s="4"/>
      <c r="M2476" s="4" t="str">
        <f>IF(vlookup(A2476,'Available Pokemon'!A:C,3,FALSE)=D2476,"Y","N")</f>
        <v>Y</v>
      </c>
      <c r="N2476" s="4" t="str">
        <f>iferror(IF(vlookup(A2476,'Available Pokemon'!A:D,4,FALSE)=D2476,"Y","N"),"N")</f>
        <v>N</v>
      </c>
      <c r="O2476" s="4" t="str">
        <f t="shared" si="8"/>
        <v>Y</v>
      </c>
      <c r="P2476" s="4" t="s">
        <v>177</v>
      </c>
      <c r="Q2476" s="4" t="s">
        <v>30</v>
      </c>
      <c r="R2476" s="4"/>
      <c r="S2476" s="4"/>
      <c r="T2476" s="4">
        <v>1.0</v>
      </c>
      <c r="U2476" s="4"/>
    </row>
    <row r="2477">
      <c r="A2477" s="24" t="s">
        <v>1554</v>
      </c>
      <c r="B2477" s="2" t="s">
        <v>244</v>
      </c>
      <c r="C2477" s="2" t="s">
        <v>1442</v>
      </c>
      <c r="D2477" s="3" t="str">
        <f>VLOOKUP(C2477,Locations!$G$2:$H$250,2,false)</f>
        <v>00237 Not Catchable</v>
      </c>
      <c r="E2477" s="11"/>
      <c r="F2477" s="4" t="s">
        <v>1490</v>
      </c>
      <c r="G2477" s="18" t="s">
        <v>1555</v>
      </c>
      <c r="H2477" s="2"/>
      <c r="I2477" s="4" t="s">
        <v>28</v>
      </c>
      <c r="J2477" s="4" t="s">
        <v>28</v>
      </c>
      <c r="K2477" s="4" t="s">
        <v>28</v>
      </c>
      <c r="L2477" s="4"/>
      <c r="M2477" s="4" t="str">
        <f>IF(vlookup(A2477,'Available Pokemon'!A:C,3,FALSE)=D2477,"Y","N")</f>
        <v>Y</v>
      </c>
      <c r="N2477" s="4" t="str">
        <f>iferror(IF(vlookup(A2477,'Available Pokemon'!A:D,4,FALSE)=D2477,"Y","N"),"N")</f>
        <v>N</v>
      </c>
      <c r="O2477" s="4" t="str">
        <f t="shared" si="8"/>
        <v>Y</v>
      </c>
      <c r="P2477" s="4" t="s">
        <v>186</v>
      </c>
      <c r="Q2477" s="4" t="s">
        <v>128</v>
      </c>
      <c r="R2477" s="4"/>
      <c r="S2477" s="4"/>
      <c r="T2477" s="4">
        <v>1.0</v>
      </c>
      <c r="U2477" s="4"/>
    </row>
    <row r="2478">
      <c r="A2478" s="24" t="s">
        <v>1556</v>
      </c>
      <c r="B2478" s="2" t="s">
        <v>244</v>
      </c>
      <c r="C2478" s="2" t="s">
        <v>1442</v>
      </c>
      <c r="D2478" s="3" t="str">
        <f>VLOOKUP(C2478,Locations!$G$2:$H$250,2,false)</f>
        <v>00237 Not Catchable</v>
      </c>
      <c r="E2478" s="11"/>
      <c r="F2478" s="4" t="s">
        <v>1490</v>
      </c>
      <c r="G2478" s="18" t="s">
        <v>1557</v>
      </c>
      <c r="H2478" s="2"/>
      <c r="I2478" s="4" t="s">
        <v>28</v>
      </c>
      <c r="J2478" s="4" t="s">
        <v>28</v>
      </c>
      <c r="K2478" s="4" t="s">
        <v>28</v>
      </c>
      <c r="L2478" s="4"/>
      <c r="M2478" s="4" t="str">
        <f>IF(vlookup(A2478,'Available Pokemon'!A:C,3,FALSE)=D2478,"Y","N")</f>
        <v>Y</v>
      </c>
      <c r="N2478" s="4" t="str">
        <f>iferror(IF(vlookup(A2478,'Available Pokemon'!A:D,4,FALSE)=D2478,"Y","N"),"N")</f>
        <v>N</v>
      </c>
      <c r="O2478" s="4" t="str">
        <f t="shared" si="8"/>
        <v>Y</v>
      </c>
      <c r="P2478" s="4" t="s">
        <v>71</v>
      </c>
      <c r="Q2478" s="4"/>
      <c r="R2478" s="4"/>
      <c r="S2478" s="4"/>
      <c r="T2478" s="4">
        <v>0.0</v>
      </c>
      <c r="U2478" s="4" t="s">
        <v>31</v>
      </c>
    </row>
    <row r="2479">
      <c r="A2479" s="24" t="s">
        <v>1558</v>
      </c>
      <c r="B2479" s="2" t="s">
        <v>244</v>
      </c>
      <c r="C2479" s="2" t="s">
        <v>1442</v>
      </c>
      <c r="D2479" s="3" t="str">
        <f>VLOOKUP(C2479,Locations!$G$2:$H$250,2,false)</f>
        <v>00237 Not Catchable</v>
      </c>
      <c r="E2479" s="11"/>
      <c r="F2479" s="4" t="s">
        <v>1490</v>
      </c>
      <c r="G2479" s="18" t="s">
        <v>1559</v>
      </c>
      <c r="H2479" s="2"/>
      <c r="I2479" s="4" t="s">
        <v>28</v>
      </c>
      <c r="J2479" s="4" t="s">
        <v>28</v>
      </c>
      <c r="K2479" s="4" t="s">
        <v>28</v>
      </c>
      <c r="L2479" s="4"/>
      <c r="M2479" s="4" t="str">
        <f>IF(vlookup(A2479,'Available Pokemon'!A:C,3,FALSE)=D2479,"Y","N")</f>
        <v>Y</v>
      </c>
      <c r="N2479" s="4" t="str">
        <f>iferror(IF(vlookup(A2479,'Available Pokemon'!A:D,4,FALSE)=D2479,"Y","N"),"N")</f>
        <v>N</v>
      </c>
      <c r="O2479" s="4" t="str">
        <f t="shared" si="8"/>
        <v>Y</v>
      </c>
      <c r="P2479" s="4" t="s">
        <v>186</v>
      </c>
      <c r="Q2479" s="4"/>
      <c r="R2479" s="4"/>
      <c r="S2479" s="4"/>
      <c r="T2479" s="4">
        <v>1.0</v>
      </c>
      <c r="U2479" s="4"/>
    </row>
    <row r="2480">
      <c r="A2480" s="24" t="s">
        <v>1560</v>
      </c>
      <c r="B2480" s="2" t="s">
        <v>244</v>
      </c>
      <c r="C2480" s="2" t="s">
        <v>1442</v>
      </c>
      <c r="D2480" s="3" t="str">
        <f>VLOOKUP(C2480,Locations!$G$2:$H$250,2,false)</f>
        <v>00237 Not Catchable</v>
      </c>
      <c r="E2480" s="11"/>
      <c r="F2480" s="4" t="s">
        <v>1490</v>
      </c>
      <c r="G2480" s="18" t="s">
        <v>1561</v>
      </c>
      <c r="H2480" s="2"/>
      <c r="I2480" s="4" t="s">
        <v>28</v>
      </c>
      <c r="J2480" s="4" t="s">
        <v>28</v>
      </c>
      <c r="K2480" s="4" t="s">
        <v>28</v>
      </c>
      <c r="L2480" s="4"/>
      <c r="M2480" s="4" t="str">
        <f>IF(vlookup(A2480,'Available Pokemon'!A:C,3,FALSE)=D2480,"Y","N")</f>
        <v>Y</v>
      </c>
      <c r="N2480" s="4" t="str">
        <f>iferror(IF(vlookup(A2480,'Available Pokemon'!A:D,4,FALSE)=D2480,"Y","N"),"N")</f>
        <v>N</v>
      </c>
      <c r="O2480" s="4" t="str">
        <f t="shared" si="8"/>
        <v>Y</v>
      </c>
      <c r="P2480" s="4" t="s">
        <v>111</v>
      </c>
      <c r="Q2480" s="4"/>
      <c r="R2480" s="4"/>
      <c r="S2480" s="4"/>
      <c r="T2480" s="4">
        <v>1.0</v>
      </c>
      <c r="U2480" s="4"/>
    </row>
    <row r="2481">
      <c r="A2481" s="24" t="s">
        <v>1562</v>
      </c>
      <c r="B2481" s="2" t="s">
        <v>244</v>
      </c>
      <c r="C2481" s="2" t="s">
        <v>1442</v>
      </c>
      <c r="D2481" s="3" t="str">
        <f>VLOOKUP(C2481,Locations!$G$2:$H$250,2,false)</f>
        <v>00237 Not Catchable</v>
      </c>
      <c r="E2481" s="11"/>
      <c r="F2481" s="4" t="s">
        <v>1490</v>
      </c>
      <c r="G2481" s="18" t="s">
        <v>1563</v>
      </c>
      <c r="H2481" s="2"/>
      <c r="I2481" s="4" t="s">
        <v>28</v>
      </c>
      <c r="J2481" s="4" t="s">
        <v>28</v>
      </c>
      <c r="K2481" s="4" t="s">
        <v>28</v>
      </c>
      <c r="L2481" s="4"/>
      <c r="M2481" s="4" t="str">
        <f>IF(vlookup(A2481,'Available Pokemon'!A:C,3,FALSE)=D2481,"Y","N")</f>
        <v>Y</v>
      </c>
      <c r="N2481" s="4" t="str">
        <f>iferror(IF(vlookup(A2481,'Available Pokemon'!A:D,4,FALSE)=D2481,"Y","N"),"N")</f>
        <v>N</v>
      </c>
      <c r="O2481" s="4" t="str">
        <f t="shared" si="8"/>
        <v>Y</v>
      </c>
      <c r="P2481" s="4" t="s">
        <v>111</v>
      </c>
      <c r="Q2481" s="4"/>
      <c r="R2481" s="4"/>
      <c r="S2481" s="4"/>
      <c r="T2481" s="4">
        <v>0.0</v>
      </c>
      <c r="U2481" s="4" t="s">
        <v>31</v>
      </c>
    </row>
    <row r="2482">
      <c r="A2482" s="24" t="s">
        <v>1564</v>
      </c>
      <c r="B2482" s="2" t="s">
        <v>244</v>
      </c>
      <c r="C2482" s="2" t="s">
        <v>1442</v>
      </c>
      <c r="D2482" s="3" t="str">
        <f>VLOOKUP(C2482,Locations!$G$2:$H$250,2,false)</f>
        <v>00237 Not Catchable</v>
      </c>
      <c r="E2482" s="11"/>
      <c r="F2482" s="4" t="s">
        <v>1490</v>
      </c>
      <c r="G2482" s="18" t="s">
        <v>1565</v>
      </c>
      <c r="H2482" s="2"/>
      <c r="I2482" s="4" t="s">
        <v>28</v>
      </c>
      <c r="J2482" s="4" t="s">
        <v>28</v>
      </c>
      <c r="K2482" s="4" t="s">
        <v>28</v>
      </c>
      <c r="L2482" s="4"/>
      <c r="M2482" s="4" t="str">
        <f>IF(vlookup(A2482,'Available Pokemon'!A:C,3,FALSE)=D2482,"Y","N")</f>
        <v>Y</v>
      </c>
      <c r="N2482" s="4" t="str">
        <f>iferror(IF(vlookup(A2482,'Available Pokemon'!A:D,4,FALSE)=D2482,"Y","N"),"N")</f>
        <v>N</v>
      </c>
      <c r="O2482" s="4" t="str">
        <f t="shared" si="8"/>
        <v>Y</v>
      </c>
      <c r="P2482" s="4" t="s">
        <v>29</v>
      </c>
      <c r="Q2482" s="4" t="s">
        <v>128</v>
      </c>
      <c r="R2482" s="4"/>
      <c r="S2482" s="4"/>
      <c r="T2482" s="4">
        <v>0.0</v>
      </c>
      <c r="U2482" s="4" t="s">
        <v>31</v>
      </c>
    </row>
    <row r="2483">
      <c r="A2483" s="24" t="s">
        <v>1566</v>
      </c>
      <c r="B2483" s="2" t="s">
        <v>244</v>
      </c>
      <c r="C2483" s="2" t="s">
        <v>1442</v>
      </c>
      <c r="D2483" s="3" t="str">
        <f>VLOOKUP(C2483,Locations!$G$2:$H$250,2,false)</f>
        <v>00237 Not Catchable</v>
      </c>
      <c r="E2483" s="11"/>
      <c r="F2483" s="4" t="s">
        <v>1490</v>
      </c>
      <c r="G2483" s="18" t="s">
        <v>1567</v>
      </c>
      <c r="H2483" s="2"/>
      <c r="I2483" s="4" t="s">
        <v>28</v>
      </c>
      <c r="J2483" s="4" t="s">
        <v>28</v>
      </c>
      <c r="K2483" s="4" t="s">
        <v>28</v>
      </c>
      <c r="L2483" s="4"/>
      <c r="M2483" s="4" t="str">
        <f>IF(vlookup(A2483,'Available Pokemon'!A:C,3,FALSE)=D2483,"Y","N")</f>
        <v>Y</v>
      </c>
      <c r="N2483" s="4" t="str">
        <f>iferror(IF(vlookup(A2483,'Available Pokemon'!A:D,4,FALSE)=D2483,"Y","N"),"N")</f>
        <v>N</v>
      </c>
      <c r="O2483" s="4" t="str">
        <f t="shared" si="8"/>
        <v>Y</v>
      </c>
      <c r="P2483" s="4" t="s">
        <v>177</v>
      </c>
      <c r="Q2483" s="4" t="s">
        <v>30</v>
      </c>
      <c r="R2483" s="4"/>
      <c r="S2483" s="4"/>
      <c r="T2483" s="4">
        <v>0.0</v>
      </c>
      <c r="U2483" s="4" t="s">
        <v>31</v>
      </c>
    </row>
    <row r="2484">
      <c r="A2484" s="24" t="s">
        <v>1568</v>
      </c>
      <c r="B2484" s="2" t="s">
        <v>244</v>
      </c>
      <c r="C2484" s="2" t="s">
        <v>1442</v>
      </c>
      <c r="D2484" s="3" t="str">
        <f>VLOOKUP(C2484,Locations!$G$2:$H$250,2,false)</f>
        <v>00237 Not Catchable</v>
      </c>
      <c r="E2484" s="11"/>
      <c r="F2484" s="4" t="s">
        <v>1490</v>
      </c>
      <c r="G2484" s="18" t="s">
        <v>1569</v>
      </c>
      <c r="H2484" s="2"/>
      <c r="I2484" s="4" t="s">
        <v>28</v>
      </c>
      <c r="J2484" s="4" t="s">
        <v>28</v>
      </c>
      <c r="K2484" s="4" t="s">
        <v>28</v>
      </c>
      <c r="L2484" s="4"/>
      <c r="M2484" s="4" t="str">
        <f>IF(vlookup(A2484,'Available Pokemon'!A:C,3,FALSE)=D2484,"Y","N")</f>
        <v>Y</v>
      </c>
      <c r="N2484" s="4" t="str">
        <f>iferror(IF(vlookup(A2484,'Available Pokemon'!A:D,4,FALSE)=D2484,"Y","N"),"N")</f>
        <v>N</v>
      </c>
      <c r="O2484" s="4" t="str">
        <f t="shared" si="8"/>
        <v>Y</v>
      </c>
      <c r="P2484" s="4" t="s">
        <v>71</v>
      </c>
      <c r="Q2484" s="4"/>
      <c r="R2484" s="4"/>
      <c r="S2484" s="4"/>
      <c r="T2484" s="4">
        <v>0.0</v>
      </c>
      <c r="U2484" s="4" t="s">
        <v>31</v>
      </c>
    </row>
    <row r="2485">
      <c r="A2485" s="24" t="s">
        <v>1570</v>
      </c>
      <c r="B2485" s="2" t="s">
        <v>244</v>
      </c>
      <c r="C2485" s="2" t="s">
        <v>1442</v>
      </c>
      <c r="D2485" s="3" t="str">
        <f>VLOOKUP(C2485,Locations!$G$2:$H$250,2,false)</f>
        <v>00237 Not Catchable</v>
      </c>
      <c r="E2485" s="11"/>
      <c r="F2485" s="4" t="s">
        <v>1490</v>
      </c>
      <c r="G2485" s="18" t="s">
        <v>1571</v>
      </c>
      <c r="H2485" s="2"/>
      <c r="I2485" s="4" t="s">
        <v>28</v>
      </c>
      <c r="J2485" s="4" t="s">
        <v>28</v>
      </c>
      <c r="K2485" s="4" t="s">
        <v>28</v>
      </c>
      <c r="L2485" s="4"/>
      <c r="M2485" s="4" t="str">
        <f>IF(vlookup(A2485,'Available Pokemon'!A:C,3,FALSE)=D2485,"Y","N")</f>
        <v>Y</v>
      </c>
      <c r="N2485" s="4" t="str">
        <f>iferror(IF(vlookup(A2485,'Available Pokemon'!A:D,4,FALSE)=D2485,"Y","N"),"N")</f>
        <v>N</v>
      </c>
      <c r="O2485" s="4" t="str">
        <f t="shared" si="8"/>
        <v>Y</v>
      </c>
      <c r="P2485" s="4" t="s">
        <v>131</v>
      </c>
      <c r="Q2485" s="4" t="s">
        <v>177</v>
      </c>
      <c r="R2485" s="4"/>
      <c r="S2485" s="4"/>
      <c r="T2485" s="4">
        <v>1.0</v>
      </c>
      <c r="U2485" s="4"/>
    </row>
    <row r="2486">
      <c r="A2486" s="24" t="s">
        <v>1572</v>
      </c>
      <c r="B2486" s="2" t="s">
        <v>244</v>
      </c>
      <c r="C2486" s="2" t="s">
        <v>1442</v>
      </c>
      <c r="D2486" s="3" t="str">
        <f>VLOOKUP(C2486,Locations!$G$2:$H$250,2,false)</f>
        <v>00237 Not Catchable</v>
      </c>
      <c r="E2486" s="11"/>
      <c r="F2486" s="4" t="s">
        <v>1490</v>
      </c>
      <c r="G2486" s="18" t="s">
        <v>1573</v>
      </c>
      <c r="H2486" s="2"/>
      <c r="I2486" s="4" t="s">
        <v>28</v>
      </c>
      <c r="J2486" s="4" t="s">
        <v>28</v>
      </c>
      <c r="K2486" s="4" t="s">
        <v>28</v>
      </c>
      <c r="L2486" s="4"/>
      <c r="M2486" s="4" t="str">
        <f>IF(vlookup(A2486,'Available Pokemon'!A:C,3,FALSE)=D2486,"Y","N")</f>
        <v>Y</v>
      </c>
      <c r="N2486" s="4" t="str">
        <f>iferror(IF(vlookup(A2486,'Available Pokemon'!A:D,4,FALSE)=D2486,"Y","N"),"N")</f>
        <v>N</v>
      </c>
      <c r="O2486" s="4" t="str">
        <f t="shared" si="8"/>
        <v>Y</v>
      </c>
      <c r="P2486" s="4" t="s">
        <v>121</v>
      </c>
      <c r="Q2486" s="4" t="s">
        <v>128</v>
      </c>
      <c r="R2486" s="4" t="s">
        <v>147</v>
      </c>
      <c r="S2486" s="4"/>
      <c r="T2486" s="4">
        <v>1.0</v>
      </c>
      <c r="U2486" s="4"/>
    </row>
    <row r="2487">
      <c r="A2487" s="24" t="s">
        <v>1574</v>
      </c>
      <c r="B2487" s="2" t="s">
        <v>244</v>
      </c>
      <c r="C2487" s="2" t="s">
        <v>1442</v>
      </c>
      <c r="D2487" s="3" t="str">
        <f>VLOOKUP(C2487,Locations!$G$2:$H$250,2,false)</f>
        <v>00237 Not Catchable</v>
      </c>
      <c r="E2487" s="11"/>
      <c r="F2487" s="4" t="s">
        <v>1490</v>
      </c>
      <c r="G2487" s="18" t="s">
        <v>1575</v>
      </c>
      <c r="H2487" s="2"/>
      <c r="I2487" s="4" t="s">
        <v>28</v>
      </c>
      <c r="J2487" s="4" t="s">
        <v>28</v>
      </c>
      <c r="K2487" s="4" t="s">
        <v>28</v>
      </c>
      <c r="L2487" s="4"/>
      <c r="M2487" s="4" t="str">
        <f>IF(vlookup(A2487,'Available Pokemon'!A:C,3,FALSE)=D2487,"Y","N")</f>
        <v>Y</v>
      </c>
      <c r="N2487" s="4" t="str">
        <f>iferror(IF(vlookup(A2487,'Available Pokemon'!A:D,4,FALSE)=D2487,"Y","N"),"N")</f>
        <v>N</v>
      </c>
      <c r="O2487" s="4" t="str">
        <f t="shared" si="8"/>
        <v>Y</v>
      </c>
      <c r="P2487" s="4" t="s">
        <v>71</v>
      </c>
      <c r="Q2487" s="4"/>
      <c r="R2487" s="4"/>
      <c r="S2487" s="4"/>
      <c r="T2487" s="4">
        <v>1.0</v>
      </c>
      <c r="U2487" s="4"/>
    </row>
    <row r="2488">
      <c r="A2488" s="24" t="s">
        <v>1576</v>
      </c>
      <c r="B2488" s="2" t="s">
        <v>244</v>
      </c>
      <c r="C2488" s="2" t="s">
        <v>1442</v>
      </c>
      <c r="D2488" s="3" t="str">
        <f>VLOOKUP(C2488,Locations!$G$2:$H$250,2,false)</f>
        <v>00237 Not Catchable</v>
      </c>
      <c r="E2488" s="11"/>
      <c r="F2488" s="4" t="s">
        <v>1490</v>
      </c>
      <c r="G2488" s="18" t="s">
        <v>1577</v>
      </c>
      <c r="H2488" s="2"/>
      <c r="I2488" s="4" t="s">
        <v>28</v>
      </c>
      <c r="J2488" s="4" t="s">
        <v>28</v>
      </c>
      <c r="K2488" s="4" t="s">
        <v>28</v>
      </c>
      <c r="L2488" s="4"/>
      <c r="M2488" s="4" t="str">
        <f>IF(vlookup(A2488,'Available Pokemon'!A:C,3,FALSE)=D2488,"Y","N")</f>
        <v>Y</v>
      </c>
      <c r="N2488" s="4" t="str">
        <f>iferror(IF(vlookup(A2488,'Available Pokemon'!A:D,4,FALSE)=D2488,"Y","N"),"N")</f>
        <v>N</v>
      </c>
      <c r="O2488" s="4" t="str">
        <f t="shared" si="8"/>
        <v>Y</v>
      </c>
      <c r="P2488" s="4" t="s">
        <v>33</v>
      </c>
      <c r="Q2488" s="4"/>
      <c r="R2488" s="4" t="s">
        <v>147</v>
      </c>
      <c r="S2488" s="4"/>
      <c r="T2488" s="4">
        <v>1.0</v>
      </c>
      <c r="U2488" s="4"/>
    </row>
    <row r="2489">
      <c r="A2489" s="24" t="s">
        <v>1578</v>
      </c>
      <c r="B2489" s="2" t="s">
        <v>244</v>
      </c>
      <c r="C2489" s="2" t="s">
        <v>1442</v>
      </c>
      <c r="D2489" s="3" t="str">
        <f>VLOOKUP(C2489,Locations!$G$2:$H$250,2,false)</f>
        <v>00237 Not Catchable</v>
      </c>
      <c r="E2489" s="11"/>
      <c r="F2489" s="4" t="s">
        <v>1490</v>
      </c>
      <c r="G2489" s="18" t="s">
        <v>1579</v>
      </c>
      <c r="H2489" s="2"/>
      <c r="I2489" s="4" t="s">
        <v>28</v>
      </c>
      <c r="J2489" s="4" t="s">
        <v>28</v>
      </c>
      <c r="K2489" s="4" t="s">
        <v>28</v>
      </c>
      <c r="L2489" s="4"/>
      <c r="M2489" s="4" t="str">
        <f>IF(vlookup(A2489,'Available Pokemon'!A:C,3,FALSE)=D2489,"Y","N")</f>
        <v>Y</v>
      </c>
      <c r="N2489" s="4" t="str">
        <f>iferror(IF(vlookup(A2489,'Available Pokemon'!A:D,4,FALSE)=D2489,"Y","N"),"N")</f>
        <v>N</v>
      </c>
      <c r="O2489" s="4" t="str">
        <f t="shared" si="8"/>
        <v>Y</v>
      </c>
      <c r="P2489" s="4" t="s">
        <v>177</v>
      </c>
      <c r="Q2489" s="4" t="s">
        <v>33</v>
      </c>
      <c r="R2489" s="4"/>
      <c r="S2489" s="4"/>
      <c r="T2489" s="4">
        <v>1.0</v>
      </c>
      <c r="U2489" s="4"/>
    </row>
    <row r="2490">
      <c r="A2490" s="24" t="s">
        <v>1580</v>
      </c>
      <c r="B2490" s="2" t="s">
        <v>244</v>
      </c>
      <c r="C2490" s="2" t="s">
        <v>1442</v>
      </c>
      <c r="D2490" s="3" t="str">
        <f>VLOOKUP(C2490,Locations!$G$2:$H$250,2,false)</f>
        <v>00237 Not Catchable</v>
      </c>
      <c r="E2490" s="11"/>
      <c r="F2490" s="4" t="s">
        <v>1490</v>
      </c>
      <c r="G2490" s="18" t="s">
        <v>1581</v>
      </c>
      <c r="H2490" s="2"/>
      <c r="I2490" s="4" t="s">
        <v>28</v>
      </c>
      <c r="J2490" s="4" t="s">
        <v>28</v>
      </c>
      <c r="K2490" s="4" t="s">
        <v>28</v>
      </c>
      <c r="L2490" s="4"/>
      <c r="M2490" s="4" t="str">
        <f>IF(vlookup(A2490,'Available Pokemon'!A:C,3,FALSE)=D2490,"Y","N")</f>
        <v>Y</v>
      </c>
      <c r="N2490" s="4" t="str">
        <f>iferror(IF(vlookup(A2490,'Available Pokemon'!A:D,4,FALSE)=D2490,"Y","N"),"N")</f>
        <v>N</v>
      </c>
      <c r="O2490" s="4" t="str">
        <f t="shared" si="8"/>
        <v>Y</v>
      </c>
      <c r="P2490" s="4" t="s">
        <v>44</v>
      </c>
      <c r="Q2490" s="4" t="s">
        <v>128</v>
      </c>
      <c r="R2490" s="4"/>
      <c r="S2490" s="4"/>
      <c r="T2490" s="4">
        <v>0.0</v>
      </c>
      <c r="U2490" s="4" t="s">
        <v>31</v>
      </c>
    </row>
    <row r="2491">
      <c r="A2491" s="24" t="s">
        <v>1582</v>
      </c>
      <c r="B2491" s="2" t="s">
        <v>244</v>
      </c>
      <c r="C2491" s="2" t="s">
        <v>1442</v>
      </c>
      <c r="D2491" s="3" t="str">
        <f>VLOOKUP(C2491,Locations!$G$2:$H$250,2,false)</f>
        <v>00237 Not Catchable</v>
      </c>
      <c r="E2491" s="11"/>
      <c r="F2491" s="4" t="s">
        <v>1490</v>
      </c>
      <c r="G2491" s="18" t="s">
        <v>1583</v>
      </c>
      <c r="H2491" s="2"/>
      <c r="I2491" s="4" t="s">
        <v>28</v>
      </c>
      <c r="J2491" s="4" t="s">
        <v>28</v>
      </c>
      <c r="K2491" s="4" t="s">
        <v>28</v>
      </c>
      <c r="L2491" s="4" t="s">
        <v>70</v>
      </c>
      <c r="M2491" s="4" t="str">
        <f>IF(vlookup(A2491,'Available Pokemon'!A:C,3,FALSE)=D2491,"Y","N")</f>
        <v>Y</v>
      </c>
      <c r="N2491" s="4" t="str">
        <f>iferror(IF(vlookup(A2491,'Available Pokemon'!A:D,4,FALSE)=D2491,"Y","N"),"N")</f>
        <v>N</v>
      </c>
      <c r="O2491" s="4" t="str">
        <f t="shared" si="8"/>
        <v>Y</v>
      </c>
      <c r="P2491" s="4" t="s">
        <v>131</v>
      </c>
      <c r="Q2491" s="4" t="s">
        <v>111</v>
      </c>
      <c r="R2491" s="4"/>
      <c r="S2491" s="4"/>
      <c r="T2491" s="4">
        <v>0.0</v>
      </c>
      <c r="U2491" s="4" t="s">
        <v>31</v>
      </c>
    </row>
    <row r="2492">
      <c r="A2492" s="24" t="s">
        <v>1584</v>
      </c>
      <c r="B2492" s="2" t="s">
        <v>244</v>
      </c>
      <c r="C2492" s="2" t="s">
        <v>1442</v>
      </c>
      <c r="D2492" s="3" t="str">
        <f>VLOOKUP(C2492,Locations!$G$2:$H$250,2,false)</f>
        <v>00237 Not Catchable</v>
      </c>
      <c r="E2492" s="11"/>
      <c r="F2492" s="4" t="s">
        <v>1490</v>
      </c>
      <c r="G2492" s="18" t="s">
        <v>1585</v>
      </c>
      <c r="H2492" s="2"/>
      <c r="I2492" s="4" t="s">
        <v>28</v>
      </c>
      <c r="J2492" s="4" t="s">
        <v>28</v>
      </c>
      <c r="K2492" s="4" t="s">
        <v>28</v>
      </c>
      <c r="L2492" s="4"/>
      <c r="M2492" s="4" t="str">
        <f>IF(vlookup(A2492,'Available Pokemon'!A:C,3,FALSE)=D2492,"Y","N")</f>
        <v>Y</v>
      </c>
      <c r="N2492" s="4" t="str">
        <f>iferror(IF(vlookup(A2492,'Available Pokemon'!A:D,4,FALSE)=D2492,"Y","N"),"N")</f>
        <v>N</v>
      </c>
      <c r="O2492" s="4" t="str">
        <f t="shared" si="8"/>
        <v>Y</v>
      </c>
      <c r="P2492" s="4" t="s">
        <v>226</v>
      </c>
      <c r="Q2492" s="4"/>
      <c r="R2492" s="4"/>
      <c r="S2492" s="4"/>
      <c r="T2492" s="4">
        <v>0.0</v>
      </c>
      <c r="U2492" s="4" t="s">
        <v>31</v>
      </c>
    </row>
    <row r="2493">
      <c r="A2493" s="24" t="s">
        <v>1586</v>
      </c>
      <c r="B2493" s="2" t="s">
        <v>244</v>
      </c>
      <c r="C2493" s="2" t="s">
        <v>1442</v>
      </c>
      <c r="D2493" s="3" t="str">
        <f>VLOOKUP(C2493,Locations!$G$2:$H$250,2,false)</f>
        <v>00237 Not Catchable</v>
      </c>
      <c r="E2493" s="11"/>
      <c r="F2493" s="4" t="s">
        <v>1490</v>
      </c>
      <c r="G2493" s="18" t="s">
        <v>1587</v>
      </c>
      <c r="H2493" s="2"/>
      <c r="I2493" s="4" t="s">
        <v>28</v>
      </c>
      <c r="J2493" s="4" t="s">
        <v>28</v>
      </c>
      <c r="K2493" s="4" t="s">
        <v>28</v>
      </c>
      <c r="L2493" s="4"/>
      <c r="M2493" s="4" t="str">
        <f>IF(vlookup(A2493,'Available Pokemon'!A:C,3,FALSE)=D2493,"Y","N")</f>
        <v>Y</v>
      </c>
      <c r="N2493" s="4" t="str">
        <f>iferror(IF(vlookup(A2493,'Available Pokemon'!A:D,4,FALSE)=D2493,"Y","N"),"N")</f>
        <v>N</v>
      </c>
      <c r="O2493" s="4" t="str">
        <f t="shared" si="8"/>
        <v>Y</v>
      </c>
      <c r="P2493" s="4" t="s">
        <v>33</v>
      </c>
      <c r="Q2493" s="4" t="s">
        <v>226</v>
      </c>
      <c r="R2493" s="4"/>
      <c r="S2493" s="4"/>
      <c r="T2493" s="4">
        <v>0.0</v>
      </c>
      <c r="U2493" s="4" t="s">
        <v>31</v>
      </c>
    </row>
    <row r="2494">
      <c r="A2494" s="24" t="s">
        <v>1588</v>
      </c>
      <c r="B2494" s="2" t="s">
        <v>244</v>
      </c>
      <c r="C2494" s="2" t="s">
        <v>1442</v>
      </c>
      <c r="D2494" s="3" t="str">
        <f>VLOOKUP(C2494,Locations!$G$2:$H$250,2,false)</f>
        <v>00237 Not Catchable</v>
      </c>
      <c r="E2494" s="11"/>
      <c r="F2494" s="4" t="s">
        <v>1490</v>
      </c>
      <c r="G2494" s="18" t="s">
        <v>1589</v>
      </c>
      <c r="H2494" s="2"/>
      <c r="I2494" s="4" t="s">
        <v>28</v>
      </c>
      <c r="J2494" s="4" t="s">
        <v>28</v>
      </c>
      <c r="K2494" s="4" t="s">
        <v>28</v>
      </c>
      <c r="L2494" s="4"/>
      <c r="M2494" s="4" t="str">
        <f>IF(vlookup(A2494,'Available Pokemon'!A:C,3,FALSE)=D2494,"Y","N")</f>
        <v>Y</v>
      </c>
      <c r="N2494" s="4" t="str">
        <f>iferror(IF(vlookup(A2494,'Available Pokemon'!A:D,4,FALSE)=D2494,"Y","N"),"N")</f>
        <v>N</v>
      </c>
      <c r="O2494" s="4" t="str">
        <f t="shared" si="8"/>
        <v>Y</v>
      </c>
      <c r="P2494" s="4" t="s">
        <v>44</v>
      </c>
      <c r="Q2494" s="4" t="s">
        <v>128</v>
      </c>
      <c r="R2494" s="4"/>
      <c r="S2494" s="4"/>
      <c r="T2494" s="4">
        <v>1.0</v>
      </c>
      <c r="U2494" s="4"/>
    </row>
    <row r="2495">
      <c r="A2495" s="24" t="s">
        <v>1590</v>
      </c>
      <c r="B2495" s="2" t="s">
        <v>244</v>
      </c>
      <c r="C2495" s="2" t="s">
        <v>1442</v>
      </c>
      <c r="D2495" s="3" t="str">
        <f>VLOOKUP(C2495,Locations!$G$2:$H$250,2,false)</f>
        <v>00237 Not Catchable</v>
      </c>
      <c r="E2495" s="11"/>
      <c r="F2495" s="4" t="s">
        <v>1490</v>
      </c>
      <c r="G2495" s="18" t="s">
        <v>1591</v>
      </c>
      <c r="H2495" s="2"/>
      <c r="I2495" s="4" t="s">
        <v>28</v>
      </c>
      <c r="J2495" s="4" t="s">
        <v>28</v>
      </c>
      <c r="K2495" s="4" t="s">
        <v>28</v>
      </c>
      <c r="L2495" s="4"/>
      <c r="M2495" s="4" t="str">
        <f>IF(vlookup(A2495,'Available Pokemon'!A:C,3,FALSE)=D2495,"Y","N")</f>
        <v>Y</v>
      </c>
      <c r="N2495" s="4" t="str">
        <f>iferror(IF(vlookup(A2495,'Available Pokemon'!A:D,4,FALSE)=D2495,"Y","N"),"N")</f>
        <v>N</v>
      </c>
      <c r="O2495" s="4" t="str">
        <f t="shared" si="8"/>
        <v>Y</v>
      </c>
      <c r="P2495" s="4" t="s">
        <v>90</v>
      </c>
      <c r="Q2495" s="4" t="s">
        <v>56</v>
      </c>
      <c r="R2495" s="4"/>
      <c r="S2495" s="4"/>
      <c r="T2495" s="4">
        <v>0.0</v>
      </c>
      <c r="U2495" s="4" t="s">
        <v>31</v>
      </c>
    </row>
    <row r="2496">
      <c r="A2496" s="24" t="s">
        <v>1592</v>
      </c>
      <c r="B2496" s="2" t="s">
        <v>244</v>
      </c>
      <c r="C2496" s="2" t="s">
        <v>1442</v>
      </c>
      <c r="D2496" s="3" t="str">
        <f>VLOOKUP(C2496,Locations!$G$2:$H$250,2,false)</f>
        <v>00237 Not Catchable</v>
      </c>
      <c r="E2496" s="11"/>
      <c r="F2496" s="4" t="s">
        <v>1490</v>
      </c>
      <c r="G2496" s="3" t="s">
        <v>1591</v>
      </c>
      <c r="H2496" s="2"/>
      <c r="I2496" s="4" t="s">
        <v>28</v>
      </c>
      <c r="J2496" s="4" t="s">
        <v>28</v>
      </c>
      <c r="K2496" s="4" t="s">
        <v>28</v>
      </c>
      <c r="L2496" s="4" t="s">
        <v>70</v>
      </c>
      <c r="M2496" s="4" t="str">
        <f>IF(vlookup(A2496,'Available Pokemon'!A:C,3,FALSE)=D2496,"Y","N")</f>
        <v>Y</v>
      </c>
      <c r="N2496" s="4" t="str">
        <f>iferror(IF(vlookup(A2496,'Available Pokemon'!A:D,4,FALSE)=D2496,"Y","N"),"N")</f>
        <v>N</v>
      </c>
      <c r="O2496" s="4" t="str">
        <f t="shared" si="8"/>
        <v>Y</v>
      </c>
      <c r="P2496" s="4" t="s">
        <v>90</v>
      </c>
      <c r="Q2496" s="4" t="s">
        <v>177</v>
      </c>
      <c r="R2496" s="4"/>
      <c r="S2496" s="4"/>
      <c r="T2496" s="4">
        <v>0.0</v>
      </c>
      <c r="U2496" s="4" t="s">
        <v>31</v>
      </c>
    </row>
    <row r="2497">
      <c r="A2497" s="24" t="s">
        <v>1593</v>
      </c>
      <c r="B2497" s="2" t="s">
        <v>244</v>
      </c>
      <c r="C2497" s="2" t="s">
        <v>1442</v>
      </c>
      <c r="D2497" s="3" t="str">
        <f>VLOOKUP(C2497,Locations!$G$2:$H$250,2,false)</f>
        <v>00237 Not Catchable</v>
      </c>
      <c r="E2497" s="11"/>
      <c r="F2497" s="4" t="s">
        <v>1490</v>
      </c>
      <c r="G2497" s="18" t="s">
        <v>1594</v>
      </c>
      <c r="H2497" s="2"/>
      <c r="I2497" s="4" t="s">
        <v>28</v>
      </c>
      <c r="J2497" s="4" t="s">
        <v>28</v>
      </c>
      <c r="K2497" s="4" t="s">
        <v>28</v>
      </c>
      <c r="L2497" s="4"/>
      <c r="M2497" s="4" t="str">
        <f>IF(vlookup(A2497,'Available Pokemon'!A:C,3,FALSE)=D2497,"Y","N")</f>
        <v>Y</v>
      </c>
      <c r="N2497" s="4" t="str">
        <f>iferror(IF(vlookup(A2497,'Available Pokemon'!A:D,4,FALSE)=D2497,"Y","N"),"N")</f>
        <v>N</v>
      </c>
      <c r="O2497" s="4" t="str">
        <f t="shared" si="8"/>
        <v>Y</v>
      </c>
      <c r="P2497" s="4" t="s">
        <v>44</v>
      </c>
      <c r="Q2497" s="4"/>
      <c r="R2497" s="4"/>
      <c r="S2497" s="4"/>
      <c r="T2497" s="4">
        <v>1.0</v>
      </c>
      <c r="U2497" s="4"/>
    </row>
    <row r="2498">
      <c r="A2498" s="24" t="s">
        <v>1595</v>
      </c>
      <c r="B2498" s="2" t="s">
        <v>244</v>
      </c>
      <c r="C2498" s="2" t="s">
        <v>1442</v>
      </c>
      <c r="D2498" s="3" t="str">
        <f>VLOOKUP(C2498,Locations!$G$2:$H$250,2,false)</f>
        <v>00237 Not Catchable</v>
      </c>
      <c r="E2498" s="11"/>
      <c r="F2498" s="4" t="s">
        <v>1490</v>
      </c>
      <c r="G2498" s="18" t="s">
        <v>1596</v>
      </c>
      <c r="H2498" s="2"/>
      <c r="I2498" s="4" t="s">
        <v>28</v>
      </c>
      <c r="J2498" s="4" t="s">
        <v>28</v>
      </c>
      <c r="K2498" s="4" t="s">
        <v>28</v>
      </c>
      <c r="L2498" s="4"/>
      <c r="M2498" s="4" t="str">
        <f>IF(vlookup(A2498,'Available Pokemon'!A:C,3,FALSE)=D2498,"Y","N")</f>
        <v>Y</v>
      </c>
      <c r="N2498" s="4" t="str">
        <f>iferror(IF(vlookup(A2498,'Available Pokemon'!A:D,4,FALSE)=D2498,"Y","N"),"N")</f>
        <v>N</v>
      </c>
      <c r="O2498" s="4" t="str">
        <f t="shared" si="8"/>
        <v>Y</v>
      </c>
      <c r="P2498" s="4" t="s">
        <v>33</v>
      </c>
      <c r="Q2498" s="4" t="s">
        <v>226</v>
      </c>
      <c r="R2498" s="4"/>
      <c r="S2498" s="4"/>
      <c r="T2498" s="4">
        <v>0.0</v>
      </c>
      <c r="U2498" s="4" t="s">
        <v>31</v>
      </c>
    </row>
    <row r="2499">
      <c r="A2499" s="24" t="s">
        <v>1597</v>
      </c>
      <c r="B2499" s="2" t="s">
        <v>244</v>
      </c>
      <c r="C2499" s="2" t="s">
        <v>1442</v>
      </c>
      <c r="D2499" s="3" t="str">
        <f>VLOOKUP(C2499,Locations!$G$2:$H$250,2,false)</f>
        <v>00237 Not Catchable</v>
      </c>
      <c r="E2499" s="11"/>
      <c r="F2499" s="4" t="s">
        <v>1490</v>
      </c>
      <c r="G2499" s="3" t="s">
        <v>1598</v>
      </c>
      <c r="H2499" s="2"/>
      <c r="I2499" s="4" t="s">
        <v>28</v>
      </c>
      <c r="J2499" s="4" t="s">
        <v>28</v>
      </c>
      <c r="K2499" s="4" t="s">
        <v>28</v>
      </c>
      <c r="L2499" s="4"/>
      <c r="M2499" s="4" t="str">
        <f>IF(vlookup(A2499,'Available Pokemon'!A:C,3,FALSE)=D2499,"Y","N")</f>
        <v>Y</v>
      </c>
      <c r="N2499" s="4" t="str">
        <f>iferror(IF(vlookup(A2499,'Available Pokemon'!A:D,4,FALSE)=D2499,"Y","N"),"N")</f>
        <v>N</v>
      </c>
      <c r="O2499" s="4" t="str">
        <f t="shared" si="8"/>
        <v>Y</v>
      </c>
      <c r="P2499" s="4" t="s">
        <v>81</v>
      </c>
      <c r="Q2499" s="4" t="s">
        <v>111</v>
      </c>
      <c r="R2499" s="4"/>
      <c r="S2499" s="4"/>
      <c r="T2499" s="4">
        <v>0.0</v>
      </c>
      <c r="U2499" s="4" t="s">
        <v>31</v>
      </c>
    </row>
    <row r="2500">
      <c r="A2500" s="24" t="s">
        <v>1599</v>
      </c>
      <c r="B2500" s="2" t="s">
        <v>244</v>
      </c>
      <c r="C2500" s="2" t="s">
        <v>1442</v>
      </c>
      <c r="D2500" s="3" t="str">
        <f>VLOOKUP(C2500,Locations!$G$2:$H$250,2,false)</f>
        <v>00237 Not Catchable</v>
      </c>
      <c r="E2500" s="11"/>
      <c r="F2500" s="4" t="s">
        <v>1490</v>
      </c>
      <c r="G2500" s="18" t="s">
        <v>1600</v>
      </c>
      <c r="H2500" s="2"/>
      <c r="I2500" s="4" t="s">
        <v>28</v>
      </c>
      <c r="J2500" s="4" t="s">
        <v>28</v>
      </c>
      <c r="K2500" s="4" t="s">
        <v>28</v>
      </c>
      <c r="L2500" s="4"/>
      <c r="M2500" s="4" t="str">
        <f>IF(vlookup(A2500,'Available Pokemon'!A:C,3,FALSE)=D2500,"Y","N")</f>
        <v>Y</v>
      </c>
      <c r="N2500" s="4" t="str">
        <f>iferror(IF(vlookup(A2500,'Available Pokemon'!A:D,4,FALSE)=D2500,"Y","N"),"N")</f>
        <v>N</v>
      </c>
      <c r="O2500" s="4" t="str">
        <f t="shared" si="8"/>
        <v>Y</v>
      </c>
      <c r="P2500" s="4" t="s">
        <v>44</v>
      </c>
      <c r="Q2500" s="4"/>
      <c r="R2500" s="4" t="s">
        <v>131</v>
      </c>
      <c r="S2500" s="4"/>
      <c r="T2500" s="4">
        <v>1.0</v>
      </c>
      <c r="U2500" s="4"/>
    </row>
    <row r="2501">
      <c r="A2501" s="24" t="s">
        <v>1601</v>
      </c>
      <c r="B2501" s="2" t="s">
        <v>244</v>
      </c>
      <c r="C2501" s="2" t="s">
        <v>1442</v>
      </c>
      <c r="D2501" s="3" t="str">
        <f>VLOOKUP(C2501,Locations!$G$2:$H$250,2,false)</f>
        <v>00237 Not Catchable</v>
      </c>
      <c r="E2501" s="11"/>
      <c r="F2501" s="4" t="s">
        <v>1490</v>
      </c>
      <c r="G2501" s="18" t="s">
        <v>1602</v>
      </c>
      <c r="H2501" s="2"/>
      <c r="I2501" s="4" t="s">
        <v>28</v>
      </c>
      <c r="J2501" s="4" t="s">
        <v>28</v>
      </c>
      <c r="K2501" s="4" t="s">
        <v>28</v>
      </c>
      <c r="L2501" s="4" t="s">
        <v>70</v>
      </c>
      <c r="M2501" s="4" t="str">
        <f>IF(vlookup(A2501,'Available Pokemon'!A:C,3,FALSE)=D2501,"Y","N")</f>
        <v>Y</v>
      </c>
      <c r="N2501" s="4" t="str">
        <f>iferror(IF(vlookup(A2501,'Available Pokemon'!A:D,4,FALSE)=D2501,"Y","N"),"N")</f>
        <v>N</v>
      </c>
      <c r="O2501" s="4" t="str">
        <f t="shared" si="8"/>
        <v>Y</v>
      </c>
      <c r="P2501" s="4" t="s">
        <v>30</v>
      </c>
      <c r="Q2501" s="4" t="s">
        <v>186</v>
      </c>
      <c r="R2501" s="4"/>
      <c r="S2501" s="4"/>
      <c r="T2501" s="4" t="s">
        <v>82</v>
      </c>
      <c r="U2501" s="4" t="s">
        <v>31</v>
      </c>
    </row>
    <row r="2502">
      <c r="A2502" s="24" t="s">
        <v>1603</v>
      </c>
      <c r="B2502" s="2" t="s">
        <v>244</v>
      </c>
      <c r="C2502" s="2" t="s">
        <v>1442</v>
      </c>
      <c r="D2502" s="3" t="str">
        <f>VLOOKUP(C2502,Locations!$G$2:$H$250,2,false)</f>
        <v>00237 Not Catchable</v>
      </c>
      <c r="E2502" s="11"/>
      <c r="F2502" s="4" t="s">
        <v>1490</v>
      </c>
      <c r="G2502" s="18" t="s">
        <v>1604</v>
      </c>
      <c r="H2502" s="2"/>
      <c r="I2502" s="4" t="s">
        <v>28</v>
      </c>
      <c r="J2502" s="4" t="s">
        <v>28</v>
      </c>
      <c r="K2502" s="4" t="s">
        <v>28</v>
      </c>
      <c r="L2502" s="4"/>
      <c r="M2502" s="4" t="str">
        <f>IF(vlookup(A2502,'Available Pokemon'!A:C,3,FALSE)=D2502,"Y","N")</f>
        <v>Y</v>
      </c>
      <c r="N2502" s="4" t="str">
        <f>iferror(IF(vlookup(A2502,'Available Pokemon'!A:D,4,FALSE)=D2502,"Y","N"),"N")</f>
        <v>N</v>
      </c>
      <c r="O2502" s="4" t="str">
        <f t="shared" si="8"/>
        <v>Y</v>
      </c>
      <c r="P2502" s="4" t="s">
        <v>44</v>
      </c>
      <c r="Q2502" s="4"/>
      <c r="R2502" s="4" t="s">
        <v>172</v>
      </c>
      <c r="S2502" s="4"/>
      <c r="T2502" s="4">
        <v>1.0</v>
      </c>
      <c r="U2502" s="4"/>
    </row>
    <row r="2503">
      <c r="A2503" s="24" t="s">
        <v>1605</v>
      </c>
      <c r="B2503" s="2" t="s">
        <v>244</v>
      </c>
      <c r="C2503" s="2" t="s">
        <v>1442</v>
      </c>
      <c r="D2503" s="3" t="str">
        <f>VLOOKUP(C2503,Locations!$G$2:$H$250,2,false)</f>
        <v>00237 Not Catchable</v>
      </c>
      <c r="E2503" s="11"/>
      <c r="F2503" s="4" t="s">
        <v>1490</v>
      </c>
      <c r="G2503" s="18" t="s">
        <v>1606</v>
      </c>
      <c r="H2503" s="2"/>
      <c r="I2503" s="4" t="s">
        <v>28</v>
      </c>
      <c r="J2503" s="4" t="s">
        <v>28</v>
      </c>
      <c r="K2503" s="4" t="s">
        <v>28</v>
      </c>
      <c r="L2503" s="4"/>
      <c r="M2503" s="4" t="str">
        <f>IF(vlookup(A2503,'Available Pokemon'!A:C,3,FALSE)=D2503,"Y","N")</f>
        <v>Y</v>
      </c>
      <c r="N2503" s="4" t="str">
        <f>iferror(IF(vlookup(A2503,'Available Pokemon'!A:D,4,FALSE)=D2503,"Y","N"),"N")</f>
        <v>N</v>
      </c>
      <c r="O2503" s="4" t="str">
        <f t="shared" si="8"/>
        <v>Y</v>
      </c>
      <c r="P2503" s="4" t="s">
        <v>121</v>
      </c>
      <c r="Q2503" s="4" t="s">
        <v>147</v>
      </c>
      <c r="R2503" s="4"/>
      <c r="S2503" s="4"/>
      <c r="T2503" s="4">
        <v>0.0</v>
      </c>
      <c r="U2503" s="4" t="s">
        <v>31</v>
      </c>
    </row>
    <row r="2504">
      <c r="A2504" s="24" t="s">
        <v>1607</v>
      </c>
      <c r="B2504" s="2" t="s">
        <v>244</v>
      </c>
      <c r="C2504" s="2" t="s">
        <v>1442</v>
      </c>
      <c r="D2504" s="3" t="str">
        <f>VLOOKUP(C2504,Locations!$G$2:$H$250,2,false)</f>
        <v>00237 Not Catchable</v>
      </c>
      <c r="E2504" s="11"/>
      <c r="F2504" s="4" t="s">
        <v>1490</v>
      </c>
      <c r="G2504" s="18" t="s">
        <v>1608</v>
      </c>
      <c r="H2504" s="2"/>
      <c r="I2504" s="4" t="s">
        <v>28</v>
      </c>
      <c r="J2504" s="4" t="s">
        <v>28</v>
      </c>
      <c r="K2504" s="4" t="s">
        <v>28</v>
      </c>
      <c r="L2504" s="4"/>
      <c r="M2504" s="4" t="str">
        <f>IF(vlookup(A2504,'Available Pokemon'!A:C,3,FALSE)=D2504,"Y","N")</f>
        <v>Y</v>
      </c>
      <c r="N2504" s="4" t="str">
        <f>iferror(IF(vlookup(A2504,'Available Pokemon'!A:D,4,FALSE)=D2504,"Y","N"),"N")</f>
        <v>N</v>
      </c>
      <c r="O2504" s="4" t="str">
        <f t="shared" si="8"/>
        <v>Y</v>
      </c>
      <c r="P2504" s="4" t="s">
        <v>33</v>
      </c>
      <c r="Q2504" s="4"/>
      <c r="R2504" s="4"/>
      <c r="S2504" s="4"/>
      <c r="T2504" s="4">
        <v>0.0</v>
      </c>
      <c r="U2504" s="4" t="s">
        <v>31</v>
      </c>
    </row>
    <row r="2505">
      <c r="A2505" s="24" t="s">
        <v>1609</v>
      </c>
      <c r="B2505" s="2" t="s">
        <v>244</v>
      </c>
      <c r="C2505" s="2" t="s">
        <v>1442</v>
      </c>
      <c r="D2505" s="3" t="str">
        <f>VLOOKUP(C2505,Locations!$G$2:$H$250,2,false)</f>
        <v>00237 Not Catchable</v>
      </c>
      <c r="E2505" s="11"/>
      <c r="F2505" s="4" t="s">
        <v>1490</v>
      </c>
      <c r="G2505" s="18" t="s">
        <v>1610</v>
      </c>
      <c r="H2505" s="2"/>
      <c r="I2505" s="4" t="s">
        <v>28</v>
      </c>
      <c r="J2505" s="4" t="s">
        <v>28</v>
      </c>
      <c r="K2505" s="4" t="s">
        <v>28</v>
      </c>
      <c r="L2505" s="4"/>
      <c r="M2505" s="4" t="str">
        <f>IF(vlookup(A2505,'Available Pokemon'!A:C,3,FALSE)=D2505,"Y","N")</f>
        <v>Y</v>
      </c>
      <c r="N2505" s="4" t="str">
        <f>iferror(IF(vlookup(A2505,'Available Pokemon'!A:D,4,FALSE)=D2505,"Y","N"),"N")</f>
        <v>N</v>
      </c>
      <c r="O2505" s="4" t="str">
        <f t="shared" si="8"/>
        <v>Y</v>
      </c>
      <c r="P2505" s="4" t="s">
        <v>29</v>
      </c>
      <c r="Q2505" s="4" t="s">
        <v>226</v>
      </c>
      <c r="R2505" s="4"/>
      <c r="S2505" s="4"/>
      <c r="T2505" s="4">
        <v>0.0</v>
      </c>
      <c r="U2505" s="4" t="s">
        <v>31</v>
      </c>
    </row>
    <row r="2506">
      <c r="A2506" s="24" t="s">
        <v>1611</v>
      </c>
      <c r="B2506" s="2" t="s">
        <v>244</v>
      </c>
      <c r="C2506" s="2" t="s">
        <v>1442</v>
      </c>
      <c r="D2506" s="3" t="str">
        <f>VLOOKUP(C2506,Locations!$G$2:$H$250,2,false)</f>
        <v>00237 Not Catchable</v>
      </c>
      <c r="E2506" s="11"/>
      <c r="F2506" s="4" t="s">
        <v>1490</v>
      </c>
      <c r="G2506" s="18" t="s">
        <v>1612</v>
      </c>
      <c r="H2506" s="2"/>
      <c r="I2506" s="4" t="s">
        <v>28</v>
      </c>
      <c r="J2506" s="4" t="s">
        <v>28</v>
      </c>
      <c r="K2506" s="4" t="s">
        <v>28</v>
      </c>
      <c r="L2506" s="4" t="s">
        <v>70</v>
      </c>
      <c r="M2506" s="4" t="str">
        <f>IF(vlookup(A2506,'Available Pokemon'!A:C,3,FALSE)=D2506,"Y","N")</f>
        <v>Y</v>
      </c>
      <c r="N2506" s="4" t="str">
        <f>iferror(IF(vlookup(A2506,'Available Pokemon'!A:D,4,FALSE)=D2506,"Y","N"),"N")</f>
        <v>N</v>
      </c>
      <c r="O2506" s="4" t="str">
        <f t="shared" si="8"/>
        <v>Y</v>
      </c>
      <c r="P2506" s="4" t="s">
        <v>111</v>
      </c>
      <c r="Q2506" s="4" t="s">
        <v>172</v>
      </c>
      <c r="R2506" s="4"/>
      <c r="S2506" s="4"/>
      <c r="T2506" s="4">
        <v>1.0</v>
      </c>
      <c r="U2506" s="4"/>
    </row>
    <row r="2507">
      <c r="A2507" s="24" t="s">
        <v>1613</v>
      </c>
      <c r="B2507" s="2" t="s">
        <v>244</v>
      </c>
      <c r="C2507" s="2" t="s">
        <v>1442</v>
      </c>
      <c r="D2507" s="3" t="str">
        <f>VLOOKUP(C2507,Locations!$G$2:$H$250,2,false)</f>
        <v>00237 Not Catchable</v>
      </c>
      <c r="E2507" s="11"/>
      <c r="F2507" s="4" t="s">
        <v>1490</v>
      </c>
      <c r="G2507" s="18" t="s">
        <v>1614</v>
      </c>
      <c r="H2507" s="2"/>
      <c r="I2507" s="4" t="s">
        <v>28</v>
      </c>
      <c r="J2507" s="4" t="s">
        <v>28</v>
      </c>
      <c r="K2507" s="4" t="s">
        <v>28</v>
      </c>
      <c r="L2507" s="4"/>
      <c r="M2507" s="4" t="str">
        <f>IF(vlookup(A2507,'Available Pokemon'!A:C,3,FALSE)=D2507,"Y","N")</f>
        <v>Y</v>
      </c>
      <c r="N2507" s="4" t="str">
        <f>iferror(IF(vlookup(A2507,'Available Pokemon'!A:D,4,FALSE)=D2507,"Y","N"),"N")</f>
        <v>N</v>
      </c>
      <c r="O2507" s="4" t="str">
        <f t="shared" si="8"/>
        <v>Y</v>
      </c>
      <c r="P2507" s="4" t="s">
        <v>226</v>
      </c>
      <c r="Q2507" s="4" t="s">
        <v>131</v>
      </c>
      <c r="R2507" s="4"/>
      <c r="S2507" s="4"/>
      <c r="T2507" s="4">
        <v>0.0</v>
      </c>
      <c r="U2507" s="4" t="s">
        <v>31</v>
      </c>
    </row>
    <row r="2508">
      <c r="A2508" s="24" t="s">
        <v>1615</v>
      </c>
      <c r="B2508" s="2" t="s">
        <v>244</v>
      </c>
      <c r="C2508" s="2" t="s">
        <v>1442</v>
      </c>
      <c r="D2508" s="3" t="str">
        <f>VLOOKUP(C2508,Locations!$G$2:$H$250,2,false)</f>
        <v>00237 Not Catchable</v>
      </c>
      <c r="E2508" s="11"/>
      <c r="F2508" s="4" t="s">
        <v>1490</v>
      </c>
      <c r="G2508" s="18" t="s">
        <v>1616</v>
      </c>
      <c r="H2508" s="2"/>
      <c r="I2508" s="4" t="s">
        <v>28</v>
      </c>
      <c r="J2508" s="4" t="s">
        <v>28</v>
      </c>
      <c r="K2508" s="4" t="s">
        <v>28</v>
      </c>
      <c r="L2508" s="4"/>
      <c r="M2508" s="4" t="str">
        <f>IF(vlookup(A2508,'Available Pokemon'!A:C,3,FALSE)=D2508,"Y","N")</f>
        <v>Y</v>
      </c>
      <c r="N2508" s="4" t="str">
        <f>iferror(IF(vlookup(A2508,'Available Pokemon'!A:D,4,FALSE)=D2508,"Y","N"),"N")</f>
        <v>N</v>
      </c>
      <c r="O2508" s="4" t="str">
        <f t="shared" si="8"/>
        <v>Y</v>
      </c>
      <c r="P2508" s="4" t="s">
        <v>29</v>
      </c>
      <c r="Q2508" s="4" t="s">
        <v>56</v>
      </c>
      <c r="R2508" s="4" t="s">
        <v>177</v>
      </c>
      <c r="S2508" s="4"/>
      <c r="T2508" s="4">
        <v>1.0</v>
      </c>
      <c r="U2508" s="4"/>
    </row>
    <row r="2509">
      <c r="A2509" s="24" t="s">
        <v>1617</v>
      </c>
      <c r="B2509" s="2" t="s">
        <v>244</v>
      </c>
      <c r="C2509" s="2" t="s">
        <v>1442</v>
      </c>
      <c r="D2509" s="3" t="str">
        <f>VLOOKUP(C2509,Locations!$G$2:$H$250,2,false)</f>
        <v>00237 Not Catchable</v>
      </c>
      <c r="E2509" s="11"/>
      <c r="F2509" s="4" t="s">
        <v>1490</v>
      </c>
      <c r="G2509" s="18" t="s">
        <v>1618</v>
      </c>
      <c r="H2509" s="2"/>
      <c r="I2509" s="4" t="s">
        <v>28</v>
      </c>
      <c r="J2509" s="4" t="s">
        <v>28</v>
      </c>
      <c r="K2509" s="4" t="s">
        <v>28</v>
      </c>
      <c r="L2509" s="4"/>
      <c r="M2509" s="4" t="str">
        <f>IF(vlookup(A2509,'Available Pokemon'!A:C,3,FALSE)=D2509,"Y","N")</f>
        <v>Y</v>
      </c>
      <c r="N2509" s="4" t="str">
        <f>iferror(IF(vlookup(A2509,'Available Pokemon'!A:D,4,FALSE)=D2509,"Y","N"),"N")</f>
        <v>N</v>
      </c>
      <c r="O2509" s="4" t="str">
        <f t="shared" si="8"/>
        <v>Y</v>
      </c>
      <c r="P2509" s="4" t="s">
        <v>128</v>
      </c>
      <c r="Q2509" s="4" t="s">
        <v>147</v>
      </c>
      <c r="R2509" s="4"/>
      <c r="S2509" s="4"/>
      <c r="T2509" s="4">
        <v>1.0</v>
      </c>
      <c r="U2509" s="4"/>
    </row>
    <row r="2510">
      <c r="A2510" s="24" t="s">
        <v>1132</v>
      </c>
      <c r="B2510" s="2" t="s">
        <v>244</v>
      </c>
      <c r="C2510" s="2" t="s">
        <v>1442</v>
      </c>
      <c r="D2510" s="3" t="str">
        <f>VLOOKUP(C2510,Locations!$G$2:$H$250,2,false)</f>
        <v>00237 Not Catchable</v>
      </c>
      <c r="E2510" s="11"/>
      <c r="F2510" s="4" t="s">
        <v>1490</v>
      </c>
      <c r="G2510" s="18" t="s">
        <v>1619</v>
      </c>
      <c r="H2510" s="2"/>
      <c r="I2510" s="4" t="s">
        <v>28</v>
      </c>
      <c r="J2510" s="4" t="s">
        <v>28</v>
      </c>
      <c r="K2510" s="4" t="s">
        <v>28</v>
      </c>
      <c r="L2510" s="4"/>
      <c r="M2510" s="4" t="str">
        <f>IF(vlookup(A2510,'Available Pokemon'!A:C,3,FALSE)=D2510,"Y","N")</f>
        <v>N</v>
      </c>
      <c r="N2510" s="4" t="str">
        <f>iferror(IF(vlookup(A2510,'Available Pokemon'!A:D,4,FALSE)=D2510,"Y","N"),"N")</f>
        <v>N</v>
      </c>
      <c r="O2510" s="4" t="str">
        <f t="shared" si="8"/>
        <v>Y</v>
      </c>
      <c r="P2510" s="4" t="s">
        <v>90</v>
      </c>
      <c r="Q2510" s="4" t="s">
        <v>131</v>
      </c>
      <c r="R2510" s="4"/>
      <c r="S2510" s="4"/>
      <c r="T2510" s="4">
        <v>0.0</v>
      </c>
      <c r="U2510" s="4" t="s">
        <v>31</v>
      </c>
    </row>
    <row r="2511">
      <c r="A2511" s="24" t="s">
        <v>1620</v>
      </c>
      <c r="B2511" s="2" t="s">
        <v>244</v>
      </c>
      <c r="C2511" s="2" t="s">
        <v>1442</v>
      </c>
      <c r="D2511" s="3" t="str">
        <f>VLOOKUP(C2511,Locations!$G$2:$H$250,2,false)</f>
        <v>00237 Not Catchable</v>
      </c>
      <c r="E2511" s="11"/>
      <c r="F2511" s="4" t="s">
        <v>1490</v>
      </c>
      <c r="G2511" s="18" t="s">
        <v>1621</v>
      </c>
      <c r="H2511" s="2"/>
      <c r="I2511" s="4" t="s">
        <v>28</v>
      </c>
      <c r="J2511" s="4" t="s">
        <v>28</v>
      </c>
      <c r="K2511" s="4" t="s">
        <v>28</v>
      </c>
      <c r="L2511" s="4"/>
      <c r="M2511" s="4" t="str">
        <f>IF(vlookup(A2511,'Available Pokemon'!A:C,3,FALSE)=D2511,"Y","N")</f>
        <v>Y</v>
      </c>
      <c r="N2511" s="4" t="str">
        <f>iferror(IF(vlookup(A2511,'Available Pokemon'!A:D,4,FALSE)=D2511,"Y","N"),"N")</f>
        <v>N</v>
      </c>
      <c r="O2511" s="4" t="str">
        <f t="shared" si="8"/>
        <v>Y</v>
      </c>
      <c r="P2511" s="4" t="s">
        <v>90</v>
      </c>
      <c r="Q2511" s="4" t="s">
        <v>29</v>
      </c>
      <c r="R2511" s="4"/>
      <c r="S2511" s="4"/>
      <c r="T2511" s="4">
        <v>1.0</v>
      </c>
      <c r="U2511" s="4"/>
    </row>
    <row r="2512">
      <c r="A2512" s="24" t="s">
        <v>1622</v>
      </c>
      <c r="B2512" s="2" t="s">
        <v>244</v>
      </c>
      <c r="C2512" s="2" t="s">
        <v>1442</v>
      </c>
      <c r="D2512" s="3" t="str">
        <f>VLOOKUP(C2512,Locations!$G$2:$H$250,2,false)</f>
        <v>00237 Not Catchable</v>
      </c>
      <c r="E2512" s="11"/>
      <c r="F2512" s="4" t="s">
        <v>1490</v>
      </c>
      <c r="G2512" s="18" t="s">
        <v>1623</v>
      </c>
      <c r="H2512" s="2"/>
      <c r="I2512" s="4" t="s">
        <v>28</v>
      </c>
      <c r="J2512" s="4" t="s">
        <v>28</v>
      </c>
      <c r="K2512" s="4" t="s">
        <v>28</v>
      </c>
      <c r="L2512" s="4"/>
      <c r="M2512" s="4" t="str">
        <f>IF(vlookup(A2512,'Available Pokemon'!A:C,3,FALSE)=D2512,"Y","N")</f>
        <v>Y</v>
      </c>
      <c r="N2512" s="4" t="str">
        <f>iferror(IF(vlookup(A2512,'Available Pokemon'!A:D,4,FALSE)=D2512,"Y","N"),"N")</f>
        <v>N</v>
      </c>
      <c r="O2512" s="4" t="str">
        <f t="shared" si="8"/>
        <v>Y</v>
      </c>
      <c r="P2512" s="4" t="s">
        <v>186</v>
      </c>
      <c r="Q2512" s="4" t="s">
        <v>56</v>
      </c>
      <c r="R2512" s="4"/>
      <c r="S2512" s="4"/>
      <c r="T2512" s="4">
        <v>0.0</v>
      </c>
      <c r="U2512" s="4" t="s">
        <v>31</v>
      </c>
    </row>
    <row r="2513">
      <c r="A2513" s="24" t="s">
        <v>1624</v>
      </c>
      <c r="B2513" s="2" t="s">
        <v>244</v>
      </c>
      <c r="C2513" s="2" t="s">
        <v>1442</v>
      </c>
      <c r="D2513" s="3" t="str">
        <f>VLOOKUP(C2513,Locations!$G$2:$H$250,2,false)</f>
        <v>00237 Not Catchable</v>
      </c>
      <c r="E2513" s="11"/>
      <c r="F2513" s="4" t="s">
        <v>1490</v>
      </c>
      <c r="G2513" s="18" t="s">
        <v>1625</v>
      </c>
      <c r="H2513" s="2"/>
      <c r="I2513" s="4" t="s">
        <v>28</v>
      </c>
      <c r="J2513" s="4" t="s">
        <v>28</v>
      </c>
      <c r="K2513" s="4" t="s">
        <v>28</v>
      </c>
      <c r="L2513" s="4"/>
      <c r="M2513" s="4" t="str">
        <f>IF(vlookup(A2513,'Available Pokemon'!A:C,3,FALSE)=D2513,"Y","N")</f>
        <v>Y</v>
      </c>
      <c r="N2513" s="4" t="str">
        <f>iferror(IF(vlookup(A2513,'Available Pokemon'!A:D,4,FALSE)=D2513,"Y","N"),"N")</f>
        <v>N</v>
      </c>
      <c r="O2513" s="4" t="str">
        <f t="shared" si="8"/>
        <v>Y</v>
      </c>
      <c r="P2513" s="4" t="s">
        <v>81</v>
      </c>
      <c r="Q2513" s="4"/>
      <c r="R2513" s="4"/>
      <c r="S2513" s="4"/>
      <c r="T2513" s="4">
        <v>1.0</v>
      </c>
      <c r="U2513" s="4"/>
    </row>
    <row r="2514">
      <c r="A2514" s="24" t="s">
        <v>1626</v>
      </c>
      <c r="B2514" s="2" t="s">
        <v>244</v>
      </c>
      <c r="C2514" s="2" t="s">
        <v>1442</v>
      </c>
      <c r="D2514" s="3" t="str">
        <f>VLOOKUP(C2514,Locations!$G$2:$H$250,2,false)</f>
        <v>00237 Not Catchable</v>
      </c>
      <c r="E2514" s="11"/>
      <c r="F2514" s="4" t="s">
        <v>1490</v>
      </c>
      <c r="G2514" s="18" t="s">
        <v>1627</v>
      </c>
      <c r="H2514" s="2"/>
      <c r="I2514" s="4" t="s">
        <v>28</v>
      </c>
      <c r="J2514" s="4" t="s">
        <v>28</v>
      </c>
      <c r="K2514" s="4" t="s">
        <v>28</v>
      </c>
      <c r="L2514" s="4"/>
      <c r="M2514" s="4" t="str">
        <f>IF(vlookup(A2514,'Available Pokemon'!A:C,3,FALSE)=D2514,"Y","N")</f>
        <v>Y</v>
      </c>
      <c r="N2514" s="4" t="str">
        <f>iferror(IF(vlookup(A2514,'Available Pokemon'!A:D,4,FALSE)=D2514,"Y","N"),"N")</f>
        <v>N</v>
      </c>
      <c r="O2514" s="4" t="str">
        <f t="shared" si="8"/>
        <v>Y</v>
      </c>
      <c r="P2514" s="4" t="s">
        <v>186</v>
      </c>
      <c r="Q2514" s="4"/>
      <c r="R2514" s="4"/>
      <c r="S2514" s="4"/>
      <c r="T2514" s="4">
        <v>0.0</v>
      </c>
      <c r="U2514" s="4" t="s">
        <v>31</v>
      </c>
    </row>
    <row r="2515">
      <c r="A2515" s="24" t="s">
        <v>1628</v>
      </c>
      <c r="B2515" s="2" t="s">
        <v>244</v>
      </c>
      <c r="C2515" s="2" t="s">
        <v>1442</v>
      </c>
      <c r="D2515" s="3" t="str">
        <f>VLOOKUP(C2515,Locations!$G$2:$H$250,2,false)</f>
        <v>00237 Not Catchable</v>
      </c>
      <c r="E2515" s="11"/>
      <c r="F2515" s="4" t="s">
        <v>1490</v>
      </c>
      <c r="G2515" s="18" t="s">
        <v>1629</v>
      </c>
      <c r="H2515" s="2"/>
      <c r="I2515" s="4" t="s">
        <v>28</v>
      </c>
      <c r="J2515" s="4" t="s">
        <v>28</v>
      </c>
      <c r="K2515" s="4" t="s">
        <v>28</v>
      </c>
      <c r="L2515" s="4"/>
      <c r="M2515" s="4" t="str">
        <f>IF(vlookup(A2515,'Available Pokemon'!A:C,3,FALSE)=D2515,"Y","N")</f>
        <v>Y</v>
      </c>
      <c r="N2515" s="4" t="str">
        <f>iferror(IF(vlookup(A2515,'Available Pokemon'!A:D,4,FALSE)=D2515,"Y","N"),"N")</f>
        <v>N</v>
      </c>
      <c r="O2515" s="4" t="str">
        <f t="shared" si="8"/>
        <v>Y</v>
      </c>
      <c r="P2515" s="4" t="s">
        <v>44</v>
      </c>
      <c r="Q2515" s="4" t="s">
        <v>111</v>
      </c>
      <c r="R2515" s="4"/>
      <c r="S2515" s="4"/>
      <c r="T2515" s="4">
        <v>0.0</v>
      </c>
      <c r="U2515" s="4" t="s">
        <v>31</v>
      </c>
    </row>
    <row r="2516">
      <c r="A2516" s="24" t="s">
        <v>1630</v>
      </c>
      <c r="B2516" s="2" t="s">
        <v>244</v>
      </c>
      <c r="C2516" s="2" t="s">
        <v>1442</v>
      </c>
      <c r="D2516" s="3" t="str">
        <f>VLOOKUP(C2516,Locations!$G$2:$H$250,2,false)</f>
        <v>00237 Not Catchable</v>
      </c>
      <c r="E2516" s="11"/>
      <c r="F2516" s="4" t="s">
        <v>1490</v>
      </c>
      <c r="G2516" s="18" t="s">
        <v>1631</v>
      </c>
      <c r="H2516" s="2"/>
      <c r="I2516" s="4" t="s">
        <v>28</v>
      </c>
      <c r="J2516" s="4" t="s">
        <v>28</v>
      </c>
      <c r="K2516" s="4" t="s">
        <v>28</v>
      </c>
      <c r="L2516" s="4"/>
      <c r="M2516" s="4" t="str">
        <f>IF(vlookup(A2516,'Available Pokemon'!A:C,3,FALSE)=D2516,"Y","N")</f>
        <v>Y</v>
      </c>
      <c r="N2516" s="4" t="str">
        <f>iferror(IF(vlookup(A2516,'Available Pokemon'!A:D,4,FALSE)=D2516,"Y","N"),"N")</f>
        <v>N</v>
      </c>
      <c r="O2516" s="4" t="str">
        <f t="shared" si="8"/>
        <v>Y</v>
      </c>
      <c r="P2516" s="4" t="s">
        <v>111</v>
      </c>
      <c r="Q2516" s="4"/>
      <c r="R2516" s="4"/>
      <c r="S2516" s="4"/>
      <c r="T2516" s="4">
        <v>1.0</v>
      </c>
      <c r="U2516" s="4"/>
    </row>
    <row r="2517">
      <c r="A2517" s="24" t="s">
        <v>1632</v>
      </c>
      <c r="B2517" s="2" t="s">
        <v>244</v>
      </c>
      <c r="C2517" s="2" t="s">
        <v>1442</v>
      </c>
      <c r="D2517" s="3" t="str">
        <f>VLOOKUP(C2517,Locations!$G$2:$H$250,2,false)</f>
        <v>00237 Not Catchable</v>
      </c>
      <c r="E2517" s="11"/>
      <c r="F2517" s="4" t="s">
        <v>1490</v>
      </c>
      <c r="G2517" s="18" t="s">
        <v>1633</v>
      </c>
      <c r="H2517" s="2"/>
      <c r="I2517" s="4" t="s">
        <v>28</v>
      </c>
      <c r="J2517" s="4" t="s">
        <v>28</v>
      </c>
      <c r="K2517" s="4" t="s">
        <v>28</v>
      </c>
      <c r="L2517" s="4"/>
      <c r="M2517" s="4" t="str">
        <f>IF(vlookup(A2517,'Available Pokemon'!A:C,3,FALSE)=D2517,"Y","N")</f>
        <v>Y</v>
      </c>
      <c r="N2517" s="4" t="str">
        <f>iferror(IF(vlookup(A2517,'Available Pokemon'!A:D,4,FALSE)=D2517,"Y","N"),"N")</f>
        <v>N</v>
      </c>
      <c r="O2517" s="4" t="str">
        <f t="shared" si="8"/>
        <v>Y</v>
      </c>
      <c r="P2517" s="4" t="s">
        <v>44</v>
      </c>
      <c r="Q2517" s="4"/>
      <c r="R2517" s="4"/>
      <c r="S2517" s="4"/>
      <c r="T2517" s="4">
        <v>1.0</v>
      </c>
      <c r="U2517" s="4"/>
    </row>
    <row r="2518">
      <c r="A2518" s="24" t="s">
        <v>1634</v>
      </c>
      <c r="B2518" s="2" t="s">
        <v>244</v>
      </c>
      <c r="C2518" s="2" t="s">
        <v>1442</v>
      </c>
      <c r="D2518" s="3" t="str">
        <f>VLOOKUP(C2518,Locations!$G$2:$H$250,2,false)</f>
        <v>00237 Not Catchable</v>
      </c>
      <c r="E2518" s="11"/>
      <c r="F2518" s="4" t="s">
        <v>1490</v>
      </c>
      <c r="G2518" s="18" t="s">
        <v>1635</v>
      </c>
      <c r="H2518" s="2"/>
      <c r="I2518" s="4" t="s">
        <v>28</v>
      </c>
      <c r="J2518" s="4" t="s">
        <v>28</v>
      </c>
      <c r="K2518" s="4" t="s">
        <v>28</v>
      </c>
      <c r="L2518" s="4"/>
      <c r="M2518" s="4" t="str">
        <f>IF(vlookup(A2518,'Available Pokemon'!A:C,3,FALSE)=D2518,"Y","N")</f>
        <v>Y</v>
      </c>
      <c r="N2518" s="4" t="str">
        <f>iferror(IF(vlookup(A2518,'Available Pokemon'!A:D,4,FALSE)=D2518,"Y","N"),"N")</f>
        <v>N</v>
      </c>
      <c r="O2518" s="4" t="str">
        <f t="shared" si="8"/>
        <v>Y</v>
      </c>
      <c r="P2518" s="4" t="s">
        <v>33</v>
      </c>
      <c r="Q2518" s="4" t="s">
        <v>226</v>
      </c>
      <c r="R2518" s="4"/>
      <c r="S2518" s="4"/>
      <c r="T2518" s="4">
        <v>1.0</v>
      </c>
      <c r="U2518" s="4"/>
    </row>
    <row r="2519">
      <c r="A2519" s="24" t="s">
        <v>1636</v>
      </c>
      <c r="B2519" s="2" t="s">
        <v>244</v>
      </c>
      <c r="C2519" s="2" t="s">
        <v>1442</v>
      </c>
      <c r="D2519" s="3" t="str">
        <f>VLOOKUP(C2519,Locations!$G$2:$H$250,2,false)</f>
        <v>00237 Not Catchable</v>
      </c>
      <c r="E2519" s="11"/>
      <c r="F2519" s="4" t="s">
        <v>1490</v>
      </c>
      <c r="G2519" s="18" t="s">
        <v>1637</v>
      </c>
      <c r="H2519" s="2"/>
      <c r="I2519" s="4" t="s">
        <v>28</v>
      </c>
      <c r="J2519" s="4" t="s">
        <v>28</v>
      </c>
      <c r="K2519" s="4" t="s">
        <v>28</v>
      </c>
      <c r="L2519" s="4"/>
      <c r="M2519" s="4" t="str">
        <f>IF(vlookup(A2519,'Available Pokemon'!A:C,3,FALSE)=D2519,"Y","N")</f>
        <v>Y</v>
      </c>
      <c r="N2519" s="4" t="str">
        <f>iferror(IF(vlookup(A2519,'Available Pokemon'!A:D,4,FALSE)=D2519,"Y","N"),"N")</f>
        <v>N</v>
      </c>
      <c r="O2519" s="4" t="str">
        <f t="shared" si="8"/>
        <v>Y</v>
      </c>
      <c r="P2519" s="4" t="s">
        <v>226</v>
      </c>
      <c r="Q2519" s="4"/>
      <c r="R2519" s="4"/>
      <c r="S2519" s="4"/>
      <c r="T2519" s="4">
        <v>1.0</v>
      </c>
      <c r="U2519" s="4"/>
    </row>
    <row r="2520">
      <c r="A2520" s="24" t="s">
        <v>1638</v>
      </c>
      <c r="B2520" s="2" t="s">
        <v>244</v>
      </c>
      <c r="C2520" s="2" t="s">
        <v>1442</v>
      </c>
      <c r="D2520" s="3" t="str">
        <f>VLOOKUP(C2520,Locations!$G$2:$H$250,2,false)</f>
        <v>00237 Not Catchable</v>
      </c>
      <c r="E2520" s="11"/>
      <c r="F2520" s="4" t="s">
        <v>1490</v>
      </c>
      <c r="G2520" s="18" t="s">
        <v>1639</v>
      </c>
      <c r="H2520" s="2"/>
      <c r="I2520" s="4" t="s">
        <v>28</v>
      </c>
      <c r="J2520" s="4" t="s">
        <v>28</v>
      </c>
      <c r="K2520" s="4" t="s">
        <v>28</v>
      </c>
      <c r="L2520" s="4"/>
      <c r="M2520" s="4" t="str">
        <f>IF(vlookup(A2520,'Available Pokemon'!A:C,3,FALSE)=D2520,"Y","N")</f>
        <v>Y</v>
      </c>
      <c r="N2520" s="4" t="str">
        <f>iferror(IF(vlookup(A2520,'Available Pokemon'!A:D,4,FALSE)=D2520,"Y","N"),"N")</f>
        <v>N</v>
      </c>
      <c r="O2520" s="4" t="str">
        <f t="shared" si="8"/>
        <v>Y</v>
      </c>
      <c r="P2520" s="4" t="s">
        <v>172</v>
      </c>
      <c r="Q2520" s="4" t="s">
        <v>56</v>
      </c>
      <c r="R2520" s="4"/>
      <c r="S2520" s="4"/>
      <c r="T2520" s="4">
        <v>0.0</v>
      </c>
      <c r="U2520" s="4" t="s">
        <v>31</v>
      </c>
    </row>
    <row r="2521">
      <c r="A2521" s="24" t="s">
        <v>1640</v>
      </c>
      <c r="B2521" s="2" t="s">
        <v>244</v>
      </c>
      <c r="C2521" s="2" t="s">
        <v>1442</v>
      </c>
      <c r="D2521" s="3" t="str">
        <f>VLOOKUP(C2521,Locations!$G$2:$H$250,2,false)</f>
        <v>00237 Not Catchable</v>
      </c>
      <c r="E2521" s="11"/>
      <c r="F2521" s="4" t="s">
        <v>1490</v>
      </c>
      <c r="G2521" s="18" t="s">
        <v>1641</v>
      </c>
      <c r="H2521" s="2"/>
      <c r="I2521" s="4" t="s">
        <v>28</v>
      </c>
      <c r="J2521" s="4" t="s">
        <v>28</v>
      </c>
      <c r="K2521" s="4" t="s">
        <v>28</v>
      </c>
      <c r="L2521" s="4"/>
      <c r="M2521" s="4" t="str">
        <f>IF(vlookup(A2521,'Available Pokemon'!A:C,3,FALSE)=D2521,"Y","N")</f>
        <v>Y</v>
      </c>
      <c r="N2521" s="4" t="str">
        <f>iferror(IF(vlookup(A2521,'Available Pokemon'!A:D,4,FALSE)=D2521,"Y","N"),"N")</f>
        <v>N</v>
      </c>
      <c r="O2521" s="4" t="str">
        <f t="shared" si="8"/>
        <v>Y</v>
      </c>
      <c r="P2521" s="4" t="s">
        <v>33</v>
      </c>
      <c r="Q2521" s="4" t="s">
        <v>147</v>
      </c>
      <c r="R2521" s="4"/>
      <c r="S2521" s="4"/>
      <c r="T2521" s="4">
        <v>0.0</v>
      </c>
      <c r="U2521" s="4" t="s">
        <v>31</v>
      </c>
    </row>
    <row r="2522">
      <c r="A2522" s="24" t="s">
        <v>1642</v>
      </c>
      <c r="B2522" s="2" t="s">
        <v>244</v>
      </c>
      <c r="C2522" s="2" t="s">
        <v>1442</v>
      </c>
      <c r="D2522" s="3" t="str">
        <f>VLOOKUP(C2522,Locations!$G$2:$H$250,2,false)</f>
        <v>00237 Not Catchable</v>
      </c>
      <c r="E2522" s="11"/>
      <c r="F2522" s="4" t="s">
        <v>1490</v>
      </c>
      <c r="G2522" s="18" t="s">
        <v>1643</v>
      </c>
      <c r="H2522" s="2"/>
      <c r="I2522" s="4" t="s">
        <v>28</v>
      </c>
      <c r="J2522" s="4" t="s">
        <v>28</v>
      </c>
      <c r="K2522" s="4" t="s">
        <v>28</v>
      </c>
      <c r="L2522" s="4"/>
      <c r="M2522" s="4" t="str">
        <f>IF(vlookup(A2522,'Available Pokemon'!A:C,3,FALSE)=D2522,"Y","N")</f>
        <v>Y</v>
      </c>
      <c r="N2522" s="4" t="str">
        <f>iferror(IF(vlookup(A2522,'Available Pokemon'!A:D,4,FALSE)=D2522,"Y","N"),"N")</f>
        <v>N</v>
      </c>
      <c r="O2522" s="4" t="str">
        <f t="shared" si="8"/>
        <v>Y</v>
      </c>
      <c r="P2522" s="4" t="s">
        <v>29</v>
      </c>
      <c r="Q2522" s="4"/>
      <c r="R2522" s="4"/>
      <c r="S2522" s="4"/>
      <c r="T2522" s="4">
        <v>1.0</v>
      </c>
      <c r="U2522" s="4"/>
    </row>
    <row r="2523">
      <c r="A2523" s="24" t="s">
        <v>1644</v>
      </c>
      <c r="B2523" s="2" t="s">
        <v>244</v>
      </c>
      <c r="C2523" s="2" t="s">
        <v>1442</v>
      </c>
      <c r="D2523" s="3" t="str">
        <f>VLOOKUP(C2523,Locations!$G$2:$H$250,2,false)</f>
        <v>00237 Not Catchable</v>
      </c>
      <c r="E2523" s="11"/>
      <c r="F2523" s="4" t="s">
        <v>1490</v>
      </c>
      <c r="G2523" s="18" t="s">
        <v>1645</v>
      </c>
      <c r="H2523" s="2"/>
      <c r="I2523" s="4" t="s">
        <v>28</v>
      </c>
      <c r="J2523" s="4" t="s">
        <v>28</v>
      </c>
      <c r="K2523" s="4" t="s">
        <v>28</v>
      </c>
      <c r="L2523" s="4"/>
      <c r="M2523" s="4" t="str">
        <f>IF(vlookup(A2523,'Available Pokemon'!A:C,3,FALSE)=D2523,"Y","N")</f>
        <v>Y</v>
      </c>
      <c r="N2523" s="4" t="str">
        <f>iferror(IF(vlookup(A2523,'Available Pokemon'!A:D,4,FALSE)=D2523,"Y","N"),"N")</f>
        <v>N</v>
      </c>
      <c r="O2523" s="4" t="str">
        <f t="shared" si="8"/>
        <v>Y</v>
      </c>
      <c r="P2523" s="4" t="s">
        <v>29</v>
      </c>
      <c r="Q2523" s="4"/>
      <c r="R2523" s="4" t="s">
        <v>128</v>
      </c>
      <c r="S2523" s="4"/>
      <c r="T2523" s="4">
        <v>1.0</v>
      </c>
      <c r="U2523" s="4"/>
    </row>
    <row r="2524">
      <c r="A2524" s="24" t="s">
        <v>1646</v>
      </c>
      <c r="B2524" s="2" t="s">
        <v>244</v>
      </c>
      <c r="C2524" s="2" t="s">
        <v>1442</v>
      </c>
      <c r="D2524" s="3" t="str">
        <f>VLOOKUP(C2524,Locations!$G$2:$H$250,2,false)</f>
        <v>00237 Not Catchable</v>
      </c>
      <c r="E2524" s="11"/>
      <c r="F2524" s="4" t="s">
        <v>1490</v>
      </c>
      <c r="G2524" s="18" t="s">
        <v>1647</v>
      </c>
      <c r="H2524" s="2"/>
      <c r="I2524" s="4" t="s">
        <v>28</v>
      </c>
      <c r="J2524" s="4" t="s">
        <v>28</v>
      </c>
      <c r="K2524" s="4" t="s">
        <v>28</v>
      </c>
      <c r="L2524" s="4" t="s">
        <v>70</v>
      </c>
      <c r="M2524" s="4" t="str">
        <f>IF(vlookup(A2524,'Available Pokemon'!A:C,3,FALSE)=D2524,"Y","N")</f>
        <v>Y</v>
      </c>
      <c r="N2524" s="4" t="str">
        <f>iferror(IF(vlookup(A2524,'Available Pokemon'!A:D,4,FALSE)=D2524,"Y","N"),"N")</f>
        <v>N</v>
      </c>
      <c r="O2524" s="4" t="str">
        <f t="shared" si="8"/>
        <v>Y</v>
      </c>
      <c r="P2524" s="4" t="s">
        <v>71</v>
      </c>
      <c r="Q2524" s="4"/>
      <c r="R2524" s="4"/>
      <c r="S2524" s="4"/>
      <c r="T2524" s="4">
        <v>0.0</v>
      </c>
      <c r="U2524" s="4" t="s">
        <v>31</v>
      </c>
    </row>
    <row r="2525">
      <c r="A2525" s="24" t="s">
        <v>1648</v>
      </c>
      <c r="B2525" s="2" t="s">
        <v>244</v>
      </c>
      <c r="C2525" s="2" t="s">
        <v>1442</v>
      </c>
      <c r="D2525" s="3" t="str">
        <f>VLOOKUP(C2525,Locations!$G$2:$H$250,2,false)</f>
        <v>00237 Not Catchable</v>
      </c>
      <c r="E2525" s="11"/>
      <c r="F2525" s="4" t="s">
        <v>1490</v>
      </c>
      <c r="G2525" s="18" t="s">
        <v>1649</v>
      </c>
      <c r="H2525" s="2"/>
      <c r="I2525" s="4" t="s">
        <v>28</v>
      </c>
      <c r="J2525" s="4" t="s">
        <v>28</v>
      </c>
      <c r="K2525" s="4" t="s">
        <v>28</v>
      </c>
      <c r="L2525" s="4"/>
      <c r="M2525" s="4" t="str">
        <f>IF(vlookup(A2525,'Available Pokemon'!A:C,3,FALSE)=D2525,"Y","N")</f>
        <v>Y</v>
      </c>
      <c r="N2525" s="4" t="str">
        <f>iferror(IF(vlookup(A2525,'Available Pokemon'!A:D,4,FALSE)=D2525,"Y","N"),"N")</f>
        <v>N</v>
      </c>
      <c r="O2525" s="4" t="str">
        <f t="shared" si="8"/>
        <v>Y</v>
      </c>
      <c r="P2525" s="4" t="s">
        <v>90</v>
      </c>
      <c r="Q2525" s="4" t="s">
        <v>30</v>
      </c>
      <c r="R2525" s="4"/>
      <c r="S2525" s="4"/>
      <c r="T2525" s="4">
        <v>1.0</v>
      </c>
      <c r="U2525" s="4"/>
    </row>
  </sheetData>
  <autoFilter ref="$A$1:$U$2525">
    <filterColumn colId="14">
      <filters>
        <filter val="Y"/>
      </filters>
    </filterColumn>
  </autoFilter>
  <customSheetViews>
    <customSheetView guid="{90ABF6FC-D16F-42F2-AFFE-C7302E3040A9}" filter="1" showAutoFilter="1">
      <autoFilter ref="$A$1:$U$2525">
        <filterColumn colId="0">
          <filters>
            <filter val="Clefairy"/>
            <filter val="Shuppet"/>
            <filter val="Purrloin"/>
            <filter val="Comfey"/>
            <filter val="Sableye"/>
            <filter val="Absol"/>
            <filter val="Umbreon"/>
            <filter val="Sylveon"/>
            <filter val="Yamask"/>
            <filter val="Mimikyu"/>
            <filter val="Drifloon"/>
            <filter val="Eevee"/>
            <filter val="Xerneas"/>
            <filter val="Snubbull"/>
            <filter val="Darkrai"/>
            <filter val="Alolan Meowth"/>
            <filter val="Duskull"/>
            <filter val="Zorua"/>
            <filter val="Flabebe"/>
            <filter val="Spritzee"/>
            <filter val="Misdreavus"/>
            <filter val="Spiritomb"/>
            <filter val="Poochyena"/>
            <filter val="Swirlix"/>
          </filters>
        </filterColumn>
        <filterColumn colId="12">
          <filters>
            <filter val="Y"/>
            <filter val="#N/A"/>
          </filters>
        </filterColumn>
      </autoFilter>
    </customSheetView>
    <customSheetView guid="{B87B3E49-C820-492B-9B66-9541DB7B4DB2}" filter="1" showAutoFilter="1">
      <autoFilter ref="$A$1:$U$2525">
        <filterColumn colId="12">
          <filters>
            <filter val="Y"/>
          </filters>
        </filterColumn>
      </autoFilter>
    </customSheetView>
    <customSheetView guid="{C7FC37C2-0629-405B-AF13-B3FABBCED846}" filter="1" showAutoFilter="1">
      <autoFilter ref="$A$1:$U$2525">
        <filterColumn colId="16">
          <filters blank="1"/>
        </filterColumn>
        <filterColumn colId="14">
          <filters>
            <filter val="Y"/>
          </filters>
        </filterColumn>
        <filterColumn colId="17">
          <filters blank="1">
            <filter val="Ground"/>
            <filter val="WaterPsychic"/>
            <filter val="Grass"/>
            <filter val="Dragon Flying Dragon Fairy"/>
            <filter val="Steel Ground"/>
            <filter val="Flying"/>
            <filter val="Dark"/>
            <filter val="Grass Ghost"/>
            <filter val="Fairy"/>
            <filter val="Rock Dark"/>
            <filter val="Bug Flying Bug Ghost"/>
            <filter val="Water Electric Fire Psychic Dark Grass Ice Fairy"/>
            <filter val="Poison Dragon"/>
            <filter val="Fire Flying"/>
            <filter val="Steel"/>
            <filter val="Psychic"/>
            <filter val="Ghost"/>
            <filter val="Poison"/>
            <filter val="Poison Dark"/>
            <filter val="Electric Psychic Ghost"/>
            <filter val="Psychic Fighting"/>
          </filters>
        </filterColumn>
      </autoFilter>
    </customSheetView>
    <customSheetView guid="{00425EEB-9CED-4B7C-8F17-05EAD5FCD734}" filter="1" showAutoFilter="1">
      <autoFilter ref="$A$1:$U$2525">
        <filterColumn colId="6">
          <filters>
            <filter val="Give Electirizer to owner of the Elekid Unique OT"/>
            <filter val="Fish in lava at top of volcano."/>
            <filter val="8 Purple Shards Unique OT"/>
            <filter val="1F, B4F, B5F Sapphire"/>
            <filter val="Trade Luvdisc Unique OT"/>
            <filter val="See Tirtouga entry"/>
            <filter val="See Link Stone entries - Upgrade found in Tanzan Depths, else Dept 9F"/>
            <filter val="Enter second password Unique OT"/>
            <filter val="A"/>
            <filter val="B3F, B4F, B5F Sapphire"/>
            <filter val="1800 Coins Unique OT"/>
            <filter val="Trade Karrablast to NPC in Apt Building, Unique OT"/>
            <filter val="2F, Silver Ring Unique OT"/>
            <filter val="Aqua Gang Reward Unique OT"/>
            <filter val="Save daycare couple, bottom right warehouse Unique OT"/>
            <filter val="7 Blue Shards Unique OT"/>
            <filter val="1F, B3F, B4F, B5F Sapphire"/>
            <filter val="vulpixpls password"/>
            <filter val="See Link Stone entries - 50% chance - If Onyx Egg was Clamperl, fisherman in Opal will give Deep Sea Scale, else Dept 11F and Wild Chinchou"/>
            <filter val="Enter lady's house in fountain square and talk to her, then enter abandoned tall building east of railroad, head back to ladies house in the fountain square Unique OT"/>
            <filter val="3 Green Shards Unique OT"/>
            <filter val="Observation Facility. Show street rat a Chimecho."/>
            <filter val="Only with eeveeplease or vulixpls passwords. Hiker in the Grand Stairway asks you for your favorite stone and will give it to you, see Stone Evolutions entry. Fire, Water, Thunder, Leaf, Ice stone."/>
            <filter val="Z - Xerneas Quest Unique OT"/>
            <filter val="Sweet Scent Shop, Tile Puzzle reward, Unique OT"/>
            <filter val="Talk to Landlord and then Hiker, go back to house Unique OT"/>
            <filter val="50% Unique OT"/>
            <filter val="Silver Ring Unique OT"/>
            <filter val="3 Purple Shards Unique OT"/>
            <filter val="B4F, B5F Ruby"/>
            <filter val="50% Chance Egg - In hidden South side tree. Else, it's Maractus."/>
            <filter val="17% Chance - See Clamperl Entry"/>
            <filter val="Trade Dunsparce Unique OT"/>
            <filter val="1F, B4F, B5F Ruby"/>
            <filter val="Fix System Storage. Electrode storage room. beat the Electrode after it turns on the system but before it could short it out again. Unique OT"/>
            <filter val="Need Silver Ring, Near water Unique OT Unique OT"/>
            <filter val="Follow traintracks all the way North, holding Rose Incense Unique OT"/>
            <filter val="Trade Qwilfish Unique OT"/>
            <filter val="See Gorebyss Entry"/>
            <filter val="Raining, talk to old man in tall building, find squirtle deep in south western cave system in a fountain"/>
            <filter val="Swirlix Tile Puzzle Unique OT"/>
            <filter val="9 Red Shards Unique OT"/>
            <filter val="Save all officers Unique OT"/>
            <filter val="25% Trade Sunkern Unique OT"/>
            <filter val="Pokesnax, MonoRock password"/>
            <filter val="monorock password. Replaces Kricketot."/>
            <filter val="Blacksteam Factory, Save Daycare couple first, and go to bottom right warehouse and talk to Meteor Grunt. Solve puzzle by putting Makuhita above Ditto Unique OT"/>
            <filter val="See Link Stone entries - Enter Aventurine Woods then return to Tanzan Depths to find Metal Coat, else Dept 11F"/>
            <filter val="Get pricing information for the Southern Obsidia Ward hair stylist Unique OT"/>
            <filter val="1F, Silver Ring Unique OT, Need Waterfall"/>
            <filter val="Trade Carnivine Unique OT"/>
            <filter val="Need to melt snow into Mountainous terrain in areas that allow you to"/>
            <filter val="Bring Corrupted Pokeball from Railnet to Critical Capture, Unique OT"/>
            <filter val="Follow cave system, enter only entrances with no railway leading into them. Unique OT"/>
            <filter val="See Amaura entry about Helic Cult"/>
            <filter val="Beat Fern"/>
            <filter val="600 Coins Unique OT"/>
            <filter val="Talk with all students on top floor that want to study with you. Then talk with NPC on left top floor wall. Unique OT"/>
            <filter val="Training area south of Academy"/>
            <filter val="5 Blue Shards Unique OT"/>
            <filter val="See Snivy Entry"/>
            <filter val="Blacksteam Shelter B1F, Give &quot;R&quot; Key to Klefki Owner Unique OT"/>
            <filter val="Trade Basculin if part of Magma gang. Unique OT"/>
            <filter val="Talk with panicking man Unique OT"/>
            <filter val="Give Teacher Magmarizer Unique OT"/>
            <filter val="5 Green Shards Unique OT"/>
            <filter val="Pokesnax, Collect a rage powder. Go north in Route 2 into Ametrine/Celstine mntn. Surf to Celestinine Cascde. Use rage powder on Crustle in front of cave entrance. If you're coming back here later, you can just use rock climb."/>
            <filter val="Long quest.&#10; 1. Talk to Fisherman to right of door at Grand Hall&#10; 2. Go to the North Peridot and fight the double battle&#10; 3. Go to Obsidia Slums B1F and talk to the southern most trainer&#10; 4. Something else?&#10; 5. Go to Scrapyard Unique OT"/>
            <filter val="Evolve Lillipup"/>
            <filter val="Right side of the river in a small cave after changing Crystal Cavern field to Dark Crystal Cavern"/>
            <filter val="Checkpoint, Trade Stunfisk Unique OT"/>
            <filter val="monowoke password"/>
            <filter val="B1F, Place Pokesnax in nest, go upstairs, drop down on that nest"/>
            <filter val="Evolve Charjabug anywhere in the power plant"/>
            <filter val="3500 Coins Unique OT"/>
            <filter val="Beryl cave, Ill-Fated Doll. Cycles through Baltoy, Elgyem, and Golett"/>
            <filter val="2F, 1F, B4F, B5F Ruby"/>
            <filter val="Poisoned lake."/>
            <filter val="NOT in training area south of Academy"/>
            <filter val="Give Oran Berry to Skitty. Unique OT"/>
            <filter val="B4F, B5F Sapphire"/>
            <filter val="B1F, 2F, B2F, B3F, B5F Emerald"/>
            <filter val="Trade Shelmet to NPC in Apt Building, Unique OT"/>
            <filter val="You can now mine for **any** evolution stone. Else, Dept 9F"/>
            <filter val="Post Railway Station, Shantytown Station, Trade Probopass Unique OT"/>
            <filter val="GUM Room. Renovate Obsidian Slums and receive key from front desk."/>
            <filter val="B1F, B2F, 1F, B3F, B5F Aemethyst"/>
            <filter val="Magma Gang Reward Unique OT"/>
            <filter val="B1F, B2F, B3F, B5F Aemethyst"/>
            <filter val="Turtwig Tile Puzzle, Costs 3 Green Shards Unique OT"/>
            <filter val="50% Chance Egg - In hidden South side tree. Else, it's Cacnea."/>
            <filter val="Magma Gang Reward, Unique OT"/>
            <filter val="Beat Fern, Rooftop during clear weather - pokesnax"/>
            <filter val="See Tirtouga entry above."/>
            <filter val="Magma Gang Reward. Give Maxwell the SOLICE application Unique OT"/>
            <filter val="B3F, B5F Aemethyst"/>
            <filter val="8 Green Shards Unique OT"/>
            <filter val="Give Archer the Silph Co. Application if part of the Aqua Gang Unique OT"/>
            <filter val="Evolve Cosmeon"/>
            <filter val="Trade Bibarel Unique OT"/>
            <filter val="Join Team Aqua, Trade Organguru Unique OT"/>
            <filter val="Disguised Corey sidequest, Available after events of Grand Stairway"/>
            <filter val="Possibly only Pre-Julia, Unique OT"/>
            <filter val="See Link Stone entries - Dragon Scale held by wild Horsea, else Dept 11F"/>
            <filter val="B5F Emerald"/>
            <filter val="Beryl Cemetery"/>
            <filter val="3 Red Shards Unique OT"/>
            <filter val="5000 Coins Unique OT"/>
            <filter val="B5F Aemethyst"/>
            <filter val="eeveepls password"/>
            <filter val="Trade Furret Unique OT"/>
            <filter val="1000 Coins Unique OT"/>
            <filter val="B3F, B5F Emerald"/>
            <filter val="Give &quot;Rare Candy&quot;. Found behind mining rock on the path to Subseven Sanctum, need blast powder. Unique OT"/>
            <filter val="2F, Defeat Lvl 65 Beartic"/>
            <filter val="Bee Quest, &gt;700 owned Pokemon Unique OT"/>
            <filter val="B3F, B4F, B5F Ruby"/>
            <filter val="Provide Helix cult in 7th Street with asked for fossil. In south western building, Revive Jaw Fossil in Spinel."/>
            <filter val="Reshiram Route Unique OT"/>
            <filter val="Find Lillipup once, go to Onyx Unique OT"/>
          </filters>
        </filterColumn>
      </autoFilter>
    </customSheetView>
    <customSheetView guid="{2EF1EE5D-090E-483D-A381-E822AB9C6E04}" filter="1" showAutoFilter="1">
      <autoFilter ref="$A$1:$U$2525">
        <filterColumn colId="11">
          <filters>
            <filter val="Yes"/>
          </filters>
        </filterColumn>
      </autoFilter>
    </customSheetView>
    <customSheetView guid="{244B32A3-C888-483C-A644-79567A4ABE85}" filter="1" showAutoFilter="1">
      <autoFilter ref="$A$1:$U$2525">
        <filterColumn colId="15">
          <filters>
            <filter val="Normal"/>
          </filters>
        </filterColumn>
        <filterColumn colId="14">
          <filters>
            <filter val="Y"/>
          </filters>
        </filterColumn>
      </autoFilter>
    </customSheetView>
    <customSheetView guid="{BE35457A-1F7B-4566-BC14-A32608D6C06F}" filter="1" showAutoFilter="1">
      <autoFilter ref="$A$1:$U$2525">
        <filterColumn colId="14">
          <filters>
            <filter val="Y"/>
          </filters>
        </filterColumn>
        <filterColumn colId="15">
          <filters>
            <filter val="Dragon"/>
          </filters>
        </filterColumn>
      </autoFilter>
    </customSheetView>
    <customSheetView guid="{4BD15865-C54A-404A-90CC-81B53A0C4D93}" filter="1" showAutoFilter="1">
      <autoFilter ref="$A$1:$U$2525">
        <filterColumn colId="16">
          <filters blank="1">
            <filter val="Rock"/>
            <filter val="Electric"/>
            <filter val="Bug"/>
            <filter val="Dark"/>
            <filter val="Ghost"/>
            <filter val="Fairy"/>
          </filters>
        </filterColumn>
        <filterColumn colId="15">
          <filters>
            <filter val="Poision"/>
            <filter val="Dark"/>
            <filter val="Ghost"/>
            <filter val="Fairy"/>
          </filters>
        </filterColumn>
        <filterColumn colId="12">
          <filters>
            <filter val="Y"/>
            <filter val="#N/A"/>
          </filters>
        </filterColumn>
        <filterColumn colId="17">
          <filters blank="1">
            <filter val="Ground Dragon"/>
            <filter val="Poison Ground"/>
            <filter val="Ground"/>
            <filter val="WaterPsychic"/>
            <filter val="Normal Ground"/>
            <filter val="Grass"/>
            <filter val="Water Steel"/>
            <filter val="Normal Fighting"/>
            <filter val="Water Ground"/>
            <filter val="Dragon Flying Dragon Fairy"/>
            <filter val="Grass Fighting"/>
            <filter val="Dragon Fighting"/>
            <filter val="Fighting Ice"/>
            <filter val="Fighting Steel"/>
            <filter val="Steel Ground"/>
            <filter val="Bug Flying Bug Poison"/>
            <filter val="Water Dragon"/>
            <filter val="Electric Dragon"/>
            <filter val="Water Dark"/>
            <filter val="Flying"/>
            <filter val="Rock Steel"/>
            <filter val="Electric Psychic"/>
            <filter val="Dark"/>
            <filter val="Normal Water"/>
            <filter val="Water Flying Water Dark"/>
            <filter val="Bug Grass Bug Ground Bug Steel Bug Flying"/>
            <filter val="Ground Steel"/>
            <filter val="Grass Ghost"/>
            <filter val="Fairy"/>
            <filter val="Fire Water Grass Electric Ice Fighting Poison Ground Flying Psychic Bug Rock Ghost Dark Dragon Steel Fairy"/>
            <filter val="Fire Fighting"/>
            <filter val="Rock Dark"/>
            <filter val="Fighting"/>
            <filter val="Water Fairy"/>
            <filter val="Bug Electric"/>
            <filter val="Bug Flying Bug Ghost"/>
            <filter val="Dragon Flying"/>
            <filter val="Water Electric Fire Psychic Dark Grass Ice Fairy"/>
            <filter val="Bug Steel"/>
            <filter val="Grass Ground"/>
            <filter val="Bug Flying"/>
            <filter val="Water Fighting"/>
            <filter val="Ice Fairy"/>
            <filter val="Fire Ghost"/>
            <filter val="Water Ice"/>
            <filter val="Fire Rock"/>
            <filter val="Water Psychic"/>
            <filter val="Grass Dark"/>
            <filter val="Ice Ghost"/>
            <filter val="Poison Dragon"/>
            <filter val="Fire Flying"/>
            <filter val="Grass Dragon"/>
            <filter val="Fire Psychic"/>
            <filter val="Normal Fairy"/>
            <filter val="Steel"/>
            <filter val="Psychic"/>
            <filter val="Fire Dark"/>
            <filter val="Fire Flying Fire Dragon"/>
            <filter val="Ghost"/>
            <filter val="Fighting Dark"/>
            <filter val="Poison"/>
            <filter val="Poison Dark"/>
            <filter val="Electric Psychic Ghost"/>
            <filter val="Psychic Fighting"/>
          </filters>
        </filterColumn>
      </autoFilter>
    </customSheetView>
    <customSheetView guid="{98599E76-2D2E-4167-B7C9-2E4B57886188}" filter="1" showAutoFilter="1">
      <autoFilter ref="$A$1:$U$2525">
        <filterColumn colId="19">
          <filters>
            <filter val="0"/>
            <filter val="1"/>
            <filter val="-"/>
          </filters>
        </filterColumn>
        <filterColumn colId="14">
          <filters>
            <filter val="Y"/>
          </filters>
        </filterColumn>
        <filterColumn colId="1">
          <filters>
            <filter val="Rock Smash"/>
            <filter val="Water"/>
            <filter val="Super Rod"/>
            <filter val="Cave"/>
            <filter val="Dive"/>
            <filter val="Old Rod"/>
            <filter val="Good Rod"/>
            <filter val="Event"/>
            <filter val="Headbutt"/>
            <filter val="Land"/>
          </filters>
        </filterColumn>
      </autoFilter>
    </customSheetView>
    <customSheetView guid="{8F8FB718-7F35-4EFA-9311-0FCF096706B1}" filter="1" showAutoFilter="1">
      <autoFilter ref="$A$1:$U$2525"/>
    </customSheetView>
    <customSheetView guid="{83B6EDB7-A172-4C99-9493-E1D42A57169E}" filter="1" showAutoFilter="1">
      <autoFilter ref="$A$1:$U$2525">
        <filterColumn colId="0">
          <filters>
            <filter val="Bunnelby"/>
            <filter val="Ampharos"/>
            <filter val="Dragalge"/>
            <filter val="Dragonite"/>
            <filter val="Omastar"/>
            <filter val="Registeel"/>
            <filter val="Weedle"/>
            <filter val="Alolan Muk"/>
            <filter val="Sandygast"/>
            <filter val="Swadloon"/>
            <filter val="Arcanine"/>
            <filter val="Ekans"/>
            <filter val="Zigzagoon"/>
            <filter val="Houndoom"/>
            <filter val="Giratina"/>
            <filter val="Chansey"/>
            <filter val="Gible"/>
            <filter val="Mareep"/>
            <filter val="Accelgor"/>
            <filter val="Bounsweet"/>
            <filter val="Weavile"/>
            <filter val="Floatzel"/>
            <filter val="Qwilfish"/>
            <filter val="Cleffa"/>
            <filter val="Rotom"/>
            <filter val="Oddish"/>
            <filter val="Tentacruel"/>
            <filter val="Shuppet"/>
            <filter val="Miltank"/>
            <filter val="Venusaur"/>
            <filter val="Heatmor"/>
            <filter val="Skarmory"/>
            <filter val="Fletchling"/>
            <filter val="Sunkern"/>
            <filter val="Ivysaur"/>
            <filter val="Lunatone"/>
            <filter val="Reshiram"/>
            <filter val="Hitmonchan"/>
            <filter val="Porygon"/>
            <filter val="Volbeat"/>
            <filter val="Purrloin"/>
            <filter val="Pidgeotto"/>
            <filter val="Silvally"/>
            <filter val="Mime Jr"/>
            <filter val="Diancie"/>
            <filter val="Cubchoo"/>
            <filter val="Rampardos"/>
            <filter val="Absol"/>
            <filter val="Slowking"/>
            <filter val="Toucannon"/>
            <filter val="Poliwhirl"/>
            <filter val="Dustox"/>
            <filter val="Nidoran F"/>
            <filter val="Electrode"/>
            <filter val="Kirlia"/>
            <filter val="Kricketot"/>
            <filter val="Cofagrigus"/>
            <filter val="Alolan Vulpix"/>
            <filter val="Umbreon"/>
            <filter val="Samurott"/>
            <filter val="Whimsicott"/>
            <filter val="Pignite"/>
            <filter val="Staravia"/>
            <filter val="Dwebble"/>
            <filter val="Yanma"/>
            <filter val="Hypno"/>
            <filter val="Victreebel"/>
            <filter val="Meditite"/>
            <filter val="Gogoat"/>
            <filter val="Hoothoot"/>
            <filter val="Litwick"/>
            <filter val="Aromatisse"/>
            <filter val="Incineroar"/>
            <filter val="Anorith"/>
            <filter val="Crabrawler"/>
            <filter val="Feebas"/>
            <filter val="Fennekin"/>
            <filter val="Zubat"/>
            <filter val="Charmeleon"/>
            <filter val="Zoroark"/>
            <filter val="Cacnea"/>
            <filter val="Magmortar"/>
            <filter val="Lumineon"/>
            <filter val="Blaziken"/>
            <filter val="Vulpix"/>
            <filter val="Trevenant"/>
            <filter val="Espurr"/>
            <filter val="Cherrim"/>
            <filter val="Alolan Persian"/>
            <filter val="Unfezant"/>
            <filter val="Garbodor"/>
            <filter val="Keldeo"/>
            <filter val="Pinsir"/>
            <filter val="Persian"/>
            <filter val="Solosis"/>
            <filter val="Dewpider"/>
            <filter val="Lombre"/>
            <filter val="Jellicent"/>
            <filter val="Salamence"/>
            <filter val="Mienfoo"/>
            <filter val="Klinklang"/>
            <filter val="Remoraid"/>
            <filter val="Hawlucha"/>
            <filter val="Porygon2"/>
            <filter val="Mew"/>
            <filter val="Ribombee"/>
            <filter val="Alolan Rattata"/>
            <filter val="Lickilicky"/>
            <filter val="Darkrai"/>
            <filter val="Torterra"/>
            <filter val="Alolan Exeggutor"/>
            <filter val="Huntail"/>
            <filter val="Plusle"/>
            <filter val="Metapod"/>
            <filter val="Zebstrika"/>
            <filter val="Machoke"/>
            <filter val="Swellow"/>
            <filter val="Elekid"/>
            <filter val="Exeggutor"/>
            <filter val="Slowpoke"/>
            <filter val="Squirtle"/>
            <filter val="Klink"/>
            <filter val="Koffing"/>
            <filter val="Nidoqueen"/>
            <filter val="Rattata"/>
            <filter val="Glameow"/>
            <filter val="Tornadus"/>
            <filter val="Celebi"/>
            <filter val="Typhlosion"/>
            <filter val="Salandit"/>
            <filter val="Spinarak"/>
            <filter val="Surskit"/>
            <filter val="Swalot"/>
            <filter val="Muk"/>
            <filter val="Tapubulu"/>
            <filter val="Whismur"/>
            <filter val="Farfetchd"/>
            <filter val="Groudon"/>
            <filter val="Emolga"/>
            <filter val="Hippopotas"/>
            <filter val="Parasect"/>
            <filter val="Celesteela"/>
            <filter val="Lapras"/>
          </filters>
        </filterColumn>
      </autoFilter>
    </customSheetView>
    <customSheetView guid="{6F4379B9-E967-4243-8A3A-70015B6B5D7C}" filter="1" showAutoFilter="1">
      <autoFilter ref="$A$1:$U$2525">
        <filterColumn colId="8">
          <filters>
            <filter val="Sitrus Berry"/>
            <filter val="Razor Fang"/>
            <filter val="Quick Powder"/>
            <filter val="Magical Seed"/>
            <filter val="Mental Herb"/>
            <filter val="Shed Shell"/>
            <filter val="Metronome"/>
            <filter val="Oran Berry"/>
            <filter val="Silk Scarf"/>
            <filter val="Quick Claw"/>
            <filter val="Focus Band"/>
            <filter val="Sharp Beak"/>
            <filter val="Kings Rock"/>
            <filter val="Pretty Wing"/>
            <filter val="Cheri Berry"/>
            <filter val="Heart Scale"/>
            <filter val="Lucky Punch"/>
            <filter val="Mental herb"/>
            <filter val="Sticky Barb"/>
            <filter val="Bright Powder"/>
            <filter val="Absorb Bulb"/>
            <filter val="Pearl"/>
            <filter val="Moon Stone"/>
            <filter val="Honey"/>
            <filter val="Twisted Spoon"/>
            <filter val="Dragon Scale"/>
            <filter val="Aspear Berry"/>
            <filter val="Razor Claw"/>
            <filter val="Poison Barb"/>
            <filter val="Spell Tag"/>
            <filter val="Rawst Berry"/>
            <filter val="Stick"/>
            <filter val="Moo Moo Milk"/>
            <filter val="Silver Powder"/>
            <filter val="Light Clay"/>
            <filter val="Everstone"/>
            <filter val="Snow Ball"/>
            <filter val="Black Sludge"/>
            <filter val="Dragon Fang"/>
            <filter val="Sharp beak"/>
            <filter val="Magmarizer"/>
            <filter val="Never Melt Ice"/>
            <filter val="Soft Sand"/>
            <filter val="Metal Coat"/>
            <filter val="Lagging Tail"/>
            <filter val="Miracle Seed"/>
            <filter val="Smoke Ball"/>
            <filter val="Grip Claw"/>
            <filter val="Thick Club"/>
            <filter val="Electirizer"/>
            <filter val="Hard Stone"/>
            <filter val="Mystic Water"/>
            <filter val="Iron Ball"/>
            <filter val="Potion"/>
            <filter val="Magnet"/>
            <filter val="Power Herb"/>
            <filter val="Cleanse Tag"/>
            <filter val="Wide Lens"/>
            <filter val="Deep Sea Scale"/>
            <filter val="Elemental Seed"/>
            <filter val="Big Root"/>
            <filter val="Focus Ban"/>
            <filter val="Black glasses"/>
            <filter val="Black Belt"/>
            <filter val="Persim Berry"/>
            <filter val="Leftovers"/>
            <filter val="Berry Juice"/>
            <filter val="Black Glasses"/>
            <filter val="Stardust"/>
            <filter val="Ever Stone"/>
            <filter val="Pecha Berry"/>
            <filter val="Tiny Mushroom"/>
            <filter val="Deep Sea Tooth"/>
            <filter val="Cell Battery"/>
            <filter val="Star Piece"/>
            <filter val="Charcoal"/>
          </filters>
        </filterColumn>
        <filterColumn colId="14">
          <filters>
            <filter val="Y"/>
          </filters>
        </filterColumn>
      </autoFilter>
    </customSheetView>
  </customSheetViews>
  <conditionalFormatting sqref="F1:F2525">
    <cfRule type="containsText" dxfId="0" priority="1" operator="containsText" text="001 - Julia">
      <formula>NOT(ISERROR(SEARCH(("001 - Julia"),(F1))))</formula>
    </cfRule>
  </conditionalFormatting>
  <conditionalFormatting sqref="F1:F2525">
    <cfRule type="containsText" dxfId="1" priority="2" operator="containsText" text="002 - Florinia">
      <formula>NOT(ISERROR(SEARCH(("002 - Florinia"),(F1))))</formula>
    </cfRule>
  </conditionalFormatting>
  <conditionalFormatting sqref="F1:F2525">
    <cfRule type="containsText" dxfId="2" priority="3" operator="containsText" text="003 - Corey">
      <formula>NOT(ISERROR(SEARCH(("003 - Corey"),(F1))))</formula>
    </cfRule>
  </conditionalFormatting>
  <conditionalFormatting sqref="F1:F2525">
    <cfRule type="containsText" dxfId="3" priority="4" operator="containsText" text="004 - Shelly">
      <formula>NOT(ISERROR(SEARCH(("004 - Shelly"),(F1))))</formula>
    </cfRule>
  </conditionalFormatting>
  <conditionalFormatting sqref="F1:F2525">
    <cfRule type="containsText" dxfId="4" priority="5" operator="containsText" text="005 - Shade">
      <formula>NOT(ISERROR(SEARCH(("005 - Shade"),(F1))))</formula>
    </cfRule>
  </conditionalFormatting>
  <conditionalFormatting sqref="F1:F2525">
    <cfRule type="containsText" dxfId="5" priority="6" operator="containsText" text="006 - Kiki">
      <formula>NOT(ISERROR(SEARCH(("006 - Kiki"),(F1))))</formula>
    </cfRule>
  </conditionalFormatting>
  <conditionalFormatting sqref="F1:F2525">
    <cfRule type="containsText" dxfId="6" priority="7" operator="containsText" text="007 - Aya">
      <formula>NOT(ISERROR(SEARCH(("007 - Aya"),(F1))))</formula>
    </cfRule>
  </conditionalFormatting>
  <conditionalFormatting sqref="F1:F2525">
    <cfRule type="containsText" dxfId="7" priority="8" operator="containsText" text="008 - Serra">
      <formula>NOT(ISERROR(SEARCH(("008 - Serra"),(F1))))</formula>
    </cfRule>
  </conditionalFormatting>
  <conditionalFormatting sqref="F1:F2525">
    <cfRule type="containsText" dxfId="8" priority="9" operator="containsText" text="009 - Noel">
      <formula>NOT(ISERROR(SEARCH(("009 - Noel"),(F1))))</formula>
    </cfRule>
  </conditionalFormatting>
  <conditionalFormatting sqref="F1:F2525">
    <cfRule type="containsText" dxfId="9" priority="10" operator="containsText" text="010 - Radomus">
      <formula>NOT(ISERROR(SEARCH(("010 - Radomus"),(F1))))</formula>
    </cfRule>
  </conditionalFormatting>
  <conditionalFormatting sqref="F1:F2525">
    <cfRule type="containsText" dxfId="10" priority="11" operator="containsText" text="011 - Luna">
      <formula>NOT(ISERROR(SEARCH(("011 - Luna"),(F1))))</formula>
    </cfRule>
  </conditionalFormatting>
  <conditionalFormatting sqref="F1:F2525">
    <cfRule type="containsText" dxfId="11" priority="12" operator="containsText" text="012 - Samson">
      <formula>NOT(ISERROR(SEARCH(("012 - Samson"),(F1))))</formula>
    </cfRule>
  </conditionalFormatting>
  <conditionalFormatting sqref="F1:F2525">
    <cfRule type="containsText" dxfId="12" priority="13" operator="containsText" text="013 - Charlotte">
      <formula>NOT(ISERROR(SEARCH(("013 - Charlotte"),(F1))))</formula>
    </cfRule>
  </conditionalFormatting>
  <conditionalFormatting sqref="F1:F2525">
    <cfRule type="containsText" dxfId="5" priority="14" operator="containsText" text="014 - Terra">
      <formula>NOT(ISERROR(SEARCH(("014 - Terra"),(F1))))</formula>
    </cfRule>
  </conditionalFormatting>
  <conditionalFormatting sqref="F1:F2525">
    <cfRule type="containsText" dxfId="13" priority="15" operator="containsText" text="015 - Ciel">
      <formula>NOT(ISERROR(SEARCH(("015 - Ciel"),(F1))))</formula>
    </cfRule>
  </conditionalFormatting>
  <conditionalFormatting sqref="F1:F2525">
    <cfRule type="containsText" dxfId="14" priority="16" operator="containsText" text="016 - Adrienn">
      <formula>NOT(ISERROR(SEARCH(("016 - Adrienn"),(F1))))</formula>
    </cfRule>
  </conditionalFormatting>
  <conditionalFormatting sqref="F1:F2525">
    <cfRule type="containsText" dxfId="15" priority="17" operator="containsText" text="017 - Titania">
      <formula>NOT(ISERROR(SEARCH(("017 - Titania"),(F1))))</formula>
    </cfRule>
  </conditionalFormatting>
  <conditionalFormatting sqref="F1:F2525">
    <cfRule type="containsText" dxfId="16" priority="18" operator="containsText" text="018 - Hardy">
      <formula>NOT(ISERROR(SEARCH(("018 - Hardy"),(F1))))</formula>
    </cfRule>
  </conditionalFormatting>
  <conditionalFormatting sqref="F1:F2525">
    <cfRule type="containsText" dxfId="17" priority="19" operator="containsText" text="019 - Saphira">
      <formula>NOT(ISERROR(SEARCH(("019 - Saphira"),(F1))))</formula>
    </cfRule>
  </conditionalFormatting>
  <conditionalFormatting sqref="F1:F2525">
    <cfRule type="containsText" dxfId="18" priority="20" operator="containsText" text="021 - Elite 4">
      <formula>NOT(ISERROR(SEARCH(("021 - Elite 4"),(F1))))</formula>
    </cfRule>
  </conditionalFormatting>
  <conditionalFormatting sqref="F1:F2525">
    <cfRule type="containsText" dxfId="19" priority="21" operator="containsText" text="034 - Post Game">
      <formula>NOT(ISERROR(SEARCH(("034 - Post Game"),(F1))))</formula>
    </cfRule>
  </conditionalFormatting>
  <conditionalFormatting sqref="F1:F2525">
    <cfRule type="containsText" dxfId="20" priority="22" operator="containsText" text="016 - Amaria">
      <formula>NOT(ISERROR(SEARCH(("016 - Amaria"),(F1))))</formula>
    </cfRule>
  </conditionalFormatting>
  <conditionalFormatting sqref="F2:F2525">
    <cfRule type="cellIs" dxfId="21" priority="23" operator="equal">
      <formula>"023 - Tier 1 Post Game"</formula>
    </cfRule>
  </conditionalFormatting>
  <conditionalFormatting sqref="F1:F2525">
    <cfRule type="cellIs" dxfId="22" priority="24" operator="equal">
      <formula>"024 - Tier 2 Post Game"</formula>
    </cfRule>
  </conditionalFormatting>
  <conditionalFormatting sqref="F1:F2525">
    <cfRule type="cellIs" dxfId="17" priority="25" operator="equal">
      <formula>"025 - Tier 3 Post Game"</formula>
    </cfRule>
  </conditionalFormatting>
  <conditionalFormatting sqref="F1:F2525">
    <cfRule type="cellIs" dxfId="23" priority="26" operator="equal">
      <formula>"026 - Tier 4 Post Game"</formula>
    </cfRule>
  </conditionalFormatting>
  <conditionalFormatting sqref="F1:F2525">
    <cfRule type="cellIs" dxfId="24" priority="27" operator="equal">
      <formula>"026 - Tier 5 Post Game"</formula>
    </cfRule>
  </conditionalFormatting>
  <conditionalFormatting sqref="F1:F2525">
    <cfRule type="cellIs" dxfId="3" priority="28" operator="equal">
      <formula>"027 - Tier 6 Post Game"</formula>
    </cfRule>
  </conditionalFormatting>
  <conditionalFormatting sqref="F1:F2525">
    <cfRule type="cellIs" dxfId="25" priority="29" operator="equal">
      <formula>"028 - Tier 7 Post Game"</formula>
    </cfRule>
  </conditionalFormatting>
  <conditionalFormatting sqref="F1:F2525">
    <cfRule type="cellIs" dxfId="26" priority="30" operator="equal">
      <formula>"029 - Tier 8 Post Game"</formula>
    </cfRule>
  </conditionalFormatting>
  <conditionalFormatting sqref="F1:F2525">
    <cfRule type="cellIs" dxfId="27" priority="31" operator="equal">
      <formula>"030 - End"</formula>
    </cfRule>
  </conditionalFormatting>
  <hyperlinks>
    <hyperlink r:id="rId2" ref="G1550"/>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0"/>
    <col customWidth="1" min="3" max="3" width="20.63"/>
    <col customWidth="1" min="4" max="4" width="28.13"/>
    <col customWidth="1" min="5" max="5" width="22.75"/>
    <col customWidth="1" min="6" max="6" width="9.75"/>
    <col customWidth="1" min="7" max="7" width="8.88"/>
  </cols>
  <sheetData>
    <row r="1">
      <c r="A1" s="2" t="s">
        <v>0</v>
      </c>
      <c r="B1" s="25" t="s">
        <v>1650</v>
      </c>
      <c r="C1" s="36" t="s">
        <v>1651</v>
      </c>
      <c r="D1" s="25" t="s">
        <v>1652</v>
      </c>
      <c r="E1" s="25" t="s">
        <v>1653</v>
      </c>
      <c r="F1" s="3" t="s">
        <v>1654</v>
      </c>
      <c r="G1" s="37" t="s">
        <v>1655</v>
      </c>
    </row>
    <row r="2">
      <c r="A2" s="11" t="s">
        <v>93</v>
      </c>
      <c r="B2" s="38">
        <f>match(A2,'E19 Pokemon Locations'!$A$1:$A830,0)</f>
        <v>32</v>
      </c>
      <c r="C2" s="33" t="str">
        <f t="array" ref="C2">index('E19 Pokemon Locations'!$A:$D,$B2,4)</f>
        <v>00003 Opal Ward</v>
      </c>
      <c r="D2" s="38" t="str">
        <f>IFERROR(__xludf.DUMMYFUNCTION("query('E19 Pokemon Locations'!$A:$F,""Select D where A contains '""&amp;A2&amp;""' and not (D matches '""&amp;TEXTJOIN(""|"", 1, 'Available Pokemon'!$E$2:$E$34)&amp;""') and '""&amp;C2&amp;""' matches '""&amp;TEXTJOIN(""|"", 1, 'Available Pokemon'!$E$2:$E$34)&amp;""' limit 1"",0)"),"00018 Rhodochrine Jungle")</f>
        <v>00018 Rhodochrine Jungle</v>
      </c>
      <c r="E2" s="38" t="s">
        <v>1656</v>
      </c>
      <c r="F2" s="3" t="s">
        <v>21</v>
      </c>
      <c r="G2" s="37" t="s">
        <v>1657</v>
      </c>
    </row>
    <row r="3">
      <c r="A3" s="11" t="s">
        <v>91</v>
      </c>
      <c r="B3" s="38">
        <f>match(A3,'E19 Pokemon Locations'!$A$1:$A830,0)</f>
        <v>31</v>
      </c>
      <c r="C3" s="33" t="str">
        <f t="array" ref="C3">index('E19 Pokemon Locations'!$A:$D,$B3,4)</f>
        <v>00003 Opal Ward</v>
      </c>
      <c r="D3" s="38" t="str">
        <f>IFERROR(__xludf.DUMMYFUNCTION("query('E19 Pokemon Locations'!$A:$F,""Select D where A contains '""&amp;A3&amp;""' and not (D matches '""&amp;TEXTJOIN(""|"", 1, 'Available Pokemon'!$E$2:$E$34)&amp;""') and '""&amp;C3&amp;""' matches '""&amp;TEXTJOIN(""|"", 1, 'Available Pokemon'!$E$2:$E$34)&amp;""' limit 1"",0)"),"00035 Byxbysion Wasteland")</f>
        <v>00035 Byxbysion Wasteland</v>
      </c>
      <c r="E3" s="38" t="s">
        <v>1658</v>
      </c>
      <c r="F3" s="3" t="s">
        <v>32</v>
      </c>
      <c r="G3" s="37" t="s">
        <v>1657</v>
      </c>
    </row>
    <row r="4">
      <c r="A4" s="11" t="s">
        <v>87</v>
      </c>
      <c r="B4" s="38">
        <f>match(A4,'E19 Pokemon Locations'!$A$1:$A830,0)</f>
        <v>30</v>
      </c>
      <c r="C4" s="33" t="str">
        <f t="array" ref="C4">index('E19 Pokemon Locations'!$A:$D,$B4,4)</f>
        <v>00003 Opal Ward</v>
      </c>
      <c r="D4" s="38" t="str">
        <f>IFERROR(__xludf.DUMMYFUNCTION("query('E19 Pokemon Locations'!$A:$F,""Select D where A contains '""&amp;A4&amp;""' and not (D matches '""&amp;TEXTJOIN(""|"", 1, 'Available Pokemon'!$E$2:$E$34)&amp;""') and '""&amp;C4&amp;""' matches '""&amp;TEXTJOIN(""|"", 1, 'Available Pokemon'!$E$2:$E$34)&amp;""' limit 1"",0)"),"00060 South Aventurine Woods")</f>
        <v>00060 South Aventurine Woods</v>
      </c>
      <c r="E4" s="38" t="s">
        <v>1659</v>
      </c>
      <c r="F4" s="3" t="s">
        <v>35</v>
      </c>
      <c r="G4" s="37" t="s">
        <v>1657</v>
      </c>
    </row>
    <row r="5">
      <c r="A5" s="11" t="s">
        <v>106</v>
      </c>
      <c r="B5" s="38">
        <f>match(A5,'E19 Pokemon Locations'!$A$1:$A830,0)</f>
        <v>39</v>
      </c>
      <c r="C5" s="33" t="str">
        <f t="array" ref="C5">index('E19 Pokemon Locations'!$A:$D,$B5,4)</f>
        <v>00003 Opal Ward</v>
      </c>
      <c r="D5" s="38" t="str">
        <f>IFERROR(__xludf.DUMMYFUNCTION("query('E19 Pokemon Locations'!$A:$F,""Select D where A contains '""&amp;A5&amp;""' and not (D matches '""&amp;TEXTJOIN(""|"", 1, 'Available Pokemon'!$E$2:$E$34)&amp;""') and '""&amp;C5&amp;""' matches '""&amp;TEXTJOIN(""|"", 1, 'Available Pokemon'!$E$2:$E$34)&amp;""' limit 1"",0)"),"00107 Opal Ward Renovated")</f>
        <v>00107 Opal Ward Renovated</v>
      </c>
      <c r="E5" s="38" t="s">
        <v>1660</v>
      </c>
      <c r="F5" s="3" t="s">
        <v>37</v>
      </c>
      <c r="G5" s="37" t="s">
        <v>1657</v>
      </c>
    </row>
    <row r="6">
      <c r="A6" s="11" t="s">
        <v>95</v>
      </c>
      <c r="B6" s="38">
        <f>match(A6,'E19 Pokemon Locations'!$A$1:$A830,0)</f>
        <v>33</v>
      </c>
      <c r="C6" s="33" t="str">
        <f t="array" ref="C6">index('E19 Pokemon Locations'!$A:$D,$B6,4)</f>
        <v>00003 Opal Ward</v>
      </c>
      <c r="D6" s="38" t="str">
        <f>IFERROR(__xludf.DUMMYFUNCTION("query('E19 Pokemon Locations'!$A:$F,""Select D where A contains '""&amp;A6&amp;""' and not (D matches '""&amp;TEXTJOIN(""|"", 1, 'Available Pokemon'!$E$2:$E$34)&amp;""') and '""&amp;C6&amp;""' matches '""&amp;TEXTJOIN(""|"", 1, 'Available Pokemon'!$E$2:$E$34)&amp;""' limit 1"",0)"),"00107 Opal Ward Renovated")</f>
        <v>00107 Opal Ward Renovated</v>
      </c>
      <c r="E6" s="38" t="s">
        <v>1661</v>
      </c>
      <c r="F6" s="3" t="s">
        <v>38</v>
      </c>
      <c r="G6" s="37" t="s">
        <v>1657</v>
      </c>
    </row>
    <row r="7">
      <c r="A7" s="11" t="s">
        <v>104</v>
      </c>
      <c r="B7" s="38">
        <f>match(A7,'E19 Pokemon Locations'!$A$1:$A830,0)</f>
        <v>37</v>
      </c>
      <c r="C7" s="33" t="str">
        <f t="array" ref="C7">index('E19 Pokemon Locations'!$A:$D,$B7,4)</f>
        <v>00003 Opal Ward</v>
      </c>
      <c r="D7" s="38" t="str">
        <f>IFERROR(__xludf.DUMMYFUNCTION("query('E19 Pokemon Locations'!$A:$F,""Select D where A contains '""&amp;A7&amp;""' and not (D matches '""&amp;TEXTJOIN(""|"", 1, 'Available Pokemon'!$E$2:$E$34)&amp;""') and '""&amp;C7&amp;""' matches '""&amp;TEXTJOIN(""|"", 1, 'Available Pokemon'!$E$2:$E$34)&amp;""' limit 1"",0)"),"00107 Opal Ward Renovated")</f>
        <v>00107 Opal Ward Renovated</v>
      </c>
      <c r="E7" s="38" t="s">
        <v>1662</v>
      </c>
      <c r="F7" s="3" t="s">
        <v>40</v>
      </c>
      <c r="G7" s="37" t="s">
        <v>1657</v>
      </c>
    </row>
    <row r="8">
      <c r="A8" s="11" t="s">
        <v>105</v>
      </c>
      <c r="B8" s="38">
        <f>match(A8,'E19 Pokemon Locations'!$A$1:$A830,0)</f>
        <v>38</v>
      </c>
      <c r="C8" s="33" t="str">
        <f t="array" ref="C8">index('E19 Pokemon Locations'!$A:$D,$B8,4)</f>
        <v>00003 Opal Ward</v>
      </c>
      <c r="D8" s="38" t="str">
        <f>IFERROR(__xludf.DUMMYFUNCTION("query('E19 Pokemon Locations'!$A:$F,""Select D where A contains '""&amp;A8&amp;""' and not (D matches '""&amp;TEXTJOIN(""|"", 1, 'Available Pokemon'!$E$2:$E$34)&amp;""') and '""&amp;C8&amp;""' matches '""&amp;TEXTJOIN(""|"", 1, 'Available Pokemon'!$E$2:$E$34)&amp;""' limit 1"",0)"),"00107 Opal Ward Renovated")</f>
        <v>00107 Opal Ward Renovated</v>
      </c>
      <c r="E8" s="38" t="s">
        <v>1663</v>
      </c>
      <c r="F8" s="3" t="s">
        <v>41</v>
      </c>
      <c r="G8" s="37" t="s">
        <v>1657</v>
      </c>
    </row>
    <row r="9">
      <c r="A9" s="11" t="s">
        <v>102</v>
      </c>
      <c r="B9" s="38">
        <f>match(A9,'E19 Pokemon Locations'!$A$1:$A830,0)</f>
        <v>36</v>
      </c>
      <c r="C9" s="33" t="str">
        <f t="array" ref="C9">index('E19 Pokemon Locations'!$A:$D,$B9,4)</f>
        <v>00003 Opal Ward</v>
      </c>
      <c r="D9" s="38" t="str">
        <f>IFERROR(__xludf.DUMMYFUNCTION("query('E19 Pokemon Locations'!$A:$F,""Select D where A contains '""&amp;A9&amp;""' and not (D matches '""&amp;TEXTJOIN(""|"", 1, 'Available Pokemon'!$E$2:$E$34)&amp;""') and '""&amp;C9&amp;""' matches '""&amp;TEXTJOIN(""|"", 1, 'Available Pokemon'!$E$2:$E$34)&amp;""' limit 1"",0)"),"00107 Opal Ward Renovated")</f>
        <v>00107 Opal Ward Renovated</v>
      </c>
      <c r="E9" s="38" t="s">
        <v>1664</v>
      </c>
      <c r="F9" s="3" t="s">
        <v>43</v>
      </c>
      <c r="G9" s="37" t="s">
        <v>1657</v>
      </c>
    </row>
    <row r="10">
      <c r="A10" s="11" t="s">
        <v>99</v>
      </c>
      <c r="B10" s="38">
        <f>match(A10,'E19 Pokemon Locations'!$A$1:$A830,0)</f>
        <v>34</v>
      </c>
      <c r="C10" s="33" t="str">
        <f t="array" ref="C10">index('E19 Pokemon Locations'!$A:$D,$B10,4)</f>
        <v>00003 Opal Ward</v>
      </c>
      <c r="D10" s="38" t="str">
        <f>IFERROR(__xludf.DUMMYFUNCTION("query('E19 Pokemon Locations'!$A:$F,""Select D where A contains '""&amp;A10&amp;""' and not (D matches '""&amp;TEXTJOIN(""|"", 1, 'Available Pokemon'!$E$2:$E$34)&amp;""') and '""&amp;C10&amp;""' matches '""&amp;TEXTJOIN(""|"", 1, 'Available Pokemon'!$E$2:$E$34)&amp;""' limit 1"",0)"),"00035 Byxbysion Wasteland")</f>
        <v>00035 Byxbysion Wasteland</v>
      </c>
      <c r="E10" s="38" t="s">
        <v>1665</v>
      </c>
      <c r="F10" s="3" t="s">
        <v>46</v>
      </c>
      <c r="G10" s="37" t="s">
        <v>1657</v>
      </c>
    </row>
    <row r="11">
      <c r="A11" s="11" t="s">
        <v>100</v>
      </c>
      <c r="B11" s="38">
        <f>match(A11,'E19 Pokemon Locations'!$A$1:$A830,0)</f>
        <v>35</v>
      </c>
      <c r="C11" s="33" t="str">
        <f t="array" ref="C11">index('E19 Pokemon Locations'!$A:$D,$B11,4)</f>
        <v>00003 Opal Ward</v>
      </c>
      <c r="D11" s="38" t="str">
        <f>IFERROR(__xludf.DUMMYFUNCTION("query('E19 Pokemon Locations'!$A:$F,""Select D where A contains '""&amp;A11&amp;""' and not (D matches '""&amp;TEXTJOIN(""|"", 1, 'Available Pokemon'!$E$2:$E$34)&amp;""') and '""&amp;C11&amp;""' matches '""&amp;TEXTJOIN(""|"", 1, 'Available Pokemon'!$E$2:$E$34)&amp;""' limit 1"",0)"),"00018 Rhodochrine Jungle")</f>
        <v>00018 Rhodochrine Jungle</v>
      </c>
      <c r="E11" s="38" t="s">
        <v>1666</v>
      </c>
      <c r="F11" s="3" t="s">
        <v>48</v>
      </c>
      <c r="G11" s="37" t="s">
        <v>1657</v>
      </c>
    </row>
    <row r="12">
      <c r="A12" s="11" t="s">
        <v>107</v>
      </c>
      <c r="B12" s="38">
        <f>match(A12,'E19 Pokemon Locations'!$A$1:$A830,0)</f>
        <v>40</v>
      </c>
      <c r="C12" s="33" t="str">
        <f t="array" ref="C12">index('E19 Pokemon Locations'!$A:$D,$B12,4)</f>
        <v>00003 Opal Ward</v>
      </c>
      <c r="D12" s="38" t="str">
        <f>IFERROR(__xludf.DUMMYFUNCTION("query('E19 Pokemon Locations'!$A:$F,""Select D where A contains '""&amp;A12&amp;""' and not (D matches '""&amp;TEXTJOIN(""|"", 1, 'Available Pokemon'!$E$2:$E$34)&amp;""') and '""&amp;C12&amp;""' matches '""&amp;TEXTJOIN(""|"", 1, 'Available Pokemon'!$E$2:$E$34)&amp;""' limit 1"",0)"),"00018 Rhodochrine Jungle")</f>
        <v>00018 Rhodochrine Jungle</v>
      </c>
      <c r="E12" s="38" t="s">
        <v>1667</v>
      </c>
      <c r="F12" s="3" t="s">
        <v>50</v>
      </c>
      <c r="G12" s="37" t="s">
        <v>1657</v>
      </c>
    </row>
    <row r="13">
      <c r="A13" s="11" t="s">
        <v>138</v>
      </c>
      <c r="B13" s="38">
        <f>match(A13,'E19 Pokemon Locations'!$A$1:$A830,0)</f>
        <v>54</v>
      </c>
      <c r="C13" s="33" t="str">
        <f t="array" ref="C13">index('E19 Pokemon Locations'!$A:$D,$B13,4)</f>
        <v>00004 Lower Peridot Ward</v>
      </c>
      <c r="D13" s="38" t="str">
        <f>IFERROR(__xludf.DUMMYFUNCTION("query('E19 Pokemon Locations'!$A:$F,""Select D where A contains '""&amp;A13&amp;""' and not (D matches '""&amp;TEXTJOIN(""|"", 1, 'Available Pokemon'!$E$2:$E$34)&amp;""') and '""&amp;C13&amp;""' matches '""&amp;TEXTJOIN(""|"", 1, 'Available Pokemon'!$E$2:$E$34)&amp;""' limit 1"",0)"),"00060 South Aventurine Woods")</f>
        <v>00060 South Aventurine Woods</v>
      </c>
      <c r="E13" s="38" t="s">
        <v>1668</v>
      </c>
      <c r="F13" s="3" t="s">
        <v>51</v>
      </c>
      <c r="G13" s="37" t="s">
        <v>1657</v>
      </c>
    </row>
    <row r="14">
      <c r="A14" s="11" t="s">
        <v>136</v>
      </c>
      <c r="B14" s="38">
        <f>match(A14,'E19 Pokemon Locations'!$A$1:$A830,0)</f>
        <v>53</v>
      </c>
      <c r="C14" s="33" t="str">
        <f t="array" ref="C14">index('E19 Pokemon Locations'!$A:$D,$B14,4)</f>
        <v>00004 Lower Peridot Ward</v>
      </c>
      <c r="D14" s="38" t="str">
        <f>IFERROR(__xludf.DUMMYFUNCTION("query('E19 Pokemon Locations'!$A:$F,""Select D where A contains '""&amp;A14&amp;""' and not (D matches '""&amp;TEXTJOIN(""|"", 1, 'Available Pokemon'!$E$2:$E$34)&amp;""') and '""&amp;C14&amp;""' matches '""&amp;TEXTJOIN(""|"", 1, 'Available Pokemon'!$E$2:$E$34)&amp;""' limit 1"",0)"),"00108 Lower Peridot Ward Renovated")</f>
        <v>00108 Lower Peridot Ward Renovated</v>
      </c>
      <c r="E14" s="38" t="s">
        <v>1669</v>
      </c>
      <c r="F14" s="3" t="s">
        <v>53</v>
      </c>
      <c r="G14" s="37" t="s">
        <v>1657</v>
      </c>
    </row>
    <row r="15">
      <c r="A15" s="11" t="s">
        <v>153</v>
      </c>
      <c r="B15" s="38">
        <f>match(A15,'E19 Pokemon Locations'!$A$1:$A830,0)</f>
        <v>63</v>
      </c>
      <c r="C15" s="33" t="str">
        <f t="array" ref="C15">index('E19 Pokemon Locations'!$A:$D,$B15,4)</f>
        <v>00004 Lower Peridot Ward</v>
      </c>
      <c r="D15" s="38" t="str">
        <f>IFERROR(__xludf.DUMMYFUNCTION("query('E19 Pokemon Locations'!$A:$F,""Select D where A contains '""&amp;A15&amp;""' and not (D matches '""&amp;TEXTJOIN(""|"", 1, 'Available Pokemon'!$E$2:$E$34)&amp;""') and '""&amp;C15&amp;""' matches '""&amp;TEXTJOIN(""|"", 1, 'Available Pokemon'!$E$2:$E$34)&amp;""' limit 1"",0)"),"00069 Iolia Valley")</f>
        <v>00069 Iolia Valley</v>
      </c>
      <c r="E15" s="38" t="s">
        <v>1670</v>
      </c>
      <c r="F15" s="3" t="s">
        <v>55</v>
      </c>
      <c r="G15" s="37" t="s">
        <v>1657</v>
      </c>
    </row>
    <row r="16">
      <c r="A16" s="11" t="s">
        <v>140</v>
      </c>
      <c r="B16" s="38">
        <f>match(A16,'E19 Pokemon Locations'!$A$1:$A830,0)</f>
        <v>55</v>
      </c>
      <c r="C16" s="33" t="str">
        <f t="array" ref="C16">index('E19 Pokemon Locations'!$A:$D,$B16,4)</f>
        <v>00004 Lower Peridot Ward</v>
      </c>
      <c r="D16" s="38" t="str">
        <f>IFERROR(__xludf.DUMMYFUNCTION("query('E19 Pokemon Locations'!$A:$F,""Select D where A contains '""&amp;A16&amp;""' and not (D matches '""&amp;TEXTJOIN(""|"", 1, 'Available Pokemon'!$E$2:$E$34)&amp;""') and '""&amp;C16&amp;""' matches '""&amp;TEXTJOIN(""|"", 1, 'Available Pokemon'!$E$2:$E$34)&amp;""' limit 1"",0)"),"#N/A")</f>
        <v>#N/A</v>
      </c>
      <c r="E16" s="38" t="s">
        <v>1671</v>
      </c>
      <c r="F16" s="3" t="s">
        <v>58</v>
      </c>
      <c r="G16" s="37" t="s">
        <v>1657</v>
      </c>
    </row>
    <row r="17">
      <c r="A17" s="11" t="s">
        <v>144</v>
      </c>
      <c r="B17" s="38">
        <f>match(A17,'E19 Pokemon Locations'!$A$1:$A830,0)</f>
        <v>58</v>
      </c>
      <c r="C17" s="33" t="str">
        <f t="array" ref="C17">index('E19 Pokemon Locations'!$A:$D,$B17,4)</f>
        <v>00004 Lower Peridot Ward</v>
      </c>
      <c r="D17" s="38" t="str">
        <f>IFERROR(__xludf.DUMMYFUNCTION("query('E19 Pokemon Locations'!$A:$F,""Select D where A contains '""&amp;A17&amp;""' and not (D matches '""&amp;TEXTJOIN(""|"", 1, 'Available Pokemon'!$E$2:$E$34)&amp;""') and '""&amp;C17&amp;""' matches '""&amp;TEXTJOIN(""|"", 1, 'Available Pokemon'!$E$2:$E$34)&amp;""' limit 1"",0)"),"00018 Rhodochrine Jungle")</f>
        <v>00018 Rhodochrine Jungle</v>
      </c>
      <c r="E17" s="38" t="s">
        <v>1672</v>
      </c>
      <c r="F17" s="3" t="s">
        <v>59</v>
      </c>
      <c r="G17" s="37" t="s">
        <v>1657</v>
      </c>
    </row>
    <row r="18">
      <c r="A18" s="11" t="s">
        <v>142</v>
      </c>
      <c r="B18" s="38">
        <f>match(A18,'E19 Pokemon Locations'!$A$1:$A830,0)</f>
        <v>56</v>
      </c>
      <c r="C18" s="33" t="str">
        <f t="array" ref="C18">index('E19 Pokemon Locations'!$A:$D,$B18,4)</f>
        <v>00004 Lower Peridot Ward</v>
      </c>
      <c r="D18" s="38" t="str">
        <f>IFERROR(__xludf.DUMMYFUNCTION("query('E19 Pokemon Locations'!$A:$F,""Select D where A contains '""&amp;A18&amp;""' and not (D matches '""&amp;TEXTJOIN(""|"", 1, 'Available Pokemon'!$E$2:$E$34)&amp;""') and '""&amp;C18&amp;""' matches '""&amp;TEXTJOIN(""|"", 1, 'Available Pokemon'!$E$2:$E$34)&amp;""' limit 1"",0)"),"00061 Route 1")</f>
        <v>00061 Route 1</v>
      </c>
      <c r="E18" s="38" t="s">
        <v>1673</v>
      </c>
      <c r="F18" s="3" t="s">
        <v>60</v>
      </c>
      <c r="G18" s="37" t="s">
        <v>1657</v>
      </c>
    </row>
    <row r="19">
      <c r="A19" s="11" t="s">
        <v>146</v>
      </c>
      <c r="B19" s="38">
        <f>match(A19,'E19 Pokemon Locations'!$A$1:$A830,0)</f>
        <v>60</v>
      </c>
      <c r="C19" s="33" t="str">
        <f t="array" ref="C19">index('E19 Pokemon Locations'!$A:$D,$B19,4)</f>
        <v>00004 Lower Peridot Ward</v>
      </c>
      <c r="D19" s="38" t="str">
        <f>IFERROR(__xludf.DUMMYFUNCTION("query('E19 Pokemon Locations'!$A:$F,""Select D where A contains '""&amp;A19&amp;""' and not (D matches '""&amp;TEXTJOIN(""|"", 1, 'Available Pokemon'!$E$2:$E$34)&amp;""') and '""&amp;C19&amp;""' matches '""&amp;TEXTJOIN(""|"", 1, 'Available Pokemon'!$E$2:$E$34)&amp;""' limit 1"",0)"),"00109 Lower Peridot Alley Renovated")</f>
        <v>00109 Lower Peridot Alley Renovated</v>
      </c>
      <c r="E19" s="38" t="s">
        <v>1674</v>
      </c>
      <c r="F19" s="3" t="s">
        <v>61</v>
      </c>
      <c r="G19" s="37" t="s">
        <v>1657</v>
      </c>
    </row>
    <row r="20">
      <c r="A20" s="11" t="s">
        <v>150</v>
      </c>
      <c r="B20" s="38">
        <f>match(A20,'E19 Pokemon Locations'!$A$1:$A830,0)</f>
        <v>62</v>
      </c>
      <c r="C20" s="33" t="str">
        <f t="array" ref="C20">index('E19 Pokemon Locations'!$A:$D,$B20,4)</f>
        <v>00004 Lower Peridot Ward</v>
      </c>
      <c r="D20" s="38" t="str">
        <f>IFERROR(__xludf.DUMMYFUNCTION("query('E19 Pokemon Locations'!$A:$F,""Select D where A contains '""&amp;A20&amp;""' and not (D matches '""&amp;TEXTJOIN(""|"", 1, 'Available Pokemon'!$E$2:$E$34)&amp;""') and '""&amp;C20&amp;""' matches '""&amp;TEXTJOIN(""|"", 1, 'Available Pokemon'!$E$2:$E$34)&amp;""' limit 1"",0)"),"00035 Byxbysion Wasteland")</f>
        <v>00035 Byxbysion Wasteland</v>
      </c>
      <c r="E20" s="39" t="s">
        <v>1675</v>
      </c>
      <c r="F20" s="3" t="s">
        <v>62</v>
      </c>
      <c r="G20" s="37" t="s">
        <v>1657</v>
      </c>
    </row>
    <row r="21">
      <c r="A21" s="11" t="s">
        <v>161</v>
      </c>
      <c r="B21" s="38">
        <f>match(A21,'E19 Pokemon Locations'!$A$1:$A830,0)</f>
        <v>66</v>
      </c>
      <c r="C21" s="33" t="str">
        <f t="array" ref="C21">index('E19 Pokemon Locations'!$A:$D,$B21,4)</f>
        <v>00004 Lower Peridot Ward</v>
      </c>
      <c r="D21" s="38" t="str">
        <f>IFERROR(__xludf.DUMMYFUNCTION("query('E19 Pokemon Locations'!$A:$F,""Select D where A contains '""&amp;A21&amp;""' and not (D matches '""&amp;TEXTJOIN(""|"", 1, 'Available Pokemon'!$E$2:$E$34)&amp;""') and '""&amp;C21&amp;""' matches '""&amp;TEXTJOIN(""|"", 1, 'Available Pokemon'!$E$2:$E$34)&amp;""' limit 1"",0)"),"00093 Water Treatment Center")</f>
        <v>00093 Water Treatment Center</v>
      </c>
      <c r="E21" s="38" t="s">
        <v>1676</v>
      </c>
      <c r="F21" s="3" t="s">
        <v>63</v>
      </c>
      <c r="G21" s="37" t="s">
        <v>1657</v>
      </c>
    </row>
    <row r="22">
      <c r="A22" s="11" t="s">
        <v>159</v>
      </c>
      <c r="B22" s="38">
        <f>match(A22,'E19 Pokemon Locations'!$A$1:$A830,0)</f>
        <v>65</v>
      </c>
      <c r="C22" s="33" t="str">
        <f t="array" ref="C22">index('E19 Pokemon Locations'!$A:$D,$B22,4)</f>
        <v>00004 Lower Peridot Ward</v>
      </c>
      <c r="D22" s="38" t="str">
        <f>IFERROR(__xludf.DUMMYFUNCTION("query('E19 Pokemon Locations'!$A:$F,""Select D where A contains '""&amp;A22&amp;""' and not (D matches '""&amp;TEXTJOIN(""|"", 1, 'Available Pokemon'!$E$2:$E$34)&amp;""') and '""&amp;C22&amp;""' matches '""&amp;TEXTJOIN(""|"", 1, 'Available Pokemon'!$E$2:$E$34)&amp;""' limit 1"",0)"),"00019 The Underroot")</f>
        <v>00019 The Underroot</v>
      </c>
      <c r="E22" s="38" t="s">
        <v>1677</v>
      </c>
      <c r="F22" s="3" t="s">
        <v>65</v>
      </c>
      <c r="G22" s="37" t="s">
        <v>1657</v>
      </c>
    </row>
    <row r="23">
      <c r="A23" s="11" t="s">
        <v>157</v>
      </c>
      <c r="B23" s="38">
        <f>match(A23,'E19 Pokemon Locations'!$A$1:$A830,0)</f>
        <v>64</v>
      </c>
      <c r="C23" s="33" t="str">
        <f t="array" ref="C23">index('E19 Pokemon Locations'!$A:$D,$B23,4)</f>
        <v>00004 Lower Peridot Ward</v>
      </c>
      <c r="D23" s="38" t="str">
        <f>IFERROR(__xludf.DUMMYFUNCTION("query('E19 Pokemon Locations'!$A:$F,""Select D where A contains '""&amp;A23&amp;""' and not (D matches '""&amp;TEXTJOIN(""|"", 1, 'Available Pokemon'!$E$2:$E$34)&amp;""') and '""&amp;C23&amp;""' matches '""&amp;TEXTJOIN(""|"", 1, 'Available Pokemon'!$E$2:$E$34)&amp;""' limit 1"",0)"),"00068 Celestinine Mountain")</f>
        <v>00068 Celestinine Mountain</v>
      </c>
      <c r="E23" s="39" t="s">
        <v>1678</v>
      </c>
      <c r="F23" s="3" t="s">
        <v>67</v>
      </c>
      <c r="G23" s="37" t="s">
        <v>1657</v>
      </c>
    </row>
    <row r="24">
      <c r="A24" s="11" t="s">
        <v>164</v>
      </c>
      <c r="B24" s="38">
        <f>match(A24,'E19 Pokemon Locations'!$A$1:$A830,0)</f>
        <v>68</v>
      </c>
      <c r="C24" s="33" t="str">
        <f t="array" ref="C24">index('E19 Pokemon Locations'!$A:$D,$B24,4)</f>
        <v>00005 Lower Peridot Alley</v>
      </c>
      <c r="D24" s="38" t="str">
        <f>IFERROR(__xludf.DUMMYFUNCTION("query('E19 Pokemon Locations'!$A:$F,""Select D where A contains '""&amp;A24&amp;""' and not (D matches '""&amp;TEXTJOIN(""|"", 1, 'Available Pokemon'!$E$2:$E$34)&amp;""') and '""&amp;C24&amp;""' matches '""&amp;TEXTJOIN(""|"", 1, 'Available Pokemon'!$E$2:$E$34)&amp;""' limit 1"",0)"),"00109 Lower Peridot Alley Renovated")</f>
        <v>00109 Lower Peridot Alley Renovated</v>
      </c>
      <c r="E24" s="39" t="s">
        <v>1679</v>
      </c>
      <c r="F24" s="25" t="s">
        <v>129</v>
      </c>
      <c r="G24" s="37" t="s">
        <v>1657</v>
      </c>
    </row>
    <row r="25">
      <c r="A25" s="11" t="s">
        <v>183</v>
      </c>
      <c r="B25" s="38">
        <f>match(A25,'E19 Pokemon Locations'!$A$1:$A830,0)</f>
        <v>79</v>
      </c>
      <c r="C25" s="33" t="str">
        <f t="array" ref="C25">index('E19 Pokemon Locations'!$A:$D,$B25,4)</f>
        <v>00007 North Peridot Alley</v>
      </c>
      <c r="D25" s="38" t="str">
        <f>IFERROR(__xludf.DUMMYFUNCTION("query('E19 Pokemon Locations'!$A:$F,""Select D where A contains '""&amp;A25&amp;""' and not (D matches '""&amp;TEXTJOIN(""|"", 1, 'Available Pokemon'!$E$2:$E$34)&amp;""') and '""&amp;C25&amp;""' matches '""&amp;TEXTJOIN(""|"", 1, 'Available Pokemon'!$E$2:$E$34)&amp;""' limit 1"",0)"),"00111 North Peridot Alley Renovated")</f>
        <v>00111 North Peridot Alley Renovated</v>
      </c>
      <c r="E25" s="39" t="s">
        <v>1680</v>
      </c>
      <c r="F25" s="25" t="s">
        <v>126</v>
      </c>
      <c r="G25" s="37" t="s">
        <v>1657</v>
      </c>
    </row>
    <row r="26">
      <c r="A26" s="11" t="s">
        <v>184</v>
      </c>
      <c r="B26" s="38">
        <f>match(A26,'E19 Pokemon Locations'!$A$1:$A830,0)</f>
        <v>81</v>
      </c>
      <c r="C26" s="33" t="str">
        <f t="array" ref="C26">index('E19 Pokemon Locations'!$A:$D,$B26,4)</f>
        <v>00008 Underground Railnet</v>
      </c>
      <c r="D26" s="38" t="str">
        <f>IFERROR(__xludf.DUMMYFUNCTION("query('E19 Pokemon Locations'!$A:$F,""Select D where A contains '""&amp;A26&amp;""' and not (D matches '""&amp;TEXTJOIN(""|"", 1, 'Available Pokemon'!$E$2:$E$34)&amp;""') and '""&amp;C26&amp;""' matches '""&amp;TEXTJOIN(""|"", 1, 'Available Pokemon'!$E$2:$E$34)&amp;""' limit 1"",0)"),"00019 The Underroot")</f>
        <v>00019 The Underroot</v>
      </c>
      <c r="E26" s="39" t="s">
        <v>1681</v>
      </c>
      <c r="G26" s="37"/>
    </row>
    <row r="27">
      <c r="A27" s="11" t="s">
        <v>187</v>
      </c>
      <c r="B27" s="38">
        <f>match(A27,'E19 Pokemon Locations'!$A$1:$A830,0)</f>
        <v>83</v>
      </c>
      <c r="C27" s="33" t="str">
        <f t="array" ref="C27">index('E19 Pokemon Locations'!$A:$D,$B27,4)</f>
        <v>00008 Underground Railnet</v>
      </c>
      <c r="D27" s="38" t="str">
        <f>IFERROR(__xludf.DUMMYFUNCTION("query('E19 Pokemon Locations'!$A:$F,""Select D where A contains '""&amp;A27&amp;""' and not (D matches '""&amp;TEXTJOIN(""|"", 1, 'Available Pokemon'!$E$2:$E$34)&amp;""') and '""&amp;C27&amp;""' matches '""&amp;TEXTJOIN(""|"", 1, 'Available Pokemon'!$E$2:$E$34)&amp;""' limit 1"",0)"),"00019 The Underroot")</f>
        <v>00019 The Underroot</v>
      </c>
      <c r="E27" s="39" t="s">
        <v>1682</v>
      </c>
      <c r="G27" s="40"/>
    </row>
    <row r="28">
      <c r="A28" s="11" t="s">
        <v>197</v>
      </c>
      <c r="B28" s="38">
        <f>match(A28,'E19 Pokemon Locations'!$A$1:$A830,0)</f>
        <v>87</v>
      </c>
      <c r="C28" s="33" t="str">
        <f t="array" ref="C28">index('E19 Pokemon Locations'!$A:$D,$B28,4)</f>
        <v>00008 Underground Railnet</v>
      </c>
      <c r="D28" s="38" t="str">
        <f>IFERROR(__xludf.DUMMYFUNCTION("query('E19 Pokemon Locations'!$A:$F,""Select D where A contains '""&amp;A28&amp;""' and not (D matches '""&amp;TEXTJOIN(""|"", 1, 'Available Pokemon'!$E$2:$E$34)&amp;""') and '""&amp;C28&amp;""' matches '""&amp;TEXTJOIN(""|"", 1, 'Available Pokemon'!$E$2:$E$34)&amp;""' limit 1"",0)"),"00027 Yureyu Power Plant")</f>
        <v>00027 Yureyu Power Plant</v>
      </c>
      <c r="E28" s="38" t="s">
        <v>1683</v>
      </c>
      <c r="G28" s="40"/>
    </row>
    <row r="29">
      <c r="A29" s="11" t="s">
        <v>230</v>
      </c>
      <c r="B29" s="38">
        <f>match(A29,'E19 Pokemon Locations'!$A$1:$A830,0)</f>
        <v>107</v>
      </c>
      <c r="C29" s="33" t="str">
        <f t="array" ref="C29">index('E19 Pokemon Locations'!$A:$D,$B29,4)</f>
        <v>00010 Obsidia Slums</v>
      </c>
      <c r="D29" s="38" t="str">
        <f>IFERROR(__xludf.DUMMYFUNCTION("query('E19 Pokemon Locations'!$A:$F,""Select D where A contains '""&amp;A29&amp;""' and not (D matches '""&amp;TEXTJOIN(""|"", 1, 'Available Pokemon'!$E$2:$E$34)&amp;""') and '""&amp;C29&amp;""' matches '""&amp;TEXTJOIN(""|"", 1, 'Available Pokemon'!$E$2:$E$34)&amp;""' limit 1"",0)"),"00069 Iolia Valley")</f>
        <v>00069 Iolia Valley</v>
      </c>
      <c r="E29" s="39" t="s">
        <v>1684</v>
      </c>
      <c r="G29" s="40"/>
    </row>
    <row r="30">
      <c r="A30" s="11" t="s">
        <v>227</v>
      </c>
      <c r="B30" s="38">
        <f>match(A30,'E19 Pokemon Locations'!$A$1:$A830,0)</f>
        <v>106</v>
      </c>
      <c r="C30" s="33" t="str">
        <f t="array" ref="C30">index('E19 Pokemon Locations'!$A:$D,$B30,4)</f>
        <v>00010 Obsidia Slums</v>
      </c>
      <c r="D30" s="38" t="str">
        <f>IFERROR(__xludf.DUMMYFUNCTION("query('E19 Pokemon Locations'!$A:$F,""Select D where A contains '""&amp;A30&amp;""' and not (D matches '""&amp;TEXTJOIN(""|"", 1, 'Available Pokemon'!$E$2:$E$34)&amp;""') and '""&amp;C30&amp;""' matches '""&amp;TEXTJOIN(""|"", 1, 'Available Pokemon'!$E$2:$E$34)&amp;""' limit 1"",0)"),"00120 Obsidia Slums Renovated")</f>
        <v>00120 Obsidia Slums Renovated</v>
      </c>
      <c r="E30" s="39" t="s">
        <v>1685</v>
      </c>
      <c r="G30" s="40"/>
    </row>
    <row r="31">
      <c r="A31" s="11" t="s">
        <v>231</v>
      </c>
      <c r="B31" s="38">
        <f>match(A31,'E19 Pokemon Locations'!$A$1:$A830,0)</f>
        <v>109</v>
      </c>
      <c r="C31" s="33" t="str">
        <f t="array" ref="C31">index('E19 Pokemon Locations'!$A:$D,$B31,4)</f>
        <v>00010 Obsidia Slums</v>
      </c>
      <c r="D31" s="38" t="str">
        <f>IFERROR(__xludf.DUMMYFUNCTION("query('E19 Pokemon Locations'!$A:$F,""Select D where A contains '""&amp;A31&amp;""' and not (D matches '""&amp;TEXTJOIN(""|"", 1, 'Available Pokemon'!$E$2:$E$34)&amp;""') and '""&amp;C31&amp;""' matches '""&amp;TEXTJOIN(""|"", 1, 'Available Pokemon'!$E$2:$E$34)&amp;""' limit 1"",0)"),"00118 North Obsidia Alleyway Renovated")</f>
        <v>00118 North Obsidia Alleyway Renovated</v>
      </c>
      <c r="E31" s="39" t="s">
        <v>1686</v>
      </c>
      <c r="G31" s="40"/>
    </row>
    <row r="32">
      <c r="A32" s="11" t="s">
        <v>224</v>
      </c>
      <c r="B32" s="38">
        <f>match(A32,'E19 Pokemon Locations'!$A$1:$A830,0)</f>
        <v>105</v>
      </c>
      <c r="C32" s="33" t="str">
        <f t="array" ref="C32">index('E19 Pokemon Locations'!$A:$D,$B32,4)</f>
        <v>00010 Obsidia Slums</v>
      </c>
      <c r="D32" s="38" t="str">
        <f>IFERROR(__xludf.DUMMYFUNCTION("query('E19 Pokemon Locations'!$A:$F,""Select D where A contains '""&amp;A32&amp;""' and not (D matches '""&amp;TEXTJOIN(""|"", 1, 'Available Pokemon'!$E$2:$E$34)&amp;""') and '""&amp;C32&amp;""' matches '""&amp;TEXTJOIN(""|"", 1, 'Available Pokemon'!$E$2:$E$34)&amp;""' limit 1"",0)"),"#N/A")</f>
        <v>#N/A</v>
      </c>
      <c r="E32" s="39" t="s">
        <v>1687</v>
      </c>
      <c r="G32" s="40"/>
    </row>
    <row r="33">
      <c r="A33" s="11" t="s">
        <v>237</v>
      </c>
      <c r="B33" s="38">
        <f>match(A33,'E19 Pokemon Locations'!$A$1:$A830,0)</f>
        <v>114</v>
      </c>
      <c r="C33" s="33" t="str">
        <f t="array" ref="C33">index('E19 Pokemon Locations'!$A:$D,$B33,4)</f>
        <v>00010 Obsidia Slums</v>
      </c>
      <c r="D33" s="38" t="str">
        <f>IFERROR(__xludf.DUMMYFUNCTION("query('E19 Pokemon Locations'!$A:$F,""Select D where A contains '""&amp;A33&amp;""' and not (D matches '""&amp;TEXTJOIN(""|"", 1, 'Available Pokemon'!$E$2:$E$34)&amp;""') and '""&amp;C33&amp;""' matches '""&amp;TEXTJOIN(""|"", 1, 'Available Pokemon'!$E$2:$E$34)&amp;""' limit 1"",0)"),"00031 Apophyll Cave")</f>
        <v>00031 Apophyll Cave</v>
      </c>
      <c r="E33" s="39" t="s">
        <v>1688</v>
      </c>
      <c r="G33" s="40"/>
    </row>
    <row r="34">
      <c r="A34" s="11" t="s">
        <v>219</v>
      </c>
      <c r="B34" s="38">
        <f>match(A34,'E19 Pokemon Locations'!$A$1:$A830,0)</f>
        <v>100</v>
      </c>
      <c r="C34" s="33" t="str">
        <f t="array" ref="C34">index('E19 Pokemon Locations'!$A:$D,$B34,4)</f>
        <v>00009 Obsidia Ward</v>
      </c>
      <c r="D34" s="38" t="str">
        <f>IFERROR(__xludf.DUMMYFUNCTION("query('E19 Pokemon Locations'!$A:$F,""Select D where A contains '""&amp;A34&amp;""' and not (D matches '""&amp;TEXTJOIN(""|"", 1, 'Available Pokemon'!$E$2:$E$34)&amp;""') and '""&amp;C34&amp;""' matches '""&amp;TEXTJOIN(""|"", 1, 'Available Pokemon'!$E$2:$E$34)&amp;""' limit 1"",0)"),"00116 Obsidia Ward Renovated")</f>
        <v>00116 Obsidia Ward Renovated</v>
      </c>
      <c r="E34" s="39" t="s">
        <v>1689</v>
      </c>
      <c r="G34" s="40"/>
    </row>
    <row r="35">
      <c r="A35" s="11" t="s">
        <v>214</v>
      </c>
      <c r="B35" s="38">
        <f>match(A35,'E19 Pokemon Locations'!$A$1:$A830,0)</f>
        <v>96</v>
      </c>
      <c r="C35" s="33" t="str">
        <f t="array" ref="C35">index('E19 Pokemon Locations'!$A:$D,$B35,4)</f>
        <v>00009 Obsidia Ward</v>
      </c>
      <c r="D35" s="38" t="str">
        <f>IFERROR(__xludf.DUMMYFUNCTION("query('E19 Pokemon Locations'!$A:$F,""Select D where A contains '""&amp;A35&amp;""' and not (D matches '""&amp;TEXTJOIN(""|"", 1, 'Available Pokemon'!$E$2:$E$34)&amp;""') and '""&amp;C35&amp;""' matches '""&amp;TEXTJOIN(""|"", 1, 'Available Pokemon'!$E$2:$E$34)&amp;""' limit 1"",0)"),"00060 South Aventurine Woods")</f>
        <v>00060 South Aventurine Woods</v>
      </c>
      <c r="G35" s="40"/>
    </row>
    <row r="36">
      <c r="A36" s="11" t="s">
        <v>211</v>
      </c>
      <c r="B36" s="38">
        <f>match(A36,'E19 Pokemon Locations'!$A$1:$A830,0)</f>
        <v>94</v>
      </c>
      <c r="C36" s="33" t="str">
        <f t="array" ref="C36">index('E19 Pokemon Locations'!$A:$D,$B36,4)</f>
        <v>00009 Obsidia Ward</v>
      </c>
      <c r="D36" s="38" t="str">
        <f>IFERROR(__xludf.DUMMYFUNCTION("query('E19 Pokemon Locations'!$A:$F,""Select D where A contains '""&amp;A36&amp;""' and not (D matches '""&amp;TEXTJOIN(""|"", 1, 'Available Pokemon'!$E$2:$E$34)&amp;""') and '""&amp;C36&amp;""' matches '""&amp;TEXTJOIN(""|"", 1, 'Available Pokemon'!$E$2:$E$34)&amp;""' limit 1"",0)"),"00116 Obsidia Ward Renovated")</f>
        <v>00116 Obsidia Ward Renovated</v>
      </c>
      <c r="G36" s="40"/>
    </row>
    <row r="37">
      <c r="A37" s="11" t="s">
        <v>148</v>
      </c>
      <c r="B37" s="38">
        <f>match(A37,'E19 Pokemon Locations'!$A$1:$A830,0)</f>
        <v>61</v>
      </c>
      <c r="C37" s="33" t="str">
        <f t="array" ref="C37">index('E19 Pokemon Locations'!$A:$D,$B37,4)</f>
        <v>00004 Lower Peridot Ward</v>
      </c>
      <c r="D37" s="38" t="str">
        <f>IFERROR(__xludf.DUMMYFUNCTION("query('E19 Pokemon Locations'!$A:$F,""Select D where A contains '""&amp;A37&amp;""' and not (D matches '""&amp;TEXTJOIN(""|"", 1, 'Available Pokemon'!$E$2:$E$34)&amp;""') and '""&amp;C37&amp;""' matches '""&amp;TEXTJOIN(""|"", 1, 'Available Pokemon'!$E$2:$E$34)&amp;""' limit 1"",0)"),"#N/A")</f>
        <v>#N/A</v>
      </c>
      <c r="G37" s="40"/>
    </row>
    <row r="38">
      <c r="A38" s="11" t="s">
        <v>216</v>
      </c>
      <c r="B38" s="38">
        <f>match(A38,'E19 Pokemon Locations'!$A$1:$A830,0)</f>
        <v>98</v>
      </c>
      <c r="C38" s="33" t="str">
        <f t="array" ref="C38">index('E19 Pokemon Locations'!$A:$D,$B38,4)</f>
        <v>00009 Obsidia Ward</v>
      </c>
      <c r="D38" s="38" t="str">
        <f>IFERROR(__xludf.DUMMYFUNCTION("query('E19 Pokemon Locations'!$A:$F,""Select D where A contains '""&amp;A38&amp;""' and not (D matches '""&amp;TEXTJOIN(""|"", 1, 'Available Pokemon'!$E$2:$E$34)&amp;""') and '""&amp;C38&amp;""' matches '""&amp;TEXTJOIN(""|"", 1, 'Available Pokemon'!$E$2:$E$34)&amp;""' limit 1"",0)"),"00116 Obsidia Ward Renovated")</f>
        <v>00116 Obsidia Ward Renovated</v>
      </c>
      <c r="G38" s="40"/>
    </row>
    <row r="39">
      <c r="A39" s="11" t="s">
        <v>218</v>
      </c>
      <c r="B39" s="38">
        <f>match(A39,'E19 Pokemon Locations'!$A$1:$A830,0)</f>
        <v>99</v>
      </c>
      <c r="C39" s="33" t="str">
        <f t="array" ref="C39">index('E19 Pokemon Locations'!$A:$D,$B39,4)</f>
        <v>00009 Obsidia Ward</v>
      </c>
      <c r="D39" s="38" t="str">
        <f>IFERROR(__xludf.DUMMYFUNCTION("query('E19 Pokemon Locations'!$A:$F,""Select D where A contains '""&amp;A39&amp;""' and not (D matches '""&amp;TEXTJOIN(""|"", 1, 'Available Pokemon'!$E$2:$E$34)&amp;""') and '""&amp;C39&amp;""' matches '""&amp;TEXTJOIN(""|"", 1, 'Available Pokemon'!$E$2:$E$34)&amp;""' limit 1"",0)"),"00116 Obsidia Ward Renovated")</f>
        <v>00116 Obsidia Ward Renovated</v>
      </c>
      <c r="G39" s="40"/>
    </row>
    <row r="40">
      <c r="A40" s="11" t="s">
        <v>220</v>
      </c>
      <c r="B40" s="38">
        <f>match(A40,'E19 Pokemon Locations'!$A$1:$A830,0)</f>
        <v>101</v>
      </c>
      <c r="C40" s="33" t="str">
        <f t="array" ref="C40">index('E19 Pokemon Locations'!$A:$D,$B40,4)</f>
        <v>00009 Obsidia Ward</v>
      </c>
      <c r="D40" s="38" t="str">
        <f>IFERROR(__xludf.DUMMYFUNCTION("query('E19 Pokemon Locations'!$A:$F,""Select D where A contains '""&amp;A40&amp;""' and not (D matches '""&amp;TEXTJOIN(""|"", 1, 'Available Pokemon'!$E$2:$E$34)&amp;""') and '""&amp;C40&amp;""' matches '""&amp;TEXTJOIN(""|"", 1, 'Available Pokemon'!$E$2:$E$34)&amp;""' limit 1"",0)"),"00116 Obsidia Ward Renovated")</f>
        <v>00116 Obsidia Ward Renovated</v>
      </c>
      <c r="G40" s="40"/>
    </row>
    <row r="41">
      <c r="A41" s="11" t="s">
        <v>221</v>
      </c>
      <c r="B41" s="38">
        <f>match(A41,'E19 Pokemon Locations'!$A$1:$A830,0)</f>
        <v>103</v>
      </c>
      <c r="C41" s="33" t="str">
        <f t="array" ref="C41">index('E19 Pokemon Locations'!$A:$D,$B41,4)</f>
        <v>00009 Obsidia Ward</v>
      </c>
      <c r="D41" s="38" t="str">
        <f>IFERROR(__xludf.DUMMYFUNCTION("query('E19 Pokemon Locations'!$A:$F,""Select D where A contains '""&amp;A41&amp;""' and not (D matches '""&amp;TEXTJOIN(""|"", 1, 'Available Pokemon'!$E$2:$E$34)&amp;""') and '""&amp;C41&amp;""' matches '""&amp;TEXTJOIN(""|"", 1, 'Available Pokemon'!$E$2:$E$34)&amp;""' limit 1"",0)"),"00116 Obsidia Ward Renovated")</f>
        <v>00116 Obsidia Ward Renovated</v>
      </c>
      <c r="G41" s="40"/>
    </row>
    <row r="42">
      <c r="A42" s="11" t="s">
        <v>212</v>
      </c>
      <c r="B42" s="38">
        <f>match(A42,'E19 Pokemon Locations'!$A$1:$A830,0)</f>
        <v>95</v>
      </c>
      <c r="C42" s="33" t="str">
        <f t="array" ref="C42">index('E19 Pokemon Locations'!$A:$D,$B42,4)</f>
        <v>00009 Obsidia Ward</v>
      </c>
      <c r="D42" s="38" t="str">
        <f>IFERROR(__xludf.DUMMYFUNCTION("query('E19 Pokemon Locations'!$A:$F,""Select D where A contains '""&amp;A42&amp;""' and not (D matches '""&amp;TEXTJOIN(""|"", 1, 'Available Pokemon'!$E$2:$E$34)&amp;""') and '""&amp;C42&amp;""' matches '""&amp;TEXTJOIN(""|"", 1, 'Available Pokemon'!$E$2:$E$34)&amp;""' limit 1"",0)"),"00116 Obsidia Ward Renovated")</f>
        <v>00116 Obsidia Ward Renovated</v>
      </c>
      <c r="G42" s="40"/>
    </row>
    <row r="43">
      <c r="A43" s="11" t="s">
        <v>254</v>
      </c>
      <c r="B43" s="38">
        <f>match(A43,'E19 Pokemon Locations'!$A$1:$A830,0)</f>
        <v>121</v>
      </c>
      <c r="C43" s="33" t="str">
        <f t="array" ref="C43">index('E19 Pokemon Locations'!$A:$D,$B43,4)</f>
        <v>00012 Obsidia Alleyway</v>
      </c>
      <c r="D43" s="38" t="str">
        <f>IFERROR(__xludf.DUMMYFUNCTION("query('E19 Pokemon Locations'!$A:$F,""Select D where A contains '""&amp;A43&amp;""' and not (D matches '""&amp;TEXTJOIN(""|"", 1, 'Available Pokemon'!$E$2:$E$34)&amp;""') and '""&amp;C43&amp;""' matches '""&amp;TEXTJOIN(""|"", 1, 'Available Pokemon'!$E$2:$E$34)&amp;""' limit 1"",0)"),"00035 Byxbysion Wasteland")</f>
        <v>00035 Byxbysion Wasteland</v>
      </c>
      <c r="G43" s="40"/>
    </row>
    <row r="44">
      <c r="A44" s="11" t="s">
        <v>274</v>
      </c>
      <c r="B44" s="38">
        <f>match(A44,'E19 Pokemon Locations'!$A$1:$A830,0)</f>
        <v>138</v>
      </c>
      <c r="C44" s="33" t="str">
        <f t="array" ref="C44">index('E19 Pokemon Locations'!$A:$D,$B44,4)</f>
        <v>00014 Onyx Ward</v>
      </c>
      <c r="D44" s="38" t="str">
        <f>IFERROR(__xludf.DUMMYFUNCTION("query('E19 Pokemon Locations'!$A:$F,""Select D where A contains '""&amp;A44&amp;""' and not (D matches '""&amp;TEXTJOIN(""|"", 1, 'Available Pokemon'!$E$2:$E$34)&amp;""') and '""&amp;C44&amp;""' matches '""&amp;TEXTJOIN(""|"", 1, 'Available Pokemon'!$E$2:$E$34)&amp;""' limit 1"",0)"),"00069 Iolia Valley")</f>
        <v>00069 Iolia Valley</v>
      </c>
      <c r="G44" s="40"/>
    </row>
    <row r="45">
      <c r="A45" s="11" t="s">
        <v>335</v>
      </c>
      <c r="B45" s="38">
        <f>match(A45,'E19 Pokemon Locations'!$A$1:$A830,0)</f>
        <v>175</v>
      </c>
      <c r="C45" s="33" t="str">
        <f t="array" ref="C45">index('E19 Pokemon Locations'!$A:$D,$B45,4)</f>
        <v>00016 Jasper Ward</v>
      </c>
      <c r="D45" s="38" t="str">
        <f>IFERROR(__xludf.DUMMYFUNCTION("query('E19 Pokemon Locations'!$A:$F,""Select D where A contains '""&amp;A45&amp;""' and not (D matches '""&amp;TEXTJOIN(""|"", 1, 'Available Pokemon'!$E$2:$E$34)&amp;""') and '""&amp;C45&amp;""' matches '""&amp;TEXTJOIN(""|"", 1, 'Available Pokemon'!$E$2:$E$34)&amp;""' limit 1"",0)"),"00112 Jasper Ward Renovated")</f>
        <v>00112 Jasper Ward Renovated</v>
      </c>
      <c r="G45" s="40"/>
    </row>
    <row r="46">
      <c r="A46" s="11" t="s">
        <v>340</v>
      </c>
      <c r="B46" s="38">
        <f>match(A46,'E19 Pokemon Locations'!$A$1:$A830,0)</f>
        <v>180</v>
      </c>
      <c r="C46" s="33" t="str">
        <f t="array" ref="C46">index('E19 Pokemon Locations'!$A:$D,$B46,4)</f>
        <v>00016 Jasper Ward</v>
      </c>
      <c r="D46" s="38" t="str">
        <f>IFERROR(__xludf.DUMMYFUNCTION("query('E19 Pokemon Locations'!$A:$F,""Select D where A contains '""&amp;A46&amp;""' and not (D matches '""&amp;TEXTJOIN(""|"", 1, 'Available Pokemon'!$E$2:$E$34)&amp;""') and '""&amp;C46&amp;""' matches '""&amp;TEXTJOIN(""|"", 1, 'Available Pokemon'!$E$2:$E$34)&amp;""' limit 1"",0)"),"00018 Rhodochrine Jungle")</f>
        <v>00018 Rhodochrine Jungle</v>
      </c>
      <c r="G46" s="40"/>
    </row>
    <row r="47">
      <c r="A47" s="11" t="s">
        <v>339</v>
      </c>
      <c r="B47" s="38">
        <f>match(A47,'E19 Pokemon Locations'!$A$1:$A830,0)</f>
        <v>179</v>
      </c>
      <c r="C47" s="33" t="str">
        <f t="array" ref="C47">index('E19 Pokemon Locations'!$A:$D,$B47,4)</f>
        <v>00016 Jasper Ward</v>
      </c>
      <c r="D47" s="38" t="str">
        <f>IFERROR(__xludf.DUMMYFUNCTION("query('E19 Pokemon Locations'!$A:$F,""Select D where A contains '""&amp;A47&amp;""' and not (D matches '""&amp;TEXTJOIN(""|"", 1, 'Available Pokemon'!$E$2:$E$34)&amp;""') and '""&amp;C47&amp;""' matches '""&amp;TEXTJOIN(""|"", 1, 'Available Pokemon'!$E$2:$E$34)&amp;""' limit 1"",0)"),"00018 Rhodochrine Jungle")</f>
        <v>00018 Rhodochrine Jungle</v>
      </c>
      <c r="G47" s="40"/>
    </row>
    <row r="48">
      <c r="A48" s="11" t="s">
        <v>337</v>
      </c>
      <c r="B48" s="38">
        <f>match(A48,'E19 Pokemon Locations'!$A$1:$A830,0)</f>
        <v>176</v>
      </c>
      <c r="C48" s="33" t="str">
        <f t="array" ref="C48">index('E19 Pokemon Locations'!$A:$D,$B48,4)</f>
        <v>00016 Jasper Ward</v>
      </c>
      <c r="D48" s="38" t="str">
        <f>IFERROR(__xludf.DUMMYFUNCTION("query('E19 Pokemon Locations'!$A:$F,""Select D where A contains '""&amp;A48&amp;""' and not (D matches '""&amp;TEXTJOIN(""|"", 1, 'Available Pokemon'!$E$2:$E$34)&amp;""') and '""&amp;C48&amp;""' matches '""&amp;TEXTJOIN(""|"", 1, 'Available Pokemon'!$E$2:$E$34)&amp;""' limit 1"",0)"),"00112 Jasper Ward Renovated")</f>
        <v>00112 Jasper Ward Renovated</v>
      </c>
      <c r="G48" s="40"/>
    </row>
    <row r="49">
      <c r="A49" s="11" t="s">
        <v>338</v>
      </c>
      <c r="B49" s="38">
        <f>match(A49,'E19 Pokemon Locations'!$A$1:$A830,0)</f>
        <v>177</v>
      </c>
      <c r="C49" s="33" t="str">
        <f t="array" ref="C49">index('E19 Pokemon Locations'!$A:$D,$B49,4)</f>
        <v>00016 Jasper Ward</v>
      </c>
      <c r="D49" s="38" t="str">
        <f>IFERROR(__xludf.DUMMYFUNCTION("query('E19 Pokemon Locations'!$A:$F,""Select D where A contains '""&amp;A49&amp;""' and not (D matches '""&amp;TEXTJOIN(""|"", 1, 'Available Pokemon'!$E$2:$E$34)&amp;""') and '""&amp;C49&amp;""' matches '""&amp;TEXTJOIN(""|"", 1, 'Available Pokemon'!$E$2:$E$34)&amp;""' limit 1"",0)"),"00107 Opal Ward Renovated")</f>
        <v>00107 Opal Ward Renovated</v>
      </c>
      <c r="G49" s="40"/>
    </row>
    <row r="50">
      <c r="A50" s="11" t="s">
        <v>350</v>
      </c>
      <c r="B50" s="38">
        <f>match(A50,'E19 Pokemon Locations'!$A$1:$A830,0)</f>
        <v>189</v>
      </c>
      <c r="C50" s="33" t="str">
        <f t="array" ref="C50">index('E19 Pokemon Locations'!$A:$D,$B50,4)</f>
        <v>00017 Malchous Forest Park</v>
      </c>
      <c r="D50" s="38" t="str">
        <f>IFERROR(__xludf.DUMMYFUNCTION("query('E19 Pokemon Locations'!$A:$F,""Select D where A contains '""&amp;A50&amp;""' and not (D matches '""&amp;TEXTJOIN(""|"", 1, 'Available Pokemon'!$E$2:$E$34)&amp;""') and '""&amp;C50&amp;""' matches '""&amp;TEXTJOIN(""|"", 1, 'Available Pokemon'!$E$2:$E$34)&amp;""' limit 1"",0)"),"#N/A")</f>
        <v>#N/A</v>
      </c>
      <c r="G50" s="40"/>
    </row>
    <row r="51">
      <c r="A51" s="11" t="s">
        <v>351</v>
      </c>
      <c r="B51" s="38">
        <f>match(A51,'E19 Pokemon Locations'!$A$1:$A830,0)</f>
        <v>193</v>
      </c>
      <c r="C51" s="33" t="str">
        <f t="array" ref="C51">index('E19 Pokemon Locations'!$A:$D,$B51,4)</f>
        <v>00017 Malchous Forest Park</v>
      </c>
      <c r="D51" s="38" t="str">
        <f>IFERROR(__xludf.DUMMYFUNCTION("query('E19 Pokemon Locations'!$A:$F,""Select D where A contains '""&amp;A51&amp;""' and not (D matches '""&amp;TEXTJOIN(""|"", 1, 'Available Pokemon'!$E$2:$E$34)&amp;""') and '""&amp;C51&amp;""' matches '""&amp;TEXTJOIN(""|"", 1, 'Available Pokemon'!$E$2:$E$34)&amp;""' limit 1"",0)"),"00018 Rhodochrine Jungle")</f>
        <v>00018 Rhodochrine Jungle</v>
      </c>
      <c r="G51" s="40"/>
    </row>
    <row r="52">
      <c r="A52" s="11" t="s">
        <v>352</v>
      </c>
      <c r="B52" s="38">
        <f>match(A52,'E19 Pokemon Locations'!$A$1:$A830,0)</f>
        <v>194</v>
      </c>
      <c r="C52" s="33" t="str">
        <f t="array" ref="C52">index('E19 Pokemon Locations'!$A:$D,$B52,4)</f>
        <v>00017 Malchous Forest Park</v>
      </c>
      <c r="D52" s="38" t="str">
        <f>IFERROR(__xludf.DUMMYFUNCTION("query('E19 Pokemon Locations'!$A:$F,""Select D where A contains '""&amp;A52&amp;""' and not (D matches '""&amp;TEXTJOIN(""|"", 1, 'Available Pokemon'!$E$2:$E$34)&amp;""') and '""&amp;C52&amp;""' matches '""&amp;TEXTJOIN(""|"", 1, 'Available Pokemon'!$E$2:$E$34)&amp;""' limit 1"",0)"),"00018 Rhodochrine Jungle")</f>
        <v>00018 Rhodochrine Jungle</v>
      </c>
      <c r="G52" s="40"/>
    </row>
    <row r="53">
      <c r="A53" s="11" t="s">
        <v>371</v>
      </c>
      <c r="B53" s="38">
        <f>match(A53,'E19 Pokemon Locations'!$A$1:$A830,0)</f>
        <v>211</v>
      </c>
      <c r="C53" s="33" t="str">
        <f t="array" ref="C53">index('E19 Pokemon Locations'!$A:$D,$B53,4)</f>
        <v>00018 Rhodochrine Jungle</v>
      </c>
      <c r="D53" s="38" t="str">
        <f>IFERROR(__xludf.DUMMYFUNCTION("query('E19 Pokemon Locations'!$A:$F,""Select D where A contains '""&amp;A53&amp;""' and not (D matches '""&amp;TEXTJOIN(""|"", 1, 'Available Pokemon'!$E$2:$E$34)&amp;""') and '""&amp;C53&amp;""' matches '""&amp;TEXTJOIN(""|"", 1, 'Available Pokemon'!$E$2:$E$34)&amp;""' limit 1"",0)"),"#N/A")</f>
        <v>#N/A</v>
      </c>
      <c r="G53" s="40"/>
    </row>
    <row r="54">
      <c r="A54" s="11" t="s">
        <v>366</v>
      </c>
      <c r="B54" s="38">
        <f>match(A54,'E19 Pokemon Locations'!$A$1:$A830,0)</f>
        <v>206</v>
      </c>
      <c r="C54" s="33" t="str">
        <f t="array" ref="C54">index('E19 Pokemon Locations'!$A:$D,$B54,4)</f>
        <v>00018 Rhodochrine Jungle</v>
      </c>
      <c r="D54" s="38" t="str">
        <f>IFERROR(__xludf.DUMMYFUNCTION("query('E19 Pokemon Locations'!$A:$F,""Select D where A contains '""&amp;A54&amp;""' and not (D matches '""&amp;TEXTJOIN(""|"", 1, 'Available Pokemon'!$E$2:$E$34)&amp;""') and '""&amp;C54&amp;""' matches '""&amp;TEXTJOIN(""|"", 1, 'Available Pokemon'!$E$2:$E$34)&amp;""' limit 1"",0)"),"#N/A")</f>
        <v>#N/A</v>
      </c>
      <c r="G54" s="40"/>
    </row>
    <row r="55">
      <c r="A55" s="11" t="s">
        <v>78</v>
      </c>
      <c r="B55" s="38">
        <f>match(A55,'E19 Pokemon Locations'!$A$1:$A830,0)</f>
        <v>26</v>
      </c>
      <c r="C55" s="33" t="str">
        <f t="array" ref="C55">index('E19 Pokemon Locations'!$A:$D,$B55,4)</f>
        <v>00003 Opal Ward</v>
      </c>
      <c r="D55" s="38" t="str">
        <f>IFERROR(__xludf.DUMMYFUNCTION("query('E19 Pokemon Locations'!$A:$F,""Select D where A contains '""&amp;A55&amp;""' and not (D matches '""&amp;TEXTJOIN(""|"", 1, 'Available Pokemon'!$E$2:$E$34)&amp;""') and '""&amp;C55&amp;""' matches '""&amp;TEXTJOIN(""|"", 1, 'Available Pokemon'!$E$2:$E$34)&amp;""' limit 1"",0)"),"00018 Rhodochrine Jungle")</f>
        <v>00018 Rhodochrine Jungle</v>
      </c>
      <c r="G55" s="40"/>
    </row>
    <row r="56">
      <c r="A56" s="11" t="s">
        <v>368</v>
      </c>
      <c r="B56" s="38">
        <f>match(A56,'E19 Pokemon Locations'!$A$1:$A830,0)</f>
        <v>208</v>
      </c>
      <c r="C56" s="33" t="str">
        <f t="array" ref="C56">index('E19 Pokemon Locations'!$A:$D,$B56,4)</f>
        <v>00018 Rhodochrine Jungle</v>
      </c>
      <c r="D56" s="38" t="str">
        <f>IFERROR(__xludf.DUMMYFUNCTION("query('E19 Pokemon Locations'!$A:$F,""Select D where A contains '""&amp;A56&amp;""' and not (D matches '""&amp;TEXTJOIN(""|"", 1, 'Available Pokemon'!$E$2:$E$34)&amp;""') and '""&amp;C56&amp;""' matches '""&amp;TEXTJOIN(""|"", 1, 'Available Pokemon'!$E$2:$E$34)&amp;""' limit 1"",0)"),"#N/A")</f>
        <v>#N/A</v>
      </c>
      <c r="G56" s="40"/>
    </row>
    <row r="57">
      <c r="A57" s="11" t="s">
        <v>370</v>
      </c>
      <c r="B57" s="38">
        <f>match(A57,'E19 Pokemon Locations'!$A$1:$A830,0)</f>
        <v>209</v>
      </c>
      <c r="C57" s="33" t="str">
        <f t="array" ref="C57">index('E19 Pokemon Locations'!$A:$D,$B57,4)</f>
        <v>00018 Rhodochrine Jungle</v>
      </c>
      <c r="D57" s="38" t="str">
        <f>IFERROR(__xludf.DUMMYFUNCTION("query('E19 Pokemon Locations'!$A:$F,""Select D where A contains '""&amp;A57&amp;""' and not (D matches '""&amp;TEXTJOIN(""|"", 1, 'Available Pokemon'!$E$2:$E$34)&amp;""') and '""&amp;C57&amp;""' matches '""&amp;TEXTJOIN(""|"", 1, 'Available Pokemon'!$E$2:$E$34)&amp;""' limit 1"",0)"),"#N/A")</f>
        <v>#N/A</v>
      </c>
      <c r="G57" s="40"/>
    </row>
    <row r="58">
      <c r="A58" s="11" t="s">
        <v>367</v>
      </c>
      <c r="B58" s="38">
        <f>match(A58,'E19 Pokemon Locations'!$A$1:$A830,0)</f>
        <v>207</v>
      </c>
      <c r="C58" s="33" t="str">
        <f t="array" ref="C58">index('E19 Pokemon Locations'!$A:$D,$B58,4)</f>
        <v>00018 Rhodochrine Jungle</v>
      </c>
      <c r="D58" s="38" t="str">
        <f>IFERROR(__xludf.DUMMYFUNCTION("query('E19 Pokemon Locations'!$A:$F,""Select D where A contains '""&amp;A58&amp;""' and not (D matches '""&amp;TEXTJOIN(""|"", 1, 'Available Pokemon'!$E$2:$E$34)&amp;""') and '""&amp;C58&amp;""' matches '""&amp;TEXTJOIN(""|"", 1, 'Available Pokemon'!$E$2:$E$34)&amp;""' limit 1"",0)"),"#N/A")</f>
        <v>#N/A</v>
      </c>
      <c r="G58" s="40"/>
    </row>
    <row r="59">
      <c r="A59" s="11" t="s">
        <v>372</v>
      </c>
      <c r="B59" s="38">
        <f>match(A59,'E19 Pokemon Locations'!$A$1:$A830,0)</f>
        <v>220</v>
      </c>
      <c r="C59" s="33" t="str">
        <f t="array" ref="C59">index('E19 Pokemon Locations'!$A:$D,$B59,4)</f>
        <v>00018 Rhodochrine Jungle</v>
      </c>
      <c r="D59" s="38" t="str">
        <f>IFERROR(__xludf.DUMMYFUNCTION("query('E19 Pokemon Locations'!$A:$F,""Select D where A contains '""&amp;A59&amp;""' and not (D matches '""&amp;TEXTJOIN(""|"", 1, 'Available Pokemon'!$E$2:$E$34)&amp;""') and '""&amp;C59&amp;""' matches '""&amp;TEXTJOIN(""|"", 1, 'Available Pokemon'!$E$2:$E$34)&amp;""' limit 1"",0)"),"#N/A")</f>
        <v>#N/A</v>
      </c>
      <c r="G59" s="40"/>
    </row>
    <row r="60">
      <c r="A60" s="11" t="s">
        <v>365</v>
      </c>
      <c r="B60" s="38">
        <f>match(A60,'E19 Pokemon Locations'!$A$1:$A830,0)</f>
        <v>205</v>
      </c>
      <c r="C60" s="33" t="str">
        <f t="array" ref="C60">index('E19 Pokemon Locations'!$A:$D,$B60,4)</f>
        <v>00018 Rhodochrine Jungle</v>
      </c>
      <c r="D60" s="38" t="str">
        <f>IFERROR(__xludf.DUMMYFUNCTION("query('E19 Pokemon Locations'!$A:$F,""Select D where A contains '""&amp;A60&amp;""' and not (D matches '""&amp;TEXTJOIN(""|"", 1, 'Available Pokemon'!$E$2:$E$34)&amp;""') and '""&amp;C60&amp;""' matches '""&amp;TEXTJOIN(""|"", 1, 'Available Pokemon'!$E$2:$E$34)&amp;""' limit 1"",0)"),"#N/A")</f>
        <v>#N/A</v>
      </c>
      <c r="G60" s="40"/>
    </row>
    <row r="61">
      <c r="A61" s="11" t="s">
        <v>83</v>
      </c>
      <c r="B61" s="38">
        <f>match(A61,'E19 Pokemon Locations'!$A$1:$A830,0)</f>
        <v>27</v>
      </c>
      <c r="C61" s="33" t="str">
        <f t="array" ref="C61">index('E19 Pokemon Locations'!$A:$D,$B61,4)</f>
        <v>00003 Opal Ward</v>
      </c>
      <c r="D61" s="38" t="str">
        <f>IFERROR(__xludf.DUMMYFUNCTION("query('E19 Pokemon Locations'!$A:$F,""Select D where A contains '""&amp;A61&amp;""' and not (D matches '""&amp;TEXTJOIN(""|"", 1, 'Available Pokemon'!$E$2:$E$34)&amp;""') and '""&amp;C61&amp;""' matches '""&amp;TEXTJOIN(""|"", 1, 'Available Pokemon'!$E$2:$E$34)&amp;""' limit 1"",0)"),"00019 The Underroot")</f>
        <v>00019 The Underroot</v>
      </c>
      <c r="G61" s="40"/>
    </row>
    <row r="62">
      <c r="A62" s="11" t="s">
        <v>381</v>
      </c>
      <c r="B62" s="38">
        <f>match(A62,'E19 Pokemon Locations'!$A$1:$A830,0)</f>
        <v>225</v>
      </c>
      <c r="C62" s="33" t="str">
        <f t="array" ref="C62">index('E19 Pokemon Locations'!$A:$D,$B62,4)</f>
        <v>00019 The Underroot</v>
      </c>
      <c r="D62" s="38" t="str">
        <f>IFERROR(__xludf.DUMMYFUNCTION("query('E19 Pokemon Locations'!$A:$F,""Select D where A contains '""&amp;A62&amp;""' and not (D matches '""&amp;TEXTJOIN(""|"", 1, 'Available Pokemon'!$E$2:$E$34)&amp;""') and '""&amp;C62&amp;""' matches '""&amp;TEXTJOIN(""|"", 1, 'Available Pokemon'!$E$2:$E$34)&amp;""' limit 1"",0)"),"#N/A")</f>
        <v>#N/A</v>
      </c>
      <c r="G62" s="40"/>
    </row>
    <row r="63">
      <c r="A63" s="11" t="s">
        <v>383</v>
      </c>
      <c r="B63" s="38">
        <f>match(A63,'E19 Pokemon Locations'!$A$1:$A830,0)</f>
        <v>228</v>
      </c>
      <c r="C63" s="33" t="str">
        <f t="array" ref="C63">index('E19 Pokemon Locations'!$A:$D,$B63,4)</f>
        <v>00019 The Underroot</v>
      </c>
      <c r="D63" s="38" t="str">
        <f>IFERROR(__xludf.DUMMYFUNCTION("query('E19 Pokemon Locations'!$A:$F,""Select D where A contains '""&amp;A63&amp;""' and not (D matches '""&amp;TEXTJOIN(""|"", 1, 'Available Pokemon'!$E$2:$E$34)&amp;""') and '""&amp;C63&amp;""' matches '""&amp;TEXTJOIN(""|"", 1, 'Available Pokemon'!$E$2:$E$34)&amp;""' limit 1"",0)"),"#N/A")</f>
        <v>#N/A</v>
      </c>
      <c r="G63" s="40"/>
    </row>
    <row r="64">
      <c r="A64" s="11" t="s">
        <v>380</v>
      </c>
      <c r="B64" s="38">
        <f>match(A64,'E19 Pokemon Locations'!$A$1:$A830,0)</f>
        <v>224</v>
      </c>
      <c r="C64" s="33" t="str">
        <f t="array" ref="C64">index('E19 Pokemon Locations'!$A:$D,$B64,4)</f>
        <v>00019 The Underroot</v>
      </c>
      <c r="D64" s="38" t="str">
        <f>IFERROR(__xludf.DUMMYFUNCTION("query('E19 Pokemon Locations'!$A:$F,""Select D where A contains '""&amp;A64&amp;""' and not (D matches '""&amp;TEXTJOIN(""|"", 1, 'Available Pokemon'!$E$2:$E$34)&amp;""') and '""&amp;C64&amp;""' matches '""&amp;TEXTJOIN(""|"", 1, 'Available Pokemon'!$E$2:$E$34)&amp;""' limit 1"",0)"),"#N/A")</f>
        <v>#N/A</v>
      </c>
      <c r="G64" s="40"/>
    </row>
    <row r="65">
      <c r="A65" s="11" t="s">
        <v>386</v>
      </c>
      <c r="B65" s="38">
        <f>match(A65,'E19 Pokemon Locations'!$A$1:$A830,0)</f>
        <v>230</v>
      </c>
      <c r="C65" s="33" t="str">
        <f t="array" ref="C65">index('E19 Pokemon Locations'!$A:$D,$B65,4)</f>
        <v>00019 The Underroot</v>
      </c>
      <c r="D65" s="38" t="str">
        <f>IFERROR(__xludf.DUMMYFUNCTION("query('E19 Pokemon Locations'!$A:$F,""Select D where A contains '""&amp;A65&amp;""' and not (D matches '""&amp;TEXTJOIN(""|"", 1, 'Available Pokemon'!$E$2:$E$34)&amp;""') and '""&amp;C65&amp;""' matches '""&amp;TEXTJOIN(""|"", 1, 'Available Pokemon'!$E$2:$E$34)&amp;""' limit 1"",0)"),"#N/A")</f>
        <v>#N/A</v>
      </c>
      <c r="G65" s="40"/>
    </row>
    <row r="66">
      <c r="A66" s="11" t="s">
        <v>384</v>
      </c>
      <c r="B66" s="38">
        <f>match(A66,'E19 Pokemon Locations'!$A$1:$A830,0)</f>
        <v>229</v>
      </c>
      <c r="C66" s="33" t="str">
        <f t="array" ref="C66">index('E19 Pokemon Locations'!$A:$D,$B66,4)</f>
        <v>00019 The Underroot</v>
      </c>
      <c r="D66" s="38" t="str">
        <f>IFERROR(__xludf.DUMMYFUNCTION("query('E19 Pokemon Locations'!$A:$F,""Select D where A contains '""&amp;A66&amp;""' and not (D matches '""&amp;TEXTJOIN(""|"", 1, 'Available Pokemon'!$E$2:$E$34)&amp;""') and '""&amp;C66&amp;""' matches '""&amp;TEXTJOIN(""|"", 1, 'Available Pokemon'!$E$2:$E$34)&amp;""' limit 1"",0)"),"#N/A")</f>
        <v>#N/A</v>
      </c>
      <c r="G66" s="40"/>
    </row>
    <row r="67">
      <c r="A67" s="11" t="s">
        <v>382</v>
      </c>
      <c r="B67" s="38">
        <f>match(A67,'E19 Pokemon Locations'!$A$1:$A830,0)</f>
        <v>227</v>
      </c>
      <c r="C67" s="33" t="str">
        <f t="array" ref="C67">index('E19 Pokemon Locations'!$A:$D,$B67,4)</f>
        <v>00019 The Underroot</v>
      </c>
      <c r="D67" s="38" t="str">
        <f>IFERROR(__xludf.DUMMYFUNCTION("query('E19 Pokemon Locations'!$A:$F,""Select D where A contains '""&amp;A67&amp;""' and not (D matches '""&amp;TEXTJOIN(""|"", 1, 'Available Pokemon'!$E$2:$E$34)&amp;""') and '""&amp;C67&amp;""' matches '""&amp;TEXTJOIN(""|"", 1, 'Available Pokemon'!$E$2:$E$34)&amp;""' limit 1"",0)"),"#N/A")</f>
        <v>#N/A</v>
      </c>
      <c r="G67" s="40"/>
    </row>
    <row r="68">
      <c r="A68" s="11" t="s">
        <v>378</v>
      </c>
      <c r="B68" s="38">
        <f>match(A68,'E19 Pokemon Locations'!$A$1:$A830,0)</f>
        <v>223</v>
      </c>
      <c r="C68" s="33" t="str">
        <f t="array" ref="C68">index('E19 Pokemon Locations'!$A:$D,$B68,4)</f>
        <v>00019 The Underroot</v>
      </c>
      <c r="D68" s="38" t="str">
        <f>IFERROR(__xludf.DUMMYFUNCTION("query('E19 Pokemon Locations'!$A:$F,""Select D where A contains '""&amp;A68&amp;""' and not (D matches '""&amp;TEXTJOIN(""|"", 1, 'Available Pokemon'!$E$2:$E$34)&amp;""') and '""&amp;C68&amp;""' matches '""&amp;TEXTJOIN(""|"", 1, 'Available Pokemon'!$E$2:$E$34)&amp;""' limit 1"",0)"),"#N/A")</f>
        <v>#N/A</v>
      </c>
      <c r="G68" s="40"/>
    </row>
    <row r="69">
      <c r="A69" s="11" t="s">
        <v>387</v>
      </c>
      <c r="B69" s="38">
        <f>match(A69,'E19 Pokemon Locations'!$A$1:$A830,0)</f>
        <v>233</v>
      </c>
      <c r="C69" s="33" t="str">
        <f t="array" ref="C69">index('E19 Pokemon Locations'!$A:$D,$B69,4)</f>
        <v>00019 The Underroot</v>
      </c>
      <c r="D69" s="38" t="str">
        <f>IFERROR(__xludf.DUMMYFUNCTION("query('E19 Pokemon Locations'!$A:$F,""Select D where A contains '""&amp;A69&amp;""' and not (D matches '""&amp;TEXTJOIN(""|"", 1, 'Available Pokemon'!$E$2:$E$34)&amp;""') and '""&amp;C69&amp;""' matches '""&amp;TEXTJOIN(""|"", 1, 'Available Pokemon'!$E$2:$E$34)&amp;""' limit 1"",0)"),"#N/A")</f>
        <v>#N/A</v>
      </c>
      <c r="G69" s="40"/>
    </row>
    <row r="70">
      <c r="A70" s="11" t="s">
        <v>395</v>
      </c>
      <c r="B70" s="38">
        <f>match(A70,'E19 Pokemon Locations'!$A$1:$A830,0)</f>
        <v>245</v>
      </c>
      <c r="C70" s="33" t="str">
        <f t="array" ref="C70">index('E19 Pokemon Locations'!$A:$D,$B70,4)</f>
        <v>00020 Beryl Ward</v>
      </c>
      <c r="D70" s="38" t="str">
        <f>IFERROR(__xludf.DUMMYFUNCTION("query('E19 Pokemon Locations'!$A:$F,""Select D where A contains '""&amp;A70&amp;""' and not (D matches '""&amp;TEXTJOIN(""|"", 1, 'Available Pokemon'!$E$2:$E$34)&amp;""') and '""&amp;C70&amp;""' matches '""&amp;TEXTJOIN(""|"", 1, 'Available Pokemon'!$E$2:$E$34)&amp;""' limit 1"",0)"),"00114 Beryl Ward Renovated")</f>
        <v>00114 Beryl Ward Renovated</v>
      </c>
      <c r="G70" s="40"/>
    </row>
    <row r="71">
      <c r="A71" s="11" t="s">
        <v>398</v>
      </c>
      <c r="B71" s="38">
        <f>match(A71,'E19 Pokemon Locations'!$A$1:$A830,0)</f>
        <v>252</v>
      </c>
      <c r="C71" s="33" t="str">
        <f t="array" ref="C71">index('E19 Pokemon Locations'!$A:$D,$B71,4)</f>
        <v>00020 Beryl Ward</v>
      </c>
      <c r="D71" s="38" t="str">
        <f>IFERROR(__xludf.DUMMYFUNCTION("query('E19 Pokemon Locations'!$A:$F,""Select D where A contains '""&amp;A71&amp;""' and not (D matches '""&amp;TEXTJOIN(""|"", 1, 'Available Pokemon'!$E$2:$E$34)&amp;""') and '""&amp;C71&amp;""' matches '""&amp;TEXTJOIN(""|"", 1, 'Available Pokemon'!$E$2:$E$34)&amp;""' limit 1"",0)"),"00107 Opal Ward Renovated")</f>
        <v>00107 Opal Ward Renovated</v>
      </c>
      <c r="G71" s="40"/>
    </row>
    <row r="72">
      <c r="A72" s="11" t="s">
        <v>399</v>
      </c>
      <c r="B72" s="38">
        <f>match(A72,'E19 Pokemon Locations'!$A$1:$A830,0)</f>
        <v>253</v>
      </c>
      <c r="C72" s="33" t="str">
        <f t="array" ref="C72">index('E19 Pokemon Locations'!$A:$D,$B72,4)</f>
        <v>00020 Beryl Ward</v>
      </c>
      <c r="D72" s="38" t="str">
        <f>IFERROR(__xludf.DUMMYFUNCTION("query('E19 Pokemon Locations'!$A:$F,""Select D where A contains '""&amp;A72&amp;""' and not (D matches '""&amp;TEXTJOIN(""|"", 1, 'Available Pokemon'!$E$2:$E$34)&amp;""') and '""&amp;C72&amp;""' matches '""&amp;TEXTJOIN(""|"", 1, 'Available Pokemon'!$E$2:$E$34)&amp;""' limit 1"",0)"),"#N/A")</f>
        <v>#N/A</v>
      </c>
      <c r="G72" s="40"/>
    </row>
    <row r="73">
      <c r="A73" s="11" t="s">
        <v>402</v>
      </c>
      <c r="B73" s="38">
        <f>match(A73,'E19 Pokemon Locations'!$A$1:$A830,0)</f>
        <v>257</v>
      </c>
      <c r="C73" s="33" t="str">
        <f t="array" ref="C73">index('E19 Pokemon Locations'!$A:$D,$B73,4)</f>
        <v>00020 Beryl Ward</v>
      </c>
      <c r="D73" s="38" t="str">
        <f>IFERROR(__xludf.DUMMYFUNCTION("query('E19 Pokemon Locations'!$A:$F,""Select D where A contains '""&amp;A73&amp;""' and not (D matches '""&amp;TEXTJOIN(""|"", 1, 'Available Pokemon'!$E$2:$E$34)&amp;""') and '""&amp;C73&amp;""' matches '""&amp;TEXTJOIN(""|"", 1, 'Available Pokemon'!$E$2:$E$34)&amp;""' limit 1"",0)"),"00028 Citrine Mountain")</f>
        <v>00028 Citrine Mountain</v>
      </c>
      <c r="G73" s="40"/>
    </row>
    <row r="74">
      <c r="A74" s="11" t="s">
        <v>396</v>
      </c>
      <c r="B74" s="38">
        <f>match(A74,'E19 Pokemon Locations'!$A$1:$A830,0)</f>
        <v>248</v>
      </c>
      <c r="C74" s="33" t="str">
        <f t="array" ref="C74">index('E19 Pokemon Locations'!$A:$D,$B74,4)</f>
        <v>00020 Beryl Ward</v>
      </c>
      <c r="D74" s="38" t="str">
        <f>IFERROR(__xludf.DUMMYFUNCTION("query('E19 Pokemon Locations'!$A:$F,""Select D where A contains '""&amp;A74&amp;""' and not (D matches '""&amp;TEXTJOIN(""|"", 1, 'Available Pokemon'!$E$2:$E$34)&amp;""') and '""&amp;C74&amp;""' matches '""&amp;TEXTJOIN(""|"", 1, 'Available Pokemon'!$E$2:$E$34)&amp;""' limit 1"",0)"),"00035 Byxbysion Wasteland")</f>
        <v>00035 Byxbysion Wasteland</v>
      </c>
      <c r="G74" s="40"/>
    </row>
    <row r="75">
      <c r="A75" s="11" t="s">
        <v>401</v>
      </c>
      <c r="B75" s="38">
        <f>match(A75,'E19 Pokemon Locations'!$A$1:$A830,0)</f>
        <v>256</v>
      </c>
      <c r="C75" s="33" t="str">
        <f t="array" ref="C75">index('E19 Pokemon Locations'!$A:$D,$B75,4)</f>
        <v>00020 Beryl Ward</v>
      </c>
      <c r="D75" s="38" t="str">
        <f>IFERROR(__xludf.DUMMYFUNCTION("query('E19 Pokemon Locations'!$A:$F,""Select D where A contains '""&amp;A75&amp;""' and not (D matches '""&amp;TEXTJOIN(""|"", 1, 'Available Pokemon'!$E$2:$E$34)&amp;""') and '""&amp;C75&amp;""' matches '""&amp;TEXTJOIN(""|"", 1, 'Available Pokemon'!$E$2:$E$34)&amp;""' limit 1"",0)"),"00069 Iolia Valley")</f>
        <v>00069 Iolia Valley</v>
      </c>
      <c r="G75" s="40"/>
    </row>
    <row r="76">
      <c r="A76" s="11" t="s">
        <v>108</v>
      </c>
      <c r="B76" s="38">
        <f>match(A76,'E19 Pokemon Locations'!$A$1:$A830,0)</f>
        <v>41</v>
      </c>
      <c r="C76" s="33" t="str">
        <f t="array" ref="C76">index('E19 Pokemon Locations'!$A:$D,$B76,4)</f>
        <v>00004 Lower Peridot Ward</v>
      </c>
      <c r="D76" s="38" t="str">
        <f>IFERROR(__xludf.DUMMYFUNCTION("query('E19 Pokemon Locations'!$A:$F,""Select D where A contains '""&amp;A76&amp;""' and not (D matches '""&amp;TEXTJOIN(""|"", 1, 'Available Pokemon'!$E$2:$E$34)&amp;""') and '""&amp;C76&amp;""' matches '""&amp;TEXTJOIN(""|"", 1, 'Available Pokemon'!$E$2:$E$34)&amp;""' limit 1"",0)"),"00109 Lower Peridot Alley Renovated")</f>
        <v>00109 Lower Peridot Alley Renovated</v>
      </c>
      <c r="G76" s="40"/>
    </row>
    <row r="77">
      <c r="A77" s="11" t="s">
        <v>416</v>
      </c>
      <c r="B77" s="38">
        <f>match(A77,'E19 Pokemon Locations'!$A$1:$A830,0)</f>
        <v>265</v>
      </c>
      <c r="C77" s="33" t="str">
        <f t="array" ref="C77">index('E19 Pokemon Locations'!$A:$D,$B77,4)</f>
        <v>00022 North Obsidia Alleyway</v>
      </c>
      <c r="D77" s="38" t="str">
        <f>IFERROR(__xludf.DUMMYFUNCTION("query('E19 Pokemon Locations'!$A:$F,""Select D where A contains '""&amp;A77&amp;""' and not (D matches '""&amp;TEXTJOIN(""|"", 1, 'Available Pokemon'!$E$2:$E$34)&amp;""') and '""&amp;C77&amp;""' matches '""&amp;TEXTJOIN(""|"", 1, 'Available Pokemon'!$E$2:$E$34)&amp;""' limit 1"",0)"),"00109 Lower Peridot Alley Renovated")</f>
        <v>00109 Lower Peridot Alley Renovated</v>
      </c>
      <c r="G77" s="40"/>
    </row>
    <row r="78">
      <c r="A78" s="11" t="s">
        <v>971</v>
      </c>
      <c r="B78" s="38">
        <f>match(A78,'E19 Pokemon Locations'!$A$1:$A830,0)</f>
        <v>1041</v>
      </c>
      <c r="C78" s="33" t="str">
        <f t="array" ref="C78">index('E19 Pokemon Locations'!$A:$D,$B78,4)</f>
        <v>00107 Opal Ward Renovated</v>
      </c>
      <c r="D78" s="38" t="str">
        <f>IFERROR(__xludf.DUMMYFUNCTION("query('E19 Pokemon Locations'!$A:$F,""Select D where A contains '""&amp;A78&amp;""' and not (D matches '""&amp;TEXTJOIN(""|"", 1, 'Available Pokemon'!$E$2:$E$34)&amp;""') and '""&amp;C78&amp;""' matches '""&amp;TEXTJOIN(""|"", 1, 'Available Pokemon'!$E$2:$E$34)&amp;""' limit 1"",0)"),"#N/A")</f>
        <v>#N/A</v>
      </c>
      <c r="G78" s="40"/>
    </row>
    <row r="79">
      <c r="A79" s="11" t="s">
        <v>970</v>
      </c>
      <c r="B79" s="38">
        <f>match(A79,'E19 Pokemon Locations'!$A$1:$A830,0)</f>
        <v>1038</v>
      </c>
      <c r="C79" s="33" t="str">
        <f t="array" ref="C79">index('E19 Pokemon Locations'!$A:$D,$B79,4)</f>
        <v>00107 Opal Ward Renovated</v>
      </c>
      <c r="D79" s="38" t="str">
        <f>IFERROR(__xludf.DUMMYFUNCTION("query('E19 Pokemon Locations'!$A:$F,""Select D where A contains '""&amp;A79&amp;""' and not (D matches '""&amp;TEXTJOIN(""|"", 1, 'Available Pokemon'!$E$2:$E$34)&amp;""') and '""&amp;C79&amp;""' matches '""&amp;TEXTJOIN(""|"", 1, 'Available Pokemon'!$E$2:$E$34)&amp;""' limit 1"",0)"),"#N/A")</f>
        <v>#N/A</v>
      </c>
      <c r="G79" s="40"/>
    </row>
    <row r="80">
      <c r="A80" s="11" t="s">
        <v>445</v>
      </c>
      <c r="B80" s="38">
        <f>match(A80,'E19 Pokemon Locations'!$A$1:$A830,0)</f>
        <v>290</v>
      </c>
      <c r="C80" s="33" t="str">
        <f t="array" ref="C80">index('E19 Pokemon Locations'!$A:$D,$B80,4)</f>
        <v>00025 Grand Stairway</v>
      </c>
      <c r="D80" s="38" t="str">
        <f>IFERROR(__xludf.DUMMYFUNCTION("query('E19 Pokemon Locations'!$A:$F,""Select D where A contains '""&amp;A80&amp;""' and not (D matches '""&amp;TEXTJOIN(""|"", 1, 'Available Pokemon'!$E$2:$E$34)&amp;""') and '""&amp;C80&amp;""' matches '""&amp;TEXTJOIN(""|"", 1, 'Available Pokemon'!$E$2:$E$34)&amp;""' limit 1"",0)"),"#N/A")</f>
        <v>#N/A</v>
      </c>
      <c r="G80" s="40"/>
    </row>
    <row r="81">
      <c r="A81" s="11" t="s">
        <v>444</v>
      </c>
      <c r="B81" s="38">
        <f>match(A81,'E19 Pokemon Locations'!$A$1:$A830,0)</f>
        <v>289</v>
      </c>
      <c r="C81" s="33" t="str">
        <f t="array" ref="C81">index('E19 Pokemon Locations'!$A:$D,$B81,4)</f>
        <v>00025 Grand Stairway</v>
      </c>
      <c r="D81" s="38" t="str">
        <f>IFERROR(__xludf.DUMMYFUNCTION("query('E19 Pokemon Locations'!$A:$F,""Select D where A contains '""&amp;A81&amp;""' and not (D matches '""&amp;TEXTJOIN(""|"", 1, 'Available Pokemon'!$E$2:$E$34)&amp;""') and '""&amp;C81&amp;""' matches '""&amp;TEXTJOIN(""|"", 1, 'Available Pokemon'!$E$2:$E$34)&amp;""' limit 1"",0)"),"#N/A")</f>
        <v>#N/A</v>
      </c>
      <c r="G81" s="40"/>
    </row>
    <row r="82">
      <c r="A82" s="11" t="s">
        <v>439</v>
      </c>
      <c r="B82" s="38">
        <f>match(A82,'E19 Pokemon Locations'!$A$1:$A830,0)</f>
        <v>286</v>
      </c>
      <c r="C82" s="33" t="str">
        <f t="array" ref="C82">index('E19 Pokemon Locations'!$A:$D,$B82,4)</f>
        <v>00025 Grand Stairway</v>
      </c>
      <c r="D82" s="38" t="str">
        <f>IFERROR(__xludf.DUMMYFUNCTION("query('E19 Pokemon Locations'!$A:$F,""Select D where A contains '""&amp;A82&amp;""' and not (D matches '""&amp;TEXTJOIN(""|"", 1, 'Available Pokemon'!$E$2:$E$34)&amp;""') and '""&amp;C82&amp;""' matches '""&amp;TEXTJOIN(""|"", 1, 'Available Pokemon'!$E$2:$E$34)&amp;""' limit 1"",0)"),"#N/A")</f>
        <v>#N/A</v>
      </c>
      <c r="G82" s="40"/>
    </row>
    <row r="83">
      <c r="A83" s="11" t="s">
        <v>442</v>
      </c>
      <c r="B83" s="38">
        <f>match(A83,'E19 Pokemon Locations'!$A$1:$A830,0)</f>
        <v>288</v>
      </c>
      <c r="C83" s="33" t="str">
        <f t="array" ref="C83">index('E19 Pokemon Locations'!$A:$D,$B83,4)</f>
        <v>00025 Grand Stairway</v>
      </c>
      <c r="D83" s="38" t="str">
        <f>IFERROR(__xludf.DUMMYFUNCTION("query('E19 Pokemon Locations'!$A:$F,""Select D where A contains '""&amp;A83&amp;""' and not (D matches '""&amp;TEXTJOIN(""|"", 1, 'Available Pokemon'!$E$2:$E$34)&amp;""') and '""&amp;C83&amp;""' matches '""&amp;TEXTJOIN(""|"", 1, 'Available Pokemon'!$E$2:$E$34)&amp;""' limit 1"",0)"),"#N/A")</f>
        <v>#N/A</v>
      </c>
      <c r="G83" s="40"/>
    </row>
    <row r="84">
      <c r="A84" s="11" t="s">
        <v>436</v>
      </c>
      <c r="B84" s="38">
        <f>match(A84,'E19 Pokemon Locations'!$A$1:$A830,0)</f>
        <v>285</v>
      </c>
      <c r="C84" s="33" t="str">
        <f t="array" ref="C84">index('E19 Pokemon Locations'!$A:$D,$B84,4)</f>
        <v>00025 Grand Stairway</v>
      </c>
      <c r="D84" s="38" t="str">
        <f>IFERROR(__xludf.DUMMYFUNCTION("query('E19 Pokemon Locations'!$A:$F,""Select D where A contains '""&amp;A84&amp;""' and not (D matches '""&amp;TEXTJOIN(""|"", 1, 'Available Pokemon'!$E$2:$E$34)&amp;""') and '""&amp;C84&amp;""' matches '""&amp;TEXTJOIN(""|"", 1, 'Available Pokemon'!$E$2:$E$34)&amp;""' limit 1"",0)"),"#N/A")</f>
        <v>#N/A</v>
      </c>
      <c r="G84" s="40"/>
    </row>
    <row r="85">
      <c r="A85" s="11" t="s">
        <v>441</v>
      </c>
      <c r="B85" s="38">
        <f>match(A85,'E19 Pokemon Locations'!$A$1:$A830,0)</f>
        <v>287</v>
      </c>
      <c r="C85" s="33" t="str">
        <f t="array" ref="C85">index('E19 Pokemon Locations'!$A:$D,$B85,4)</f>
        <v>00025 Grand Stairway</v>
      </c>
      <c r="D85" s="38" t="str">
        <f>IFERROR(__xludf.DUMMYFUNCTION("query('E19 Pokemon Locations'!$A:$F,""Select D where A contains '""&amp;A85&amp;""' and not (D matches '""&amp;TEXTJOIN(""|"", 1, 'Available Pokemon'!$E$2:$E$34)&amp;""') and '""&amp;C85&amp;""' matches '""&amp;TEXTJOIN(""|"", 1, 'Available Pokemon'!$E$2:$E$34)&amp;""' limit 1"",0)"),"#N/A")</f>
        <v>#N/A</v>
      </c>
      <c r="G85" s="40"/>
    </row>
    <row r="86">
      <c r="A86" s="11" t="s">
        <v>449</v>
      </c>
      <c r="B86" s="38">
        <f>match(A86,'E19 Pokemon Locations'!$A$1:$A830,0)</f>
        <v>292</v>
      </c>
      <c r="C86" s="33" t="str">
        <f t="array" ref="C86">index('E19 Pokemon Locations'!$A:$D,$B86,4)</f>
        <v>00025 Grand Stairway</v>
      </c>
      <c r="D86" s="38" t="str">
        <f>IFERROR(__xludf.DUMMYFUNCTION("query('E19 Pokemon Locations'!$A:$F,""Select D where A contains '""&amp;A86&amp;""' and not (D matches '""&amp;TEXTJOIN(""|"", 1, 'Available Pokemon'!$E$2:$E$34)&amp;""') and '""&amp;C86&amp;""' matches '""&amp;TEXTJOIN(""|"", 1, 'Available Pokemon'!$E$2:$E$34)&amp;""' limit 1"",0)"),"#N/A")</f>
        <v>#N/A</v>
      </c>
      <c r="G86" s="40"/>
    </row>
    <row r="87">
      <c r="A87" s="11" t="s">
        <v>491</v>
      </c>
      <c r="B87" s="38">
        <f>match(A87,'E19 Pokemon Locations'!$A$1:$A830,0)</f>
        <v>322</v>
      </c>
      <c r="C87" s="33" t="str">
        <f t="array" ref="C87">index('E19 Pokemon Locations'!$A:$D,$B87,4)</f>
        <v>00026 Beryl Cave</v>
      </c>
      <c r="D87" s="38" t="str">
        <f>IFERROR(__xludf.DUMMYFUNCTION("query('E19 Pokemon Locations'!$A:$F,""Select D where A contains '""&amp;A87&amp;""' and not (D matches '""&amp;TEXTJOIN(""|"", 1, 'Available Pokemon'!$E$2:$E$34)&amp;""') and '""&amp;C87&amp;""' matches '""&amp;TEXTJOIN(""|"", 1, 'Available Pokemon'!$E$2:$E$34)&amp;""' limit 1"",0)"),"#N/A")</f>
        <v>#N/A</v>
      </c>
      <c r="G87" s="40"/>
    </row>
    <row r="88">
      <c r="A88" s="11" t="s">
        <v>490</v>
      </c>
      <c r="B88" s="38">
        <f>match(A88,'E19 Pokemon Locations'!$A$1:$A830,0)</f>
        <v>321</v>
      </c>
      <c r="C88" s="33" t="str">
        <f t="array" ref="C88">index('E19 Pokemon Locations'!$A:$D,$B88,4)</f>
        <v>00026 Beryl Cave</v>
      </c>
      <c r="D88" s="38" t="str">
        <f>IFERROR(__xludf.DUMMYFUNCTION("query('E19 Pokemon Locations'!$A:$F,""Select D where A contains '""&amp;A88&amp;""' and not (D matches '""&amp;TEXTJOIN(""|"", 1, 'Available Pokemon'!$E$2:$E$34)&amp;""') and '""&amp;C88&amp;""' matches '""&amp;TEXTJOIN(""|"", 1, 'Available Pokemon'!$E$2:$E$34)&amp;""' limit 1"",0)"),"#N/A")</f>
        <v>#N/A</v>
      </c>
      <c r="G88" s="40"/>
    </row>
    <row r="89">
      <c r="A89" s="11" t="s">
        <v>489</v>
      </c>
      <c r="B89" s="38">
        <f>match(A89,'E19 Pokemon Locations'!$A$1:$A830,0)</f>
        <v>317</v>
      </c>
      <c r="C89" s="33" t="str">
        <f t="array" ref="C89">index('E19 Pokemon Locations'!$A:$D,$B89,4)</f>
        <v>00026 Beryl Cave</v>
      </c>
      <c r="D89" s="38" t="str">
        <f>IFERROR(__xludf.DUMMYFUNCTION("query('E19 Pokemon Locations'!$A:$F,""Select D where A contains '""&amp;A89&amp;""' and not (D matches '""&amp;TEXTJOIN(""|"", 1, 'Available Pokemon'!$E$2:$E$34)&amp;""') and '""&amp;C89&amp;""' matches '""&amp;TEXTJOIN(""|"", 1, 'Available Pokemon'!$E$2:$E$34)&amp;""' limit 1"",0)"),"#N/A")</f>
        <v>#N/A</v>
      </c>
      <c r="G89" s="40"/>
    </row>
    <row r="90">
      <c r="A90" s="11" t="s">
        <v>492</v>
      </c>
      <c r="B90" s="38">
        <f>match(A90,'E19 Pokemon Locations'!$A$1:$A830,0)</f>
        <v>323</v>
      </c>
      <c r="C90" s="33" t="str">
        <f t="array" ref="C90">index('E19 Pokemon Locations'!$A:$D,$B90,4)</f>
        <v>00026 Beryl Cave</v>
      </c>
      <c r="D90" s="38" t="str">
        <f>IFERROR(__xludf.DUMMYFUNCTION("query('E19 Pokemon Locations'!$A:$F,""Select D where A contains '""&amp;A90&amp;""' and not (D matches '""&amp;TEXTJOIN(""|"", 1, 'Available Pokemon'!$E$2:$E$34)&amp;""') and '""&amp;C90&amp;""' matches '""&amp;TEXTJOIN(""|"", 1, 'Available Pokemon'!$E$2:$E$34)&amp;""' limit 1"",0)"),"#N/A")</f>
        <v>#N/A</v>
      </c>
      <c r="G90" s="40"/>
    </row>
    <row r="91">
      <c r="A91" s="11" t="s">
        <v>126</v>
      </c>
      <c r="B91" s="38">
        <f>match(A91,'E19 Pokemon Locations'!$A$1:$A830,0)</f>
        <v>49</v>
      </c>
      <c r="C91" s="33" t="str">
        <f t="array" ref="C91">index('E19 Pokemon Locations'!$A:$D,$B91,4)</f>
        <v>00004 Lower Peridot Ward</v>
      </c>
      <c r="D91" s="38" t="str">
        <f>IFERROR(__xludf.DUMMYFUNCTION("query('E19 Pokemon Locations'!$A:$F,""Select D where A contains '""&amp;A91&amp;""' and not (D matches '""&amp;TEXTJOIN(""|"", 1, 'Available Pokemon'!$E$2:$E$34)&amp;""') and '""&amp;C91&amp;""' matches '""&amp;TEXTJOIN(""|"", 1, 'Available Pokemon'!$E$2:$E$34)&amp;""' limit 1"",0)"),"00055 Lost Railcave")</f>
        <v>00055 Lost Railcave</v>
      </c>
      <c r="G91" s="40"/>
    </row>
    <row r="92">
      <c r="A92" s="11" t="s">
        <v>510</v>
      </c>
      <c r="B92" s="38">
        <f>match(A92,'E19 Pokemon Locations'!$A$1:$A830,0)</f>
        <v>338</v>
      </c>
      <c r="C92" s="33" t="str">
        <f t="array" ref="C92">index('E19 Pokemon Locations'!$A:$D,$B92,4)</f>
        <v>00028 Citrine Mountain</v>
      </c>
      <c r="D92" s="38" t="str">
        <f>IFERROR(__xludf.DUMMYFUNCTION("query('E19 Pokemon Locations'!$A:$F,""Select D where A contains '""&amp;A92&amp;""' and not (D matches '""&amp;TEXTJOIN(""|"", 1, 'Available Pokemon'!$E$2:$E$34)&amp;""') and '""&amp;C92&amp;""' matches '""&amp;TEXTJOIN(""|"", 1, 'Available Pokemon'!$E$2:$E$34)&amp;""' limit 1"",0)"),"#N/A")</f>
        <v>#N/A</v>
      </c>
      <c r="G92" s="40"/>
    </row>
    <row r="93">
      <c r="A93" s="11" t="s">
        <v>508</v>
      </c>
      <c r="B93" s="38">
        <f>match(A93,'E19 Pokemon Locations'!$A$1:$A830,0)</f>
        <v>336</v>
      </c>
      <c r="C93" s="33" t="str">
        <f t="array" ref="C93">index('E19 Pokemon Locations'!$A:$D,$B93,4)</f>
        <v>00028 Citrine Mountain</v>
      </c>
      <c r="D93" s="38" t="str">
        <f>IFERROR(__xludf.DUMMYFUNCTION("query('E19 Pokemon Locations'!$A:$F,""Select D where A contains '""&amp;A93&amp;""' and not (D matches '""&amp;TEXTJOIN(""|"", 1, 'Available Pokemon'!$E$2:$E$34)&amp;""') and '""&amp;C93&amp;""' matches '""&amp;TEXTJOIN(""|"", 1, 'Available Pokemon'!$E$2:$E$34)&amp;""' limit 1"",0)"),"#N/A")</f>
        <v>#N/A</v>
      </c>
      <c r="G93" s="40"/>
    </row>
    <row r="94">
      <c r="A94" s="11" t="s">
        <v>511</v>
      </c>
      <c r="B94" s="38">
        <f>match(A94,'E19 Pokemon Locations'!$A$1:$A830,0)</f>
        <v>339</v>
      </c>
      <c r="C94" s="33" t="str">
        <f t="array" ref="C94">index('E19 Pokemon Locations'!$A:$D,$B94,4)</f>
        <v>00028 Citrine Mountain</v>
      </c>
      <c r="D94" s="38" t="str">
        <f>IFERROR(__xludf.DUMMYFUNCTION("query('E19 Pokemon Locations'!$A:$F,""Select D where A contains '""&amp;A94&amp;""' and not (D matches '""&amp;TEXTJOIN(""|"", 1, 'Available Pokemon'!$E$2:$E$34)&amp;""') and '""&amp;C94&amp;""' matches '""&amp;TEXTJOIN(""|"", 1, 'Available Pokemon'!$E$2:$E$34)&amp;""' limit 1"",0)"),"#N/A")</f>
        <v>#N/A</v>
      </c>
      <c r="G94" s="40"/>
    </row>
    <row r="95">
      <c r="A95" s="11" t="s">
        <v>704</v>
      </c>
      <c r="B95" s="38">
        <f>match(A95,'E19 Pokemon Locations'!$A$1:$A830,0)</f>
        <v>587</v>
      </c>
      <c r="C95" s="33" t="str">
        <f t="array" ref="C95">index('E19 Pokemon Locations'!$A:$D,$B95,4)</f>
        <v>00058 Tanzan Depths</v>
      </c>
      <c r="D95" s="38" t="str">
        <f>IFERROR(__xludf.DUMMYFUNCTION("query('E19 Pokemon Locations'!$A:$F,""Select D where A contains '""&amp;A95&amp;""' and not (D matches '""&amp;TEXTJOIN(""|"", 1, 'Available Pokemon'!$E$2:$E$34)&amp;""') and '""&amp;C95&amp;""' matches '""&amp;TEXTJOIN(""|"", 1, 'Available Pokemon'!$E$2:$E$34)&amp;""' limit 1"",0)"),"#N/A")</f>
        <v>#N/A</v>
      </c>
      <c r="G95" s="40"/>
    </row>
    <row r="96">
      <c r="A96" s="11" t="s">
        <v>269</v>
      </c>
      <c r="B96" s="38">
        <f>match(A96,'E19 Pokemon Locations'!$A$1:$A830,0)</f>
        <v>132</v>
      </c>
      <c r="C96" s="33" t="str">
        <f t="array" ref="C96">index('E19 Pokemon Locations'!$A:$D,$B96,4)</f>
        <v>00014 Onyx Ward</v>
      </c>
      <c r="D96" s="38" t="str">
        <f>IFERROR(__xludf.DUMMYFUNCTION("query('E19 Pokemon Locations'!$A:$F,""Select D where A contains '""&amp;A96&amp;""' and not (D matches '""&amp;TEXTJOIN(""|"", 1, 'Available Pokemon'!$E$2:$E$34)&amp;""') and '""&amp;C96&amp;""' matches '""&amp;TEXTJOIN(""|"", 1, 'Available Pokemon'!$E$2:$E$34)&amp;""' limit 1"",0)"),"00043 Chrysolia Forest")</f>
        <v>00043 Chrysolia Forest</v>
      </c>
      <c r="G96" s="40"/>
    </row>
    <row r="97">
      <c r="A97" s="11" t="s">
        <v>266</v>
      </c>
      <c r="B97" s="38">
        <f>match(A97,'E19 Pokemon Locations'!$A$1:$A830,0)</f>
        <v>130</v>
      </c>
      <c r="C97" s="33" t="str">
        <f t="array" ref="C97">index('E19 Pokemon Locations'!$A:$D,$B97,4)</f>
        <v>00014 Onyx Ward</v>
      </c>
      <c r="D97" s="38" t="str">
        <f>IFERROR(__xludf.DUMMYFUNCTION("query('E19 Pokemon Locations'!$A:$F,""Select D where A contains '""&amp;A97&amp;""' and not (D matches '""&amp;TEXTJOIN(""|"", 1, 'Available Pokemon'!$E$2:$E$34)&amp;""') and '""&amp;C97&amp;""' matches '""&amp;TEXTJOIN(""|"", 1, 'Available Pokemon'!$E$2:$E$34)&amp;""' limit 1"",0)"),"00044 Chrysolia Spring")</f>
        <v>00044 Chrysolia Spring</v>
      </c>
      <c r="G97" s="40"/>
    </row>
    <row r="98">
      <c r="A98" s="11" t="s">
        <v>849</v>
      </c>
      <c r="B98" s="38">
        <f>match(A98,'E19 Pokemon Locations'!$A$1:$A830,0)</f>
        <v>805</v>
      </c>
      <c r="C98" s="33" t="str">
        <f t="array" ref="C98">index('E19 Pokemon Locations'!$A:$D,$B98,4)</f>
        <v>00028 Citrine Mountain</v>
      </c>
      <c r="D98" s="38" t="str">
        <f>IFERROR(__xludf.DUMMYFUNCTION("query('E19 Pokemon Locations'!$A:$F,""Select D where A contains '""&amp;A98&amp;""' and not (D matches '""&amp;TEXTJOIN(""|"", 1, 'Available Pokemon'!$E$2:$E$34)&amp;""') and '""&amp;C98&amp;""' matches '""&amp;TEXTJOIN(""|"", 1, 'Available Pokemon'!$E$2:$E$34)&amp;""' limit 1"",0)"),"#N/A")</f>
        <v>#N/A</v>
      </c>
      <c r="G98" s="40"/>
    </row>
    <row r="99">
      <c r="A99" s="11" t="s">
        <v>679</v>
      </c>
      <c r="B99" s="38">
        <f>match(A99,'E19 Pokemon Locations'!$A$1:$A830,0)</f>
        <v>541</v>
      </c>
      <c r="C99" s="33" t="str">
        <f t="array" ref="C99">index('E19 Pokemon Locations'!$A:$D,$B99,4)</f>
        <v>00054 Tanzan Cove</v>
      </c>
      <c r="D99" s="38" t="str">
        <f>IFERROR(__xludf.DUMMYFUNCTION("query('E19 Pokemon Locations'!$A:$F,""Select D where A contains '""&amp;A99&amp;""' and not (D matches '""&amp;TEXTJOIN(""|"", 1, 'Available Pokemon'!$E$2:$E$34)&amp;""') and '""&amp;C99&amp;""' matches '""&amp;TEXTJOIN(""|"", 1, 'Available Pokemon'!$E$2:$E$34)&amp;""' limit 1"",0)"),"#N/A")</f>
        <v>#N/A</v>
      </c>
      <c r="G99" s="40"/>
    </row>
    <row r="100">
      <c r="A100" s="11" t="s">
        <v>853</v>
      </c>
      <c r="B100" s="38">
        <f>match(A100,'E19 Pokemon Locations'!$A$1:$A830,0)</f>
        <v>809</v>
      </c>
      <c r="C100" s="33" t="str">
        <f t="array" ref="C100">index('E19 Pokemon Locations'!$A:$D,$B100,4)</f>
        <v>00068 Celestinine Mountain</v>
      </c>
      <c r="D100" s="38" t="str">
        <f>IFERROR(__xludf.DUMMYFUNCTION("query('E19 Pokemon Locations'!$A:$F,""Select D where A contains '""&amp;A100&amp;""' and not (D matches '""&amp;TEXTJOIN(""|"", 1, 'Available Pokemon'!$E$2:$E$34)&amp;""') and '""&amp;C100&amp;""' matches '""&amp;TEXTJOIN(""|"", 1, 'Available Pokemon'!$E$2:$E$34)&amp;""' limit 1"",0)"),"#N/A")</f>
        <v>#N/A</v>
      </c>
      <c r="G100" s="40"/>
    </row>
    <row r="101">
      <c r="A101" s="11" t="s">
        <v>758</v>
      </c>
      <c r="B101" s="38">
        <f>match(A101,'E19 Pokemon Locations'!$A$1:$A830,0)</f>
        <v>691</v>
      </c>
      <c r="C101" s="33" t="str">
        <f t="array" ref="C101">index('E19 Pokemon Locations'!$A:$D,$B101,4)</f>
        <v>00068 Celestinine Mountain</v>
      </c>
      <c r="D101" s="38" t="str">
        <f>IFERROR(__xludf.DUMMYFUNCTION("query('E19 Pokemon Locations'!$A:$F,""Select D where A contains '""&amp;A101&amp;""' and not (D matches '""&amp;TEXTJOIN(""|"", 1, 'Available Pokemon'!$E$2:$E$34)&amp;""') and '""&amp;C101&amp;""' matches '""&amp;TEXTJOIN(""|"", 1, 'Available Pokemon'!$E$2:$E$34)&amp;""' limit 1"",0)"),"#N/A")</f>
        <v>#N/A</v>
      </c>
      <c r="G101" s="40"/>
    </row>
    <row r="102">
      <c r="A102" s="11" t="s">
        <v>803</v>
      </c>
      <c r="B102" s="38">
        <f>match(A102,'E19 Pokemon Locations'!$A$1:$A830,0)</f>
        <v>723</v>
      </c>
      <c r="C102" s="33" t="str">
        <f t="array" ref="C102">index('E19 Pokemon Locations'!$A:$D,$B102,4)</f>
        <v>00069 Iolia Valley</v>
      </c>
      <c r="D102" s="38" t="str">
        <f>IFERROR(__xludf.DUMMYFUNCTION("query('E19 Pokemon Locations'!$A:$F,""Select D where A contains '""&amp;A102&amp;""' and not (D matches '""&amp;TEXTJOIN(""|"", 1, 'Available Pokemon'!$E$2:$E$34)&amp;""') and '""&amp;C102&amp;""' matches '""&amp;TEXTJOIN(""|"", 1, 'Available Pokemon'!$E$2:$E$34)&amp;""' limit 1"",0)"),"#N/A")</f>
        <v>#N/A</v>
      </c>
      <c r="G102" s="40"/>
    </row>
    <row r="103">
      <c r="A103" s="11" t="s">
        <v>502</v>
      </c>
      <c r="B103" s="38">
        <f>match(A103,'E19 Pokemon Locations'!$A$1:$A830,0)</f>
        <v>332</v>
      </c>
      <c r="C103" s="33" t="str">
        <f t="array" ref="C103">index('E19 Pokemon Locations'!$A:$D,$B103,4)</f>
        <v>00027 Yureyu Power Plant</v>
      </c>
      <c r="D103" s="38" t="str">
        <f>IFERROR(__xludf.DUMMYFUNCTION("query('E19 Pokemon Locations'!$A:$F,""Select D where A contains '""&amp;A103&amp;""' and not (D matches '""&amp;TEXTJOIN(""|"", 1, 'Available Pokemon'!$E$2:$E$34)&amp;""') and '""&amp;C103&amp;""' matches '""&amp;TEXTJOIN(""|"", 1, 'Available Pokemon'!$E$2:$E$34)&amp;""' limit 1"",0)"),"#N/A")</f>
        <v>#N/A</v>
      </c>
      <c r="G103" s="40"/>
    </row>
    <row r="104">
      <c r="A104" s="11" t="s">
        <v>503</v>
      </c>
      <c r="B104" s="38">
        <f>match(A104,'E19 Pokemon Locations'!$A$1:$A830,0)</f>
        <v>333</v>
      </c>
      <c r="C104" s="33" t="str">
        <f t="array" ref="C104">index('E19 Pokemon Locations'!$A:$D,$B104,4)</f>
        <v>00027 Yureyu Power Plant</v>
      </c>
      <c r="D104" s="38" t="str">
        <f>IFERROR(__xludf.DUMMYFUNCTION("query('E19 Pokemon Locations'!$A:$F,""Select D where A contains '""&amp;A104&amp;""' and not (D matches '""&amp;TEXTJOIN(""|"", 1, 'Available Pokemon'!$E$2:$E$34)&amp;""') and '""&amp;C104&amp;""' matches '""&amp;TEXTJOIN(""|"", 1, 'Available Pokemon'!$E$2:$E$34)&amp;""' limit 1"",0)"),"#N/A")</f>
        <v>#N/A</v>
      </c>
      <c r="G104" s="40"/>
    </row>
    <row r="105">
      <c r="A105" s="11" t="s">
        <v>500</v>
      </c>
      <c r="B105" s="38">
        <f>match(A105,'E19 Pokemon Locations'!$A$1:$A830,0)</f>
        <v>328</v>
      </c>
      <c r="C105" s="33" t="str">
        <f t="array" ref="C105">index('E19 Pokemon Locations'!$A:$D,$B105,4)</f>
        <v>00027 Yureyu Power Plant</v>
      </c>
      <c r="D105" s="38" t="str">
        <f>IFERROR(__xludf.DUMMYFUNCTION("query('E19 Pokemon Locations'!$A:$F,""Select D where A contains '""&amp;A105&amp;""' and not (D matches '""&amp;TEXTJOIN(""|"", 1, 'Available Pokemon'!$E$2:$E$34)&amp;""') and '""&amp;C105&amp;""' matches '""&amp;TEXTJOIN(""|"", 1, 'Available Pokemon'!$E$2:$E$34)&amp;""' limit 1"",0)"),"#N/A")</f>
        <v>#N/A</v>
      </c>
      <c r="G105" s="40"/>
    </row>
    <row r="106">
      <c r="A106" s="11" t="s">
        <v>501</v>
      </c>
      <c r="B106" s="38">
        <f>match(A106,'E19 Pokemon Locations'!$A$1:$A830,0)</f>
        <v>331</v>
      </c>
      <c r="C106" s="33" t="str">
        <f t="array" ref="C106">index('E19 Pokemon Locations'!$A:$D,$B106,4)</f>
        <v>00027 Yureyu Power Plant</v>
      </c>
      <c r="D106" s="38" t="str">
        <f>IFERROR(__xludf.DUMMYFUNCTION("query('E19 Pokemon Locations'!$A:$F,""Select D where A contains '""&amp;A106&amp;""' and not (D matches '""&amp;TEXTJOIN(""|"", 1, 'Available Pokemon'!$E$2:$E$34)&amp;""') and '""&amp;C106&amp;""' matches '""&amp;TEXTJOIN(""|"", 1, 'Available Pokemon'!$E$2:$E$34)&amp;""' limit 1"",0)"),"#N/A")</f>
        <v>#N/A</v>
      </c>
      <c r="G106" s="40"/>
    </row>
    <row r="107">
      <c r="A107" s="11" t="s">
        <v>455</v>
      </c>
      <c r="B107" s="38">
        <f>match(A107,'E19 Pokemon Locations'!$A$1:$A830,0)</f>
        <v>297</v>
      </c>
      <c r="C107" s="33" t="str">
        <f t="array" ref="C107">index('E19 Pokemon Locations'!$A:$D,$B107,4)</f>
        <v>00008 Underground Railnet</v>
      </c>
      <c r="D107" s="38" t="str">
        <f>IFERROR(__xludf.DUMMYFUNCTION("query('E19 Pokemon Locations'!$A:$F,""Select D where A contains '""&amp;A107&amp;""' and not (D matches '""&amp;TEXTJOIN(""|"", 1, 'Available Pokemon'!$E$2:$E$34)&amp;""') and '""&amp;C107&amp;""' matches '""&amp;TEXTJOIN(""|"", 1, 'Available Pokemon'!$E$2:$E$34)&amp;""' limit 1"",0)"),"00027 Yureyu Power Plant")</f>
        <v>00027 Yureyu Power Plant</v>
      </c>
      <c r="G107" s="40"/>
    </row>
    <row r="108">
      <c r="A108" s="11" t="s">
        <v>542</v>
      </c>
      <c r="B108" s="38">
        <f>match(A108,'E19 Pokemon Locations'!$A$1:$A830,0)</f>
        <v>362</v>
      </c>
      <c r="C108" s="33" t="str">
        <f t="array" ref="C108">index('E19 Pokemon Locations'!$A:$D,$B108,4)</f>
        <v>00030 Apophyll Beach</v>
      </c>
      <c r="D108" s="38" t="str">
        <f>IFERROR(__xludf.DUMMYFUNCTION("query('E19 Pokemon Locations'!$A:$F,""Select D where A contains '""&amp;A108&amp;""' and not (D matches '""&amp;TEXTJOIN(""|"", 1, 'Available Pokemon'!$E$2:$E$34)&amp;""') and '""&amp;C108&amp;""' matches '""&amp;TEXTJOIN(""|"", 1, 'Available Pokemon'!$E$2:$E$34)&amp;""' limit 1"",0)"),"00130 Apophyll Beach Renovated")</f>
        <v>00130 Apophyll Beach Renovated</v>
      </c>
      <c r="G108" s="40"/>
    </row>
    <row r="109">
      <c r="A109" s="11" t="s">
        <v>541</v>
      </c>
      <c r="B109" s="38">
        <f>match(A109,'E19 Pokemon Locations'!$A$1:$A830,0)</f>
        <v>361</v>
      </c>
      <c r="C109" s="33" t="str">
        <f t="array" ref="C109">index('E19 Pokemon Locations'!$A:$D,$B109,4)</f>
        <v>00030 Apophyll Beach</v>
      </c>
      <c r="D109" s="38" t="str">
        <f>IFERROR(__xludf.DUMMYFUNCTION("query('E19 Pokemon Locations'!$A:$F,""Select D where A contains '""&amp;A109&amp;""' and not (D matches '""&amp;TEXTJOIN(""|"", 1, 'Available Pokemon'!$E$2:$E$34)&amp;""') and '""&amp;C109&amp;""' matches '""&amp;TEXTJOIN(""|"", 1, 'Available Pokemon'!$E$2:$E$34)&amp;""' limit 1"",0)"),"00130 Apophyll Beach Renovated")</f>
        <v>00130 Apophyll Beach Renovated</v>
      </c>
      <c r="G109" s="40"/>
    </row>
    <row r="110">
      <c r="A110" s="11" t="s">
        <v>538</v>
      </c>
      <c r="B110" s="38">
        <f>match(A110,'E19 Pokemon Locations'!$A$1:$A830,0)</f>
        <v>360</v>
      </c>
      <c r="C110" s="33" t="str">
        <f t="array" ref="C110">index('E19 Pokemon Locations'!$A:$D,$B110,4)</f>
        <v>00030 Apophyll Beach</v>
      </c>
      <c r="D110" s="38" t="str">
        <f>IFERROR(__xludf.DUMMYFUNCTION("query('E19 Pokemon Locations'!$A:$F,""Select D where A contains '""&amp;A110&amp;""' and not (D matches '""&amp;TEXTJOIN(""|"", 1, 'Available Pokemon'!$E$2:$E$34)&amp;""') and '""&amp;C110&amp;""' matches '""&amp;TEXTJOIN(""|"", 1, 'Available Pokemon'!$E$2:$E$34)&amp;""' limit 1"",0)"),"00032 Pyrous Mountain")</f>
        <v>00032 Pyrous Mountain</v>
      </c>
      <c r="G110" s="40"/>
    </row>
    <row r="111">
      <c r="A111" s="11" t="s">
        <v>544</v>
      </c>
      <c r="B111" s="38">
        <f>match(A111,'E19 Pokemon Locations'!$A$1:$A830,0)</f>
        <v>365</v>
      </c>
      <c r="C111" s="33" t="str">
        <f t="array" ref="C111">index('E19 Pokemon Locations'!$A:$D,$B111,4)</f>
        <v>00030 Apophyll Beach</v>
      </c>
      <c r="D111" s="38" t="str">
        <f>IFERROR(__xludf.DUMMYFUNCTION("query('E19 Pokemon Locations'!$A:$F,""Select D where A contains '""&amp;A111&amp;""' and not (D matches '""&amp;TEXTJOIN(""|"", 1, 'Available Pokemon'!$E$2:$E$34)&amp;""') and '""&amp;C111&amp;""' matches '""&amp;TEXTJOIN(""|"", 1, 'Available Pokemon'!$E$2:$E$34)&amp;""' limit 1"",0)"),"00129 Azurine Cave Renovated")</f>
        <v>00129 Azurine Cave Renovated</v>
      </c>
      <c r="G111" s="40"/>
    </row>
    <row r="112">
      <c r="A112" s="11" t="s">
        <v>536</v>
      </c>
      <c r="B112" s="38">
        <f>match(A112,'E19 Pokemon Locations'!$A$1:$A830,0)</f>
        <v>358</v>
      </c>
      <c r="C112" s="33" t="str">
        <f t="array" ref="C112">index('E19 Pokemon Locations'!$A:$D,$B112,4)</f>
        <v>00030 Apophyll Beach</v>
      </c>
      <c r="D112" s="38" t="str">
        <f>IFERROR(__xludf.DUMMYFUNCTION("query('E19 Pokemon Locations'!$A:$F,""Select D where A contains '""&amp;A112&amp;""' and not (D matches '""&amp;TEXTJOIN(""|"", 1, 'Available Pokemon'!$E$2:$E$34)&amp;""') and '""&amp;C112&amp;""' matches '""&amp;TEXTJOIN(""|"", 1, 'Available Pokemon'!$E$2:$E$34)&amp;""' limit 1"",0)"),"00129 Azurine Cave Renovated")</f>
        <v>00129 Azurine Cave Renovated</v>
      </c>
      <c r="G112" s="40"/>
    </row>
    <row r="113">
      <c r="A113" s="11" t="s">
        <v>532</v>
      </c>
      <c r="B113" s="38">
        <f>match(A113,'E19 Pokemon Locations'!$A$1:$A830,0)</f>
        <v>357</v>
      </c>
      <c r="C113" s="33" t="str">
        <f t="array" ref="C113">index('E19 Pokemon Locations'!$A:$D,$B113,4)</f>
        <v>00030 Apophyll Beach</v>
      </c>
      <c r="D113" s="38" t="str">
        <f>IFERROR(__xludf.DUMMYFUNCTION("query('E19 Pokemon Locations'!$A:$F,""Select D where A contains '""&amp;A113&amp;""' and not (D matches '""&amp;TEXTJOIN(""|"", 1, 'Available Pokemon'!$E$2:$E$34)&amp;""') and '""&amp;C113&amp;""' matches '""&amp;TEXTJOIN(""|"", 1, 'Available Pokemon'!$E$2:$E$34)&amp;""' limit 1"",0)"),"00107 Opal Ward Renovated")</f>
        <v>00107 Opal Ward Renovated</v>
      </c>
      <c r="G113" s="40"/>
    </row>
    <row r="114">
      <c r="A114" s="11" t="s">
        <v>191</v>
      </c>
      <c r="B114" s="38">
        <f>match(A114,'E19 Pokemon Locations'!$A$1:$A830,0)</f>
        <v>85</v>
      </c>
      <c r="C114" s="33" t="str">
        <f t="array" ref="C114">index('E19 Pokemon Locations'!$A:$D,$B114,4)</f>
        <v>00004 Lower Peridot Ward</v>
      </c>
      <c r="D114" s="38" t="str">
        <f>IFERROR(__xludf.DUMMYFUNCTION("query('E19 Pokemon Locations'!$A:$F,""Select D where A contains '""&amp;A114&amp;""' and not (D matches '""&amp;TEXTJOIN(""|"", 1, 'Available Pokemon'!$E$2:$E$34)&amp;""') and '""&amp;C114&amp;""' matches '""&amp;TEXTJOIN(""|"", 1, 'Available Pokemon'!$E$2:$E$34)&amp;""' limit 1"",0)"),"00031 Apophyll Cave")</f>
        <v>00031 Apophyll Cave</v>
      </c>
      <c r="G114" s="40"/>
    </row>
    <row r="115">
      <c r="A115" s="11" t="s">
        <v>547</v>
      </c>
      <c r="B115" s="38">
        <f>match(A115,'E19 Pokemon Locations'!$A$1:$A830,0)</f>
        <v>371</v>
      </c>
      <c r="C115" s="33" t="str">
        <f t="array" ref="C115">index('E19 Pokemon Locations'!$A:$D,$B115,4)</f>
        <v>00031 Apophyll Cave</v>
      </c>
      <c r="D115" s="38" t="str">
        <f>IFERROR(__xludf.DUMMYFUNCTION("query('E19 Pokemon Locations'!$A:$F,""Select D where A contains '""&amp;A115&amp;""' and not (D matches '""&amp;TEXTJOIN(""|"", 1, 'Available Pokemon'!$E$2:$E$34)&amp;""') and '""&amp;C115&amp;""' matches '""&amp;TEXTJOIN(""|"", 1, 'Available Pokemon'!$E$2:$E$34)&amp;""' limit 1"",0)"),"#N/A")</f>
        <v>#N/A</v>
      </c>
      <c r="G115" s="40"/>
    </row>
    <row r="116">
      <c r="A116" s="11" t="s">
        <v>119</v>
      </c>
      <c r="B116" s="38">
        <f>match(A116,'E19 Pokemon Locations'!$A$1:$A830,0)</f>
        <v>46</v>
      </c>
      <c r="C116" s="33" t="str">
        <f t="array" ref="C116">index('E19 Pokemon Locations'!$A:$D,$B116,4)</f>
        <v>00004 Lower Peridot Ward</v>
      </c>
      <c r="D116" s="38" t="str">
        <f>IFERROR(__xludf.DUMMYFUNCTION("query('E19 Pokemon Locations'!$A:$F,""Select D where A contains '""&amp;A116&amp;""' and not (D matches '""&amp;TEXTJOIN(""|"", 1, 'Available Pokemon'!$E$2:$E$34)&amp;""') and '""&amp;C116&amp;""' matches '""&amp;TEXTJOIN(""|"", 1, 'Available Pokemon'!$E$2:$E$34)&amp;""' limit 1"",0)"),"00031 Apophyll Cave")</f>
        <v>00031 Apophyll Cave</v>
      </c>
      <c r="G116" s="40"/>
    </row>
    <row r="117">
      <c r="A117" s="11" t="s">
        <v>549</v>
      </c>
      <c r="B117" s="38">
        <f>match(A117,'E19 Pokemon Locations'!$A$1:$A830,0)</f>
        <v>374</v>
      </c>
      <c r="C117" s="33" t="str">
        <f t="array" ref="C117">index('E19 Pokemon Locations'!$A:$D,$B117,4)</f>
        <v>00031 Apophyll Cave</v>
      </c>
      <c r="D117" s="38" t="str">
        <f>IFERROR(__xludf.DUMMYFUNCTION("query('E19 Pokemon Locations'!$A:$F,""Select D where A contains '""&amp;A117&amp;""' and not (D matches '""&amp;TEXTJOIN(""|"", 1, 'Available Pokemon'!$E$2:$E$34)&amp;""') and '""&amp;C117&amp;""' matches '""&amp;TEXTJOIN(""|"", 1, 'Available Pokemon'!$E$2:$E$34)&amp;""' limit 1"",0)"),"#N/A")</f>
        <v>#N/A</v>
      </c>
      <c r="G117" s="40"/>
    </row>
    <row r="118">
      <c r="A118" s="11" t="s">
        <v>260</v>
      </c>
      <c r="B118" s="38">
        <f>match(A118,'E19 Pokemon Locations'!$A$1:$A830,0)</f>
        <v>127</v>
      </c>
      <c r="C118" s="33" t="str">
        <f t="array" ref="C118">index('E19 Pokemon Locations'!$A:$D,$B118,4)</f>
        <v>00013 Coral Ward</v>
      </c>
      <c r="D118" s="38" t="str">
        <f>IFERROR(__xludf.DUMMYFUNCTION("query('E19 Pokemon Locations'!$A:$F,""Select D where A contains '""&amp;A118&amp;""' and not (D matches '""&amp;TEXTJOIN(""|"", 1, 'Available Pokemon'!$E$2:$E$34)&amp;""') and '""&amp;C118&amp;""' matches '""&amp;TEXTJOIN(""|"", 1, 'Available Pokemon'!$E$2:$E$34)&amp;""' limit 1"",0)"),"00031 Apophyll Cave")</f>
        <v>00031 Apophyll Cave</v>
      </c>
      <c r="G118" s="40"/>
    </row>
    <row r="119">
      <c r="A119" s="11" t="s">
        <v>282</v>
      </c>
      <c r="B119" s="38">
        <f>match(A119,'E19 Pokemon Locations'!$A$1:$A830,0)</f>
        <v>143</v>
      </c>
      <c r="C119" s="33" t="str">
        <f t="array" ref="C119">index('E19 Pokemon Locations'!$A:$D,$B119,4)</f>
        <v>00015 Onyx Arcade</v>
      </c>
      <c r="D119" s="38" t="str">
        <f>IFERROR(__xludf.DUMMYFUNCTION("query('E19 Pokemon Locations'!$A:$F,""Select D where A contains '""&amp;A119&amp;""' and not (D matches '""&amp;TEXTJOIN(""|"", 1, 'Available Pokemon'!$E$2:$E$34)&amp;""') and '""&amp;C119&amp;""' matches '""&amp;TEXTJOIN(""|"", 1, 'Available Pokemon'!$E$2:$E$34)&amp;""' limit 1"",0)"),"#N/A")</f>
        <v>#N/A</v>
      </c>
      <c r="G119" s="40"/>
    </row>
    <row r="120">
      <c r="A120" s="11" t="s">
        <v>558</v>
      </c>
      <c r="B120" s="38">
        <f>match(A120,'E19 Pokemon Locations'!$A$1:$A830,0)</f>
        <v>382</v>
      </c>
      <c r="C120" s="33" t="str">
        <f t="array" ref="C120">index('E19 Pokemon Locations'!$A:$D,$B120,4)</f>
        <v>00032 Pyrous Mountain</v>
      </c>
      <c r="D120" s="38" t="str">
        <f>IFERROR(__xludf.DUMMYFUNCTION("query('E19 Pokemon Locations'!$A:$F,""Select D where A contains '""&amp;A120&amp;""' and not (D matches '""&amp;TEXTJOIN(""|"", 1, 'Available Pokemon'!$E$2:$E$34)&amp;""') and '""&amp;C120&amp;""' matches '""&amp;TEXTJOIN(""|"", 1, 'Available Pokemon'!$E$2:$E$34)&amp;""' limit 1"",0)"),"#N/A")</f>
        <v>#N/A</v>
      </c>
      <c r="G120" s="40"/>
    </row>
    <row r="121">
      <c r="A121" s="11" t="s">
        <v>559</v>
      </c>
      <c r="B121" s="38">
        <f>match(A121,'E19 Pokemon Locations'!$A$1:$A830,0)</f>
        <v>383</v>
      </c>
      <c r="C121" s="33" t="str">
        <f t="array" ref="C121">index('E19 Pokemon Locations'!$A:$D,$B121,4)</f>
        <v>00032 Pyrous Mountain</v>
      </c>
      <c r="D121" s="38" t="str">
        <f>IFERROR(__xludf.DUMMYFUNCTION("query('E19 Pokemon Locations'!$A:$F,""Select D where A contains '""&amp;A121&amp;""' and not (D matches '""&amp;TEXTJOIN(""|"", 1, 'Available Pokemon'!$E$2:$E$34)&amp;""') and '""&amp;C121&amp;""' matches '""&amp;TEXTJOIN(""|"", 1, 'Available Pokemon'!$E$2:$E$34)&amp;""' limit 1"",0)"),"#N/A")</f>
        <v>#N/A</v>
      </c>
      <c r="G121" s="40"/>
    </row>
    <row r="122">
      <c r="A122" s="11" t="s">
        <v>701</v>
      </c>
      <c r="B122" s="38">
        <f>match(A122,'E19 Pokemon Locations'!$A$1:$A830,0)</f>
        <v>583</v>
      </c>
      <c r="C122" s="33" t="str">
        <f t="array" ref="C122">index('E19 Pokemon Locations'!$A:$D,$B122,4)</f>
        <v>00058 Tanzan Depths</v>
      </c>
      <c r="D122" s="38" t="str">
        <f>IFERROR(__xludf.DUMMYFUNCTION("query('E19 Pokemon Locations'!$A:$F,""Select D where A contains '""&amp;A122&amp;""' and not (D matches '""&amp;TEXTJOIN(""|"", 1, 'Available Pokemon'!$E$2:$E$34)&amp;""') and '""&amp;C122&amp;""' matches '""&amp;TEXTJOIN(""|"", 1, 'Available Pokemon'!$E$2:$E$34)&amp;""' limit 1"",0)"),"#N/A")</f>
        <v>#N/A</v>
      </c>
      <c r="G122" s="40"/>
    </row>
    <row r="123">
      <c r="A123" s="11" t="s">
        <v>557</v>
      </c>
      <c r="B123" s="38">
        <f>match(A123,'E19 Pokemon Locations'!$A$1:$A830,0)</f>
        <v>380</v>
      </c>
      <c r="C123" s="33" t="str">
        <f t="array" ref="C123">index('E19 Pokemon Locations'!$A:$D,$B123,4)</f>
        <v>00032 Pyrous Mountain</v>
      </c>
      <c r="D123" s="38" t="str">
        <f>IFERROR(__xludf.DUMMYFUNCTION("query('E19 Pokemon Locations'!$A:$F,""Select D where A contains '""&amp;A123&amp;""' and not (D matches '""&amp;TEXTJOIN(""|"", 1, 'Available Pokemon'!$E$2:$E$34)&amp;""') and '""&amp;C123&amp;""' matches '""&amp;TEXTJOIN(""|"", 1, 'Available Pokemon'!$E$2:$E$34)&amp;""' limit 1"",0)"),"#N/A")</f>
        <v>#N/A</v>
      </c>
      <c r="G123" s="40"/>
    </row>
    <row r="124">
      <c r="A124" s="11" t="s">
        <v>570</v>
      </c>
      <c r="B124" s="38">
        <f>match(A124,'E19 Pokemon Locations'!$A$1:$A830,0)</f>
        <v>393</v>
      </c>
      <c r="C124" s="33" t="str">
        <f t="array" ref="C124">index('E19 Pokemon Locations'!$A:$D,$B124,4)</f>
        <v>00033 Azurine Island</v>
      </c>
      <c r="D124" s="38" t="str">
        <f>IFERROR(__xludf.DUMMYFUNCTION("query('E19 Pokemon Locations'!$A:$F,""Select D where A contains '""&amp;A124&amp;""' and not (D matches '""&amp;TEXTJOIN(""|"", 1, 'Available Pokemon'!$E$2:$E$34)&amp;""') and '""&amp;C124&amp;""' matches '""&amp;TEXTJOIN(""|"", 1, 'Available Pokemon'!$E$2:$E$34)&amp;""' limit 1"",0)"),"00128 Azurine Island Renovated")</f>
        <v>00128 Azurine Island Renovated</v>
      </c>
      <c r="G124" s="40"/>
    </row>
    <row r="125">
      <c r="A125" s="11" t="s">
        <v>566</v>
      </c>
      <c r="B125" s="38">
        <f>match(A125,'E19 Pokemon Locations'!$A$1:$A830,0)</f>
        <v>391</v>
      </c>
      <c r="C125" s="33" t="str">
        <f t="array" ref="C125">index('E19 Pokemon Locations'!$A:$D,$B125,4)</f>
        <v>00033 Azurine Island</v>
      </c>
      <c r="D125" s="38" t="str">
        <f>IFERROR(__xludf.DUMMYFUNCTION("query('E19 Pokemon Locations'!$A:$F,""Select D where A contains '""&amp;A125&amp;""' and not (D matches '""&amp;TEXTJOIN(""|"", 1, 'Available Pokemon'!$E$2:$E$34)&amp;""') and '""&amp;C125&amp;""' matches '""&amp;TEXTJOIN(""|"", 1, 'Available Pokemon'!$E$2:$E$34)&amp;""' limit 1"",0)"),"00128 Azurine Island Renovated")</f>
        <v>00128 Azurine Island Renovated</v>
      </c>
      <c r="G125" s="40"/>
    </row>
    <row r="126">
      <c r="A126" s="11" t="s">
        <v>574</v>
      </c>
      <c r="B126" s="38">
        <f>match(A126,'E19 Pokemon Locations'!$A$1:$A830,0)</f>
        <v>400</v>
      </c>
      <c r="C126" s="33" t="str">
        <f t="array" ref="C126">index('E19 Pokemon Locations'!$A:$D,$B126,4)</f>
        <v>00033 Azurine Island</v>
      </c>
      <c r="D126" s="38" t="str">
        <f>IFERROR(__xludf.DUMMYFUNCTION("query('E19 Pokemon Locations'!$A:$F,""Select D where A contains '""&amp;A126&amp;""' and not (D matches '""&amp;TEXTJOIN(""|"", 1, 'Available Pokemon'!$E$2:$E$34)&amp;""') and '""&amp;C126&amp;""' matches '""&amp;TEXTJOIN(""|"", 1, 'Available Pokemon'!$E$2:$E$34)&amp;""' limit 1"",0)"),"00128 Azurine Island Renovated")</f>
        <v>00128 Azurine Island Renovated</v>
      </c>
      <c r="G126" s="40"/>
    </row>
    <row r="127">
      <c r="A127" s="11" t="s">
        <v>579</v>
      </c>
      <c r="B127" s="38">
        <f>match(A127,'E19 Pokemon Locations'!$A$1:$A830,0)</f>
        <v>407</v>
      </c>
      <c r="C127" s="33" t="str">
        <f t="array" ref="C127">index('E19 Pokemon Locations'!$A:$D,$B127,4)</f>
        <v>00033 Azurine Island</v>
      </c>
      <c r="D127" s="38" t="str">
        <f>IFERROR(__xludf.DUMMYFUNCTION("query('E19 Pokemon Locations'!$A:$F,""Select D where A contains '""&amp;A127&amp;""' and not (D matches '""&amp;TEXTJOIN(""|"", 1, 'Available Pokemon'!$E$2:$E$34)&amp;""') and '""&amp;C127&amp;""' matches '""&amp;TEXTJOIN(""|"", 1, 'Available Pokemon'!$E$2:$E$34)&amp;""' limit 1"",0)"),"00128 Azurine Island Renovated")</f>
        <v>00128 Azurine Island Renovated</v>
      </c>
      <c r="G127" s="40"/>
    </row>
    <row r="128">
      <c r="A128" s="11" t="s">
        <v>577</v>
      </c>
      <c r="B128" s="38">
        <f>match(A128,'E19 Pokemon Locations'!$A$1:$A830,0)</f>
        <v>404</v>
      </c>
      <c r="C128" s="33" t="str">
        <f t="array" ref="C128">index('E19 Pokemon Locations'!$A:$D,$B128,4)</f>
        <v>00033 Azurine Island</v>
      </c>
      <c r="D128" s="38" t="str">
        <f>IFERROR(__xludf.DUMMYFUNCTION("query('E19 Pokemon Locations'!$A:$F,""Select D where A contains '""&amp;A128&amp;""' and not (D matches '""&amp;TEXTJOIN(""|"", 1, 'Available Pokemon'!$E$2:$E$34)&amp;""') and '""&amp;C128&amp;""' matches '""&amp;TEXTJOIN(""|"", 1, 'Available Pokemon'!$E$2:$E$34)&amp;""' limit 1"",0)"),"00044 Chrysolia Spring")</f>
        <v>00044 Chrysolia Spring</v>
      </c>
      <c r="G128" s="40"/>
    </row>
    <row r="129">
      <c r="A129" s="11" t="s">
        <v>580</v>
      </c>
      <c r="B129" s="38">
        <f>match(A129,'E19 Pokemon Locations'!$A$1:$A830,0)</f>
        <v>408</v>
      </c>
      <c r="C129" s="33" t="str">
        <f t="array" ref="C129">index('E19 Pokemon Locations'!$A:$D,$B129,4)</f>
        <v>00033 Azurine Island</v>
      </c>
      <c r="D129" s="38" t="str">
        <f>IFERROR(__xludf.DUMMYFUNCTION("query('E19 Pokemon Locations'!$A:$F,""Select D where A contains '""&amp;A129&amp;""' and not (D matches '""&amp;TEXTJOIN(""|"", 1, 'Available Pokemon'!$E$2:$E$34)&amp;""') and '""&amp;C129&amp;""' matches '""&amp;TEXTJOIN(""|"", 1, 'Available Pokemon'!$E$2:$E$34)&amp;""' limit 1"",0)"),"00128 Azurine Island Renovated")</f>
        <v>00128 Azurine Island Renovated</v>
      </c>
      <c r="G129" s="40"/>
    </row>
    <row r="130">
      <c r="A130" s="11" t="s">
        <v>576</v>
      </c>
      <c r="B130" s="38">
        <f>match(A130,'E19 Pokemon Locations'!$A$1:$A830,0)</f>
        <v>403</v>
      </c>
      <c r="C130" s="33" t="str">
        <f t="array" ref="C130">index('E19 Pokemon Locations'!$A:$D,$B130,4)</f>
        <v>00033 Azurine Island</v>
      </c>
      <c r="D130" s="38" t="str">
        <f>IFERROR(__xludf.DUMMYFUNCTION("query('E19 Pokemon Locations'!$A:$F,""Select D where A contains '""&amp;A130&amp;""' and not (D matches '""&amp;TEXTJOIN(""|"", 1, 'Available Pokemon'!$E$2:$E$34)&amp;""') and '""&amp;C130&amp;""' matches '""&amp;TEXTJOIN(""|"", 1, 'Available Pokemon'!$E$2:$E$34)&amp;""' limit 1"",0)"),"00044 Chrysolia Spring")</f>
        <v>00044 Chrysolia Spring</v>
      </c>
      <c r="G130" s="40"/>
    </row>
    <row r="131">
      <c r="A131" s="11" t="s">
        <v>572</v>
      </c>
      <c r="B131" s="38">
        <f>match(A131,'E19 Pokemon Locations'!$A$1:$A830,0)</f>
        <v>395</v>
      </c>
      <c r="C131" s="33" t="str">
        <f t="array" ref="C131">index('E19 Pokemon Locations'!$A:$D,$B131,4)</f>
        <v>00033 Azurine Island</v>
      </c>
      <c r="D131" s="38" t="str">
        <f>IFERROR(__xludf.DUMMYFUNCTION("query('E19 Pokemon Locations'!$A:$F,""Select D where A contains '""&amp;A131&amp;""' and not (D matches '""&amp;TEXTJOIN(""|"", 1, 'Available Pokemon'!$E$2:$E$34)&amp;""') and '""&amp;C131&amp;""' matches '""&amp;TEXTJOIN(""|"", 1, 'Available Pokemon'!$E$2:$E$34)&amp;""' limit 1"",0)"),"00128 Azurine Island Renovated")</f>
        <v>00128 Azurine Island Renovated</v>
      </c>
      <c r="G131" s="40"/>
    </row>
    <row r="132">
      <c r="A132" s="11" t="s">
        <v>578</v>
      </c>
      <c r="B132" s="38">
        <f>match(A132,'E19 Pokemon Locations'!$A$1:$A830,0)</f>
        <v>405</v>
      </c>
      <c r="C132" s="33" t="str">
        <f t="array" ref="C132">index('E19 Pokemon Locations'!$A:$D,$B132,4)</f>
        <v>00033 Azurine Island</v>
      </c>
      <c r="D132" s="38" t="str">
        <f>IFERROR(__xludf.DUMMYFUNCTION("query('E19 Pokemon Locations'!$A:$F,""Select D where A contains '""&amp;A132&amp;""' and not (D matches '""&amp;TEXTJOIN(""|"", 1, 'Available Pokemon'!$E$2:$E$34)&amp;""') and '""&amp;C132&amp;""' matches '""&amp;TEXTJOIN(""|"", 1, 'Available Pokemon'!$E$2:$E$34)&amp;""' limit 1"",0)"),"00045 Spinel Town")</f>
        <v>00045 Spinel Town</v>
      </c>
      <c r="G132" s="40"/>
    </row>
    <row r="133">
      <c r="A133" s="11" t="s">
        <v>458</v>
      </c>
      <c r="B133" s="38">
        <f>match(A133,'E19 Pokemon Locations'!$A$1:$A830,0)</f>
        <v>299</v>
      </c>
      <c r="C133" s="33" t="str">
        <f t="array" ref="C133">index('E19 Pokemon Locations'!$A:$D,$B133,4)</f>
        <v>00008 Underground Railnet</v>
      </c>
      <c r="D133" s="38" t="str">
        <f>IFERROR(__xludf.DUMMYFUNCTION("query('E19 Pokemon Locations'!$A:$F,""Select D where A contains '""&amp;A133&amp;""' and not (D matches '""&amp;TEXTJOIN(""|"", 1, 'Available Pokemon'!$E$2:$E$34)&amp;""') and '""&amp;C133&amp;""' matches '""&amp;TEXTJOIN(""|"", 1, 'Available Pokemon'!$E$2:$E$34)&amp;""' limit 1"",0)"),"00035 Byxbysion Wasteland")</f>
        <v>00035 Byxbysion Wasteland</v>
      </c>
      <c r="G133" s="40"/>
    </row>
    <row r="134">
      <c r="A134" s="11" t="s">
        <v>582</v>
      </c>
      <c r="B134" s="38">
        <f>match(A134,'E19 Pokemon Locations'!$A$1:$A830,0)</f>
        <v>409</v>
      </c>
      <c r="C134" s="33" t="str">
        <f t="array" ref="C134">index('E19 Pokemon Locations'!$A:$D,$B134,4)</f>
        <v>00033 Azurine Island</v>
      </c>
      <c r="D134" s="38" t="str">
        <f>IFERROR(__xludf.DUMMYFUNCTION("query('E19 Pokemon Locations'!$A:$F,""Select D where A contains '""&amp;A134&amp;""' and not (D matches '""&amp;TEXTJOIN(""|"", 1, 'Available Pokemon'!$E$2:$E$34)&amp;""') and '""&amp;C134&amp;""' matches '""&amp;TEXTJOIN(""|"", 1, 'Available Pokemon'!$E$2:$E$34)&amp;""' limit 1"",0)"),"00036 Byxbysion Tunnels")</f>
        <v>00036 Byxbysion Tunnels</v>
      </c>
      <c r="G134" s="40"/>
    </row>
    <row r="135">
      <c r="A135" s="11" t="s">
        <v>573</v>
      </c>
      <c r="B135" s="38">
        <f>match(A135,'E19 Pokemon Locations'!$A$1:$A830,0)</f>
        <v>399</v>
      </c>
      <c r="C135" s="33" t="str">
        <f t="array" ref="C135">index('E19 Pokemon Locations'!$A:$D,$B135,4)</f>
        <v>00033 Azurine Island</v>
      </c>
      <c r="D135" s="38" t="str">
        <f>IFERROR(__xludf.DUMMYFUNCTION("query('E19 Pokemon Locations'!$A:$F,""Select D where A contains '""&amp;A135&amp;""' and not (D matches '""&amp;TEXTJOIN(""|"", 1, 'Available Pokemon'!$E$2:$E$34)&amp;""') and '""&amp;C135&amp;""' matches '""&amp;TEXTJOIN(""|"", 1, 'Available Pokemon'!$E$2:$E$34)&amp;""' limit 1"",0)"),"00036 Byxbysion Tunnels")</f>
        <v>00036 Byxbysion Tunnels</v>
      </c>
      <c r="G135" s="40"/>
    </row>
    <row r="136">
      <c r="A136" s="11" t="s">
        <v>575</v>
      </c>
      <c r="B136" s="38">
        <f>match(A136,'E19 Pokemon Locations'!$A$1:$A830,0)</f>
        <v>402</v>
      </c>
      <c r="C136" s="33" t="str">
        <f t="array" ref="C136">index('E19 Pokemon Locations'!$A:$D,$B136,4)</f>
        <v>00033 Azurine Island</v>
      </c>
      <c r="D136" s="38" t="str">
        <f>IFERROR(__xludf.DUMMYFUNCTION("query('E19 Pokemon Locations'!$A:$F,""Select D where A contains '""&amp;A136&amp;""' and not (D matches '""&amp;TEXTJOIN(""|"", 1, 'Available Pokemon'!$E$2:$E$34)&amp;""') and '""&amp;C136&amp;""' matches '""&amp;TEXTJOIN(""|"", 1, 'Available Pokemon'!$E$2:$E$34)&amp;""' limit 1"",0)"),"00054 Tanzan Cove")</f>
        <v>00054 Tanzan Cove</v>
      </c>
      <c r="G136" s="40"/>
    </row>
    <row r="137">
      <c r="A137" s="11" t="s">
        <v>583</v>
      </c>
      <c r="B137" s="38">
        <f>match(A137,'E19 Pokemon Locations'!$A$1:$A830,0)</f>
        <v>411</v>
      </c>
      <c r="C137" s="33" t="str">
        <f t="array" ref="C137">index('E19 Pokemon Locations'!$A:$D,$B137,4)</f>
        <v>00035 Byxbysion Wasteland</v>
      </c>
      <c r="D137" s="38" t="str">
        <f>IFERROR(__xludf.DUMMYFUNCTION("query('E19 Pokemon Locations'!$A:$F,""Select D where A contains '""&amp;A137&amp;""' and not (D matches '""&amp;TEXTJOIN(""|"", 1, 'Available Pokemon'!$E$2:$E$34)&amp;""') and '""&amp;C137&amp;""' matches '""&amp;TEXTJOIN(""|"", 1, 'Available Pokemon'!$E$2:$E$34)&amp;""' limit 1"",0)"),"#N/A")</f>
        <v>#N/A</v>
      </c>
      <c r="G137" s="40"/>
    </row>
    <row r="138">
      <c r="A138" s="11" t="s">
        <v>180</v>
      </c>
      <c r="B138" s="38">
        <f>match(A138,'E19 Pokemon Locations'!$A$1:$A830,0)</f>
        <v>77</v>
      </c>
      <c r="C138" s="33" t="str">
        <f t="array" ref="C138">index('E19 Pokemon Locations'!$A:$D,$B138,4)</f>
        <v>00006 Peridot Ward</v>
      </c>
      <c r="D138" s="38" t="str">
        <f>IFERROR(__xludf.DUMMYFUNCTION("query('E19 Pokemon Locations'!$A:$F,""Select D where A contains '""&amp;A138&amp;""' and not (D matches '""&amp;TEXTJOIN(""|"", 1, 'Available Pokemon'!$E$2:$E$34)&amp;""') and '""&amp;C138&amp;""' matches '""&amp;TEXTJOIN(""|"", 1, 'Available Pokemon'!$E$2:$E$34)&amp;""' limit 1"",0)"),"00035 Byxbysion Wasteland")</f>
        <v>00035 Byxbysion Wasteland</v>
      </c>
      <c r="G138" s="40"/>
    </row>
    <row r="139">
      <c r="A139" s="11" t="s">
        <v>590</v>
      </c>
      <c r="B139" s="38">
        <f>match(A139,'E19 Pokemon Locations'!$A$1:$A830,0)</f>
        <v>423</v>
      </c>
      <c r="C139" s="33" t="str">
        <f t="array" ref="C139">index('E19 Pokemon Locations'!$A:$D,$B139,4)</f>
        <v>00035 Byxbysion Wasteland</v>
      </c>
      <c r="D139" s="38" t="str">
        <f>IFERROR(__xludf.DUMMYFUNCTION("query('E19 Pokemon Locations'!$A:$F,""Select D where A contains '""&amp;A139&amp;""' and not (D matches '""&amp;TEXTJOIN(""|"", 1, 'Available Pokemon'!$E$2:$E$34)&amp;""') and '""&amp;C139&amp;""' matches '""&amp;TEXTJOIN(""|"", 1, 'Available Pokemon'!$E$2:$E$34)&amp;""' limit 1"",0)"),"#N/A")</f>
        <v>#N/A</v>
      </c>
      <c r="G139" s="40"/>
    </row>
    <row r="140">
      <c r="A140" s="11" t="s">
        <v>588</v>
      </c>
      <c r="B140" s="38">
        <f>match(A140,'E19 Pokemon Locations'!$A$1:$A830,0)</f>
        <v>419</v>
      </c>
      <c r="C140" s="33" t="str">
        <f t="array" ref="C140">index('E19 Pokemon Locations'!$A:$D,$B140,4)</f>
        <v>00035 Byxbysion Wasteland</v>
      </c>
      <c r="D140" s="38" t="str">
        <f>IFERROR(__xludf.DUMMYFUNCTION("query('E19 Pokemon Locations'!$A:$F,""Select D where A contains '""&amp;A140&amp;""' and not (D matches '""&amp;TEXTJOIN(""|"", 1, 'Available Pokemon'!$E$2:$E$34)&amp;""') and '""&amp;C140&amp;""' matches '""&amp;TEXTJOIN(""|"", 1, 'Available Pokemon'!$E$2:$E$34)&amp;""' limit 1"",0)"),"#N/A")</f>
        <v>#N/A</v>
      </c>
      <c r="G140" s="40"/>
    </row>
    <row r="141">
      <c r="A141" s="11" t="s">
        <v>591</v>
      </c>
      <c r="B141" s="38">
        <f>match(A141,'E19 Pokemon Locations'!$A$1:$A830,0)</f>
        <v>424</v>
      </c>
      <c r="C141" s="33" t="str">
        <f t="array" ref="C141">index('E19 Pokemon Locations'!$A:$D,$B141,4)</f>
        <v>00035 Byxbysion Wasteland</v>
      </c>
      <c r="D141" s="38" t="str">
        <f>IFERROR(__xludf.DUMMYFUNCTION("query('E19 Pokemon Locations'!$A:$F,""Select D where A contains '""&amp;A141&amp;""' and not (D matches '""&amp;TEXTJOIN(""|"", 1, 'Available Pokemon'!$E$2:$E$34)&amp;""') and '""&amp;C141&amp;""' matches '""&amp;TEXTJOIN(""|"", 1, 'Available Pokemon'!$E$2:$E$34)&amp;""' limit 1"",0)"),"#N/A")</f>
        <v>#N/A</v>
      </c>
      <c r="G141" s="40"/>
    </row>
    <row r="142">
      <c r="A142" s="11" t="s">
        <v>592</v>
      </c>
      <c r="B142" s="38">
        <f>match(A142,'E19 Pokemon Locations'!$A$1:$A830,0)</f>
        <v>425</v>
      </c>
      <c r="C142" s="33" t="str">
        <f t="array" ref="C142">index('E19 Pokemon Locations'!$A:$D,$B142,4)</f>
        <v>00035 Byxbysion Wasteland</v>
      </c>
      <c r="D142" s="38" t="str">
        <f>IFERROR(__xludf.DUMMYFUNCTION("query('E19 Pokemon Locations'!$A:$F,""Select D where A contains '""&amp;A142&amp;""' and not (D matches '""&amp;TEXTJOIN(""|"", 1, 'Available Pokemon'!$E$2:$E$34)&amp;""') and '""&amp;C142&amp;""' matches '""&amp;TEXTJOIN(""|"", 1, 'Available Pokemon'!$E$2:$E$34)&amp;""' limit 1"",0)"),"#N/A")</f>
        <v>#N/A</v>
      </c>
      <c r="G142" s="40"/>
    </row>
    <row r="143">
      <c r="A143" s="11" t="s">
        <v>453</v>
      </c>
      <c r="B143" s="38">
        <f>match(A143,'E19 Pokemon Locations'!$A$1:$A830,0)</f>
        <v>294</v>
      </c>
      <c r="C143" s="33" t="str">
        <f t="array" ref="C143">index('E19 Pokemon Locations'!$A:$D,$B143,4)</f>
        <v>00008 Underground Railnet</v>
      </c>
      <c r="D143" s="38" t="str">
        <f>IFERROR(__xludf.DUMMYFUNCTION("query('E19 Pokemon Locations'!$A:$F,""Select D where A contains '""&amp;A143&amp;""' and not (D matches '""&amp;TEXTJOIN(""|"", 1, 'Available Pokemon'!$E$2:$E$34)&amp;""') and '""&amp;C143&amp;""' matches '""&amp;TEXTJOIN(""|"", 1, 'Available Pokemon'!$E$2:$E$34)&amp;""' limit 1"",0)"),"00035 Byxbysion Wasteland")</f>
        <v>00035 Byxbysion Wasteland</v>
      </c>
      <c r="G143" s="40"/>
    </row>
    <row r="144">
      <c r="A144" s="11" t="s">
        <v>585</v>
      </c>
      <c r="B144" s="38">
        <f>match(A144,'E19 Pokemon Locations'!$A$1:$A830,0)</f>
        <v>415</v>
      </c>
      <c r="C144" s="33" t="str">
        <f t="array" ref="C144">index('E19 Pokemon Locations'!$A:$D,$B144,4)</f>
        <v>00035 Byxbysion Wasteland</v>
      </c>
      <c r="D144" s="38" t="str">
        <f>IFERROR(__xludf.DUMMYFUNCTION("query('E19 Pokemon Locations'!$A:$F,""Select D where A contains '""&amp;A144&amp;""' and not (D matches '""&amp;TEXTJOIN(""|"", 1, 'Available Pokemon'!$E$2:$E$34)&amp;""') and '""&amp;C144&amp;""' matches '""&amp;TEXTJOIN(""|"", 1, 'Available Pokemon'!$E$2:$E$34)&amp;""' limit 1"",0)"),"#N/A")</f>
        <v>#N/A</v>
      </c>
      <c r="G144" s="40"/>
    </row>
    <row r="145">
      <c r="A145" s="11" t="s">
        <v>345</v>
      </c>
      <c r="B145" s="38">
        <f>match(A145,'E19 Pokemon Locations'!$A$1:$A830,0)</f>
        <v>183</v>
      </c>
      <c r="C145" s="33" t="str">
        <f t="array" ref="C145">index('E19 Pokemon Locations'!$A:$D,$B145,4)</f>
        <v>00017 Malchous Forest Park</v>
      </c>
      <c r="D145" s="38" t="str">
        <f>IFERROR(__xludf.DUMMYFUNCTION("query('E19 Pokemon Locations'!$A:$F,""Select D where A contains '""&amp;A145&amp;""' and not (D matches '""&amp;TEXTJOIN(""|"", 1, 'Available Pokemon'!$E$2:$E$34)&amp;""') and '""&amp;C145&amp;""' matches '""&amp;TEXTJOIN(""|"", 1, 'Available Pokemon'!$E$2:$E$34)&amp;""' limit 1"",0)"),"00035 Byxbysion Wasteland")</f>
        <v>00035 Byxbysion Wasteland</v>
      </c>
      <c r="G145" s="40"/>
    </row>
    <row r="146">
      <c r="A146" s="11" t="s">
        <v>194</v>
      </c>
      <c r="B146" s="38">
        <f>match(A146,'E19 Pokemon Locations'!$A$1:$A830,0)</f>
        <v>86</v>
      </c>
      <c r="C146" s="33" t="str">
        <f t="array" ref="C146">index('E19 Pokemon Locations'!$A:$D,$B146,4)</f>
        <v>00004 Lower Peridot Ward</v>
      </c>
      <c r="D146" s="38" t="str">
        <f>IFERROR(__xludf.DUMMYFUNCTION("query('E19 Pokemon Locations'!$A:$F,""Select D where A contains '""&amp;A146&amp;""' and not (D matches '""&amp;TEXTJOIN(""|"", 1, 'Available Pokemon'!$E$2:$E$34)&amp;""') and '""&amp;C146&amp;""' matches '""&amp;TEXTJOIN(""|"", 1, 'Available Pokemon'!$E$2:$E$34)&amp;""' limit 1"",0)"),"00036 Byxbysion Tunnels")</f>
        <v>00036 Byxbysion Tunnels</v>
      </c>
      <c r="G146" s="40"/>
    </row>
    <row r="147">
      <c r="A147" s="11" t="s">
        <v>456</v>
      </c>
      <c r="B147" s="38">
        <f>match(A147,'E19 Pokemon Locations'!$A$1:$A830,0)</f>
        <v>298</v>
      </c>
      <c r="C147" s="33" t="str">
        <f t="array" ref="C147">index('E19 Pokemon Locations'!$A:$D,$B147,4)</f>
        <v>00008 Underground Railnet</v>
      </c>
      <c r="D147" s="38" t="str">
        <f>IFERROR(__xludf.DUMMYFUNCTION("query('E19 Pokemon Locations'!$A:$F,""Select D where A contains '""&amp;A147&amp;""' and not (D matches '""&amp;TEXTJOIN(""|"", 1, 'Available Pokemon'!$E$2:$E$34)&amp;""') and '""&amp;C147&amp;""' matches '""&amp;TEXTJOIN(""|"", 1, 'Available Pokemon'!$E$2:$E$34)&amp;""' limit 1"",0)"),"00036 Byxbysion Tunnels")</f>
        <v>00036 Byxbysion Tunnels</v>
      </c>
      <c r="G147" s="40"/>
    </row>
    <row r="148">
      <c r="A148" s="2" t="s">
        <v>288</v>
      </c>
      <c r="B148" s="38">
        <f>match(A148,'E19 Pokemon Locations'!$A$1:$A830,0)</f>
        <v>145</v>
      </c>
      <c r="C148" s="33" t="str">
        <f t="array" ref="C148">index('E19 Pokemon Locations'!$A:$D,$B148,4)</f>
        <v>00015 Onyx Arcade</v>
      </c>
      <c r="D148" s="38" t="str">
        <f>IFERROR(__xludf.DUMMYFUNCTION("query('E19 Pokemon Locations'!$A:$F,""Select D where A contains '""&amp;A148&amp;""' and not (D matches '""&amp;TEXTJOIN(""|"", 1, 'Available Pokemon'!$E$2:$E$34)&amp;""') and '""&amp;C148&amp;""' matches '""&amp;TEXTJOIN(""|"", 1, 'Available Pokemon'!$E$2:$E$34)&amp;""' limit 1"",0)"),"#N/A")</f>
        <v>#N/A</v>
      </c>
      <c r="G148" s="40"/>
    </row>
    <row r="149">
      <c r="A149" s="2" t="s">
        <v>594</v>
      </c>
      <c r="B149" s="38">
        <f>match(A149,'E19 Pokemon Locations'!$A$1:$A830,0)</f>
        <v>433</v>
      </c>
      <c r="C149" s="33" t="str">
        <f t="array" ref="C149">index('E19 Pokemon Locations'!$A:$D,$B149,4)</f>
        <v>00036 Byxbysion Tunnels</v>
      </c>
      <c r="D149" s="38" t="str">
        <f>IFERROR(__xludf.DUMMYFUNCTION("query('E19 Pokemon Locations'!$A:$F,""Select D where A contains '""&amp;A149&amp;""' and not (D matches '""&amp;TEXTJOIN(""|"", 1, 'Available Pokemon'!$E$2:$E$34)&amp;""') and '""&amp;C149&amp;""' matches '""&amp;TEXTJOIN(""|"", 1, 'Available Pokemon'!$E$2:$E$34)&amp;""' limit 1"",0)"),"#N/A")</f>
        <v>#N/A</v>
      </c>
      <c r="G149" s="40"/>
    </row>
    <row r="150">
      <c r="A150" s="11" t="s">
        <v>494</v>
      </c>
      <c r="B150" s="38">
        <f>match(A150,'E19 Pokemon Locations'!$A$1:$A830,0)</f>
        <v>325</v>
      </c>
      <c r="C150" s="33" t="str">
        <f t="array" ref="C150">index('E19 Pokemon Locations'!$A:$D,$B150,4)</f>
        <v>00026 Beryl Cave</v>
      </c>
      <c r="D150" s="38" t="str">
        <f>IFERROR(__xludf.DUMMYFUNCTION("query('E19 Pokemon Locations'!$A:$F,""Select D where A contains '""&amp;A150&amp;""' and not (D matches '""&amp;TEXTJOIN(""|"", 1, 'Available Pokemon'!$E$2:$E$34)&amp;""') and '""&amp;C150&amp;""' matches '""&amp;TEXTJOIN(""|"", 1, 'Available Pokemon'!$E$2:$E$34)&amp;""' limit 1"",0)"),"#N/A")</f>
        <v>#N/A</v>
      </c>
      <c r="G150" s="40"/>
    </row>
    <row r="151">
      <c r="A151" s="11" t="s">
        <v>595</v>
      </c>
      <c r="B151" s="38">
        <f>match(A151,'E19 Pokemon Locations'!$A$1:$A830,0)</f>
        <v>436</v>
      </c>
      <c r="C151" s="33" t="str">
        <f t="array" ref="C151">index('E19 Pokemon Locations'!$A:$D,$B151,4)</f>
        <v>00036 Byxbysion Tunnels</v>
      </c>
      <c r="D151" s="38" t="str">
        <f>IFERROR(__xludf.DUMMYFUNCTION("query('E19 Pokemon Locations'!$A:$F,""Select D where A contains '""&amp;A151&amp;""' and not (D matches '""&amp;TEXTJOIN(""|"", 1, 'Available Pokemon'!$E$2:$E$34)&amp;""') and '""&amp;C151&amp;""' matches '""&amp;TEXTJOIN(""|"", 1, 'Available Pokemon'!$E$2:$E$34)&amp;""' limit 1"",0)"),"#N/A")</f>
        <v>#N/A</v>
      </c>
      <c r="G151" s="40"/>
    </row>
    <row r="152">
      <c r="A152" s="11" t="s">
        <v>129</v>
      </c>
      <c r="B152" s="38">
        <f>match(A152,'E19 Pokemon Locations'!$A$1:$A830,0)</f>
        <v>50</v>
      </c>
      <c r="C152" s="33" t="str">
        <f t="array" ref="C152">index('E19 Pokemon Locations'!$A:$D,$B152,4)</f>
        <v>00004 Lower Peridot Ward</v>
      </c>
      <c r="D152" s="38" t="str">
        <f>IFERROR(__xludf.DUMMYFUNCTION("query('E19 Pokemon Locations'!$A:$F,""Select D where A contains '""&amp;A152&amp;""' and not (D matches '""&amp;TEXTJOIN(""|"", 1, 'Available Pokemon'!$E$2:$E$34)&amp;""') and '""&amp;C152&amp;""' matches '""&amp;TEXTJOIN(""|"", 1, 'Available Pokemon'!$E$2:$E$34)&amp;""' limit 1"",0)"),"00155 Underground Railnet Renovated")</f>
        <v>00155 Underground Railnet Renovated</v>
      </c>
      <c r="G152" s="40"/>
    </row>
    <row r="153">
      <c r="A153" s="11" t="s">
        <v>361</v>
      </c>
      <c r="B153" s="38">
        <f>match(A153,'E19 Pokemon Locations'!$A$1:$A830,0)</f>
        <v>203</v>
      </c>
      <c r="C153" s="33" t="str">
        <f t="array" ref="C153">index('E19 Pokemon Locations'!$A:$D,$B153,4)</f>
        <v>00018 Rhodochrine Jungle</v>
      </c>
      <c r="D153" s="38" t="str">
        <f>IFERROR(__xludf.DUMMYFUNCTION("query('E19 Pokemon Locations'!$A:$F,""Select D where A contains '""&amp;A153&amp;""' and not (D matches '""&amp;TEXTJOIN(""|"", 1, 'Available Pokemon'!$E$2:$E$34)&amp;""') and '""&amp;C153&amp;""' matches '""&amp;TEXTJOIN(""|"", 1, 'Available Pokemon'!$E$2:$E$34)&amp;""' limit 1"",0)"),"#N/A")</f>
        <v>#N/A</v>
      </c>
      <c r="G153" s="40"/>
    </row>
    <row r="154">
      <c r="A154" s="11" t="s">
        <v>628</v>
      </c>
      <c r="B154" s="38">
        <f>match(A154,'E19 Pokemon Locations'!$A$1:$A830,0)</f>
        <v>490</v>
      </c>
      <c r="C154" s="33" t="str">
        <f t="array" ref="C154">index('E19 Pokemon Locations'!$A:$D,$B154,4)</f>
        <v>00043 Chrysolia Forest</v>
      </c>
      <c r="D154" s="38" t="str">
        <f>IFERROR(__xludf.DUMMYFUNCTION("query('E19 Pokemon Locations'!$A:$F,""Select D where A contains '""&amp;A154&amp;""' and not (D matches '""&amp;TEXTJOIN(""|"", 1, 'Available Pokemon'!$E$2:$E$34)&amp;""') and '""&amp;C154&amp;""' matches '""&amp;TEXTJOIN(""|"", 1, 'Available Pokemon'!$E$2:$E$34)&amp;""' limit 1"",0)"),"#N/A")</f>
        <v>#N/A</v>
      </c>
      <c r="G154" s="40"/>
    </row>
    <row r="155">
      <c r="A155" s="11" t="s">
        <v>638</v>
      </c>
      <c r="B155" s="38">
        <f>match(A155,'E19 Pokemon Locations'!$A$1:$A830,0)</f>
        <v>501</v>
      </c>
      <c r="C155" s="33" t="str">
        <f t="array" ref="C155">index('E19 Pokemon Locations'!$A:$D,$B155,4)</f>
        <v>00043 Chrysolia Forest</v>
      </c>
      <c r="D155" s="38" t="str">
        <f>IFERROR(__xludf.DUMMYFUNCTION("query('E19 Pokemon Locations'!$A:$F,""Select D where A contains '""&amp;A155&amp;""' and not (D matches '""&amp;TEXTJOIN(""|"", 1, 'Available Pokemon'!$E$2:$E$34)&amp;""') and '""&amp;C155&amp;""' matches '""&amp;TEXTJOIN(""|"", 1, 'Available Pokemon'!$E$2:$E$34)&amp;""' limit 1"",0)"),"#N/A")</f>
        <v>#N/A</v>
      </c>
      <c r="G155" s="40"/>
    </row>
    <row r="156">
      <c r="A156" s="11" t="s">
        <v>359</v>
      </c>
      <c r="B156" s="38">
        <f>match(A156,'E19 Pokemon Locations'!$A$1:$A830,0)</f>
        <v>201</v>
      </c>
      <c r="C156" s="33" t="str">
        <f t="array" ref="C156">index('E19 Pokemon Locations'!$A:$D,$B156,4)</f>
        <v>00018 Rhodochrine Jungle</v>
      </c>
      <c r="D156" s="38" t="str">
        <f>IFERROR(__xludf.DUMMYFUNCTION("query('E19 Pokemon Locations'!$A:$F,""Select D where A contains '""&amp;A156&amp;""' and not (D matches '""&amp;TEXTJOIN(""|"", 1, 'Available Pokemon'!$E$2:$E$34)&amp;""') and '""&amp;C156&amp;""' matches '""&amp;TEXTJOIN(""|"", 1, 'Available Pokemon'!$E$2:$E$34)&amp;""' limit 1"",0)"),"#N/A")</f>
        <v>#N/A</v>
      </c>
      <c r="G156" s="40"/>
    </row>
    <row r="157">
      <c r="A157" s="11" t="s">
        <v>348</v>
      </c>
      <c r="B157" s="38">
        <f>match(A157,'E19 Pokemon Locations'!$A$1:$A830,0)</f>
        <v>185</v>
      </c>
      <c r="C157" s="33" t="str">
        <f t="array" ref="C157">index('E19 Pokemon Locations'!$A:$D,$B157,4)</f>
        <v>00017 Malchous Forest Park</v>
      </c>
      <c r="D157" s="38" t="str">
        <f>IFERROR(__xludf.DUMMYFUNCTION("query('E19 Pokemon Locations'!$A:$F,""Select D where A contains '""&amp;A157&amp;""' and not (D matches '""&amp;TEXTJOIN(""|"", 1, 'Available Pokemon'!$E$2:$E$34)&amp;""') and '""&amp;C157&amp;""' matches '""&amp;TEXTJOIN(""|"", 1, 'Available Pokemon'!$E$2:$E$34)&amp;""' limit 1"",0)"),"00043 Chrysolia Forest")</f>
        <v>00043 Chrysolia Forest</v>
      </c>
      <c r="G157" s="40"/>
    </row>
    <row r="158">
      <c r="A158" s="11" t="s">
        <v>635</v>
      </c>
      <c r="B158" s="38">
        <f>match(A158,'E19 Pokemon Locations'!$A$1:$A830,0)</f>
        <v>495</v>
      </c>
      <c r="C158" s="33" t="str">
        <f t="array" ref="C158">index('E19 Pokemon Locations'!$A:$D,$B158,4)</f>
        <v>00043 Chrysolia Forest</v>
      </c>
      <c r="D158" s="38" t="str">
        <f>IFERROR(__xludf.DUMMYFUNCTION("query('E19 Pokemon Locations'!$A:$F,""Select D where A contains '""&amp;A158&amp;""' and not (D matches '""&amp;TEXTJOIN(""|"", 1, 'Available Pokemon'!$E$2:$E$34)&amp;""') and '""&amp;C158&amp;""' matches '""&amp;TEXTJOIN(""|"", 1, 'Available Pokemon'!$E$2:$E$34)&amp;""' limit 1"",0)"),"#N/A")</f>
        <v>#N/A</v>
      </c>
      <c r="G158" s="40"/>
    </row>
    <row r="159">
      <c r="A159" s="11" t="s">
        <v>631</v>
      </c>
      <c r="B159" s="38">
        <f>match(A159,'E19 Pokemon Locations'!$A$1:$A830,0)</f>
        <v>494</v>
      </c>
      <c r="C159" s="33" t="str">
        <f t="array" ref="C159">index('E19 Pokemon Locations'!$A:$D,$B159,4)</f>
        <v>00043 Chrysolia Forest</v>
      </c>
      <c r="D159" s="38" t="str">
        <f>IFERROR(__xludf.DUMMYFUNCTION("query('E19 Pokemon Locations'!$A:$F,""Select D where A contains '""&amp;A159&amp;""' and not (D matches '""&amp;TEXTJOIN(""|"", 1, 'Available Pokemon'!$E$2:$E$34)&amp;""') and '""&amp;C159&amp;""' matches '""&amp;TEXTJOIN(""|"", 1, 'Available Pokemon'!$E$2:$E$34)&amp;""' limit 1"",0)"),"#N/A")</f>
        <v>#N/A</v>
      </c>
      <c r="G159" s="40"/>
    </row>
    <row r="160">
      <c r="A160" s="11" t="s">
        <v>112</v>
      </c>
      <c r="B160" s="38">
        <f>match(A160,'E19 Pokemon Locations'!$A$1:$A830,0)</f>
        <v>42</v>
      </c>
      <c r="C160" s="33" t="str">
        <f t="array" ref="C160">index('E19 Pokemon Locations'!$A:$D,$B160,4)</f>
        <v>00004 Lower Peridot Ward</v>
      </c>
      <c r="D160" s="38" t="str">
        <f>IFERROR(__xludf.DUMMYFUNCTION("query('E19 Pokemon Locations'!$A:$F,""Select D where A contains '""&amp;A160&amp;""' and not (D matches '""&amp;TEXTJOIN(""|"", 1, 'Available Pokemon'!$E$2:$E$34)&amp;""') and '""&amp;C160&amp;""' matches '""&amp;TEXTJOIN(""|"", 1, 'Available Pokemon'!$E$2:$E$34)&amp;""' limit 1"",0)"),"00043 Chrysolia Forest")</f>
        <v>00043 Chrysolia Forest</v>
      </c>
      <c r="G160" s="40"/>
    </row>
    <row r="161">
      <c r="A161" s="11" t="s">
        <v>639</v>
      </c>
      <c r="B161" s="38">
        <f>match(A161,'E19 Pokemon Locations'!$A$1:$A830,0)</f>
        <v>504</v>
      </c>
      <c r="C161" s="33" t="str">
        <f t="array" ref="C161">index('E19 Pokemon Locations'!$A:$D,$B161,4)</f>
        <v>00043 Chrysolia Forest</v>
      </c>
      <c r="D161" s="38" t="str">
        <f>IFERROR(__xludf.DUMMYFUNCTION("query('E19 Pokemon Locations'!$A:$F,""Select D where A contains '""&amp;A161&amp;""' and not (D matches '""&amp;TEXTJOIN(""|"", 1, 'Available Pokemon'!$E$2:$E$34)&amp;""') and '""&amp;C161&amp;""' matches '""&amp;TEXTJOIN(""|"", 1, 'Available Pokemon'!$E$2:$E$34)&amp;""' limit 1"",0)"),"#N/A")</f>
        <v>#N/A</v>
      </c>
      <c r="G161" s="40"/>
    </row>
    <row r="162">
      <c r="A162" s="11" t="s">
        <v>641</v>
      </c>
      <c r="B162" s="38">
        <f>match(A162,'E19 Pokemon Locations'!$A$1:$A830,0)</f>
        <v>505</v>
      </c>
      <c r="C162" s="33" t="str">
        <f t="array" ref="C162">index('E19 Pokemon Locations'!$A:$D,$B162,4)</f>
        <v>00043 Chrysolia Forest</v>
      </c>
      <c r="D162" s="38" t="str">
        <f>IFERROR(__xludf.DUMMYFUNCTION("query('E19 Pokemon Locations'!$A:$F,""Select D where A contains '""&amp;A162&amp;""' and not (D matches '""&amp;TEXTJOIN(""|"", 1, 'Available Pokemon'!$E$2:$E$34)&amp;""') and '""&amp;C162&amp;""' matches '""&amp;TEXTJOIN(""|"", 1, 'Available Pokemon'!$E$2:$E$34)&amp;""' limit 1"",0)"),"#N/A")</f>
        <v>#N/A</v>
      </c>
      <c r="G162" s="40"/>
    </row>
    <row r="163">
      <c r="A163" s="11" t="s">
        <v>642</v>
      </c>
      <c r="B163" s="38">
        <f>match(A163,'E19 Pokemon Locations'!$A$1:$A830,0)</f>
        <v>506</v>
      </c>
      <c r="C163" s="33" t="str">
        <f t="array" ref="C163">index('E19 Pokemon Locations'!$A:$D,$B163,4)</f>
        <v>00043 Chrysolia Forest</v>
      </c>
      <c r="D163" s="38" t="str">
        <f>IFERROR(__xludf.DUMMYFUNCTION("query('E19 Pokemon Locations'!$A:$F,""Select D where A contains '""&amp;A163&amp;""' and not (D matches '""&amp;TEXTJOIN(""|"", 1, 'Available Pokemon'!$E$2:$E$34)&amp;""') and '""&amp;C163&amp;""' matches '""&amp;TEXTJOIN(""|"", 1, 'Available Pokemon'!$E$2:$E$34)&amp;""' limit 1"",0)"),"#N/A")</f>
        <v>#N/A</v>
      </c>
      <c r="G163" s="40"/>
    </row>
    <row r="164">
      <c r="A164" s="11" t="s">
        <v>637</v>
      </c>
      <c r="B164" s="38">
        <f>match(A164,'E19 Pokemon Locations'!$A$1:$A830,0)</f>
        <v>497</v>
      </c>
      <c r="C164" s="33" t="str">
        <f t="array" ref="C164">index('E19 Pokemon Locations'!$A:$D,$B164,4)</f>
        <v>00043 Chrysolia Forest</v>
      </c>
      <c r="D164" s="38" t="str">
        <f>IFERROR(__xludf.DUMMYFUNCTION("query('E19 Pokemon Locations'!$A:$F,""Select D where A contains '""&amp;A164&amp;""' and not (D matches '""&amp;TEXTJOIN(""|"", 1, 'Available Pokemon'!$E$2:$E$34)&amp;""') and '""&amp;C164&amp;""' matches '""&amp;TEXTJOIN(""|"", 1, 'Available Pokemon'!$E$2:$E$34)&amp;""' limit 1"",0)"),"#N/A")</f>
        <v>#N/A</v>
      </c>
      <c r="G164" s="40"/>
    </row>
    <row r="165">
      <c r="A165" s="11" t="s">
        <v>84</v>
      </c>
      <c r="B165" s="38">
        <f>match(A165,'E19 Pokemon Locations'!$A$1:$A830,0)</f>
        <v>28</v>
      </c>
      <c r="C165" s="33" t="str">
        <f t="array" ref="C165">index('E19 Pokemon Locations'!$A:$D,$B165,4)</f>
        <v>00003 Opal Ward</v>
      </c>
      <c r="D165" s="38" t="str">
        <f>IFERROR(__xludf.DUMMYFUNCTION("query('E19 Pokemon Locations'!$A:$F,""Select D where A contains '""&amp;A165&amp;""' and not (D matches '""&amp;TEXTJOIN(""|"", 1, 'Available Pokemon'!$E$2:$E$34)&amp;""') and '""&amp;C165&amp;""' matches '""&amp;TEXTJOIN(""|"", 1, 'Available Pokemon'!$E$2:$E$34)&amp;""' limit 1"",0)"),"00044 Chrysolia Spring")</f>
        <v>00044 Chrysolia Spring</v>
      </c>
      <c r="G165" s="40"/>
    </row>
    <row r="166">
      <c r="A166" s="11" t="s">
        <v>86</v>
      </c>
      <c r="B166" s="38">
        <f>match(A166,'E19 Pokemon Locations'!$A$1:$A830,0)</f>
        <v>29</v>
      </c>
      <c r="C166" s="33" t="str">
        <f t="array" ref="C166">index('E19 Pokemon Locations'!$A:$D,$B166,4)</f>
        <v>00003 Opal Ward</v>
      </c>
      <c r="D166" s="38" t="str">
        <f>IFERROR(__xludf.DUMMYFUNCTION("query('E19 Pokemon Locations'!$A:$F,""Select D where A contains '""&amp;A166&amp;""' and not (D matches '""&amp;TEXTJOIN(""|"", 1, 'Available Pokemon'!$E$2:$E$34)&amp;""') and '""&amp;C166&amp;""' matches '""&amp;TEXTJOIN(""|"", 1, 'Available Pokemon'!$E$2:$E$34)&amp;""' limit 1"",0)"),"00044 Chrysolia Spring")</f>
        <v>00044 Chrysolia Spring</v>
      </c>
      <c r="G166" s="40"/>
    </row>
    <row r="167">
      <c r="A167" s="11" t="s">
        <v>648</v>
      </c>
      <c r="B167" s="38">
        <f>match(A167,'E19 Pokemon Locations'!$A$1:$A830,0)</f>
        <v>516</v>
      </c>
      <c r="C167" s="33" t="str">
        <f t="array" ref="C167">index('E19 Pokemon Locations'!$A:$D,$B167,4)</f>
        <v>00044 Chrysolia Spring</v>
      </c>
      <c r="D167" s="38" t="str">
        <f>IFERROR(__xludf.DUMMYFUNCTION("query('E19 Pokemon Locations'!$A:$F,""Select D where A contains '""&amp;A167&amp;""' and not (D matches '""&amp;TEXTJOIN(""|"", 1, 'Available Pokemon'!$E$2:$E$34)&amp;""') and '""&amp;C167&amp;""' matches '""&amp;TEXTJOIN(""|"", 1, 'Available Pokemon'!$E$2:$E$34)&amp;""' limit 1"",0)"),"#N/A")</f>
        <v>#N/A</v>
      </c>
      <c r="G167" s="40"/>
    </row>
    <row r="168">
      <c r="A168" s="11" t="s">
        <v>647</v>
      </c>
      <c r="B168" s="38">
        <f>match(A168,'E19 Pokemon Locations'!$A$1:$A830,0)</f>
        <v>515</v>
      </c>
      <c r="C168" s="33" t="str">
        <f t="array" ref="C168">index('E19 Pokemon Locations'!$A:$D,$B168,4)</f>
        <v>00044 Chrysolia Spring</v>
      </c>
      <c r="D168" s="38" t="str">
        <f>IFERROR(__xludf.DUMMYFUNCTION("query('E19 Pokemon Locations'!$A:$F,""Select D where A contains '""&amp;A168&amp;""' and not (D matches '""&amp;TEXTJOIN(""|"", 1, 'Available Pokemon'!$E$2:$E$34)&amp;""') and '""&amp;C168&amp;""' matches '""&amp;TEXTJOIN(""|"", 1, 'Available Pokemon'!$E$2:$E$34)&amp;""' limit 1"",0)"),"#N/A")</f>
        <v>#N/A</v>
      </c>
      <c r="G168" s="40"/>
    </row>
    <row r="169">
      <c r="A169" s="11" t="s">
        <v>646</v>
      </c>
      <c r="B169" s="38">
        <f>match(A169,'E19 Pokemon Locations'!$A$1:$A830,0)</f>
        <v>509</v>
      </c>
      <c r="C169" s="33" t="str">
        <f t="array" ref="C169">index('E19 Pokemon Locations'!$A:$D,$B169,4)</f>
        <v>00044 Chrysolia Spring</v>
      </c>
      <c r="D169" s="38" t="str">
        <f>IFERROR(__xludf.DUMMYFUNCTION("query('E19 Pokemon Locations'!$A:$F,""Select D where A contains '""&amp;A169&amp;""' and not (D matches '""&amp;TEXTJOIN(""|"", 1, 'Available Pokemon'!$E$2:$E$34)&amp;""') and '""&amp;C169&amp;""' matches '""&amp;TEXTJOIN(""|"", 1, 'Available Pokemon'!$E$2:$E$34)&amp;""' limit 1"",0)"),"#N/A")</f>
        <v>#N/A</v>
      </c>
      <c r="G169" s="40"/>
    </row>
    <row r="170">
      <c r="A170" s="11" t="s">
        <v>644</v>
      </c>
      <c r="B170" s="38">
        <f>match(A170,'E19 Pokemon Locations'!$A$1:$A830,0)</f>
        <v>508</v>
      </c>
      <c r="C170" s="33" t="str">
        <f t="array" ref="C170">index('E19 Pokemon Locations'!$A:$D,$B170,4)</f>
        <v>00044 Chrysolia Spring</v>
      </c>
      <c r="D170" s="38" t="str">
        <f>IFERROR(__xludf.DUMMYFUNCTION("query('E19 Pokemon Locations'!$A:$F,""Select D where A contains '""&amp;A170&amp;""' and not (D matches '""&amp;TEXTJOIN(""|"", 1, 'Available Pokemon'!$E$2:$E$34)&amp;""') and '""&amp;C170&amp;""' matches '""&amp;TEXTJOIN(""|"", 1, 'Available Pokemon'!$E$2:$E$34)&amp;""' limit 1"",0)"),"#N/A")</f>
        <v>#N/A</v>
      </c>
      <c r="G170" s="40"/>
    </row>
    <row r="171">
      <c r="A171" s="11" t="s">
        <v>603</v>
      </c>
      <c r="B171" s="38">
        <f>match(A171,'E19 Pokemon Locations'!$A$1:$A830,0)</f>
        <v>447</v>
      </c>
      <c r="C171" s="33" t="str">
        <f t="array" ref="C171">index('E19 Pokemon Locations'!$A:$D,$B171,4)</f>
        <v>00004 Lower Peridot Ward</v>
      </c>
      <c r="D171" s="38" t="str">
        <f>IFERROR(__xludf.DUMMYFUNCTION("query('E19 Pokemon Locations'!$A:$F,""Select D where A contains '""&amp;A171&amp;""' and not (D matches '""&amp;TEXTJOIN(""|"", 1, 'Available Pokemon'!$E$2:$E$34)&amp;""') and '""&amp;C171&amp;""' matches '""&amp;TEXTJOIN(""|"", 1, 'Available Pokemon'!$E$2:$E$34)&amp;""' limit 1"",0)"),"00093 Water Treatment Center")</f>
        <v>00093 Water Treatment Center</v>
      </c>
      <c r="G171" s="40"/>
    </row>
    <row r="172">
      <c r="A172" s="11" t="s">
        <v>406</v>
      </c>
      <c r="B172" s="38">
        <f>match(A172,'E19 Pokemon Locations'!$A$1:$A830,0)</f>
        <v>261</v>
      </c>
      <c r="C172" s="33" t="str">
        <f t="array" ref="C172">index('E19 Pokemon Locations'!$A:$D,$B172,4)</f>
        <v>00019 The Underroot</v>
      </c>
      <c r="D172" s="38" t="str">
        <f>IFERROR(__xludf.DUMMYFUNCTION("query('E19 Pokemon Locations'!$A:$F,""Select D where A contains '""&amp;A172&amp;""' and not (D matches '""&amp;TEXTJOIN(""|"", 1, 'Available Pokemon'!$E$2:$E$34)&amp;""') and '""&amp;C172&amp;""' matches '""&amp;TEXTJOIN(""|"", 1, 'Available Pokemon'!$E$2:$E$34)&amp;""' limit 1"",0)"),"#N/A")</f>
        <v>#N/A</v>
      </c>
      <c r="G172" s="40"/>
    </row>
    <row r="173">
      <c r="A173" s="11" t="s">
        <v>602</v>
      </c>
      <c r="B173" s="38">
        <f>match(A173,'E19 Pokemon Locations'!$A$1:$A830,0)</f>
        <v>445</v>
      </c>
      <c r="C173" s="33" t="str">
        <f t="array" ref="C173">index('E19 Pokemon Locations'!$A:$D,$B173,4)</f>
        <v>00004 Lower Peridot Ward</v>
      </c>
      <c r="D173" s="38" t="str">
        <f>IFERROR(__xludf.DUMMYFUNCTION("query('E19 Pokemon Locations'!$A:$F,""Select D where A contains '""&amp;A173&amp;""' and not (D matches '""&amp;TEXTJOIN(""|"", 1, 'Available Pokemon'!$E$2:$E$34)&amp;""') and '""&amp;C173&amp;""' matches '""&amp;TEXTJOIN(""|"", 1, 'Available Pokemon'!$E$2:$E$34)&amp;""' limit 1"",0)"),"00054 Tanzan Cove")</f>
        <v>00054 Tanzan Cove</v>
      </c>
      <c r="G173" s="40"/>
    </row>
    <row r="174">
      <c r="A174" s="11" t="s">
        <v>608</v>
      </c>
      <c r="B174" s="38">
        <f>match(A174,'E19 Pokemon Locations'!$A$1:$A830,0)</f>
        <v>458</v>
      </c>
      <c r="C174" s="33" t="str">
        <f t="array" ref="C174">index('E19 Pokemon Locations'!$A:$D,$B174,4)</f>
        <v>00019 The Underroot</v>
      </c>
      <c r="D174" s="38" t="str">
        <f>IFERROR(__xludf.DUMMYFUNCTION("query('E19 Pokemon Locations'!$A:$F,""Select D where A contains '""&amp;A174&amp;""' and not (D matches '""&amp;TEXTJOIN(""|"", 1, 'Available Pokemon'!$E$2:$E$34)&amp;""') and '""&amp;C174&amp;""' matches '""&amp;TEXTJOIN(""|"", 1, 'Available Pokemon'!$E$2:$E$34)&amp;""' limit 1"",0)"),"#N/A")</f>
        <v>#N/A</v>
      </c>
      <c r="G174" s="40"/>
    </row>
    <row r="175">
      <c r="A175" s="11" t="s">
        <v>481</v>
      </c>
      <c r="B175" s="38">
        <f>match(A175,'E19 Pokemon Locations'!$A$1:$A830,0)</f>
        <v>312</v>
      </c>
      <c r="C175" s="33" t="str">
        <f t="array" ref="C175">index('E19 Pokemon Locations'!$A:$D,$B175,4)</f>
        <v>00024 Lapis Ward Alleyway</v>
      </c>
      <c r="D175" s="38" t="str">
        <f>IFERROR(__xludf.DUMMYFUNCTION("query('E19 Pokemon Locations'!$A:$F,""Select D where A contains '""&amp;A175&amp;""' and not (D matches '""&amp;TEXTJOIN(""|"", 1, 'Available Pokemon'!$E$2:$E$34)&amp;""') and '""&amp;C175&amp;""' matches '""&amp;TEXTJOIN(""|"", 1, 'Available Pokemon'!$E$2:$E$34)&amp;""' limit 1"",0)"),"00052 Lapis Alleyway")</f>
        <v>00052 Lapis Alleyway</v>
      </c>
      <c r="G175" s="40"/>
    </row>
    <row r="176">
      <c r="A176" s="11" t="s">
        <v>286</v>
      </c>
      <c r="B176" s="38">
        <f>match(A176,'E19 Pokemon Locations'!$A$1:$A830,0)</f>
        <v>144</v>
      </c>
      <c r="C176" s="33" t="str">
        <f t="array" ref="C176">index('E19 Pokemon Locations'!$A:$D,$B176,4)</f>
        <v>00015 Onyx Arcade</v>
      </c>
      <c r="D176" s="38" t="str">
        <f>IFERROR(__xludf.DUMMYFUNCTION("query('E19 Pokemon Locations'!$A:$F,""Select D where A contains '""&amp;A176&amp;""' and not (D matches '""&amp;TEXTJOIN(""|"", 1, 'Available Pokemon'!$E$2:$E$34)&amp;""') and '""&amp;C176&amp;""' matches '""&amp;TEXTJOIN(""|"", 1, 'Available Pokemon'!$E$2:$E$34)&amp;""' limit 1"",0)"),"#N/A")</f>
        <v>#N/A</v>
      </c>
      <c r="G176" s="40"/>
    </row>
    <row r="177">
      <c r="A177" s="11" t="s">
        <v>680</v>
      </c>
      <c r="B177" s="38">
        <f>match(A177,'E19 Pokemon Locations'!$A$1:$A830,0)</f>
        <v>542</v>
      </c>
      <c r="C177" s="33" t="str">
        <f t="array" ref="C177">index('E19 Pokemon Locations'!$A:$D,$B177,4)</f>
        <v>00054 Tanzan Cove</v>
      </c>
      <c r="D177" s="38" t="str">
        <f>IFERROR(__xludf.DUMMYFUNCTION("query('E19 Pokemon Locations'!$A:$F,""Select D where A contains '""&amp;A177&amp;""' and not (D matches '""&amp;TEXTJOIN(""|"", 1, 'Available Pokemon'!$E$2:$E$34)&amp;""') and '""&amp;C177&amp;""' matches '""&amp;TEXTJOIN(""|"", 1, 'Available Pokemon'!$E$2:$E$34)&amp;""' limit 1"",0)"),"#N/A")</f>
        <v>#N/A</v>
      </c>
      <c r="G177" s="40"/>
    </row>
    <row r="178">
      <c r="A178" s="11" t="s">
        <v>694</v>
      </c>
      <c r="B178" s="38">
        <f>match(A178,'E19 Pokemon Locations'!$A$1:$A830,0)</f>
        <v>567</v>
      </c>
      <c r="C178" s="33" t="str">
        <f t="array" ref="C178">index('E19 Pokemon Locations'!$A:$D,$B178,4)</f>
        <v>00055 Lost Railcave</v>
      </c>
      <c r="D178" s="38" t="str">
        <f>IFERROR(__xludf.DUMMYFUNCTION("query('E19 Pokemon Locations'!$A:$F,""Select D where A contains '""&amp;A178&amp;""' and not (D matches '""&amp;TEXTJOIN(""|"", 1, 'Available Pokemon'!$E$2:$E$34)&amp;""') and '""&amp;C178&amp;""' matches '""&amp;TEXTJOIN(""|"", 1, 'Available Pokemon'!$E$2:$E$34)&amp;""' limit 1"",0)"),"#N/A")</f>
        <v>#N/A</v>
      </c>
      <c r="G178" s="40"/>
    </row>
    <row r="179">
      <c r="A179" s="11" t="s">
        <v>698</v>
      </c>
      <c r="B179" s="38">
        <f>match(A179,'E19 Pokemon Locations'!$A$1:$A830,0)</f>
        <v>577</v>
      </c>
      <c r="C179" s="33" t="str">
        <f t="array" ref="C179">index('E19 Pokemon Locations'!$A:$D,$B179,4)</f>
        <v>00056 Tanzan Mountain</v>
      </c>
      <c r="D179" s="38" t="str">
        <f>IFERROR(__xludf.DUMMYFUNCTION("query('E19 Pokemon Locations'!$A:$F,""Select D where A contains '""&amp;A179&amp;""' and not (D matches '""&amp;TEXTJOIN(""|"", 1, 'Available Pokemon'!$E$2:$E$34)&amp;""') and '""&amp;C179&amp;""' matches '""&amp;TEXTJOIN(""|"", 1, 'Available Pokemon'!$E$2:$E$34)&amp;""' limit 1"",0)"),"#N/A")</f>
        <v>#N/A</v>
      </c>
      <c r="G179" s="40"/>
    </row>
    <row r="180">
      <c r="A180" s="11" t="s">
        <v>1121</v>
      </c>
      <c r="B180" s="38">
        <f>match(A180,'E19 Pokemon Locations'!$A$1:$A830,0)</f>
        <v>1642</v>
      </c>
      <c r="C180" s="33" t="str">
        <f t="array" ref="C180">index('E19 Pokemon Locations'!$A:$D,$B180,4)</f>
        <v>00058 Tanzan Depths</v>
      </c>
      <c r="D180" s="38" t="str">
        <f>IFERROR(__xludf.DUMMYFUNCTION("query('E19 Pokemon Locations'!$A:$F,""Select D where A contains '""&amp;A180&amp;""' and not (D matches '""&amp;TEXTJOIN(""|"", 1, 'Available Pokemon'!$E$2:$E$34)&amp;""') and '""&amp;C180&amp;""' matches '""&amp;TEXTJOIN(""|"", 1, 'Available Pokemon'!$E$2:$E$34)&amp;""' limit 1"",0)"),"#N/A")</f>
        <v>#N/A</v>
      </c>
      <c r="G180" s="40"/>
    </row>
    <row r="181">
      <c r="A181" s="11" t="s">
        <v>702</v>
      </c>
      <c r="B181" s="38">
        <f>match(A181,'E19 Pokemon Locations'!$A$1:$A830,0)</f>
        <v>584</v>
      </c>
      <c r="C181" s="33" t="str">
        <f t="array" ref="C181">index('E19 Pokemon Locations'!$A:$D,$B181,4)</f>
        <v>00058 Tanzan Depths</v>
      </c>
      <c r="D181" s="38" t="str">
        <f>IFERROR(__xludf.DUMMYFUNCTION("query('E19 Pokemon Locations'!$A:$F,""Select D where A contains '""&amp;A181&amp;""' and not (D matches '""&amp;TEXTJOIN(""|"", 1, 'Available Pokemon'!$E$2:$E$34)&amp;""') and '""&amp;C181&amp;""' matches '""&amp;TEXTJOIN(""|"", 1, 'Available Pokemon'!$E$2:$E$34)&amp;""' limit 1"",0)"),"#N/A")</f>
        <v>#N/A</v>
      </c>
      <c r="G181" s="40"/>
    </row>
    <row r="182">
      <c r="A182" s="11" t="s">
        <v>373</v>
      </c>
      <c r="B182" s="38">
        <f>match(A182,'E19 Pokemon Locations'!$A$1:$A830,0)</f>
        <v>221</v>
      </c>
      <c r="C182" s="33" t="str">
        <f t="array" ref="C182">index('E19 Pokemon Locations'!$A:$D,$B182,4)</f>
        <v>00019 The Underroot</v>
      </c>
      <c r="D182" s="38" t="str">
        <f>IFERROR(__xludf.DUMMYFUNCTION("query('E19 Pokemon Locations'!$A:$F,""Select D where A contains '""&amp;A182&amp;""' and not (D matches '""&amp;TEXTJOIN(""|"", 1, 'Available Pokemon'!$E$2:$E$34)&amp;""') and '""&amp;C182&amp;""' matches '""&amp;TEXTJOIN(""|"", 1, 'Available Pokemon'!$E$2:$E$34)&amp;""' limit 1"",0)"),"#N/A")</f>
        <v>#N/A</v>
      </c>
      <c r="G182" s="40"/>
    </row>
    <row r="183">
      <c r="A183" s="11" t="s">
        <v>1072</v>
      </c>
      <c r="B183" s="38">
        <f>match(A183,'E19 Pokemon Locations'!$A$1:$A830,0)</f>
        <v>1492</v>
      </c>
      <c r="C183" s="33" t="str">
        <f t="array" ref="C183">index('E19 Pokemon Locations'!$A:$D,$B183,4)</f>
        <v>00165 Tourmaline Desert</v>
      </c>
      <c r="D183" s="38" t="str">
        <f>IFERROR(__xludf.DUMMYFUNCTION("query('E19 Pokemon Locations'!$A:$F,""Select D where A contains '""&amp;A183&amp;""' and not (D matches '""&amp;TEXTJOIN(""|"", 1, 'Available Pokemon'!$E$2:$E$34)&amp;""') and '""&amp;C183&amp;""' matches '""&amp;TEXTJOIN(""|"", 1, 'Available Pokemon'!$E$2:$E$34)&amp;""' limit 1"",0)"),"#N/A")</f>
        <v>#N/A</v>
      </c>
      <c r="G183" s="40"/>
    </row>
    <row r="184">
      <c r="A184" s="11" t="s">
        <v>705</v>
      </c>
      <c r="B184" s="38">
        <f>match(A184,'E19 Pokemon Locations'!$A$1:$A830,0)</f>
        <v>588</v>
      </c>
      <c r="C184" s="33" t="str">
        <f t="array" ref="C184">index('E19 Pokemon Locations'!$A:$D,$B184,4)</f>
        <v>00058 Tanzan Depths</v>
      </c>
      <c r="D184" s="38" t="str">
        <f>IFERROR(__xludf.DUMMYFUNCTION("query('E19 Pokemon Locations'!$A:$F,""Select D where A contains '""&amp;A184&amp;""' and not (D matches '""&amp;TEXTJOIN(""|"", 1, 'Available Pokemon'!$E$2:$E$34)&amp;""') and '""&amp;C184&amp;""' matches '""&amp;TEXTJOIN(""|"", 1, 'Available Pokemon'!$E$2:$E$34)&amp;""' limit 1"",0)"),"#N/A")</f>
        <v>#N/A</v>
      </c>
      <c r="G184" s="40"/>
    </row>
    <row r="185">
      <c r="A185" s="11" t="s">
        <v>1069</v>
      </c>
      <c r="B185" s="38">
        <f>match(A185,'E19 Pokemon Locations'!$A$1:$A830,0)</f>
        <v>1488</v>
      </c>
      <c r="C185" s="33" t="str">
        <f t="array" ref="C185">index('E19 Pokemon Locations'!$A:$D,$B185,4)</f>
        <v>00165 Tourmaline Desert</v>
      </c>
      <c r="D185" s="38" t="str">
        <f>IFERROR(__xludf.DUMMYFUNCTION("query('E19 Pokemon Locations'!$A:$F,""Select D where A contains '""&amp;A185&amp;""' and not (D matches '""&amp;TEXTJOIN(""|"", 1, 'Available Pokemon'!$E$2:$E$34)&amp;""') and '""&amp;C185&amp;""' matches '""&amp;TEXTJOIN(""|"", 1, 'Available Pokemon'!$E$2:$E$34)&amp;""' limit 1"",0)"),"#N/A")</f>
        <v>#N/A</v>
      </c>
      <c r="G185" s="40"/>
    </row>
    <row r="186">
      <c r="A186" s="11" t="s">
        <v>682</v>
      </c>
      <c r="B186" s="38">
        <f>match(A186,'E19 Pokemon Locations'!$A$1:$A830,0)</f>
        <v>547</v>
      </c>
      <c r="C186" s="33" t="str">
        <f t="array" ref="C186">index('E19 Pokemon Locations'!$A:$D,$B186,4)</f>
        <v>00054 Tanzan Cove</v>
      </c>
      <c r="D186" s="38" t="str">
        <f>IFERROR(__xludf.DUMMYFUNCTION("query('E19 Pokemon Locations'!$A:$F,""Select D where A contains '""&amp;A186&amp;""' and not (D matches '""&amp;TEXTJOIN(""|"", 1, 'Available Pokemon'!$E$2:$E$34)&amp;""') and '""&amp;C186&amp;""' matches '""&amp;TEXTJOIN(""|"", 1, 'Available Pokemon'!$E$2:$E$34)&amp;""' limit 1"",0)"),"#N/A")</f>
        <v>#N/A</v>
      </c>
      <c r="G186" s="40"/>
    </row>
    <row r="187">
      <c r="A187" s="11" t="s">
        <v>236</v>
      </c>
      <c r="B187" s="38">
        <f>match(A187,'E19 Pokemon Locations'!$A$1:$A830,0)</f>
        <v>113</v>
      </c>
      <c r="C187" s="33" t="str">
        <f t="array" ref="C187">index('E19 Pokemon Locations'!$A:$D,$B187,4)</f>
        <v>00010 Obsidia Slums</v>
      </c>
      <c r="D187" s="38" t="str">
        <f>IFERROR(__xludf.DUMMYFUNCTION("query('E19 Pokemon Locations'!$A:$F,""Select D where A contains '""&amp;A187&amp;""' and not (D matches '""&amp;TEXTJOIN(""|"", 1, 'Available Pokemon'!$E$2:$E$34)&amp;""') and '""&amp;C187&amp;""' matches '""&amp;TEXTJOIN(""|"", 1, 'Available Pokemon'!$E$2:$E$34)&amp;""' limit 1"",0)"),"00054 Tanzan Cove")</f>
        <v>00054 Tanzan Cove</v>
      </c>
      <c r="G187" s="40"/>
    </row>
    <row r="188">
      <c r="A188" s="11" t="s">
        <v>683</v>
      </c>
      <c r="B188" s="38">
        <f>match(A188,'E19 Pokemon Locations'!$A$1:$A830,0)</f>
        <v>551</v>
      </c>
      <c r="C188" s="33" t="str">
        <f t="array" ref="C188">index('E19 Pokemon Locations'!$A:$D,$B188,4)</f>
        <v>00054 Tanzan Cove</v>
      </c>
      <c r="D188" s="38" t="str">
        <f>IFERROR(__xludf.DUMMYFUNCTION("query('E19 Pokemon Locations'!$A:$F,""Select D where A contains '""&amp;A188&amp;""' and not (D matches '""&amp;TEXTJOIN(""|"", 1, 'Available Pokemon'!$E$2:$E$34)&amp;""') and '""&amp;C188&amp;""' matches '""&amp;TEXTJOIN(""|"", 1, 'Available Pokemon'!$E$2:$E$34)&amp;""' limit 1"",0)"),"#N/A")</f>
        <v>#N/A</v>
      </c>
      <c r="G188" s="40"/>
    </row>
    <row r="189">
      <c r="A189" s="11" t="s">
        <v>685</v>
      </c>
      <c r="B189" s="38">
        <f>match(A189,'E19 Pokemon Locations'!$A$1:$A830,0)</f>
        <v>554</v>
      </c>
      <c r="C189" s="33" t="str">
        <f t="array" ref="C189">index('E19 Pokemon Locations'!$A:$D,$B189,4)</f>
        <v>00054 Tanzan Cove</v>
      </c>
      <c r="D189" s="38" t="str">
        <f>IFERROR(__xludf.DUMMYFUNCTION("query('E19 Pokemon Locations'!$A:$F,""Select D where A contains '""&amp;A189&amp;""' and not (D matches '""&amp;TEXTJOIN(""|"", 1, 'Available Pokemon'!$E$2:$E$34)&amp;""') and '""&amp;C189&amp;""' matches '""&amp;TEXTJOIN(""|"", 1, 'Available Pokemon'!$E$2:$E$34)&amp;""' limit 1"",0)"),"#N/A")</f>
        <v>#N/A</v>
      </c>
      <c r="G189" s="40"/>
    </row>
    <row r="190">
      <c r="A190" s="11" t="s">
        <v>689</v>
      </c>
      <c r="B190" s="38">
        <f>match(A190,'E19 Pokemon Locations'!$A$1:$A830,0)</f>
        <v>556</v>
      </c>
      <c r="C190" s="33" t="str">
        <f t="array" ref="C190">index('E19 Pokemon Locations'!$A:$D,$B190,4)</f>
        <v>00054 Tanzan Cove</v>
      </c>
      <c r="D190" s="38" t="str">
        <f>IFERROR(__xludf.DUMMYFUNCTION("query('E19 Pokemon Locations'!$A:$F,""Select D where A contains '""&amp;A190&amp;""' and not (D matches '""&amp;TEXTJOIN(""|"", 1, 'Available Pokemon'!$E$2:$E$34)&amp;""') and '""&amp;C190&amp;""' matches '""&amp;TEXTJOIN(""|"", 1, 'Available Pokemon'!$E$2:$E$34)&amp;""' limit 1"",0)"),"#N/A")</f>
        <v>#N/A</v>
      </c>
      <c r="G190" s="40"/>
    </row>
    <row r="191">
      <c r="A191" s="11" t="s">
        <v>687</v>
      </c>
      <c r="B191" s="38">
        <f>match(A191,'E19 Pokemon Locations'!$A$1:$A830,0)</f>
        <v>555</v>
      </c>
      <c r="C191" s="33" t="str">
        <f t="array" ref="C191">index('E19 Pokemon Locations'!$A:$D,$B191,4)</f>
        <v>00054 Tanzan Cove</v>
      </c>
      <c r="D191" s="38" t="str">
        <f>IFERROR(__xludf.DUMMYFUNCTION("query('E19 Pokemon Locations'!$A:$F,""Select D where A contains '""&amp;A191&amp;""' and not (D matches '""&amp;TEXTJOIN(""|"", 1, 'Available Pokemon'!$E$2:$E$34)&amp;""') and '""&amp;C191&amp;""' matches '""&amp;TEXTJOIN(""|"", 1, 'Available Pokemon'!$E$2:$E$34)&amp;""' limit 1"",0)"),"#N/A")</f>
        <v>#N/A</v>
      </c>
      <c r="G191" s="40"/>
    </row>
    <row r="192">
      <c r="A192" s="11" t="s">
        <v>690</v>
      </c>
      <c r="B192" s="38">
        <f>match(A192,'E19 Pokemon Locations'!$A$1:$A830,0)</f>
        <v>557</v>
      </c>
      <c r="C192" s="33" t="str">
        <f t="array" ref="C192">index('E19 Pokemon Locations'!$A:$D,$B192,4)</f>
        <v>00054 Tanzan Cove</v>
      </c>
      <c r="D192" s="38" t="str">
        <f>IFERROR(__xludf.DUMMYFUNCTION("query('E19 Pokemon Locations'!$A:$F,""Select D where A contains '""&amp;A192&amp;""' and not (D matches '""&amp;TEXTJOIN(""|"", 1, 'Available Pokemon'!$E$2:$E$34)&amp;""') and '""&amp;C192&amp;""' matches '""&amp;TEXTJOIN(""|"", 1, 'Available Pokemon'!$E$2:$E$34)&amp;""' limit 1"",0)"),"#N/A")</f>
        <v>#N/A</v>
      </c>
      <c r="G192" s="40"/>
    </row>
    <row r="193">
      <c r="A193" s="11" t="s">
        <v>703</v>
      </c>
      <c r="B193" s="38">
        <f>match(A193,'E19 Pokemon Locations'!$A$1:$A830,0)</f>
        <v>585</v>
      </c>
      <c r="C193" s="33" t="str">
        <f t="array" ref="C193">index('E19 Pokemon Locations'!$A:$D,$B193,4)</f>
        <v>00058 Tanzan Depths</v>
      </c>
      <c r="D193" s="38" t="str">
        <f>IFERROR(__xludf.DUMMYFUNCTION("query('E19 Pokemon Locations'!$A:$F,""Select D where A contains '""&amp;A193&amp;""' and not (D matches '""&amp;TEXTJOIN(""|"", 1, 'Available Pokemon'!$E$2:$E$34)&amp;""') and '""&amp;C193&amp;""' matches '""&amp;TEXTJOIN(""|"", 1, 'Available Pokemon'!$E$2:$E$34)&amp;""' limit 1"",0)"),"#N/A")</f>
        <v>#N/A</v>
      </c>
      <c r="G193" s="40"/>
    </row>
    <row r="194">
      <c r="A194" s="11" t="s">
        <v>766</v>
      </c>
      <c r="B194" s="38">
        <f>match(A194,'E19 Pokemon Locations'!$A$1:$A830,0)</f>
        <v>696</v>
      </c>
      <c r="C194" s="33" t="str">
        <f t="array" ref="C194">index('E19 Pokemon Locations'!$A:$D,$B194,4)</f>
        <v>00027 Yureyu Power Plant</v>
      </c>
      <c r="D194" s="38" t="str">
        <f>IFERROR(__xludf.DUMMYFUNCTION("query('E19 Pokemon Locations'!$A:$F,""Select D where A contains '""&amp;A194&amp;""' and not (D matches '""&amp;TEXTJOIN(""|"", 1, 'Available Pokemon'!$E$2:$E$34)&amp;""') and '""&amp;C194&amp;""' matches '""&amp;TEXTJOIN(""|"", 1, 'Available Pokemon'!$E$2:$E$34)&amp;""' limit 1"",0)"),"#N/A")</f>
        <v>#N/A</v>
      </c>
      <c r="G194" s="40"/>
    </row>
    <row r="195">
      <c r="A195" s="11" t="s">
        <v>763</v>
      </c>
      <c r="B195" s="38">
        <f>match(A195,'E19 Pokemon Locations'!$A$1:$A830,0)</f>
        <v>694</v>
      </c>
      <c r="C195" s="33" t="str">
        <f t="array" ref="C195">index('E19 Pokemon Locations'!$A:$D,$B195,4)</f>
        <v>00027 Yureyu Power Plant</v>
      </c>
      <c r="D195" s="38" t="str">
        <f>IFERROR(__xludf.DUMMYFUNCTION("query('E19 Pokemon Locations'!$A:$F,""Select D where A contains '""&amp;A195&amp;""' and not (D matches '""&amp;TEXTJOIN(""|"", 1, 'Available Pokemon'!$E$2:$E$34)&amp;""') and '""&amp;C195&amp;""' matches '""&amp;TEXTJOIN(""|"", 1, 'Available Pokemon'!$E$2:$E$34)&amp;""' limit 1"",0)"),"#N/A")</f>
        <v>#N/A</v>
      </c>
      <c r="G195" s="40"/>
    </row>
    <row r="196">
      <c r="A196" s="11" t="s">
        <v>765</v>
      </c>
      <c r="B196" s="38">
        <f>match(A196,'E19 Pokemon Locations'!$A$1:$A830,0)</f>
        <v>695</v>
      </c>
      <c r="C196" s="33" t="str">
        <f t="array" ref="C196">index('E19 Pokemon Locations'!$A:$D,$B196,4)</f>
        <v>00027 Yureyu Power Plant</v>
      </c>
      <c r="D196" s="38" t="str">
        <f>IFERROR(__xludf.DUMMYFUNCTION("query('E19 Pokemon Locations'!$A:$F,""Select D where A contains '""&amp;A196&amp;""' and not (D matches '""&amp;TEXTJOIN(""|"", 1, 'Available Pokemon'!$E$2:$E$34)&amp;""') and '""&amp;C196&amp;""' matches '""&amp;TEXTJOIN(""|"", 1, 'Available Pokemon'!$E$2:$E$34)&amp;""' limit 1"",0)"),"#N/A")</f>
        <v>#N/A</v>
      </c>
      <c r="G196" s="40"/>
    </row>
    <row r="197">
      <c r="A197" s="11" t="s">
        <v>767</v>
      </c>
      <c r="B197" s="38">
        <f>match(A197,'E19 Pokemon Locations'!$A$1:$A830,0)</f>
        <v>697</v>
      </c>
      <c r="C197" s="33" t="str">
        <f t="array" ref="C197">index('E19 Pokemon Locations'!$A:$D,$B197,4)</f>
        <v>00027 Yureyu Power Plant</v>
      </c>
      <c r="D197" s="38" t="str">
        <f>IFERROR(__xludf.DUMMYFUNCTION("query('E19 Pokemon Locations'!$A:$F,""Select D where A contains '""&amp;A197&amp;""' and not (D matches '""&amp;TEXTJOIN(""|"", 1, 'Available Pokemon'!$E$2:$E$34)&amp;""') and '""&amp;C197&amp;""' matches '""&amp;TEXTJOIN(""|"", 1, 'Available Pokemon'!$E$2:$E$34)&amp;""' limit 1"",0)"),"#N/A")</f>
        <v>#N/A</v>
      </c>
      <c r="G197" s="40"/>
    </row>
    <row r="198">
      <c r="A198" s="11" t="s">
        <v>716</v>
      </c>
      <c r="B198" s="38">
        <f>match(A198,'E19 Pokemon Locations'!$A$1:$A830,0)</f>
        <v>594</v>
      </c>
      <c r="C198" s="33" t="str">
        <f t="array" ref="C198">index('E19 Pokemon Locations'!$A:$D,$B198,4)</f>
        <v>00060 South Aventurine Woods</v>
      </c>
      <c r="D198" s="38" t="str">
        <f>IFERROR(__xludf.DUMMYFUNCTION("query('E19 Pokemon Locations'!$A:$F,""Select D where A contains '""&amp;A198&amp;""' and not (D matches '""&amp;TEXTJOIN(""|"", 1, 'Available Pokemon'!$E$2:$E$34)&amp;""') and '""&amp;C198&amp;""' matches '""&amp;TEXTJOIN(""|"", 1, 'Available Pokemon'!$E$2:$E$34)&amp;""' limit 1"",0)"),"#N/A")</f>
        <v>#N/A</v>
      </c>
      <c r="G198" s="40"/>
    </row>
    <row r="199">
      <c r="A199" s="11" t="s">
        <v>717</v>
      </c>
      <c r="B199" s="38">
        <f>match(A199,'E19 Pokemon Locations'!$A$1:$A830,0)</f>
        <v>595</v>
      </c>
      <c r="C199" s="33" t="str">
        <f t="array" ref="C199">index('E19 Pokemon Locations'!$A:$D,$B199,4)</f>
        <v>00060 South Aventurine Woods</v>
      </c>
      <c r="D199" s="38" t="str">
        <f>IFERROR(__xludf.DUMMYFUNCTION("query('E19 Pokemon Locations'!$A:$F,""Select D where A contains '""&amp;A199&amp;""' and not (D matches '""&amp;TEXTJOIN(""|"", 1, 'Available Pokemon'!$E$2:$E$34)&amp;""') and '""&amp;C199&amp;""' matches '""&amp;TEXTJOIN(""|"", 1, 'Available Pokemon'!$E$2:$E$34)&amp;""' limit 1"",0)"),"#N/A")</f>
        <v>#N/A</v>
      </c>
      <c r="G199" s="40"/>
    </row>
    <row r="200">
      <c r="A200" s="11" t="s">
        <v>719</v>
      </c>
      <c r="B200" s="38">
        <f>match(A200,'E19 Pokemon Locations'!$A$1:$A830,0)</f>
        <v>599</v>
      </c>
      <c r="C200" s="33" t="str">
        <f t="array" ref="C200">index('E19 Pokemon Locations'!$A:$D,$B200,4)</f>
        <v>00060 South Aventurine Woods</v>
      </c>
      <c r="D200" s="38" t="str">
        <f>IFERROR(__xludf.DUMMYFUNCTION("query('E19 Pokemon Locations'!$A:$F,""Select D where A contains '""&amp;A200&amp;""' and not (D matches '""&amp;TEXTJOIN(""|"", 1, 'Available Pokemon'!$E$2:$E$34)&amp;""') and '""&amp;C200&amp;""' matches '""&amp;TEXTJOIN(""|"", 1, 'Available Pokemon'!$E$2:$E$34)&amp;""' limit 1"",0)"),"#N/A")</f>
        <v>#N/A</v>
      </c>
      <c r="G200" s="40"/>
    </row>
    <row r="201">
      <c r="A201" s="11" t="s">
        <v>723</v>
      </c>
      <c r="B201" s="38">
        <f>match(A201,'E19 Pokemon Locations'!$A$1:$A830,0)</f>
        <v>612</v>
      </c>
      <c r="C201" s="33" t="str">
        <f t="array" ref="C201">index('E19 Pokemon Locations'!$A:$D,$B201,4)</f>
        <v>00060 South Aventurine Woods</v>
      </c>
      <c r="D201" s="38" t="str">
        <f>IFERROR(__xludf.DUMMYFUNCTION("query('E19 Pokemon Locations'!$A:$F,""Select D where A contains '""&amp;A201&amp;""' and not (D matches '""&amp;TEXTJOIN(""|"", 1, 'Available Pokemon'!$E$2:$E$34)&amp;""') and '""&amp;C201&amp;""' matches '""&amp;TEXTJOIN(""|"", 1, 'Available Pokemon'!$E$2:$E$34)&amp;""' limit 1"",0)"),"#N/A")</f>
        <v>#N/A</v>
      </c>
      <c r="G201" s="40"/>
    </row>
    <row r="202">
      <c r="A202" s="11" t="s">
        <v>522</v>
      </c>
      <c r="B202" s="38">
        <f>match(A202,'E19 Pokemon Locations'!$A$1:$A830,0)</f>
        <v>350</v>
      </c>
      <c r="C202" s="33" t="str">
        <f t="array" ref="C202">index('E19 Pokemon Locations'!$A:$D,$B202,4)</f>
        <v>00067 Slums Playground</v>
      </c>
      <c r="D202" s="38" t="str">
        <f>IFERROR(__xludf.DUMMYFUNCTION("query('E19 Pokemon Locations'!$A:$F,""Select D where A contains '""&amp;A202&amp;""' and not (D matches '""&amp;TEXTJOIN(""|"", 1, 'Available Pokemon'!$E$2:$E$34)&amp;""') and '""&amp;C202&amp;""' matches '""&amp;TEXTJOIN(""|"", 1, 'Available Pokemon'!$E$2:$E$34)&amp;""' limit 1"",0)"),"00060 South Aventurine Woods")</f>
        <v>00060 South Aventurine Woods</v>
      </c>
      <c r="G202" s="40"/>
    </row>
    <row r="203">
      <c r="A203" s="11" t="s">
        <v>720</v>
      </c>
      <c r="B203" s="38">
        <f>match(A203,'E19 Pokemon Locations'!$A$1:$A830,0)</f>
        <v>601</v>
      </c>
      <c r="C203" s="33" t="str">
        <f t="array" ref="C203">index('E19 Pokemon Locations'!$A:$D,$B203,4)</f>
        <v>00060 South Aventurine Woods</v>
      </c>
      <c r="D203" s="38" t="str">
        <f>IFERROR(__xludf.DUMMYFUNCTION("query('E19 Pokemon Locations'!$A:$F,""Select D where A contains '""&amp;A203&amp;""' and not (D matches '""&amp;TEXTJOIN(""|"", 1, 'Available Pokemon'!$E$2:$E$34)&amp;""') and '""&amp;C203&amp;""' matches '""&amp;TEXTJOIN(""|"", 1, 'Available Pokemon'!$E$2:$E$34)&amp;""' limit 1"",0)"),"#N/A")</f>
        <v>#N/A</v>
      </c>
      <c r="G203" s="40"/>
    </row>
    <row r="204">
      <c r="A204" s="11" t="s">
        <v>724</v>
      </c>
      <c r="B204" s="38">
        <f>match(A204,'E19 Pokemon Locations'!$A$1:$A830,0)</f>
        <v>615</v>
      </c>
      <c r="C204" s="33" t="str">
        <f t="array" ref="C204">index('E19 Pokemon Locations'!$A:$D,$B204,4)</f>
        <v>00060 South Aventurine Woods</v>
      </c>
      <c r="D204" s="38" t="str">
        <f>IFERROR(__xludf.DUMMYFUNCTION("query('E19 Pokemon Locations'!$A:$F,""Select D where A contains '""&amp;A204&amp;""' and not (D matches '""&amp;TEXTJOIN(""|"", 1, 'Available Pokemon'!$E$2:$E$34)&amp;""') and '""&amp;C204&amp;""' matches '""&amp;TEXTJOIN(""|"", 1, 'Available Pokemon'!$E$2:$E$34)&amp;""' limit 1"",0)"),"#N/A")</f>
        <v>#N/A</v>
      </c>
      <c r="G204" s="40"/>
    </row>
    <row r="205">
      <c r="A205" s="11" t="s">
        <v>722</v>
      </c>
      <c r="B205" s="38">
        <f>match(A205,'E19 Pokemon Locations'!$A$1:$A830,0)</f>
        <v>606</v>
      </c>
      <c r="C205" s="33" t="str">
        <f t="array" ref="C205">index('E19 Pokemon Locations'!$A:$D,$B205,4)</f>
        <v>00060 South Aventurine Woods</v>
      </c>
      <c r="D205" s="38" t="str">
        <f>IFERROR(__xludf.DUMMYFUNCTION("query('E19 Pokemon Locations'!$A:$F,""Select D where A contains '""&amp;A205&amp;""' and not (D matches '""&amp;TEXTJOIN(""|"", 1, 'Available Pokemon'!$E$2:$E$34)&amp;""') and '""&amp;C205&amp;""' matches '""&amp;TEXTJOIN(""|"", 1, 'Available Pokemon'!$E$2:$E$34)&amp;""' limit 1"",0)"),"#N/A")</f>
        <v>#N/A</v>
      </c>
      <c r="G205" s="40"/>
    </row>
    <row r="206">
      <c r="A206" s="11" t="s">
        <v>721</v>
      </c>
      <c r="B206" s="38">
        <f>match(A206,'E19 Pokemon Locations'!$A$1:$A830,0)</f>
        <v>603</v>
      </c>
      <c r="C206" s="33" t="str">
        <f t="array" ref="C206">index('E19 Pokemon Locations'!$A:$D,$B206,4)</f>
        <v>00060 South Aventurine Woods</v>
      </c>
      <c r="D206" s="38" t="str">
        <f>IFERROR(__xludf.DUMMYFUNCTION("query('E19 Pokemon Locations'!$A:$F,""Select D where A contains '""&amp;A206&amp;""' and not (D matches '""&amp;TEXTJOIN(""|"", 1, 'Available Pokemon'!$E$2:$E$34)&amp;""') and '""&amp;C206&amp;""' matches '""&amp;TEXTJOIN(""|"", 1, 'Available Pokemon'!$E$2:$E$34)&amp;""' limit 1"",0)"),"#N/A")</f>
        <v>#N/A</v>
      </c>
      <c r="G206" s="40"/>
    </row>
    <row r="207">
      <c r="A207" s="11" t="s">
        <v>729</v>
      </c>
      <c r="B207" s="38">
        <f>match(A207,'E19 Pokemon Locations'!$A$1:$A830,0)</f>
        <v>619</v>
      </c>
      <c r="C207" s="33" t="str">
        <f t="array" ref="C207">index('E19 Pokemon Locations'!$A:$D,$B207,4)</f>
        <v>00061 Route 1</v>
      </c>
      <c r="D207" s="38" t="str">
        <f>IFERROR(__xludf.DUMMYFUNCTION("query('E19 Pokemon Locations'!$A:$F,""Select D where A contains '""&amp;A207&amp;""' and not (D matches '""&amp;TEXTJOIN(""|"", 1, 'Available Pokemon'!$E$2:$E$34)&amp;""') and '""&amp;C207&amp;""' matches '""&amp;TEXTJOIN(""|"", 1, 'Available Pokemon'!$E$2:$E$34)&amp;""' limit 1"",0)"),"#N/A")</f>
        <v>#N/A</v>
      </c>
      <c r="G207" s="40"/>
    </row>
    <row r="208">
      <c r="A208" s="11" t="s">
        <v>728</v>
      </c>
      <c r="B208" s="38">
        <f>match(A208,'E19 Pokemon Locations'!$A$1:$A830,0)</f>
        <v>618</v>
      </c>
      <c r="C208" s="33" t="str">
        <f t="array" ref="C208">index('E19 Pokemon Locations'!$A:$D,$B208,4)</f>
        <v>00061 Route 1</v>
      </c>
      <c r="D208" s="38" t="str">
        <f>IFERROR(__xludf.DUMMYFUNCTION("query('E19 Pokemon Locations'!$A:$F,""Select D where A contains '""&amp;A208&amp;""' and not (D matches '""&amp;TEXTJOIN(""|"", 1, 'Available Pokemon'!$E$2:$E$34)&amp;""') and '""&amp;C208&amp;""' matches '""&amp;TEXTJOIN(""|"", 1, 'Available Pokemon'!$E$2:$E$34)&amp;""' limit 1"",0)"),"#N/A")</f>
        <v>#N/A</v>
      </c>
      <c r="G208" s="40"/>
    </row>
    <row r="209">
      <c r="A209" s="11" t="s">
        <v>736</v>
      </c>
      <c r="B209" s="38">
        <f>match(A209,'E19 Pokemon Locations'!$A$1:$A830,0)</f>
        <v>629</v>
      </c>
      <c r="C209" s="33" t="str">
        <f t="array" ref="C209">index('E19 Pokemon Locations'!$A:$D,$B209,4)</f>
        <v>00061 Route 1</v>
      </c>
      <c r="D209" s="38" t="str">
        <f>IFERROR(__xludf.DUMMYFUNCTION("query('E19 Pokemon Locations'!$A:$F,""Select D where A contains '""&amp;A209&amp;""' and not (D matches '""&amp;TEXTJOIN(""|"", 1, 'Available Pokemon'!$E$2:$E$34)&amp;""') and '""&amp;C209&amp;""' matches '""&amp;TEXTJOIN(""|"", 1, 'Available Pokemon'!$E$2:$E$34)&amp;""' limit 1"",0)"),"#N/A")</f>
        <v>#N/A</v>
      </c>
      <c r="G209" s="40"/>
    </row>
    <row r="210">
      <c r="A210" s="11" t="s">
        <v>732</v>
      </c>
      <c r="B210" s="38">
        <f>match(A210,'E19 Pokemon Locations'!$A$1:$A830,0)</f>
        <v>626</v>
      </c>
      <c r="C210" s="33" t="str">
        <f t="array" ref="C210">index('E19 Pokemon Locations'!$A:$D,$B210,4)</f>
        <v>00061 Route 1</v>
      </c>
      <c r="D210" s="38" t="str">
        <f>IFERROR(__xludf.DUMMYFUNCTION("query('E19 Pokemon Locations'!$A:$F,""Select D where A contains '""&amp;A210&amp;""' and not (D matches '""&amp;TEXTJOIN(""|"", 1, 'Available Pokemon'!$E$2:$E$34)&amp;""') and '""&amp;C210&amp;""' matches '""&amp;TEXTJOIN(""|"", 1, 'Available Pokemon'!$E$2:$E$34)&amp;""' limit 1"",0)"),"#N/A")</f>
        <v>#N/A</v>
      </c>
      <c r="G210" s="40"/>
    </row>
    <row r="211">
      <c r="A211" s="11" t="s">
        <v>738</v>
      </c>
      <c r="B211" s="38">
        <f>match(A211,'E19 Pokemon Locations'!$A$1:$A830,0)</f>
        <v>630</v>
      </c>
      <c r="C211" s="33" t="str">
        <f t="array" ref="C211">index('E19 Pokemon Locations'!$A:$D,$B211,4)</f>
        <v>00061 Route 1</v>
      </c>
      <c r="D211" s="38" t="str">
        <f>IFERROR(__xludf.DUMMYFUNCTION("query('E19 Pokemon Locations'!$A:$F,""Select D where A contains '""&amp;A211&amp;""' and not (D matches '""&amp;TEXTJOIN(""|"", 1, 'Available Pokemon'!$E$2:$E$34)&amp;""') and '""&amp;C211&amp;""' matches '""&amp;TEXTJOIN(""|"", 1, 'Available Pokemon'!$E$2:$E$34)&amp;""' limit 1"",0)"),"#N/A")</f>
        <v>#N/A</v>
      </c>
      <c r="G211" s="40"/>
    </row>
    <row r="212">
      <c r="A212" s="11" t="s">
        <v>347</v>
      </c>
      <c r="B212" s="38">
        <f>match(A212,'E19 Pokemon Locations'!$A$1:$A830,0)</f>
        <v>184</v>
      </c>
      <c r="C212" s="33" t="str">
        <f t="array" ref="C212">index('E19 Pokemon Locations'!$A:$D,$B212,4)</f>
        <v>00017 Malchous Forest Park</v>
      </c>
      <c r="D212" s="38" t="str">
        <f>IFERROR(__xludf.DUMMYFUNCTION("query('E19 Pokemon Locations'!$A:$F,""Select D where A contains '""&amp;A212&amp;""' and not (D matches '""&amp;TEXTJOIN(""|"", 1, 'Available Pokemon'!$E$2:$E$34)&amp;""') and '""&amp;C212&amp;""' matches '""&amp;TEXTJOIN(""|"", 1, 'Available Pokemon'!$E$2:$E$34)&amp;""' limit 1"",0)"),"00061 Route 1")</f>
        <v>00061 Route 1</v>
      </c>
      <c r="G212" s="40"/>
    </row>
    <row r="213">
      <c r="A213" s="11" t="s">
        <v>730</v>
      </c>
      <c r="B213" s="38">
        <f>match(A213,'E19 Pokemon Locations'!$A$1:$A830,0)</f>
        <v>623</v>
      </c>
      <c r="C213" s="33" t="str">
        <f t="array" ref="C213">index('E19 Pokemon Locations'!$A:$D,$B213,4)</f>
        <v>00061 Route 1</v>
      </c>
      <c r="D213" s="38" t="str">
        <f>IFERROR(__xludf.DUMMYFUNCTION("query('E19 Pokemon Locations'!$A:$F,""Select D where A contains '""&amp;A213&amp;""' and not (D matches '""&amp;TEXTJOIN(""|"", 1, 'Available Pokemon'!$E$2:$E$34)&amp;""') and '""&amp;C213&amp;""' matches '""&amp;TEXTJOIN(""|"", 1, 'Available Pokemon'!$E$2:$E$34)&amp;""' limit 1"",0)"),"#N/A")</f>
        <v>#N/A</v>
      </c>
      <c r="G213" s="40"/>
    </row>
    <row r="214">
      <c r="A214" s="11" t="s">
        <v>731</v>
      </c>
      <c r="B214" s="38">
        <f>match(A214,'E19 Pokemon Locations'!$A$1:$A830,0)</f>
        <v>625</v>
      </c>
      <c r="C214" s="33" t="str">
        <f t="array" ref="C214">index('E19 Pokemon Locations'!$A:$D,$B214,4)</f>
        <v>00061 Route 1</v>
      </c>
      <c r="D214" s="38" t="str">
        <f>IFERROR(__xludf.DUMMYFUNCTION("query('E19 Pokemon Locations'!$A:$F,""Select D where A contains '""&amp;A214&amp;""' and not (D matches '""&amp;TEXTJOIN(""|"", 1, 'Available Pokemon'!$E$2:$E$34)&amp;""') and '""&amp;C214&amp;""' matches '""&amp;TEXTJOIN(""|"", 1, 'Available Pokemon'!$E$2:$E$34)&amp;""' limit 1"",0)"),"#N/A")</f>
        <v>#N/A</v>
      </c>
      <c r="G214" s="40"/>
    </row>
    <row r="215">
      <c r="A215" s="11" t="s">
        <v>740</v>
      </c>
      <c r="B215" s="38">
        <f>match(A215,'E19 Pokemon Locations'!$A$1:$A830,0)</f>
        <v>631</v>
      </c>
      <c r="C215" s="33" t="str">
        <f t="array" ref="C215">index('E19 Pokemon Locations'!$A:$D,$B215,4)</f>
        <v>00061 Route 1</v>
      </c>
      <c r="D215" s="38" t="str">
        <f>IFERROR(__xludf.DUMMYFUNCTION("query('E19 Pokemon Locations'!$A:$F,""Select D where A contains '""&amp;A215&amp;""' and not (D matches '""&amp;TEXTJOIN(""|"", 1, 'Available Pokemon'!$E$2:$E$34)&amp;""') and '""&amp;C215&amp;""' matches '""&amp;TEXTJOIN(""|"", 1, 'Available Pokemon'!$E$2:$E$34)&amp;""' limit 1"",0)"),"#N/A")</f>
        <v>#N/A</v>
      </c>
      <c r="G215" s="40"/>
    </row>
    <row r="216">
      <c r="A216" s="11" t="s">
        <v>420</v>
      </c>
      <c r="B216" s="38">
        <f>match(A216,'E19 Pokemon Locations'!$A$1:$A830,0)</f>
        <v>271</v>
      </c>
      <c r="C216" s="33" t="str">
        <f t="array" ref="C216">index('E19 Pokemon Locations'!$A:$D,$B216,4)</f>
        <v>00023 Lapis Ward</v>
      </c>
      <c r="D216" s="38" t="str">
        <f>IFERROR(__xludf.DUMMYFUNCTION("query('E19 Pokemon Locations'!$A:$F,""Select D where A contains '""&amp;A216&amp;""' and not (D matches '""&amp;TEXTJOIN(""|"", 1, 'Available Pokemon'!$E$2:$E$34)&amp;""') and '""&amp;C216&amp;""' matches '""&amp;TEXTJOIN(""|"", 1, 'Available Pokemon'!$E$2:$E$34)&amp;""' limit 1"",0)"),"00061 Route 1")</f>
        <v>00061 Route 1</v>
      </c>
      <c r="G216" s="40"/>
    </row>
    <row r="217">
      <c r="A217" s="11" t="s">
        <v>733</v>
      </c>
      <c r="B217" s="38">
        <f>match(A217,'E19 Pokemon Locations'!$A$1:$A830,0)</f>
        <v>628</v>
      </c>
      <c r="C217" s="33" t="str">
        <f t="array" ref="C217">index('E19 Pokemon Locations'!$A:$D,$B217,4)</f>
        <v>00061 Route 1</v>
      </c>
      <c r="D217" s="38" t="str">
        <f>IFERROR(__xludf.DUMMYFUNCTION("query('E19 Pokemon Locations'!$A:$F,""Select D where A contains '""&amp;A217&amp;""' and not (D matches '""&amp;TEXTJOIN(""|"", 1, 'Available Pokemon'!$E$2:$E$34)&amp;""') and '""&amp;C217&amp;""' matches '""&amp;TEXTJOIN(""|"", 1, 'Available Pokemon'!$E$2:$E$34)&amp;""' limit 1"",0)"),"#N/A")</f>
        <v>#N/A</v>
      </c>
      <c r="G217" s="40"/>
    </row>
    <row r="218">
      <c r="A218" s="11" t="s">
        <v>670</v>
      </c>
      <c r="B218" s="38">
        <f>match(A218,'E19 Pokemon Locations'!$A$1:$A830,0)</f>
        <v>535</v>
      </c>
      <c r="C218" s="33" t="str">
        <f t="array" ref="C218">index('E19 Pokemon Locations'!$A:$D,$B218,4)</f>
        <v>00045 Spinel Town</v>
      </c>
      <c r="D218" s="38" t="str">
        <f>IFERROR(__xludf.DUMMYFUNCTION("query('E19 Pokemon Locations'!$A:$F,""Select D where A contains '""&amp;A218&amp;""' and not (D matches '""&amp;TEXTJOIN(""|"", 1, 'Available Pokemon'!$E$2:$E$34)&amp;""') and '""&amp;C218&amp;""' matches '""&amp;TEXTJOIN(""|"", 1, 'Available Pokemon'!$E$2:$E$34)&amp;""' limit 1"",0)"),"#N/A")</f>
        <v>#N/A</v>
      </c>
      <c r="G218" s="40"/>
    </row>
    <row r="219">
      <c r="A219" s="11" t="s">
        <v>741</v>
      </c>
      <c r="B219" s="38">
        <f>match(A219,'E19 Pokemon Locations'!$A$1:$A830,0)</f>
        <v>633</v>
      </c>
      <c r="C219" s="33" t="str">
        <f t="array" ref="C219">index('E19 Pokemon Locations'!$A:$D,$B219,4)</f>
        <v>00061 Route 1</v>
      </c>
      <c r="D219" s="38" t="str">
        <f>IFERROR(__xludf.DUMMYFUNCTION("query('E19 Pokemon Locations'!$A:$F,""Select D where A contains '""&amp;A219&amp;""' and not (D matches '""&amp;TEXTJOIN(""|"", 1, 'Available Pokemon'!$E$2:$E$34)&amp;""') and '""&amp;C219&amp;""' matches '""&amp;TEXTJOIN(""|"", 1, 'Available Pokemon'!$E$2:$E$34)&amp;""' limit 1"",0)"),"#N/A")</f>
        <v>#N/A</v>
      </c>
      <c r="G219" s="40"/>
    </row>
    <row r="220">
      <c r="A220" s="11" t="s">
        <v>744</v>
      </c>
      <c r="B220" s="38">
        <f>match(A220,'E19 Pokemon Locations'!$A$1:$A830,0)</f>
        <v>637</v>
      </c>
      <c r="C220" s="33" t="str">
        <f t="array" ref="C220">index('E19 Pokemon Locations'!$A:$D,$B220,4)</f>
        <v>00062 North Aventurine Woods</v>
      </c>
      <c r="D220" s="38" t="str">
        <f>IFERROR(__xludf.DUMMYFUNCTION("query('E19 Pokemon Locations'!$A:$F,""Select D where A contains '""&amp;A220&amp;""' and not (D matches '""&amp;TEXTJOIN(""|"", 1, 'Available Pokemon'!$E$2:$E$34)&amp;""') and '""&amp;C220&amp;""' matches '""&amp;TEXTJOIN(""|"", 1, 'Available Pokemon'!$E$2:$E$34)&amp;""' limit 1"",0)"),"#N/A")</f>
        <v>#N/A</v>
      </c>
      <c r="G220" s="40"/>
    </row>
    <row r="221">
      <c r="A221" s="11" t="s">
        <v>742</v>
      </c>
      <c r="B221" s="38">
        <f>match(A221,'E19 Pokemon Locations'!$A$1:$A830,0)</f>
        <v>636</v>
      </c>
      <c r="C221" s="33" t="str">
        <f t="array" ref="C221">index('E19 Pokemon Locations'!$A:$D,$B221,4)</f>
        <v>00062 North Aventurine Woods</v>
      </c>
      <c r="D221" s="38" t="str">
        <f>IFERROR(__xludf.DUMMYFUNCTION("query('E19 Pokemon Locations'!$A:$F,""Select D where A contains '""&amp;A221&amp;""' and not (D matches '""&amp;TEXTJOIN(""|"", 1, 'Available Pokemon'!$E$2:$E$34)&amp;""') and '""&amp;C221&amp;""' matches '""&amp;TEXTJOIN(""|"", 1, 'Available Pokemon'!$E$2:$E$34)&amp;""' limit 1"",0)"),"#N/A")</f>
        <v>#N/A</v>
      </c>
      <c r="G221" s="40"/>
    </row>
    <row r="222">
      <c r="A222" s="11" t="s">
        <v>745</v>
      </c>
      <c r="B222" s="38">
        <f>match(A222,'E19 Pokemon Locations'!$A$1:$A830,0)</f>
        <v>651</v>
      </c>
      <c r="C222" s="33" t="str">
        <f t="array" ref="C222">index('E19 Pokemon Locations'!$A:$D,$B222,4)</f>
        <v>00062 North Aventurine Woods</v>
      </c>
      <c r="D222" s="38" t="str">
        <f>IFERROR(__xludf.DUMMYFUNCTION("query('E19 Pokemon Locations'!$A:$F,""Select D where A contains '""&amp;A222&amp;""' and not (D matches '""&amp;TEXTJOIN(""|"", 1, 'Available Pokemon'!$E$2:$E$34)&amp;""') and '""&amp;C222&amp;""' matches '""&amp;TEXTJOIN(""|"", 1, 'Available Pokemon'!$E$2:$E$34)&amp;""' limit 1"",0)"),"#N/A")</f>
        <v>#N/A</v>
      </c>
      <c r="G222" s="40"/>
    </row>
    <row r="223">
      <c r="A223" s="11" t="s">
        <v>342</v>
      </c>
      <c r="B223" s="38">
        <f>match(A223,'E19 Pokemon Locations'!$A$1:$A830,0)</f>
        <v>182</v>
      </c>
      <c r="C223" s="33" t="str">
        <f t="array" ref="C223">index('E19 Pokemon Locations'!$A:$D,$B223,4)</f>
        <v>00017 Malchous Forest Park</v>
      </c>
      <c r="D223" s="38" t="str">
        <f>IFERROR(__xludf.DUMMYFUNCTION("query('E19 Pokemon Locations'!$A:$F,""Select D where A contains '""&amp;A223&amp;""' and not (D matches '""&amp;TEXTJOIN(""|"", 1, 'Available Pokemon'!$E$2:$E$34)&amp;""') and '""&amp;C223&amp;""' matches '""&amp;TEXTJOIN(""|"", 1, 'Available Pokemon'!$E$2:$E$34)&amp;""' limit 1"",0)"),"00063 Vanhanen Labyrinth")</f>
        <v>00063 Vanhanen Labyrinth</v>
      </c>
      <c r="G223" s="40"/>
    </row>
    <row r="224">
      <c r="A224" s="11" t="s">
        <v>363</v>
      </c>
      <c r="B224" s="38">
        <f>match(A224,'E19 Pokemon Locations'!$A$1:$A830,0)</f>
        <v>204</v>
      </c>
      <c r="C224" s="33" t="str">
        <f t="array" ref="C224">index('E19 Pokemon Locations'!$A:$D,$B224,4)</f>
        <v>00018 Rhodochrine Jungle</v>
      </c>
      <c r="D224" s="38" t="str">
        <f>IFERROR(__xludf.DUMMYFUNCTION("query('E19 Pokemon Locations'!$A:$F,""Select D where A contains '""&amp;A224&amp;""' and not (D matches '""&amp;TEXTJOIN(""|"", 1, 'Available Pokemon'!$E$2:$E$34)&amp;""') and '""&amp;C224&amp;""' matches '""&amp;TEXTJOIN(""|"", 1, 'Available Pokemon'!$E$2:$E$34)&amp;""' limit 1"",0)"),"#N/A")</f>
        <v>#N/A</v>
      </c>
      <c r="G224" s="40"/>
    </row>
    <row r="225">
      <c r="A225" s="11" t="s">
        <v>470</v>
      </c>
      <c r="B225" s="38">
        <f>match(A225,'E19 Pokemon Locations'!$A$1:$A830,0)</f>
        <v>307</v>
      </c>
      <c r="C225" s="33" t="str">
        <f t="array" ref="C225">index('E19 Pokemon Locations'!$A:$D,$B225,4)</f>
        <v>00018 Rhodochrine Jungle</v>
      </c>
      <c r="D225" s="38" t="str">
        <f>IFERROR(__xludf.DUMMYFUNCTION("query('E19 Pokemon Locations'!$A:$F,""Select D where A contains '""&amp;A225&amp;""' and not (D matches '""&amp;TEXTJOIN(""|"", 1, 'Available Pokemon'!$E$2:$E$34)&amp;""') and '""&amp;C225&amp;""' matches '""&amp;TEXTJOIN(""|"", 1, 'Available Pokemon'!$E$2:$E$34)&amp;""' limit 1"",0)"),"#N/A")</f>
        <v>#N/A</v>
      </c>
      <c r="G225" s="40"/>
    </row>
    <row r="226">
      <c r="A226" s="11" t="s">
        <v>749</v>
      </c>
      <c r="B226" s="38">
        <f>match(A226,'E19 Pokemon Locations'!$A$1:$A830,0)</f>
        <v>671</v>
      </c>
      <c r="C226" s="33" t="str">
        <f t="array" ref="C226">index('E19 Pokemon Locations'!$A:$D,$B226,4)</f>
        <v>00066 Citae Astrae</v>
      </c>
      <c r="D226" s="38" t="str">
        <f>IFERROR(__xludf.DUMMYFUNCTION("query('E19 Pokemon Locations'!$A:$F,""Select D where A contains '""&amp;A226&amp;""' and not (D matches '""&amp;TEXTJOIN(""|"", 1, 'Available Pokemon'!$E$2:$E$34)&amp;""') and '""&amp;C226&amp;""' matches '""&amp;TEXTJOIN(""|"", 1, 'Available Pokemon'!$E$2:$E$34)&amp;""' limit 1"",0)"),"#N/A")</f>
        <v>#N/A</v>
      </c>
      <c r="G226" s="40"/>
    </row>
    <row r="227">
      <c r="A227" s="11" t="s">
        <v>748</v>
      </c>
      <c r="B227" s="38">
        <f>match(A227,'E19 Pokemon Locations'!$A$1:$A830,0)</f>
        <v>669</v>
      </c>
      <c r="C227" s="33" t="str">
        <f t="array" ref="C227">index('E19 Pokemon Locations'!$A:$D,$B227,4)</f>
        <v>00066 Citae Astrae</v>
      </c>
      <c r="D227" s="38" t="str">
        <f>IFERROR(__xludf.DUMMYFUNCTION("query('E19 Pokemon Locations'!$A:$F,""Select D where A contains '""&amp;A227&amp;""' and not (D matches '""&amp;TEXTJOIN(""|"", 1, 'Available Pokemon'!$E$2:$E$34)&amp;""') and '""&amp;C227&amp;""' matches '""&amp;TEXTJOIN(""|"", 1, 'Available Pokemon'!$E$2:$E$34)&amp;""' limit 1"",0)"),"#N/A")</f>
        <v>#N/A</v>
      </c>
      <c r="G227" s="40"/>
    </row>
    <row r="228">
      <c r="A228" s="11" t="s">
        <v>235</v>
      </c>
      <c r="B228" s="38">
        <f>match(A228,'E19 Pokemon Locations'!$A$1:$A830,0)</f>
        <v>112</v>
      </c>
      <c r="C228" s="33" t="str">
        <f t="array" ref="C228">index('E19 Pokemon Locations'!$A:$D,$B228,4)</f>
        <v>00010 Obsidia Slums</v>
      </c>
      <c r="D228" s="38" t="str">
        <f>IFERROR(__xludf.DUMMYFUNCTION("query('E19 Pokemon Locations'!$A:$F,""Select D where A contains '""&amp;A228&amp;""' and not (D matches '""&amp;TEXTJOIN(""|"", 1, 'Available Pokemon'!$E$2:$E$34)&amp;""') and '""&amp;C228&amp;""' matches '""&amp;TEXTJOIN(""|"", 1, 'Available Pokemon'!$E$2:$E$34)&amp;""' limit 1"",0)"),"00066 Citae Astrae")</f>
        <v>00066 Citae Astrae</v>
      </c>
      <c r="G228" s="40"/>
    </row>
    <row r="229">
      <c r="A229" s="11" t="s">
        <v>466</v>
      </c>
      <c r="B229" s="38">
        <f>match(A229,'E19 Pokemon Locations'!$A$1:$A830,0)</f>
        <v>304</v>
      </c>
      <c r="C229" s="33" t="str">
        <f t="array" ref="C229">index('E19 Pokemon Locations'!$A:$D,$B229,4)</f>
        <v>00018 Rhodochrine Jungle</v>
      </c>
      <c r="D229" s="38" t="str">
        <f>IFERROR(__xludf.DUMMYFUNCTION("query('E19 Pokemon Locations'!$A:$F,""Select D where A contains '""&amp;A229&amp;""' and not (D matches '""&amp;TEXTJOIN(""|"", 1, 'Available Pokemon'!$E$2:$E$34)&amp;""') and '""&amp;C229&amp;""' matches '""&amp;TEXTJOIN(""|"", 1, 'Available Pokemon'!$E$2:$E$34)&amp;""' limit 1"",0)"),"#N/A")</f>
        <v>#N/A</v>
      </c>
      <c r="G229" s="40"/>
    </row>
    <row r="230">
      <c r="A230" s="11" t="s">
        <v>468</v>
      </c>
      <c r="B230" s="38">
        <f>match(A230,'E19 Pokemon Locations'!$A$1:$A830,0)</f>
        <v>305</v>
      </c>
      <c r="C230" s="33" t="str">
        <f t="array" ref="C230">index('E19 Pokemon Locations'!$A:$D,$B230,4)</f>
        <v>00018 Rhodochrine Jungle</v>
      </c>
      <c r="D230" s="38" t="str">
        <f>IFERROR(__xludf.DUMMYFUNCTION("query('E19 Pokemon Locations'!$A:$F,""Select D where A contains '""&amp;A230&amp;""' and not (D matches '""&amp;TEXTJOIN(""|"", 1, 'Available Pokemon'!$E$2:$E$34)&amp;""') and '""&amp;C230&amp;""' matches '""&amp;TEXTJOIN(""|"", 1, 'Available Pokemon'!$E$2:$E$34)&amp;""' limit 1"",0)"),"#N/A")</f>
        <v>#N/A</v>
      </c>
      <c r="G230" s="40"/>
    </row>
    <row r="231">
      <c r="A231" s="11" t="s">
        <v>750</v>
      </c>
      <c r="B231" s="38">
        <f>match(A231,'E19 Pokemon Locations'!$A$1:$A830,0)</f>
        <v>673</v>
      </c>
      <c r="C231" s="33" t="str">
        <f t="array" ref="C231">index('E19 Pokemon Locations'!$A:$D,$B231,4)</f>
        <v>00066 Citae Astrae</v>
      </c>
      <c r="D231" s="38" t="str">
        <f>IFERROR(__xludf.DUMMYFUNCTION("query('E19 Pokemon Locations'!$A:$F,""Select D where A contains '""&amp;A231&amp;""' and not (D matches '""&amp;TEXTJOIN(""|"", 1, 'Available Pokemon'!$E$2:$E$34)&amp;""') and '""&amp;C231&amp;""' matches '""&amp;TEXTJOIN(""|"", 1, 'Available Pokemon'!$E$2:$E$34)&amp;""' limit 1"",0)"),"#N/A")</f>
        <v>#N/A</v>
      </c>
      <c r="G231" s="40"/>
    </row>
    <row r="232">
      <c r="A232" s="11" t="s">
        <v>751</v>
      </c>
      <c r="B232" s="38">
        <f>match(A232,'E19 Pokemon Locations'!$A$1:$A830,0)</f>
        <v>676</v>
      </c>
      <c r="C232" s="33" t="str">
        <f t="array" ref="C232">index('E19 Pokemon Locations'!$A:$D,$B232,4)</f>
        <v>00066 Citae Astrae</v>
      </c>
      <c r="D232" s="38" t="str">
        <f>IFERROR(__xludf.DUMMYFUNCTION("query('E19 Pokemon Locations'!$A:$F,""Select D where A contains '""&amp;A232&amp;""' and not (D matches '""&amp;TEXTJOIN(""|"", 1, 'Available Pokemon'!$E$2:$E$34)&amp;""') and '""&amp;C232&amp;""' matches '""&amp;TEXTJOIN(""|"", 1, 'Available Pokemon'!$E$2:$E$34)&amp;""' limit 1"",0)"),"#N/A")</f>
        <v>#N/A</v>
      </c>
      <c r="G232" s="40"/>
    </row>
    <row r="233">
      <c r="A233" s="11" t="s">
        <v>307</v>
      </c>
      <c r="B233" s="38">
        <f>match(A233,'E19 Pokemon Locations'!$A$1:$A830,0)</f>
        <v>154</v>
      </c>
      <c r="C233" s="33" t="str">
        <f t="array" ref="C233">index('E19 Pokemon Locations'!$A:$D,$B233,4)</f>
        <v>00010 Obsidia Slums</v>
      </c>
      <c r="D233" s="38" t="str">
        <f>IFERROR(__xludf.DUMMYFUNCTION("query('E19 Pokemon Locations'!$A:$F,""Select D where A contains '""&amp;A233&amp;""' and not (D matches '""&amp;TEXTJOIN(""|"", 1, 'Available Pokemon'!$E$2:$E$34)&amp;""') and '""&amp;C233&amp;""' matches '""&amp;TEXTJOIN(""|"", 1, 'Available Pokemon'!$E$2:$E$34)&amp;""' limit 1"",0)"),"00064 7th Street")</f>
        <v>00064 7th Street</v>
      </c>
      <c r="G233" s="40"/>
    </row>
    <row r="234">
      <c r="A234" s="11" t="s">
        <v>523</v>
      </c>
      <c r="B234" s="38">
        <f>match(A234,'E19 Pokemon Locations'!$A$1:$A830,0)</f>
        <v>352</v>
      </c>
      <c r="C234" s="33" t="str">
        <f t="array" ref="C234">index('E19 Pokemon Locations'!$A:$D,$B234,4)</f>
        <v>00067 Slums Playground</v>
      </c>
      <c r="D234" s="38" t="str">
        <f>IFERROR(__xludf.DUMMYFUNCTION("query('E19 Pokemon Locations'!$A:$F,""Select D where A contains '""&amp;A234&amp;""' and not (D matches '""&amp;TEXTJOIN(""|"", 1, 'Available Pokemon'!$E$2:$E$34)&amp;""') and '""&amp;C234&amp;""' matches '""&amp;TEXTJOIN(""|"", 1, 'Available Pokemon'!$E$2:$E$34)&amp;""' limit 1"",0)"),"00107 Opal Ward Renovated")</f>
        <v>00107 Opal Ward Renovated</v>
      </c>
      <c r="G234" s="40"/>
    </row>
    <row r="235">
      <c r="A235" s="11" t="s">
        <v>426</v>
      </c>
      <c r="B235" s="38">
        <f>match(A235,'E19 Pokemon Locations'!$A$1:$A830,0)</f>
        <v>274</v>
      </c>
      <c r="C235" s="33" t="str">
        <f t="array" ref="C235">index('E19 Pokemon Locations'!$A:$D,$B235,4)</f>
        <v>00023 Lapis Ward</v>
      </c>
      <c r="D235" s="38" t="str">
        <f>IFERROR(__xludf.DUMMYFUNCTION("query('E19 Pokemon Locations'!$A:$F,""Select D where A contains '""&amp;A235&amp;""' and not (D matches '""&amp;TEXTJOIN(""|"", 1, 'Available Pokemon'!$E$2:$E$34)&amp;""') and '""&amp;C235&amp;""' matches '""&amp;TEXTJOIN(""|"", 1, 'Available Pokemon'!$E$2:$E$34)&amp;""' limit 1"",0)"),"00068 Celestinine Mountain")</f>
        <v>00068 Celestinine Mountain</v>
      </c>
      <c r="G235" s="40"/>
    </row>
    <row r="236">
      <c r="A236" s="11" t="s">
        <v>757</v>
      </c>
      <c r="B236" s="38">
        <f>match(A236,'E19 Pokemon Locations'!$A$1:$A830,0)</f>
        <v>686</v>
      </c>
      <c r="C236" s="33" t="str">
        <f t="array" ref="C236">index('E19 Pokemon Locations'!$A:$D,$B236,4)</f>
        <v>00068 Celestinine Mountain</v>
      </c>
      <c r="D236" s="38" t="str">
        <f>IFERROR(__xludf.DUMMYFUNCTION("query('E19 Pokemon Locations'!$A:$F,""Select D where A contains '""&amp;A236&amp;""' and not (D matches '""&amp;TEXTJOIN(""|"", 1, 'Available Pokemon'!$E$2:$E$34)&amp;""') and '""&amp;C236&amp;""' matches '""&amp;TEXTJOIN(""|"", 1, 'Available Pokemon'!$E$2:$E$34)&amp;""' limit 1"",0)"),"#N/A")</f>
        <v>#N/A</v>
      </c>
      <c r="G236" s="40"/>
    </row>
    <row r="237">
      <c r="A237" s="11" t="s">
        <v>756</v>
      </c>
      <c r="B237" s="38">
        <f>match(A237,'E19 Pokemon Locations'!$A$1:$A830,0)</f>
        <v>685</v>
      </c>
      <c r="C237" s="33" t="str">
        <f t="array" ref="C237">index('E19 Pokemon Locations'!$A:$D,$B237,4)</f>
        <v>00068 Celestinine Mountain</v>
      </c>
      <c r="D237" s="38" t="str">
        <f>IFERROR(__xludf.DUMMYFUNCTION("query('E19 Pokemon Locations'!$A:$F,""Select D where A contains '""&amp;A237&amp;""' and not (D matches '""&amp;TEXTJOIN(""|"", 1, 'Available Pokemon'!$E$2:$E$34)&amp;""') and '""&amp;C237&amp;""' matches '""&amp;TEXTJOIN(""|"", 1, 'Available Pokemon'!$E$2:$E$34)&amp;""' limit 1"",0)"),"#N/A")</f>
        <v>#N/A</v>
      </c>
      <c r="G237" s="40"/>
    </row>
    <row r="238">
      <c r="A238" s="11" t="s">
        <v>115</v>
      </c>
      <c r="B238" s="38">
        <f>match(A238,'E19 Pokemon Locations'!$A$1:$A830,0)</f>
        <v>44</v>
      </c>
      <c r="C238" s="33" t="str">
        <f t="array" ref="C238">index('E19 Pokemon Locations'!$A:$D,$B238,4)</f>
        <v>00004 Lower Peridot Ward</v>
      </c>
      <c r="D238" s="38" t="str">
        <f>IFERROR(__xludf.DUMMYFUNCTION("query('E19 Pokemon Locations'!$A:$F,""Select D where A contains '""&amp;A238&amp;""' and not (D matches '""&amp;TEXTJOIN(""|"", 1, 'Available Pokemon'!$E$2:$E$34)&amp;""') and '""&amp;C238&amp;""' matches '""&amp;TEXTJOIN(""|"", 1, 'Available Pokemon'!$E$2:$E$34)&amp;""' limit 1"",0)"),"00068 Celestinine Mountain")</f>
        <v>00068 Celestinine Mountain</v>
      </c>
      <c r="G238" s="40"/>
    </row>
    <row r="239">
      <c r="A239" s="11" t="s">
        <v>752</v>
      </c>
      <c r="B239" s="38">
        <f>match(A239,'E19 Pokemon Locations'!$A$1:$A830,0)</f>
        <v>678</v>
      </c>
      <c r="C239" s="33" t="str">
        <f t="array" ref="C239">index('E19 Pokemon Locations'!$A:$D,$B239,4)</f>
        <v>00068 Celestinine Mountain</v>
      </c>
      <c r="D239" s="38" t="str">
        <f>IFERROR(__xludf.DUMMYFUNCTION("query('E19 Pokemon Locations'!$A:$F,""Select D where A contains '""&amp;A239&amp;""' and not (D matches '""&amp;TEXTJOIN(""|"", 1, 'Available Pokemon'!$E$2:$E$34)&amp;""') and '""&amp;C239&amp;""' matches '""&amp;TEXTJOIN(""|"", 1, 'Available Pokemon'!$E$2:$E$34)&amp;""' limit 1"",0)"),"#N/A")</f>
        <v>#N/A</v>
      </c>
      <c r="G239" s="40"/>
    </row>
    <row r="240">
      <c r="A240" s="41" t="s">
        <v>917</v>
      </c>
      <c r="B240" s="38">
        <f>match(A240,'E19 Pokemon Locations'!$A$1:$A830,0)</f>
        <v>921</v>
      </c>
      <c r="C240" s="33" t="str">
        <f t="array" ref="C240">index('E19 Pokemon Locations'!$A:$D,$B240,4)</f>
        <v>00068 Celestinine Mountain</v>
      </c>
      <c r="D240" s="38" t="str">
        <f>IFERROR(__xludf.DUMMYFUNCTION("query('E19 Pokemon Locations'!$A:$F,""Select D where A contains '""&amp;A240&amp;""' and not (D matches '""&amp;TEXTJOIN(""|"", 1, 'Available Pokemon'!$E$2:$E$34)&amp;""') and '""&amp;C240&amp;""' matches '""&amp;TEXTJOIN(""|"", 1, 'Available Pokemon'!$E$2:$E$34)&amp;""' limit 1"",0)"),"#N/A")</f>
        <v>#N/A</v>
      </c>
      <c r="G240" s="40"/>
    </row>
    <row r="241">
      <c r="A241" s="11" t="s">
        <v>263</v>
      </c>
      <c r="B241" s="38">
        <f>match(A241,'E19 Pokemon Locations'!$A$1:$A830,0)</f>
        <v>129</v>
      </c>
      <c r="C241" s="33" t="str">
        <f t="array" ref="C241">index('E19 Pokemon Locations'!$A:$D,$B241,4)</f>
        <v>00014 Onyx Ward</v>
      </c>
      <c r="D241" s="38" t="str">
        <f>IFERROR(__xludf.DUMMYFUNCTION("query('E19 Pokemon Locations'!$A:$F,""Select D where A contains '""&amp;A241&amp;""' and not (D matches '""&amp;TEXTJOIN(""|"", 1, 'Available Pokemon'!$E$2:$E$34)&amp;""') and '""&amp;C241&amp;""' matches '""&amp;TEXTJOIN(""|"", 1, 'Available Pokemon'!$E$2:$E$34)&amp;""' limit 1"",0)"),"00068 Celestinine Mountain")</f>
        <v>00068 Celestinine Mountain</v>
      </c>
      <c r="G241" s="40"/>
    </row>
    <row r="242">
      <c r="A242" s="11" t="s">
        <v>388</v>
      </c>
      <c r="B242" s="38">
        <f>match(A242,'E19 Pokemon Locations'!$A$1:$A830,0)</f>
        <v>234</v>
      </c>
      <c r="C242" s="33" t="str">
        <f t="array" ref="C242">index('E19 Pokemon Locations'!$A:$D,$B242,4)</f>
        <v>00019 The Underroot</v>
      </c>
      <c r="D242" s="38" t="str">
        <f>IFERROR(__xludf.DUMMYFUNCTION("query('E19 Pokemon Locations'!$A:$F,""Select D where A contains '""&amp;A242&amp;""' and not (D matches '""&amp;TEXTJOIN(""|"", 1, 'Available Pokemon'!$E$2:$E$34)&amp;""') and '""&amp;C242&amp;""' matches '""&amp;TEXTJOIN(""|"", 1, 'Available Pokemon'!$E$2:$E$34)&amp;""' limit 1"",0)"),"#N/A")</f>
        <v>#N/A</v>
      </c>
      <c r="G242" s="40"/>
    </row>
    <row r="243">
      <c r="A243" s="11" t="s">
        <v>880</v>
      </c>
      <c r="B243" s="38">
        <f>match(A243,'E19 Pokemon Locations'!$A$1:$A830,0)</f>
        <v>866</v>
      </c>
      <c r="C243" s="33" t="str">
        <f t="array" ref="C243">index('E19 Pokemon Locations'!$A:$D,$B243,4)</f>
        <v>00068 Celestinine Mountain</v>
      </c>
      <c r="D243" s="38" t="str">
        <f>IFERROR(__xludf.DUMMYFUNCTION("query('E19 Pokemon Locations'!$A:$F,""Select D where A contains '""&amp;A243&amp;""' and not (D matches '""&amp;TEXTJOIN(""|"", 1, 'Available Pokemon'!$E$2:$E$34)&amp;""') and '""&amp;C243&amp;""' matches '""&amp;TEXTJOIN(""|"", 1, 'Available Pokemon'!$E$2:$E$34)&amp;""' limit 1"",0)"),"#N/A")</f>
        <v>#N/A</v>
      </c>
      <c r="G243" s="40"/>
    </row>
    <row r="244">
      <c r="A244" s="11" t="s">
        <v>881</v>
      </c>
      <c r="B244" s="38">
        <f>match(A244,'E19 Pokemon Locations'!$A$1:$A830,0)</f>
        <v>867</v>
      </c>
      <c r="C244" s="33" t="str">
        <f t="array" ref="C244">index('E19 Pokemon Locations'!$A:$D,$B244,4)</f>
        <v>00068 Celestinine Mountain</v>
      </c>
      <c r="D244" s="38" t="str">
        <f>IFERROR(__xludf.DUMMYFUNCTION("query('E19 Pokemon Locations'!$A:$F,""Select D where A contains '""&amp;A244&amp;""' and not (D matches '""&amp;TEXTJOIN(""|"", 1, 'Available Pokemon'!$E$2:$E$34)&amp;""') and '""&amp;C244&amp;""' matches '""&amp;TEXTJOIN(""|"", 1, 'Available Pokemon'!$E$2:$E$34)&amp;""' limit 1"",0)"),"#N/A")</f>
        <v>#N/A</v>
      </c>
      <c r="G244" s="40"/>
    </row>
    <row r="245">
      <c r="A245" s="41" t="s">
        <v>919</v>
      </c>
      <c r="B245" s="38">
        <f>match(A245,'E19 Pokemon Locations'!$A$1:$A830,0)</f>
        <v>922</v>
      </c>
      <c r="C245" s="33" t="str">
        <f t="array" ref="C245">index('E19 Pokemon Locations'!$A:$D,$B245,4)</f>
        <v>00068 Celestinine Mountain</v>
      </c>
      <c r="D245" s="38" t="str">
        <f>IFERROR(__xludf.DUMMYFUNCTION("query('E19 Pokemon Locations'!$A:$F,""Select D where A contains '""&amp;A245&amp;""' and not (D matches '""&amp;TEXTJOIN(""|"", 1, 'Available Pokemon'!$E$2:$E$34)&amp;""') and '""&amp;C245&amp;""' matches '""&amp;TEXTJOIN(""|"", 1, 'Available Pokemon'!$E$2:$E$34)&amp;""' limit 1"",0)"),"#N/A")</f>
        <v>#N/A</v>
      </c>
      <c r="G245" s="40"/>
    </row>
    <row r="246">
      <c r="A246" s="11" t="s">
        <v>854</v>
      </c>
      <c r="B246" s="38">
        <f>match(A246,'E19 Pokemon Locations'!$A$1:$A830,0)</f>
        <v>811</v>
      </c>
      <c r="C246" s="33" t="str">
        <f t="array" ref="C246">index('E19 Pokemon Locations'!$A:$D,$B246,4)</f>
        <v>00068 Celestinine Mountain</v>
      </c>
      <c r="D246" s="38" t="str">
        <f>IFERROR(__xludf.DUMMYFUNCTION("query('E19 Pokemon Locations'!$A:$F,""Select D where A contains '""&amp;A246&amp;""' and not (D matches '""&amp;TEXTJOIN(""|"", 1, 'Available Pokemon'!$E$2:$E$34)&amp;""') and '""&amp;C246&amp;""' matches '""&amp;TEXTJOIN(""|"", 1, 'Available Pokemon'!$E$2:$E$34)&amp;""' limit 1"",0)"),"#N/A")</f>
        <v>#N/A</v>
      </c>
      <c r="G246" s="40"/>
    </row>
    <row r="247">
      <c r="A247" s="11" t="s">
        <v>852</v>
      </c>
      <c r="B247" s="38">
        <f>match(A247,'E19 Pokemon Locations'!$A$1:$A830,0)</f>
        <v>808</v>
      </c>
      <c r="C247" s="33" t="str">
        <f t="array" ref="C247">index('E19 Pokemon Locations'!$A:$D,$B247,4)</f>
        <v>00068 Celestinine Mountain</v>
      </c>
      <c r="D247" s="38" t="str">
        <f>IFERROR(__xludf.DUMMYFUNCTION("query('E19 Pokemon Locations'!$A:$F,""Select D where A contains '""&amp;A247&amp;""' and not (D matches '""&amp;TEXTJOIN(""|"", 1, 'Available Pokemon'!$E$2:$E$34)&amp;""') and '""&amp;C247&amp;""' matches '""&amp;TEXTJOIN(""|"", 1, 'Available Pokemon'!$E$2:$E$34)&amp;""' limit 1"",0)"),"#N/A")</f>
        <v>#N/A</v>
      </c>
      <c r="G247" s="40"/>
    </row>
    <row r="248">
      <c r="A248" s="11" t="s">
        <v>801</v>
      </c>
      <c r="B248" s="38">
        <f>match(A248,'E19 Pokemon Locations'!$A$1:$A830,0)</f>
        <v>720</v>
      </c>
      <c r="C248" s="33" t="str">
        <f t="array" ref="C248">index('E19 Pokemon Locations'!$A:$D,$B248,4)</f>
        <v>00069 Iolia Valley</v>
      </c>
      <c r="D248" s="38" t="str">
        <f>IFERROR(__xludf.DUMMYFUNCTION("query('E19 Pokemon Locations'!$A:$F,""Select D where A contains '""&amp;A248&amp;""' and not (D matches '""&amp;TEXTJOIN(""|"", 1, 'Available Pokemon'!$E$2:$E$34)&amp;""') and '""&amp;C248&amp;""' matches '""&amp;TEXTJOIN(""|"", 1, 'Available Pokemon'!$E$2:$E$34)&amp;""' limit 1"",0)"),"#N/A")</f>
        <v>#N/A</v>
      </c>
      <c r="G248" s="40"/>
    </row>
    <row r="249">
      <c r="A249" s="11" t="s">
        <v>233</v>
      </c>
      <c r="B249" s="38">
        <f>match(A249,'E19 Pokemon Locations'!$A$1:$A830,0)</f>
        <v>111</v>
      </c>
      <c r="C249" s="33" t="str">
        <f t="array" ref="C249">index('E19 Pokemon Locations'!$A:$D,$B249,4)</f>
        <v>00010 Obsidia Slums</v>
      </c>
      <c r="D249" s="38" t="str">
        <f>IFERROR(__xludf.DUMMYFUNCTION("query('E19 Pokemon Locations'!$A:$F,""Select D where A contains '""&amp;A249&amp;""' and not (D matches '""&amp;TEXTJOIN(""|"", 1, 'Available Pokemon'!$E$2:$E$34)&amp;""') and '""&amp;C249&amp;""' matches '""&amp;TEXTJOIN(""|"", 1, 'Available Pokemon'!$E$2:$E$34)&amp;""' limit 1"",0)"),"00069 Iolia Valley")</f>
        <v>00069 Iolia Valley</v>
      </c>
      <c r="G249" s="40"/>
    </row>
    <row r="250">
      <c r="A250" s="11" t="s">
        <v>355</v>
      </c>
      <c r="B250" s="38">
        <f>match(A250,'E19 Pokemon Locations'!$A$1:$A830,0)</f>
        <v>199</v>
      </c>
      <c r="C250" s="33" t="str">
        <f t="array" ref="C250">index('E19 Pokemon Locations'!$A:$D,$B250,4)</f>
        <v>00018 Rhodochrine Jungle</v>
      </c>
      <c r="D250" s="38" t="str">
        <f>IFERROR(__xludf.DUMMYFUNCTION("query('E19 Pokemon Locations'!$A:$F,""Select D where A contains '""&amp;A250&amp;""' and not (D matches '""&amp;TEXTJOIN(""|"", 1, 'Available Pokemon'!$E$2:$E$34)&amp;""') and '""&amp;C250&amp;""' matches '""&amp;TEXTJOIN(""|"", 1, 'Available Pokemon'!$E$2:$E$34)&amp;""' limit 1"",0)"),"#N/A")</f>
        <v>#N/A</v>
      </c>
      <c r="G250" s="40"/>
    </row>
    <row r="251">
      <c r="A251" s="11" t="s">
        <v>799</v>
      </c>
      <c r="B251" s="38">
        <f>match(A251,'E19 Pokemon Locations'!$A$1:$A830,0)</f>
        <v>717</v>
      </c>
      <c r="C251" s="33" t="str">
        <f t="array" ref="C251">index('E19 Pokemon Locations'!$A:$D,$B251,4)</f>
        <v>00069 Iolia Valley</v>
      </c>
      <c r="D251" s="38" t="str">
        <f>IFERROR(__xludf.DUMMYFUNCTION("query('E19 Pokemon Locations'!$A:$F,""Select D where A contains '""&amp;A251&amp;""' and not (D matches '""&amp;TEXTJOIN(""|"", 1, 'Available Pokemon'!$E$2:$E$34)&amp;""') and '""&amp;C251&amp;""' matches '""&amp;TEXTJOIN(""|"", 1, 'Available Pokemon'!$E$2:$E$34)&amp;""' limit 1"",0)"),"#N/A")</f>
        <v>#N/A</v>
      </c>
      <c r="G251" s="40"/>
    </row>
    <row r="252">
      <c r="A252" s="11" t="s">
        <v>802</v>
      </c>
      <c r="B252" s="38">
        <f>match(A252,'E19 Pokemon Locations'!$A$1:$A830,0)</f>
        <v>722</v>
      </c>
      <c r="C252" s="33" t="str">
        <f t="array" ref="C252">index('E19 Pokemon Locations'!$A:$D,$B252,4)</f>
        <v>00069 Iolia Valley</v>
      </c>
      <c r="D252" s="38" t="str">
        <f>IFERROR(__xludf.DUMMYFUNCTION("query('E19 Pokemon Locations'!$A:$F,""Select D where A contains '""&amp;A252&amp;""' and not (D matches '""&amp;TEXTJOIN(""|"", 1, 'Available Pokemon'!$E$2:$E$34)&amp;""') and '""&amp;C252&amp;""' matches '""&amp;TEXTJOIN(""|"", 1, 'Available Pokemon'!$E$2:$E$34)&amp;""' limit 1"",0)"),"#N/A")</f>
        <v>#N/A</v>
      </c>
      <c r="G252" s="40"/>
    </row>
    <row r="253">
      <c r="A253" s="11" t="s">
        <v>810</v>
      </c>
      <c r="B253" s="38">
        <f>match(A253,'E19 Pokemon Locations'!$A$1:$A830,0)</f>
        <v>742</v>
      </c>
      <c r="C253" s="33" t="str">
        <f t="array" ref="C253">index('E19 Pokemon Locations'!$A:$D,$B253,4)</f>
        <v>00069 Iolia Valley</v>
      </c>
      <c r="D253" s="38" t="str">
        <f>IFERROR(__xludf.DUMMYFUNCTION("query('E19 Pokemon Locations'!$A:$F,""Select D where A contains '""&amp;A253&amp;""' and not (D matches '""&amp;TEXTJOIN(""|"", 1, 'Available Pokemon'!$E$2:$E$34)&amp;""') and '""&amp;C253&amp;""' matches '""&amp;TEXTJOIN(""|"", 1, 'Available Pokemon'!$E$2:$E$34)&amp;""' limit 1"",0)"),"#N/A")</f>
        <v>#N/A</v>
      </c>
      <c r="G253" s="40"/>
    </row>
    <row r="254">
      <c r="A254" s="11" t="s">
        <v>804</v>
      </c>
      <c r="B254" s="38">
        <f>match(A254,'E19 Pokemon Locations'!$A$1:$A830,0)</f>
        <v>726</v>
      </c>
      <c r="C254" s="33" t="str">
        <f t="array" ref="C254">index('E19 Pokemon Locations'!$A:$D,$B254,4)</f>
        <v>00069 Iolia Valley</v>
      </c>
      <c r="D254" s="38" t="str">
        <f>IFERROR(__xludf.DUMMYFUNCTION("query('E19 Pokemon Locations'!$A:$F,""Select D where A contains '""&amp;A254&amp;""' and not (D matches '""&amp;TEXTJOIN(""|"", 1, 'Available Pokemon'!$E$2:$E$34)&amp;""') and '""&amp;C254&amp;""' matches '""&amp;TEXTJOIN(""|"", 1, 'Available Pokemon'!$E$2:$E$34)&amp;""' limit 1"",0)"),"#N/A")</f>
        <v>#N/A</v>
      </c>
      <c r="G254" s="40"/>
    </row>
    <row r="255">
      <c r="A255" s="11" t="s">
        <v>808</v>
      </c>
      <c r="B255" s="38">
        <f>match(A255,'E19 Pokemon Locations'!$A$1:$A830,0)</f>
        <v>737</v>
      </c>
      <c r="C255" s="33" t="str">
        <f t="array" ref="C255">index('E19 Pokemon Locations'!$A:$D,$B255,4)</f>
        <v>00069 Iolia Valley</v>
      </c>
      <c r="D255" s="38" t="str">
        <f>IFERROR(__xludf.DUMMYFUNCTION("query('E19 Pokemon Locations'!$A:$F,""Select D where A contains '""&amp;A255&amp;""' and not (D matches '""&amp;TEXTJOIN(""|"", 1, 'Available Pokemon'!$E$2:$E$34)&amp;""') and '""&amp;C255&amp;""' matches '""&amp;TEXTJOIN(""|"", 1, 'Available Pokemon'!$E$2:$E$34)&amp;""' limit 1"",0)"),"#N/A")</f>
        <v>#N/A</v>
      </c>
      <c r="G255" s="40"/>
    </row>
    <row r="256">
      <c r="A256" s="11" t="s">
        <v>809</v>
      </c>
      <c r="B256" s="38">
        <f>match(A256,'E19 Pokemon Locations'!$A$1:$A830,0)</f>
        <v>738</v>
      </c>
      <c r="C256" s="33" t="str">
        <f t="array" ref="C256">index('E19 Pokemon Locations'!$A:$D,$B256,4)</f>
        <v>00069 Iolia Valley</v>
      </c>
      <c r="D256" s="38" t="str">
        <f>IFERROR(__xludf.DUMMYFUNCTION("query('E19 Pokemon Locations'!$A:$F,""Select D where A contains '""&amp;A256&amp;""' and not (D matches '""&amp;TEXTJOIN(""|"", 1, 'Available Pokemon'!$E$2:$E$34)&amp;""') and '""&amp;C256&amp;""' matches '""&amp;TEXTJOIN(""|"", 1, 'Available Pokemon'!$E$2:$E$34)&amp;""' limit 1"",0)"),"#N/A")</f>
        <v>#N/A</v>
      </c>
      <c r="G256" s="40"/>
    </row>
    <row r="257">
      <c r="A257" s="11" t="s">
        <v>305</v>
      </c>
      <c r="B257" s="38">
        <f>match(A257,'E19 Pokemon Locations'!$A$1:$A830,0)</f>
        <v>153</v>
      </c>
      <c r="C257" s="33" t="str">
        <f t="array" ref="C257">index('E19 Pokemon Locations'!$A:$D,$B257,4)</f>
        <v>00009 Obsidia Ward</v>
      </c>
      <c r="D257" s="38" t="str">
        <f>IFERROR(__xludf.DUMMYFUNCTION("query('E19 Pokemon Locations'!$A:$F,""Select D where A contains '""&amp;A257&amp;""' and not (D matches '""&amp;TEXTJOIN(""|"", 1, 'Available Pokemon'!$E$2:$E$34)&amp;""') and '""&amp;C257&amp;""' matches '""&amp;TEXTJOIN(""|"", 1, 'Available Pokemon'!$E$2:$E$34)&amp;""' limit 1"",0)"),"00069 Iolia Valley")</f>
        <v>00069 Iolia Valley</v>
      </c>
      <c r="G257" s="40"/>
    </row>
    <row r="258">
      <c r="A258" s="11" t="s">
        <v>270</v>
      </c>
      <c r="B258" s="38">
        <f>match(A258,'E19 Pokemon Locations'!$A$1:$A830,0)</f>
        <v>133</v>
      </c>
      <c r="C258" s="33" t="str">
        <f t="array" ref="C258">index('E19 Pokemon Locations'!$A:$D,$B258,4)</f>
        <v>00014 Onyx Ward</v>
      </c>
      <c r="D258" s="38" t="str">
        <f>IFERROR(__xludf.DUMMYFUNCTION("query('E19 Pokemon Locations'!$A:$F,""Select D where A contains '""&amp;A258&amp;""' and not (D matches '""&amp;TEXTJOIN(""|"", 1, 'Available Pokemon'!$E$2:$E$34)&amp;""') and '""&amp;C258&amp;""' matches '""&amp;TEXTJOIN(""|"", 1, 'Available Pokemon'!$E$2:$E$34)&amp;""' limit 1"",0)"),"00069 Iolia Valley")</f>
        <v>00069 Iolia Valley</v>
      </c>
      <c r="G258" s="40"/>
    </row>
    <row r="259">
      <c r="A259" s="11" t="s">
        <v>209</v>
      </c>
      <c r="B259" s="38">
        <f>match(A259,'E19 Pokemon Locations'!$A$1:$A830,0)</f>
        <v>93</v>
      </c>
      <c r="C259" s="33" t="str">
        <f t="array" ref="C259">index('E19 Pokemon Locations'!$A:$D,$B259,4)</f>
        <v>00009 Obsidia Ward</v>
      </c>
      <c r="D259" s="38" t="str">
        <f>IFERROR(__xludf.DUMMYFUNCTION("query('E19 Pokemon Locations'!$A:$F,""Select D where A contains '""&amp;A259&amp;""' and not (D matches '""&amp;TEXTJOIN(""|"", 1, 'Available Pokemon'!$E$2:$E$34)&amp;""') and '""&amp;C259&amp;""' matches '""&amp;TEXTJOIN(""|"", 1, 'Available Pokemon'!$E$2:$E$34)&amp;""' limit 1"",0)"),"00069 Iolia Valley")</f>
        <v>00069 Iolia Valley</v>
      </c>
      <c r="G259" s="40"/>
    </row>
    <row r="260">
      <c r="A260" s="11" t="s">
        <v>807</v>
      </c>
      <c r="B260" s="38">
        <f>match(A260,'E19 Pokemon Locations'!$A$1:$A830,0)</f>
        <v>729</v>
      </c>
      <c r="C260" s="33" t="str">
        <f t="array" ref="C260">index('E19 Pokemon Locations'!$A:$D,$B260,4)</f>
        <v>00069 Iolia Valley</v>
      </c>
      <c r="D260" s="38" t="str">
        <f>IFERROR(__xludf.DUMMYFUNCTION("query('E19 Pokemon Locations'!$A:$F,""Select D where A contains '""&amp;A260&amp;""' and not (D matches '""&amp;TEXTJOIN(""|"", 1, 'Available Pokemon'!$E$2:$E$34)&amp;""') and '""&amp;C260&amp;""' matches '""&amp;TEXTJOIN(""|"", 1, 'Available Pokemon'!$E$2:$E$34)&amp;""' limit 1"",0)"),"#N/A")</f>
        <v>#N/A</v>
      </c>
      <c r="G260" s="40"/>
    </row>
    <row r="261">
      <c r="A261" s="11" t="s">
        <v>806</v>
      </c>
      <c r="B261" s="38">
        <f>match(A261,'E19 Pokemon Locations'!$A$1:$A830,0)</f>
        <v>727</v>
      </c>
      <c r="C261" s="33" t="str">
        <f t="array" ref="C261">index('E19 Pokemon Locations'!$A:$D,$B261,4)</f>
        <v>00069 Iolia Valley</v>
      </c>
      <c r="D261" s="38" t="str">
        <f>IFERROR(__xludf.DUMMYFUNCTION("query('E19 Pokemon Locations'!$A:$F,""Select D where A contains '""&amp;A261&amp;""' and not (D matches '""&amp;TEXTJOIN(""|"", 1, 'Available Pokemon'!$E$2:$E$34)&amp;""') and '""&amp;C261&amp;""' matches '""&amp;TEXTJOIN(""|"", 1, 'Available Pokemon'!$E$2:$E$34)&amp;""' limit 1"",0)"),"#N/A")</f>
        <v>#N/A</v>
      </c>
      <c r="G261" s="40"/>
    </row>
    <row r="262">
      <c r="A262" s="11" t="s">
        <v>831</v>
      </c>
      <c r="B262" s="38">
        <f>match(A262,'E19 Pokemon Locations'!$A$1:$A830,0)</f>
        <v>767</v>
      </c>
      <c r="C262" s="33" t="str">
        <f t="array" ref="C262">index('E19 Pokemon Locations'!$A:$D,$B262,4)</f>
        <v>00071 Route 2</v>
      </c>
      <c r="D262" s="38" t="str">
        <f>IFERROR(__xludf.DUMMYFUNCTION("query('E19 Pokemon Locations'!$A:$F,""Select D where A contains '""&amp;A262&amp;""' and not (D matches '""&amp;TEXTJOIN(""|"", 1, 'Available Pokemon'!$E$2:$E$34)&amp;""') and '""&amp;C262&amp;""' matches '""&amp;TEXTJOIN(""|"", 1, 'Available Pokemon'!$E$2:$E$34)&amp;""' limit 1"",0)"),"#N/A")</f>
        <v>#N/A</v>
      </c>
      <c r="G262" s="40"/>
    </row>
    <row r="263">
      <c r="A263" s="11" t="s">
        <v>825</v>
      </c>
      <c r="B263" s="38">
        <f>match(A263,'E19 Pokemon Locations'!$A$1:$A830,0)</f>
        <v>759</v>
      </c>
      <c r="C263" s="33" t="str">
        <f t="array" ref="C263">index('E19 Pokemon Locations'!$A:$D,$B263,4)</f>
        <v>00071 Route 2</v>
      </c>
      <c r="D263" s="38" t="str">
        <f>IFERROR(__xludf.DUMMYFUNCTION("query('E19 Pokemon Locations'!$A:$F,""Select D where A contains '""&amp;A263&amp;""' and not (D matches '""&amp;TEXTJOIN(""|"", 1, 'Available Pokemon'!$E$2:$E$34)&amp;""') and '""&amp;C263&amp;""' matches '""&amp;TEXTJOIN(""|"", 1, 'Available Pokemon'!$E$2:$E$34)&amp;""' limit 1"",0)"),"#N/A")</f>
        <v>#N/A</v>
      </c>
      <c r="G263" s="40"/>
    </row>
    <row r="264">
      <c r="A264" s="11" t="s">
        <v>529</v>
      </c>
      <c r="B264" s="38">
        <f>match(A264,'E19 Pokemon Locations'!$A$1:$A830,0)</f>
        <v>356</v>
      </c>
      <c r="C264" s="33" t="str">
        <f t="array" ref="C264">index('E19 Pokemon Locations'!$A:$D,$B264,4)</f>
        <v>00029 Apophyll Academy</v>
      </c>
      <c r="D264" s="38" t="str">
        <f>IFERROR(__xludf.DUMMYFUNCTION("query('E19 Pokemon Locations'!$A:$F,""Select D where A contains '""&amp;A264&amp;""' and not (D matches '""&amp;TEXTJOIN(""|"", 1, 'Available Pokemon'!$E$2:$E$34)&amp;""') and '""&amp;C264&amp;""' matches '""&amp;TEXTJOIN(""|"", 1, 'Available Pokemon'!$E$2:$E$34)&amp;""' limit 1"",0)"),"#N/A")</f>
        <v>#N/A</v>
      </c>
      <c r="G264" s="40"/>
    </row>
    <row r="265">
      <c r="A265" s="11" t="s">
        <v>823</v>
      </c>
      <c r="B265" s="38">
        <f>match(A265,'E19 Pokemon Locations'!$A$1:$A830,0)</f>
        <v>757</v>
      </c>
      <c r="C265" s="33" t="str">
        <f t="array" ref="C265">index('E19 Pokemon Locations'!$A:$D,$B265,4)</f>
        <v>00071 Route 2</v>
      </c>
      <c r="D265" s="38" t="str">
        <f>IFERROR(__xludf.DUMMYFUNCTION("query('E19 Pokemon Locations'!$A:$F,""Select D where A contains '""&amp;A265&amp;""' and not (D matches '""&amp;TEXTJOIN(""|"", 1, 'Available Pokemon'!$E$2:$E$34)&amp;""') and '""&amp;C265&amp;""' matches '""&amp;TEXTJOIN(""|"", 1, 'Available Pokemon'!$E$2:$E$34)&amp;""' limit 1"",0)"),"#N/A")</f>
        <v>#N/A</v>
      </c>
      <c r="G265" s="40"/>
    </row>
    <row r="266">
      <c r="A266" s="11" t="s">
        <v>830</v>
      </c>
      <c r="B266" s="38">
        <f>match(A266,'E19 Pokemon Locations'!$A$1:$A830,0)</f>
        <v>765</v>
      </c>
      <c r="C266" s="33" t="str">
        <f t="array" ref="C266">index('E19 Pokemon Locations'!$A:$D,$B266,4)</f>
        <v>00071 Route 2</v>
      </c>
      <c r="D266" s="38" t="str">
        <f>IFERROR(__xludf.DUMMYFUNCTION("query('E19 Pokemon Locations'!$A:$F,""Select D where A contains '""&amp;A266&amp;""' and not (D matches '""&amp;TEXTJOIN(""|"", 1, 'Available Pokemon'!$E$2:$E$34)&amp;""') and '""&amp;C266&amp;""' matches '""&amp;TEXTJOIN(""|"", 1, 'Available Pokemon'!$E$2:$E$34)&amp;""' limit 1"",0)"),"#N/A")</f>
        <v>#N/A</v>
      </c>
      <c r="G266" s="40"/>
    </row>
    <row r="267">
      <c r="A267" s="11" t="s">
        <v>832</v>
      </c>
      <c r="B267" s="38">
        <f>match(A267,'E19 Pokemon Locations'!$A$1:$A830,0)</f>
        <v>769</v>
      </c>
      <c r="C267" s="33" t="str">
        <f t="array" ref="C267">index('E19 Pokemon Locations'!$A:$D,$B267,4)</f>
        <v>00071 Route 2</v>
      </c>
      <c r="D267" s="38" t="str">
        <f>IFERROR(__xludf.DUMMYFUNCTION("query('E19 Pokemon Locations'!$A:$F,""Select D where A contains '""&amp;A267&amp;""' and not (D matches '""&amp;TEXTJOIN(""|"", 1, 'Available Pokemon'!$E$2:$E$34)&amp;""') and '""&amp;C267&amp;""' matches '""&amp;TEXTJOIN(""|"", 1, 'Available Pokemon'!$E$2:$E$34)&amp;""' limit 1"",0)"),"#N/A")</f>
        <v>#N/A</v>
      </c>
      <c r="G267" s="40"/>
    </row>
    <row r="268">
      <c r="A268" s="11" t="s">
        <v>826</v>
      </c>
      <c r="B268" s="38">
        <f>match(A268,'E19 Pokemon Locations'!$A$1:$A830,0)</f>
        <v>760</v>
      </c>
      <c r="C268" s="33" t="str">
        <f t="array" ref="C268">index('E19 Pokemon Locations'!$A:$D,$B268,4)</f>
        <v>00071 Route 2</v>
      </c>
      <c r="D268" s="38" t="str">
        <f>IFERROR(__xludf.DUMMYFUNCTION("query('E19 Pokemon Locations'!$A:$F,""Select D where A contains '""&amp;A268&amp;""' and not (D matches '""&amp;TEXTJOIN(""|"", 1, 'Available Pokemon'!$E$2:$E$34)&amp;""') and '""&amp;C268&amp;""' matches '""&amp;TEXTJOIN(""|"", 1, 'Available Pokemon'!$E$2:$E$34)&amp;""' limit 1"",0)"),"#N/A")</f>
        <v>#N/A</v>
      </c>
      <c r="G268" s="40"/>
    </row>
    <row r="269">
      <c r="A269" s="11" t="s">
        <v>328</v>
      </c>
      <c r="B269" s="38">
        <f>match(A269,'E19 Pokemon Locations'!$A$1:$A830,0)</f>
        <v>171</v>
      </c>
      <c r="C269" s="33" t="str">
        <f t="array" ref="C269">index('E19 Pokemon Locations'!$A:$D,$B269,4)</f>
        <v>00016 Jasper Ward</v>
      </c>
      <c r="D269" s="38" t="str">
        <f>IFERROR(__xludf.DUMMYFUNCTION("query('E19 Pokemon Locations'!$A:$F,""Select D where A contains '""&amp;A269&amp;""' and not (D matches '""&amp;TEXTJOIN(""|"", 1, 'Available Pokemon'!$E$2:$E$34)&amp;""') and '""&amp;C269&amp;""' matches '""&amp;TEXTJOIN(""|"", 1, 'Available Pokemon'!$E$2:$E$34)&amp;""' limit 1"",0)"),"00071 Route 2")</f>
        <v>00071 Route 2</v>
      </c>
      <c r="G269" s="40"/>
    </row>
    <row r="270">
      <c r="A270" s="11" t="s">
        <v>320</v>
      </c>
      <c r="B270" s="38">
        <f>match(A270,'E19 Pokemon Locations'!$A$1:$A830,0)</f>
        <v>165</v>
      </c>
      <c r="C270" s="33" t="str">
        <f t="array" ref="C270">index('E19 Pokemon Locations'!$A:$D,$B270,4)</f>
        <v>00016 Jasper Ward</v>
      </c>
      <c r="D270" s="38" t="str">
        <f>IFERROR(__xludf.DUMMYFUNCTION("query('E19 Pokemon Locations'!$A:$F,""Select D where A contains '""&amp;A270&amp;""' and not (D matches '""&amp;TEXTJOIN(""|"", 1, 'Available Pokemon'!$E$2:$E$34)&amp;""') and '""&amp;C270&amp;""' matches '""&amp;TEXTJOIN(""|"", 1, 'Available Pokemon'!$E$2:$E$34)&amp;""' limit 1"",0)"),"00071 Route 2")</f>
        <v>00071 Route 2</v>
      </c>
      <c r="G270" s="40"/>
    </row>
    <row r="271">
      <c r="A271" s="11" t="s">
        <v>828</v>
      </c>
      <c r="B271" s="38">
        <f>match(A271,'E19 Pokemon Locations'!$A$1:$A830,0)</f>
        <v>762</v>
      </c>
      <c r="C271" s="33" t="str">
        <f t="array" ref="C271">index('E19 Pokemon Locations'!$A:$D,$B271,4)</f>
        <v>00071 Route 2</v>
      </c>
      <c r="D271" s="38" t="str">
        <f>IFERROR(__xludf.DUMMYFUNCTION("query('E19 Pokemon Locations'!$A:$F,""Select D where A contains '""&amp;A271&amp;""' and not (D matches '""&amp;TEXTJOIN(""|"", 1, 'Available Pokemon'!$E$2:$E$34)&amp;""') and '""&amp;C271&amp;""' matches '""&amp;TEXTJOIN(""|"", 1, 'Available Pokemon'!$E$2:$E$34)&amp;""' limit 1"",0)"),"#N/A")</f>
        <v>#N/A</v>
      </c>
      <c r="G271" s="40"/>
    </row>
    <row r="272">
      <c r="A272" s="11" t="s">
        <v>829</v>
      </c>
      <c r="B272" s="38">
        <f>match(A272,'E19 Pokemon Locations'!$A$1:$A830,0)</f>
        <v>764</v>
      </c>
      <c r="C272" s="33" t="str">
        <f t="array" ref="C272">index('E19 Pokemon Locations'!$A:$D,$B272,4)</f>
        <v>00071 Route 2</v>
      </c>
      <c r="D272" s="38" t="str">
        <f>IFERROR(__xludf.DUMMYFUNCTION("query('E19 Pokemon Locations'!$A:$F,""Select D where A contains '""&amp;A272&amp;""' and not (D matches '""&amp;TEXTJOIN(""|"", 1, 'Available Pokemon'!$E$2:$E$34)&amp;""') and '""&amp;C272&amp;""' matches '""&amp;TEXTJOIN(""|"", 1, 'Available Pokemon'!$E$2:$E$34)&amp;""' limit 1"",0)"),"#N/A")</f>
        <v>#N/A</v>
      </c>
      <c r="G272" s="40"/>
    </row>
    <row r="273">
      <c r="A273" s="11" t="s">
        <v>822</v>
      </c>
      <c r="B273" s="38">
        <f>match(A273,'E19 Pokemon Locations'!$A$1:$A830,0)</f>
        <v>756</v>
      </c>
      <c r="C273" s="33" t="str">
        <f t="array" ref="C273">index('E19 Pokemon Locations'!$A:$D,$B273,4)</f>
        <v>00071 Route 2</v>
      </c>
      <c r="D273" s="38" t="str">
        <f>IFERROR(__xludf.DUMMYFUNCTION("query('E19 Pokemon Locations'!$A:$F,""Select D where A contains '""&amp;A273&amp;""' and not (D matches '""&amp;TEXTJOIN(""|"", 1, 'Available Pokemon'!$E$2:$E$34)&amp;""') and '""&amp;C273&amp;""' matches '""&amp;TEXTJOIN(""|"", 1, 'Available Pokemon'!$E$2:$E$34)&amp;""' limit 1"",0)"),"#N/A")</f>
        <v>#N/A</v>
      </c>
      <c r="G273" s="40"/>
    </row>
    <row r="274">
      <c r="A274" s="11" t="s">
        <v>833</v>
      </c>
      <c r="B274" s="38">
        <f>match(A274,'E19 Pokemon Locations'!$A$1:$A830,0)</f>
        <v>770</v>
      </c>
      <c r="C274" s="33" t="str">
        <f t="array" ref="C274">index('E19 Pokemon Locations'!$A:$D,$B274,4)</f>
        <v>00071 Route 2</v>
      </c>
      <c r="D274" s="38" t="str">
        <f>IFERROR(__xludf.DUMMYFUNCTION("query('E19 Pokemon Locations'!$A:$F,""Select D where A contains '""&amp;A274&amp;""' and not (D matches '""&amp;TEXTJOIN(""|"", 1, 'Available Pokemon'!$E$2:$E$34)&amp;""') and '""&amp;C274&amp;""' matches '""&amp;TEXTJOIN(""|"", 1, 'Available Pokemon'!$E$2:$E$34)&amp;""' limit 1"",0)"),"#N/A")</f>
        <v>#N/A</v>
      </c>
      <c r="G274" s="40"/>
    </row>
    <row r="275">
      <c r="A275" s="11" t="s">
        <v>272</v>
      </c>
      <c r="B275" s="38">
        <f>match(A275,'E19 Pokemon Locations'!$A$1:$A830,0)</f>
        <v>134</v>
      </c>
      <c r="C275" s="33" t="str">
        <f t="array" ref="C275">index('E19 Pokemon Locations'!$A:$D,$B275,4)</f>
        <v>00014 Onyx Ward</v>
      </c>
      <c r="D275" s="38" t="str">
        <f>IFERROR(__xludf.DUMMYFUNCTION("query('E19 Pokemon Locations'!$A:$F,""Select D where A contains '""&amp;A275&amp;""' and not (D matches '""&amp;TEXTJOIN(""|"", 1, 'Available Pokemon'!$E$2:$E$34)&amp;""') and '""&amp;C275&amp;""' matches '""&amp;TEXTJOIN(""|"", 1, 'Available Pokemon'!$E$2:$E$34)&amp;""' limit 1"",0)"),"00073 Ametrine Mountain")</f>
        <v>00073 Ametrine Mountain</v>
      </c>
      <c r="G275" s="40"/>
    </row>
    <row r="276">
      <c r="A276" s="11" t="s">
        <v>509</v>
      </c>
      <c r="B276" s="38">
        <f>match(A276,'E19 Pokemon Locations'!$A$1:$A830,0)</f>
        <v>337</v>
      </c>
      <c r="C276" s="33" t="str">
        <f t="array" ref="C276">index('E19 Pokemon Locations'!$A:$D,$B276,4)</f>
        <v>00028 Citrine Mountain</v>
      </c>
      <c r="D276" s="38" t="str">
        <f>IFERROR(__xludf.DUMMYFUNCTION("query('E19 Pokemon Locations'!$A:$F,""Select D where A contains '""&amp;A276&amp;""' and not (D matches '""&amp;TEXTJOIN(""|"", 1, 'Available Pokemon'!$E$2:$E$34)&amp;""') and '""&amp;C276&amp;""' matches '""&amp;TEXTJOIN(""|"", 1, 'Available Pokemon'!$E$2:$E$34)&amp;""' limit 1"",0)"),"#N/A")</f>
        <v>#N/A</v>
      </c>
      <c r="G276" s="40"/>
    </row>
    <row r="277">
      <c r="A277" s="11" t="s">
        <v>843</v>
      </c>
      <c r="B277" s="38">
        <f>match(A277,'E19 Pokemon Locations'!$A$1:$A830,0)</f>
        <v>801</v>
      </c>
      <c r="C277" s="33" t="str">
        <f t="array" ref="C277">index('E19 Pokemon Locations'!$A:$D,$B277,4)</f>
        <v>00073 Ametrine Mountain</v>
      </c>
      <c r="D277" s="38" t="str">
        <f>IFERROR(__xludf.DUMMYFUNCTION("query('E19 Pokemon Locations'!$A:$F,""Select D where A contains '""&amp;A277&amp;""' and not (D matches '""&amp;TEXTJOIN(""|"", 1, 'Available Pokemon'!$E$2:$E$34)&amp;""') and '""&amp;C277&amp;""' matches '""&amp;TEXTJOIN(""|"", 1, 'Available Pokemon'!$E$2:$E$34)&amp;""' limit 1"",0)"),"#N/A")</f>
        <v>#N/A</v>
      </c>
      <c r="G277" s="40"/>
    </row>
    <row r="278">
      <c r="A278" s="11" t="s">
        <v>358</v>
      </c>
      <c r="B278" s="38">
        <f>match(A278,'E19 Pokemon Locations'!$A$1:$A830,0)</f>
        <v>200</v>
      </c>
      <c r="C278" s="33" t="str">
        <f t="array" ref="C278">index('E19 Pokemon Locations'!$A:$D,$B278,4)</f>
        <v>00018 Rhodochrine Jungle</v>
      </c>
      <c r="D278" s="38" t="str">
        <f>IFERROR(__xludf.DUMMYFUNCTION("query('E19 Pokemon Locations'!$A:$F,""Select D where A contains '""&amp;A278&amp;""' and not (D matches '""&amp;TEXTJOIN(""|"", 1, 'Available Pokemon'!$E$2:$E$34)&amp;""') and '""&amp;C278&amp;""' matches '""&amp;TEXTJOIN(""|"", 1, 'Available Pokemon'!$E$2:$E$34)&amp;""' limit 1"",0)"),"#N/A")</f>
        <v>#N/A</v>
      </c>
      <c r="G278" s="40"/>
    </row>
    <row r="279">
      <c r="A279" s="11" t="s">
        <v>844</v>
      </c>
      <c r="B279" s="38">
        <f>match(A279,'E19 Pokemon Locations'!$A$1:$A830,0)</f>
        <v>802</v>
      </c>
      <c r="C279" s="33" t="str">
        <f t="array" ref="C279">index('E19 Pokemon Locations'!$A:$D,$B279,4)</f>
        <v>00073 Ametrine Mountain</v>
      </c>
      <c r="D279" s="38" t="str">
        <f>IFERROR(__xludf.DUMMYFUNCTION("query('E19 Pokemon Locations'!$A:$F,""Select D where A contains '""&amp;A279&amp;""' and not (D matches '""&amp;TEXTJOIN(""|"", 1, 'Available Pokemon'!$E$2:$E$34)&amp;""') and '""&amp;C279&amp;""' matches '""&amp;TEXTJOIN(""|"", 1, 'Available Pokemon'!$E$2:$E$34)&amp;""' limit 1"",0)"),"#N/A")</f>
        <v>#N/A</v>
      </c>
      <c r="G279" s="40"/>
    </row>
    <row r="280">
      <c r="A280" s="11" t="s">
        <v>836</v>
      </c>
      <c r="B280" s="38">
        <f>match(A280,'E19 Pokemon Locations'!$A$1:$A830,0)</f>
        <v>789</v>
      </c>
      <c r="C280" s="33" t="str">
        <f t="array" ref="C280">index('E19 Pokemon Locations'!$A:$D,$B280,4)</f>
        <v>00073 Ametrine Mountain</v>
      </c>
      <c r="D280" s="38" t="str">
        <f>IFERROR(__xludf.DUMMYFUNCTION("query('E19 Pokemon Locations'!$A:$F,""Select D where A contains '""&amp;A280&amp;""' and not (D matches '""&amp;TEXTJOIN(""|"", 1, 'Available Pokemon'!$E$2:$E$34)&amp;""') and '""&amp;C280&amp;""' matches '""&amp;TEXTJOIN(""|"", 1, 'Available Pokemon'!$E$2:$E$34)&amp;""' limit 1"",0)"),"#N/A")</f>
        <v>#N/A</v>
      </c>
      <c r="G280" s="40"/>
    </row>
    <row r="281">
      <c r="A281" s="11" t="s">
        <v>861</v>
      </c>
      <c r="B281" s="38">
        <f>match(A281,'E19 Pokemon Locations'!$A$1:$A830,0)</f>
        <v>824</v>
      </c>
      <c r="C281" s="33" t="str">
        <f t="array" ref="C281">index('E19 Pokemon Locations'!$A:$D,$B281,4)</f>
        <v>00075 Route 3</v>
      </c>
      <c r="D281" s="38" t="str">
        <f>IFERROR(__xludf.DUMMYFUNCTION("query('E19 Pokemon Locations'!$A:$F,""Select D where A contains '""&amp;A281&amp;""' and not (D matches '""&amp;TEXTJOIN(""|"", 1, 'Available Pokemon'!$E$2:$E$34)&amp;""') and '""&amp;C281&amp;""' matches '""&amp;TEXTJOIN(""|"", 1, 'Available Pokemon'!$E$2:$E$34)&amp;""' limit 1"",0)"),"#N/A")</f>
        <v>#N/A</v>
      </c>
      <c r="G281" s="40"/>
    </row>
    <row r="282">
      <c r="A282" s="11" t="s">
        <v>863</v>
      </c>
      <c r="B282" s="38">
        <f>match(A282,'E19 Pokemon Locations'!$A$1:$A830,0)</f>
        <v>827</v>
      </c>
      <c r="C282" s="33" t="str">
        <f t="array" ref="C282">index('E19 Pokemon Locations'!$A:$D,$B282,4)</f>
        <v>00075 Route 3</v>
      </c>
      <c r="D282" s="38" t="str">
        <f>IFERROR(__xludf.DUMMYFUNCTION("query('E19 Pokemon Locations'!$A:$F,""Select D where A contains '""&amp;A282&amp;""' and not (D matches '""&amp;TEXTJOIN(""|"", 1, 'Available Pokemon'!$E$2:$E$34)&amp;""') and '""&amp;C282&amp;""' matches '""&amp;TEXTJOIN(""|"", 1, 'Available Pokemon'!$E$2:$E$34)&amp;""' limit 1"",0)"),"#N/A")</f>
        <v>#N/A</v>
      </c>
      <c r="G282" s="40"/>
    </row>
    <row r="283">
      <c r="A283" s="11" t="s">
        <v>864</v>
      </c>
      <c r="B283" s="38">
        <f>match(A283,'E19 Pokemon Locations'!$A$1:$A830,0)</f>
        <v>828</v>
      </c>
      <c r="C283" s="33" t="str">
        <f t="array" ref="C283">index('E19 Pokemon Locations'!$A:$D,$B283,4)</f>
        <v>00075 Route 3</v>
      </c>
      <c r="D283" s="38" t="str">
        <f>IFERROR(__xludf.DUMMYFUNCTION("query('E19 Pokemon Locations'!$A:$F,""Select D where A contains '""&amp;A283&amp;""' and not (D matches '""&amp;TEXTJOIN(""|"", 1, 'Available Pokemon'!$E$2:$E$34)&amp;""') and '""&amp;C283&amp;""' matches '""&amp;TEXTJOIN(""|"", 1, 'Available Pokemon'!$E$2:$E$34)&amp;""' limit 1"",0)"),"#N/A")</f>
        <v>#N/A</v>
      </c>
      <c r="G283" s="40"/>
    </row>
    <row r="284">
      <c r="A284" s="11" t="s">
        <v>323</v>
      </c>
      <c r="B284" s="38">
        <f>match(A284,'E19 Pokemon Locations'!$A$1:$A830,0)</f>
        <v>168</v>
      </c>
      <c r="C284" s="33" t="str">
        <f t="array" ref="C284">index('E19 Pokemon Locations'!$A:$D,$B284,4)</f>
        <v>00016 Jasper Ward</v>
      </c>
      <c r="D284" s="38" t="str">
        <f>IFERROR(__xludf.DUMMYFUNCTION("query('E19 Pokemon Locations'!$A:$F,""Select D where A contains '""&amp;A284&amp;""' and not (D matches '""&amp;TEXTJOIN(""|"", 1, 'Available Pokemon'!$E$2:$E$34)&amp;""') and '""&amp;C284&amp;""' matches '""&amp;TEXTJOIN(""|"", 1, 'Available Pokemon'!$E$2:$E$34)&amp;""' limit 1"",0)"),"00075 Route 3")</f>
        <v>00075 Route 3</v>
      </c>
      <c r="G284" s="40"/>
    </row>
    <row r="285">
      <c r="A285" s="11" t="s">
        <v>868</v>
      </c>
      <c r="B285" s="38">
        <f>match(A285,'E19 Pokemon Locations'!$A$1:$A830,0)</f>
        <v>842</v>
      </c>
      <c r="C285" s="33" t="str">
        <f t="array" ref="C285">index('E19 Pokemon Locations'!$A:$D,$B285,4)</f>
        <v>00075 Route 3</v>
      </c>
      <c r="D285" s="38" t="str">
        <f>IFERROR(__xludf.DUMMYFUNCTION("query('E19 Pokemon Locations'!$A:$F,""Select D where A contains '""&amp;A285&amp;""' and not (D matches '""&amp;TEXTJOIN(""|"", 1, 'Available Pokemon'!$E$2:$E$34)&amp;""') and '""&amp;C285&amp;""' matches '""&amp;TEXTJOIN(""|"", 1, 'Available Pokemon'!$E$2:$E$34)&amp;""' limit 1"",0)"),"#N/A")</f>
        <v>#N/A</v>
      </c>
      <c r="G285" s="40"/>
    </row>
    <row r="286">
      <c r="A286" s="11" t="s">
        <v>865</v>
      </c>
      <c r="B286" s="38">
        <f>match(A286,'E19 Pokemon Locations'!$A$1:$A830,0)</f>
        <v>835</v>
      </c>
      <c r="C286" s="33" t="str">
        <f t="array" ref="C286">index('E19 Pokemon Locations'!$A:$D,$B286,4)</f>
        <v>00075 Route 3</v>
      </c>
      <c r="D286" s="38" t="str">
        <f>IFERROR(__xludf.DUMMYFUNCTION("query('E19 Pokemon Locations'!$A:$F,""Select D where A contains '""&amp;A286&amp;""' and not (D matches '""&amp;TEXTJOIN(""|"", 1, 'Available Pokemon'!$E$2:$E$34)&amp;""') and '""&amp;C286&amp;""' matches '""&amp;TEXTJOIN(""|"", 1, 'Available Pokemon'!$E$2:$E$34)&amp;""' limit 1"",0)"),"#N/A")</f>
        <v>#N/A</v>
      </c>
      <c r="G286" s="40"/>
    </row>
    <row r="287">
      <c r="A287" s="11" t="s">
        <v>867</v>
      </c>
      <c r="B287" s="38">
        <f>match(A287,'E19 Pokemon Locations'!$A$1:$A830,0)</f>
        <v>841</v>
      </c>
      <c r="C287" s="33" t="str">
        <f t="array" ref="C287">index('E19 Pokemon Locations'!$A:$D,$B287,4)</f>
        <v>00075 Route 3</v>
      </c>
      <c r="D287" s="38" t="str">
        <f>IFERROR(__xludf.DUMMYFUNCTION("query('E19 Pokemon Locations'!$A:$F,""Select D where A contains '""&amp;A287&amp;""' and not (D matches '""&amp;TEXTJOIN(""|"", 1, 'Available Pokemon'!$E$2:$E$34)&amp;""') and '""&amp;C287&amp;""' matches '""&amp;TEXTJOIN(""|"", 1, 'Available Pokemon'!$E$2:$E$34)&amp;""' limit 1"",0)"),"#N/A")</f>
        <v>#N/A</v>
      </c>
      <c r="G287" s="40"/>
    </row>
    <row r="288">
      <c r="A288" s="11" t="s">
        <v>469</v>
      </c>
      <c r="B288" s="38">
        <f>match(A288,'E19 Pokemon Locations'!$A$1:$A830,0)</f>
        <v>306</v>
      </c>
      <c r="C288" s="33" t="str">
        <f t="array" ref="C288">index('E19 Pokemon Locations'!$A:$D,$B288,4)</f>
        <v>00018 Rhodochrine Jungle</v>
      </c>
      <c r="D288" s="38" t="str">
        <f>IFERROR(__xludf.DUMMYFUNCTION("query('E19 Pokemon Locations'!$A:$F,""Select D where A contains '""&amp;A288&amp;""' and not (D matches '""&amp;TEXTJOIN(""|"", 1, 'Available Pokemon'!$E$2:$E$34)&amp;""') and '""&amp;C288&amp;""' matches '""&amp;TEXTJOIN(""|"", 1, 'Available Pokemon'!$E$2:$E$34)&amp;""' limit 1"",0)"),"#N/A")</f>
        <v>#N/A</v>
      </c>
      <c r="G288" s="40"/>
    </row>
    <row r="289">
      <c r="A289" s="11" t="s">
        <v>866</v>
      </c>
      <c r="B289" s="38">
        <f>match(A289,'E19 Pokemon Locations'!$A$1:$A830,0)</f>
        <v>837</v>
      </c>
      <c r="C289" s="33" t="str">
        <f t="array" ref="C289">index('E19 Pokemon Locations'!$A:$D,$B289,4)</f>
        <v>00075 Route 3</v>
      </c>
      <c r="D289" s="38" t="str">
        <f>IFERROR(__xludf.DUMMYFUNCTION("query('E19 Pokemon Locations'!$A:$F,""Select D where A contains '""&amp;A289&amp;""' and not (D matches '""&amp;TEXTJOIN(""|"", 1, 'Available Pokemon'!$E$2:$E$34)&amp;""') and '""&amp;C289&amp;""' matches '""&amp;TEXTJOIN(""|"", 1, 'Available Pokemon'!$E$2:$E$34)&amp;""' limit 1"",0)"),"#N/A")</f>
        <v>#N/A</v>
      </c>
      <c r="G289" s="40"/>
    </row>
    <row r="290">
      <c r="A290" s="11" t="s">
        <v>293</v>
      </c>
      <c r="B290" s="38">
        <f>match(A290,'E19 Pokemon Locations'!$A$1:$A830,0)</f>
        <v>147</v>
      </c>
      <c r="C290" s="33" t="str">
        <f t="array" ref="C290">index('E19 Pokemon Locations'!$A:$D,$B290,4)</f>
        <v>00015 Onyx Arcade</v>
      </c>
      <c r="D290" s="38" t="str">
        <f>IFERROR(__xludf.DUMMYFUNCTION("query('E19 Pokemon Locations'!$A:$F,""Select D where A contains '""&amp;A290&amp;""' and not (D matches '""&amp;TEXTJOIN(""|"", 1, 'Available Pokemon'!$E$2:$E$34)&amp;""') and '""&amp;C290&amp;""' matches '""&amp;TEXTJOIN(""|"", 1, 'Available Pokemon'!$E$2:$E$34)&amp;""' limit 1"",0)"),"#N/A")</f>
        <v>#N/A</v>
      </c>
      <c r="G290" s="40"/>
    </row>
    <row r="291">
      <c r="A291" s="11" t="s">
        <v>313</v>
      </c>
      <c r="B291" s="38">
        <f>match(A291,'E19 Pokemon Locations'!$A$1:$A830,0)</f>
        <v>158</v>
      </c>
      <c r="C291" s="33" t="str">
        <f t="array" ref="C291">index('E19 Pokemon Locations'!$A:$D,$B291,4)</f>
        <v>00016 Jasper Ward</v>
      </c>
      <c r="D291" s="38" t="str">
        <f>IFERROR(__xludf.DUMMYFUNCTION("query('E19 Pokemon Locations'!$A:$F,""Select D where A contains '""&amp;A291&amp;""' and not (D matches '""&amp;TEXTJOIN(""|"", 1, 'Available Pokemon'!$E$2:$E$34)&amp;""') and '""&amp;C291&amp;""' matches '""&amp;TEXTJOIN(""|"", 1, 'Available Pokemon'!$E$2:$E$34)&amp;""' limit 1"",0)"),"00078 Route 4")</f>
        <v>00078 Route 4</v>
      </c>
      <c r="G291" s="40"/>
    </row>
    <row r="292">
      <c r="A292" s="11" t="s">
        <v>134</v>
      </c>
      <c r="B292" s="38">
        <f>match(A292,'E19 Pokemon Locations'!$A$1:$A830,0)</f>
        <v>52</v>
      </c>
      <c r="C292" s="33" t="str">
        <f t="array" ref="C292">index('E19 Pokemon Locations'!$A:$D,$B292,4)</f>
        <v>00004 Lower Peridot Ward</v>
      </c>
      <c r="D292" s="38" t="str">
        <f>IFERROR(__xludf.DUMMYFUNCTION("query('E19 Pokemon Locations'!$A:$F,""Select D where A contains '""&amp;A292&amp;""' and not (D matches '""&amp;TEXTJOIN(""|"", 1, 'Available Pokemon'!$E$2:$E$34)&amp;""') and '""&amp;C292&amp;""' matches '""&amp;TEXTJOIN(""|"", 1, 'Available Pokemon'!$E$2:$E$34)&amp;""' limit 1"",0)"),"00078 Route 4")</f>
        <v>00078 Route 4</v>
      </c>
      <c r="G292" s="40"/>
    </row>
    <row r="293">
      <c r="A293" s="11" t="s">
        <v>871</v>
      </c>
      <c r="B293" s="38">
        <f>match(A293,'E19 Pokemon Locations'!$A$1:$A830,0)</f>
        <v>860</v>
      </c>
      <c r="C293" s="33" t="str">
        <f t="array" ref="C293">index('E19 Pokemon Locations'!$A:$D,$B293,4)</f>
        <v>00078 Route 4</v>
      </c>
      <c r="D293" s="38" t="str">
        <f>IFERROR(__xludf.DUMMYFUNCTION("query('E19 Pokemon Locations'!$A:$F,""Select D where A contains '""&amp;A293&amp;""' and not (D matches '""&amp;TEXTJOIN(""|"", 1, 'Available Pokemon'!$E$2:$E$34)&amp;""') and '""&amp;C293&amp;""' matches '""&amp;TEXTJOIN(""|"", 1, 'Available Pokemon'!$E$2:$E$34)&amp;""' limit 1"",0)"),"#N/A")</f>
        <v>#N/A</v>
      </c>
      <c r="G293" s="40"/>
    </row>
    <row r="294">
      <c r="A294" s="11" t="s">
        <v>870</v>
      </c>
      <c r="B294" s="38">
        <f>match(A294,'E19 Pokemon Locations'!$A$1:$A830,0)</f>
        <v>848</v>
      </c>
      <c r="C294" s="33" t="str">
        <f t="array" ref="C294">index('E19 Pokemon Locations'!$A:$D,$B294,4)</f>
        <v>00078 Route 4</v>
      </c>
      <c r="D294" s="38" t="str">
        <f>IFERROR(__xludf.DUMMYFUNCTION("query('E19 Pokemon Locations'!$A:$F,""Select D where A contains '""&amp;A294&amp;""' and not (D matches '""&amp;TEXTJOIN(""|"", 1, 'Available Pokemon'!$E$2:$E$34)&amp;""') and '""&amp;C294&amp;""' matches '""&amp;TEXTJOIN(""|"", 1, 'Available Pokemon'!$E$2:$E$34)&amp;""' limit 1"",0)"),"#N/A")</f>
        <v>#N/A</v>
      </c>
      <c r="G294" s="40"/>
    </row>
    <row r="295">
      <c r="A295" s="11" t="s">
        <v>319</v>
      </c>
      <c r="B295" s="38">
        <f>match(A295,'E19 Pokemon Locations'!$A$1:$A830,0)</f>
        <v>164</v>
      </c>
      <c r="C295" s="33" t="str">
        <f t="array" ref="C295">index('E19 Pokemon Locations'!$A:$D,$B295,4)</f>
        <v>00016 Jasper Ward</v>
      </c>
      <c r="D295" s="38" t="str">
        <f>IFERROR(__xludf.DUMMYFUNCTION("query('E19 Pokemon Locations'!$A:$F,""Select D where A contains '""&amp;A295&amp;""' and not (D matches '""&amp;TEXTJOIN(""|"", 1, 'Available Pokemon'!$E$2:$E$34)&amp;""') and '""&amp;C295&amp;""' matches '""&amp;TEXTJOIN(""|"", 1, 'Available Pokemon'!$E$2:$E$34)&amp;""' limit 1"",0)"),"00078 Route 4")</f>
        <v>00078 Route 4</v>
      </c>
      <c r="G295" s="40"/>
    </row>
    <row r="296">
      <c r="A296" s="11" t="s">
        <v>77</v>
      </c>
      <c r="B296" s="38">
        <f>match(A296,'E19 Pokemon Locations'!$A$1:$A830,0)</f>
        <v>25</v>
      </c>
      <c r="C296" s="33" t="str">
        <f t="array" ref="C296">index('E19 Pokemon Locations'!$A:$D,$B296,4)</f>
        <v>00001 Grand Hall</v>
      </c>
      <c r="D296" s="38" t="str">
        <f>IFERROR(__xludf.DUMMYFUNCTION("query('E19 Pokemon Locations'!$A:$F,""Select D where A contains '""&amp;A296&amp;""' and not (D matches '""&amp;TEXTJOIN(""|"", 1, 'Available Pokemon'!$E$2:$E$34)&amp;""') and '""&amp;C296&amp;""' matches '""&amp;TEXTJOIN(""|"", 1, 'Available Pokemon'!$E$2:$E$34)&amp;""' limit 1"",0)"),"00070 Agate Circus")</f>
        <v>00070 Agate Circus</v>
      </c>
      <c r="G296" s="40"/>
    </row>
    <row r="297">
      <c r="A297" s="11" t="s">
        <v>894</v>
      </c>
      <c r="B297" s="38">
        <f>match(A297,'E19 Pokemon Locations'!$A$1:$A830,0)</f>
        <v>884</v>
      </c>
      <c r="C297" s="33" t="str">
        <f t="array" ref="C297">index('E19 Pokemon Locations'!$A:$D,$B297,4)</f>
        <v>00082 Ametrine City</v>
      </c>
      <c r="D297" s="38" t="str">
        <f>IFERROR(__xludf.DUMMYFUNCTION("query('E19 Pokemon Locations'!$A:$F,""Select D where A contains '""&amp;A297&amp;""' and not (D matches '""&amp;TEXTJOIN(""|"", 1, 'Available Pokemon'!$E$2:$E$34)&amp;""') and '""&amp;C297&amp;""' matches '""&amp;TEXTJOIN(""|"", 1, 'Available Pokemon'!$E$2:$E$34)&amp;""' limit 1"",0)"),"#N/A")</f>
        <v>#N/A</v>
      </c>
      <c r="G297" s="40"/>
    </row>
    <row r="298">
      <c r="A298" s="11" t="s">
        <v>893</v>
      </c>
      <c r="B298" s="38">
        <f>match(A298,'E19 Pokemon Locations'!$A$1:$A830,0)</f>
        <v>881</v>
      </c>
      <c r="C298" s="33" t="str">
        <f t="array" ref="C298">index('E19 Pokemon Locations'!$A:$D,$B298,4)</f>
        <v>00082 Ametrine City</v>
      </c>
      <c r="D298" s="38" t="str">
        <f>IFERROR(__xludf.DUMMYFUNCTION("query('E19 Pokemon Locations'!$A:$F,""Select D where A contains '""&amp;A298&amp;""' and not (D matches '""&amp;TEXTJOIN(""|"", 1, 'Available Pokemon'!$E$2:$E$34)&amp;""') and '""&amp;C298&amp;""' matches '""&amp;TEXTJOIN(""|"", 1, 'Available Pokemon'!$E$2:$E$34)&amp;""' limit 1"",0)"),"#N/A")</f>
        <v>#N/A</v>
      </c>
      <c r="G298" s="40"/>
    </row>
    <row r="299">
      <c r="A299" s="11" t="s">
        <v>896</v>
      </c>
      <c r="B299" s="38">
        <f>match(A299,'E19 Pokemon Locations'!$A$1:$A830,0)</f>
        <v>889</v>
      </c>
      <c r="C299" s="33" t="str">
        <f t="array" ref="C299">index('E19 Pokemon Locations'!$A:$D,$B299,4)</f>
        <v>00082 Ametrine City</v>
      </c>
      <c r="D299" s="38" t="str">
        <f>IFERROR(__xludf.DUMMYFUNCTION("query('E19 Pokemon Locations'!$A:$F,""Select D where A contains '""&amp;A299&amp;""' and not (D matches '""&amp;TEXTJOIN(""|"", 1, 'Available Pokemon'!$E$2:$E$34)&amp;""') and '""&amp;C299&amp;""' matches '""&amp;TEXTJOIN(""|"", 1, 'Available Pokemon'!$E$2:$E$34)&amp;""' limit 1"",0)"),"#N/A")</f>
        <v>#N/A</v>
      </c>
      <c r="G299" s="40"/>
    </row>
    <row r="300">
      <c r="A300" s="11" t="s">
        <v>815</v>
      </c>
      <c r="B300" s="38">
        <f>match(A300,'E19 Pokemon Locations'!$A$1:$A830,0)</f>
        <v>751</v>
      </c>
      <c r="C300" s="33" t="str">
        <f t="array" ref="C300">index('E19 Pokemon Locations'!$A:$D,$B300,4)</f>
        <v>00070 Agate Circus</v>
      </c>
      <c r="D300" s="38" t="str">
        <f>IFERROR(__xludf.DUMMYFUNCTION("query('E19 Pokemon Locations'!$A:$F,""Select D where A contains '""&amp;A300&amp;""' and not (D matches '""&amp;TEXTJOIN(""|"", 1, 'Available Pokemon'!$E$2:$E$34)&amp;""') and '""&amp;C300&amp;""' matches '""&amp;TEXTJOIN(""|"", 1, 'Available Pokemon'!$E$2:$E$34)&amp;""' limit 1"",0)"),"#N/A")</f>
        <v>#N/A</v>
      </c>
      <c r="G300" s="40"/>
    </row>
    <row r="301">
      <c r="A301" s="11" t="s">
        <v>900</v>
      </c>
      <c r="B301" s="38">
        <f>match(A301,'E19 Pokemon Locations'!$A$1:$A830,0)</f>
        <v>897</v>
      </c>
      <c r="C301" s="33" t="str">
        <f t="array" ref="C301">index('E19 Pokemon Locations'!$A:$D,$B301,4)</f>
        <v>00086 Glitch City - Byxbysion Wasteland</v>
      </c>
      <c r="D301" s="38" t="str">
        <f>IFERROR(__xludf.DUMMYFUNCTION("query('E19 Pokemon Locations'!$A:$F,""Select D where A contains '""&amp;A301&amp;""' and not (D matches '""&amp;TEXTJOIN(""|"", 1, 'Available Pokemon'!$E$2:$E$34)&amp;""') and '""&amp;C301&amp;""' matches '""&amp;TEXTJOIN(""|"", 1, 'Available Pokemon'!$E$2:$E$34)&amp;""' limit 1"",0)"),"00165 Tourmaline Desert")</f>
        <v>00165 Tourmaline Desert</v>
      </c>
      <c r="G301" s="40"/>
    </row>
    <row r="302">
      <c r="A302" s="11" t="s">
        <v>188</v>
      </c>
      <c r="B302" s="38">
        <f>match(A302,'E19 Pokemon Locations'!$A$1:$A830,0)</f>
        <v>84</v>
      </c>
      <c r="C302" s="33" t="str">
        <f t="array" ref="C302">index('E19 Pokemon Locations'!$A:$D,$B302,4)</f>
        <v/>
      </c>
      <c r="D302" s="38" t="str">
        <f>IFERROR(__xludf.DUMMYFUNCTION("query('E19 Pokemon Locations'!$A:$F,""Select D where A contains '""&amp;A302&amp;""' and not (D matches '""&amp;TEXTJOIN(""|"", 1, 'Available Pokemon'!$E$2:$E$34)&amp;""') and '""&amp;C302&amp;""' matches '""&amp;TEXTJOIN(""|"", 1, 'Available Pokemon'!$E$2:$E$34)&amp;""' limit 1"",0)"),"#N/A")</f>
        <v>#N/A</v>
      </c>
      <c r="G302" s="40"/>
    </row>
    <row r="303">
      <c r="A303" s="11" t="s">
        <v>903</v>
      </c>
      <c r="B303" s="38">
        <f>match(A303,'E19 Pokemon Locations'!$A$1:$A830,0)</f>
        <v>904</v>
      </c>
      <c r="C303" s="33" t="str">
        <f t="array" ref="C303">index('E19 Pokemon Locations'!$A:$D,$B303,4)</f>
        <v>00088 Glitch City - Victory Road</v>
      </c>
      <c r="D303" s="38" t="str">
        <f>IFERROR(__xludf.DUMMYFUNCTION("query('E19 Pokemon Locations'!$A:$F,""Select D where A contains '""&amp;A303&amp;""' and not (D matches '""&amp;TEXTJOIN(""|"", 1, 'Available Pokemon'!$E$2:$E$34)&amp;""') and '""&amp;C303&amp;""' matches '""&amp;TEXTJOIN(""|"", 1, 'Available Pokemon'!$E$2:$E$34)&amp;""' limit 1"",0)"),"00120 Obsidia Slums Renovated")</f>
        <v>00120 Obsidia Slums Renovated</v>
      </c>
      <c r="G303" s="40"/>
    </row>
    <row r="304">
      <c r="A304" s="11" t="s">
        <v>907</v>
      </c>
      <c r="B304" s="38">
        <f>match(A304,'E19 Pokemon Locations'!$A$1:$A830,0)</f>
        <v>916</v>
      </c>
      <c r="C304" s="33" t="str">
        <f t="array" ref="C304">index('E19 Pokemon Locations'!$A:$D,$B304,4)</f>
        <v>00089 Glitch City - Cerulean Cave</v>
      </c>
      <c r="D304" s="38" t="str">
        <f>IFERROR(__xludf.DUMMYFUNCTION("query('E19 Pokemon Locations'!$A:$F,""Select D where A contains '""&amp;A304&amp;""' and not (D matches '""&amp;TEXTJOIN(""|"", 1, 'Available Pokemon'!$E$2:$E$34)&amp;""') and '""&amp;C304&amp;""' matches '""&amp;TEXTJOIN(""|"", 1, 'Available Pokemon'!$E$2:$E$34)&amp;""' limit 1"",0)"),"00116 Obsidia Ward Renovated")</f>
        <v>00116 Obsidia Ward Renovated</v>
      </c>
      <c r="G304" s="40"/>
    </row>
    <row r="305">
      <c r="A305" s="11" t="s">
        <v>905</v>
      </c>
      <c r="B305" s="38">
        <f>match(A305,'E19 Pokemon Locations'!$A$1:$A830,0)</f>
        <v>909</v>
      </c>
      <c r="C305" s="33" t="str">
        <f t="array" ref="C305">index('E19 Pokemon Locations'!$A:$D,$B305,4)</f>
        <v>00089 Glitch City - Cerulean Cave</v>
      </c>
      <c r="D305" s="38" t="str">
        <f>IFERROR(__xludf.DUMMYFUNCTION("query('E19 Pokemon Locations'!$A:$F,""Select D where A contains '""&amp;A305&amp;""' and not (D matches '""&amp;TEXTJOIN(""|"", 1, 'Available Pokemon'!$E$2:$E$34)&amp;""') and '""&amp;C305&amp;""' matches '""&amp;TEXTJOIN(""|"", 1, 'Available Pokemon'!$E$2:$E$34)&amp;""' limit 1"",0)"),"00114 Beryl Ward Renovated")</f>
        <v>00114 Beryl Ward Renovated</v>
      </c>
      <c r="G305" s="40"/>
    </row>
    <row r="306">
      <c r="A306" s="11" t="s">
        <v>906</v>
      </c>
      <c r="B306" s="38">
        <f>match(A306,'E19 Pokemon Locations'!$A$1:$A830,0)</f>
        <v>914</v>
      </c>
      <c r="C306" s="33" t="str">
        <f t="array" ref="C306">index('E19 Pokemon Locations'!$A:$D,$B306,4)</f>
        <v>00089 Glitch City - Cerulean Cave</v>
      </c>
      <c r="D306" s="38" t="str">
        <f>IFERROR(__xludf.DUMMYFUNCTION("query('E19 Pokemon Locations'!$A:$F,""Select D where A contains '""&amp;A306&amp;""' and not (D matches '""&amp;TEXTJOIN(""|"", 1, 'Available Pokemon'!$E$2:$E$34)&amp;""') and '""&amp;C306&amp;""' matches '""&amp;TEXTJOIN(""|"", 1, 'Available Pokemon'!$E$2:$E$34)&amp;""' limit 1"",0)"),"00188 New World - North Aventurine Woods")</f>
        <v>00188 New World - North Aventurine Woods</v>
      </c>
      <c r="G306" s="40"/>
    </row>
    <row r="307">
      <c r="A307" s="11" t="s">
        <v>122</v>
      </c>
      <c r="B307" s="38">
        <f>match(A307,'E19 Pokemon Locations'!$A$1:$A830,0)</f>
        <v>47</v>
      </c>
      <c r="C307" s="33" t="str">
        <f t="array" ref="C307">index('E19 Pokemon Locations'!$A:$D,$B307,4)</f>
        <v>00004 Lower Peridot Ward</v>
      </c>
      <c r="D307" s="38" t="str">
        <f>IFERROR(__xludf.DUMMYFUNCTION("query('E19 Pokemon Locations'!$A:$F,""Select D where A contains '""&amp;A307&amp;""' and not (D matches '""&amp;TEXTJOIN(""|"", 1, 'Available Pokemon'!$E$2:$E$34)&amp;""') and '""&amp;C307&amp;""' matches '""&amp;TEXTJOIN(""|"", 1, 'Available Pokemon'!$E$2:$E$34)&amp;""' limit 1"",0)"),"00093 Water Treatment Center")</f>
        <v>00093 Water Treatment Center</v>
      </c>
      <c r="G307" s="40"/>
    </row>
    <row r="308">
      <c r="A308" s="11" t="s">
        <v>933</v>
      </c>
      <c r="B308" s="38">
        <f>match(A308,'E19 Pokemon Locations'!$A$1:$A830,0)</f>
        <v>936</v>
      </c>
      <c r="C308" s="33" t="str">
        <f t="array" ref="C308">index('E19 Pokemon Locations'!$A:$D,$B308,4)</f>
        <v>00093 Water Treatment Center</v>
      </c>
      <c r="D308" s="38" t="str">
        <f>IFERROR(__xludf.DUMMYFUNCTION("query('E19 Pokemon Locations'!$A:$F,""Select D where A contains '""&amp;A308&amp;""' and not (D matches '""&amp;TEXTJOIN(""|"", 1, 'Available Pokemon'!$E$2:$E$34)&amp;""') and '""&amp;C308&amp;""' matches '""&amp;TEXTJOIN(""|"", 1, 'Available Pokemon'!$E$2:$E$34)&amp;""' limit 1"",0)"),"#N/A")</f>
        <v>#N/A</v>
      </c>
      <c r="G308" s="40"/>
    </row>
    <row r="309">
      <c r="A309" s="11" t="s">
        <v>796</v>
      </c>
      <c r="B309" s="38">
        <f>match(A309,'E19 Pokemon Locations'!$A$1:$A830,0)</f>
        <v>715</v>
      </c>
      <c r="C309" s="33" t="str">
        <f t="array" ref="C309">index('E19 Pokemon Locations'!$A:$D,$B309,4)</f>
        <v>00069 Iolia Valley</v>
      </c>
      <c r="D309" s="38" t="str">
        <f>IFERROR(__xludf.DUMMYFUNCTION("query('E19 Pokemon Locations'!$A:$F,""Select D where A contains '""&amp;A309&amp;""' and not (D matches '""&amp;TEXTJOIN(""|"", 1, 'Available Pokemon'!$E$2:$E$34)&amp;""') and '""&amp;C309&amp;""' matches '""&amp;TEXTJOIN(""|"", 1, 'Available Pokemon'!$E$2:$E$34)&amp;""' limit 1"",0)"),"#N/A")</f>
        <v>#N/A</v>
      </c>
      <c r="G309" s="40"/>
    </row>
    <row r="310">
      <c r="A310" s="11" t="s">
        <v>968</v>
      </c>
      <c r="B310" s="38">
        <f>match(A310,'E19 Pokemon Locations'!$A$1:$A830,0)</f>
        <v>1027</v>
      </c>
      <c r="C310" s="33" t="str">
        <f t="array" ref="C310">index('E19 Pokemon Locations'!$A:$D,$B310,4)</f>
        <v>00107 Opal Ward Renovated</v>
      </c>
      <c r="D310" s="38" t="str">
        <f>IFERROR(__xludf.DUMMYFUNCTION("query('E19 Pokemon Locations'!$A:$F,""Select D where A contains '""&amp;A310&amp;""' and not (D matches '""&amp;TEXTJOIN(""|"", 1, 'Available Pokemon'!$E$2:$E$34)&amp;""') and '""&amp;C310&amp;""' matches '""&amp;TEXTJOIN(""|"", 1, 'Available Pokemon'!$E$2:$E$34)&amp;""' limit 1"",0)"),"#N/A")</f>
        <v>#N/A</v>
      </c>
      <c r="G310" s="40"/>
    </row>
    <row r="311">
      <c r="A311" s="11" t="s">
        <v>969</v>
      </c>
      <c r="B311" s="38">
        <f>match(A311,'E19 Pokemon Locations'!$A$1:$A830,0)</f>
        <v>1030</v>
      </c>
      <c r="C311" s="33" t="str">
        <f t="array" ref="C311">index('E19 Pokemon Locations'!$A:$D,$B311,4)</f>
        <v>00107 Opal Ward Renovated</v>
      </c>
      <c r="D311" s="38" t="str">
        <f>IFERROR(__xludf.DUMMYFUNCTION("query('E19 Pokemon Locations'!$A:$F,""Select D where A contains '""&amp;A311&amp;""' and not (D matches '""&amp;TEXTJOIN(""|"", 1, 'Available Pokemon'!$E$2:$E$34)&amp;""') and '""&amp;C311&amp;""' matches '""&amp;TEXTJOIN(""|"", 1, 'Available Pokemon'!$E$2:$E$34)&amp;""' limit 1"",0)"),"#N/A")</f>
        <v>#N/A</v>
      </c>
      <c r="G311" s="40"/>
    </row>
    <row r="312">
      <c r="A312" s="11" t="s">
        <v>973</v>
      </c>
      <c r="B312" s="38">
        <f>match(A312,'E19 Pokemon Locations'!$A$1:$A830,0)</f>
        <v>1049</v>
      </c>
      <c r="C312" s="33" t="str">
        <f t="array" ref="C312">index('E19 Pokemon Locations'!$A:$D,$B312,4)</f>
        <v>00107 Opal Ward Renovated</v>
      </c>
      <c r="D312" s="38" t="str">
        <f>IFERROR(__xludf.DUMMYFUNCTION("query('E19 Pokemon Locations'!$A:$F,""Select D where A contains '""&amp;A312&amp;""' and not (D matches '""&amp;TEXTJOIN(""|"", 1, 'Available Pokemon'!$E$2:$E$34)&amp;""') and '""&amp;C312&amp;""' matches '""&amp;TEXTJOIN(""|"", 1, 'Available Pokemon'!$E$2:$E$34)&amp;""' limit 1"",0)"),"#N/A")</f>
        <v>#N/A</v>
      </c>
      <c r="G312" s="40"/>
    </row>
    <row r="313">
      <c r="A313" s="11" t="s">
        <v>324</v>
      </c>
      <c r="B313" s="38">
        <f>match(A313,'E19 Pokemon Locations'!$A$1:$A830,0)</f>
        <v>169</v>
      </c>
      <c r="C313" s="33" t="str">
        <f t="array" ref="C313">index('E19 Pokemon Locations'!$A:$D,$B313,4)</f>
        <v>00016 Jasper Ward</v>
      </c>
      <c r="D313" s="38" t="str">
        <f>IFERROR(__xludf.DUMMYFUNCTION("query('E19 Pokemon Locations'!$A:$F,""Select D where A contains '""&amp;A313&amp;""' and not (D matches '""&amp;TEXTJOIN(""|"", 1, 'Available Pokemon'!$E$2:$E$34)&amp;""') and '""&amp;C313&amp;""' matches '""&amp;TEXTJOIN(""|"", 1, 'Available Pokemon'!$E$2:$E$34)&amp;""' limit 1"",0)"),"00107 Opal Ward Renovated")</f>
        <v>00107 Opal Ward Renovated</v>
      </c>
      <c r="G313" s="40"/>
    </row>
    <row r="314">
      <c r="A314" s="11" t="s">
        <v>972</v>
      </c>
      <c r="B314" s="38">
        <f>match(A314,'E19 Pokemon Locations'!$A$1:$A830,0)</f>
        <v>1048</v>
      </c>
      <c r="C314" s="33" t="str">
        <f t="array" ref="C314">index('E19 Pokemon Locations'!$A:$D,$B314,4)</f>
        <v>00107 Opal Ward Renovated</v>
      </c>
      <c r="D314" s="38" t="str">
        <f>IFERROR(__xludf.DUMMYFUNCTION("query('E19 Pokemon Locations'!$A:$F,""Select D where A contains '""&amp;A314&amp;""' and not (D matches '""&amp;TEXTJOIN(""|"", 1, 'Available Pokemon'!$E$2:$E$34)&amp;""') and '""&amp;C314&amp;""' matches '""&amp;TEXTJOIN(""|"", 1, 'Available Pokemon'!$E$2:$E$34)&amp;""' limit 1"",0)"),"#N/A")</f>
        <v>#N/A</v>
      </c>
      <c r="G314" s="40"/>
    </row>
    <row r="315">
      <c r="A315" s="11" t="s">
        <v>948</v>
      </c>
      <c r="B315" s="38">
        <f>match(A315,'E19 Pokemon Locations'!$A$1:$A830,0)</f>
        <v>966</v>
      </c>
      <c r="C315" s="33" t="str">
        <f t="array" ref="C315">index('E19 Pokemon Locations'!$A:$D,$B315,4)</f>
        <v>00044 Chrysolia Spring</v>
      </c>
      <c r="D315" s="38" t="str">
        <f>IFERROR(__xludf.DUMMYFUNCTION("query('E19 Pokemon Locations'!$A:$F,""Select D where A contains '""&amp;A315&amp;""' and not (D matches '""&amp;TEXTJOIN(""|"", 1, 'Available Pokemon'!$E$2:$E$34)&amp;""') and '""&amp;C315&amp;""' matches '""&amp;TEXTJOIN(""|"", 1, 'Available Pokemon'!$E$2:$E$34)&amp;""' limit 1"",0)"),"#N/A")</f>
        <v>#N/A</v>
      </c>
      <c r="G315" s="40"/>
    </row>
    <row r="316">
      <c r="A316" s="11" t="s">
        <v>974</v>
      </c>
      <c r="B316" s="38">
        <f>match(A316,'E19 Pokemon Locations'!$A$1:$A830,0)</f>
        <v>1050</v>
      </c>
      <c r="C316" s="33" t="str">
        <f t="array" ref="C316">index('E19 Pokemon Locations'!$A:$D,$B316,4)</f>
        <v>00107 Opal Ward Renovated</v>
      </c>
      <c r="D316" s="38" t="str">
        <f>IFERROR(__xludf.DUMMYFUNCTION("query('E19 Pokemon Locations'!$A:$F,""Select D where A contains '""&amp;A316&amp;""' and not (D matches '""&amp;TEXTJOIN(""|"", 1, 'Available Pokemon'!$E$2:$E$34)&amp;""') and '""&amp;C316&amp;""' matches '""&amp;TEXTJOIN(""|"", 1, 'Available Pokemon'!$E$2:$E$34)&amp;""' limit 1"",0)"),"#N/A")</f>
        <v>#N/A</v>
      </c>
      <c r="G316" s="40"/>
    </row>
    <row r="317">
      <c r="A317" s="11" t="s">
        <v>979</v>
      </c>
      <c r="B317" s="38">
        <f>match(A317,'E19 Pokemon Locations'!$A$1:$A830,0)</f>
        <v>1056</v>
      </c>
      <c r="C317" s="33" t="str">
        <f t="array" ref="C317">index('E19 Pokemon Locations'!$A:$D,$B317,4)</f>
        <v>00107 Opal Ward Renovated</v>
      </c>
      <c r="D317" s="38" t="str">
        <f>IFERROR(__xludf.DUMMYFUNCTION("query('E19 Pokemon Locations'!$A:$F,""Select D where A contains '""&amp;A317&amp;""' and not (D matches '""&amp;TEXTJOIN(""|"", 1, 'Available Pokemon'!$E$2:$E$34)&amp;""') and '""&amp;C317&amp;""' matches '""&amp;TEXTJOIN(""|"", 1, 'Available Pokemon'!$E$2:$E$34)&amp;""' limit 1"",0)"),"#N/A")</f>
        <v>#N/A</v>
      </c>
      <c r="G317" s="40"/>
    </row>
    <row r="318">
      <c r="A318" s="11" t="s">
        <v>966</v>
      </c>
      <c r="B318" s="38">
        <f>match(A318,'E19 Pokemon Locations'!$A$1:$A830,0)</f>
        <v>1021</v>
      </c>
      <c r="C318" s="33" t="str">
        <f t="array" ref="C318">index('E19 Pokemon Locations'!$A:$D,$B318,4)</f>
        <v>00093 Water Treatment Center</v>
      </c>
      <c r="D318" s="38" t="str">
        <f>IFERROR(__xludf.DUMMYFUNCTION("query('E19 Pokemon Locations'!$A:$F,""Select D where A contains '""&amp;A318&amp;""' and not (D matches '""&amp;TEXTJOIN(""|"", 1, 'Available Pokemon'!$E$2:$E$34)&amp;""') and '""&amp;C318&amp;""' matches '""&amp;TEXTJOIN(""|"", 1, 'Available Pokemon'!$E$2:$E$34)&amp;""' limit 1"",0)"),"#N/A")</f>
        <v>#N/A</v>
      </c>
      <c r="G318" s="40"/>
    </row>
    <row r="319">
      <c r="A319" s="11" t="s">
        <v>977</v>
      </c>
      <c r="B319" s="38">
        <f>match(A319,'E19 Pokemon Locations'!$A$1:$A830,0)</f>
        <v>1053</v>
      </c>
      <c r="C319" s="33" t="str">
        <f t="array" ref="C319">index('E19 Pokemon Locations'!$A:$D,$B319,4)</f>
        <v>00107 Opal Ward Renovated</v>
      </c>
      <c r="D319" s="38" t="str">
        <f>IFERROR(__xludf.DUMMYFUNCTION("query('E19 Pokemon Locations'!$A:$F,""Select D where A contains '""&amp;A319&amp;""' and not (D matches '""&amp;TEXTJOIN(""|"", 1, 'Available Pokemon'!$E$2:$E$34)&amp;""') and '""&amp;C319&amp;""' matches '""&amp;TEXTJOIN(""|"", 1, 'Available Pokemon'!$E$2:$E$34)&amp;""' limit 1"",0)"),"#N/A")</f>
        <v>#N/A</v>
      </c>
      <c r="G319" s="40"/>
    </row>
    <row r="320">
      <c r="A320" s="11" t="s">
        <v>280</v>
      </c>
      <c r="B320" s="38">
        <f>match(A320,'E19 Pokemon Locations'!$A$1:$A830,0)</f>
        <v>142</v>
      </c>
      <c r="C320" s="33" t="str">
        <f t="array" ref="C320">index('E19 Pokemon Locations'!$A:$D,$B320,4)</f>
        <v>00014 Onyx Ward</v>
      </c>
      <c r="D320" s="38" t="str">
        <f>IFERROR(__xludf.DUMMYFUNCTION("query('E19 Pokemon Locations'!$A:$F,""Select D where A contains '""&amp;A320&amp;""' and not (D matches '""&amp;TEXTJOIN(""|"", 1, 'Available Pokemon'!$E$2:$E$34)&amp;""') and '""&amp;C320&amp;""' matches '""&amp;TEXTJOIN(""|"", 1, 'Available Pokemon'!$E$2:$E$34)&amp;""' limit 1"",0)"),"00045 Spinel Town")</f>
        <v>00045 Spinel Town</v>
      </c>
      <c r="G320" s="40"/>
    </row>
    <row r="321">
      <c r="A321" s="11" t="s">
        <v>166</v>
      </c>
      <c r="B321" s="38">
        <f>match(A321,'E19 Pokemon Locations'!$A$1:$A830,0)</f>
        <v>71</v>
      </c>
      <c r="C321" s="33" t="str">
        <f t="array" ref="C321">index('E19 Pokemon Locations'!$A:$D,$B321,4)</f>
        <v>00006 Peridot Ward</v>
      </c>
      <c r="D321" s="38" t="str">
        <f>IFERROR(__xludf.DUMMYFUNCTION("query('E19 Pokemon Locations'!$A:$F,""Select D where A contains '""&amp;A321&amp;""' and not (D matches '""&amp;TEXTJOIN(""|"", 1, 'Available Pokemon'!$E$2:$E$34)&amp;""') and '""&amp;C321&amp;""' matches '""&amp;TEXTJOIN(""|"", 1, 'Available Pokemon'!$E$2:$E$34)&amp;""' limit 1"",0)"),"00108 Lower Peridot Ward Renovated")</f>
        <v>00108 Lower Peridot Ward Renovated</v>
      </c>
      <c r="G321" s="40"/>
    </row>
    <row r="322">
      <c r="A322" s="11" t="s">
        <v>981</v>
      </c>
      <c r="B322" s="38">
        <f>match(A322,'E19 Pokemon Locations'!$A$1:$A830,0)</f>
        <v>1067</v>
      </c>
      <c r="C322" s="33" t="str">
        <f t="array" ref="C322">index('E19 Pokemon Locations'!$A:$D,$B322,4)</f>
        <v>00108 Lower Peridot Ward Renovated</v>
      </c>
      <c r="D322" s="38" t="str">
        <f>IFERROR(__xludf.DUMMYFUNCTION("query('E19 Pokemon Locations'!$A:$F,""Select D where A contains '""&amp;A322&amp;""' and not (D matches '""&amp;TEXTJOIN(""|"", 1, 'Available Pokemon'!$E$2:$E$34)&amp;""') and '""&amp;C322&amp;""' matches '""&amp;TEXTJOIN(""|"", 1, 'Available Pokemon'!$E$2:$E$34)&amp;""' limit 1"",0)"),"#N/A")</f>
        <v>#N/A</v>
      </c>
      <c r="G322" s="40"/>
    </row>
    <row r="323">
      <c r="A323" s="11" t="s">
        <v>982</v>
      </c>
      <c r="B323" s="38">
        <f>match(A323,'E19 Pokemon Locations'!$A$1:$A830,0)</f>
        <v>1068</v>
      </c>
      <c r="C323" s="33" t="str">
        <f t="array" ref="C323">index('E19 Pokemon Locations'!$A:$D,$B323,4)</f>
        <v>00108 Lower Peridot Ward Renovated</v>
      </c>
      <c r="D323" s="38" t="str">
        <f>IFERROR(__xludf.DUMMYFUNCTION("query('E19 Pokemon Locations'!$A:$F,""Select D where A contains '""&amp;A323&amp;""' and not (D matches '""&amp;TEXTJOIN(""|"", 1, 'Available Pokemon'!$E$2:$E$34)&amp;""') and '""&amp;C323&amp;""' matches '""&amp;TEXTJOIN(""|"", 1, 'Available Pokemon'!$E$2:$E$34)&amp;""' limit 1"",0)"),"#N/A")</f>
        <v>#N/A</v>
      </c>
      <c r="G323" s="40"/>
    </row>
    <row r="324">
      <c r="A324" s="11" t="s">
        <v>496</v>
      </c>
      <c r="B324" s="38">
        <f>match(A324,'E19 Pokemon Locations'!$A$1:$A830,0)</f>
        <v>326</v>
      </c>
      <c r="C324" s="33" t="str">
        <f t="array" ref="C324">index('E19 Pokemon Locations'!$A:$D,$B324,4)</f>
        <v>00027 Yureyu Power Plant</v>
      </c>
      <c r="D324" s="38" t="str">
        <f>IFERROR(__xludf.DUMMYFUNCTION("query('E19 Pokemon Locations'!$A:$F,""Select D where A contains '""&amp;A324&amp;""' and not (D matches '""&amp;TEXTJOIN(""|"", 1, 'Available Pokemon'!$E$2:$E$34)&amp;""') and '""&amp;C324&amp;""' matches '""&amp;TEXTJOIN(""|"", 1, 'Available Pokemon'!$E$2:$E$34)&amp;""' limit 1"",0)"),"#N/A")</f>
        <v>#N/A</v>
      </c>
      <c r="G324" s="40"/>
    </row>
    <row r="325">
      <c r="A325" s="11" t="s">
        <v>250</v>
      </c>
      <c r="B325" s="38">
        <f>match(A325,'E19 Pokemon Locations'!$A$1:$A830,0)</f>
        <v>119</v>
      </c>
      <c r="C325" s="33" t="str">
        <f t="array" ref="C325">index('E19 Pokemon Locations'!$A:$D,$B325,4)</f>
        <v>00012 Obsidia Alleyway</v>
      </c>
      <c r="D325" s="38" t="str">
        <f>IFERROR(__xludf.DUMMYFUNCTION("query('E19 Pokemon Locations'!$A:$F,""Select D where A contains '""&amp;A325&amp;""' and not (D matches '""&amp;TEXTJOIN(""|"", 1, 'Available Pokemon'!$E$2:$E$34)&amp;""') and '""&amp;C325&amp;""' matches '""&amp;TEXTJOIN(""|"", 1, 'Available Pokemon'!$E$2:$E$34)&amp;""' limit 1"",0)"),"00108 Lower Peridot Ward Renovated")</f>
        <v>00108 Lower Peridot Ward Renovated</v>
      </c>
      <c r="G325" s="40"/>
    </row>
    <row r="326">
      <c r="A326" s="11" t="s">
        <v>985</v>
      </c>
      <c r="B326" s="38">
        <f>match(A326,'E19 Pokemon Locations'!$A$1:$A830,0)</f>
        <v>1078</v>
      </c>
      <c r="C326" s="33" t="str">
        <f t="array" ref="C326">index('E19 Pokemon Locations'!$A:$D,$B326,4)</f>
        <v>00108 Lower Peridot Ward Renovated</v>
      </c>
      <c r="D326" s="38" t="str">
        <f>IFERROR(__xludf.DUMMYFUNCTION("query('E19 Pokemon Locations'!$A:$F,""Select D where A contains '""&amp;A326&amp;""' and not (D matches '""&amp;TEXTJOIN(""|"", 1, 'Available Pokemon'!$E$2:$E$34)&amp;""') and '""&amp;C326&amp;""' matches '""&amp;TEXTJOIN(""|"", 1, 'Available Pokemon'!$E$2:$E$34)&amp;""' limit 1"",0)"),"#N/A")</f>
        <v>#N/A</v>
      </c>
      <c r="G326" s="40"/>
    </row>
    <row r="327">
      <c r="A327" s="11" t="s">
        <v>169</v>
      </c>
      <c r="B327" s="38">
        <f>match(A327,'E19 Pokemon Locations'!$A$1:$A830,0)</f>
        <v>72</v>
      </c>
      <c r="C327" s="33" t="str">
        <f t="array" ref="C327">index('E19 Pokemon Locations'!$A:$D,$B327,4)</f>
        <v>00006 Peridot Ward</v>
      </c>
      <c r="D327" s="38" t="str">
        <f>IFERROR(__xludf.DUMMYFUNCTION("query('E19 Pokemon Locations'!$A:$F,""Select D where A contains '""&amp;A327&amp;""' and not (D matches '""&amp;TEXTJOIN(""|"", 1, 'Available Pokemon'!$E$2:$E$34)&amp;""') and '""&amp;C327&amp;""' matches '""&amp;TEXTJOIN(""|"", 1, 'Available Pokemon'!$E$2:$E$34)&amp;""' limit 1"",0)"),"00108 Lower Peridot Ward Renovated")</f>
        <v>00108 Lower Peridot Ward Renovated</v>
      </c>
      <c r="G327" s="40"/>
    </row>
    <row r="328">
      <c r="A328" s="11" t="s">
        <v>984</v>
      </c>
      <c r="B328" s="38">
        <f>match(A328,'E19 Pokemon Locations'!$A$1:$A830,0)</f>
        <v>1072</v>
      </c>
      <c r="C328" s="33" t="str">
        <f t="array" ref="C328">index('E19 Pokemon Locations'!$A:$D,$B328,4)</f>
        <v>00108 Lower Peridot Ward Renovated</v>
      </c>
      <c r="D328" s="38" t="str">
        <f>IFERROR(__xludf.DUMMYFUNCTION("query('E19 Pokemon Locations'!$A:$F,""Select D where A contains '""&amp;A328&amp;""' and not (D matches '""&amp;TEXTJOIN(""|"", 1, 'Available Pokemon'!$E$2:$E$34)&amp;""') and '""&amp;C328&amp;""' matches '""&amp;TEXTJOIN(""|"", 1, 'Available Pokemon'!$E$2:$E$34)&amp;""' limit 1"",0)"),"#N/A")</f>
        <v>#N/A</v>
      </c>
      <c r="G328" s="40"/>
    </row>
    <row r="329">
      <c r="A329" s="11" t="s">
        <v>300</v>
      </c>
      <c r="B329" s="38">
        <f>match(A329,'E19 Pokemon Locations'!$A$1:$A830,0)</f>
        <v>150</v>
      </c>
      <c r="C329" s="33" t="str">
        <f t="array" ref="C329">index('E19 Pokemon Locations'!$A:$D,$B329,4)</f>
        <v>00004 Lower Peridot Ward</v>
      </c>
      <c r="D329" s="38" t="str">
        <f>IFERROR(__xludf.DUMMYFUNCTION("query('E19 Pokemon Locations'!$A:$F,""Select D where A contains '""&amp;A329&amp;""' and not (D matches '""&amp;TEXTJOIN(""|"", 1, 'Available Pokemon'!$E$2:$E$34)&amp;""') and '""&amp;C329&amp;""' matches '""&amp;TEXTJOIN(""|"", 1, 'Available Pokemon'!$E$2:$E$34)&amp;""' limit 1"",0)"),"00109 Lower Peridot Alley Renovated")</f>
        <v>00109 Lower Peridot Alley Renovated</v>
      </c>
      <c r="G329" s="40"/>
    </row>
    <row r="330">
      <c r="A330" s="11" t="s">
        <v>988</v>
      </c>
      <c r="B330" s="38">
        <f>match(A330,'E19 Pokemon Locations'!$A$1:$A830,0)</f>
        <v>1096</v>
      </c>
      <c r="C330" s="33" t="str">
        <f t="array" ref="C330">index('E19 Pokemon Locations'!$A:$D,$B330,4)</f>
        <v>00109 Lower Peridot Alley Renovated</v>
      </c>
      <c r="D330" s="38" t="str">
        <f>IFERROR(__xludf.DUMMYFUNCTION("query('E19 Pokemon Locations'!$A:$F,""Select D where A contains '""&amp;A330&amp;""' and not (D matches '""&amp;TEXTJOIN(""|"", 1, 'Available Pokemon'!$E$2:$E$34)&amp;""') and '""&amp;C330&amp;""' matches '""&amp;TEXTJOIN(""|"", 1, 'Available Pokemon'!$E$2:$E$34)&amp;""' limit 1"",0)"),"#N/A")</f>
        <v>#N/A</v>
      </c>
      <c r="G330" s="40"/>
    </row>
    <row r="331">
      <c r="A331" s="11" t="s">
        <v>987</v>
      </c>
      <c r="B331" s="38">
        <f>match(A331,'E19 Pokemon Locations'!$A$1:$A830,0)</f>
        <v>1094</v>
      </c>
      <c r="C331" s="33" t="str">
        <f t="array" ref="C331">index('E19 Pokemon Locations'!$A:$D,$B331,4)</f>
        <v>00109 Lower Peridot Alley Renovated</v>
      </c>
      <c r="D331" s="38" t="str">
        <f>IFERROR(__xludf.DUMMYFUNCTION("query('E19 Pokemon Locations'!$A:$F,""Select D where A contains '""&amp;A331&amp;""' and not (D matches '""&amp;TEXTJOIN(""|"", 1, 'Available Pokemon'!$E$2:$E$34)&amp;""') and '""&amp;C331&amp;""' matches '""&amp;TEXTJOIN(""|"", 1, 'Available Pokemon'!$E$2:$E$34)&amp;""' limit 1"",0)"),"#N/A")</f>
        <v>#N/A</v>
      </c>
      <c r="G331" s="40"/>
    </row>
    <row r="332">
      <c r="A332" s="11" t="s">
        <v>911</v>
      </c>
      <c r="B332" s="38">
        <f>match(A332,'E19 Pokemon Locations'!$A$1:$A830,0)</f>
        <v>918</v>
      </c>
      <c r="C332" s="33" t="str">
        <f t="array" ref="C332">index('E19 Pokemon Locations'!$A:$D,$B332,4)</f>
        <v>00028 Citrine Mountain</v>
      </c>
      <c r="D332" s="38" t="str">
        <f>IFERROR(__xludf.DUMMYFUNCTION("query('E19 Pokemon Locations'!$A:$F,""Select D where A contains '""&amp;A332&amp;""' and not (D matches '""&amp;TEXTJOIN(""|"", 1, 'Available Pokemon'!$E$2:$E$34)&amp;""') and '""&amp;C332&amp;""' matches '""&amp;TEXTJOIN(""|"", 1, 'Available Pokemon'!$E$2:$E$34)&amp;""' limit 1"",0)"),"#N/A")</f>
        <v>#N/A</v>
      </c>
      <c r="G332" s="40"/>
    </row>
    <row r="333">
      <c r="A333" s="11" t="s">
        <v>341</v>
      </c>
      <c r="B333" s="38">
        <f>match(A333,'E19 Pokemon Locations'!$A$1:$A830,0)</f>
        <v>181</v>
      </c>
      <c r="C333" s="33" t="str">
        <f t="array" ref="C333">index('E19 Pokemon Locations'!$A:$D,$B333,4)</f>
        <v>00016 Jasper Ward</v>
      </c>
      <c r="D333" s="38" t="str">
        <f>IFERROR(__xludf.DUMMYFUNCTION("query('E19 Pokemon Locations'!$A:$F,""Select D where A contains '""&amp;A333&amp;""' and not (D matches '""&amp;TEXTJOIN(""|"", 1, 'Available Pokemon'!$E$2:$E$34)&amp;""') and '""&amp;C333&amp;""' matches '""&amp;TEXTJOIN(""|"", 1, 'Available Pokemon'!$E$2:$E$34)&amp;""' limit 1"",0)"),"00112 Jasper Ward Renovated")</f>
        <v>00112 Jasper Ward Renovated</v>
      </c>
      <c r="G333" s="40"/>
    </row>
    <row r="334">
      <c r="A334" s="11" t="s">
        <v>996</v>
      </c>
      <c r="B334" s="38">
        <f>match(A334,'E19 Pokemon Locations'!$A$1:$A830,0)</f>
        <v>1121</v>
      </c>
      <c r="C334" s="33" t="str">
        <f t="array" ref="C334">index('E19 Pokemon Locations'!$A:$D,$B334,4)</f>
        <v>00112 Jasper Ward Renovated</v>
      </c>
      <c r="D334" s="38" t="str">
        <f>IFERROR(__xludf.DUMMYFUNCTION("query('E19 Pokemon Locations'!$A:$F,""Select D where A contains '""&amp;A334&amp;""' and not (D matches '""&amp;TEXTJOIN(""|"", 1, 'Available Pokemon'!$E$2:$E$34)&amp;""') and '""&amp;C334&amp;""' matches '""&amp;TEXTJOIN(""|"", 1, 'Available Pokemon'!$E$2:$E$34)&amp;""' limit 1"",0)"),"#N/A")</f>
        <v>#N/A</v>
      </c>
      <c r="G334" s="40"/>
    </row>
    <row r="335">
      <c r="A335" s="11" t="s">
        <v>999</v>
      </c>
      <c r="B335" s="38">
        <f>match(A335,'E19 Pokemon Locations'!$A$1:$A830,0)</f>
        <v>1129</v>
      </c>
      <c r="C335" s="33" t="str">
        <f t="array" ref="C335">index('E19 Pokemon Locations'!$A:$D,$B335,4)</f>
        <v>00112 Jasper Ward Renovated</v>
      </c>
      <c r="D335" s="38" t="str">
        <f>IFERROR(__xludf.DUMMYFUNCTION("query('E19 Pokemon Locations'!$A:$F,""Select D where A contains '""&amp;A335&amp;""' and not (D matches '""&amp;TEXTJOIN(""|"", 1, 'Available Pokemon'!$E$2:$E$34)&amp;""') and '""&amp;C335&amp;""' matches '""&amp;TEXTJOIN(""|"", 1, 'Available Pokemon'!$E$2:$E$34)&amp;""' limit 1"",0)"),"#N/A")</f>
        <v>#N/A</v>
      </c>
      <c r="G335" s="40"/>
    </row>
    <row r="336">
      <c r="A336" s="11" t="s">
        <v>332</v>
      </c>
      <c r="B336" s="38">
        <f>match(A336,'E19 Pokemon Locations'!$A$1:$A830,0)</f>
        <v>174</v>
      </c>
      <c r="C336" s="33" t="str">
        <f t="array" ref="C336">index('E19 Pokemon Locations'!$A:$D,$B336,4)</f>
        <v>00016 Jasper Ward</v>
      </c>
      <c r="D336" s="38" t="str">
        <f>IFERROR(__xludf.DUMMYFUNCTION("query('E19 Pokemon Locations'!$A:$F,""Select D where A contains '""&amp;A336&amp;""' and not (D matches '""&amp;TEXTJOIN(""|"", 1, 'Available Pokemon'!$E$2:$E$34)&amp;""') and '""&amp;C336&amp;""' matches '""&amp;TEXTJOIN(""|"", 1, 'Available Pokemon'!$E$2:$E$34)&amp;""' limit 1"",0)"),"00112 Jasper Ward Renovated")</f>
        <v>00112 Jasper Ward Renovated</v>
      </c>
      <c r="G336" s="40"/>
    </row>
    <row r="337">
      <c r="A337" s="11" t="s">
        <v>995</v>
      </c>
      <c r="B337" s="38">
        <f>match(A337,'E19 Pokemon Locations'!$A$1:$A830,0)</f>
        <v>1118</v>
      </c>
      <c r="C337" s="33" t="str">
        <f t="array" ref="C337">index('E19 Pokemon Locations'!$A:$D,$B337,4)</f>
        <v>00112 Jasper Ward Renovated</v>
      </c>
      <c r="D337" s="38" t="str">
        <f>IFERROR(__xludf.DUMMYFUNCTION("query('E19 Pokemon Locations'!$A:$F,""Select D where A contains '""&amp;A337&amp;""' and not (D matches '""&amp;TEXTJOIN(""|"", 1, 'Available Pokemon'!$E$2:$E$34)&amp;""') and '""&amp;C337&amp;""' matches '""&amp;TEXTJOIN(""|"", 1, 'Available Pokemon'!$E$2:$E$34)&amp;""' limit 1"",0)"),"#N/A")</f>
        <v>#N/A</v>
      </c>
      <c r="G337" s="40"/>
    </row>
    <row r="338">
      <c r="A338" s="11" t="s">
        <v>998</v>
      </c>
      <c r="B338" s="38">
        <f>match(A338,'E19 Pokemon Locations'!$A$1:$A830,0)</f>
        <v>1126</v>
      </c>
      <c r="C338" s="33" t="str">
        <f t="array" ref="C338">index('E19 Pokemon Locations'!$A:$D,$B338,4)</f>
        <v>00112 Jasper Ward Renovated</v>
      </c>
      <c r="D338" s="38" t="str">
        <f>IFERROR(__xludf.DUMMYFUNCTION("query('E19 Pokemon Locations'!$A:$F,""Select D where A contains '""&amp;A338&amp;""' and not (D matches '""&amp;TEXTJOIN(""|"", 1, 'Available Pokemon'!$E$2:$E$34)&amp;""') and '""&amp;C338&amp;""' matches '""&amp;TEXTJOIN(""|"", 1, 'Available Pokemon'!$E$2:$E$34)&amp;""' limit 1"",0)"),"#N/A")</f>
        <v>#N/A</v>
      </c>
      <c r="G338" s="40"/>
    </row>
    <row r="339">
      <c r="A339" s="11" t="s">
        <v>993</v>
      </c>
      <c r="B339" s="38">
        <f>match(A339,'E19 Pokemon Locations'!$A$1:$A830,0)</f>
        <v>1113</v>
      </c>
      <c r="C339" s="33" t="str">
        <f t="array" ref="C339">index('E19 Pokemon Locations'!$A:$D,$B339,4)</f>
        <v>00112 Jasper Ward Renovated</v>
      </c>
      <c r="D339" s="38" t="str">
        <f>IFERROR(__xludf.DUMMYFUNCTION("query('E19 Pokemon Locations'!$A:$F,""Select D where A contains '""&amp;A339&amp;""' and not (D matches '""&amp;TEXTJOIN(""|"", 1, 'Available Pokemon'!$E$2:$E$34)&amp;""') and '""&amp;C339&amp;""' matches '""&amp;TEXTJOIN(""|"", 1, 'Available Pokemon'!$E$2:$E$34)&amp;""' limit 1"",0)"),"#N/A")</f>
        <v>#N/A</v>
      </c>
      <c r="G339" s="40"/>
    </row>
    <row r="340">
      <c r="A340" s="11" t="s">
        <v>330</v>
      </c>
      <c r="B340" s="38">
        <f>match(A340,'E19 Pokemon Locations'!$A$1:$A830,0)</f>
        <v>173</v>
      </c>
      <c r="C340" s="33" t="str">
        <f t="array" ref="C340">index('E19 Pokemon Locations'!$A:$D,$B340,4)</f>
        <v>00016 Jasper Ward</v>
      </c>
      <c r="D340" s="38" t="str">
        <f>IFERROR(__xludf.DUMMYFUNCTION("query('E19 Pokemon Locations'!$A:$F,""Select D where A contains '""&amp;A340&amp;""' and not (D matches '""&amp;TEXTJOIN(""|"", 1, 'Available Pokemon'!$E$2:$E$34)&amp;""') and '""&amp;C340&amp;""' matches '""&amp;TEXTJOIN(""|"", 1, 'Available Pokemon'!$E$2:$E$34)&amp;""' limit 1"",0)"),"00112 Jasper Ward Renovated")</f>
        <v>00112 Jasper Ward Renovated</v>
      </c>
      <c r="G340" s="40"/>
    </row>
    <row r="341">
      <c r="A341" s="11" t="s">
        <v>1001</v>
      </c>
      <c r="B341" s="38">
        <f>match(A341,'E19 Pokemon Locations'!$A$1:$A830,0)</f>
        <v>1138</v>
      </c>
      <c r="C341" s="33" t="str">
        <f t="array" ref="C341">index('E19 Pokemon Locations'!$A:$D,$B341,4)</f>
        <v>00113 Malchous Forest Park Renovated</v>
      </c>
      <c r="D341" s="38" t="str">
        <f>IFERROR(__xludf.DUMMYFUNCTION("query('E19 Pokemon Locations'!$A:$F,""Select D where A contains '""&amp;A341&amp;""' and not (D matches '""&amp;TEXTJOIN(""|"", 1, 'Available Pokemon'!$E$2:$E$34)&amp;""') and '""&amp;C341&amp;""' matches '""&amp;TEXTJOIN(""|"", 1, 'Available Pokemon'!$E$2:$E$34)&amp;""' limit 1"",0)"),"#N/A")</f>
        <v>#N/A</v>
      </c>
      <c r="G341" s="40"/>
    </row>
    <row r="342">
      <c r="A342" s="11" t="s">
        <v>113</v>
      </c>
      <c r="B342" s="38">
        <f>match(A342,'E19 Pokemon Locations'!$A$1:$A830,0)</f>
        <v>43</v>
      </c>
      <c r="C342" s="33" t="str">
        <f t="array" ref="C342">index('E19 Pokemon Locations'!$A:$D,$B342,4)</f>
        <v>00004 Lower Peridot Ward</v>
      </c>
      <c r="D342" s="38" t="str">
        <f>IFERROR(__xludf.DUMMYFUNCTION("query('E19 Pokemon Locations'!$A:$F,""Select D where A contains '""&amp;A342&amp;""' and not (D matches '""&amp;TEXTJOIN(""|"", 1, 'Available Pokemon'!$E$2:$E$34)&amp;""') and '""&amp;C342&amp;""' matches '""&amp;TEXTJOIN(""|"", 1, 'Available Pokemon'!$E$2:$E$34)&amp;""' limit 1"",0)"),"00114 Beryl Ward Renovated")</f>
        <v>00114 Beryl Ward Renovated</v>
      </c>
      <c r="G342" s="40"/>
    </row>
    <row r="343">
      <c r="A343" s="11" t="s">
        <v>175</v>
      </c>
      <c r="B343" s="38">
        <f>match(A343,'E19 Pokemon Locations'!$A$1:$A830,0)</f>
        <v>75</v>
      </c>
      <c r="C343" s="33" t="str">
        <f t="array" ref="C343">index('E19 Pokemon Locations'!$A:$D,$B343,4)</f>
        <v>00006 Peridot Ward</v>
      </c>
      <c r="D343" s="38" t="str">
        <f>IFERROR(__xludf.DUMMYFUNCTION("query('E19 Pokemon Locations'!$A:$F,""Select D where A contains '""&amp;A343&amp;""' and not (D matches '""&amp;TEXTJOIN(""|"", 1, 'Available Pokemon'!$E$2:$E$34)&amp;""') and '""&amp;C343&amp;""' matches '""&amp;TEXTJOIN(""|"", 1, 'Available Pokemon'!$E$2:$E$34)&amp;""' limit 1"",0)"),"00027 Yureyu Power Plant")</f>
        <v>00027 Yureyu Power Plant</v>
      </c>
      <c r="G343" s="40"/>
    </row>
    <row r="344">
      <c r="A344" s="11" t="s">
        <v>1004</v>
      </c>
      <c r="B344" s="38">
        <f>match(A344,'E19 Pokemon Locations'!$A$1:$A830,0)</f>
        <v>1155</v>
      </c>
      <c r="C344" s="33" t="str">
        <f t="array" ref="C344">index('E19 Pokemon Locations'!$A:$D,$B344,4)</f>
        <v>00114 Beryl Ward Renovated</v>
      </c>
      <c r="D344" s="38" t="str">
        <f>IFERROR(__xludf.DUMMYFUNCTION("query('E19 Pokemon Locations'!$A:$F,""Select D where A contains '""&amp;A344&amp;""' and not (D matches '""&amp;TEXTJOIN(""|"", 1, 'Available Pokemon'!$E$2:$E$34)&amp;""') and '""&amp;C344&amp;""' matches '""&amp;TEXTJOIN(""|"", 1, 'Available Pokemon'!$E$2:$E$34)&amp;""' limit 1"",0)"),"#N/A")</f>
        <v>#N/A</v>
      </c>
      <c r="G344" s="40"/>
    </row>
    <row r="345">
      <c r="A345" s="11" t="s">
        <v>1005</v>
      </c>
      <c r="B345" s="38">
        <f>match(A345,'E19 Pokemon Locations'!$A$1:$A830,0)</f>
        <v>1161</v>
      </c>
      <c r="C345" s="33" t="str">
        <f t="array" ref="C345">index('E19 Pokemon Locations'!$A:$D,$B345,4)</f>
        <v>00114 Beryl Ward Renovated</v>
      </c>
      <c r="D345" s="38" t="str">
        <f>IFERROR(__xludf.DUMMYFUNCTION("query('E19 Pokemon Locations'!$A:$F,""Select D where A contains '""&amp;A345&amp;""' and not (D matches '""&amp;TEXTJOIN(""|"", 1, 'Available Pokemon'!$E$2:$E$34)&amp;""') and '""&amp;C345&amp;""' matches '""&amp;TEXTJOIN(""|"", 1, 'Available Pokemon'!$E$2:$E$34)&amp;""' limit 1"",0)"),"#N/A")</f>
        <v>#N/A</v>
      </c>
      <c r="G345" s="40"/>
    </row>
    <row r="346">
      <c r="A346" s="11" t="s">
        <v>1012</v>
      </c>
      <c r="B346" s="38">
        <f>match(A346,'E19 Pokemon Locations'!$A$1:$A830,0)</f>
        <v>1178</v>
      </c>
      <c r="C346" s="33" t="str">
        <f t="array" ref="C346">index('E19 Pokemon Locations'!$A:$D,$B346,4)</f>
        <v>00116 Obsidia Ward Renovated</v>
      </c>
      <c r="D346" s="38" t="str">
        <f>IFERROR(__xludf.DUMMYFUNCTION("query('E19 Pokemon Locations'!$A:$F,""Select D where A contains '""&amp;A346&amp;""' and not (D matches '""&amp;TEXTJOIN(""|"", 1, 'Available Pokemon'!$E$2:$E$34)&amp;""') and '""&amp;C346&amp;""' matches '""&amp;TEXTJOIN(""|"", 1, 'Available Pokemon'!$E$2:$E$34)&amp;""' limit 1"",0)"),"#N/A")</f>
        <v>#N/A</v>
      </c>
      <c r="G346" s="40"/>
    </row>
    <row r="347">
      <c r="A347" s="11" t="s">
        <v>1013</v>
      </c>
      <c r="B347" s="38">
        <f>match(A347,'E19 Pokemon Locations'!$A$1:$A830,0)</f>
        <v>1181</v>
      </c>
      <c r="C347" s="33" t="str">
        <f t="array" ref="C347">index('E19 Pokemon Locations'!$A:$D,$B347,4)</f>
        <v>00116 Obsidia Ward Renovated</v>
      </c>
      <c r="D347" s="38" t="str">
        <f>IFERROR(__xludf.DUMMYFUNCTION("query('E19 Pokemon Locations'!$A:$F,""Select D where A contains '""&amp;A347&amp;""' and not (D matches '""&amp;TEXTJOIN(""|"", 1, 'Available Pokemon'!$E$2:$E$34)&amp;""') and '""&amp;C347&amp;""' matches '""&amp;TEXTJOIN(""|"", 1, 'Available Pokemon'!$E$2:$E$34)&amp;""' limit 1"",0)"),"#N/A")</f>
        <v>#N/A</v>
      </c>
      <c r="G347" s="40"/>
    </row>
    <row r="348">
      <c r="A348" s="11" t="s">
        <v>1015</v>
      </c>
      <c r="B348" s="38">
        <f>match(A348,'E19 Pokemon Locations'!$A$1:$A830,0)</f>
        <v>1192</v>
      </c>
      <c r="C348" s="33" t="str">
        <f t="array" ref="C348">index('E19 Pokemon Locations'!$A:$D,$B348,4)</f>
        <v>00116 Obsidia Ward Renovated</v>
      </c>
      <c r="D348" s="38" t="str">
        <f>IFERROR(__xludf.DUMMYFUNCTION("query('E19 Pokemon Locations'!$A:$F,""Select D where A contains '""&amp;A348&amp;""' and not (D matches '""&amp;TEXTJOIN(""|"", 1, 'Available Pokemon'!$E$2:$E$34)&amp;""') and '""&amp;C348&amp;""' matches '""&amp;TEXTJOIN(""|"", 1, 'Available Pokemon'!$E$2:$E$34)&amp;""' limit 1"",0)"),"#N/A")</f>
        <v>#N/A</v>
      </c>
      <c r="G348" s="40"/>
    </row>
    <row r="349">
      <c r="A349" s="11" t="s">
        <v>173</v>
      </c>
      <c r="B349" s="38">
        <f>match(A349,'E19 Pokemon Locations'!$A$1:$A830,0)</f>
        <v>74</v>
      </c>
      <c r="C349" s="33" t="str">
        <f t="array" ref="C349">index('E19 Pokemon Locations'!$A:$D,$B349,4)</f>
        <v>00006 Peridot Ward</v>
      </c>
      <c r="D349" s="38" t="str">
        <f>IFERROR(__xludf.DUMMYFUNCTION("query('E19 Pokemon Locations'!$A:$F,""Select D where A contains '""&amp;A349&amp;""' and not (D matches '""&amp;TEXTJOIN(""|"", 1, 'Available Pokemon'!$E$2:$E$34)&amp;""') and '""&amp;C349&amp;""' matches '""&amp;TEXTJOIN(""|"", 1, 'Available Pokemon'!$E$2:$E$34)&amp;""' limit 1"",0)"),"00116 Obsidia Ward Renovated")</f>
        <v>00116 Obsidia Ward Renovated</v>
      </c>
      <c r="G349" s="40"/>
    </row>
    <row r="350">
      <c r="A350" s="11" t="s">
        <v>1014</v>
      </c>
      <c r="B350" s="38">
        <f>match(A350,'E19 Pokemon Locations'!$A$1:$A830,0)</f>
        <v>1185</v>
      </c>
      <c r="C350" s="33" t="str">
        <f t="array" ref="C350">index('E19 Pokemon Locations'!$A:$D,$B350,4)</f>
        <v>00116 Obsidia Ward Renovated</v>
      </c>
      <c r="D350" s="38" t="str">
        <f>IFERROR(__xludf.DUMMYFUNCTION("query('E19 Pokemon Locations'!$A:$F,""Select D where A contains '""&amp;A350&amp;""' and not (D matches '""&amp;TEXTJOIN(""|"", 1, 'Available Pokemon'!$E$2:$E$34)&amp;""') and '""&amp;C350&amp;""' matches '""&amp;TEXTJOIN(""|"", 1, 'Available Pokemon'!$E$2:$E$34)&amp;""' limit 1"",0)"),"#N/A")</f>
        <v>#N/A</v>
      </c>
      <c r="G350" s="40"/>
    </row>
    <row r="351">
      <c r="A351" s="11" t="s">
        <v>1016</v>
      </c>
      <c r="B351" s="38">
        <f>match(A351,'E19 Pokemon Locations'!$A$1:$A830,0)</f>
        <v>1194</v>
      </c>
      <c r="C351" s="33" t="str">
        <f t="array" ref="C351">index('E19 Pokemon Locations'!$A:$D,$B351,4)</f>
        <v>00118 North Obsidia Alleyway Renovated</v>
      </c>
      <c r="D351" s="38" t="str">
        <f>IFERROR(__xludf.DUMMYFUNCTION("query('E19 Pokemon Locations'!$A:$F,""Select D where A contains '""&amp;A351&amp;""' and not (D matches '""&amp;TEXTJOIN(""|"", 1, 'Available Pokemon'!$E$2:$E$34)&amp;""') and '""&amp;C351&amp;""' matches '""&amp;TEXTJOIN(""|"", 1, 'Available Pokemon'!$E$2:$E$34)&amp;""' limit 1"",0)"),"#N/A")</f>
        <v>#N/A</v>
      </c>
      <c r="G351" s="40"/>
    </row>
    <row r="352">
      <c r="A352" s="11" t="s">
        <v>474</v>
      </c>
      <c r="B352" s="38">
        <f>match(A352,'E19 Pokemon Locations'!$A$1:$A830,0)</f>
        <v>309</v>
      </c>
      <c r="C352" s="33" t="str">
        <f t="array" ref="C352">index('E19 Pokemon Locations'!$A:$D,$B352,4)</f>
        <v>00022 North Obsidia Alleyway</v>
      </c>
      <c r="D352" s="38" t="str">
        <f>IFERROR(__xludf.DUMMYFUNCTION("query('E19 Pokemon Locations'!$A:$F,""Select D where A contains '""&amp;A352&amp;""' and not (D matches '""&amp;TEXTJOIN(""|"", 1, 'Available Pokemon'!$E$2:$E$34)&amp;""') and '""&amp;C352&amp;""' matches '""&amp;TEXTJOIN(""|"", 1, 'Available Pokemon'!$E$2:$E$34)&amp;""' limit 1"",0)"),"00118 North Obsidia Alleyway Renovated")</f>
        <v>00118 North Obsidia Alleyway Renovated</v>
      </c>
      <c r="G352" s="40"/>
    </row>
    <row r="353">
      <c r="A353" s="11" t="s">
        <v>1018</v>
      </c>
      <c r="B353" s="38">
        <f>match(A353,'E19 Pokemon Locations'!$A$1:$A830,0)</f>
        <v>1195</v>
      </c>
      <c r="C353" s="33" t="str">
        <f t="array" ref="C353">index('E19 Pokemon Locations'!$A:$D,$B353,4)</f>
        <v>00118 North Obsidia Alleyway Renovated</v>
      </c>
      <c r="D353" s="38" t="str">
        <f>IFERROR(__xludf.DUMMYFUNCTION("query('E19 Pokemon Locations'!$A:$F,""Select D where A contains '""&amp;A353&amp;""' and not (D matches '""&amp;TEXTJOIN(""|"", 1, 'Available Pokemon'!$E$2:$E$34)&amp;""') and '""&amp;C353&amp;""' matches '""&amp;TEXTJOIN(""|"", 1, 'Available Pokemon'!$E$2:$E$34)&amp;""' limit 1"",0)"),"#N/A")</f>
        <v>#N/A</v>
      </c>
      <c r="G353" s="40"/>
    </row>
    <row r="354">
      <c r="A354" s="11" t="s">
        <v>252</v>
      </c>
      <c r="B354" s="38">
        <f>match(A354,'E19 Pokemon Locations'!$A$1:$A830,0)</f>
        <v>120</v>
      </c>
      <c r="C354" s="33" t="str">
        <f t="array" ref="C354">index('E19 Pokemon Locations'!$A:$D,$B354,4)</f>
        <v>00012 Obsidia Alleyway</v>
      </c>
      <c r="D354" s="38" t="str">
        <f>IFERROR(__xludf.DUMMYFUNCTION("query('E19 Pokemon Locations'!$A:$F,""Select D where A contains '""&amp;A354&amp;""' and not (D matches '""&amp;TEXTJOIN(""|"", 1, 'Available Pokemon'!$E$2:$E$34)&amp;""') and '""&amp;C354&amp;""' matches '""&amp;TEXTJOIN(""|"", 1, 'Available Pokemon'!$E$2:$E$34)&amp;""' limit 1"",0)"),"00119 Obsidia Alleyway Renovated")</f>
        <v>00119 Obsidia Alleyway Renovated</v>
      </c>
      <c r="G354" s="40"/>
    </row>
    <row r="355">
      <c r="A355" s="11" t="s">
        <v>1020</v>
      </c>
      <c r="B355" s="38">
        <f>match(A355,'E19 Pokemon Locations'!$A$1:$A830,0)</f>
        <v>1209</v>
      </c>
      <c r="C355" s="33" t="str">
        <f t="array" ref="C355">index('E19 Pokemon Locations'!$A:$D,$B355,4)</f>
        <v>00119 Obsidia Alleyway Renovated</v>
      </c>
      <c r="D355" s="38" t="str">
        <f>IFERROR(__xludf.DUMMYFUNCTION("query('E19 Pokemon Locations'!$A:$F,""Select D where A contains '""&amp;A355&amp;""' and not (D matches '""&amp;TEXTJOIN(""|"", 1, 'Available Pokemon'!$E$2:$E$34)&amp;""') and '""&amp;C355&amp;""' matches '""&amp;TEXTJOIN(""|"", 1, 'Available Pokemon'!$E$2:$E$34)&amp;""' limit 1"",0)"),"#N/A")</f>
        <v>#N/A</v>
      </c>
      <c r="G355" s="40"/>
    </row>
    <row r="356">
      <c r="A356" s="11" t="s">
        <v>1228</v>
      </c>
      <c r="B356" s="38">
        <f>match(A356,'E19 Pokemon Locations'!$A$1:$A830,0)</f>
        <v>1811</v>
      </c>
      <c r="C356" s="33" t="str">
        <f t="array" ref="C356">index('E19 Pokemon Locations'!$A:$D,$B356,4)</f>
        <v>00182 Victory Road</v>
      </c>
      <c r="D356" s="38" t="str">
        <f>IFERROR(__xludf.DUMMYFUNCTION("query('E19 Pokemon Locations'!$A:$F,""Select D where A contains '""&amp;A356&amp;""' and not (D matches '""&amp;TEXTJOIN(""|"", 1, 'Available Pokemon'!$E$2:$E$34)&amp;""') and '""&amp;C356&amp;""' matches '""&amp;TEXTJOIN(""|"", 1, 'Available Pokemon'!$E$2:$E$34)&amp;""' limit 1"",0)"),"#N/A")</f>
        <v>#N/A</v>
      </c>
      <c r="G356" s="40"/>
    </row>
    <row r="357">
      <c r="A357" s="11" t="s">
        <v>1026</v>
      </c>
      <c r="B357" s="38">
        <f>match(A357,'E19 Pokemon Locations'!$A$1:$A830,0)</f>
        <v>1252</v>
      </c>
      <c r="C357" s="33" t="str">
        <f t="array" ref="C357">index('E19 Pokemon Locations'!$A:$D,$B357,4)</f>
        <v>00124 Onyx Ward Renovated</v>
      </c>
      <c r="D357" s="38" t="str">
        <f>IFERROR(__xludf.DUMMYFUNCTION("query('E19 Pokemon Locations'!$A:$F,""Select D where A contains '""&amp;A357&amp;""' and not (D matches '""&amp;TEXTJOIN(""|"", 1, 'Available Pokemon'!$E$2:$E$34)&amp;""') and '""&amp;C357&amp;""' matches '""&amp;TEXTJOIN(""|"", 1, 'Available Pokemon'!$E$2:$E$34)&amp;""' limit 1"",0)"),"#N/A")</f>
        <v>#N/A</v>
      </c>
      <c r="G357" s="40"/>
    </row>
    <row r="358">
      <c r="A358" s="11" t="s">
        <v>1055</v>
      </c>
      <c r="B358" s="38">
        <f>match(A358,'E19 Pokemon Locations'!$A$1:$A830,0)</f>
        <v>1421</v>
      </c>
      <c r="C358" s="33" t="str">
        <f t="array" ref="C358">index('E19 Pokemon Locations'!$A:$D,$B358,4)</f>
        <v>00120 Obsidia Slums Renovated</v>
      </c>
      <c r="D358" s="38" t="str">
        <f>IFERROR(__xludf.DUMMYFUNCTION("query('E19 Pokemon Locations'!$A:$F,""Select D where A contains '""&amp;A358&amp;""' and not (D matches '""&amp;TEXTJOIN(""|"", 1, 'Available Pokemon'!$E$2:$E$34)&amp;""') and '""&amp;C358&amp;""' matches '""&amp;TEXTJOIN(""|"", 1, 'Available Pokemon'!$E$2:$E$34)&amp;""' limit 1"",0)"),"#N/A")</f>
        <v>#N/A</v>
      </c>
      <c r="G358" s="40"/>
    </row>
    <row r="359">
      <c r="A359" s="11" t="s">
        <v>1023</v>
      </c>
      <c r="B359" s="38">
        <f>match(A359,'E19 Pokemon Locations'!$A$1:$A830,0)</f>
        <v>1232</v>
      </c>
      <c r="C359" s="33" t="str">
        <f t="array" ref="C359">index('E19 Pokemon Locations'!$A:$D,$B359,4)</f>
        <v>00122 Lapis Ward Renovated</v>
      </c>
      <c r="D359" s="38" t="str">
        <f>IFERROR(__xludf.DUMMYFUNCTION("query('E19 Pokemon Locations'!$A:$F,""Select D where A contains '""&amp;A359&amp;""' and not (D matches '""&amp;TEXTJOIN(""|"", 1, 'Available Pokemon'!$E$2:$E$34)&amp;""') and '""&amp;C359&amp;""' matches '""&amp;TEXTJOIN(""|"", 1, 'Available Pokemon'!$E$2:$E$34)&amp;""' limit 1"",0)"),"#N/A")</f>
        <v>#N/A</v>
      </c>
      <c r="G359" s="40"/>
    </row>
    <row r="360">
      <c r="A360" s="11" t="s">
        <v>528</v>
      </c>
      <c r="B360" s="38">
        <f>match(A360,'E19 Pokemon Locations'!$A$1:$A830,0)</f>
        <v>355</v>
      </c>
      <c r="C360" s="33" t="str">
        <f t="array" ref="C360">index('E19 Pokemon Locations'!$A:$D,$B360,4)</f>
        <v>00024 Lapis Ward Alleyway</v>
      </c>
      <c r="D360" s="38" t="str">
        <f>IFERROR(__xludf.DUMMYFUNCTION("query('E19 Pokemon Locations'!$A:$F,""Select D where A contains '""&amp;A360&amp;""' and not (D matches '""&amp;TEXTJOIN(""|"", 1, 'Available Pokemon'!$E$2:$E$34)&amp;""') and '""&amp;C360&amp;""' matches '""&amp;TEXTJOIN(""|"", 1, 'Available Pokemon'!$E$2:$E$34)&amp;""' limit 1"",0)"),"00122 Lapis Ward Renovated")</f>
        <v>00122 Lapis Ward Renovated</v>
      </c>
      <c r="G360" s="40"/>
    </row>
    <row r="361">
      <c r="A361" s="11" t="s">
        <v>275</v>
      </c>
      <c r="B361" s="38">
        <f>match(A361,'E19 Pokemon Locations'!$A$1:$A830,0)</f>
        <v>140</v>
      </c>
      <c r="C361" s="33" t="str">
        <f t="array" ref="C361">index('E19 Pokemon Locations'!$A:$D,$B361,4)</f>
        <v>00014 Onyx Ward</v>
      </c>
      <c r="D361" s="38" t="str">
        <f>IFERROR(__xludf.DUMMYFUNCTION("query('E19 Pokemon Locations'!$A:$F,""Select D where A contains '""&amp;A361&amp;""' and not (D matches '""&amp;TEXTJOIN(""|"", 1, 'Available Pokemon'!$E$2:$E$34)&amp;""') and '""&amp;C361&amp;""' matches '""&amp;TEXTJOIN(""|"", 1, 'Available Pokemon'!$E$2:$E$34)&amp;""' limit 1"",0)"),"00124 Onyx Ward Renovated")</f>
        <v>00124 Onyx Ward Renovated</v>
      </c>
      <c r="G361" s="40"/>
    </row>
    <row r="362">
      <c r="A362" s="11" t="s">
        <v>1025</v>
      </c>
      <c r="B362" s="38">
        <f>match(A362,'E19 Pokemon Locations'!$A$1:$A830,0)</f>
        <v>1249</v>
      </c>
      <c r="C362" s="33" t="str">
        <f t="array" ref="C362">index('E19 Pokemon Locations'!$A:$D,$B362,4)</f>
        <v>00124 Onyx Ward Renovated</v>
      </c>
      <c r="D362" s="38" t="str">
        <f>IFERROR(__xludf.DUMMYFUNCTION("query('E19 Pokemon Locations'!$A:$F,""Select D where A contains '""&amp;A362&amp;""' and not (D matches '""&amp;TEXTJOIN(""|"", 1, 'Available Pokemon'!$E$2:$E$34)&amp;""') and '""&amp;C362&amp;""' matches '""&amp;TEXTJOIN(""|"", 1, 'Available Pokemon'!$E$2:$E$34)&amp;""' limit 1"",0)"),"#N/A")</f>
        <v>#N/A</v>
      </c>
      <c r="G362" s="40"/>
    </row>
    <row r="363">
      <c r="A363" s="11" t="s">
        <v>302</v>
      </c>
      <c r="B363" s="38">
        <f>match(A363,'E19 Pokemon Locations'!$A$1:$A830,0)</f>
        <v>151</v>
      </c>
      <c r="C363" s="33" t="str">
        <f t="array" ref="C363">index('E19 Pokemon Locations'!$A:$D,$B363,4)</f>
        <v>00006 Peridot Ward</v>
      </c>
      <c r="D363" s="38" t="str">
        <f>IFERROR(__xludf.DUMMYFUNCTION("query('E19 Pokemon Locations'!$A:$F,""Select D where A contains '""&amp;A363&amp;""' and not (D matches '""&amp;TEXTJOIN(""|"", 1, 'Available Pokemon'!$E$2:$E$34)&amp;""') and '""&amp;C363&amp;""' matches '""&amp;TEXTJOIN(""|"", 1, 'Available Pokemon'!$E$2:$E$34)&amp;""' limit 1"",0)"),"00125 Coral Ward Renovated")</f>
        <v>00125 Coral Ward Renovated</v>
      </c>
      <c r="G363" s="40"/>
    </row>
    <row r="364">
      <c r="A364" s="11" t="s">
        <v>939</v>
      </c>
      <c r="B364" s="38">
        <f>match(A364,'E19 Pokemon Locations'!$A$1:$A830,0)</f>
        <v>950</v>
      </c>
      <c r="C364" s="33" t="str">
        <f t="array" ref="C364">index('E19 Pokemon Locations'!$A:$D,$B364,4)</f>
        <v>00019 The Underroot</v>
      </c>
      <c r="D364" s="38" t="str">
        <f>IFERROR(__xludf.DUMMYFUNCTION("query('E19 Pokemon Locations'!$A:$F,""Select D where A contains '""&amp;A364&amp;""' and not (D matches '""&amp;TEXTJOIN(""|"", 1, 'Available Pokemon'!$E$2:$E$34)&amp;""') and '""&amp;C364&amp;""' matches '""&amp;TEXTJOIN(""|"", 1, 'Available Pokemon'!$E$2:$E$34)&amp;""' limit 1"",0)"),"#N/A")</f>
        <v>#N/A</v>
      </c>
      <c r="G364" s="40"/>
    </row>
    <row r="365">
      <c r="A365" s="11" t="s">
        <v>1028</v>
      </c>
      <c r="B365" s="38">
        <f>match(A365,'E19 Pokemon Locations'!$A$1:$A830,0)</f>
        <v>1259</v>
      </c>
      <c r="C365" s="33" t="str">
        <f t="array" ref="C365">index('E19 Pokemon Locations'!$A:$D,$B365,4)</f>
        <v>00125 Coral Ward Renovated</v>
      </c>
      <c r="D365" s="38" t="str">
        <f>IFERROR(__xludf.DUMMYFUNCTION("query('E19 Pokemon Locations'!$A:$F,""Select D where A contains '""&amp;A365&amp;""' and not (D matches '""&amp;TEXTJOIN(""|"", 1, 'Available Pokemon'!$E$2:$E$34)&amp;""') and '""&amp;C365&amp;""' matches '""&amp;TEXTJOIN(""|"", 1, 'Available Pokemon'!$E$2:$E$34)&amp;""' limit 1"",0)"),"#N/A")</f>
        <v>#N/A</v>
      </c>
      <c r="G365" s="40"/>
    </row>
    <row r="366">
      <c r="A366" s="11" t="s">
        <v>178</v>
      </c>
      <c r="B366" s="38">
        <f>match(A366,'E19 Pokemon Locations'!$A$1:$A830,0)</f>
        <v>76</v>
      </c>
      <c r="C366" s="33" t="str">
        <f t="array" ref="C366">index('E19 Pokemon Locations'!$A:$D,$B366,4)</f>
        <v>00006 Peridot Ward</v>
      </c>
      <c r="D366" s="38" t="str">
        <f>IFERROR(__xludf.DUMMYFUNCTION("query('E19 Pokemon Locations'!$A:$F,""Select D where A contains '""&amp;A366&amp;""' and not (D matches '""&amp;TEXTJOIN(""|"", 1, 'Available Pokemon'!$E$2:$E$34)&amp;""') and '""&amp;C366&amp;""' matches '""&amp;TEXTJOIN(""|"", 1, 'Available Pokemon'!$E$2:$E$34)&amp;""' limit 1"",0)"),"00125 Coral Ward Renovated")</f>
        <v>00125 Coral Ward Renovated</v>
      </c>
      <c r="G366" s="40"/>
    </row>
    <row r="367">
      <c r="A367" s="11" t="s">
        <v>117</v>
      </c>
      <c r="B367" s="38">
        <f>match(A367,'E19 Pokemon Locations'!$A$1:$A830,0)</f>
        <v>45</v>
      </c>
      <c r="C367" s="33" t="str">
        <f t="array" ref="C367">index('E19 Pokemon Locations'!$A:$D,$B367,4)</f>
        <v>00004 Lower Peridot Ward</v>
      </c>
      <c r="D367" s="38" t="str">
        <f>IFERROR(__xludf.DUMMYFUNCTION("query('E19 Pokemon Locations'!$A:$F,""Select D where A contains '""&amp;A367&amp;""' and not (D matches '""&amp;TEXTJOIN(""|"", 1, 'Available Pokemon'!$E$2:$E$34)&amp;""') and '""&amp;C367&amp;""' matches '""&amp;TEXTJOIN(""|"", 1, 'Available Pokemon'!$E$2:$E$34)&amp;""' limit 1"",0)"),"00125 Coral Ward Renovated")</f>
        <v>00125 Coral Ward Renovated</v>
      </c>
      <c r="G367" s="40"/>
    </row>
    <row r="368">
      <c r="A368" s="2" t="s">
        <v>360</v>
      </c>
      <c r="B368" s="38">
        <f>match(A368,'E19 Pokemon Locations'!$A$1:$A830,0)</f>
        <v>202</v>
      </c>
      <c r="C368" s="33" t="str">
        <f t="array" ref="C368">index('E19 Pokemon Locations'!$A:$D,$B368,4)</f>
        <v>00018 Rhodochrine Jungle</v>
      </c>
      <c r="D368" s="38" t="str">
        <f>IFERROR(__xludf.DUMMYFUNCTION("query('E19 Pokemon Locations'!$A:$F,""Select D where A contains '""&amp;A368&amp;""' and not (D matches '""&amp;TEXTJOIN(""|"", 1, 'Available Pokemon'!$E$2:$E$34)&amp;""') and '""&amp;C368&amp;""' matches '""&amp;TEXTJOIN(""|"", 1, 'Available Pokemon'!$E$2:$E$34)&amp;""' limit 1"",0)"),"#N/A")</f>
        <v>#N/A</v>
      </c>
      <c r="G368" s="40"/>
    </row>
    <row r="369">
      <c r="A369" s="11" t="s">
        <v>1032</v>
      </c>
      <c r="B369" s="38">
        <f>match(A369,'E19 Pokemon Locations'!$A$1:$A830,0)</f>
        <v>1265</v>
      </c>
      <c r="C369" s="33" t="str">
        <f t="array" ref="C369">index('E19 Pokemon Locations'!$A:$D,$B369,4)</f>
        <v>00125 Coral Ward Renovated</v>
      </c>
      <c r="D369" s="38" t="str">
        <f>IFERROR(__xludf.DUMMYFUNCTION("query('E19 Pokemon Locations'!$A:$F,""Select D where A contains '""&amp;A369&amp;""' and not (D matches '""&amp;TEXTJOIN(""|"", 1, 'Available Pokemon'!$E$2:$E$34)&amp;""') and '""&amp;C369&amp;""' matches '""&amp;TEXTJOIN(""|"", 1, 'Available Pokemon'!$E$2:$E$34)&amp;""' limit 1"",0)"),"#N/A")</f>
        <v>#N/A</v>
      </c>
      <c r="G369" s="40"/>
    </row>
    <row r="370">
      <c r="A370" s="11" t="s">
        <v>1030</v>
      </c>
      <c r="B370" s="38">
        <f>match(A370,'E19 Pokemon Locations'!$A$1:$A830,0)</f>
        <v>1261</v>
      </c>
      <c r="C370" s="33" t="str">
        <f t="array" ref="C370">index('E19 Pokemon Locations'!$A:$D,$B370,4)</f>
        <v>00125 Coral Ward Renovated</v>
      </c>
      <c r="D370" s="38" t="str">
        <f>IFERROR(__xludf.DUMMYFUNCTION("query('E19 Pokemon Locations'!$A:$F,""Select D where A contains '""&amp;A370&amp;""' and not (D matches '""&amp;TEXTJOIN(""|"", 1, 'Available Pokemon'!$E$2:$E$34)&amp;""') and '""&amp;C370&amp;""' matches '""&amp;TEXTJOIN(""|"", 1, 'Available Pokemon'!$E$2:$E$34)&amp;""' limit 1"",0)"),"#N/A")</f>
        <v>#N/A</v>
      </c>
      <c r="G370" s="40"/>
    </row>
    <row r="371">
      <c r="A371" s="11" t="s">
        <v>1029</v>
      </c>
      <c r="B371" s="38">
        <f>match(A371,'E19 Pokemon Locations'!$A$1:$A830,0)</f>
        <v>1260</v>
      </c>
      <c r="C371" s="33" t="str">
        <f t="array" ref="C371">index('E19 Pokemon Locations'!$A:$D,$B371,4)</f>
        <v>00125 Coral Ward Renovated</v>
      </c>
      <c r="D371" s="38" t="str">
        <f>IFERROR(__xludf.DUMMYFUNCTION("query('E19 Pokemon Locations'!$A:$F,""Select D where A contains '""&amp;A371&amp;""' and not (D matches '""&amp;TEXTJOIN(""|"", 1, 'Available Pokemon'!$E$2:$E$34)&amp;""') and '""&amp;C371&amp;""' matches '""&amp;TEXTJOIN(""|"", 1, 'Available Pokemon'!$E$2:$E$34)&amp;""' limit 1"",0)"),"#N/A")</f>
        <v>#N/A</v>
      </c>
      <c r="G371" s="40"/>
    </row>
    <row r="372">
      <c r="A372" s="2" t="s">
        <v>1033</v>
      </c>
      <c r="B372" s="38">
        <f>match(A372,'E19 Pokemon Locations'!$A$1:$A830,0)</f>
        <v>1267</v>
      </c>
      <c r="C372" s="33" t="str">
        <f t="array" ref="C372">index('E19 Pokemon Locations'!$A:$D,$B372,4)</f>
        <v>00125 Coral Ward Renovated</v>
      </c>
      <c r="D372" s="38" t="str">
        <f>IFERROR(__xludf.DUMMYFUNCTION("query('E19 Pokemon Locations'!$A:$F,""Select D where A contains '""&amp;A372&amp;""' and not (D matches '""&amp;TEXTJOIN(""|"", 1, 'Available Pokemon'!$E$2:$E$34)&amp;""') and '""&amp;C372&amp;""' matches '""&amp;TEXTJOIN(""|"", 1, 'Available Pokemon'!$E$2:$E$34)&amp;""' limit 1"",0)"),"#N/A")</f>
        <v>#N/A</v>
      </c>
      <c r="G372" s="40"/>
    </row>
    <row r="373">
      <c r="A373" s="11" t="s">
        <v>241</v>
      </c>
      <c r="B373" s="38">
        <f>match(A373,'E19 Pokemon Locations'!$A$1:$A830,0)</f>
        <v>115</v>
      </c>
      <c r="C373" s="33" t="str">
        <f t="array" ref="C373">index('E19 Pokemon Locations'!$A:$D,$B373,4)</f>
        <v>00010 Obsidia Slums</v>
      </c>
      <c r="D373" s="38" t="str">
        <f>IFERROR(__xludf.DUMMYFUNCTION("query('E19 Pokemon Locations'!$A:$F,""Select D where A contains '""&amp;A373&amp;""' and not (D matches '""&amp;TEXTJOIN(""|"", 1, 'Available Pokemon'!$E$2:$E$34)&amp;""') and '""&amp;C373&amp;""' matches '""&amp;TEXTJOIN(""|"", 1, 'Available Pokemon'!$E$2:$E$34)&amp;""' limit 1"",0)"),"00125 Coral Ward Renovated")</f>
        <v>00125 Coral Ward Renovated</v>
      </c>
      <c r="G373" s="40"/>
    </row>
    <row r="374">
      <c r="A374" s="11" t="s">
        <v>1031</v>
      </c>
      <c r="B374" s="38">
        <f>match(A374,'E19 Pokemon Locations'!$A$1:$A830,0)</f>
        <v>1262</v>
      </c>
      <c r="C374" s="33" t="str">
        <f t="array" ref="C374">index('E19 Pokemon Locations'!$A:$D,$B374,4)</f>
        <v>00125 Coral Ward Renovated</v>
      </c>
      <c r="D374" s="38" t="str">
        <f>IFERROR(__xludf.DUMMYFUNCTION("query('E19 Pokemon Locations'!$A:$F,""Select D where A contains '""&amp;A374&amp;""' and not (D matches '""&amp;TEXTJOIN(""|"", 1, 'Available Pokemon'!$E$2:$E$34)&amp;""') and '""&amp;C374&amp;""' matches '""&amp;TEXTJOIN(""|"", 1, 'Available Pokemon'!$E$2:$E$34)&amp;""' limit 1"",0)"),"#N/A")</f>
        <v>#N/A</v>
      </c>
      <c r="G374" s="40"/>
    </row>
    <row r="375">
      <c r="A375" s="11" t="s">
        <v>268</v>
      </c>
      <c r="B375" s="38">
        <f>match(A375,'E19 Pokemon Locations'!$A$1:$A830,0)</f>
        <v>131</v>
      </c>
      <c r="C375" s="33" t="str">
        <f t="array" ref="C375">index('E19 Pokemon Locations'!$A:$D,$B375,4)</f>
        <v>00014 Onyx Ward</v>
      </c>
      <c r="D375" s="38" t="str">
        <f>IFERROR(__xludf.DUMMYFUNCTION("query('E19 Pokemon Locations'!$A:$F,""Select D where A contains '""&amp;A375&amp;""' and not (D matches '""&amp;TEXTJOIN(""|"", 1, 'Available Pokemon'!$E$2:$E$34)&amp;""') and '""&amp;C375&amp;""' matches '""&amp;TEXTJOIN(""|"", 1, 'Available Pokemon'!$E$2:$E$34)&amp;""' limit 1"",0)"),"00126 Coral Lighthouse Renovated")</f>
        <v>00126 Coral Lighthouse Renovated</v>
      </c>
      <c r="G375" s="40"/>
    </row>
    <row r="376">
      <c r="A376" s="11" t="s">
        <v>543</v>
      </c>
      <c r="B376" s="38">
        <f>match(A376,'E19 Pokemon Locations'!$A$1:$A830,0)</f>
        <v>363</v>
      </c>
      <c r="C376" s="33" t="str">
        <f t="array" ref="C376">index('E19 Pokemon Locations'!$A:$D,$B376,4)</f>
        <v>00030 Apophyll Beach</v>
      </c>
      <c r="D376" s="38" t="str">
        <f>IFERROR(__xludf.DUMMYFUNCTION("query('E19 Pokemon Locations'!$A:$F,""Select D where A contains '""&amp;A376&amp;""' and not (D matches '""&amp;TEXTJOIN(""|"", 1, 'Available Pokemon'!$E$2:$E$34)&amp;""') and '""&amp;C376&amp;""' matches '""&amp;TEXTJOIN(""|"", 1, 'Available Pokemon'!$E$2:$E$34)&amp;""' limit 1"",0)"),"00126 Coral Lighthouse Renovated")</f>
        <v>00126 Coral Lighthouse Renovated</v>
      </c>
      <c r="G376" s="40"/>
    </row>
    <row r="377">
      <c r="A377" s="11" t="s">
        <v>537</v>
      </c>
      <c r="B377" s="38">
        <f>match(A377,'E19 Pokemon Locations'!$A$1:$A830,0)</f>
        <v>359</v>
      </c>
      <c r="C377" s="33" t="str">
        <f t="array" ref="C377">index('E19 Pokemon Locations'!$A:$D,$B377,4)</f>
        <v>00030 Apophyll Beach</v>
      </c>
      <c r="D377" s="38" t="str">
        <f>IFERROR(__xludf.DUMMYFUNCTION("query('E19 Pokemon Locations'!$A:$F,""Select D where A contains '""&amp;A377&amp;""' and not (D matches '""&amp;TEXTJOIN(""|"", 1, 'Available Pokemon'!$E$2:$E$34)&amp;""') and '""&amp;C377&amp;""' matches '""&amp;TEXTJOIN(""|"", 1, 'Available Pokemon'!$E$2:$E$34)&amp;""' limit 1"",0)"),"00126 Coral Lighthouse Renovated")</f>
        <v>00126 Coral Lighthouse Renovated</v>
      </c>
      <c r="G377" s="40"/>
    </row>
    <row r="378">
      <c r="A378" s="11" t="s">
        <v>1036</v>
      </c>
      <c r="B378" s="38">
        <f>match(A378,'E19 Pokemon Locations'!$A$1:$A830,0)</f>
        <v>1294</v>
      </c>
      <c r="C378" s="33" t="str">
        <f t="array" ref="C378">index('E19 Pokemon Locations'!$A:$D,$B378,4)</f>
        <v>00126 Coral Lighthouse Renovated</v>
      </c>
      <c r="D378" s="38" t="str">
        <f>IFERROR(__xludf.DUMMYFUNCTION("query('E19 Pokemon Locations'!$A:$F,""Select D where A contains '""&amp;A378&amp;""' and not (D matches '""&amp;TEXTJOIN(""|"", 1, 'Available Pokemon'!$E$2:$E$34)&amp;""') and '""&amp;C378&amp;""' matches '""&amp;TEXTJOIN(""|"", 1, 'Available Pokemon'!$E$2:$E$34)&amp;""' limit 1"",0)"),"#N/A")</f>
        <v>#N/A</v>
      </c>
      <c r="G378" s="40"/>
    </row>
    <row r="379">
      <c r="A379" s="11" t="s">
        <v>318</v>
      </c>
      <c r="B379" s="38">
        <f>match(A379,'E19 Pokemon Locations'!$A$1:$A830,0)</f>
        <v>163</v>
      </c>
      <c r="C379" s="33" t="str">
        <f t="array" ref="C379">index('E19 Pokemon Locations'!$A:$D,$B379,4)</f>
        <v>00016 Jasper Ward</v>
      </c>
      <c r="D379" s="38" t="str">
        <f>IFERROR(__xludf.DUMMYFUNCTION("query('E19 Pokemon Locations'!$A:$F,""Select D where A contains '""&amp;A379&amp;""' and not (D matches '""&amp;TEXTJOIN(""|"", 1, 'Available Pokemon'!$E$2:$E$34)&amp;""') and '""&amp;C379&amp;""' matches '""&amp;TEXTJOIN(""|"", 1, 'Available Pokemon'!$E$2:$E$34)&amp;""' limit 1"",0)"),"00028 Citrine Mountain")</f>
        <v>00028 Citrine Mountain</v>
      </c>
      <c r="G379" s="40"/>
    </row>
    <row r="380">
      <c r="A380" s="11" t="s">
        <v>1035</v>
      </c>
      <c r="B380" s="38">
        <f>match(A380,'E19 Pokemon Locations'!$A$1:$A830,0)</f>
        <v>1289</v>
      </c>
      <c r="C380" s="33" t="str">
        <f t="array" ref="C380">index('E19 Pokemon Locations'!$A:$D,$B380,4)</f>
        <v>00126 Coral Lighthouse Renovated</v>
      </c>
      <c r="D380" s="38" t="str">
        <f>IFERROR(__xludf.DUMMYFUNCTION("query('E19 Pokemon Locations'!$A:$F,""Select D where A contains '""&amp;A380&amp;""' and not (D matches '""&amp;TEXTJOIN(""|"", 1, 'Available Pokemon'!$E$2:$E$34)&amp;""') and '""&amp;C380&amp;""' matches '""&amp;TEXTJOIN(""|"", 1, 'Available Pokemon'!$E$2:$E$34)&amp;""' limit 1"",0)"),"#N/A")</f>
        <v>#N/A</v>
      </c>
      <c r="G380" s="40"/>
    </row>
    <row r="381">
      <c r="A381" s="11" t="s">
        <v>1041</v>
      </c>
      <c r="B381" s="38">
        <f>match(A381,'E19 Pokemon Locations'!$A$1:$A830,0)</f>
        <v>1310</v>
      </c>
      <c r="C381" s="33" t="str">
        <f t="array" ref="C381">index('E19 Pokemon Locations'!$A:$D,$B381,4)</f>
        <v>00127 Azurine Lake Renovated</v>
      </c>
      <c r="D381" s="38" t="str">
        <f>IFERROR(__xludf.DUMMYFUNCTION("query('E19 Pokemon Locations'!$A:$F,""Select D where A contains '""&amp;A381&amp;""' and not (D matches '""&amp;TEXTJOIN(""|"", 1, 'Available Pokemon'!$E$2:$E$34)&amp;""') and '""&amp;C381&amp;""' matches '""&amp;TEXTJOIN(""|"", 1, 'Available Pokemon'!$E$2:$E$34)&amp;""' limit 1"",0)"),"#N/A")</f>
        <v>#N/A</v>
      </c>
      <c r="G381" s="40"/>
    </row>
    <row r="382">
      <c r="A382" s="11" t="s">
        <v>770</v>
      </c>
      <c r="B382" s="38">
        <f>match(A382,'E19 Pokemon Locations'!$A$1:$A830,0)</f>
        <v>700</v>
      </c>
      <c r="C382" s="33" t="str">
        <f t="array" ref="C382">index('E19 Pokemon Locations'!$A:$D,$B382,4)</f>
        <v>00039 Wasteland Wall</v>
      </c>
      <c r="D382" s="38" t="str">
        <f>IFERROR(__xludf.DUMMYFUNCTION("query('E19 Pokemon Locations'!$A:$F,""Select D where A contains '""&amp;A382&amp;""' and not (D matches '""&amp;TEXTJOIN(""|"", 1, 'Available Pokemon'!$E$2:$E$34)&amp;""') and '""&amp;C382&amp;""' matches '""&amp;TEXTJOIN(""|"", 1, 'Available Pokemon'!$E$2:$E$34)&amp;""' limit 1"",0)"),"#N/A")</f>
        <v>#N/A</v>
      </c>
      <c r="G382" s="40"/>
    </row>
    <row r="383">
      <c r="A383" s="11" t="s">
        <v>1042</v>
      </c>
      <c r="B383" s="38">
        <f>match(A383,'E19 Pokemon Locations'!$A$1:$A830,0)</f>
        <v>1314</v>
      </c>
      <c r="C383" s="33" t="str">
        <f t="array" ref="C383">index('E19 Pokemon Locations'!$A:$D,$B383,4)</f>
        <v>00127 Azurine Lake Renovated</v>
      </c>
      <c r="D383" s="38" t="str">
        <f>IFERROR(__xludf.DUMMYFUNCTION("query('E19 Pokemon Locations'!$A:$F,""Select D where A contains '""&amp;A383&amp;""' and not (D matches '""&amp;TEXTJOIN(""|"", 1, 'Available Pokemon'!$E$2:$E$34)&amp;""') and '""&amp;C383&amp;""' matches '""&amp;TEXTJOIN(""|"", 1, 'Available Pokemon'!$E$2:$E$34)&amp;""' limit 1"",0)"),"#N/A")</f>
        <v>#N/A</v>
      </c>
      <c r="G383" s="40"/>
    </row>
    <row r="384">
      <c r="A384" s="11" t="s">
        <v>1040</v>
      </c>
      <c r="B384" s="38">
        <f>match(A384,'E19 Pokemon Locations'!$A$1:$A830,0)</f>
        <v>1308</v>
      </c>
      <c r="C384" s="33" t="str">
        <f t="array" ref="C384">index('E19 Pokemon Locations'!$A:$D,$B384,4)</f>
        <v>00127 Azurine Lake Renovated</v>
      </c>
      <c r="D384" s="38" t="str">
        <f>IFERROR(__xludf.DUMMYFUNCTION("query('E19 Pokemon Locations'!$A:$F,""Select D where A contains '""&amp;A384&amp;""' and not (D matches '""&amp;TEXTJOIN(""|"", 1, 'Available Pokemon'!$E$2:$E$34)&amp;""') and '""&amp;C384&amp;""' matches '""&amp;TEXTJOIN(""|"", 1, 'Available Pokemon'!$E$2:$E$34)&amp;""' limit 1"",0)"),"#N/A")</f>
        <v>#N/A</v>
      </c>
      <c r="G384" s="40"/>
    </row>
    <row r="385">
      <c r="A385" s="11" t="s">
        <v>937</v>
      </c>
      <c r="B385" s="38">
        <f>match(A385,'E19 Pokemon Locations'!$A$1:$A830,0)</f>
        <v>945</v>
      </c>
      <c r="C385" s="33" t="str">
        <f t="array" ref="C385">index('E19 Pokemon Locations'!$A:$D,$B385,4)</f>
        <v>00019 The Underroot</v>
      </c>
      <c r="D385" s="38" t="str">
        <f>IFERROR(__xludf.DUMMYFUNCTION("query('E19 Pokemon Locations'!$A:$F,""Select D where A contains '""&amp;A385&amp;""' and not (D matches '""&amp;TEXTJOIN(""|"", 1, 'Available Pokemon'!$E$2:$E$34)&amp;""') and '""&amp;C385&amp;""' matches '""&amp;TEXTJOIN(""|"", 1, 'Available Pokemon'!$E$2:$E$34)&amp;""' limit 1"",0)"),"#N/A")</f>
        <v>#N/A</v>
      </c>
      <c r="G385" s="40"/>
    </row>
    <row r="386">
      <c r="A386" s="11" t="s">
        <v>1061</v>
      </c>
      <c r="B386" s="38">
        <f>match(A386,'E19 Pokemon Locations'!$A$1:$A830,0)</f>
        <v>1458</v>
      </c>
      <c r="C386" s="33" t="str">
        <f t="array" ref="C386">index('E19 Pokemon Locations'!$A:$D,$B386,4)</f>
        <v>00128 Azurine Island Renovated</v>
      </c>
      <c r="D386" s="38" t="str">
        <f>IFERROR(__xludf.DUMMYFUNCTION("query('E19 Pokemon Locations'!$A:$F,""Select D where A contains '""&amp;A386&amp;""' and not (D matches '""&amp;TEXTJOIN(""|"", 1, 'Available Pokemon'!$E$2:$E$34)&amp;""') and '""&amp;C386&amp;""' matches '""&amp;TEXTJOIN(""|"", 1, 'Available Pokemon'!$E$2:$E$34)&amp;""' limit 1"",0)"),"#N/A")</f>
        <v>#N/A</v>
      </c>
      <c r="G386" s="40"/>
    </row>
    <row r="387">
      <c r="A387" s="11" t="s">
        <v>1060</v>
      </c>
      <c r="B387" s="38">
        <f>match(A387,'E19 Pokemon Locations'!$A$1:$A830,0)</f>
        <v>1455</v>
      </c>
      <c r="C387" s="33" t="str">
        <f t="array" ref="C387">index('E19 Pokemon Locations'!$A:$D,$B387,4)</f>
        <v>00128 Azurine Island Renovated</v>
      </c>
      <c r="D387" s="38" t="str">
        <f>IFERROR(__xludf.DUMMYFUNCTION("query('E19 Pokemon Locations'!$A:$F,""Select D where A contains '""&amp;A387&amp;""' and not (D matches '""&amp;TEXTJOIN(""|"", 1, 'Available Pokemon'!$E$2:$E$34)&amp;""') and '""&amp;C387&amp;""' matches '""&amp;TEXTJOIN(""|"", 1, 'Available Pokemon'!$E$2:$E$34)&amp;""' limit 1"",0)"),"#N/A")</f>
        <v>#N/A</v>
      </c>
      <c r="G387" s="40"/>
    </row>
    <row r="388">
      <c r="A388" s="11" t="s">
        <v>1059</v>
      </c>
      <c r="B388" s="38">
        <f>match(A388,'E19 Pokemon Locations'!$A$1:$A830,0)</f>
        <v>1451</v>
      </c>
      <c r="C388" s="33" t="str">
        <f t="array" ref="C388">index('E19 Pokemon Locations'!$A:$D,$B388,4)</f>
        <v>00128 Azurine Island Renovated</v>
      </c>
      <c r="D388" s="38" t="str">
        <f>IFERROR(__xludf.DUMMYFUNCTION("query('E19 Pokemon Locations'!$A:$F,""Select D where A contains '""&amp;A388&amp;""' and not (D matches '""&amp;TEXTJOIN(""|"", 1, 'Available Pokemon'!$E$2:$E$34)&amp;""') and '""&amp;C388&amp;""' matches '""&amp;TEXTJOIN(""|"", 1, 'Available Pokemon'!$E$2:$E$34)&amp;""' limit 1"",0)"),"#N/A")</f>
        <v>#N/A</v>
      </c>
      <c r="G388" s="40"/>
    </row>
    <row r="389">
      <c r="A389" s="11" t="s">
        <v>669</v>
      </c>
      <c r="B389" s="38">
        <f>match(A389,'E19 Pokemon Locations'!$A$1:$A830,0)</f>
        <v>534</v>
      </c>
      <c r="C389" s="33" t="str">
        <f t="array" ref="C389">index('E19 Pokemon Locations'!$A:$D,$B389,4)</f>
        <v>00045 Spinel Town</v>
      </c>
      <c r="D389" s="38" t="str">
        <f>IFERROR(__xludf.DUMMYFUNCTION("query('E19 Pokemon Locations'!$A:$F,""Select D where A contains '""&amp;A389&amp;""' and not (D matches '""&amp;TEXTJOIN(""|"", 1, 'Available Pokemon'!$E$2:$E$34)&amp;""') and '""&amp;C389&amp;""' matches '""&amp;TEXTJOIN(""|"", 1, 'Available Pokemon'!$E$2:$E$34)&amp;""' limit 1"",0)"),"#N/A")</f>
        <v>#N/A</v>
      </c>
      <c r="G389" s="40"/>
    </row>
    <row r="390">
      <c r="A390" s="11" t="s">
        <v>710</v>
      </c>
      <c r="B390" s="38">
        <f>match(A390,'E19 Pokemon Locations'!$A$1:$A830,0)</f>
        <v>590</v>
      </c>
      <c r="C390" s="33" t="str">
        <f t="array" ref="C390">index('E19 Pokemon Locations'!$A:$D,$B390,4)</f>
        <v>00060 South Aventurine Woods</v>
      </c>
      <c r="D390" s="38" t="str">
        <f>IFERROR(__xludf.DUMMYFUNCTION("query('E19 Pokemon Locations'!$A:$F,""Select D where A contains '""&amp;A390&amp;""' and not (D matches '""&amp;TEXTJOIN(""|"", 1, 'Available Pokemon'!$E$2:$E$34)&amp;""') and '""&amp;C390&amp;""' matches '""&amp;TEXTJOIN(""|"", 1, 'Available Pokemon'!$E$2:$E$34)&amp;""' limit 1"",0)"),"#N/A")</f>
        <v>#N/A</v>
      </c>
      <c r="G390" s="40"/>
    </row>
    <row r="391">
      <c r="A391" s="11" t="s">
        <v>712</v>
      </c>
      <c r="B391" s="38">
        <f>match(A391,'E19 Pokemon Locations'!$A$1:$A830,0)</f>
        <v>591</v>
      </c>
      <c r="C391" s="33" t="str">
        <f t="array" ref="C391">index('E19 Pokemon Locations'!$A:$D,$B391,4)</f>
        <v>00060 South Aventurine Woods</v>
      </c>
      <c r="D391" s="38" t="str">
        <f>IFERROR(__xludf.DUMMYFUNCTION("query('E19 Pokemon Locations'!$A:$F,""Select D where A contains '""&amp;A391&amp;""' and not (D matches '""&amp;TEXTJOIN(""|"", 1, 'Available Pokemon'!$E$2:$E$34)&amp;""') and '""&amp;C391&amp;""' matches '""&amp;TEXTJOIN(""|"", 1, 'Available Pokemon'!$E$2:$E$34)&amp;""' limit 1"",0)"),"#N/A")</f>
        <v>#N/A</v>
      </c>
      <c r="G391" s="40"/>
    </row>
    <row r="392">
      <c r="A392" s="11" t="s">
        <v>21</v>
      </c>
      <c r="B392" s="38">
        <f>match(A392,'E19 Pokemon Locations'!$A$1:$A830,0)</f>
        <v>2</v>
      </c>
      <c r="C392" s="33" t="str">
        <f t="array" ref="C392">index('E19 Pokemon Locations'!$A:$D,$B392,4)</f>
        <v>00001 Grand Hall</v>
      </c>
      <c r="D392" s="38" t="str">
        <f>IFERROR(__xludf.DUMMYFUNCTION("query('E19 Pokemon Locations'!$A:$F,""Select D where A contains '""&amp;A392&amp;""' and not (D matches '""&amp;TEXTJOIN(""|"", 1, 'Available Pokemon'!$E$2:$E$34)&amp;""') and '""&amp;C392&amp;""' matches '""&amp;TEXTJOIN(""|"", 1, 'Available Pokemon'!$E$2:$E$34)&amp;""' limit 1"",0)"),"00128 Azurine Island Renovated")</f>
        <v>00128 Azurine Island Renovated</v>
      </c>
      <c r="G392" s="40"/>
    </row>
    <row r="393">
      <c r="A393" s="11" t="s">
        <v>1043</v>
      </c>
      <c r="B393" s="38">
        <f>match(A393,'E19 Pokemon Locations'!$A$1:$A830,0)</f>
        <v>1331</v>
      </c>
      <c r="C393" s="33" t="str">
        <f t="array" ref="C393">index('E19 Pokemon Locations'!$A:$D,$B393,4)</f>
        <v>00129 Azurine Cave Renovated</v>
      </c>
      <c r="D393" s="38" t="str">
        <f>IFERROR(__xludf.DUMMYFUNCTION("query('E19 Pokemon Locations'!$A:$F,""Select D where A contains '""&amp;A393&amp;""' and not (D matches '""&amp;TEXTJOIN(""|"", 1, 'Available Pokemon'!$E$2:$E$34)&amp;""') and '""&amp;C393&amp;""' matches '""&amp;TEXTJOIN(""|"", 1, 'Available Pokemon'!$E$2:$E$34)&amp;""' limit 1"",0)"),"#N/A")</f>
        <v>#N/A</v>
      </c>
      <c r="G393" s="40"/>
    </row>
    <row r="394">
      <c r="A394" s="11" t="s">
        <v>951</v>
      </c>
      <c r="B394" s="38">
        <f>match(A394,'E19 Pokemon Locations'!$A$1:$A830,0)</f>
        <v>977</v>
      </c>
      <c r="C394" s="33" t="str">
        <f t="array" ref="C394">index('E19 Pokemon Locations'!$A:$D,$B394,4)</f>
        <v>00044 Chrysolia Spring</v>
      </c>
      <c r="D394" s="38" t="str">
        <f>IFERROR(__xludf.DUMMYFUNCTION("query('E19 Pokemon Locations'!$A:$F,""Select D where A contains '""&amp;A394&amp;""' and not (D matches '""&amp;TEXTJOIN(""|"", 1, 'Available Pokemon'!$E$2:$E$34)&amp;""') and '""&amp;C394&amp;""' matches '""&amp;TEXTJOIN(""|"", 1, 'Available Pokemon'!$E$2:$E$34)&amp;""' limit 1"",0)"),"#N/A")</f>
        <v>#N/A</v>
      </c>
      <c r="G394" s="40"/>
    </row>
    <row r="395">
      <c r="A395" s="11" t="s">
        <v>940</v>
      </c>
      <c r="B395" s="38">
        <f>match(A395,'E19 Pokemon Locations'!$A$1:$A830,0)</f>
        <v>951</v>
      </c>
      <c r="C395" s="33" t="str">
        <f t="array" ref="C395">index('E19 Pokemon Locations'!$A:$D,$B395,4)</f>
        <v>00019 The Underroot</v>
      </c>
      <c r="D395" s="38" t="str">
        <f>IFERROR(__xludf.DUMMYFUNCTION("query('E19 Pokemon Locations'!$A:$F,""Select D where A contains '""&amp;A395&amp;""' and not (D matches '""&amp;TEXTJOIN(""|"", 1, 'Available Pokemon'!$E$2:$E$34)&amp;""') and '""&amp;C395&amp;""' matches '""&amp;TEXTJOIN(""|"", 1, 'Available Pokemon'!$E$2:$E$34)&amp;""' limit 1"",0)"),"#N/A")</f>
        <v>#N/A</v>
      </c>
      <c r="G395" s="40"/>
    </row>
    <row r="396">
      <c r="A396" s="11" t="s">
        <v>610</v>
      </c>
      <c r="B396" s="38">
        <f>match(A396,'E19 Pokemon Locations'!$A$1:$A830,0)</f>
        <v>460</v>
      </c>
      <c r="C396" s="33" t="str">
        <f t="array" ref="C396">index('E19 Pokemon Locations'!$A:$D,$B396,4)</f>
        <v>00029 Apophyll Academy</v>
      </c>
      <c r="D396" s="38" t="str">
        <f>IFERROR(__xludf.DUMMYFUNCTION("query('E19 Pokemon Locations'!$A:$F,""Select D where A contains '""&amp;A396&amp;""' and not (D matches '""&amp;TEXTJOIN(""|"", 1, 'Available Pokemon'!$E$2:$E$34)&amp;""') and '""&amp;C396&amp;""' matches '""&amp;TEXTJOIN(""|"", 1, 'Available Pokemon'!$E$2:$E$34)&amp;""' limit 1"",0)"),"#N/A")</f>
        <v>#N/A</v>
      </c>
      <c r="G396" s="40"/>
    </row>
    <row r="397">
      <c r="A397" s="11" t="s">
        <v>952</v>
      </c>
      <c r="B397" s="38">
        <f>match(A397,'E19 Pokemon Locations'!$A$1:$A830,0)</f>
        <v>978</v>
      </c>
      <c r="C397" s="33" t="str">
        <f t="array" ref="C397">index('E19 Pokemon Locations'!$A:$D,$B397,4)</f>
        <v>00044 Chrysolia Spring</v>
      </c>
      <c r="D397" s="38" t="str">
        <f>IFERROR(__xludf.DUMMYFUNCTION("query('E19 Pokemon Locations'!$A:$F,""Select D where A contains '""&amp;A397&amp;""' and not (D matches '""&amp;TEXTJOIN(""|"", 1, 'Available Pokemon'!$E$2:$E$34)&amp;""') and '""&amp;C397&amp;""' matches '""&amp;TEXTJOIN(""|"", 1, 'Available Pokemon'!$E$2:$E$34)&amp;""' limit 1"",0)"),"#N/A")</f>
        <v>#N/A</v>
      </c>
      <c r="G397" s="40"/>
    </row>
    <row r="398">
      <c r="A398" s="11" t="s">
        <v>949</v>
      </c>
      <c r="B398" s="38">
        <f>match(A398,'E19 Pokemon Locations'!$A$1:$A830,0)</f>
        <v>969</v>
      </c>
      <c r="C398" s="33" t="str">
        <f t="array" ref="C398">index('E19 Pokemon Locations'!$A:$D,$B398,4)</f>
        <v>00044 Chrysolia Spring</v>
      </c>
      <c r="D398" s="38" t="str">
        <f>IFERROR(__xludf.DUMMYFUNCTION("query('E19 Pokemon Locations'!$A:$F,""Select D where A contains '""&amp;A398&amp;""' and not (D matches '""&amp;TEXTJOIN(""|"", 1, 'Available Pokemon'!$E$2:$E$34)&amp;""') and '""&amp;C398&amp;""' matches '""&amp;TEXTJOIN(""|"", 1, 'Available Pokemon'!$E$2:$E$34)&amp;""' limit 1"",0)"),"#N/A")</f>
        <v>#N/A</v>
      </c>
      <c r="G398" s="40"/>
    </row>
    <row r="399">
      <c r="A399" s="11" t="s">
        <v>942</v>
      </c>
      <c r="B399" s="38">
        <f>match(A399,'E19 Pokemon Locations'!$A$1:$A830,0)</f>
        <v>958</v>
      </c>
      <c r="C399" s="33" t="str">
        <f t="array" ref="C399">index('E19 Pokemon Locations'!$A:$D,$B399,4)</f>
        <v>00028 Citrine Mountain</v>
      </c>
      <c r="D399" s="38" t="str">
        <f>IFERROR(__xludf.DUMMYFUNCTION("query('E19 Pokemon Locations'!$A:$F,""Select D where A contains '""&amp;A399&amp;""' and not (D matches '""&amp;TEXTJOIN(""|"", 1, 'Available Pokemon'!$E$2:$E$34)&amp;""') and '""&amp;C399&amp;""' matches '""&amp;TEXTJOIN(""|"", 1, 'Available Pokemon'!$E$2:$E$34)&amp;""' limit 1"",0)"),"#N/A")</f>
        <v>#N/A</v>
      </c>
      <c r="G399" s="40"/>
    </row>
    <row r="400">
      <c r="A400" s="11" t="s">
        <v>965</v>
      </c>
      <c r="B400" s="38">
        <f>match(A400,'E19 Pokemon Locations'!$A$1:$A830,0)</f>
        <v>1016</v>
      </c>
      <c r="C400" s="33" t="str">
        <f t="array" ref="C400">index('E19 Pokemon Locations'!$A:$D,$B400,4)</f>
        <v>00073 Ametrine Mountain</v>
      </c>
      <c r="D400" s="38" t="str">
        <f>IFERROR(__xludf.DUMMYFUNCTION("query('E19 Pokemon Locations'!$A:$F,""Select D where A contains '""&amp;A400&amp;""' and not (D matches '""&amp;TEXTJOIN(""|"", 1, 'Available Pokemon'!$E$2:$E$34)&amp;""') and '""&amp;C400&amp;""' matches '""&amp;TEXTJOIN(""|"", 1, 'Available Pokemon'!$E$2:$E$34)&amp;""' limit 1"",0)"),"#N/A")</f>
        <v>#N/A</v>
      </c>
      <c r="G400" s="40"/>
    </row>
    <row r="401">
      <c r="A401" s="11" t="s">
        <v>1125</v>
      </c>
      <c r="B401" s="38">
        <f>match(A401,'E19 Pokemon Locations'!$A$1:$A830,0)</f>
        <v>1647</v>
      </c>
      <c r="C401" s="33" t="str">
        <f t="array" ref="C401">index('E19 Pokemon Locations'!$A:$D,$B401,4)</f>
        <v>00073 Ametrine Mountain</v>
      </c>
      <c r="D401" s="38" t="str">
        <f>IFERROR(__xludf.DUMMYFUNCTION("query('E19 Pokemon Locations'!$A:$F,""Select D where A contains '""&amp;A401&amp;""' and not (D matches '""&amp;TEXTJOIN(""|"", 1, 'Available Pokemon'!$E$2:$E$34)&amp;""') and '""&amp;C401&amp;""' matches '""&amp;TEXTJOIN(""|"", 1, 'Available Pokemon'!$E$2:$E$34)&amp;""' limit 1"",0)"),"#N/A")</f>
        <v>#N/A</v>
      </c>
      <c r="G401" s="40"/>
    </row>
    <row r="402">
      <c r="A402" s="11" t="s">
        <v>32</v>
      </c>
      <c r="B402" s="38">
        <f>match(A402,'E19 Pokemon Locations'!$A$1:$A830,0)</f>
        <v>3</v>
      </c>
      <c r="C402" s="33" t="str">
        <f t="array" ref="C402">index('E19 Pokemon Locations'!$A:$D,$B402,4)</f>
        <v>00001 Grand Hall</v>
      </c>
      <c r="D402" s="38" t="str">
        <f>IFERROR(__xludf.DUMMYFUNCTION("query('E19 Pokemon Locations'!$A:$F,""Select D where A contains '""&amp;A402&amp;""' and not (D matches '""&amp;TEXTJOIN(""|"", 1, 'Available Pokemon'!$E$2:$E$34)&amp;""') and '""&amp;C402&amp;""' matches '""&amp;TEXTJOIN(""|"", 1, 'Available Pokemon'!$E$2:$E$34)&amp;""' limit 1"",0)"),"00032 Pyrous Mountain")</f>
        <v>00032 Pyrous Mountain</v>
      </c>
      <c r="G402" s="40"/>
    </row>
    <row r="403">
      <c r="A403" s="11" t="s">
        <v>945</v>
      </c>
      <c r="B403" s="38">
        <f>match(A403,'E19 Pokemon Locations'!$A$1:$A830,0)</f>
        <v>964</v>
      </c>
      <c r="C403" s="33" t="str">
        <f t="array" ref="C403">index('E19 Pokemon Locations'!$A:$D,$B403,4)</f>
        <v>00032 Pyrous Mountain</v>
      </c>
      <c r="D403" s="38" t="str">
        <f>IFERROR(__xludf.DUMMYFUNCTION("query('E19 Pokemon Locations'!$A:$F,""Select D where A contains '""&amp;A403&amp;""' and not (D matches '""&amp;TEXTJOIN(""|"", 1, 'Available Pokemon'!$E$2:$E$34)&amp;""') and '""&amp;C403&amp;""' matches '""&amp;TEXTJOIN(""|"", 1, 'Available Pokemon'!$E$2:$E$34)&amp;""' limit 1"",0)"),"#N/A")</f>
        <v>#N/A</v>
      </c>
      <c r="G403" s="40"/>
    </row>
    <row r="404">
      <c r="A404" s="11" t="s">
        <v>943</v>
      </c>
      <c r="B404" s="38">
        <f>match(A404,'E19 Pokemon Locations'!$A$1:$A830,0)</f>
        <v>962</v>
      </c>
      <c r="C404" s="33" t="str">
        <f t="array" ref="C404">index('E19 Pokemon Locations'!$A:$D,$B404,4)</f>
        <v>00032 Pyrous Mountain</v>
      </c>
      <c r="D404" s="38" t="str">
        <f>IFERROR(__xludf.DUMMYFUNCTION("query('E19 Pokemon Locations'!$A:$F,""Select D where A contains '""&amp;A404&amp;""' and not (D matches '""&amp;TEXTJOIN(""|"", 1, 'Available Pokemon'!$E$2:$E$34)&amp;""') and '""&amp;C404&amp;""' matches '""&amp;TEXTJOIN(""|"", 1, 'Available Pokemon'!$E$2:$E$34)&amp;""' limit 1"",0)"),"#N/A")</f>
        <v>#N/A</v>
      </c>
      <c r="G404" s="40"/>
    </row>
    <row r="405">
      <c r="A405" s="11" t="s">
        <v>1064</v>
      </c>
      <c r="B405" s="38">
        <f>match(A405,'E19 Pokemon Locations'!$A$1:$A830,0)</f>
        <v>1477</v>
      </c>
      <c r="C405" s="33" t="str">
        <f t="array" ref="C405">index('E19 Pokemon Locations'!$A:$D,$B405,4)</f>
        <v>00155 Underground Railnet Renovated</v>
      </c>
      <c r="D405" s="38" t="str">
        <f>IFERROR(__xludf.DUMMYFUNCTION("query('E19 Pokemon Locations'!$A:$F,""Select D where A contains '""&amp;A405&amp;""' and not (D matches '""&amp;TEXTJOIN(""|"", 1, 'Available Pokemon'!$E$2:$E$34)&amp;""') and '""&amp;C405&amp;""' matches '""&amp;TEXTJOIN(""|"", 1, 'Available Pokemon'!$E$2:$E$34)&amp;""' limit 1"",0)"),"#N/A")</f>
        <v>#N/A</v>
      </c>
      <c r="G405" s="40"/>
    </row>
    <row r="406">
      <c r="A406" s="11" t="s">
        <v>1062</v>
      </c>
      <c r="B406" s="38">
        <f>match(A406,'E19 Pokemon Locations'!$A$1:$A830,0)</f>
        <v>1470</v>
      </c>
      <c r="C406" s="33" t="str">
        <f t="array" ref="C406">index('E19 Pokemon Locations'!$A:$D,$B406,4)</f>
        <v>00155 Underground Railnet Renovated</v>
      </c>
      <c r="D406" s="38" t="str">
        <f>IFERROR(__xludf.DUMMYFUNCTION("query('E19 Pokemon Locations'!$A:$F,""Select D where A contains '""&amp;A406&amp;""' and not (D matches '""&amp;TEXTJOIN(""|"", 1, 'Available Pokemon'!$E$2:$E$34)&amp;""') and '""&amp;C406&amp;""' matches '""&amp;TEXTJOIN(""|"", 1, 'Available Pokemon'!$E$2:$E$34)&amp;""' limit 1"",0)"),"#N/A")</f>
        <v>#N/A</v>
      </c>
      <c r="G406" s="40"/>
    </row>
    <row r="407">
      <c r="A407" s="11" t="s">
        <v>630</v>
      </c>
      <c r="B407" s="38">
        <f>match(A407,'E19 Pokemon Locations'!$A$1:$A830,0)</f>
        <v>493</v>
      </c>
      <c r="C407" s="33" t="str">
        <f t="array" ref="C407">index('E19 Pokemon Locations'!$A:$D,$B407,4)</f>
        <v>00043 Chrysolia Forest</v>
      </c>
      <c r="D407" s="38" t="str">
        <f>IFERROR(__xludf.DUMMYFUNCTION("query('E19 Pokemon Locations'!$A:$F,""Select D where A contains '""&amp;A407&amp;""' and not (D matches '""&amp;TEXTJOIN(""|"", 1, 'Available Pokemon'!$E$2:$E$34)&amp;""') and '""&amp;C407&amp;""' matches '""&amp;TEXTJOIN(""|"", 1, 'Available Pokemon'!$E$2:$E$34)&amp;""' limit 1"",0)"),"#N/A")</f>
        <v>#N/A</v>
      </c>
      <c r="G407" s="40"/>
    </row>
    <row r="408">
      <c r="A408" s="11" t="s">
        <v>1065</v>
      </c>
      <c r="B408" s="38">
        <f>match(A408,'E19 Pokemon Locations'!$A$1:$A830,0)</f>
        <v>1484</v>
      </c>
      <c r="C408" s="33" t="str">
        <f t="array" ref="C408">index('E19 Pokemon Locations'!$A:$D,$B408,4)</f>
        <v>00165 Tourmaline Desert</v>
      </c>
      <c r="D408" s="38" t="str">
        <f>IFERROR(__xludf.DUMMYFUNCTION("query('E19 Pokemon Locations'!$A:$F,""Select D where A contains '""&amp;A408&amp;""' and not (D matches '""&amp;TEXTJOIN(""|"", 1, 'Available Pokemon'!$E$2:$E$34)&amp;""') and '""&amp;C408&amp;""' matches '""&amp;TEXTJOIN(""|"", 1, 'Available Pokemon'!$E$2:$E$34)&amp;""' limit 1"",0)"),"#N/A")</f>
        <v>#N/A</v>
      </c>
      <c r="G408" s="40"/>
    </row>
    <row r="409">
      <c r="A409" s="11" t="s">
        <v>618</v>
      </c>
      <c r="B409" s="38">
        <f>match(A409,'E19 Pokemon Locations'!$A$1:$A830,0)</f>
        <v>485</v>
      </c>
      <c r="C409" s="33" t="str">
        <f t="array" ref="C409">index('E19 Pokemon Locations'!$A:$D,$B409,4)</f>
        <v>00043 Chrysolia Forest</v>
      </c>
      <c r="D409" s="38" t="str">
        <f>IFERROR(__xludf.DUMMYFUNCTION("query('E19 Pokemon Locations'!$A:$F,""Select D where A contains '""&amp;A409&amp;""' and not (D matches '""&amp;TEXTJOIN(""|"", 1, 'Available Pokemon'!$E$2:$E$34)&amp;""') and '""&amp;C409&amp;""' matches '""&amp;TEXTJOIN(""|"", 1, 'Available Pokemon'!$E$2:$E$34)&amp;""' limit 1"",0)"),"#N/A")</f>
        <v>#N/A</v>
      </c>
      <c r="G409" s="40"/>
    </row>
    <row r="410">
      <c r="A410" s="11" t="s">
        <v>1073</v>
      </c>
      <c r="B410" s="38">
        <f>match(A410,'E19 Pokemon Locations'!$A$1:$A830,0)</f>
        <v>1493</v>
      </c>
      <c r="C410" s="33" t="str">
        <f t="array" ref="C410">index('E19 Pokemon Locations'!$A:$D,$B410,4)</f>
        <v>00165 Tourmaline Desert</v>
      </c>
      <c r="D410" s="38" t="str">
        <f>IFERROR(__xludf.DUMMYFUNCTION("query('E19 Pokemon Locations'!$A:$F,""Select D where A contains '""&amp;A410&amp;""' and not (D matches '""&amp;TEXTJOIN(""|"", 1, 'Available Pokemon'!$E$2:$E$34)&amp;""') and '""&amp;C410&amp;""' matches '""&amp;TEXTJOIN(""|"", 1, 'Available Pokemon'!$E$2:$E$34)&amp;""' limit 1"",0)"),"#N/A")</f>
        <v>#N/A</v>
      </c>
      <c r="G410" s="40"/>
    </row>
    <row r="411">
      <c r="A411" s="11" t="s">
        <v>1078</v>
      </c>
      <c r="B411" s="38">
        <f>match(A411,'E19 Pokemon Locations'!$A$1:$A830,0)</f>
        <v>1502</v>
      </c>
      <c r="C411" s="33" t="str">
        <f t="array" ref="C411">index('E19 Pokemon Locations'!$A:$D,$B411,4)</f>
        <v>00165 Tourmaline Desert</v>
      </c>
      <c r="D411" s="38" t="str">
        <f>IFERROR(__xludf.DUMMYFUNCTION("query('E19 Pokemon Locations'!$A:$F,""Select D where A contains '""&amp;A411&amp;""' and not (D matches '""&amp;TEXTJOIN(""|"", 1, 'Available Pokemon'!$E$2:$E$34)&amp;""') and '""&amp;C411&amp;""' matches '""&amp;TEXTJOIN(""|"", 1, 'Available Pokemon'!$E$2:$E$34)&amp;""' limit 1"",0)"),"#N/A")</f>
        <v>#N/A</v>
      </c>
      <c r="G411" s="40"/>
    </row>
    <row r="412">
      <c r="A412" s="11" t="s">
        <v>1068</v>
      </c>
      <c r="B412" s="38">
        <f>match(A412,'E19 Pokemon Locations'!$A$1:$A830,0)</f>
        <v>1485</v>
      </c>
      <c r="C412" s="33" t="str">
        <f t="array" ref="C412">index('E19 Pokemon Locations'!$A:$D,$B412,4)</f>
        <v>00165 Tourmaline Desert</v>
      </c>
      <c r="D412" s="38" t="str">
        <f>IFERROR(__xludf.DUMMYFUNCTION("query('E19 Pokemon Locations'!$A:$F,""Select D where A contains '""&amp;A412&amp;""' and not (D matches '""&amp;TEXTJOIN(""|"", 1, 'Available Pokemon'!$E$2:$E$34)&amp;""') and '""&amp;C412&amp;""' matches '""&amp;TEXTJOIN(""|"", 1, 'Available Pokemon'!$E$2:$E$34)&amp;""' limit 1"",0)"),"#N/A")</f>
        <v>#N/A</v>
      </c>
      <c r="G412" s="40"/>
    </row>
    <row r="413">
      <c r="A413" s="11" t="s">
        <v>1071</v>
      </c>
      <c r="B413" s="38">
        <f>match(A413,'E19 Pokemon Locations'!$A$1:$A830,0)</f>
        <v>1491</v>
      </c>
      <c r="C413" s="33" t="str">
        <f t="array" ref="C413">index('E19 Pokemon Locations'!$A:$D,$B413,4)</f>
        <v>00165 Tourmaline Desert</v>
      </c>
      <c r="D413" s="38" t="str">
        <f>IFERROR(__xludf.DUMMYFUNCTION("query('E19 Pokemon Locations'!$A:$F,""Select D where A contains '""&amp;A413&amp;""' and not (D matches '""&amp;TEXTJOIN(""|"", 1, 'Available Pokemon'!$E$2:$E$34)&amp;""') and '""&amp;C413&amp;""' matches '""&amp;TEXTJOIN(""|"", 1, 'Available Pokemon'!$E$2:$E$34)&amp;""' limit 1"",0)"),"#N/A")</f>
        <v>#N/A</v>
      </c>
      <c r="G413" s="40"/>
    </row>
    <row r="414">
      <c r="A414" s="11" t="s">
        <v>1077</v>
      </c>
      <c r="B414" s="38">
        <f>match(A414,'E19 Pokemon Locations'!$A$1:$A830,0)</f>
        <v>1501</v>
      </c>
      <c r="C414" s="33" t="str">
        <f t="array" ref="C414">index('E19 Pokemon Locations'!$A:$D,$B414,4)</f>
        <v>00165 Tourmaline Desert</v>
      </c>
      <c r="D414" s="38" t="str">
        <f>IFERROR(__xludf.DUMMYFUNCTION("query('E19 Pokemon Locations'!$A:$F,""Select D where A contains '""&amp;A414&amp;""' and not (D matches '""&amp;TEXTJOIN(""|"", 1, 'Available Pokemon'!$E$2:$E$34)&amp;""') and '""&amp;C414&amp;""' matches '""&amp;TEXTJOIN(""|"", 1, 'Available Pokemon'!$E$2:$E$34)&amp;""' limit 1"",0)"),"#N/A")</f>
        <v>#N/A</v>
      </c>
      <c r="G414" s="40"/>
    </row>
    <row r="415">
      <c r="A415" s="11" t="s">
        <v>1070</v>
      </c>
      <c r="B415" s="38">
        <f>match(A415,'E19 Pokemon Locations'!$A$1:$A830,0)</f>
        <v>1489</v>
      </c>
      <c r="C415" s="33" t="str">
        <f t="array" ref="C415">index('E19 Pokemon Locations'!$A:$D,$B415,4)</f>
        <v>00165 Tourmaline Desert</v>
      </c>
      <c r="D415" s="38" t="str">
        <f>IFERROR(__xludf.DUMMYFUNCTION("query('E19 Pokemon Locations'!$A:$F,""Select D where A contains '""&amp;A415&amp;""' and not (D matches '""&amp;TEXTJOIN(""|"", 1, 'Available Pokemon'!$E$2:$E$34)&amp;""') and '""&amp;C415&amp;""' matches '""&amp;TEXTJOIN(""|"", 1, 'Available Pokemon'!$E$2:$E$34)&amp;""' limit 1"",0)"),"#N/A")</f>
        <v>#N/A</v>
      </c>
      <c r="G415" s="40"/>
    </row>
    <row r="416">
      <c r="A416" s="11" t="s">
        <v>1074</v>
      </c>
      <c r="B416" s="38">
        <f>match(A416,'E19 Pokemon Locations'!$A$1:$A830,0)</f>
        <v>1495</v>
      </c>
      <c r="C416" s="33" t="str">
        <f t="array" ref="C416">index('E19 Pokemon Locations'!$A:$D,$B416,4)</f>
        <v>00165 Tourmaline Desert</v>
      </c>
      <c r="D416" s="38" t="str">
        <f>IFERROR(__xludf.DUMMYFUNCTION("query('E19 Pokemon Locations'!$A:$F,""Select D where A contains '""&amp;A416&amp;""' and not (D matches '""&amp;TEXTJOIN(""|"", 1, 'Available Pokemon'!$E$2:$E$34)&amp;""') and '""&amp;C416&amp;""' matches '""&amp;TEXTJOIN(""|"", 1, 'Available Pokemon'!$E$2:$E$34)&amp;""' limit 1"",0)"),"#N/A")</f>
        <v>#N/A</v>
      </c>
      <c r="G416" s="40"/>
    </row>
    <row r="417">
      <c r="A417" s="11" t="s">
        <v>1075</v>
      </c>
      <c r="B417" s="38">
        <f>match(A417,'E19 Pokemon Locations'!$A$1:$A830,0)</f>
        <v>1496</v>
      </c>
      <c r="C417" s="33" t="str">
        <f t="array" ref="C417">index('E19 Pokemon Locations'!$A:$D,$B417,4)</f>
        <v>00165 Tourmaline Desert</v>
      </c>
      <c r="D417" s="38" t="str">
        <f>IFERROR(__xludf.DUMMYFUNCTION("query('E19 Pokemon Locations'!$A:$F,""Select D where A contains '""&amp;A417&amp;""' and not (D matches '""&amp;TEXTJOIN(""|"", 1, 'Available Pokemon'!$E$2:$E$34)&amp;""') and '""&amp;C417&amp;""' matches '""&amp;TEXTJOIN(""|"", 1, 'Available Pokemon'!$E$2:$E$34)&amp;""' limit 1"",0)"),"#N/A")</f>
        <v>#N/A</v>
      </c>
      <c r="G417" s="40"/>
    </row>
    <row r="418">
      <c r="A418" s="11" t="s">
        <v>925</v>
      </c>
      <c r="B418" s="38">
        <f>match(A418,'E19 Pokemon Locations'!$A$1:$A830,0)</f>
        <v>927</v>
      </c>
      <c r="C418" s="33" t="str">
        <f t="array" ref="C418">index('E19 Pokemon Locations'!$A:$D,$B418,4)</f>
        <v>00073 Ametrine Mountain</v>
      </c>
      <c r="D418" s="38" t="str">
        <f>IFERROR(__xludf.DUMMYFUNCTION("query('E19 Pokemon Locations'!$A:$F,""Select D where A contains '""&amp;A418&amp;""' and not (D matches '""&amp;TEXTJOIN(""|"", 1, 'Available Pokemon'!$E$2:$E$34)&amp;""') and '""&amp;C418&amp;""' matches '""&amp;TEXTJOIN(""|"", 1, 'Available Pokemon'!$E$2:$E$34)&amp;""' limit 1"",0)"),"#N/A")</f>
        <v>#N/A</v>
      </c>
      <c r="G418" s="40"/>
    </row>
    <row r="419">
      <c r="A419" s="11" t="s">
        <v>1076</v>
      </c>
      <c r="B419" s="38">
        <f>match(A419,'E19 Pokemon Locations'!$A$1:$A830,0)</f>
        <v>1500</v>
      </c>
      <c r="C419" s="33" t="str">
        <f t="array" ref="C419">index('E19 Pokemon Locations'!$A:$D,$B419,4)</f>
        <v>00165 Tourmaline Desert</v>
      </c>
      <c r="D419" s="38" t="str">
        <f>IFERROR(__xludf.DUMMYFUNCTION("query('E19 Pokemon Locations'!$A:$F,""Select D where A contains '""&amp;A419&amp;""' and not (D matches '""&amp;TEXTJOIN(""|"", 1, 'Available Pokemon'!$E$2:$E$34)&amp;""') and '""&amp;C419&amp;""' matches '""&amp;TEXTJOIN(""|"", 1, 'Available Pokemon'!$E$2:$E$34)&amp;""' limit 1"",0)"),"#N/A")</f>
        <v>#N/A</v>
      </c>
      <c r="G419" s="40"/>
    </row>
    <row r="420">
      <c r="A420" s="11" t="s">
        <v>626</v>
      </c>
      <c r="B420" s="38">
        <f>match(A420,'E19 Pokemon Locations'!$A$1:$A830,0)</f>
        <v>489</v>
      </c>
      <c r="C420" s="33" t="str">
        <f t="array" ref="C420">index('E19 Pokemon Locations'!$A:$D,$B420,4)</f>
        <v>00043 Chrysolia Forest</v>
      </c>
      <c r="D420" s="38" t="str">
        <f>IFERROR(__xludf.DUMMYFUNCTION("query('E19 Pokemon Locations'!$A:$F,""Select D where A contains '""&amp;A420&amp;""' and not (D matches '""&amp;TEXTJOIN(""|"", 1, 'Available Pokemon'!$E$2:$E$34)&amp;""') and '""&amp;C420&amp;""' matches '""&amp;TEXTJOIN(""|"", 1, 'Available Pokemon'!$E$2:$E$34)&amp;""' limit 1"",0)"),"#N/A")</f>
        <v>#N/A</v>
      </c>
      <c r="G420" s="40"/>
    </row>
    <row r="421">
      <c r="A421" s="11" t="s">
        <v>1081</v>
      </c>
      <c r="B421" s="38">
        <f>match(A421,'E19 Pokemon Locations'!$A$1:$A830,0)</f>
        <v>1510</v>
      </c>
      <c r="C421" s="33" t="str">
        <f t="array" ref="C421">index('E19 Pokemon Locations'!$A:$D,$B421,4)</f>
        <v>00165 Tourmaline Desert</v>
      </c>
      <c r="D421" s="38" t="str">
        <f>IFERROR(__xludf.DUMMYFUNCTION("query('E19 Pokemon Locations'!$A:$F,""Select D where A contains '""&amp;A421&amp;""' and not (D matches '""&amp;TEXTJOIN(""|"", 1, 'Available Pokemon'!$E$2:$E$34)&amp;""') and '""&amp;C421&amp;""' matches '""&amp;TEXTJOIN(""|"", 1, 'Available Pokemon'!$E$2:$E$34)&amp;""' limit 1"",0)"),"#N/A")</f>
        <v>#N/A</v>
      </c>
      <c r="G421" s="40"/>
    </row>
    <row r="422">
      <c r="A422" s="11" t="s">
        <v>561</v>
      </c>
      <c r="B422" s="38">
        <f>match(A422,'E19 Pokemon Locations'!$A$1:$A830,0)</f>
        <v>386</v>
      </c>
      <c r="C422" s="33" t="str">
        <f t="array" ref="C422">index('E19 Pokemon Locations'!$A:$D,$B422,4)</f>
        <v>00032 Pyrous Mountain</v>
      </c>
      <c r="D422" s="38" t="str">
        <f>IFERROR(__xludf.DUMMYFUNCTION("query('E19 Pokemon Locations'!$A:$F,""Select D where A contains '""&amp;A422&amp;""' and not (D matches '""&amp;TEXTJOIN(""|"", 1, 'Available Pokemon'!$E$2:$E$34)&amp;""') and '""&amp;C422&amp;""' matches '""&amp;TEXTJOIN(""|"", 1, 'Available Pokemon'!$E$2:$E$34)&amp;""' limit 1"",0)"),"#N/A")</f>
        <v>#N/A</v>
      </c>
      <c r="G422" s="40"/>
    </row>
    <row r="423">
      <c r="A423" s="11" t="s">
        <v>1088</v>
      </c>
      <c r="B423" s="38">
        <f>match(A423,'E19 Pokemon Locations'!$A$1:$A830,0)</f>
        <v>1533</v>
      </c>
      <c r="C423" s="33" t="str">
        <f t="array" ref="C423">index('E19 Pokemon Locations'!$A:$D,$B423,4)</f>
        <v>00167 Sugiline Cave</v>
      </c>
      <c r="D423" s="38" t="str">
        <f>IFERROR(__xludf.DUMMYFUNCTION("query('E19 Pokemon Locations'!$A:$F,""Select D where A contains '""&amp;A423&amp;""' and not (D matches '""&amp;TEXTJOIN(""|"", 1, 'Available Pokemon'!$E$2:$E$34)&amp;""') and '""&amp;C423&amp;""' matches '""&amp;TEXTJOIN(""|"", 1, 'Available Pokemon'!$E$2:$E$34)&amp;""' limit 1"",0)"),"#N/A")</f>
        <v>#N/A</v>
      </c>
      <c r="G423" s="40"/>
    </row>
    <row r="424">
      <c r="A424" s="11" t="s">
        <v>563</v>
      </c>
      <c r="B424" s="38">
        <f>match(A424,'E19 Pokemon Locations'!$A$1:$A830,0)</f>
        <v>387</v>
      </c>
      <c r="C424" s="33" t="str">
        <f t="array" ref="C424">index('E19 Pokemon Locations'!$A:$D,$B424,4)</f>
        <v>00032 Pyrous Mountain</v>
      </c>
      <c r="D424" s="38" t="str">
        <f>IFERROR(__xludf.DUMMYFUNCTION("query('E19 Pokemon Locations'!$A:$F,""Select D where A contains '""&amp;A424&amp;""' and not (D matches '""&amp;TEXTJOIN(""|"", 1, 'Available Pokemon'!$E$2:$E$34)&amp;""') and '""&amp;C424&amp;""' matches '""&amp;TEXTJOIN(""|"", 1, 'Available Pokemon'!$E$2:$E$34)&amp;""' limit 1"",0)"),"#N/A")</f>
        <v>#N/A</v>
      </c>
      <c r="G424" s="40"/>
    </row>
    <row r="425">
      <c r="A425" s="11" t="s">
        <v>1098</v>
      </c>
      <c r="B425" s="38">
        <f>match(A425,'E19 Pokemon Locations'!$A$1:$A830,0)</f>
        <v>1565</v>
      </c>
      <c r="C425" s="33" t="str">
        <f t="array" ref="C425">index('E19 Pokemon Locations'!$A:$D,$B425,4)</f>
        <v>00169 Teknite Ridge</v>
      </c>
      <c r="D425" s="38" t="str">
        <f>IFERROR(__xludf.DUMMYFUNCTION("query('E19 Pokemon Locations'!$A:$F,""Select D where A contains '""&amp;A425&amp;""' and not (D matches '""&amp;TEXTJOIN(""|"", 1, 'Available Pokemon'!$E$2:$E$34)&amp;""') and '""&amp;C425&amp;""' matches '""&amp;TEXTJOIN(""|"", 1, 'Available Pokemon'!$E$2:$E$34)&amp;""' limit 1"",0)"),"#N/A")</f>
        <v>#N/A</v>
      </c>
      <c r="G425" s="40"/>
    </row>
    <row r="426">
      <c r="A426" s="11" t="s">
        <v>1094</v>
      </c>
      <c r="B426" s="38">
        <f>match(A426,'E19 Pokemon Locations'!$A$1:$A830,0)</f>
        <v>1552</v>
      </c>
      <c r="C426" s="33" t="str">
        <f t="array" ref="C426">index('E19 Pokemon Locations'!$A:$D,$B426,4)</f>
        <v>00169 Teknite Ridge</v>
      </c>
      <c r="D426" s="38" t="str">
        <f>IFERROR(__xludf.DUMMYFUNCTION("query('E19 Pokemon Locations'!$A:$F,""Select D where A contains '""&amp;A426&amp;""' and not (D matches '""&amp;TEXTJOIN(""|"", 1, 'Available Pokemon'!$E$2:$E$34)&amp;""') and '""&amp;C426&amp;""' matches '""&amp;TEXTJOIN(""|"", 1, 'Available Pokemon'!$E$2:$E$34)&amp;""' limit 1"",0)"),"#N/A")</f>
        <v>#N/A</v>
      </c>
      <c r="G426" s="40"/>
    </row>
    <row r="427">
      <c r="A427" s="11" t="s">
        <v>1096</v>
      </c>
      <c r="B427" s="38">
        <f>match(A427,'E19 Pokemon Locations'!$A$1:$A830,0)</f>
        <v>1561</v>
      </c>
      <c r="C427" s="33" t="str">
        <f t="array" ref="C427">index('E19 Pokemon Locations'!$A:$D,$B427,4)</f>
        <v>00169 Teknite Ridge</v>
      </c>
      <c r="D427" s="38" t="str">
        <f>IFERROR(__xludf.DUMMYFUNCTION("query('E19 Pokemon Locations'!$A:$F,""Select D where A contains '""&amp;A427&amp;""' and not (D matches '""&amp;TEXTJOIN(""|"", 1, 'Available Pokemon'!$E$2:$E$34)&amp;""') and '""&amp;C427&amp;""' matches '""&amp;TEXTJOIN(""|"", 1, 'Available Pokemon'!$E$2:$E$34)&amp;""' limit 1"",0)"),"#N/A")</f>
        <v>#N/A</v>
      </c>
      <c r="G427" s="40"/>
    </row>
    <row r="428">
      <c r="A428" s="11" t="s">
        <v>1095</v>
      </c>
      <c r="B428" s="38">
        <f>match(A428,'E19 Pokemon Locations'!$A$1:$A830,0)</f>
        <v>1558</v>
      </c>
      <c r="C428" s="33" t="str">
        <f t="array" ref="C428">index('E19 Pokemon Locations'!$A:$D,$B428,4)</f>
        <v>00169 Teknite Ridge</v>
      </c>
      <c r="D428" s="38" t="str">
        <f>IFERROR(__xludf.DUMMYFUNCTION("query('E19 Pokemon Locations'!$A:$F,""Select D where A contains '""&amp;A428&amp;""' and not (D matches '""&amp;TEXTJOIN(""|"", 1, 'Available Pokemon'!$E$2:$E$34)&amp;""') and '""&amp;C428&amp;""' matches '""&amp;TEXTJOIN(""|"", 1, 'Available Pokemon'!$E$2:$E$34)&amp;""' limit 1"",0)"),"#N/A")</f>
        <v>#N/A</v>
      </c>
      <c r="G428" s="40"/>
    </row>
    <row r="429">
      <c r="A429" s="11" t="s">
        <v>498</v>
      </c>
      <c r="B429" s="38">
        <f>match(A429,'E19 Pokemon Locations'!$A$1:$A830,0)</f>
        <v>327</v>
      </c>
      <c r="C429" s="33" t="str">
        <f t="array" ref="C429">index('E19 Pokemon Locations'!$A:$D,$B429,4)</f>
        <v>00027 Yureyu Power Plant</v>
      </c>
      <c r="D429" s="38" t="str">
        <f>IFERROR(__xludf.DUMMYFUNCTION("query('E19 Pokemon Locations'!$A:$F,""Select D where A contains '""&amp;A429&amp;""' and not (D matches '""&amp;TEXTJOIN(""|"", 1, 'Available Pokemon'!$E$2:$E$34)&amp;""') and '""&amp;C429&amp;""' matches '""&amp;TEXTJOIN(""|"", 1, 'Available Pokemon'!$E$2:$E$34)&amp;""' limit 1"",0)"),"#N/A")</f>
        <v>#N/A</v>
      </c>
      <c r="G429" s="40"/>
    </row>
    <row r="430">
      <c r="A430" s="11" t="s">
        <v>1109</v>
      </c>
      <c r="B430" s="38">
        <f>match(A430,'E19 Pokemon Locations'!$A$1:$A830,0)</f>
        <v>1608</v>
      </c>
      <c r="C430" s="33" t="str">
        <f t="array" ref="C430">index('E19 Pokemon Locations'!$A:$D,$B430,4)</f>
        <v>00172 Once Upon a Somewhere</v>
      </c>
      <c r="D430" s="38" t="str">
        <f>IFERROR(__xludf.DUMMYFUNCTION("query('E19 Pokemon Locations'!$A:$F,""Select D where A contains '""&amp;A430&amp;""' and not (D matches '""&amp;TEXTJOIN(""|"", 1, 'Available Pokemon'!$E$2:$E$34)&amp;""') and '""&amp;C430&amp;""' matches '""&amp;TEXTJOIN(""|"", 1, 'Available Pokemon'!$E$2:$E$34)&amp;""' limit 1"",0)"),"#N/A")</f>
        <v>#N/A</v>
      </c>
      <c r="G430" s="40"/>
    </row>
    <row r="431">
      <c r="A431" s="11" t="s">
        <v>1111</v>
      </c>
      <c r="B431" s="38">
        <f>match(A431,'E19 Pokemon Locations'!$A$1:$A830,0)</f>
        <v>1610</v>
      </c>
      <c r="C431" s="33" t="str">
        <f t="array" ref="C431">index('E19 Pokemon Locations'!$A:$D,$B431,4)</f>
        <v>00172 Once Upon a Somewhere</v>
      </c>
      <c r="D431" s="38" t="str">
        <f>IFERROR(__xludf.DUMMYFUNCTION("query('E19 Pokemon Locations'!$A:$F,""Select D where A contains '""&amp;A431&amp;""' and not (D matches '""&amp;TEXTJOIN(""|"", 1, 'Available Pokemon'!$E$2:$E$34)&amp;""') and '""&amp;C431&amp;""' matches '""&amp;TEXTJOIN(""|"", 1, 'Available Pokemon'!$E$2:$E$34)&amp;""' limit 1"",0)"),"#N/A")</f>
        <v>#N/A</v>
      </c>
      <c r="G431" s="40"/>
    </row>
    <row r="432">
      <c r="A432" s="11" t="s">
        <v>1110</v>
      </c>
      <c r="B432" s="38">
        <f>match(A432,'E19 Pokemon Locations'!$A$1:$A830,0)</f>
        <v>1609</v>
      </c>
      <c r="C432" s="33" t="str">
        <f t="array" ref="C432">index('E19 Pokemon Locations'!$A:$D,$B432,4)</f>
        <v>00172 Once Upon a Somewhere</v>
      </c>
      <c r="D432" s="38" t="str">
        <f>IFERROR(__xludf.DUMMYFUNCTION("query('E19 Pokemon Locations'!$A:$F,""Select D where A contains '""&amp;A432&amp;""' and not (D matches '""&amp;TEXTJOIN(""|"", 1, 'Available Pokemon'!$E$2:$E$34)&amp;""') and '""&amp;C432&amp;""' matches '""&amp;TEXTJOIN(""|"", 1, 'Available Pokemon'!$E$2:$E$34)&amp;""' limit 1"",0)"),"#N/A")</f>
        <v>#N/A</v>
      </c>
      <c r="G432" s="40"/>
    </row>
    <row r="433">
      <c r="A433" s="11" t="s">
        <v>1115</v>
      </c>
      <c r="B433" s="38">
        <f>match(A433,'E19 Pokemon Locations'!$A$1:$A830,0)</f>
        <v>1621</v>
      </c>
      <c r="C433" s="33" t="str">
        <f t="array" ref="C433">index('E19 Pokemon Locations'!$A:$D,$B433,4)</f>
        <v>00172 Once Upon a Somewhere</v>
      </c>
      <c r="D433" s="38" t="str">
        <f>IFERROR(__xludf.DUMMYFUNCTION("query('E19 Pokemon Locations'!$A:$F,""Select D where A contains '""&amp;A433&amp;""' and not (D matches '""&amp;TEXTJOIN(""|"", 1, 'Available Pokemon'!$E$2:$E$34)&amp;""') and '""&amp;C433&amp;""' matches '""&amp;TEXTJOIN(""|"", 1, 'Available Pokemon'!$E$2:$E$34)&amp;""' limit 1"",0)"),"#N/A")</f>
        <v>#N/A</v>
      </c>
      <c r="G433" s="40"/>
    </row>
    <row r="434">
      <c r="A434" s="11" t="s">
        <v>476</v>
      </c>
      <c r="B434" s="38">
        <f>match(A434,'E19 Pokemon Locations'!$A$1:$A830,0)</f>
        <v>310</v>
      </c>
      <c r="C434" s="33" t="str">
        <f t="array" ref="C434">index('E19 Pokemon Locations'!$A:$D,$B434,4)</f>
        <v>00023 Lapis Ward</v>
      </c>
      <c r="D434" s="38" t="str">
        <f>IFERROR(__xludf.DUMMYFUNCTION("query('E19 Pokemon Locations'!$A:$F,""Select D where A contains '""&amp;A434&amp;""' and not (D matches '""&amp;TEXTJOIN(""|"", 1, 'Available Pokemon'!$E$2:$E$34)&amp;""') and '""&amp;C434&amp;""' matches '""&amp;TEXTJOIN(""|"", 1, 'Available Pokemon'!$E$2:$E$34)&amp;""' limit 1"",0)"),"00172 Once Upon a Somewhere")</f>
        <v>00172 Once Upon a Somewhere</v>
      </c>
      <c r="G434" s="40"/>
    </row>
    <row r="435">
      <c r="A435" s="11" t="s">
        <v>1113</v>
      </c>
      <c r="B435" s="38">
        <f>match(A435,'E19 Pokemon Locations'!$A$1:$A830,0)</f>
        <v>1616</v>
      </c>
      <c r="C435" s="33" t="str">
        <f t="array" ref="C435">index('E19 Pokemon Locations'!$A:$D,$B435,4)</f>
        <v>00172 Once Upon a Somewhere</v>
      </c>
      <c r="D435" s="38" t="str">
        <f>IFERROR(__xludf.DUMMYFUNCTION("query('E19 Pokemon Locations'!$A:$F,""Select D where A contains '""&amp;A435&amp;""' and not (D matches '""&amp;TEXTJOIN(""|"", 1, 'Available Pokemon'!$E$2:$E$34)&amp;""') and '""&amp;C435&amp;""' matches '""&amp;TEXTJOIN(""|"", 1, 'Available Pokemon'!$E$2:$E$34)&amp;""' limit 1"",0)"),"#N/A")</f>
        <v>#N/A</v>
      </c>
      <c r="G435" s="40"/>
    </row>
    <row r="436">
      <c r="A436" s="11" t="s">
        <v>672</v>
      </c>
      <c r="B436" s="38">
        <f>match(A436,'E19 Pokemon Locations'!$A$1:$A830,0)</f>
        <v>536</v>
      </c>
      <c r="C436" s="33" t="str">
        <f t="array" ref="C436">index('E19 Pokemon Locations'!$A:$D,$B436,4)</f>
        <v>00045 Spinel Town</v>
      </c>
      <c r="D436" s="38" t="str">
        <f>IFERROR(__xludf.DUMMYFUNCTION("query('E19 Pokemon Locations'!$A:$F,""Select D where A contains '""&amp;A436&amp;""' and not (D matches '""&amp;TEXTJOIN(""|"", 1, 'Available Pokemon'!$E$2:$E$34)&amp;""') and '""&amp;C436&amp;""' matches '""&amp;TEXTJOIN(""|"", 1, 'Available Pokemon'!$E$2:$E$34)&amp;""' limit 1"",0)"),"#N/A")</f>
        <v>#N/A</v>
      </c>
      <c r="G436" s="40"/>
    </row>
    <row r="437">
      <c r="A437" s="11" t="s">
        <v>483</v>
      </c>
      <c r="B437" s="38">
        <f>match(A437,'E19 Pokemon Locations'!$A$1:$A830,0)</f>
        <v>314</v>
      </c>
      <c r="C437" s="33" t="str">
        <f t="array" ref="C437">index('E19 Pokemon Locations'!$A:$D,$B437,4)</f>
        <v>00025 Grand Stairway</v>
      </c>
      <c r="D437" s="38" t="str">
        <f>IFERROR(__xludf.DUMMYFUNCTION("query('E19 Pokemon Locations'!$A:$F,""Select D where A contains '""&amp;A437&amp;""' and not (D matches '""&amp;TEXTJOIN(""|"", 1, 'Available Pokemon'!$E$2:$E$34)&amp;""') and '""&amp;C437&amp;""' matches '""&amp;TEXTJOIN(""|"", 1, 'Available Pokemon'!$E$2:$E$34)&amp;""' limit 1"",0)"),"#N/A")</f>
        <v>#N/A</v>
      </c>
      <c r="G437" s="40"/>
    </row>
    <row r="438">
      <c r="A438" s="11" t="s">
        <v>1114</v>
      </c>
      <c r="B438" s="38">
        <f>match(A438,'E19 Pokemon Locations'!$A$1:$A830,0)</f>
        <v>1619</v>
      </c>
      <c r="C438" s="33" t="str">
        <f t="array" ref="C438">index('E19 Pokemon Locations'!$A:$D,$B438,4)</f>
        <v>00172 Once Upon a Somewhere</v>
      </c>
      <c r="D438" s="38" t="str">
        <f>IFERROR(__xludf.DUMMYFUNCTION("query('E19 Pokemon Locations'!$A:$F,""Select D where A contains '""&amp;A438&amp;""' and not (D matches '""&amp;TEXTJOIN(""|"", 1, 'Available Pokemon'!$E$2:$E$34)&amp;""') and '""&amp;C438&amp;""' matches '""&amp;TEXTJOIN(""|"", 1, 'Available Pokemon'!$E$2:$E$34)&amp;""' limit 1"",0)"),"#N/A")</f>
        <v>#N/A</v>
      </c>
      <c r="G438" s="40"/>
    </row>
    <row r="439">
      <c r="A439" s="11" t="s">
        <v>1148</v>
      </c>
      <c r="B439" s="38">
        <f>match(A439,'E19 Pokemon Locations'!$A$1:$A830,0)</f>
        <v>1672</v>
      </c>
      <c r="C439" s="33" t="str">
        <f t="array" ref="C439">index('E19 Pokemon Locations'!$A:$D,$B439,4)</f>
        <v>00175 Upper Route 4</v>
      </c>
      <c r="D439" s="38" t="str">
        <f>IFERROR(__xludf.DUMMYFUNCTION("query('E19 Pokemon Locations'!$A:$F,""Select D where A contains '""&amp;A439&amp;""' and not (D matches '""&amp;TEXTJOIN(""|"", 1, 'Available Pokemon'!$E$2:$E$34)&amp;""') and '""&amp;C439&amp;""' matches '""&amp;TEXTJOIN(""|"", 1, 'Available Pokemon'!$E$2:$E$34)&amp;""' limit 1"",0)"),"#N/A")</f>
        <v>#N/A</v>
      </c>
      <c r="G439" s="40"/>
    </row>
    <row r="440">
      <c r="A440" s="11" t="s">
        <v>1138</v>
      </c>
      <c r="B440" s="38">
        <f>match(A440,'E19 Pokemon Locations'!$A$1:$A830,0)</f>
        <v>1654</v>
      </c>
      <c r="C440" s="33" t="str">
        <f t="array" ref="C440">index('E19 Pokemon Locations'!$A:$D,$B440,4)</f>
        <v>00175 Upper Route 4</v>
      </c>
      <c r="D440" s="38" t="str">
        <f>IFERROR(__xludf.DUMMYFUNCTION("query('E19 Pokemon Locations'!$A:$F,""Select D where A contains '""&amp;A440&amp;""' and not (D matches '""&amp;TEXTJOIN(""|"", 1, 'Available Pokemon'!$E$2:$E$34)&amp;""') and '""&amp;C440&amp;""' matches '""&amp;TEXTJOIN(""|"", 1, 'Available Pokemon'!$E$2:$E$34)&amp;""' limit 1"",0)"),"#N/A")</f>
        <v>#N/A</v>
      </c>
      <c r="G440" s="40"/>
    </row>
    <row r="441">
      <c r="A441" s="11" t="s">
        <v>1149</v>
      </c>
      <c r="B441" s="38">
        <f>match(A441,'E19 Pokemon Locations'!$A$1:$A830,0)</f>
        <v>1673</v>
      </c>
      <c r="C441" s="33" t="str">
        <f t="array" ref="C441">index('E19 Pokemon Locations'!$A:$D,$B441,4)</f>
        <v>00175 Upper Route 4</v>
      </c>
      <c r="D441" s="38" t="str">
        <f>IFERROR(__xludf.DUMMYFUNCTION("query('E19 Pokemon Locations'!$A:$F,""Select D where A contains '""&amp;A441&amp;""' and not (D matches '""&amp;TEXTJOIN(""|"", 1, 'Available Pokemon'!$E$2:$E$34)&amp;""') and '""&amp;C441&amp;""' matches '""&amp;TEXTJOIN(""|"", 1, 'Available Pokemon'!$E$2:$E$34)&amp;""' limit 1"",0)"),"#N/A")</f>
        <v>#N/A</v>
      </c>
      <c r="G441" s="40"/>
    </row>
    <row r="442">
      <c r="A442" s="11" t="s">
        <v>321</v>
      </c>
      <c r="B442" s="38">
        <f>match(A442,'E19 Pokemon Locations'!$A$1:$A830,0)</f>
        <v>166</v>
      </c>
      <c r="C442" s="33" t="str">
        <f t="array" ref="C442">index('E19 Pokemon Locations'!$A:$D,$B442,4)</f>
        <v>00016 Jasper Ward</v>
      </c>
      <c r="D442" s="38" t="str">
        <f>IFERROR(__xludf.DUMMYFUNCTION("query('E19 Pokemon Locations'!$A:$F,""Select D where A contains '""&amp;A442&amp;""' and not (D matches '""&amp;TEXTJOIN(""|"", 1, 'Available Pokemon'!$E$2:$E$34)&amp;""') and '""&amp;C442&amp;""' matches '""&amp;TEXTJOIN(""|"", 1, 'Available Pokemon'!$E$2:$E$34)&amp;""' limit 1"",0)"),"00175 Upper Route 4")</f>
        <v>00175 Upper Route 4</v>
      </c>
      <c r="G442" s="40"/>
    </row>
    <row r="443">
      <c r="A443" s="11" t="s">
        <v>1145</v>
      </c>
      <c r="B443" s="38">
        <f>match(A443,'E19 Pokemon Locations'!$A$1:$A830,0)</f>
        <v>1665</v>
      </c>
      <c r="C443" s="33" t="str">
        <f t="array" ref="C443">index('E19 Pokemon Locations'!$A:$D,$B443,4)</f>
        <v>00175 Upper Route 4</v>
      </c>
      <c r="D443" s="38" t="str">
        <f>IFERROR(__xludf.DUMMYFUNCTION("query('E19 Pokemon Locations'!$A:$F,""Select D where A contains '""&amp;A443&amp;""' and not (D matches '""&amp;TEXTJOIN(""|"", 1, 'Available Pokemon'!$E$2:$E$34)&amp;""') and '""&amp;C443&amp;""' matches '""&amp;TEXTJOIN(""|"", 1, 'Available Pokemon'!$E$2:$E$34)&amp;""' limit 1"",0)"),"#N/A")</f>
        <v>#N/A</v>
      </c>
      <c r="G443" s="40"/>
    </row>
    <row r="444">
      <c r="A444" s="11" t="s">
        <v>1147</v>
      </c>
      <c r="B444" s="38">
        <f>match(A444,'E19 Pokemon Locations'!$A$1:$A830,0)</f>
        <v>1671</v>
      </c>
      <c r="C444" s="33" t="str">
        <f t="array" ref="C444">index('E19 Pokemon Locations'!$A:$D,$B444,4)</f>
        <v>00175 Upper Route 4</v>
      </c>
      <c r="D444" s="38" t="str">
        <f>IFERROR(__xludf.DUMMYFUNCTION("query('E19 Pokemon Locations'!$A:$F,""Select D where A contains '""&amp;A444&amp;""' and not (D matches '""&amp;TEXTJOIN(""|"", 1, 'Available Pokemon'!$E$2:$E$34)&amp;""') and '""&amp;C444&amp;""' matches '""&amp;TEXTJOIN(""|"", 1, 'Available Pokemon'!$E$2:$E$34)&amp;""' limit 1"",0)"),"#N/A")</f>
        <v>#N/A</v>
      </c>
      <c r="G444" s="40"/>
    </row>
    <row r="445">
      <c r="A445" s="11" t="s">
        <v>1141</v>
      </c>
      <c r="B445" s="38">
        <f>match(A445,'E19 Pokemon Locations'!$A$1:$A830,0)</f>
        <v>1655</v>
      </c>
      <c r="C445" s="33" t="str">
        <f t="array" ref="C445">index('E19 Pokemon Locations'!$A:$D,$B445,4)</f>
        <v>00175 Upper Route 4</v>
      </c>
      <c r="D445" s="38" t="str">
        <f>IFERROR(__xludf.DUMMYFUNCTION("query('E19 Pokemon Locations'!$A:$F,""Select D where A contains '""&amp;A445&amp;""' and not (D matches '""&amp;TEXTJOIN(""|"", 1, 'Available Pokemon'!$E$2:$E$34)&amp;""') and '""&amp;C445&amp;""' matches '""&amp;TEXTJOIN(""|"", 1, 'Available Pokemon'!$E$2:$E$34)&amp;""' limit 1"",0)"),"#N/A")</f>
        <v>#N/A</v>
      </c>
      <c r="G445" s="40"/>
    </row>
    <row r="446">
      <c r="A446" s="11" t="s">
        <v>58</v>
      </c>
      <c r="B446" s="38">
        <f>match(A446,'E19 Pokemon Locations'!$A$1:$A830,0)</f>
        <v>16</v>
      </c>
      <c r="C446" s="33" t="str">
        <f t="array" ref="C446">index('E19 Pokemon Locations'!$A:$D,$B446,4)</f>
        <v>00001 Grand Hall</v>
      </c>
      <c r="D446" s="38" t="str">
        <f>IFERROR(__xludf.DUMMYFUNCTION("query('E19 Pokemon Locations'!$A:$F,""Select D where A contains '""&amp;A446&amp;""' and not (D matches '""&amp;TEXTJOIN(""|"", 1, 'Available Pokemon'!$E$2:$E$34)&amp;""') and '""&amp;C446&amp;""' matches '""&amp;TEXTJOIN(""|"", 1, 'Available Pokemon'!$E$2:$E$34)&amp;""' limit 1"",0)"),"00175 Upper Route 4")</f>
        <v>00175 Upper Route 4</v>
      </c>
      <c r="G446" s="40"/>
    </row>
    <row r="447">
      <c r="A447" s="11" t="s">
        <v>1166</v>
      </c>
      <c r="B447" s="38">
        <f>match(A447,'E19 Pokemon Locations'!$A$1:$A830,0)</f>
        <v>1731</v>
      </c>
      <c r="C447" s="33" t="str">
        <f t="array" ref="C447">index('E19 Pokemon Locations'!$A:$D,$B447,4)</f>
        <v>00175 Upper Route 4</v>
      </c>
      <c r="D447" s="38" t="str">
        <f>IFERROR(__xludf.DUMMYFUNCTION("query('E19 Pokemon Locations'!$A:$F,""Select D where A contains '""&amp;A447&amp;""' and not (D matches '""&amp;TEXTJOIN(""|"", 1, 'Available Pokemon'!$E$2:$E$34)&amp;""') and '""&amp;C447&amp;""' matches '""&amp;TEXTJOIN(""|"", 1, 'Available Pokemon'!$E$2:$E$34)&amp;""' limit 1"",0)"),"#N/A")</f>
        <v>#N/A</v>
      </c>
      <c r="G447" s="40"/>
    </row>
    <row r="448">
      <c r="A448" s="11" t="s">
        <v>1164</v>
      </c>
      <c r="B448" s="38">
        <f>match(A448,'E19 Pokemon Locations'!$A$1:$A830,0)</f>
        <v>1730</v>
      </c>
      <c r="C448" s="33" t="str">
        <f t="array" ref="C448">index('E19 Pokemon Locations'!$A:$D,$B448,4)</f>
        <v>00175 Upper Route 4</v>
      </c>
      <c r="D448" s="38" t="str">
        <f>IFERROR(__xludf.DUMMYFUNCTION("query('E19 Pokemon Locations'!$A:$F,""Select D where A contains '""&amp;A448&amp;""' and not (D matches '""&amp;TEXTJOIN(""|"", 1, 'Available Pokemon'!$E$2:$E$34)&amp;""') and '""&amp;C448&amp;""' matches '""&amp;TEXTJOIN(""|"", 1, 'Available Pokemon'!$E$2:$E$34)&amp;""' limit 1"",0)"),"#N/A")</f>
        <v>#N/A</v>
      </c>
      <c r="G448" s="40"/>
    </row>
    <row r="449">
      <c r="A449" s="11" t="s">
        <v>1361</v>
      </c>
      <c r="B449" s="38">
        <f>match(A449,'E19 Pokemon Locations'!$A$1:$A830,0)</f>
        <v>2093</v>
      </c>
      <c r="C449" s="33" t="str">
        <f t="array" ref="C449">index('E19 Pokemon Locations'!$A:$D,$B449,4)</f>
        <v>00201 Unexplored Territory</v>
      </c>
      <c r="D449" s="38" t="str">
        <f>IFERROR(__xludf.DUMMYFUNCTION("query('E19 Pokemon Locations'!$A:$F,""Select D where A contains '""&amp;A449&amp;""' and not (D matches '""&amp;TEXTJOIN(""|"", 1, 'Available Pokemon'!$E$2:$E$34)&amp;""') and '""&amp;C449&amp;""' matches '""&amp;TEXTJOIN(""|"", 1, 'Available Pokemon'!$E$2:$E$34)&amp;""' limit 1"",0)"),"#N/A")</f>
        <v>#N/A</v>
      </c>
      <c r="G449" s="40"/>
    </row>
    <row r="450">
      <c r="A450" s="11" t="s">
        <v>1146</v>
      </c>
      <c r="B450" s="38">
        <f>match(A450,'E19 Pokemon Locations'!$A$1:$A830,0)</f>
        <v>1669</v>
      </c>
      <c r="C450" s="33" t="str">
        <f t="array" ref="C450">index('E19 Pokemon Locations'!$A:$D,$B450,4)</f>
        <v>00175 Upper Route 4</v>
      </c>
      <c r="D450" s="38" t="str">
        <f>IFERROR(__xludf.DUMMYFUNCTION("query('E19 Pokemon Locations'!$A:$F,""Select D where A contains '""&amp;A450&amp;""' and not (D matches '""&amp;TEXTJOIN(""|"", 1, 'Available Pokemon'!$E$2:$E$34)&amp;""') and '""&amp;C450&amp;""' matches '""&amp;TEXTJOIN(""|"", 1, 'Available Pokemon'!$E$2:$E$34)&amp;""' limit 1"",0)"),"#N/A")</f>
        <v>#N/A</v>
      </c>
      <c r="G450" s="40"/>
    </row>
    <row r="451">
      <c r="A451" s="11" t="s">
        <v>1144</v>
      </c>
      <c r="B451" s="38">
        <f>match(A451,'E19 Pokemon Locations'!$A$1:$A830,0)</f>
        <v>1663</v>
      </c>
      <c r="C451" s="33" t="str">
        <f t="array" ref="C451">index('E19 Pokemon Locations'!$A:$D,$B451,4)</f>
        <v>00175 Upper Route 4</v>
      </c>
      <c r="D451" s="38" t="str">
        <f>IFERROR(__xludf.DUMMYFUNCTION("query('E19 Pokemon Locations'!$A:$F,""Select D where A contains '""&amp;A451&amp;""' and not (D matches '""&amp;TEXTJOIN(""|"", 1, 'Available Pokemon'!$E$2:$E$34)&amp;""') and '""&amp;C451&amp;""' matches '""&amp;TEXTJOIN(""|"", 1, 'Available Pokemon'!$E$2:$E$34)&amp;""' limit 1"",0)"),"#N/A")</f>
        <v>#N/A</v>
      </c>
      <c r="G451" s="40"/>
    </row>
    <row r="452">
      <c r="A452" s="11" t="s">
        <v>295</v>
      </c>
      <c r="B452" s="38">
        <f>match(A452,'E19 Pokemon Locations'!$A$1:$A830,0)</f>
        <v>148</v>
      </c>
      <c r="C452" s="33" t="str">
        <f t="array" ref="C452">index('E19 Pokemon Locations'!$A:$D,$B452,4)</f>
        <v>00003 Opal Ward</v>
      </c>
      <c r="D452" s="38" t="str">
        <f>IFERROR(__xludf.DUMMYFUNCTION("query('E19 Pokemon Locations'!$A:$F,""Select D where A contains '""&amp;A452&amp;""' and not (D matches '""&amp;TEXTJOIN(""|"", 1, 'Available Pokemon'!$E$2:$E$34)&amp;""') and '""&amp;C452&amp;""' matches '""&amp;TEXTJOIN(""|"", 1, 'Available Pokemon'!$E$2:$E$34)&amp;""' limit 1"",0)"),"00052 Lapis Alleyway")</f>
        <v>00052 Lapis Alleyway</v>
      </c>
      <c r="G452" s="40"/>
    </row>
    <row r="453">
      <c r="A453" s="11" t="s">
        <v>376</v>
      </c>
      <c r="B453" s="38">
        <f>match(A453,'E19 Pokemon Locations'!$A$1:$A830,0)</f>
        <v>222</v>
      </c>
      <c r="C453" s="33" t="str">
        <f t="array" ref="C453">index('E19 Pokemon Locations'!$A:$D,$B453,4)</f>
        <v>00019 The Underroot</v>
      </c>
      <c r="D453" s="38" t="str">
        <f>IFERROR(__xludf.DUMMYFUNCTION("query('E19 Pokemon Locations'!$A:$F,""Select D where A contains '""&amp;A453&amp;""' and not (D matches '""&amp;TEXTJOIN(""|"", 1, 'Available Pokemon'!$E$2:$E$34)&amp;""') and '""&amp;C453&amp;""' matches '""&amp;TEXTJOIN(""|"", 1, 'Available Pokemon'!$E$2:$E$34)&amp;""' limit 1"",0)"),"#N/A")</f>
        <v>#N/A</v>
      </c>
      <c r="G453" s="40"/>
    </row>
    <row r="454">
      <c r="A454" s="11" t="s">
        <v>847</v>
      </c>
      <c r="B454" s="38">
        <f>match(A454,'E19 Pokemon Locations'!$A$1:$A830,0)</f>
        <v>804</v>
      </c>
      <c r="C454" s="33" t="str">
        <f t="array" ref="C454">index('E19 Pokemon Locations'!$A:$D,$B454,4)</f>
        <v>00073 Ametrine Mountain</v>
      </c>
      <c r="D454" s="38" t="str">
        <f>IFERROR(__xludf.DUMMYFUNCTION("query('E19 Pokemon Locations'!$A:$F,""Select D where A contains '""&amp;A454&amp;""' and not (D matches '""&amp;TEXTJOIN(""|"", 1, 'Available Pokemon'!$E$2:$E$34)&amp;""') and '""&amp;C454&amp;""' matches '""&amp;TEXTJOIN(""|"", 1, 'Available Pokemon'!$E$2:$E$34)&amp;""' limit 1"",0)"),"#N/A")</f>
        <v>#N/A</v>
      </c>
      <c r="G454" s="40"/>
    </row>
    <row r="455">
      <c r="A455" s="11" t="s">
        <v>1156</v>
      </c>
      <c r="B455" s="38">
        <f>match(A455,'E19 Pokemon Locations'!$A$1:$A830,0)</f>
        <v>1706</v>
      </c>
      <c r="C455" s="33" t="str">
        <f t="array" ref="C455">index('E19 Pokemon Locations'!$A:$D,$B455,4)</f>
        <v>00178 Charous Mountain</v>
      </c>
      <c r="D455" s="38" t="str">
        <f>IFERROR(__xludf.DUMMYFUNCTION("query('E19 Pokemon Locations'!$A:$F,""Select D where A contains '""&amp;A455&amp;""' and not (D matches '""&amp;TEXTJOIN(""|"", 1, 'Available Pokemon'!$E$2:$E$34)&amp;""') and '""&amp;C455&amp;""' matches '""&amp;TEXTJOIN(""|"", 1, 'Available Pokemon'!$E$2:$E$34)&amp;""' limit 1"",0)"),"#N/A")</f>
        <v>#N/A</v>
      </c>
      <c r="G455" s="40"/>
    </row>
    <row r="456">
      <c r="A456" s="11" t="s">
        <v>1158</v>
      </c>
      <c r="B456" s="38">
        <f>match(A456,'E19 Pokemon Locations'!$A$1:$A830,0)</f>
        <v>1709</v>
      </c>
      <c r="C456" s="33" t="str">
        <f t="array" ref="C456">index('E19 Pokemon Locations'!$A:$D,$B456,4)</f>
        <v>00178 Charous Mountain</v>
      </c>
      <c r="D456" s="38" t="str">
        <f>IFERROR(__xludf.DUMMYFUNCTION("query('E19 Pokemon Locations'!$A:$F,""Select D where A contains '""&amp;A456&amp;""' and not (D matches '""&amp;TEXTJOIN(""|"", 1, 'Available Pokemon'!$E$2:$E$34)&amp;""') and '""&amp;C456&amp;""' matches '""&amp;TEXTJOIN(""|"", 1, 'Available Pokemon'!$E$2:$E$34)&amp;""' limit 1"",0)"),"#N/A")</f>
        <v>#N/A</v>
      </c>
      <c r="G456" s="40"/>
    </row>
    <row r="457">
      <c r="A457" s="11" t="s">
        <v>1157</v>
      </c>
      <c r="B457" s="38">
        <f>match(A457,'E19 Pokemon Locations'!$A$1:$A830,0)</f>
        <v>1708</v>
      </c>
      <c r="C457" s="33" t="str">
        <f t="array" ref="C457">index('E19 Pokemon Locations'!$A:$D,$B457,4)</f>
        <v>00178 Charous Mountain</v>
      </c>
      <c r="D457" s="38" t="str">
        <f>IFERROR(__xludf.DUMMYFUNCTION("query('E19 Pokemon Locations'!$A:$F,""Select D where A contains '""&amp;A457&amp;""' and not (D matches '""&amp;TEXTJOIN(""|"", 1, 'Available Pokemon'!$E$2:$E$34)&amp;""') and '""&amp;C457&amp;""' matches '""&amp;TEXTJOIN(""|"", 1, 'Available Pokemon'!$E$2:$E$34)&amp;""' limit 1"",0)"),"#N/A")</f>
        <v>#N/A</v>
      </c>
      <c r="G457" s="40"/>
    </row>
    <row r="458">
      <c r="A458" s="11" t="s">
        <v>1159</v>
      </c>
      <c r="B458" s="38">
        <f>match(A458,'E19 Pokemon Locations'!$A$1:$A830,0)</f>
        <v>1711</v>
      </c>
      <c r="C458" s="33" t="str">
        <f t="array" ref="C458">index('E19 Pokemon Locations'!$A:$D,$B458,4)</f>
        <v>00178 Charous Mountain</v>
      </c>
      <c r="D458" s="38" t="str">
        <f>IFERROR(__xludf.DUMMYFUNCTION("query('E19 Pokemon Locations'!$A:$F,""Select D where A contains '""&amp;A458&amp;""' and not (D matches '""&amp;TEXTJOIN(""|"", 1, 'Available Pokemon'!$E$2:$E$34)&amp;""') and '""&amp;C458&amp;""' matches '""&amp;TEXTJOIN(""|"", 1, 'Available Pokemon'!$E$2:$E$34)&amp;""' limit 1"",0)"),"#N/A")</f>
        <v>#N/A</v>
      </c>
      <c r="G458" s="40"/>
    </row>
    <row r="459">
      <c r="A459" s="11" t="s">
        <v>759</v>
      </c>
      <c r="B459" s="38">
        <f>match(A459,'E19 Pokemon Locations'!$A$1:$A830,0)</f>
        <v>692</v>
      </c>
      <c r="C459" s="33" t="str">
        <f t="array" ref="C459">index('E19 Pokemon Locations'!$A:$D,$B459,4)</f>
        <v>00068 Celestinine Mountain</v>
      </c>
      <c r="D459" s="38" t="str">
        <f>IFERROR(__xludf.DUMMYFUNCTION("query('E19 Pokemon Locations'!$A:$F,""Select D where A contains '""&amp;A459&amp;""' and not (D matches '""&amp;TEXTJOIN(""|"", 1, 'Available Pokemon'!$E$2:$E$34)&amp;""') and '""&amp;C459&amp;""' matches '""&amp;TEXTJOIN(""|"", 1, 'Available Pokemon'!$E$2:$E$34)&amp;""' limit 1"",0)"),"#N/A")</f>
        <v>#N/A</v>
      </c>
      <c r="G459" s="40"/>
    </row>
    <row r="460">
      <c r="A460" s="11" t="s">
        <v>1160</v>
      </c>
      <c r="B460" s="38">
        <f>match(A460,'E19 Pokemon Locations'!$A$1:$A830,0)</f>
        <v>1717</v>
      </c>
      <c r="C460" s="33" t="str">
        <f t="array" ref="C460">index('E19 Pokemon Locations'!$A:$D,$B460,4)</f>
        <v>00178 Charous Mountain</v>
      </c>
      <c r="D460" s="38" t="str">
        <f>IFERROR(__xludf.DUMMYFUNCTION("query('E19 Pokemon Locations'!$A:$F,""Select D where A contains '""&amp;A460&amp;""' and not (D matches '""&amp;TEXTJOIN(""|"", 1, 'Available Pokemon'!$E$2:$E$34)&amp;""') and '""&amp;C460&amp;""' matches '""&amp;TEXTJOIN(""|"", 1, 'Available Pokemon'!$E$2:$E$34)&amp;""' limit 1"",0)"),"#N/A")</f>
        <v>#N/A</v>
      </c>
      <c r="G460" s="40"/>
    </row>
    <row r="461">
      <c r="A461" s="11" t="s">
        <v>1174</v>
      </c>
      <c r="B461" s="38">
        <f>match(A461,'E19 Pokemon Locations'!$A$1:$A830,0)</f>
        <v>1735</v>
      </c>
      <c r="C461" s="33" t="str">
        <f t="array" ref="C461">index('E19 Pokemon Locations'!$A:$D,$B461,4)</f>
        <v>00178 Charous Mountain</v>
      </c>
      <c r="D461" s="38" t="str">
        <f>IFERROR(__xludf.DUMMYFUNCTION("query('E19 Pokemon Locations'!$A:$F,""Select D where A contains '""&amp;A461&amp;""' and not (D matches '""&amp;TEXTJOIN(""|"", 1, 'Available Pokemon'!$E$2:$E$34)&amp;""') and '""&amp;C461&amp;""' matches '""&amp;TEXTJOIN(""|"", 1, 'Available Pokemon'!$E$2:$E$34)&amp;""' limit 1"",0)"),"#N/A")</f>
        <v>#N/A</v>
      </c>
      <c r="G461" s="40"/>
    </row>
    <row r="462">
      <c r="A462" s="11" t="s">
        <v>1178</v>
      </c>
      <c r="B462" s="38">
        <f>match(A462,'E19 Pokemon Locations'!$A$1:$A830,0)</f>
        <v>1739</v>
      </c>
      <c r="C462" s="33" t="str">
        <f t="array" ref="C462">index('E19 Pokemon Locations'!$A:$D,$B462,4)</f>
        <v>00178 Charous Mountain</v>
      </c>
      <c r="D462" s="38" t="str">
        <f>IFERROR(__xludf.DUMMYFUNCTION("query('E19 Pokemon Locations'!$A:$F,""Select D where A contains '""&amp;A462&amp;""' and not (D matches '""&amp;TEXTJOIN(""|"", 1, 'Available Pokemon'!$E$2:$E$34)&amp;""') and '""&amp;C462&amp;""' matches '""&amp;TEXTJOIN(""|"", 1, 'Available Pokemon'!$E$2:$E$34)&amp;""' limit 1"",0)"),"#N/A")</f>
        <v>#N/A</v>
      </c>
      <c r="G462" s="40"/>
    </row>
    <row r="463">
      <c r="A463" s="11" t="s">
        <v>1235</v>
      </c>
      <c r="B463" s="38">
        <f>match(A463,'E19 Pokemon Locations'!$A$1:$A830,0)</f>
        <v>1818</v>
      </c>
      <c r="C463" s="33" t="str">
        <f t="array" ref="C463">index('E19 Pokemon Locations'!$A:$D,$B463,4)</f>
        <v>00182 Victory Road</v>
      </c>
      <c r="D463" s="38" t="str">
        <f>IFERROR(__xludf.DUMMYFUNCTION("query('E19 Pokemon Locations'!$A:$F,""Select D where A contains '""&amp;A463&amp;""' and not (D matches '""&amp;TEXTJOIN(""|"", 1, 'Available Pokemon'!$E$2:$E$34)&amp;""') and '""&amp;C463&amp;""' matches '""&amp;TEXTJOIN(""|"", 1, 'Available Pokemon'!$E$2:$E$34)&amp;""' limit 1"",0)"),"#N/A")</f>
        <v>#N/A</v>
      </c>
      <c r="G463" s="40"/>
    </row>
    <row r="464">
      <c r="A464" s="11" t="s">
        <v>1232</v>
      </c>
      <c r="B464" s="38">
        <f>match(A464,'E19 Pokemon Locations'!$A$1:$A830,0)</f>
        <v>1815</v>
      </c>
      <c r="C464" s="33" t="str">
        <f t="array" ref="C464">index('E19 Pokemon Locations'!$A:$D,$B464,4)</f>
        <v>00182 Victory Road</v>
      </c>
      <c r="D464" s="38" t="str">
        <f>IFERROR(__xludf.DUMMYFUNCTION("query('E19 Pokemon Locations'!$A:$F,""Select D where A contains '""&amp;A464&amp;""' and not (D matches '""&amp;TEXTJOIN(""|"", 1, 'Available Pokemon'!$E$2:$E$34)&amp;""') and '""&amp;C464&amp;""' matches '""&amp;TEXTJOIN(""|"", 1, 'Available Pokemon'!$E$2:$E$34)&amp;""' limit 1"",0)"),"#N/A")</f>
        <v>#N/A</v>
      </c>
      <c r="G464" s="40"/>
    </row>
    <row r="465">
      <c r="A465" s="11" t="s">
        <v>524</v>
      </c>
      <c r="B465" s="38">
        <f>match(A465,'E19 Pokemon Locations'!$A$1:$A830,0)</f>
        <v>353</v>
      </c>
      <c r="C465" s="33" t="str">
        <f t="array" ref="C465">index('E19 Pokemon Locations'!$A:$D,$B465,4)</f>
        <v>00004 Lower Peridot Ward</v>
      </c>
      <c r="D465" s="38" t="str">
        <f>IFERROR(__xludf.DUMMYFUNCTION("query('E19 Pokemon Locations'!$A:$F,""Select D where A contains '""&amp;A465&amp;""' and not (D matches '""&amp;TEXTJOIN(""|"", 1, 'Available Pokemon'!$E$2:$E$34)&amp;""') and '""&amp;C465&amp;""' matches '""&amp;TEXTJOIN(""|"", 1, 'Available Pokemon'!$E$2:$E$34)&amp;""' limit 1"",0)"),"00064 7th Street")</f>
        <v>00064 7th Street</v>
      </c>
      <c r="G465" s="40"/>
    </row>
    <row r="466">
      <c r="A466" s="11" t="s">
        <v>1234</v>
      </c>
      <c r="B466" s="38">
        <f>match(A466,'E19 Pokemon Locations'!$A$1:$A830,0)</f>
        <v>1817</v>
      </c>
      <c r="C466" s="33" t="str">
        <f t="array" ref="C466">index('E19 Pokemon Locations'!$A:$D,$B466,4)</f>
        <v>00182 Victory Road</v>
      </c>
      <c r="D466" s="38" t="str">
        <f>IFERROR(__xludf.DUMMYFUNCTION("query('E19 Pokemon Locations'!$A:$F,""Select D where A contains '""&amp;A466&amp;""' and not (D matches '""&amp;TEXTJOIN(""|"", 1, 'Available Pokemon'!$E$2:$E$34)&amp;""') and '""&amp;C466&amp;""' matches '""&amp;TEXTJOIN(""|"", 1, 'Available Pokemon'!$E$2:$E$34)&amp;""' limit 1"",0)"),"#N/A")</f>
        <v>#N/A</v>
      </c>
      <c r="G466" s="40"/>
    </row>
    <row r="467">
      <c r="A467" s="11" t="s">
        <v>1181</v>
      </c>
      <c r="B467" s="38">
        <f>match(A467,'E19 Pokemon Locations'!$A$1:$A830,0)</f>
        <v>1751</v>
      </c>
      <c r="C467" s="33" t="str">
        <f t="array" ref="C467">index('E19 Pokemon Locations'!$A:$D,$B467,4)</f>
        <v>00182 Victory Road</v>
      </c>
      <c r="D467" s="38" t="str">
        <f>IFERROR(__xludf.DUMMYFUNCTION("query('E19 Pokemon Locations'!$A:$F,""Select D where A contains '""&amp;A467&amp;""' and not (D matches '""&amp;TEXTJOIN(""|"", 1, 'Available Pokemon'!$E$2:$E$34)&amp;""') and '""&amp;C467&amp;""' matches '""&amp;TEXTJOIN(""|"", 1, 'Available Pokemon'!$E$2:$E$34)&amp;""' limit 1"",0)"),"#N/A")</f>
        <v>#N/A</v>
      </c>
      <c r="G467" s="40"/>
    </row>
    <row r="468">
      <c r="A468" s="11" t="s">
        <v>1177</v>
      </c>
      <c r="B468" s="38">
        <f>match(A468,'E19 Pokemon Locations'!$A$1:$A830,0)</f>
        <v>1738</v>
      </c>
      <c r="C468" s="33" t="str">
        <f t="array" ref="C468">index('E19 Pokemon Locations'!$A:$D,$B468,4)</f>
        <v>00178 Charous Mountain</v>
      </c>
      <c r="D468" s="38" t="str">
        <f>IFERROR(__xludf.DUMMYFUNCTION("query('E19 Pokemon Locations'!$A:$F,""Select D where A contains '""&amp;A468&amp;""' and not (D matches '""&amp;TEXTJOIN(""|"", 1, 'Available Pokemon'!$E$2:$E$34)&amp;""') and '""&amp;C468&amp;""' matches '""&amp;TEXTJOIN(""|"", 1, 'Available Pokemon'!$E$2:$E$34)&amp;""' limit 1"",0)"),"#N/A")</f>
        <v>#N/A</v>
      </c>
      <c r="G468" s="40"/>
    </row>
    <row r="469">
      <c r="A469" s="11" t="s">
        <v>1194</v>
      </c>
      <c r="B469" s="38">
        <f>match(A469,'E19 Pokemon Locations'!$A$1:$A830,0)</f>
        <v>1765</v>
      </c>
      <c r="C469" s="33" t="str">
        <f t="array" ref="C469">index('E19 Pokemon Locations'!$A:$D,$B469,4)</f>
        <v>00182 Victory Road</v>
      </c>
      <c r="D469" s="38" t="str">
        <f>IFERROR(__xludf.DUMMYFUNCTION("query('E19 Pokemon Locations'!$A:$F,""Select D where A contains '""&amp;A469&amp;""' and not (D matches '""&amp;TEXTJOIN(""|"", 1, 'Available Pokemon'!$E$2:$E$34)&amp;""') and '""&amp;C469&amp;""' matches '""&amp;TEXTJOIN(""|"", 1, 'Available Pokemon'!$E$2:$E$34)&amp;""' limit 1"",0)"),"#N/A")</f>
        <v>#N/A</v>
      </c>
      <c r="G469" s="40"/>
    </row>
    <row r="470">
      <c r="A470" s="11" t="s">
        <v>1192</v>
      </c>
      <c r="B470" s="38">
        <f>match(A470,'E19 Pokemon Locations'!$A$1:$A830,0)</f>
        <v>1764</v>
      </c>
      <c r="C470" s="33" t="str">
        <f t="array" ref="C470">index('E19 Pokemon Locations'!$A:$D,$B470,4)</f>
        <v>00182 Victory Road</v>
      </c>
      <c r="D470" s="38" t="str">
        <f>IFERROR(__xludf.DUMMYFUNCTION("query('E19 Pokemon Locations'!$A:$F,""Select D where A contains '""&amp;A470&amp;""' and not (D matches '""&amp;TEXTJOIN(""|"", 1, 'Available Pokemon'!$E$2:$E$34)&amp;""') and '""&amp;C470&amp;""' matches '""&amp;TEXTJOIN(""|"", 1, 'Available Pokemon'!$E$2:$E$34)&amp;""' limit 1"",0)"),"#N/A")</f>
        <v>#N/A</v>
      </c>
      <c r="G470" s="40"/>
    </row>
    <row r="471">
      <c r="A471" s="11" t="s">
        <v>1197</v>
      </c>
      <c r="B471" s="38">
        <f>match(A471,'E19 Pokemon Locations'!$A$1:$A830,0)</f>
        <v>1769</v>
      </c>
      <c r="C471" s="33" t="str">
        <f t="array" ref="C471">index('E19 Pokemon Locations'!$A:$D,$B471,4)</f>
        <v>00182 Victory Road</v>
      </c>
      <c r="D471" s="38" t="str">
        <f>IFERROR(__xludf.DUMMYFUNCTION("query('E19 Pokemon Locations'!$A:$F,""Select D where A contains '""&amp;A471&amp;""' and not (D matches '""&amp;TEXTJOIN(""|"", 1, 'Available Pokemon'!$E$2:$E$34)&amp;""') and '""&amp;C471&amp;""' matches '""&amp;TEXTJOIN(""|"", 1, 'Available Pokemon'!$E$2:$E$34)&amp;""' limit 1"",0)"),"#N/A")</f>
        <v>#N/A</v>
      </c>
      <c r="G471" s="40"/>
    </row>
    <row r="472">
      <c r="A472" s="11" t="s">
        <v>1196</v>
      </c>
      <c r="B472" s="38">
        <f>match(A472,'E19 Pokemon Locations'!$A$1:$A830,0)</f>
        <v>1767</v>
      </c>
      <c r="C472" s="33" t="str">
        <f t="array" ref="C472">index('E19 Pokemon Locations'!$A:$D,$B472,4)</f>
        <v>00182 Victory Road</v>
      </c>
      <c r="D472" s="38" t="str">
        <f>IFERROR(__xludf.DUMMYFUNCTION("query('E19 Pokemon Locations'!$A:$F,""Select D where A contains '""&amp;A472&amp;""' and not (D matches '""&amp;TEXTJOIN(""|"", 1, 'Available Pokemon'!$E$2:$E$34)&amp;""') and '""&amp;C472&amp;""' matches '""&amp;TEXTJOIN(""|"", 1, 'Available Pokemon'!$E$2:$E$34)&amp;""' limit 1"",0)"),"#N/A")</f>
        <v>#N/A</v>
      </c>
      <c r="G472" s="40"/>
    </row>
    <row r="473">
      <c r="A473" s="11" t="s">
        <v>597</v>
      </c>
      <c r="B473" s="38">
        <f>match(A473,'E19 Pokemon Locations'!$A$1:$A830,0)</f>
        <v>441</v>
      </c>
      <c r="C473" s="33" t="str">
        <f t="array" ref="C473">index('E19 Pokemon Locations'!$A:$D,$B473,4)</f>
        <v>00038 Byxbysion Grotto</v>
      </c>
      <c r="D473" s="38" t="str">
        <f>IFERROR(__xludf.DUMMYFUNCTION("query('E19 Pokemon Locations'!$A:$F,""Select D where A contains '""&amp;A473&amp;""' and not (D matches '""&amp;TEXTJOIN(""|"", 1, 'Available Pokemon'!$E$2:$E$34)&amp;""') and '""&amp;C473&amp;""' matches '""&amp;TEXTJOIN(""|"", 1, 'Available Pokemon'!$E$2:$E$34)&amp;""' limit 1"",0)"),"#N/A")</f>
        <v>#N/A</v>
      </c>
      <c r="G473" s="40"/>
    </row>
    <row r="474">
      <c r="A474" s="11" t="s">
        <v>1179</v>
      </c>
      <c r="B474" s="38">
        <f>match(A474,'E19 Pokemon Locations'!$A$1:$A830,0)</f>
        <v>1740</v>
      </c>
      <c r="C474" s="33" t="str">
        <f t="array" ref="C474">index('E19 Pokemon Locations'!$A:$D,$B474,4)</f>
        <v>00178 Charous Mountain</v>
      </c>
      <c r="D474" s="38" t="str">
        <f>IFERROR(__xludf.DUMMYFUNCTION("query('E19 Pokemon Locations'!$A:$F,""Select D where A contains '""&amp;A474&amp;""' and not (D matches '""&amp;TEXTJOIN(""|"", 1, 'Available Pokemon'!$E$2:$E$34)&amp;""') and '""&amp;C474&amp;""' matches '""&amp;TEXTJOIN(""|"", 1, 'Available Pokemon'!$E$2:$E$34)&amp;""' limit 1"",0)"),"#N/A")</f>
        <v>#N/A</v>
      </c>
      <c r="G474" s="40"/>
    </row>
    <row r="475">
      <c r="A475" s="11" t="s">
        <v>1231</v>
      </c>
      <c r="B475" s="38">
        <f>match(A475,'E19 Pokemon Locations'!$A$1:$A830,0)</f>
        <v>1814</v>
      </c>
      <c r="C475" s="33" t="str">
        <f t="array" ref="C475">index('E19 Pokemon Locations'!$A:$D,$B475,4)</f>
        <v>00182 Victory Road</v>
      </c>
      <c r="D475" s="38" t="str">
        <f>IFERROR(__xludf.DUMMYFUNCTION("query('E19 Pokemon Locations'!$A:$F,""Select D where A contains '""&amp;A475&amp;""' and not (D matches '""&amp;TEXTJOIN(""|"", 1, 'Available Pokemon'!$E$2:$E$34)&amp;""') and '""&amp;C475&amp;""' matches '""&amp;TEXTJOIN(""|"", 1, 'Available Pokemon'!$E$2:$E$34)&amp;""' limit 1"",0)"),"#N/A")</f>
        <v>#N/A</v>
      </c>
      <c r="G475" s="40"/>
    </row>
    <row r="476">
      <c r="A476" s="11" t="s">
        <v>1239</v>
      </c>
      <c r="B476" s="38">
        <f>match(A476,'E19 Pokemon Locations'!$A$1:$A830,0)</f>
        <v>1820</v>
      </c>
      <c r="C476" s="33" t="str">
        <f t="array" ref="C476">index('E19 Pokemon Locations'!$A:$D,$B476,4)</f>
        <v>00182 Victory Road</v>
      </c>
      <c r="D476" s="38" t="str">
        <f>IFERROR(__xludf.DUMMYFUNCTION("query('E19 Pokemon Locations'!$A:$F,""Select D where A contains '""&amp;A476&amp;""' and not (D matches '""&amp;TEXTJOIN(""|"", 1, 'Available Pokemon'!$E$2:$E$34)&amp;""') and '""&amp;C476&amp;""' matches '""&amp;TEXTJOIN(""|"", 1, 'Available Pokemon'!$E$2:$E$34)&amp;""' limit 1"",0)"),"#N/A")</f>
        <v>#N/A</v>
      </c>
      <c r="G476" s="40"/>
    </row>
    <row r="477">
      <c r="A477" s="11" t="s">
        <v>1237</v>
      </c>
      <c r="B477" s="38">
        <f>match(A477,'E19 Pokemon Locations'!$A$1:$A830,0)</f>
        <v>1819</v>
      </c>
      <c r="C477" s="33" t="str">
        <f t="array" ref="C477">index('E19 Pokemon Locations'!$A:$D,$B477,4)</f>
        <v>00182 Victory Road</v>
      </c>
      <c r="D477" s="38" t="str">
        <f>IFERROR(__xludf.DUMMYFUNCTION("query('E19 Pokemon Locations'!$A:$F,""Select D where A contains '""&amp;A477&amp;""' and not (D matches '""&amp;TEXTJOIN(""|"", 1, 'Available Pokemon'!$E$2:$E$34)&amp;""') and '""&amp;C477&amp;""' matches '""&amp;TEXTJOIN(""|"", 1, 'Available Pokemon'!$E$2:$E$34)&amp;""' limit 1"",0)"),"#N/A")</f>
        <v>#N/A</v>
      </c>
      <c r="G477" s="40"/>
    </row>
    <row r="478">
      <c r="A478" s="11" t="s">
        <v>1185</v>
      </c>
      <c r="B478" s="38">
        <f>match(A478,'E19 Pokemon Locations'!$A$1:$A830,0)</f>
        <v>1754</v>
      </c>
      <c r="C478" s="33" t="str">
        <f t="array" ref="C478">index('E19 Pokemon Locations'!$A:$D,$B478,4)</f>
        <v>00182 Victory Road</v>
      </c>
      <c r="D478" s="38" t="str">
        <f>IFERROR(__xludf.DUMMYFUNCTION("query('E19 Pokemon Locations'!$A:$F,""Select D where A contains '""&amp;A478&amp;""' and not (D matches '""&amp;TEXTJOIN(""|"", 1, 'Available Pokemon'!$E$2:$E$34)&amp;""') and '""&amp;C478&amp;""' matches '""&amp;TEXTJOIN(""|"", 1, 'Available Pokemon'!$E$2:$E$34)&amp;""' limit 1"",0)"),"#N/A")</f>
        <v>#N/A</v>
      </c>
      <c r="G478" s="40"/>
    </row>
    <row r="479">
      <c r="A479" s="11" t="s">
        <v>960</v>
      </c>
      <c r="B479" s="38">
        <f>match(A479,'E19 Pokemon Locations'!$A$1:$A830,0)</f>
        <v>991</v>
      </c>
      <c r="C479" s="33" t="str">
        <f t="array" ref="C479">index('E19 Pokemon Locations'!$A:$D,$B479,4)</f>
        <v>00060 South Aventurine Woods</v>
      </c>
      <c r="D479" s="38" t="str">
        <f>IFERROR(__xludf.DUMMYFUNCTION("query('E19 Pokemon Locations'!$A:$F,""Select D where A contains '""&amp;A479&amp;""' and not (D matches '""&amp;TEXTJOIN(""|"", 1, 'Available Pokemon'!$E$2:$E$34)&amp;""') and '""&amp;C479&amp;""' matches '""&amp;TEXTJOIN(""|"", 1, 'Available Pokemon'!$E$2:$E$34)&amp;""' limit 1"",0)"),"#N/A")</f>
        <v>#N/A</v>
      </c>
      <c r="G479" s="40"/>
    </row>
    <row r="480">
      <c r="A480" s="11" t="s">
        <v>891</v>
      </c>
      <c r="B480" s="38">
        <f>match(A480,'E19 Pokemon Locations'!$A$1:$A830,0)</f>
        <v>877</v>
      </c>
      <c r="C480" s="33" t="str">
        <f t="array" ref="C480">index('E19 Pokemon Locations'!$A:$D,$B480,4)</f>
        <v>00082 Ametrine City</v>
      </c>
      <c r="D480" s="38" t="str">
        <f>IFERROR(__xludf.DUMMYFUNCTION("query('E19 Pokemon Locations'!$A:$F,""Select D where A contains '""&amp;A480&amp;""' and not (D matches '""&amp;TEXTJOIN(""|"", 1, 'Available Pokemon'!$E$2:$E$34)&amp;""') and '""&amp;C480&amp;""' matches '""&amp;TEXTJOIN(""|"", 1, 'Available Pokemon'!$E$2:$E$34)&amp;""' limit 1"",0)"),"#N/A")</f>
        <v>#N/A</v>
      </c>
      <c r="G480" s="40"/>
    </row>
    <row r="481">
      <c r="A481" s="11" t="s">
        <v>1200</v>
      </c>
      <c r="B481" s="38">
        <f>match(A481,'E19 Pokemon Locations'!$A$1:$A830,0)</f>
        <v>1773</v>
      </c>
      <c r="C481" s="33" t="str">
        <f t="array" ref="C481">index('E19 Pokemon Locations'!$A:$D,$B481,4)</f>
        <v>00182 Victory Road</v>
      </c>
      <c r="D481" s="38" t="str">
        <f>IFERROR(__xludf.DUMMYFUNCTION("query('E19 Pokemon Locations'!$A:$F,""Select D where A contains '""&amp;A481&amp;""' and not (D matches '""&amp;TEXTJOIN(""|"", 1, 'Available Pokemon'!$E$2:$E$34)&amp;""') and '""&amp;C481&amp;""' matches '""&amp;TEXTJOIN(""|"", 1, 'Available Pokemon'!$E$2:$E$34)&amp;""' limit 1"",0)"),"#N/A")</f>
        <v>#N/A</v>
      </c>
      <c r="G481" s="40"/>
    </row>
    <row r="482">
      <c r="A482" s="11" t="s">
        <v>1202</v>
      </c>
      <c r="B482" s="38">
        <f>match(A482,'E19 Pokemon Locations'!$A$1:$A830,0)</f>
        <v>1774</v>
      </c>
      <c r="C482" s="33" t="str">
        <f t="array" ref="C482">index('E19 Pokemon Locations'!$A:$D,$B482,4)</f>
        <v>00182 Victory Road</v>
      </c>
      <c r="D482" s="38" t="str">
        <f>IFERROR(__xludf.DUMMYFUNCTION("query('E19 Pokemon Locations'!$A:$F,""Select D where A contains '""&amp;A482&amp;""' and not (D matches '""&amp;TEXTJOIN(""|"", 1, 'Available Pokemon'!$E$2:$E$34)&amp;""') and '""&amp;C482&amp;""' matches '""&amp;TEXTJOIN(""|"", 1, 'Available Pokemon'!$E$2:$E$34)&amp;""' limit 1"",0)"),"#N/A")</f>
        <v>#N/A</v>
      </c>
      <c r="G482" s="40"/>
    </row>
    <row r="483">
      <c r="A483" s="11" t="s">
        <v>1204</v>
      </c>
      <c r="B483" s="38">
        <f>match(A483,'E19 Pokemon Locations'!$A$1:$A830,0)</f>
        <v>1775</v>
      </c>
      <c r="C483" s="33" t="str">
        <f t="array" ref="C483">index('E19 Pokemon Locations'!$A:$D,$B483,4)</f>
        <v>00182 Victory Road</v>
      </c>
      <c r="D483" s="38" t="str">
        <f>IFERROR(__xludf.DUMMYFUNCTION("query('E19 Pokemon Locations'!$A:$F,""Select D where A contains '""&amp;A483&amp;""' and not (D matches '""&amp;TEXTJOIN(""|"", 1, 'Available Pokemon'!$E$2:$E$34)&amp;""') and '""&amp;C483&amp;""' matches '""&amp;TEXTJOIN(""|"", 1, 'Available Pokemon'!$E$2:$E$34)&amp;""' limit 1"",0)"),"#N/A")</f>
        <v>#N/A</v>
      </c>
      <c r="G483" s="40"/>
    </row>
    <row r="484">
      <c r="A484" s="11" t="s">
        <v>1210</v>
      </c>
      <c r="B484" s="38">
        <f>match(A484,'E19 Pokemon Locations'!$A$1:$A830,0)</f>
        <v>1782</v>
      </c>
      <c r="C484" s="33" t="str">
        <f t="array" ref="C484">index('E19 Pokemon Locations'!$A:$D,$B484,4)</f>
        <v>00182 Victory Road</v>
      </c>
      <c r="D484" s="38" t="str">
        <f>IFERROR(__xludf.DUMMYFUNCTION("query('E19 Pokemon Locations'!$A:$F,""Select D where A contains '""&amp;A484&amp;""' and not (D matches '""&amp;TEXTJOIN(""|"", 1, 'Available Pokemon'!$E$2:$E$34)&amp;""') and '""&amp;C484&amp;""' matches '""&amp;TEXTJOIN(""|"", 1, 'Available Pokemon'!$E$2:$E$34)&amp;""' limit 1"",0)"),"#N/A")</f>
        <v>#N/A</v>
      </c>
      <c r="G484" s="40"/>
    </row>
    <row r="485">
      <c r="A485" s="11" t="s">
        <v>1206</v>
      </c>
      <c r="B485" s="38">
        <f>match(A485,'E19 Pokemon Locations'!$A$1:$A830,0)</f>
        <v>1778</v>
      </c>
      <c r="C485" s="33" t="str">
        <f t="array" ref="C485">index('E19 Pokemon Locations'!$A:$D,$B485,4)</f>
        <v>00182 Victory Road</v>
      </c>
      <c r="D485" s="38" t="str">
        <f>IFERROR(__xludf.DUMMYFUNCTION("query('E19 Pokemon Locations'!$A:$F,""Select D where A contains '""&amp;A485&amp;""' and not (D matches '""&amp;TEXTJOIN(""|"", 1, 'Available Pokemon'!$E$2:$E$34)&amp;""') and '""&amp;C485&amp;""' matches '""&amp;TEXTJOIN(""|"", 1, 'Available Pokemon'!$E$2:$E$34)&amp;""' limit 1"",0)"),"#N/A")</f>
        <v>#N/A</v>
      </c>
      <c r="G485" s="40"/>
    </row>
    <row r="486">
      <c r="A486" s="11" t="s">
        <v>1209</v>
      </c>
      <c r="B486" s="38">
        <f>match(A486,'E19 Pokemon Locations'!$A$1:$A830,0)</f>
        <v>1781</v>
      </c>
      <c r="C486" s="33" t="str">
        <f t="array" ref="C486">index('E19 Pokemon Locations'!$A:$D,$B486,4)</f>
        <v>00182 Victory Road</v>
      </c>
      <c r="D486" s="38" t="str">
        <f>IFERROR(__xludf.DUMMYFUNCTION("query('E19 Pokemon Locations'!$A:$F,""Select D where A contains '""&amp;A486&amp;""' and not (D matches '""&amp;TEXTJOIN(""|"", 1, 'Available Pokemon'!$E$2:$E$34)&amp;""') and '""&amp;C486&amp;""' matches '""&amp;TEXTJOIN(""|"", 1, 'Available Pokemon'!$E$2:$E$34)&amp;""' limit 1"",0)"),"#N/A")</f>
        <v>#N/A</v>
      </c>
      <c r="G486" s="40"/>
    </row>
    <row r="487">
      <c r="A487" s="11" t="s">
        <v>1208</v>
      </c>
      <c r="B487" s="38">
        <f>match(A487,'E19 Pokemon Locations'!$A$1:$A830,0)</f>
        <v>1779</v>
      </c>
      <c r="C487" s="33" t="str">
        <f t="array" ref="C487">index('E19 Pokemon Locations'!$A:$D,$B487,4)</f>
        <v>00182 Victory Road</v>
      </c>
      <c r="D487" s="38" t="str">
        <f>IFERROR(__xludf.DUMMYFUNCTION("query('E19 Pokemon Locations'!$A:$F,""Select D where A contains '""&amp;A487&amp;""' and not (D matches '""&amp;TEXTJOIN(""|"", 1, 'Available Pokemon'!$E$2:$E$34)&amp;""') and '""&amp;C487&amp;""' matches '""&amp;TEXTJOIN(""|"", 1, 'Available Pokemon'!$E$2:$E$34)&amp;""' limit 1"",0)"),"#N/A")</f>
        <v>#N/A</v>
      </c>
      <c r="G487" s="40"/>
    </row>
    <row r="488">
      <c r="A488" s="11" t="s">
        <v>954</v>
      </c>
      <c r="B488" s="38">
        <f>match(A488,'E19 Pokemon Locations'!$A$1:$A830,0)</f>
        <v>979</v>
      </c>
      <c r="C488" s="33" t="str">
        <f t="array" ref="C488">index('E19 Pokemon Locations'!$A:$D,$B488,4)</f>
        <v>00044 Chrysolia Spring</v>
      </c>
      <c r="D488" s="38" t="str">
        <f>IFERROR(__xludf.DUMMYFUNCTION("query('E19 Pokemon Locations'!$A:$F,""Select D where A contains '""&amp;A488&amp;""' and not (D matches '""&amp;TEXTJOIN(""|"", 1, 'Available Pokemon'!$E$2:$E$34)&amp;""') and '""&amp;C488&amp;""' matches '""&amp;TEXTJOIN(""|"", 1, 'Available Pokemon'!$E$2:$E$34)&amp;""' limit 1"",0)"),"#N/A")</f>
        <v>#N/A</v>
      </c>
      <c r="G488" s="40"/>
    </row>
    <row r="489">
      <c r="A489" s="11" t="s">
        <v>1216</v>
      </c>
      <c r="B489" s="38">
        <f>match(A489,'E19 Pokemon Locations'!$A$1:$A830,0)</f>
        <v>1791</v>
      </c>
      <c r="C489" s="33" t="str">
        <f t="array" ref="C489">index('E19 Pokemon Locations'!$A:$D,$B489,4)</f>
        <v>00182 Victory Road</v>
      </c>
      <c r="D489" s="38" t="str">
        <f>IFERROR(__xludf.DUMMYFUNCTION("query('E19 Pokemon Locations'!$A:$F,""Select D where A contains '""&amp;A489&amp;""' and not (D matches '""&amp;TEXTJOIN(""|"", 1, 'Available Pokemon'!$E$2:$E$34)&amp;""') and '""&amp;C489&amp;""' matches '""&amp;TEXTJOIN(""|"", 1, 'Available Pokemon'!$E$2:$E$34)&amp;""' limit 1"",0)"),"#N/A")</f>
        <v>#N/A</v>
      </c>
      <c r="G489" s="40"/>
    </row>
    <row r="490">
      <c r="A490" s="11" t="s">
        <v>1215</v>
      </c>
      <c r="B490" s="38">
        <f>match(A490,'E19 Pokemon Locations'!$A$1:$A830,0)</f>
        <v>1790</v>
      </c>
      <c r="C490" s="33" t="str">
        <f t="array" ref="C490">index('E19 Pokemon Locations'!$A:$D,$B490,4)</f>
        <v>00182 Victory Road</v>
      </c>
      <c r="D490" s="38" t="str">
        <f>IFERROR(__xludf.DUMMYFUNCTION("query('E19 Pokemon Locations'!$A:$F,""Select D where A contains '""&amp;A490&amp;""' and not (D matches '""&amp;TEXTJOIN(""|"", 1, 'Available Pokemon'!$E$2:$E$34)&amp;""') and '""&amp;C490&amp;""' matches '""&amp;TEXTJOIN(""|"", 1, 'Available Pokemon'!$E$2:$E$34)&amp;""' limit 1"",0)"),"#N/A")</f>
        <v>#N/A</v>
      </c>
      <c r="G490" s="40"/>
    </row>
    <row r="491">
      <c r="A491" s="11" t="s">
        <v>1214</v>
      </c>
      <c r="B491" s="38">
        <f>match(A491,'E19 Pokemon Locations'!$A$1:$A830,0)</f>
        <v>1786</v>
      </c>
      <c r="C491" s="33" t="str">
        <f t="array" ref="C491">index('E19 Pokemon Locations'!$A:$D,$B491,4)</f>
        <v>00182 Victory Road</v>
      </c>
      <c r="D491" s="38" t="str">
        <f>IFERROR(__xludf.DUMMYFUNCTION("query('E19 Pokemon Locations'!$A:$F,""Select D where A contains '""&amp;A491&amp;""' and not (D matches '""&amp;TEXTJOIN(""|"", 1, 'Available Pokemon'!$E$2:$E$34)&amp;""') and '""&amp;C491&amp;""' matches '""&amp;TEXTJOIN(""|"", 1, 'Available Pokemon'!$E$2:$E$34)&amp;""' limit 1"",0)"),"#N/A")</f>
        <v>#N/A</v>
      </c>
      <c r="G491" s="40"/>
    </row>
    <row r="492">
      <c r="A492" s="11" t="s">
        <v>1213</v>
      </c>
      <c r="B492" s="38">
        <f>match(A492,'E19 Pokemon Locations'!$A$1:$A830,0)</f>
        <v>1785</v>
      </c>
      <c r="C492" s="33" t="str">
        <f t="array" ref="C492">index('E19 Pokemon Locations'!$A:$D,$B492,4)</f>
        <v>00182 Victory Road</v>
      </c>
      <c r="D492" s="38" t="str">
        <f>IFERROR(__xludf.DUMMYFUNCTION("query('E19 Pokemon Locations'!$A:$F,""Select D where A contains '""&amp;A492&amp;""' and not (D matches '""&amp;TEXTJOIN(""|"", 1, 'Available Pokemon'!$E$2:$E$34)&amp;""') and '""&amp;C492&amp;""' matches '""&amp;TEXTJOIN(""|"", 1, 'Available Pokemon'!$E$2:$E$34)&amp;""' limit 1"",0)"),"#N/A")</f>
        <v>#N/A</v>
      </c>
      <c r="G492" s="40"/>
    </row>
    <row r="493">
      <c r="A493" s="11" t="s">
        <v>1211</v>
      </c>
      <c r="B493" s="38">
        <f>match(A493,'E19 Pokemon Locations'!$A$1:$A830,0)</f>
        <v>1784</v>
      </c>
      <c r="C493" s="33" t="str">
        <f t="array" ref="C493">index('E19 Pokemon Locations'!$A:$D,$B493,4)</f>
        <v>00182 Victory Road</v>
      </c>
      <c r="D493" s="38" t="str">
        <f>IFERROR(__xludf.DUMMYFUNCTION("query('E19 Pokemon Locations'!$A:$F,""Select D where A contains '""&amp;A493&amp;""' and not (D matches '""&amp;TEXTJOIN(""|"", 1, 'Available Pokemon'!$E$2:$E$34)&amp;""') and '""&amp;C493&amp;""' matches '""&amp;TEXTJOIN(""|"", 1, 'Available Pokemon'!$E$2:$E$34)&amp;""' limit 1"",0)"),"#N/A")</f>
        <v>#N/A</v>
      </c>
      <c r="G493" s="40"/>
    </row>
    <row r="494">
      <c r="A494" s="11" t="s">
        <v>1223</v>
      </c>
      <c r="B494" s="38">
        <f>match(A494,'E19 Pokemon Locations'!$A$1:$A830,0)</f>
        <v>1806</v>
      </c>
      <c r="C494" s="33" t="str">
        <f t="array" ref="C494">index('E19 Pokemon Locations'!$A:$D,$B494,4)</f>
        <v>00182 Victory Road</v>
      </c>
      <c r="D494" s="38" t="str">
        <f>IFERROR(__xludf.DUMMYFUNCTION("query('E19 Pokemon Locations'!$A:$F,""Select D where A contains '""&amp;A494&amp;""' and not (D matches '""&amp;TEXTJOIN(""|"", 1, 'Available Pokemon'!$E$2:$E$34)&amp;""') and '""&amp;C494&amp;""' matches '""&amp;TEXTJOIN(""|"", 1, 'Available Pokemon'!$E$2:$E$34)&amp;""' limit 1"",0)"),"#N/A")</f>
        <v>#N/A</v>
      </c>
      <c r="G494" s="40"/>
    </row>
    <row r="495">
      <c r="A495" s="11" t="s">
        <v>1226</v>
      </c>
      <c r="B495" s="38">
        <f>match(A495,'E19 Pokemon Locations'!$A$1:$A830,0)</f>
        <v>1809</v>
      </c>
      <c r="C495" s="33" t="str">
        <f t="array" ref="C495">index('E19 Pokemon Locations'!$A:$D,$B495,4)</f>
        <v>00182 Victory Road</v>
      </c>
      <c r="D495" s="38" t="str">
        <f>IFERROR(__xludf.DUMMYFUNCTION("query('E19 Pokemon Locations'!$A:$F,""Select D where A contains '""&amp;A495&amp;""' and not (D matches '""&amp;TEXTJOIN(""|"", 1, 'Available Pokemon'!$E$2:$E$34)&amp;""') and '""&amp;C495&amp;""' matches '""&amp;TEXTJOIN(""|"", 1, 'Available Pokemon'!$E$2:$E$34)&amp;""' limit 1"",0)"),"#N/A")</f>
        <v>#N/A</v>
      </c>
      <c r="G495" s="40"/>
    </row>
    <row r="496">
      <c r="A496" s="11" t="s">
        <v>1225</v>
      </c>
      <c r="B496" s="38">
        <f>match(A496,'E19 Pokemon Locations'!$A$1:$A830,0)</f>
        <v>1808</v>
      </c>
      <c r="C496" s="33" t="str">
        <f t="array" ref="C496">index('E19 Pokemon Locations'!$A:$D,$B496,4)</f>
        <v>00182 Victory Road</v>
      </c>
      <c r="D496" s="38" t="str">
        <f>IFERROR(__xludf.DUMMYFUNCTION("query('E19 Pokemon Locations'!$A:$F,""Select D where A contains '""&amp;A496&amp;""' and not (D matches '""&amp;TEXTJOIN(""|"", 1, 'Available Pokemon'!$E$2:$E$34)&amp;""') and '""&amp;C496&amp;""' matches '""&amp;TEXTJOIN(""|"", 1, 'Available Pokemon'!$E$2:$E$34)&amp;""' limit 1"",0)"),"#N/A")</f>
        <v>#N/A</v>
      </c>
      <c r="G496" s="40"/>
    </row>
    <row r="497">
      <c r="A497" s="11" t="s">
        <v>1227</v>
      </c>
      <c r="B497" s="38">
        <f>match(A497,'E19 Pokemon Locations'!$A$1:$A830,0)</f>
        <v>1810</v>
      </c>
      <c r="C497" s="33" t="str">
        <f t="array" ref="C497">index('E19 Pokemon Locations'!$A:$D,$B497,4)</f>
        <v>00182 Victory Road</v>
      </c>
      <c r="D497" s="38" t="str">
        <f>IFERROR(__xludf.DUMMYFUNCTION("query('E19 Pokemon Locations'!$A:$F,""Select D where A contains '""&amp;A497&amp;""' and not (D matches '""&amp;TEXTJOIN(""|"", 1, 'Available Pokemon'!$E$2:$E$34)&amp;""') and '""&amp;C497&amp;""' matches '""&amp;TEXTJOIN(""|"", 1, 'Available Pokemon'!$E$2:$E$34)&amp;""' limit 1"",0)"),"#N/A")</f>
        <v>#N/A</v>
      </c>
      <c r="G497" s="40"/>
    </row>
    <row r="498">
      <c r="A498" s="11" t="s">
        <v>1224</v>
      </c>
      <c r="B498" s="38">
        <f>match(A498,'E19 Pokemon Locations'!$A$1:$A830,0)</f>
        <v>1807</v>
      </c>
      <c r="C498" s="33" t="str">
        <f t="array" ref="C498">index('E19 Pokemon Locations'!$A:$D,$B498,4)</f>
        <v>00182 Victory Road</v>
      </c>
      <c r="D498" s="38" t="str">
        <f>IFERROR(__xludf.DUMMYFUNCTION("query('E19 Pokemon Locations'!$A:$F,""Select D where A contains '""&amp;A498&amp;""' and not (D matches '""&amp;TEXTJOIN(""|"", 1, 'Available Pokemon'!$E$2:$E$34)&amp;""') and '""&amp;C498&amp;""' matches '""&amp;TEXTJOIN(""|"", 1, 'Available Pokemon'!$E$2:$E$34)&amp;""' limit 1"",0)"),"#N/A")</f>
        <v>#N/A</v>
      </c>
      <c r="G498" s="40"/>
    </row>
    <row r="499">
      <c r="A499" s="11" t="s">
        <v>929</v>
      </c>
      <c r="B499" s="38">
        <f>match(A499,'E19 Pokemon Locations'!$A$1:$A830,0)</f>
        <v>929</v>
      </c>
      <c r="C499" s="33" t="str">
        <f t="array" ref="C499">index('E19 Pokemon Locations'!$A:$D,$B499,4)</f>
        <v>00093 Water Treatment Center</v>
      </c>
      <c r="D499" s="38" t="str">
        <f>IFERROR(__xludf.DUMMYFUNCTION("query('E19 Pokemon Locations'!$A:$F,""Select D where A contains '""&amp;A499&amp;""' and not (D matches '""&amp;TEXTJOIN(""|"", 1, 'Available Pokemon'!$E$2:$E$34)&amp;""') and '""&amp;C499&amp;""' matches '""&amp;TEXTJOIN(""|"", 1, 'Available Pokemon'!$E$2:$E$34)&amp;""' limit 1"",0)"),"#N/A")</f>
        <v>#N/A</v>
      </c>
      <c r="G499" s="40"/>
    </row>
    <row r="500">
      <c r="A500" s="11" t="s">
        <v>1217</v>
      </c>
      <c r="B500" s="38">
        <f>match(A500,'E19 Pokemon Locations'!$A$1:$A830,0)</f>
        <v>1793</v>
      </c>
      <c r="C500" s="33" t="str">
        <f t="array" ref="C500">index('E19 Pokemon Locations'!$A:$D,$B500,4)</f>
        <v>00182 Victory Road</v>
      </c>
      <c r="D500" s="38" t="str">
        <f>IFERROR(__xludf.DUMMYFUNCTION("query('E19 Pokemon Locations'!$A:$F,""Select D where A contains '""&amp;A500&amp;""' and not (D matches '""&amp;TEXTJOIN(""|"", 1, 'Available Pokemon'!$E$2:$E$34)&amp;""') and '""&amp;C500&amp;""' matches '""&amp;TEXTJOIN(""|"", 1, 'Available Pokemon'!$E$2:$E$34)&amp;""' limit 1"",0)"),"#N/A")</f>
        <v>#N/A</v>
      </c>
      <c r="G500" s="40"/>
    </row>
    <row r="501">
      <c r="A501" s="11" t="s">
        <v>1219</v>
      </c>
      <c r="B501" s="38">
        <f>match(A501,'E19 Pokemon Locations'!$A$1:$A830,0)</f>
        <v>1796</v>
      </c>
      <c r="C501" s="33" t="str">
        <f t="array" ref="C501">index('E19 Pokemon Locations'!$A:$D,$B501,4)</f>
        <v>00182 Victory Road</v>
      </c>
      <c r="D501" s="38" t="str">
        <f>IFERROR(__xludf.DUMMYFUNCTION("query('E19 Pokemon Locations'!$A:$F,""Select D where A contains '""&amp;A501&amp;""' and not (D matches '""&amp;TEXTJOIN(""|"", 1, 'Available Pokemon'!$E$2:$E$34)&amp;""') and '""&amp;C501&amp;""' matches '""&amp;TEXTJOIN(""|"", 1, 'Available Pokemon'!$E$2:$E$34)&amp;""' limit 1"",0)"),"#N/A")</f>
        <v>#N/A</v>
      </c>
      <c r="G501" s="40"/>
    </row>
    <row r="502">
      <c r="A502" s="11" t="s">
        <v>1220</v>
      </c>
      <c r="B502" s="38">
        <f>match(A502,'E19 Pokemon Locations'!$A$1:$A830,0)</f>
        <v>1800</v>
      </c>
      <c r="C502" s="33" t="str">
        <f t="array" ref="C502">index('E19 Pokemon Locations'!$A:$D,$B502,4)</f>
        <v>00182 Victory Road</v>
      </c>
      <c r="D502" s="38" t="str">
        <f>IFERROR(__xludf.DUMMYFUNCTION("query('E19 Pokemon Locations'!$A:$F,""Select D where A contains '""&amp;A502&amp;""' and not (D matches '""&amp;TEXTJOIN(""|"", 1, 'Available Pokemon'!$E$2:$E$34)&amp;""') and '""&amp;C502&amp;""' matches '""&amp;TEXTJOIN(""|"", 1, 'Available Pokemon'!$E$2:$E$34)&amp;""' limit 1"",0)"),"#N/A")</f>
        <v>#N/A</v>
      </c>
      <c r="G502" s="40"/>
    </row>
    <row r="503">
      <c r="A503" s="11" t="s">
        <v>1243</v>
      </c>
      <c r="B503" s="38">
        <f>match(A503,'E19 Pokemon Locations'!$A$1:$A830,0)</f>
        <v>1828</v>
      </c>
      <c r="C503" s="33" t="str">
        <f t="array" ref="C503">index('E19 Pokemon Locations'!$A:$D,$B503,4)</f>
        <v>00184 Charous Path</v>
      </c>
      <c r="D503" s="38" t="str">
        <f>IFERROR(__xludf.DUMMYFUNCTION("query('E19 Pokemon Locations'!$A:$F,""Select D where A contains '""&amp;A503&amp;""' and not (D matches '""&amp;TEXTJOIN(""|"", 1, 'Available Pokemon'!$E$2:$E$34)&amp;""') and '""&amp;C503&amp;""' matches '""&amp;TEXTJOIN(""|"", 1, 'Available Pokemon'!$E$2:$E$34)&amp;""' limit 1"",0)"),"#N/A")</f>
        <v>#N/A</v>
      </c>
      <c r="G503" s="40"/>
    </row>
    <row r="504">
      <c r="A504" s="11" t="s">
        <v>1242</v>
      </c>
      <c r="B504" s="38">
        <f>match(A504,'E19 Pokemon Locations'!$A$1:$A830,0)</f>
        <v>1826</v>
      </c>
      <c r="C504" s="33" t="str">
        <f t="array" ref="C504">index('E19 Pokemon Locations'!$A:$D,$B504,4)</f>
        <v>00184 Charous Path</v>
      </c>
      <c r="D504" s="38" t="str">
        <f>IFERROR(__xludf.DUMMYFUNCTION("query('E19 Pokemon Locations'!$A:$F,""Select D where A contains '""&amp;A504&amp;""' and not (D matches '""&amp;TEXTJOIN(""|"", 1, 'Available Pokemon'!$E$2:$E$34)&amp;""') and '""&amp;C504&amp;""' matches '""&amp;TEXTJOIN(""|"", 1, 'Available Pokemon'!$E$2:$E$34)&amp;""' limit 1"",0)"),"#N/A")</f>
        <v>#N/A</v>
      </c>
      <c r="G504" s="40"/>
    </row>
    <row r="505">
      <c r="A505" s="11" t="s">
        <v>1248</v>
      </c>
      <c r="B505" s="38">
        <f>match(A505,'E19 Pokemon Locations'!$A$1:$A830,0)</f>
        <v>1838</v>
      </c>
      <c r="C505" s="33" t="str">
        <f t="array" ref="C505">index('E19 Pokemon Locations'!$A:$D,$B505,4)</f>
        <v>00185 New World - Vanhanen Castle</v>
      </c>
      <c r="D505" s="38" t="str">
        <f>IFERROR(__xludf.DUMMYFUNCTION("query('E19 Pokemon Locations'!$A:$F,""Select D where A contains '""&amp;A505&amp;""' and not (D matches '""&amp;TEXTJOIN(""|"", 1, 'Available Pokemon'!$E$2:$E$34)&amp;""') and '""&amp;C505&amp;""' matches '""&amp;TEXTJOIN(""|"", 1, 'Available Pokemon'!$E$2:$E$34)&amp;""' limit 1"",0)"),"#N/A")</f>
        <v>#N/A</v>
      </c>
      <c r="G505" s="40"/>
    </row>
    <row r="506">
      <c r="A506" s="11" t="s">
        <v>1269</v>
      </c>
      <c r="B506" s="38">
        <f>match(A506,'E19 Pokemon Locations'!$A$1:$A830,0)</f>
        <v>1860</v>
      </c>
      <c r="C506" s="33" t="str">
        <f t="array" ref="C506">index('E19 Pokemon Locations'!$A:$D,$B506,4)</f>
        <v>00186 New World - Route 2</v>
      </c>
      <c r="D506" s="38" t="str">
        <f>IFERROR(__xludf.DUMMYFUNCTION("query('E19 Pokemon Locations'!$A:$F,""Select D where A contains '""&amp;A506&amp;""' and not (D matches '""&amp;TEXTJOIN(""|"", 1, 'Available Pokemon'!$E$2:$E$34)&amp;""') and '""&amp;C506&amp;""' matches '""&amp;TEXTJOIN(""|"", 1, 'Available Pokemon'!$E$2:$E$34)&amp;""' limit 1"",0)"),"#N/A")</f>
        <v>#N/A</v>
      </c>
      <c r="G506" s="40"/>
    </row>
    <row r="507">
      <c r="A507" s="11" t="s">
        <v>1270</v>
      </c>
      <c r="B507" s="38">
        <f>match(A507,'E19 Pokemon Locations'!$A$1:$A830,0)</f>
        <v>1866</v>
      </c>
      <c r="C507" s="33" t="str">
        <f t="array" ref="C507">index('E19 Pokemon Locations'!$A:$D,$B507,4)</f>
        <v>00186 New World - Route 2</v>
      </c>
      <c r="D507" s="38" t="str">
        <f>IFERROR(__xludf.DUMMYFUNCTION("query('E19 Pokemon Locations'!$A:$F,""Select D where A contains '""&amp;A507&amp;""' and not (D matches '""&amp;TEXTJOIN(""|"", 1, 'Available Pokemon'!$E$2:$E$34)&amp;""') and '""&amp;C507&amp;""' matches '""&amp;TEXTJOIN(""|"", 1, 'Available Pokemon'!$E$2:$E$34)&amp;""' limit 1"",0)"),"#N/A")</f>
        <v>#N/A</v>
      </c>
      <c r="G507" s="40"/>
    </row>
    <row r="508">
      <c r="A508" s="11" t="s">
        <v>462</v>
      </c>
      <c r="B508" s="38">
        <f>match(A508,'E19 Pokemon Locations'!$A$1:$A830,0)</f>
        <v>302</v>
      </c>
      <c r="C508" s="33" t="str">
        <f t="array" ref="C508">index('E19 Pokemon Locations'!$A:$D,$B508,4)</f>
        <v>00009 Obsidia Ward</v>
      </c>
      <c r="D508" s="38" t="str">
        <f>IFERROR(__xludf.DUMMYFUNCTION("query('E19 Pokemon Locations'!$A:$F,""Select D where A contains '""&amp;A508&amp;""' and not (D matches '""&amp;TEXTJOIN(""|"", 1, 'Available Pokemon'!$E$2:$E$34)&amp;""') and '""&amp;C508&amp;""' matches '""&amp;TEXTJOIN(""|"", 1, 'Available Pokemon'!$E$2:$E$34)&amp;""' limit 1"",0)"),"00186 New World - Route 2")</f>
        <v>00186 New World - Route 2</v>
      </c>
      <c r="G508" s="40"/>
    </row>
    <row r="509">
      <c r="A509" s="11" t="s">
        <v>676</v>
      </c>
      <c r="B509" s="38">
        <f>match(A509,'E19 Pokemon Locations'!$A$1:$A830,0)</f>
        <v>540</v>
      </c>
      <c r="C509" s="33" t="str">
        <f t="array" ref="C509">index('E19 Pokemon Locations'!$A:$D,$B509,4)</f>
        <v>00054 Tanzan Cove</v>
      </c>
      <c r="D509" s="38" t="str">
        <f>IFERROR(__xludf.DUMMYFUNCTION("query('E19 Pokemon Locations'!$A:$F,""Select D where A contains '""&amp;A509&amp;""' and not (D matches '""&amp;TEXTJOIN(""|"", 1, 'Available Pokemon'!$E$2:$E$34)&amp;""') and '""&amp;C509&amp;""' matches '""&amp;TEXTJOIN(""|"", 1, 'Available Pokemon'!$E$2:$E$34)&amp;""' limit 1"",0)"),"#N/A")</f>
        <v>#N/A</v>
      </c>
      <c r="G509" s="40"/>
    </row>
    <row r="510">
      <c r="A510" s="11" t="s">
        <v>1103</v>
      </c>
      <c r="B510" s="38">
        <f>match(A510,'E19 Pokemon Locations'!$A$1:$A830,0)</f>
        <v>1590</v>
      </c>
      <c r="C510" s="33" t="str">
        <f t="array" ref="C510">index('E19 Pokemon Locations'!$A:$D,$B510,4)</f>
        <v>00171 1R253 Scrapyard</v>
      </c>
      <c r="D510" s="38" t="str">
        <f>IFERROR(__xludf.DUMMYFUNCTION("query('E19 Pokemon Locations'!$A:$F,""Select D where A contains '""&amp;A510&amp;""' and not (D matches '""&amp;TEXTJOIN(""|"", 1, 'Available Pokemon'!$E$2:$E$34)&amp;""') and '""&amp;C510&amp;""' matches '""&amp;TEXTJOIN(""|"", 1, 'Available Pokemon'!$E$2:$E$34)&amp;""' limit 1"",0)"),"#N/A")</f>
        <v>#N/A</v>
      </c>
      <c r="G510" s="40"/>
    </row>
    <row r="511">
      <c r="A511" s="11" t="s">
        <v>1286</v>
      </c>
      <c r="B511" s="38">
        <f>match(A511,'E19 Pokemon Locations'!$A$1:$A830,0)</f>
        <v>1902</v>
      </c>
      <c r="C511" s="33" t="str">
        <f t="array" ref="C511">index('E19 Pokemon Locations'!$A:$D,$B511,4)</f>
        <v>00190 New World - Route 3</v>
      </c>
      <c r="D511" s="38" t="str">
        <f>IFERROR(__xludf.DUMMYFUNCTION("query('E19 Pokemon Locations'!$A:$F,""Select D where A contains '""&amp;A511&amp;""' and not (D matches '""&amp;TEXTJOIN(""|"", 1, 'Available Pokemon'!$E$2:$E$34)&amp;""') and '""&amp;C511&amp;""' matches '""&amp;TEXTJOIN(""|"", 1, 'Available Pokemon'!$E$2:$E$34)&amp;""' limit 1"",0)"),"#N/A")</f>
        <v>#N/A</v>
      </c>
      <c r="G511" s="40"/>
    </row>
    <row r="512">
      <c r="A512" s="11" t="s">
        <v>1285</v>
      </c>
      <c r="B512" s="38">
        <f>match(A512,'E19 Pokemon Locations'!$A$1:$A830,0)</f>
        <v>1901</v>
      </c>
      <c r="C512" s="33" t="str">
        <f t="array" ref="C512">index('E19 Pokemon Locations'!$A:$D,$B512,4)</f>
        <v>00190 New World - Route 3</v>
      </c>
      <c r="D512" s="38" t="str">
        <f>IFERROR(__xludf.DUMMYFUNCTION("query('E19 Pokemon Locations'!$A:$F,""Select D where A contains '""&amp;A512&amp;""' and not (D matches '""&amp;TEXTJOIN(""|"", 1, 'Available Pokemon'!$E$2:$E$34)&amp;""') and '""&amp;C512&amp;""' matches '""&amp;TEXTJOIN(""|"", 1, 'Available Pokemon'!$E$2:$E$34)&amp;""' limit 1"",0)"),"#N/A")</f>
        <v>#N/A</v>
      </c>
      <c r="G512" s="40"/>
    </row>
    <row r="513">
      <c r="A513" s="11" t="s">
        <v>1296</v>
      </c>
      <c r="B513" s="38">
        <f>match(A513,'E19 Pokemon Locations'!$A$1:$A830,0)</f>
        <v>1933</v>
      </c>
      <c r="C513" s="33" t="str">
        <f t="array" ref="C513">index('E19 Pokemon Locations'!$A:$D,$B513,4)</f>
        <v>00191 New World - Route 4</v>
      </c>
      <c r="D513" s="38" t="str">
        <f>IFERROR(__xludf.DUMMYFUNCTION("query('E19 Pokemon Locations'!$A:$F,""Select D where A contains '""&amp;A513&amp;""' and not (D matches '""&amp;TEXTJOIN(""|"", 1, 'Available Pokemon'!$E$2:$E$34)&amp;""') and '""&amp;C513&amp;""' matches '""&amp;TEXTJOIN(""|"", 1, 'Available Pokemon'!$E$2:$E$34)&amp;""' limit 1"",0)"),"#N/A")</f>
        <v>#N/A</v>
      </c>
      <c r="G513" s="40"/>
    </row>
    <row r="514">
      <c r="A514" s="11" t="s">
        <v>1298</v>
      </c>
      <c r="B514" s="38">
        <f>match(A514,'E19 Pokemon Locations'!$A$1:$A830,0)</f>
        <v>1945</v>
      </c>
      <c r="C514" s="33" t="str">
        <f t="array" ref="C514">index('E19 Pokemon Locations'!$A:$D,$B514,4)</f>
        <v>00192 New World - Chrysolia Forest</v>
      </c>
      <c r="D514" s="38" t="str">
        <f>IFERROR(__xludf.DUMMYFUNCTION("query('E19 Pokemon Locations'!$A:$F,""Select D where A contains '""&amp;A514&amp;""' and not (D matches '""&amp;TEXTJOIN(""|"", 1, 'Available Pokemon'!$E$2:$E$34)&amp;""') and '""&amp;C514&amp;""' matches '""&amp;TEXTJOIN(""|"", 1, 'Available Pokemon'!$E$2:$E$34)&amp;""' limit 1"",0)"),"#N/A")</f>
        <v>#N/A</v>
      </c>
      <c r="G514" s="40"/>
    </row>
    <row r="515">
      <c r="A515" s="11" t="s">
        <v>447</v>
      </c>
      <c r="B515" s="38">
        <f>match(A515,'E19 Pokemon Locations'!$A$1:$A830,0)</f>
        <v>291</v>
      </c>
      <c r="C515" s="33" t="str">
        <f t="array" ref="C515">index('E19 Pokemon Locations'!$A:$D,$B515,4)</f>
        <v>00025 Grand Stairway</v>
      </c>
      <c r="D515" s="38" t="str">
        <f>IFERROR(__xludf.DUMMYFUNCTION("query('E19 Pokemon Locations'!$A:$F,""Select D where A contains '""&amp;A515&amp;""' and not (D matches '""&amp;TEXTJOIN(""|"", 1, 'Available Pokemon'!$E$2:$E$34)&amp;""') and '""&amp;C515&amp;""' matches '""&amp;TEXTJOIN(""|"", 1, 'Available Pokemon'!$E$2:$E$34)&amp;""' limit 1"",0)"),"#N/A")</f>
        <v>#N/A</v>
      </c>
      <c r="G515" s="40"/>
    </row>
    <row r="516">
      <c r="A516" s="11" t="s">
        <v>482</v>
      </c>
      <c r="B516" s="38">
        <f>match(A516,'E19 Pokemon Locations'!$A$1:$A830,0)</f>
        <v>313</v>
      </c>
      <c r="C516" s="33" t="str">
        <f t="array" ref="C516">index('E19 Pokemon Locations'!$A:$D,$B516,4)</f>
        <v>00025 Grand Stairway</v>
      </c>
      <c r="D516" s="38" t="str">
        <f>IFERROR(__xludf.DUMMYFUNCTION("query('E19 Pokemon Locations'!$A:$F,""Select D where A contains '""&amp;A516&amp;""' and not (D matches '""&amp;TEXTJOIN(""|"", 1, 'Available Pokemon'!$E$2:$E$34)&amp;""') and '""&amp;C516&amp;""' matches '""&amp;TEXTJOIN(""|"", 1, 'Available Pokemon'!$E$2:$E$34)&amp;""' limit 1"",0)"),"#N/A")</f>
        <v>#N/A</v>
      </c>
      <c r="G516" s="40"/>
    </row>
    <row r="517">
      <c r="A517" s="11" t="s">
        <v>768</v>
      </c>
      <c r="B517" s="38">
        <f>match(A517,'E19 Pokemon Locations'!$A$1:$A830,0)</f>
        <v>699</v>
      </c>
      <c r="C517" s="33" t="str">
        <f t="array" ref="C517">index('E19 Pokemon Locations'!$A:$D,$B517,4)</f>
        <v>00027 Yureyu Power Plant</v>
      </c>
      <c r="D517" s="38" t="str">
        <f>IFERROR(__xludf.DUMMYFUNCTION("query('E19 Pokemon Locations'!$A:$F,""Select D where A contains '""&amp;A517&amp;""' and not (D matches '""&amp;TEXTJOIN(""|"", 1, 'Available Pokemon'!$E$2:$E$34)&amp;""') and '""&amp;C517&amp;""' matches '""&amp;TEXTJOIN(""|"", 1, 'Available Pokemon'!$E$2:$E$34)&amp;""' limit 1"",0)"),"#N/A")</f>
        <v>#N/A</v>
      </c>
      <c r="G517" s="40"/>
    </row>
    <row r="518">
      <c r="A518" s="11" t="s">
        <v>1336</v>
      </c>
      <c r="B518" s="38">
        <f>match(A518,'E19 Pokemon Locations'!$A$1:$A830,0)</f>
        <v>1999</v>
      </c>
      <c r="C518" s="33" t="str">
        <f t="array" ref="C518">index('E19 Pokemon Locations'!$A:$D,$B518,4)</f>
        <v>00194 New World - Lost Railcave</v>
      </c>
      <c r="D518" s="38" t="str">
        <f>IFERROR(__xludf.DUMMYFUNCTION("query('E19 Pokemon Locations'!$A:$F,""Select D where A contains '""&amp;A518&amp;""' and not (D matches '""&amp;TEXTJOIN(""|"", 1, 'Available Pokemon'!$E$2:$E$34)&amp;""') and '""&amp;C518&amp;""' matches '""&amp;TEXTJOIN(""|"", 1, 'Available Pokemon'!$E$2:$E$34)&amp;""' limit 1"",0)"),"#N/A")</f>
        <v>#N/A</v>
      </c>
      <c r="G518" s="40"/>
    </row>
    <row r="519">
      <c r="A519" s="11" t="s">
        <v>1346</v>
      </c>
      <c r="B519" s="38">
        <f>match(A519,'E19 Pokemon Locations'!$A$1:$A830,0)</f>
        <v>2032</v>
      </c>
      <c r="C519" s="33" t="str">
        <f t="array" ref="C519">index('E19 Pokemon Locations'!$A:$D,$B519,4)</f>
        <v>00199 New World - Victory Road</v>
      </c>
      <c r="D519" s="38" t="str">
        <f>IFERROR(__xludf.DUMMYFUNCTION("query('E19 Pokemon Locations'!$A:$F,""Select D where A contains '""&amp;A519&amp;""' and not (D matches '""&amp;TEXTJOIN(""|"", 1, 'Available Pokemon'!$E$2:$E$34)&amp;""') and '""&amp;C519&amp;""' matches '""&amp;TEXTJOIN(""|"", 1, 'Available Pokemon'!$E$2:$E$34)&amp;""' limit 1"",0)"),"#N/A")</f>
        <v>#N/A</v>
      </c>
      <c r="G519" s="40"/>
    </row>
    <row r="520">
      <c r="A520" s="11" t="s">
        <v>1344</v>
      </c>
      <c r="B520" s="38">
        <f>match(A520,'E19 Pokemon Locations'!$A$1:$A830,0)</f>
        <v>2026</v>
      </c>
      <c r="C520" s="33" t="str">
        <f t="array" ref="C520">index('E19 Pokemon Locations'!$A:$D,$B520,4)</f>
        <v>00199 New World - Victory Road</v>
      </c>
      <c r="D520" s="38" t="str">
        <f>IFERROR(__xludf.DUMMYFUNCTION("query('E19 Pokemon Locations'!$A:$F,""Select D where A contains '""&amp;A520&amp;""' and not (D matches '""&amp;TEXTJOIN(""|"", 1, 'Available Pokemon'!$E$2:$E$34)&amp;""') and '""&amp;C520&amp;""' matches '""&amp;TEXTJOIN(""|"", 1, 'Available Pokemon'!$E$2:$E$34)&amp;""' limit 1"",0)"),"#N/A")</f>
        <v>#N/A</v>
      </c>
      <c r="G520" s="40"/>
    </row>
    <row r="521">
      <c r="A521" s="11" t="s">
        <v>1300</v>
      </c>
      <c r="B521" s="38">
        <f>match(A521,'E19 Pokemon Locations'!$A$1:$A830,0)</f>
        <v>1954</v>
      </c>
      <c r="C521" s="33" t="str">
        <f t="array" ref="C521">index('E19 Pokemon Locations'!$A:$D,$B521,4)</f>
        <v>00193 Chrysolia Deepwoods</v>
      </c>
      <c r="D521" s="38" t="str">
        <f>IFERROR(__xludf.DUMMYFUNCTION("query('E19 Pokemon Locations'!$A:$F,""Select D where A contains '""&amp;A521&amp;""' and not (D matches '""&amp;TEXTJOIN(""|"", 1, 'Available Pokemon'!$E$2:$E$34)&amp;""') and '""&amp;C521&amp;""' matches '""&amp;TEXTJOIN(""|"", 1, 'Available Pokemon'!$E$2:$E$34)&amp;""' limit 1"",0)"),"#N/A")</f>
        <v>#N/A</v>
      </c>
      <c r="G521" s="40"/>
    </row>
    <row r="522">
      <c r="A522" s="11" t="s">
        <v>1301</v>
      </c>
      <c r="B522" s="38">
        <f>match(A522,'E19 Pokemon Locations'!$A$1:$A830,0)</f>
        <v>1962</v>
      </c>
      <c r="C522" s="33" t="str">
        <f t="array" ref="C522">index('E19 Pokemon Locations'!$A:$D,$B522,4)</f>
        <v>00193 Chrysolia Deepwoods</v>
      </c>
      <c r="D522" s="38" t="str">
        <f>IFERROR(__xludf.DUMMYFUNCTION("query('E19 Pokemon Locations'!$A:$F,""Select D where A contains '""&amp;A522&amp;""' and not (D matches '""&amp;TEXTJOIN(""|"", 1, 'Available Pokemon'!$E$2:$E$34)&amp;""') and '""&amp;C522&amp;""' matches '""&amp;TEXTJOIN(""|"", 1, 'Available Pokemon'!$E$2:$E$34)&amp;""' limit 1"",0)"),"#N/A")</f>
        <v>#N/A</v>
      </c>
      <c r="G522" s="40"/>
    </row>
    <row r="523">
      <c r="A523" s="11" t="s">
        <v>404</v>
      </c>
      <c r="B523" s="38">
        <f>match(A523,'E19 Pokemon Locations'!$A$1:$A830,0)</f>
        <v>260</v>
      </c>
      <c r="C523" s="33" t="str">
        <f t="array" ref="C523">index('E19 Pokemon Locations'!$A:$D,$B523,4)</f>
        <v>00018 Rhodochrine Jungle</v>
      </c>
      <c r="D523" s="38" t="str">
        <f>IFERROR(__xludf.DUMMYFUNCTION("query('E19 Pokemon Locations'!$A:$F,""Select D where A contains '""&amp;A523&amp;""' and not (D matches '""&amp;TEXTJOIN(""|"", 1, 'Available Pokemon'!$E$2:$E$34)&amp;""') and '""&amp;C523&amp;""' matches '""&amp;TEXTJOIN(""|"", 1, 'Available Pokemon'!$E$2:$E$34)&amp;""' limit 1"",0)"),"#N/A")</f>
        <v>#N/A</v>
      </c>
      <c r="G523" s="40"/>
    </row>
    <row r="524">
      <c r="A524" s="11" t="s">
        <v>1303</v>
      </c>
      <c r="B524" s="38">
        <f>match(A524,'E19 Pokemon Locations'!$A$1:$A830,0)</f>
        <v>1968</v>
      </c>
      <c r="C524" s="33" t="str">
        <f t="array" ref="C524">index('E19 Pokemon Locations'!$A:$D,$B524,4)</f>
        <v>00193 Chrysolia Deepwoods</v>
      </c>
      <c r="D524" s="38" t="str">
        <f>IFERROR(__xludf.DUMMYFUNCTION("query('E19 Pokemon Locations'!$A:$F,""Select D where A contains '""&amp;A524&amp;""' and not (D matches '""&amp;TEXTJOIN(""|"", 1, 'Available Pokemon'!$E$2:$E$34)&amp;""') and '""&amp;C524&amp;""' matches '""&amp;TEXTJOIN(""|"", 1, 'Available Pokemon'!$E$2:$E$34)&amp;""' limit 1"",0)"),"#N/A")</f>
        <v>#N/A</v>
      </c>
      <c r="G524" s="40"/>
    </row>
    <row r="525">
      <c r="A525" s="11" t="s">
        <v>1304</v>
      </c>
      <c r="B525" s="38">
        <f>match(A525,'E19 Pokemon Locations'!$A$1:$A830,0)</f>
        <v>1972</v>
      </c>
      <c r="C525" s="33" t="str">
        <f t="array" ref="C525">index('E19 Pokemon Locations'!$A:$D,$B525,4)</f>
        <v>00193 Chrysolia Deepwoods</v>
      </c>
      <c r="D525" s="38" t="str">
        <f>IFERROR(__xludf.DUMMYFUNCTION("query('E19 Pokemon Locations'!$A:$F,""Select D where A contains '""&amp;A525&amp;""' and not (D matches '""&amp;TEXTJOIN(""|"", 1, 'Available Pokemon'!$E$2:$E$34)&amp;""') and '""&amp;C525&amp;""' matches '""&amp;TEXTJOIN(""|"", 1, 'Available Pokemon'!$E$2:$E$34)&amp;""' limit 1"",0)"),"#N/A")</f>
        <v>#N/A</v>
      </c>
      <c r="G525" s="40"/>
    </row>
    <row r="526">
      <c r="A526" s="11" t="s">
        <v>1302</v>
      </c>
      <c r="B526" s="38">
        <f>match(A526,'E19 Pokemon Locations'!$A$1:$A830,0)</f>
        <v>1965</v>
      </c>
      <c r="C526" s="33" t="str">
        <f t="array" ref="C526">index('E19 Pokemon Locations'!$A:$D,$B526,4)</f>
        <v>00193 Chrysolia Deepwoods</v>
      </c>
      <c r="D526" s="38" t="str">
        <f>IFERROR(__xludf.DUMMYFUNCTION("query('E19 Pokemon Locations'!$A:$F,""Select D where A contains '""&amp;A526&amp;""' and not (D matches '""&amp;TEXTJOIN(""|"", 1, 'Available Pokemon'!$E$2:$E$34)&amp;""') and '""&amp;C526&amp;""' matches '""&amp;TEXTJOIN(""|"", 1, 'Available Pokemon'!$E$2:$E$34)&amp;""' limit 1"",0)"),"#N/A")</f>
        <v>#N/A</v>
      </c>
      <c r="G526" s="40"/>
    </row>
    <row r="527">
      <c r="A527" s="11" t="s">
        <v>1305</v>
      </c>
      <c r="B527" s="38">
        <f>match(A527,'E19 Pokemon Locations'!$A$1:$A830,0)</f>
        <v>1974</v>
      </c>
      <c r="C527" s="33" t="str">
        <f t="array" ref="C527">index('E19 Pokemon Locations'!$A:$D,$B527,4)</f>
        <v>00193 Chrysolia Deepwoods</v>
      </c>
      <c r="D527" s="38" t="str">
        <f>IFERROR(__xludf.DUMMYFUNCTION("query('E19 Pokemon Locations'!$A:$F,""Select D where A contains '""&amp;A527&amp;""' and not (D matches '""&amp;TEXTJOIN(""|"", 1, 'Available Pokemon'!$E$2:$E$34)&amp;""') and '""&amp;C527&amp;""' matches '""&amp;TEXTJOIN(""|"", 1, 'Available Pokemon'!$E$2:$E$34)&amp;""' limit 1"",0)"),"#N/A")</f>
        <v>#N/A</v>
      </c>
      <c r="G527" s="40"/>
    </row>
    <row r="528">
      <c r="A528" s="11" t="s">
        <v>1339</v>
      </c>
      <c r="B528" s="38">
        <f>match(A528,'E19 Pokemon Locations'!$A$1:$A830,0)</f>
        <v>2014</v>
      </c>
      <c r="C528" s="33" t="str">
        <f t="array" ref="C528">index('E19 Pokemon Locations'!$A:$D,$B528,4)</f>
        <v>00195 Twilight Desert</v>
      </c>
      <c r="D528" s="38" t="str">
        <f>IFERROR(__xludf.DUMMYFUNCTION("query('E19 Pokemon Locations'!$A:$F,""Select D where A contains '""&amp;A528&amp;""' and not (D matches '""&amp;TEXTJOIN(""|"", 1, 'Available Pokemon'!$E$2:$E$34)&amp;""') and '""&amp;C528&amp;""' matches '""&amp;TEXTJOIN(""|"", 1, 'Available Pokemon'!$E$2:$E$34)&amp;""' limit 1"",0)"),"#N/A")</f>
        <v>#N/A</v>
      </c>
      <c r="G528" s="40"/>
    </row>
    <row r="529">
      <c r="A529" s="11" t="s">
        <v>1340</v>
      </c>
      <c r="B529" s="38">
        <f>match(A529,'E19 Pokemon Locations'!$A$1:$A830,0)</f>
        <v>2015</v>
      </c>
      <c r="C529" s="33" t="str">
        <f t="array" ref="C529">index('E19 Pokemon Locations'!$A:$D,$B529,4)</f>
        <v>00195 Twilight Desert</v>
      </c>
      <c r="D529" s="38" t="str">
        <f>IFERROR(__xludf.DUMMYFUNCTION("query('E19 Pokemon Locations'!$A:$F,""Select D where A contains '""&amp;A529&amp;""' and not (D matches '""&amp;TEXTJOIN(""|"", 1, 'Available Pokemon'!$E$2:$E$34)&amp;""') and '""&amp;C529&amp;""' matches '""&amp;TEXTJOIN(""|"", 1, 'Available Pokemon'!$E$2:$E$34)&amp;""' limit 1"",0)"),"#N/A")</f>
        <v>#N/A</v>
      </c>
      <c r="G529" s="40"/>
    </row>
    <row r="530">
      <c r="A530" s="11" t="s">
        <v>957</v>
      </c>
      <c r="B530" s="38">
        <f>match(A530,'E19 Pokemon Locations'!$A$1:$A830,0)</f>
        <v>981</v>
      </c>
      <c r="C530" s="33" t="str">
        <f t="array" ref="C530">index('E19 Pokemon Locations'!$A:$D,$B530,4)</f>
        <v>00045 Spinel Town</v>
      </c>
      <c r="D530" s="38" t="str">
        <f>IFERROR(__xludf.DUMMYFUNCTION("query('E19 Pokemon Locations'!$A:$F,""Select D where A contains '""&amp;A530&amp;""' and not (D matches '""&amp;TEXTJOIN(""|"", 1, 'Available Pokemon'!$E$2:$E$34)&amp;""') and '""&amp;C530&amp;""' matches '""&amp;TEXTJOIN(""|"", 1, 'Available Pokemon'!$E$2:$E$34)&amp;""' limit 1"",0)"),"#N/A")</f>
        <v>#N/A</v>
      </c>
      <c r="G530" s="40"/>
    </row>
    <row r="531">
      <c r="A531" s="11" t="s">
        <v>1343</v>
      </c>
      <c r="B531" s="38">
        <f>match(A531,'E19 Pokemon Locations'!$A$1:$A830,0)</f>
        <v>2024</v>
      </c>
      <c r="C531" s="33" t="str">
        <f t="array" ref="C531">index('E19 Pokemon Locations'!$A:$D,$B531,4)</f>
        <v>00197 New World - Train</v>
      </c>
      <c r="D531" s="38" t="str">
        <f>IFERROR(__xludf.DUMMYFUNCTION("query('E19 Pokemon Locations'!$A:$F,""Select D where A contains '""&amp;A531&amp;""' and not (D matches '""&amp;TEXTJOIN(""|"", 1, 'Available Pokemon'!$E$2:$E$34)&amp;""') and '""&amp;C531&amp;""' matches '""&amp;TEXTJOIN(""|"", 1, 'Available Pokemon'!$E$2:$E$34)&amp;""' limit 1"",0)"),"#N/A")</f>
        <v>#N/A</v>
      </c>
      <c r="G531" s="40"/>
    </row>
    <row r="532">
      <c r="A532" s="11" t="s">
        <v>1341</v>
      </c>
      <c r="B532" s="38">
        <f>match(A532,'E19 Pokemon Locations'!$A$1:$A830,0)</f>
        <v>2018</v>
      </c>
      <c r="C532" s="33" t="str">
        <f t="array" ref="C532">index('E19 Pokemon Locations'!$A:$D,$B532,4)</f>
        <v>00197 New World - Train</v>
      </c>
      <c r="D532" s="38" t="str">
        <f>IFERROR(__xludf.DUMMYFUNCTION("query('E19 Pokemon Locations'!$A:$F,""Select D where A contains '""&amp;A532&amp;""' and not (D matches '""&amp;TEXTJOIN(""|"", 1, 'Available Pokemon'!$E$2:$E$34)&amp;""') and '""&amp;C532&amp;""' matches '""&amp;TEXTJOIN(""|"", 1, 'Available Pokemon'!$E$2:$E$34)&amp;""' limit 1"",0)"),"#N/A")</f>
        <v>#N/A</v>
      </c>
      <c r="G532" s="40"/>
    </row>
    <row r="533">
      <c r="A533" s="11" t="s">
        <v>660</v>
      </c>
      <c r="B533" s="38">
        <f>match(A533,'E19 Pokemon Locations'!$A$1:$A830,0)</f>
        <v>529</v>
      </c>
      <c r="C533" s="33" t="str">
        <f t="array" ref="C533">index('E19 Pokemon Locations'!$A:$D,$B533,4)</f>
        <v>00045 Spinel Town</v>
      </c>
      <c r="D533" s="38" t="str">
        <f>IFERROR(__xludf.DUMMYFUNCTION("query('E19 Pokemon Locations'!$A:$F,""Select D where A contains '""&amp;A533&amp;""' and not (D matches '""&amp;TEXTJOIN(""|"", 1, 'Available Pokemon'!$E$2:$E$34)&amp;""') and '""&amp;C533&amp;""' matches '""&amp;TEXTJOIN(""|"", 1, 'Available Pokemon'!$E$2:$E$34)&amp;""' limit 1"",0)"),"#N/A")</f>
        <v>#N/A</v>
      </c>
      <c r="G533" s="40"/>
    </row>
    <row r="534">
      <c r="A534" s="11" t="s">
        <v>658</v>
      </c>
      <c r="B534" s="38">
        <f>match(A534,'E19 Pokemon Locations'!$A$1:$A830,0)</f>
        <v>528</v>
      </c>
      <c r="C534" s="33" t="str">
        <f t="array" ref="C534">index('E19 Pokemon Locations'!$A:$D,$B534,4)</f>
        <v>00045 Spinel Town</v>
      </c>
      <c r="D534" s="38" t="str">
        <f>IFERROR(__xludf.DUMMYFUNCTION("query('E19 Pokemon Locations'!$A:$F,""Select D where A contains '""&amp;A534&amp;""' and not (D matches '""&amp;TEXTJOIN(""|"", 1, 'Available Pokemon'!$E$2:$E$34)&amp;""') and '""&amp;C534&amp;""' matches '""&amp;TEXTJOIN(""|"", 1, 'Available Pokemon'!$E$2:$E$34)&amp;""' limit 1"",0)"),"#N/A")</f>
        <v>#N/A</v>
      </c>
      <c r="G534" s="40"/>
    </row>
    <row r="535">
      <c r="A535" s="11" t="s">
        <v>653</v>
      </c>
      <c r="B535" s="38">
        <f>match(A535,'E19 Pokemon Locations'!$A$1:$A830,0)</f>
        <v>525</v>
      </c>
      <c r="C535" s="33" t="str">
        <f t="array" ref="C535">index('E19 Pokemon Locations'!$A:$D,$B535,4)</f>
        <v>00045 Spinel Town</v>
      </c>
      <c r="D535" s="38" t="str">
        <f>IFERROR(__xludf.DUMMYFUNCTION("query('E19 Pokemon Locations'!$A:$F,""Select D where A contains '""&amp;A535&amp;""' and not (D matches '""&amp;TEXTJOIN(""|"", 1, 'Available Pokemon'!$E$2:$E$34)&amp;""') and '""&amp;C535&amp;""' matches '""&amp;TEXTJOIN(""|"", 1, 'Available Pokemon'!$E$2:$E$34)&amp;""' limit 1"",0)"),"#N/A")</f>
        <v>#N/A</v>
      </c>
      <c r="G535" s="40"/>
    </row>
    <row r="536">
      <c r="A536" s="11" t="s">
        <v>1483</v>
      </c>
      <c r="B536" s="38">
        <f>match(A536,'E19 Pokemon Locations'!$A$1:$A830,0)</f>
        <v>2380</v>
      </c>
      <c r="C536" s="33" t="str">
        <f t="array" ref="C536">index('E19 Pokemon Locations'!$A:$D,$B536,4)</f>
        <v>00198 Manyworld Forest</v>
      </c>
      <c r="D536" s="38" t="str">
        <f>IFERROR(__xludf.DUMMYFUNCTION("query('E19 Pokemon Locations'!$A:$F,""Select D where A contains '""&amp;A536&amp;""' and not (D matches '""&amp;TEXTJOIN(""|"", 1, 'Available Pokemon'!$E$2:$E$34)&amp;""') and '""&amp;C536&amp;""' matches '""&amp;TEXTJOIN(""|"", 1, 'Available Pokemon'!$E$2:$E$34)&amp;""' limit 1"",0)"),"#N/A")</f>
        <v>#N/A</v>
      </c>
      <c r="G536" s="40"/>
    </row>
    <row r="537">
      <c r="A537" s="11" t="s">
        <v>1485</v>
      </c>
      <c r="B537" s="38">
        <f>match(A537,'E19 Pokemon Locations'!$A$1:$A830,0)</f>
        <v>2386</v>
      </c>
      <c r="C537" s="33" t="str">
        <f t="array" ref="C537">index('E19 Pokemon Locations'!$A:$D,$B537,4)</f>
        <v>00198 Manyworld Forest</v>
      </c>
      <c r="D537" s="38" t="str">
        <f>IFERROR(__xludf.DUMMYFUNCTION("query('E19 Pokemon Locations'!$A:$F,""Select D where A contains '""&amp;A537&amp;""' and not (D matches '""&amp;TEXTJOIN(""|"", 1, 'Available Pokemon'!$E$2:$E$34)&amp;""') and '""&amp;C537&amp;""' matches '""&amp;TEXTJOIN(""|"", 1, 'Available Pokemon'!$E$2:$E$34)&amp;""' limit 1"",0)"),"#N/A")</f>
        <v>#N/A</v>
      </c>
      <c r="G537" s="40"/>
    </row>
    <row r="538">
      <c r="A538" s="11" t="s">
        <v>1486</v>
      </c>
      <c r="B538" s="38">
        <f>match(A538,'E19 Pokemon Locations'!$A$1:$A830,0)</f>
        <v>2391</v>
      </c>
      <c r="C538" s="33" t="str">
        <f t="array" ref="C538">index('E19 Pokemon Locations'!$A:$D,$B538,4)</f>
        <v>00198 Manyworld Forest</v>
      </c>
      <c r="D538" s="38" t="str">
        <f>IFERROR(__xludf.DUMMYFUNCTION("query('E19 Pokemon Locations'!$A:$F,""Select D where A contains '""&amp;A538&amp;""' and not (D matches '""&amp;TEXTJOIN(""|"", 1, 'Available Pokemon'!$E$2:$E$34)&amp;""') and '""&amp;C538&amp;""' matches '""&amp;TEXTJOIN(""|"", 1, 'Available Pokemon'!$E$2:$E$34)&amp;""' limit 1"",0)"),"#N/A")</f>
        <v>#N/A</v>
      </c>
      <c r="G538" s="40"/>
    </row>
    <row r="539">
      <c r="A539" s="11" t="s">
        <v>1484</v>
      </c>
      <c r="B539" s="38">
        <f>match(A539,'E19 Pokemon Locations'!$A$1:$A830,0)</f>
        <v>2382</v>
      </c>
      <c r="C539" s="33" t="str">
        <f t="array" ref="C539">index('E19 Pokemon Locations'!$A:$D,$B539,4)</f>
        <v>00198 Manyworld Forest</v>
      </c>
      <c r="D539" s="38" t="str">
        <f>IFERROR(__xludf.DUMMYFUNCTION("query('E19 Pokemon Locations'!$A:$F,""Select D where A contains '""&amp;A539&amp;""' and not (D matches '""&amp;TEXTJOIN(""|"", 1, 'Available Pokemon'!$E$2:$E$34)&amp;""') and '""&amp;C539&amp;""' matches '""&amp;TEXTJOIN(""|"", 1, 'Available Pokemon'!$E$2:$E$34)&amp;""' limit 1"",0)"),"#N/A")</f>
        <v>#N/A</v>
      </c>
      <c r="G539" s="40"/>
    </row>
    <row r="540">
      <c r="A540" s="11" t="s">
        <v>1362</v>
      </c>
      <c r="B540" s="38">
        <f>match(A540,'E19 Pokemon Locations'!$A$1:$A830,0)</f>
        <v>2104</v>
      </c>
      <c r="C540" s="33" t="str">
        <f t="array" ref="C540">index('E19 Pokemon Locations'!$A:$D,$B540,4)</f>
        <v>00201 Unexplored Territory</v>
      </c>
      <c r="D540" s="38" t="str">
        <f>IFERROR(__xludf.DUMMYFUNCTION("query('E19 Pokemon Locations'!$A:$F,""Select D where A contains '""&amp;A540&amp;""' and not (D matches '""&amp;TEXTJOIN(""|"", 1, 'Available Pokemon'!$E$2:$E$34)&amp;""') and '""&amp;C540&amp;""' matches '""&amp;TEXTJOIN(""|"", 1, 'Available Pokemon'!$E$2:$E$34)&amp;""' limit 1"",0)"),"#N/A")</f>
        <v>#N/A</v>
      </c>
      <c r="G540" s="40"/>
    </row>
    <row r="541">
      <c r="A541" s="11" t="s">
        <v>1360</v>
      </c>
      <c r="B541" s="38">
        <f>match(A541,'E19 Pokemon Locations'!$A$1:$A830,0)</f>
        <v>2092</v>
      </c>
      <c r="C541" s="33" t="str">
        <f t="array" ref="C541">index('E19 Pokemon Locations'!$A:$D,$B541,4)</f>
        <v>00201 Unexplored Territory</v>
      </c>
      <c r="D541" s="38" t="str">
        <f>IFERROR(__xludf.DUMMYFUNCTION("query('E19 Pokemon Locations'!$A:$F,""Select D where A contains '""&amp;A541&amp;""' and not (D matches '""&amp;TEXTJOIN(""|"", 1, 'Available Pokemon'!$E$2:$E$34)&amp;""') and '""&amp;C541&amp;""' matches '""&amp;TEXTJOIN(""|"", 1, 'Available Pokemon'!$E$2:$E$34)&amp;""' limit 1"",0)"),"#N/A")</f>
        <v>#N/A</v>
      </c>
      <c r="G541" s="40"/>
    </row>
    <row r="542">
      <c r="A542" s="11" t="s">
        <v>1351</v>
      </c>
      <c r="B542" s="38">
        <f>match(A542,'E19 Pokemon Locations'!$A$1:$A830,0)</f>
        <v>2056</v>
      </c>
      <c r="C542" s="33" t="str">
        <f t="array" ref="C542">index('E19 Pokemon Locations'!$A:$D,$B542,4)</f>
        <v>00200 Aegir Cave</v>
      </c>
      <c r="D542" s="38" t="str">
        <f>IFERROR(__xludf.DUMMYFUNCTION("query('E19 Pokemon Locations'!$A:$F,""Select D where A contains '""&amp;A542&amp;""' and not (D matches '""&amp;TEXTJOIN(""|"", 1, 'Available Pokemon'!$E$2:$E$34)&amp;""') and '""&amp;C542&amp;""' matches '""&amp;TEXTJOIN(""|"", 1, 'Available Pokemon'!$E$2:$E$34)&amp;""' limit 1"",0)"),"#N/A")</f>
        <v>#N/A</v>
      </c>
      <c r="G542" s="40"/>
    </row>
    <row r="543">
      <c r="A543" s="11" t="s">
        <v>1350</v>
      </c>
      <c r="B543" s="38">
        <f>match(A543,'E19 Pokemon Locations'!$A$1:$A830,0)</f>
        <v>2053</v>
      </c>
      <c r="C543" s="33" t="str">
        <f t="array" ref="C543">index('E19 Pokemon Locations'!$A:$D,$B543,4)</f>
        <v>00200 Aegir Cave</v>
      </c>
      <c r="D543" s="38" t="str">
        <f>IFERROR(__xludf.DUMMYFUNCTION("query('E19 Pokemon Locations'!$A:$F,""Select D where A contains '""&amp;A543&amp;""' and not (D matches '""&amp;TEXTJOIN(""|"", 1, 'Available Pokemon'!$E$2:$E$34)&amp;""') and '""&amp;C543&amp;""' matches '""&amp;TEXTJOIN(""|"", 1, 'Available Pokemon'!$E$2:$E$34)&amp;""' limit 1"",0)"),"#N/A")</f>
        <v>#N/A</v>
      </c>
      <c r="G543" s="40"/>
    </row>
    <row r="544">
      <c r="A544" s="11" t="s">
        <v>1358</v>
      </c>
      <c r="B544" s="38">
        <f>match(A544,'E19 Pokemon Locations'!$A$1:$A830,0)</f>
        <v>2073</v>
      </c>
      <c r="C544" s="33" t="str">
        <f t="array" ref="C544">index('E19 Pokemon Locations'!$A:$D,$B544,4)</f>
        <v>00201 Unexplored Territory</v>
      </c>
      <c r="D544" s="38" t="str">
        <f>IFERROR(__xludf.DUMMYFUNCTION("query('E19 Pokemon Locations'!$A:$F,""Select D where A contains '""&amp;A544&amp;""' and not (D matches '""&amp;TEXTJOIN(""|"", 1, 'Available Pokemon'!$E$2:$E$34)&amp;""') and '""&amp;C544&amp;""' matches '""&amp;TEXTJOIN(""|"", 1, 'Available Pokemon'!$E$2:$E$34)&amp;""' limit 1"",0)"),"#N/A")</f>
        <v>#N/A</v>
      </c>
      <c r="G544" s="40"/>
    </row>
    <row r="545">
      <c r="A545" s="11" t="s">
        <v>1359</v>
      </c>
      <c r="B545" s="38">
        <f>match(A545,'E19 Pokemon Locations'!$A$1:$A830,0)</f>
        <v>2091</v>
      </c>
      <c r="C545" s="33" t="str">
        <f t="array" ref="C545">index('E19 Pokemon Locations'!$A:$D,$B545,4)</f>
        <v>00201 Unexplored Territory</v>
      </c>
      <c r="D545" s="38" t="str">
        <f>IFERROR(__xludf.DUMMYFUNCTION("query('E19 Pokemon Locations'!$A:$F,""Select D where A contains '""&amp;A545&amp;""' and not (D matches '""&amp;TEXTJOIN(""|"", 1, 'Available Pokemon'!$E$2:$E$34)&amp;""') and '""&amp;C545&amp;""' matches '""&amp;TEXTJOIN(""|"", 1, 'Available Pokemon'!$E$2:$E$34)&amp;""' limit 1"",0)"),"#N/A")</f>
        <v>#N/A</v>
      </c>
      <c r="G545" s="40"/>
    </row>
    <row r="546">
      <c r="A546" s="11" t="s">
        <v>1363</v>
      </c>
      <c r="B546" s="38">
        <f>match(A546,'E19 Pokemon Locations'!$A$1:$A830,0)</f>
        <v>2106</v>
      </c>
      <c r="C546" s="33" t="str">
        <f t="array" ref="C546">index('E19 Pokemon Locations'!$A:$D,$B546,4)</f>
        <v>00201 Unexplored Territory</v>
      </c>
      <c r="D546" s="38" t="str">
        <f>IFERROR(__xludf.DUMMYFUNCTION("query('E19 Pokemon Locations'!$A:$F,""Select D where A contains '""&amp;A546&amp;""' and not (D matches '""&amp;TEXTJOIN(""|"", 1, 'Available Pokemon'!$E$2:$E$34)&amp;""') and '""&amp;C546&amp;""' matches '""&amp;TEXTJOIN(""|"", 1, 'Available Pokemon'!$E$2:$E$34)&amp;""' limit 1"",0)"),"#N/A")</f>
        <v>#N/A</v>
      </c>
      <c r="G546" s="40"/>
    </row>
    <row r="547">
      <c r="A547" s="11" t="s">
        <v>923</v>
      </c>
      <c r="B547" s="38">
        <f>match(A547,'E19 Pokemon Locations'!$A$1:$A830,0)</f>
        <v>926</v>
      </c>
      <c r="C547" s="33" t="str">
        <f t="array" ref="C547">index('E19 Pokemon Locations'!$A:$D,$B547,4)</f>
        <v>00073 Ametrine Mountain</v>
      </c>
      <c r="D547" s="38" t="str">
        <f>IFERROR(__xludf.DUMMYFUNCTION("query('E19 Pokemon Locations'!$A:$F,""Select D where A contains '""&amp;A547&amp;""' and not (D matches '""&amp;TEXTJOIN(""|"", 1, 'Available Pokemon'!$E$2:$E$34)&amp;""') and '""&amp;C547&amp;""' matches '""&amp;TEXTJOIN(""|"", 1, 'Available Pokemon'!$E$2:$E$34)&amp;""' limit 1"",0)"),"#N/A")</f>
        <v>#N/A</v>
      </c>
      <c r="G547" s="40"/>
    </row>
    <row r="548">
      <c r="A548" s="11" t="s">
        <v>1367</v>
      </c>
      <c r="B548" s="38">
        <f>match(A548,'E19 Pokemon Locations'!$A$1:$A830,0)</f>
        <v>2133</v>
      </c>
      <c r="C548" s="33" t="str">
        <f t="array" ref="C548">index('E19 Pokemon Locations'!$A:$D,$B548,4)</f>
        <v>00202 Aegir Cave Depths</v>
      </c>
      <c r="D548" s="38" t="str">
        <f>IFERROR(__xludf.DUMMYFUNCTION("query('E19 Pokemon Locations'!$A:$F,""Select D where A contains '""&amp;A548&amp;""' and not (D matches '""&amp;TEXTJOIN(""|"", 1, 'Available Pokemon'!$E$2:$E$34)&amp;""') and '""&amp;C548&amp;""' matches '""&amp;TEXTJOIN(""|"", 1, 'Available Pokemon'!$E$2:$E$34)&amp;""' limit 1"",0)"),"#N/A")</f>
        <v>#N/A</v>
      </c>
      <c r="G548" s="40"/>
    </row>
    <row r="549">
      <c r="A549" s="11" t="s">
        <v>1372</v>
      </c>
      <c r="B549" s="38">
        <f>match(A549,'E19 Pokemon Locations'!$A$1:$A830,0)</f>
        <v>2155</v>
      </c>
      <c r="C549" s="33" t="str">
        <f t="array" ref="C549">index('E19 Pokemon Locations'!$A:$D,$B549,4)</f>
        <v>00205 Splash Grounds</v>
      </c>
      <c r="D549" s="38" t="str">
        <f>IFERROR(__xludf.DUMMYFUNCTION("query('E19 Pokemon Locations'!$A:$F,""Select D where A contains '""&amp;A549&amp;""' and not (D matches '""&amp;TEXTJOIN(""|"", 1, 'Available Pokemon'!$E$2:$E$34)&amp;""') and '""&amp;C549&amp;""' matches '""&amp;TEXTJOIN(""|"", 1, 'Available Pokemon'!$E$2:$E$34)&amp;""' limit 1"",0)"),"#N/A")</f>
        <v>#N/A</v>
      </c>
      <c r="G549" s="40"/>
    </row>
    <row r="550">
      <c r="A550" s="11" t="s">
        <v>1487</v>
      </c>
      <c r="B550" s="38">
        <f>match(A550,'E19 Pokemon Locations'!$A$1:$A830,0)</f>
        <v>2400</v>
      </c>
      <c r="C550" s="33" t="str">
        <f t="array" ref="C550">index('E19 Pokemon Locations'!$A:$D,$B550,4)</f>
        <v>00210 Manyworld Pool</v>
      </c>
      <c r="D550" s="38" t="str">
        <f>IFERROR(__xludf.DUMMYFUNCTION("query('E19 Pokemon Locations'!$A:$F,""Select D where A contains '""&amp;A550&amp;""' and not (D matches '""&amp;TEXTJOIN(""|"", 1, 'Available Pokemon'!$E$2:$E$34)&amp;""') and '""&amp;C550&amp;""' matches '""&amp;TEXTJOIN(""|"", 1, 'Available Pokemon'!$E$2:$E$34)&amp;""' limit 1"",0)"),"#N/A")</f>
        <v>#N/A</v>
      </c>
      <c r="G550" s="40"/>
    </row>
    <row r="551">
      <c r="A551" s="11" t="s">
        <v>1390</v>
      </c>
      <c r="B551" s="38">
        <f>match(A551,'E19 Pokemon Locations'!$A$1:$A830,0)</f>
        <v>2184</v>
      </c>
      <c r="C551" s="33" t="str">
        <f t="array" ref="C551">index('E19 Pokemon Locations'!$A:$D,$B551,4)</f>
        <v>00209 Ametrine Core</v>
      </c>
      <c r="D551" s="38" t="str">
        <f>IFERROR(__xludf.DUMMYFUNCTION("query('E19 Pokemon Locations'!$A:$F,""Select D where A contains '""&amp;A551&amp;""' and not (D matches '""&amp;TEXTJOIN(""|"", 1, 'Available Pokemon'!$E$2:$E$34)&amp;""') and '""&amp;C551&amp;""' matches '""&amp;TEXTJOIN(""|"", 1, 'Available Pokemon'!$E$2:$E$34)&amp;""' limit 1"",0)"),"#N/A")</f>
        <v>#N/A</v>
      </c>
      <c r="G551" s="40"/>
    </row>
    <row r="552">
      <c r="A552" s="11" t="s">
        <v>606</v>
      </c>
      <c r="B552" s="38">
        <f>match(A552,'E19 Pokemon Locations'!$A$1:$A830,0)</f>
        <v>455</v>
      </c>
      <c r="C552" s="33" t="str">
        <f t="array" ref="C552">index('E19 Pokemon Locations'!$A:$D,$B552,4)</f>
        <v>00018 Rhodochrine Jungle</v>
      </c>
      <c r="D552" s="38" t="str">
        <f>IFERROR(__xludf.DUMMYFUNCTION("query('E19 Pokemon Locations'!$A:$F,""Select D where A contains '""&amp;A552&amp;""' and not (D matches '""&amp;TEXTJOIN(""|"", 1, 'Available Pokemon'!$E$2:$E$34)&amp;""') and '""&amp;C552&amp;""' matches '""&amp;TEXTJOIN(""|"", 1, 'Available Pokemon'!$E$2:$E$34)&amp;""' limit 1"",0)"),"#N/A")</f>
        <v>#N/A</v>
      </c>
      <c r="G552" s="40"/>
    </row>
    <row r="553">
      <c r="A553" s="11" t="s">
        <v>1389</v>
      </c>
      <c r="B553" s="38">
        <f>match(A553,'E19 Pokemon Locations'!$A$1:$A830,0)</f>
        <v>2179</v>
      </c>
      <c r="C553" s="33" t="str">
        <f t="array" ref="C553">index('E19 Pokemon Locations'!$A:$D,$B553,4)</f>
        <v>00209 Ametrine Core</v>
      </c>
      <c r="D553" s="38" t="str">
        <f>IFERROR(__xludf.DUMMYFUNCTION("query('E19 Pokemon Locations'!$A:$F,""Select D where A contains '""&amp;A553&amp;""' and not (D matches '""&amp;TEXTJOIN(""|"", 1, 'Available Pokemon'!$E$2:$E$34)&amp;""') and '""&amp;C553&amp;""' matches '""&amp;TEXTJOIN(""|"", 1, 'Available Pokemon'!$E$2:$E$34)&amp;""' limit 1"",0)"),"#N/A")</f>
        <v>#N/A</v>
      </c>
      <c r="G553" s="40"/>
    </row>
    <row r="554">
      <c r="A554" s="11" t="s">
        <v>1388</v>
      </c>
      <c r="B554" s="38">
        <f>match(A554,'E19 Pokemon Locations'!$A$1:$A830,0)</f>
        <v>2172</v>
      </c>
      <c r="C554" s="33" t="str">
        <f t="array" ref="C554">index('E19 Pokemon Locations'!$A:$D,$B554,4)</f>
        <v>00209 Ametrine Core</v>
      </c>
      <c r="D554" s="38" t="str">
        <f>IFERROR(__xludf.DUMMYFUNCTION("query('E19 Pokemon Locations'!$A:$F,""Select D where A contains '""&amp;A554&amp;""' and not (D matches '""&amp;TEXTJOIN(""|"", 1, 'Available Pokemon'!$E$2:$E$34)&amp;""') and '""&amp;C554&amp;""' matches '""&amp;TEXTJOIN(""|"", 1, 'Available Pokemon'!$E$2:$E$34)&amp;""' limit 1"",0)"),"#N/A")</f>
        <v>#N/A</v>
      </c>
      <c r="G554" s="40"/>
    </row>
    <row r="555">
      <c r="A555" s="11" t="s">
        <v>1423</v>
      </c>
      <c r="B555" s="38">
        <f>match(A555,'E19 Pokemon Locations'!$A$1:$A830,0)</f>
        <v>2300</v>
      </c>
      <c r="C555" s="33" t="str">
        <f t="array" ref="C555">index('E19 Pokemon Locations'!$A:$D,$B555,4)</f>
        <v>00219 Cauldron of the Future</v>
      </c>
      <c r="D555" s="38" t="str">
        <f>IFERROR(__xludf.DUMMYFUNCTION("query('E19 Pokemon Locations'!$A:$F,""Select D where A contains '""&amp;A555&amp;""' and not (D matches '""&amp;TEXTJOIN(""|"", 1, 'Available Pokemon'!$E$2:$E$34)&amp;""') and '""&amp;C555&amp;""' matches '""&amp;TEXTJOIN(""|"", 1, 'Available Pokemon'!$E$2:$E$34)&amp;""' limit 1"",0)"),"#N/A")</f>
        <v>#N/A</v>
      </c>
      <c r="G555" s="40"/>
    </row>
    <row r="556">
      <c r="A556" s="11" t="s">
        <v>1422</v>
      </c>
      <c r="B556" s="38">
        <f>match(A556,'E19 Pokemon Locations'!$A$1:$A830,0)</f>
        <v>2297</v>
      </c>
      <c r="C556" s="33" t="str">
        <f t="array" ref="C556">index('E19 Pokemon Locations'!$A:$D,$B556,4)</f>
        <v>00219 Cauldron of the Future</v>
      </c>
      <c r="D556" s="38" t="str">
        <f>IFERROR(__xludf.DUMMYFUNCTION("query('E19 Pokemon Locations'!$A:$F,""Select D where A contains '""&amp;A556&amp;""' and not (D matches '""&amp;TEXTJOIN(""|"", 1, 'Available Pokemon'!$E$2:$E$34)&amp;""') and '""&amp;C556&amp;""' matches '""&amp;TEXTJOIN(""|"", 1, 'Available Pokemon'!$E$2:$E$34)&amp;""' limit 1"",0)"),"#N/A")</f>
        <v>#N/A</v>
      </c>
      <c r="G556" s="40"/>
    </row>
    <row r="557">
      <c r="A557" s="11" t="s">
        <v>1425</v>
      </c>
      <c r="B557" s="38">
        <f>match(A557,'E19 Pokemon Locations'!$A$1:$A830,0)</f>
        <v>2302</v>
      </c>
      <c r="C557" s="33" t="str">
        <f t="array" ref="C557">index('E19 Pokemon Locations'!$A:$D,$B557,4)</f>
        <v>00219 Cauldron of the Future</v>
      </c>
      <c r="D557" s="38" t="str">
        <f>IFERROR(__xludf.DUMMYFUNCTION("query('E19 Pokemon Locations'!$A:$F,""Select D where A contains '""&amp;A557&amp;""' and not (D matches '""&amp;TEXTJOIN(""|"", 1, 'Available Pokemon'!$E$2:$E$34)&amp;""') and '""&amp;C557&amp;""' matches '""&amp;TEXTJOIN(""|"", 1, 'Available Pokemon'!$E$2:$E$34)&amp;""' limit 1"",0)"),"#N/A")</f>
        <v>#N/A</v>
      </c>
      <c r="G557" s="40"/>
    </row>
    <row r="558">
      <c r="A558" s="11" t="s">
        <v>1426</v>
      </c>
      <c r="B558" s="38">
        <f>match(A558,'E19 Pokemon Locations'!$A$1:$A830,0)</f>
        <v>2306</v>
      </c>
      <c r="C558" s="33" t="str">
        <f t="array" ref="C558">index('E19 Pokemon Locations'!$A:$D,$B558,4)</f>
        <v>00219 Cauldron of the Future</v>
      </c>
      <c r="D558" s="38" t="str">
        <f>IFERROR(__xludf.DUMMYFUNCTION("query('E19 Pokemon Locations'!$A:$F,""Select D where A contains '""&amp;A558&amp;""' and not (D matches '""&amp;TEXTJOIN(""|"", 1, 'Available Pokemon'!$E$2:$E$34)&amp;""') and '""&amp;C558&amp;""' matches '""&amp;TEXTJOIN(""|"", 1, 'Available Pokemon'!$E$2:$E$34)&amp;""' limit 1"",0)"),"#N/A")</f>
        <v>#N/A</v>
      </c>
      <c r="G558" s="40"/>
    </row>
    <row r="559">
      <c r="A559" s="11" t="s">
        <v>1405</v>
      </c>
      <c r="B559" s="38">
        <f>match(A559,'E19 Pokemon Locations'!$A$1:$A830,0)</f>
        <v>2245</v>
      </c>
      <c r="C559" s="33" t="str">
        <f t="array" ref="C559">index('E19 Pokemon Locations'!$A:$D,$B559,4)</f>
        <v>00212 Idyll of Panaceance</v>
      </c>
      <c r="D559" s="38" t="str">
        <f>IFERROR(__xludf.DUMMYFUNCTION("query('E19 Pokemon Locations'!$A:$F,""Select D where A contains '""&amp;A559&amp;""' and not (D matches '""&amp;TEXTJOIN(""|"", 1, 'Available Pokemon'!$E$2:$E$34)&amp;""') and '""&amp;C559&amp;""' matches '""&amp;TEXTJOIN(""|"", 1, 'Available Pokemon'!$E$2:$E$34)&amp;""' limit 1"",0)"),"#N/A")</f>
        <v>#N/A</v>
      </c>
      <c r="G559" s="40"/>
    </row>
    <row r="560">
      <c r="A560" s="11" t="s">
        <v>1406</v>
      </c>
      <c r="B560" s="38">
        <f>match(A560,'E19 Pokemon Locations'!$A$1:$A830,0)</f>
        <v>2248</v>
      </c>
      <c r="C560" s="33" t="str">
        <f t="array" ref="C560">index('E19 Pokemon Locations'!$A:$D,$B560,4)</f>
        <v>00212 Idyll of Panaceance</v>
      </c>
      <c r="D560" s="38" t="str">
        <f>IFERROR(__xludf.DUMMYFUNCTION("query('E19 Pokemon Locations'!$A:$F,""Select D where A contains '""&amp;A560&amp;""' and not (D matches '""&amp;TEXTJOIN(""|"", 1, 'Available Pokemon'!$E$2:$E$34)&amp;""') and '""&amp;C560&amp;""' matches '""&amp;TEXTJOIN(""|"", 1, 'Available Pokemon'!$E$2:$E$34)&amp;""' limit 1"",0)"),"#N/A")</f>
        <v>#N/A</v>
      </c>
      <c r="G560" s="40"/>
    </row>
    <row r="561">
      <c r="A561" s="11" t="s">
        <v>915</v>
      </c>
      <c r="B561" s="38">
        <f>match(A561,'E19 Pokemon Locations'!$A$1:$A830,0)</f>
        <v>920</v>
      </c>
      <c r="C561" s="33" t="str">
        <f t="array" ref="C561">index('E19 Pokemon Locations'!$A:$D,$B561,4)</f>
        <v>00028 Citrine Mountain</v>
      </c>
      <c r="D561" s="38" t="str">
        <f>IFERROR(__xludf.DUMMYFUNCTION("query('E19 Pokemon Locations'!$A:$F,""Select D where A contains '""&amp;A561&amp;""' and not (D matches '""&amp;TEXTJOIN(""|"", 1, 'Available Pokemon'!$E$2:$E$34)&amp;""') and '""&amp;C561&amp;""' matches '""&amp;TEXTJOIN(""|"", 1, 'Available Pokemon'!$E$2:$E$34)&amp;""' limit 1"",0)"),"#N/A")</f>
        <v>#N/A</v>
      </c>
      <c r="G561" s="40"/>
    </row>
    <row r="562">
      <c r="A562" s="11" t="s">
        <v>1401</v>
      </c>
      <c r="B562" s="38">
        <f>match(A562,'E19 Pokemon Locations'!$A$1:$A830,0)</f>
        <v>2228</v>
      </c>
      <c r="C562" s="33" t="str">
        <f t="array" ref="C562">index('E19 Pokemon Locations'!$A:$D,$B562,4)</f>
        <v>00211 Idyll of Pestilence</v>
      </c>
      <c r="D562" s="38" t="str">
        <f>IFERROR(__xludf.DUMMYFUNCTION("query('E19 Pokemon Locations'!$A:$F,""Select D where A contains '""&amp;A562&amp;""' and not (D matches '""&amp;TEXTJOIN(""|"", 1, 'Available Pokemon'!$E$2:$E$34)&amp;""') and '""&amp;C562&amp;""' matches '""&amp;TEXTJOIN(""|"", 1, 'Available Pokemon'!$E$2:$E$34)&amp;""' limit 1"",0)"),"#N/A")</f>
        <v>#N/A</v>
      </c>
      <c r="G562" s="40"/>
    </row>
    <row r="563">
      <c r="A563" s="11" t="s">
        <v>857</v>
      </c>
      <c r="B563" s="38">
        <f>match(A563,'E19 Pokemon Locations'!$A$1:$A830,0)</f>
        <v>814</v>
      </c>
      <c r="C563" s="33" t="str">
        <f t="array" ref="C563">index('E19 Pokemon Locations'!$A:$D,$B563,4)</f>
        <v>00072 Celestinine Cascade</v>
      </c>
      <c r="D563" s="38" t="str">
        <f>IFERROR(__xludf.DUMMYFUNCTION("query('E19 Pokemon Locations'!$A:$F,""Select D where A contains '""&amp;A563&amp;""' and not (D matches '""&amp;TEXTJOIN(""|"", 1, 'Available Pokemon'!$E$2:$E$34)&amp;""') and '""&amp;C563&amp;""' matches '""&amp;TEXTJOIN(""|"", 1, 'Available Pokemon'!$E$2:$E$34)&amp;""' limit 1"",0)"),"#N/A")</f>
        <v>#N/A</v>
      </c>
      <c r="G563" s="40"/>
    </row>
    <row r="564">
      <c r="A564" s="11" t="s">
        <v>989</v>
      </c>
      <c r="B564" s="38">
        <f>match(A564,'E19 Pokemon Locations'!$A$1:$A830,0)</f>
        <v>1102</v>
      </c>
      <c r="C564" s="33" t="str">
        <f t="array" ref="C564">index('E19 Pokemon Locations'!$A:$D,$B564,4)</f>
        <v>00110 Peridot Ward Renovated</v>
      </c>
      <c r="D564" s="38" t="str">
        <f>IFERROR(__xludf.DUMMYFUNCTION("query('E19 Pokemon Locations'!$A:$F,""Select D where A contains '""&amp;A564&amp;""' and not (D matches '""&amp;TEXTJOIN(""|"", 1, 'Available Pokemon'!$E$2:$E$34)&amp;""') and '""&amp;C564&amp;""' matches '""&amp;TEXTJOIN(""|"", 1, 'Available Pokemon'!$E$2:$E$34)&amp;""' limit 1"",0)"),"#N/A")</f>
        <v>#N/A</v>
      </c>
      <c r="G564" s="40"/>
    </row>
    <row r="565">
      <c r="A565" s="2" t="s">
        <v>1474</v>
      </c>
      <c r="B565" s="38">
        <f>match(A565,'E19 Pokemon Locations'!$A$1:$A830,0)</f>
        <v>2361</v>
      </c>
      <c r="C565" s="33" t="str">
        <f t="array" ref="C565">index('E19 Pokemon Locations'!$A:$D,$B565,4)</f>
        <v>00231 New World 883</v>
      </c>
      <c r="D565" s="38" t="str">
        <f>IFERROR(__xludf.DUMMYFUNCTION("query('E19 Pokemon Locations'!$A:$F,""Select D where A contains '""&amp;A565&amp;""' and not (D matches '""&amp;TEXTJOIN(""|"", 1, 'Available Pokemon'!$E$2:$E$34)&amp;""') and '""&amp;C565&amp;""' matches '""&amp;TEXTJOIN(""|"", 1, 'Available Pokemon'!$E$2:$E$34)&amp;""' limit 1"",0)"),"#N/A")</f>
        <v>#N/A</v>
      </c>
      <c r="G565" s="40"/>
    </row>
    <row r="566">
      <c r="A566" s="11" t="s">
        <v>1445</v>
      </c>
      <c r="B566" s="38">
        <f>match(A566,'E19 Pokemon Locations'!$A$1:$A830,0)</f>
        <v>2315</v>
      </c>
      <c r="C566" s="33" t="str">
        <f t="array" ref="C566">index('E19 Pokemon Locations'!$A:$D,$B566,4)</f>
        <v/>
      </c>
      <c r="D566" s="38" t="str">
        <f>IFERROR(__xludf.DUMMYFUNCTION("query('E19 Pokemon Locations'!$A:$F,""Select D where A contains '""&amp;A566&amp;""' and not (D matches '""&amp;TEXTJOIN(""|"", 1, 'Available Pokemon'!$E$2:$E$34)&amp;""') and '""&amp;C566&amp;""' matches '""&amp;TEXTJOIN(""|"", 1, 'Available Pokemon'!$E$2:$E$34)&amp;""' limit 1"",0)"),"#N/A")</f>
        <v>#N/A</v>
      </c>
      <c r="G566" s="40"/>
    </row>
    <row r="567">
      <c r="A567" s="11" t="s">
        <v>1446</v>
      </c>
      <c r="B567" s="38">
        <f>match(A567,'E19 Pokemon Locations'!$A$1:$A830,0)</f>
        <v>2316</v>
      </c>
      <c r="C567" s="33" t="str">
        <f t="array" ref="C567">index('E19 Pokemon Locations'!$A:$D,$B567,4)</f>
        <v/>
      </c>
      <c r="D567" s="38" t="str">
        <f>IFERROR(__xludf.DUMMYFUNCTION("query('E19 Pokemon Locations'!$A:$F,""Select D where A contains '""&amp;A567&amp;""' and not (D matches '""&amp;TEXTJOIN(""|"", 1, 'Available Pokemon'!$E$2:$E$34)&amp;""') and '""&amp;C567&amp;""' matches '""&amp;TEXTJOIN(""|"", 1, 'Available Pokemon'!$E$2:$E$34)&amp;""' limit 1"",0)"),"#N/A")</f>
        <v>#N/A</v>
      </c>
      <c r="G567" s="40"/>
    </row>
    <row r="568">
      <c r="A568" s="11" t="s">
        <v>1418</v>
      </c>
      <c r="B568" s="38">
        <f>match(A568,'E19 Pokemon Locations'!$A$1:$A830,0)</f>
        <v>2281</v>
      </c>
      <c r="C568" s="33" t="str">
        <f t="array" ref="C568">index('E19 Pokemon Locations'!$A:$D,$B568,4)</f>
        <v>00218 Rhodochrine Tree</v>
      </c>
      <c r="D568" s="38" t="str">
        <f>IFERROR(__xludf.DUMMYFUNCTION("query('E19 Pokemon Locations'!$A:$F,""Select D where A contains '""&amp;A568&amp;""' and not (D matches '""&amp;TEXTJOIN(""|"", 1, 'Available Pokemon'!$E$2:$E$34)&amp;""') and '""&amp;C568&amp;""' matches '""&amp;TEXTJOIN(""|"", 1, 'Available Pokemon'!$E$2:$E$34)&amp;""' limit 1"",0)"),"#N/A")</f>
        <v>#N/A</v>
      </c>
      <c r="G568" s="40"/>
    </row>
    <row r="569">
      <c r="A569" s="11" t="s">
        <v>787</v>
      </c>
      <c r="B569" s="38">
        <f>match(A569,'E19 Pokemon Locations'!$A$1:$A830,0)</f>
        <v>710</v>
      </c>
      <c r="C569" s="33" t="str">
        <f t="array" ref="C569">index('E19 Pokemon Locations'!$A:$D,$B569,4)</f>
        <v>00064 7th Street</v>
      </c>
      <c r="D569" s="38" t="str">
        <f>IFERROR(__xludf.DUMMYFUNCTION("query('E19 Pokemon Locations'!$A:$F,""Select D where A contains '""&amp;A569&amp;""' and not (D matches '""&amp;TEXTJOIN(""|"", 1, 'Available Pokemon'!$E$2:$E$34)&amp;""') and '""&amp;C569&amp;""' matches '""&amp;TEXTJOIN(""|"", 1, 'Available Pokemon'!$E$2:$E$34)&amp;""' limit 1"",0)"),"#N/A")</f>
        <v>#N/A</v>
      </c>
      <c r="G569" s="40"/>
    </row>
    <row r="570">
      <c r="A570" s="11" t="s">
        <v>941</v>
      </c>
      <c r="B570" s="38">
        <f>match(A570,'E19 Pokemon Locations'!$A$1:$A830,0)</f>
        <v>954</v>
      </c>
      <c r="C570" s="33" t="str">
        <f t="array" ref="C570">index('E19 Pokemon Locations'!$A:$D,$B570,4)</f>
        <v>00027 Yureyu Power Plant</v>
      </c>
      <c r="D570" s="38" t="str">
        <f>IFERROR(__xludf.DUMMYFUNCTION("query('E19 Pokemon Locations'!$A:$F,""Select D where A contains '""&amp;A570&amp;""' and not (D matches '""&amp;TEXTJOIN(""|"", 1, 'Available Pokemon'!$E$2:$E$34)&amp;""') and '""&amp;C570&amp;""' matches '""&amp;TEXTJOIN(""|"", 1, 'Available Pokemon'!$E$2:$E$34)&amp;""' limit 1"",0)"),"#N/A")</f>
        <v>#N/A</v>
      </c>
      <c r="G570" s="40"/>
    </row>
    <row r="571">
      <c r="A571" s="11" t="s">
        <v>1468</v>
      </c>
      <c r="B571" s="38">
        <f>match(A571,'E19 Pokemon Locations'!$A$1:$A830,0)</f>
        <v>2353</v>
      </c>
      <c r="C571" s="33" t="str">
        <f t="array" ref="C571">index('E19 Pokemon Locations'!$A:$D,$B571,4)</f>
        <v>00221 Citae Prisma</v>
      </c>
      <c r="D571" s="38" t="str">
        <f>IFERROR(__xludf.DUMMYFUNCTION("query('E19 Pokemon Locations'!$A:$F,""Select D where A contains '""&amp;A571&amp;""' and not (D matches '""&amp;TEXTJOIN(""|"", 1, 'Available Pokemon'!$E$2:$E$34)&amp;""') and '""&amp;C571&amp;""' matches '""&amp;TEXTJOIN(""|"", 1, 'Available Pokemon'!$E$2:$E$34)&amp;""' limit 1"",0)"),"#N/A")</f>
        <v>#N/A</v>
      </c>
      <c r="G571" s="40"/>
    </row>
    <row r="572">
      <c r="A572" s="11" t="s">
        <v>162</v>
      </c>
      <c r="B572" s="38">
        <f>match(A572,'E19 Pokemon Locations'!$A$1:$A830,0)</f>
        <v>67</v>
      </c>
      <c r="C572" s="33" t="str">
        <f t="array" ref="C572">index('E19 Pokemon Locations'!$A:$D,$B572,4)</f>
        <v>00005 Lower Peridot Alley</v>
      </c>
      <c r="D572" s="38" t="str">
        <f>IFERROR(__xludf.DUMMYFUNCTION("query('E19 Pokemon Locations'!$A:$F,""Select D where A contains '""&amp;A572&amp;""' and not (D matches '""&amp;TEXTJOIN(""|"", 1, 'Available Pokemon'!$E$2:$E$34)&amp;""') and '""&amp;C572&amp;""' matches '""&amp;TEXTJOIN(""|"", 1, 'Available Pokemon'!$E$2:$E$34)&amp;""' limit 1"",0)"),"00221 Citae Prisma")</f>
        <v>00221 Citae Prisma</v>
      </c>
      <c r="G572" s="40"/>
    </row>
    <row r="573">
      <c r="A573" s="11" t="s">
        <v>1123</v>
      </c>
      <c r="B573" s="38">
        <f>match(A573,'E19 Pokemon Locations'!$A$1:$A830,0)</f>
        <v>1646</v>
      </c>
      <c r="C573" s="33" t="str">
        <f t="array" ref="C573">index('E19 Pokemon Locations'!$A:$D,$B573,4)</f>
        <v>00065 Subseven Sanctum</v>
      </c>
      <c r="D573" s="38" t="str">
        <f>IFERROR(__xludf.DUMMYFUNCTION("query('E19 Pokemon Locations'!$A:$F,""Select D where A contains '""&amp;A573&amp;""' and not (D matches '""&amp;TEXTJOIN(""|"", 1, 'Available Pokemon'!$E$2:$E$34)&amp;""') and '""&amp;C573&amp;""' matches '""&amp;TEXTJOIN(""|"", 1, 'Available Pokemon'!$E$2:$E$34)&amp;""' limit 1"",0)"),"#N/A")</f>
        <v>#N/A</v>
      </c>
      <c r="G573" s="40"/>
    </row>
    <row r="574">
      <c r="A574" s="11" t="s">
        <v>1470</v>
      </c>
      <c r="B574" s="38">
        <f>match(A574,'E19 Pokemon Locations'!$A$1:$A830,0)</f>
        <v>2359</v>
      </c>
      <c r="C574" s="33" t="str">
        <f t="array" ref="C574">index('E19 Pokemon Locations'!$A:$D,$B574,4)</f>
        <v>00221 Citae Prisma</v>
      </c>
      <c r="D574" s="38" t="str">
        <f>IFERROR(__xludf.DUMMYFUNCTION("query('E19 Pokemon Locations'!$A:$F,""Select D where A contains '""&amp;A574&amp;""' and not (D matches '""&amp;TEXTJOIN(""|"", 1, 'Available Pokemon'!$E$2:$E$34)&amp;""') and '""&amp;C574&amp;""' matches '""&amp;TEXTJOIN(""|"", 1, 'Available Pokemon'!$E$2:$E$34)&amp;""' limit 1"",0)"),"#N/A")</f>
        <v>#N/A</v>
      </c>
      <c r="G574" s="40"/>
    </row>
    <row r="575">
      <c r="A575" s="11" t="s">
        <v>1469</v>
      </c>
      <c r="B575" s="38">
        <f>match(A575,'E19 Pokemon Locations'!$A$1:$A830,0)</f>
        <v>2358</v>
      </c>
      <c r="C575" s="33" t="str">
        <f t="array" ref="C575">index('E19 Pokemon Locations'!$A:$D,$B575,4)</f>
        <v>00221 Citae Prisma</v>
      </c>
      <c r="D575" s="38" t="str">
        <f>IFERROR(__xludf.DUMMYFUNCTION("query('E19 Pokemon Locations'!$A:$F,""Select D where A contains '""&amp;A575&amp;""' and not (D matches '""&amp;TEXTJOIN(""|"", 1, 'Available Pokemon'!$E$2:$E$34)&amp;""') and '""&amp;C575&amp;""' matches '""&amp;TEXTJOIN(""|"", 1, 'Available Pokemon'!$E$2:$E$34)&amp;""' limit 1"",0)"),"#N/A")</f>
        <v>#N/A</v>
      </c>
      <c r="G575" s="40"/>
    </row>
    <row r="576">
      <c r="A576" s="11" t="s">
        <v>1167</v>
      </c>
      <c r="B576" s="38">
        <f>match(A576,'E19 Pokemon Locations'!$A$1:$A830,0)</f>
        <v>1732</v>
      </c>
      <c r="C576" s="33" t="str">
        <f t="array" ref="C576">index('E19 Pokemon Locations'!$A:$D,$B576,4)</f>
        <v>00177 Agate City</v>
      </c>
      <c r="D576" s="38" t="str">
        <f>IFERROR(__xludf.DUMMYFUNCTION("query('E19 Pokemon Locations'!$A:$F,""Select D where A contains '""&amp;A576&amp;""' and not (D matches '""&amp;TEXTJOIN(""|"", 1, 'Available Pokemon'!$E$2:$E$34)&amp;""') and '""&amp;C576&amp;""' matches '""&amp;TEXTJOIN(""|"", 1, 'Available Pokemon'!$E$2:$E$34)&amp;""' limit 1"",0)"),"#N/A")</f>
        <v>#N/A</v>
      </c>
      <c r="G576" s="40"/>
    </row>
    <row r="577">
      <c r="A577" s="11" t="s">
        <v>1463</v>
      </c>
      <c r="B577" s="38">
        <f>match(A577,'E19 Pokemon Locations'!$A$1:$A830,0)</f>
        <v>2337</v>
      </c>
      <c r="C577" s="33" t="str">
        <f t="array" ref="C577">index('E19 Pokemon Locations'!$A:$D,$B577,4)</f>
        <v>00220 Neoteric Isle</v>
      </c>
      <c r="D577" s="38" t="str">
        <f>IFERROR(__xludf.DUMMYFUNCTION("query('E19 Pokemon Locations'!$A:$F,""Select D where A contains '""&amp;A577&amp;""' and not (D matches '""&amp;TEXTJOIN(""|"", 1, 'Available Pokemon'!$E$2:$E$34)&amp;""') and '""&amp;C577&amp;""' matches '""&amp;TEXTJOIN(""|"", 1, 'Available Pokemon'!$E$2:$E$34)&amp;""' limit 1"",0)"),"#N/A")</f>
        <v>#N/A</v>
      </c>
      <c r="G577" s="40"/>
    </row>
    <row r="578">
      <c r="A578" s="11" t="s">
        <v>1462</v>
      </c>
      <c r="B578" s="38">
        <f>match(A578,'E19 Pokemon Locations'!$A$1:$A830,0)</f>
        <v>2328</v>
      </c>
      <c r="C578" s="33" t="str">
        <f t="array" ref="C578">index('E19 Pokemon Locations'!$A:$D,$B578,4)</f>
        <v>00220 Neoteric Isle</v>
      </c>
      <c r="D578" s="38" t="str">
        <f>IFERROR(__xludf.DUMMYFUNCTION("query('E19 Pokemon Locations'!$A:$F,""Select D where A contains '""&amp;A578&amp;""' and not (D matches '""&amp;TEXTJOIN(""|"", 1, 'Available Pokemon'!$E$2:$E$34)&amp;""') and '""&amp;C578&amp;""' matches '""&amp;TEXTJOIN(""|"", 1, 'Available Pokemon'!$E$2:$E$34)&amp;""' limit 1"",0)"),"#N/A")</f>
        <v>#N/A</v>
      </c>
      <c r="G578" s="40"/>
    </row>
    <row r="579">
      <c r="A579" s="11" t="s">
        <v>1464</v>
      </c>
      <c r="B579" s="38">
        <f>match(A579,'E19 Pokemon Locations'!$A$1:$A830,0)</f>
        <v>2340</v>
      </c>
      <c r="C579" s="33" t="str">
        <f t="array" ref="C579">index('E19 Pokemon Locations'!$A:$D,$B579,4)</f>
        <v>00220 Neoteric Isle</v>
      </c>
      <c r="D579" s="38" t="str">
        <f>IFERROR(__xludf.DUMMYFUNCTION("query('E19 Pokemon Locations'!$A:$F,""Select D where A contains '""&amp;A579&amp;""' and not (D matches '""&amp;TEXTJOIN(""|"", 1, 'Available Pokemon'!$E$2:$E$34)&amp;""') and '""&amp;C579&amp;""' matches '""&amp;TEXTJOIN(""|"", 1, 'Available Pokemon'!$E$2:$E$34)&amp;""' limit 1"",0)"),"#N/A")</f>
        <v>#N/A</v>
      </c>
      <c r="G579" s="40"/>
    </row>
    <row r="580">
      <c r="A580" s="42" t="s">
        <v>504</v>
      </c>
      <c r="B580" s="38">
        <f>match(A580,'E19 Pokemon Locations'!$A$1:$A830,0)</f>
        <v>334</v>
      </c>
      <c r="C580" s="33" t="str">
        <f t="array" ref="C580">index('E19 Pokemon Locations'!$A:$D,$B580,4)</f>
        <v>00028 Citrine Mountain</v>
      </c>
      <c r="D580" s="38" t="str">
        <f>IFERROR(__xludf.DUMMYFUNCTION("query('E19 Pokemon Locations'!$A:$F,""Select D where A contains '""&amp;A580&amp;""' and not (D matches '""&amp;TEXTJOIN(""|"", 1, 'Available Pokemon'!$E$2:$E$34)&amp;""') and '""&amp;C580&amp;""' matches '""&amp;TEXTJOIN(""|"", 1, 'Available Pokemon'!$E$2:$E$34)&amp;""' limit 1"",0)"),"#N/A")</f>
        <v>#N/A</v>
      </c>
      <c r="G580" s="40"/>
    </row>
    <row r="581">
      <c r="A581" s="42" t="s">
        <v>697</v>
      </c>
      <c r="B581" s="38">
        <f>match(A581,'E19 Pokemon Locations'!$A$1:$A830,0)</f>
        <v>571</v>
      </c>
      <c r="C581" s="33" t="str">
        <f t="array" ref="C581">index('E19 Pokemon Locations'!$A:$D,$B581,4)</f>
        <v>00056 Tanzan Mountain</v>
      </c>
      <c r="D581" s="38" t="str">
        <f>IFERROR(__xludf.DUMMYFUNCTION("query('E19 Pokemon Locations'!$A:$F,""Select D where A contains '""&amp;A581&amp;""' and not (D matches '""&amp;TEXTJOIN(""|"", 1, 'Available Pokemon'!$E$2:$E$34)&amp;""') and '""&amp;C581&amp;""' matches '""&amp;TEXTJOIN(""|"", 1, 'Available Pokemon'!$E$2:$E$34)&amp;""' limit 1"",0)"),"#N/A")</f>
        <v>#N/A</v>
      </c>
      <c r="G581" s="40"/>
    </row>
    <row r="582">
      <c r="A582" s="42" t="s">
        <v>556</v>
      </c>
      <c r="B582" s="38">
        <f>match(A582,'E19 Pokemon Locations'!$A$1:$A830,0)</f>
        <v>378</v>
      </c>
      <c r="C582" s="33" t="str">
        <f t="array" ref="C582">index('E19 Pokemon Locations'!$A:$D,$B582,4)</f>
        <v>00032 Pyrous Mountain</v>
      </c>
      <c r="D582" s="38" t="str">
        <f>IFERROR(__xludf.DUMMYFUNCTION("query('E19 Pokemon Locations'!$A:$F,""Select D where A contains '""&amp;A582&amp;""' and not (D matches '""&amp;TEXTJOIN(""|"", 1, 'Available Pokemon'!$E$2:$E$34)&amp;""') and '""&amp;C582&amp;""' matches '""&amp;TEXTJOIN(""|"", 1, 'Available Pokemon'!$E$2:$E$34)&amp;""' limit 1"",0)"),"#N/A")</f>
        <v>#N/A</v>
      </c>
      <c r="G582" s="40"/>
    </row>
    <row r="583">
      <c r="A583" s="42" t="s">
        <v>507</v>
      </c>
      <c r="B583" s="38">
        <f>match(A583,'E19 Pokemon Locations'!$A$1:$A830,0)</f>
        <v>335</v>
      </c>
      <c r="C583" s="33" t="str">
        <f t="array" ref="C583">index('E19 Pokemon Locations'!$A:$D,$B583,4)</f>
        <v>00028 Citrine Mountain</v>
      </c>
      <c r="D583" s="38" t="str">
        <f>IFERROR(__xludf.DUMMYFUNCTION("query('E19 Pokemon Locations'!$A:$F,""Select D where A contains '""&amp;A583&amp;""' and not (D matches '""&amp;TEXTJOIN(""|"", 1, 'Available Pokemon'!$E$2:$E$34)&amp;""') and '""&amp;C583&amp;""' matches '""&amp;TEXTJOIN(""|"", 1, 'Available Pokemon'!$E$2:$E$34)&amp;""' limit 1"",0)"),"#N/A")</f>
        <v>#N/A</v>
      </c>
      <c r="G583" s="40"/>
    </row>
    <row r="584">
      <c r="A584" s="42" t="s">
        <v>553</v>
      </c>
      <c r="B584" s="38">
        <f>match(A584,'E19 Pokemon Locations'!$A$1:$A830,0)</f>
        <v>377</v>
      </c>
      <c r="C584" s="33" t="str">
        <f t="array" ref="C584">index('E19 Pokemon Locations'!$A:$D,$B584,4)</f>
        <v>00032 Pyrous Mountain</v>
      </c>
      <c r="D584" s="38" t="str">
        <f>IFERROR(__xludf.DUMMYFUNCTION("query('E19 Pokemon Locations'!$A:$F,""Select D where A contains '""&amp;A584&amp;""' and not (D matches '""&amp;TEXTJOIN(""|"", 1, 'Available Pokemon'!$E$2:$E$34)&amp;""') and '""&amp;C584&amp;""' matches '""&amp;TEXTJOIN(""|"", 1, 'Available Pokemon'!$E$2:$E$34)&amp;""' limit 1"",0)"),"#N/A")</f>
        <v>#N/A</v>
      </c>
      <c r="G584" s="40"/>
    </row>
    <row r="585">
      <c r="A585" s="42" t="s">
        <v>931</v>
      </c>
      <c r="B585" s="38">
        <f>match(A585,'E19 Pokemon Locations'!$A$1:$A830,0)</f>
        <v>930</v>
      </c>
      <c r="C585" s="33" t="str">
        <f t="array" ref="C585">index('E19 Pokemon Locations'!$A:$D,$B585,4)</f>
        <v>00093 Water Treatment Center</v>
      </c>
      <c r="D585" s="38" t="str">
        <f>IFERROR(__xludf.DUMMYFUNCTION("query('E19 Pokemon Locations'!$A:$F,""Select D where A contains '""&amp;A585&amp;""' and not (D matches '""&amp;TEXTJOIN(""|"", 1, 'Available Pokemon'!$E$2:$E$34)&amp;""') and '""&amp;C585&amp;""' matches '""&amp;TEXTJOIN(""|"", 1, 'Available Pokemon'!$E$2:$E$34)&amp;""' limit 1"",0)"),"#N/A")</f>
        <v>#N/A</v>
      </c>
      <c r="G585" s="40"/>
    </row>
    <row r="586">
      <c r="A586" s="42" t="s">
        <v>932</v>
      </c>
      <c r="B586" s="38">
        <f>match(A586,'E19 Pokemon Locations'!$A$1:$A830,0)</f>
        <v>931</v>
      </c>
      <c r="C586" s="33" t="str">
        <f t="array" ref="C586">index('E19 Pokemon Locations'!$A:$D,$B586,4)</f>
        <v>00093 Water Treatment Center</v>
      </c>
      <c r="D586" s="38" t="str">
        <f>IFERROR(__xludf.DUMMYFUNCTION("query('E19 Pokemon Locations'!$A:$F,""Select D where A contains '""&amp;A586&amp;""' and not (D matches '""&amp;TEXTJOIN(""|"", 1, 'Available Pokemon'!$E$2:$E$34)&amp;""') and '""&amp;C586&amp;""' matches '""&amp;TEXTJOIN(""|"", 1, 'Available Pokemon'!$E$2:$E$34)&amp;""' limit 1"",0)"),"#N/A")</f>
        <v>#N/A</v>
      </c>
      <c r="G586" s="40"/>
    </row>
    <row r="587">
      <c r="A587" s="42" t="s">
        <v>433</v>
      </c>
      <c r="B587" s="38">
        <f>match(A587,'E19 Pokemon Locations'!$A$1:$A830,0)</f>
        <v>278</v>
      </c>
      <c r="C587" s="33" t="str">
        <f t="array" ref="C587">index('E19 Pokemon Locations'!$A:$D,$B587,4)</f>
        <v>00024 Lapis Ward Alleyway</v>
      </c>
      <c r="D587" s="38" t="str">
        <f>IFERROR(__xludf.DUMMYFUNCTION("query('E19 Pokemon Locations'!$A:$F,""Select D where A contains '""&amp;A587&amp;""' and not (D matches '""&amp;TEXTJOIN(""|"", 1, 'Available Pokemon'!$E$2:$E$34)&amp;""') and '""&amp;C587&amp;""' matches '""&amp;TEXTJOIN(""|"", 1, 'Available Pokemon'!$E$2:$E$34)&amp;""' limit 1"",0)"),"00122 Lapis Ward Renovated")</f>
        <v>00122 Lapis Ward Renovated</v>
      </c>
      <c r="G587" s="40"/>
    </row>
    <row r="588">
      <c r="A588" s="2" t="s">
        <v>1079</v>
      </c>
      <c r="B588" s="38">
        <f>match(A588,'E19 Pokemon Locations'!$A$1:$A830,0)</f>
        <v>1503</v>
      </c>
      <c r="C588" s="33" t="str">
        <f t="array" ref="C588">index('E19 Pokemon Locations'!$A:$D,$B588,4)</f>
        <v>00165 Tourmaline Desert</v>
      </c>
      <c r="D588" s="38" t="str">
        <f>IFERROR(__xludf.DUMMYFUNCTION("query('E19 Pokemon Locations'!$A:$F,""Select D where A contains '""&amp;A588&amp;""' and not (D matches '""&amp;TEXTJOIN(""|"", 1, 'Available Pokemon'!$E$2:$E$34)&amp;""') and '""&amp;C588&amp;""' matches '""&amp;TEXTJOIN(""|"", 1, 'Available Pokemon'!$E$2:$E$34)&amp;""' limit 1"",0)"),"#N/A")</f>
        <v>#N/A</v>
      </c>
      <c r="G588" s="40"/>
    </row>
    <row r="589">
      <c r="A589" s="42" t="s">
        <v>1082</v>
      </c>
      <c r="B589" s="38">
        <f>match(A589,'E19 Pokemon Locations'!$A$1:$A830,0)</f>
        <v>1516</v>
      </c>
      <c r="C589" s="33" t="str">
        <f t="array" ref="C589">index('E19 Pokemon Locations'!$A:$D,$B589,4)</f>
        <v>00166 Mirage Tower</v>
      </c>
      <c r="D589" s="38" t="str">
        <f>IFERROR(__xludf.DUMMYFUNCTION("query('E19 Pokemon Locations'!$A:$F,""Select D where A contains '""&amp;A589&amp;""' and not (D matches '""&amp;TEXTJOIN(""|"", 1, 'Available Pokemon'!$E$2:$E$34)&amp;""') and '""&amp;C589&amp;""' matches '""&amp;TEXTJOIN(""|"", 1, 'Available Pokemon'!$E$2:$E$34)&amp;""' limit 1"",0)"),"#N/A")</f>
        <v>#N/A</v>
      </c>
      <c r="G589" s="40"/>
    </row>
    <row r="590">
      <c r="A590" s="2" t="s">
        <v>1143</v>
      </c>
      <c r="B590" s="38">
        <f>match(A590,'E19 Pokemon Locations'!$A$1:$A830,0)</f>
        <v>1662</v>
      </c>
      <c r="C590" s="33" t="str">
        <f t="array" ref="C590">index('E19 Pokemon Locations'!$A:$D,$B590,4)</f>
        <v>00175 Upper Route 4</v>
      </c>
      <c r="D590" s="38" t="str">
        <f>IFERROR(__xludf.DUMMYFUNCTION("query('E19 Pokemon Locations'!$A:$F,""Select D where A contains '""&amp;A590&amp;""' and not (D matches '""&amp;TEXTJOIN(""|"", 1, 'Available Pokemon'!$E$2:$E$34)&amp;""') and '""&amp;C590&amp;""' matches '""&amp;TEXTJOIN(""|"", 1, 'Available Pokemon'!$E$2:$E$34)&amp;""' limit 1"",0)"),"#N/A")</f>
        <v>#N/A</v>
      </c>
      <c r="G590" s="40"/>
    </row>
    <row r="591">
      <c r="A591" s="33" t="s">
        <v>434</v>
      </c>
      <c r="B591" s="38">
        <f>match(A591,'E19 Pokemon Locations'!$A$1:$A830,0)</f>
        <v>279</v>
      </c>
      <c r="C591" s="33" t="str">
        <f t="array" ref="C591">index('E19 Pokemon Locations'!$A:$D,$B591,4)</f>
        <v>00024 Lapis Ward Alleyway</v>
      </c>
      <c r="D591" s="38" t="str">
        <f>IFERROR(__xludf.DUMMYFUNCTION("query('E19 Pokemon Locations'!$A:$F,""Select D where A contains '""&amp;A591&amp;""' and not (D matches '""&amp;TEXTJOIN(""|"", 1, 'Available Pokemon'!$E$2:$E$34)&amp;""') and '""&amp;C591&amp;""' matches '""&amp;TEXTJOIN(""|"", 1, 'Available Pokemon'!$E$2:$E$34)&amp;""' limit 1"",0)"),"00122 Lapis Ward Renovated")</f>
        <v>00122 Lapis Ward Renovated</v>
      </c>
      <c r="G591" s="40"/>
    </row>
    <row r="592">
      <c r="A592" s="33" t="s">
        <v>430</v>
      </c>
      <c r="B592" s="38">
        <f>match(A592,'E19 Pokemon Locations'!$A$1:$A830,0)</f>
        <v>276</v>
      </c>
      <c r="C592" s="33" t="str">
        <f t="array" ref="C592">index('E19 Pokemon Locations'!$A:$D,$B592,4)</f>
        <v>00024 Lapis Ward Alleyway</v>
      </c>
      <c r="D592" s="38" t="str">
        <f>IFERROR(__xludf.DUMMYFUNCTION("query('E19 Pokemon Locations'!$A:$F,""Select D where A contains '""&amp;A592&amp;""' and not (D matches '""&amp;TEXTJOIN(""|"", 1, 'Available Pokemon'!$E$2:$E$34)&amp;""') and '""&amp;C592&amp;""' matches '""&amp;TEXTJOIN(""|"", 1, 'Available Pokemon'!$E$2:$E$34)&amp;""' limit 1"",0)"),"00122 Lapis Ward Renovated")</f>
        <v>00122 Lapis Ward Renovated</v>
      </c>
      <c r="G592" s="40"/>
    </row>
    <row r="593">
      <c r="A593" s="33" t="s">
        <v>432</v>
      </c>
      <c r="B593" s="38">
        <f>match(A593,'E19 Pokemon Locations'!$A$1:$A830,0)</f>
        <v>277</v>
      </c>
      <c r="C593" s="33" t="str">
        <f t="array" ref="C593">index('E19 Pokemon Locations'!$A:$D,$B593,4)</f>
        <v>00024 Lapis Ward Alleyway</v>
      </c>
      <c r="D593" s="38" t="str">
        <f>IFERROR(__xludf.DUMMYFUNCTION("query('E19 Pokemon Locations'!$A:$F,""Select D where A contains '""&amp;A593&amp;""' and not (D matches '""&amp;TEXTJOIN(""|"", 1, 'Available Pokemon'!$E$2:$E$34)&amp;""') and '""&amp;C593&amp;""' matches '""&amp;TEXTJOIN(""|"", 1, 'Available Pokemon'!$E$2:$E$34)&amp;""' limit 1"",0)"),"00122 Lapis Ward Renovated")</f>
        <v>00122 Lapis Ward Renovated</v>
      </c>
      <c r="G593" s="40"/>
    </row>
    <row r="594">
      <c r="A594" s="3" t="s">
        <v>35</v>
      </c>
      <c r="B594" s="38">
        <f>match(A594,'E19 Pokemon Locations'!$A$1:$A830,0)</f>
        <v>4</v>
      </c>
      <c r="C594" s="33" t="str">
        <f t="array" ref="C594">index('E19 Pokemon Locations'!$A:$D,$B594,4)</f>
        <v>00001 Grand Hall</v>
      </c>
      <c r="D594" s="38" t="str">
        <f>IFERROR(__xludf.DUMMYFUNCTION("query('E19 Pokemon Locations'!$A:$F,""Select D where A contains '""&amp;A594&amp;""' and not (D matches '""&amp;TEXTJOIN(""|"", 1, 'Available Pokemon'!$E$2:$E$34)&amp;""') and '""&amp;C594&amp;""' matches '""&amp;TEXTJOIN(""|"", 1, 'Available Pokemon'!$E$2:$E$34)&amp;""' limit 1"",0)"),"00064 7th Street")</f>
        <v>00064 7th Street</v>
      </c>
      <c r="G594" s="40"/>
    </row>
    <row r="595">
      <c r="A595" s="3" t="s">
        <v>37</v>
      </c>
      <c r="B595" s="38">
        <f>match(A595,'E19 Pokemon Locations'!$A$1:$A830,0)</f>
        <v>5</v>
      </c>
      <c r="C595" s="33" t="str">
        <f t="array" ref="C595">index('E19 Pokemon Locations'!$A:$D,$B595,4)</f>
        <v>00001 Grand Hall</v>
      </c>
      <c r="D595" s="38" t="str">
        <f>IFERROR(__xludf.DUMMYFUNCTION("query('E19 Pokemon Locations'!$A:$F,""Select D where A contains '""&amp;A595&amp;""' and not (D matches '""&amp;TEXTJOIN(""|"", 1, 'Available Pokemon'!$E$2:$E$34)&amp;""') and '""&amp;C595&amp;""' matches '""&amp;TEXTJOIN(""|"", 1, 'Available Pokemon'!$E$2:$E$34)&amp;""' limit 1"",0)"),"#N/A")</f>
        <v>#N/A</v>
      </c>
      <c r="G595" s="40"/>
    </row>
    <row r="596">
      <c r="A596" s="3" t="s">
        <v>38</v>
      </c>
      <c r="B596" s="38">
        <f>match(A596,'E19 Pokemon Locations'!$A$1:$A830,0)</f>
        <v>6</v>
      </c>
      <c r="C596" s="33" t="str">
        <f t="array" ref="C596">index('E19 Pokemon Locations'!$A:$D,$B596,4)</f>
        <v>00001 Grand Hall</v>
      </c>
      <c r="D596" s="38" t="str">
        <f>IFERROR(__xludf.DUMMYFUNCTION("query('E19 Pokemon Locations'!$A:$F,""Select D where A contains '""&amp;A596&amp;""' and not (D matches '""&amp;TEXTJOIN(""|"", 1, 'Available Pokemon'!$E$2:$E$34)&amp;""') and '""&amp;C596&amp;""' matches '""&amp;TEXTJOIN(""|"", 1, 'Available Pokemon'!$E$2:$E$34)&amp;""' limit 1"",0)"),"00128 Azurine Island Renovated")</f>
        <v>00128 Azurine Island Renovated</v>
      </c>
      <c r="G596" s="40"/>
    </row>
    <row r="597">
      <c r="A597" s="3" t="s">
        <v>40</v>
      </c>
      <c r="B597" s="38">
        <f>match(A597,'E19 Pokemon Locations'!$A$1:$A830,0)</f>
        <v>7</v>
      </c>
      <c r="C597" s="33" t="str">
        <f t="array" ref="C597">index('E19 Pokemon Locations'!$A:$D,$B597,4)</f>
        <v>00001 Grand Hall</v>
      </c>
      <c r="D597" s="38" t="str">
        <f>IFERROR(__xludf.DUMMYFUNCTION("query('E19 Pokemon Locations'!$A:$F,""Select D where A contains '""&amp;A597&amp;""' and not (D matches '""&amp;TEXTJOIN(""|"", 1, 'Available Pokemon'!$E$2:$E$34)&amp;""') and '""&amp;C597&amp;""' matches '""&amp;TEXTJOIN(""|"", 1, 'Available Pokemon'!$E$2:$E$34)&amp;""' limit 1"",0)"),"00064 7th Street")</f>
        <v>00064 7th Street</v>
      </c>
      <c r="G597" s="40"/>
    </row>
    <row r="598">
      <c r="A598" s="3" t="s">
        <v>41</v>
      </c>
      <c r="B598" s="38">
        <f>match(A598,'E19 Pokemon Locations'!$A$1:$A830,0)</f>
        <v>8</v>
      </c>
      <c r="C598" s="33" t="str">
        <f t="array" ref="C598">index('E19 Pokemon Locations'!$A:$D,$B598,4)</f>
        <v>00001 Grand Hall</v>
      </c>
      <c r="D598" s="38" t="str">
        <f>IFERROR(__xludf.DUMMYFUNCTION("query('E19 Pokemon Locations'!$A:$F,""Select D where A contains '""&amp;A598&amp;""' and not (D matches '""&amp;TEXTJOIN(""|"", 1, 'Available Pokemon'!$E$2:$E$34)&amp;""') and '""&amp;C598&amp;""' matches '""&amp;TEXTJOIN(""|"", 1, 'Available Pokemon'!$E$2:$E$34)&amp;""' limit 1"",0)"),"00093 Water Treatment Center")</f>
        <v>00093 Water Treatment Center</v>
      </c>
      <c r="G598" s="40"/>
    </row>
    <row r="599">
      <c r="A599" s="3" t="s">
        <v>43</v>
      </c>
      <c r="B599" s="38">
        <f>match(A599,'E19 Pokemon Locations'!$A$1:$A830,0)</f>
        <v>9</v>
      </c>
      <c r="C599" s="33" t="str">
        <f t="array" ref="C599">index('E19 Pokemon Locations'!$A:$D,$B599,4)</f>
        <v>00001 Grand Hall</v>
      </c>
      <c r="D599" s="38" t="str">
        <f>IFERROR(__xludf.DUMMYFUNCTION("query('E19 Pokemon Locations'!$A:$F,""Select D where A contains '""&amp;A599&amp;""' and not (D matches '""&amp;TEXTJOIN(""|"", 1, 'Available Pokemon'!$E$2:$E$34)&amp;""') and '""&amp;C599&amp;""' matches '""&amp;TEXTJOIN(""|"", 1, 'Available Pokemon'!$E$2:$E$34)&amp;""' limit 1"",0)"),"00177 Agate City")</f>
        <v>00177 Agate City</v>
      </c>
      <c r="G599" s="40"/>
    </row>
    <row r="600">
      <c r="A600" s="3" t="s">
        <v>46</v>
      </c>
      <c r="B600" s="38">
        <f>match(A600,'E19 Pokemon Locations'!$A$1:$A830,0)</f>
        <v>10</v>
      </c>
      <c r="C600" s="33" t="str">
        <f t="array" ref="C600">index('E19 Pokemon Locations'!$A:$D,$B600,4)</f>
        <v>00001 Grand Hall</v>
      </c>
      <c r="D600" s="38" t="str">
        <f>IFERROR(__xludf.DUMMYFUNCTION("query('E19 Pokemon Locations'!$A:$F,""Select D where A contains '""&amp;A600&amp;""' and not (D matches '""&amp;TEXTJOIN(""|"", 1, 'Available Pokemon'!$E$2:$E$34)&amp;""') and '""&amp;C600&amp;""' matches '""&amp;TEXTJOIN(""|"", 1, 'Available Pokemon'!$E$2:$E$34)&amp;""' limit 1"",0)"),"00064 7th Street")</f>
        <v>00064 7th Street</v>
      </c>
      <c r="G600" s="40"/>
    </row>
    <row r="601">
      <c r="A601" s="3" t="s">
        <v>48</v>
      </c>
      <c r="B601" s="38">
        <f>match(A601,'E19 Pokemon Locations'!$A$1:$A830,0)</f>
        <v>11</v>
      </c>
      <c r="C601" s="33" t="str">
        <f t="array" ref="C601">index('E19 Pokemon Locations'!$A:$D,$B601,4)</f>
        <v>00001 Grand Hall</v>
      </c>
      <c r="D601" s="38" t="str">
        <f>IFERROR(__xludf.DUMMYFUNCTION("query('E19 Pokemon Locations'!$A:$F,""Select D where A contains '""&amp;A601&amp;""' and not (D matches '""&amp;TEXTJOIN(""|"", 1, 'Available Pokemon'!$E$2:$E$34)&amp;""') and '""&amp;C601&amp;""' matches '""&amp;TEXTJOIN(""|"", 1, 'Available Pokemon'!$E$2:$E$34)&amp;""' limit 1"",0)"),"00127 Azurine Lake Renovated")</f>
        <v>00127 Azurine Lake Renovated</v>
      </c>
      <c r="G601" s="40"/>
    </row>
    <row r="602">
      <c r="A602" s="3" t="s">
        <v>50</v>
      </c>
      <c r="B602" s="38">
        <f>match(A602,'E19 Pokemon Locations'!$A$1:$A830,0)</f>
        <v>12</v>
      </c>
      <c r="C602" s="33" t="str">
        <f t="array" ref="C602">index('E19 Pokemon Locations'!$A:$D,$B602,4)</f>
        <v>00001 Grand Hall</v>
      </c>
      <c r="D602" s="38" t="str">
        <f>IFERROR(__xludf.DUMMYFUNCTION("query('E19 Pokemon Locations'!$A:$F,""Select D where A contains '""&amp;A602&amp;""' and not (D matches '""&amp;TEXTJOIN(""|"", 1, 'Available Pokemon'!$E$2:$E$34)&amp;""') and '""&amp;C602&amp;""' matches '""&amp;TEXTJOIN(""|"", 1, 'Available Pokemon'!$E$2:$E$34)&amp;""' limit 1"",0)"),"00064 7th Street")</f>
        <v>00064 7th Street</v>
      </c>
      <c r="G602" s="40"/>
    </row>
    <row r="603">
      <c r="A603" s="3" t="s">
        <v>51</v>
      </c>
      <c r="B603" s="38">
        <f>match(A603,'E19 Pokemon Locations'!$A$1:$A830,0)</f>
        <v>13</v>
      </c>
      <c r="C603" s="33" t="str">
        <f t="array" ref="C603">index('E19 Pokemon Locations'!$A:$D,$B603,4)</f>
        <v>00001 Grand Hall</v>
      </c>
      <c r="D603" s="38" t="str">
        <f>IFERROR(__xludf.DUMMYFUNCTION("query('E19 Pokemon Locations'!$A:$F,""Select D where A contains '""&amp;A603&amp;""' and not (D matches '""&amp;TEXTJOIN(""|"", 1, 'Available Pokemon'!$E$2:$E$34)&amp;""') and '""&amp;C603&amp;""' matches '""&amp;TEXTJOIN(""|"", 1, 'Available Pokemon'!$E$2:$E$34)&amp;""' limit 1"",0)"),"00064 7th Street")</f>
        <v>00064 7th Street</v>
      </c>
      <c r="G603" s="40"/>
    </row>
    <row r="604">
      <c r="A604" s="3" t="s">
        <v>53</v>
      </c>
      <c r="B604" s="38">
        <f>match(A604,'E19 Pokemon Locations'!$A$1:$A830,0)</f>
        <v>14</v>
      </c>
      <c r="C604" s="33" t="str">
        <f t="array" ref="C604">index('E19 Pokemon Locations'!$A:$D,$B604,4)</f>
        <v>00001 Grand Hall</v>
      </c>
      <c r="D604" s="38" t="str">
        <f>IFERROR(__xludf.DUMMYFUNCTION("query('E19 Pokemon Locations'!$A:$F,""Select D where A contains '""&amp;A604&amp;""' and not (D matches '""&amp;TEXTJOIN(""|"", 1, 'Available Pokemon'!$E$2:$E$34)&amp;""') and '""&amp;C604&amp;""' matches '""&amp;TEXTJOIN(""|"", 1, 'Available Pokemon'!$E$2:$E$34)&amp;""' limit 1"",0)"),"00126 Coral Lighthouse Renovated")</f>
        <v>00126 Coral Lighthouse Renovated</v>
      </c>
      <c r="G604" s="40"/>
    </row>
    <row r="605">
      <c r="A605" s="3" t="s">
        <v>55</v>
      </c>
      <c r="B605" s="38">
        <f>match(A605,'E19 Pokemon Locations'!$A$1:$A830,0)</f>
        <v>15</v>
      </c>
      <c r="C605" s="33" t="str">
        <f t="array" ref="C605">index('E19 Pokemon Locations'!$A:$D,$B605,4)</f>
        <v>00001 Grand Hall</v>
      </c>
      <c r="D605" s="38" t="str">
        <f>IFERROR(__xludf.DUMMYFUNCTION("query('E19 Pokemon Locations'!$A:$F,""Select D where A contains '""&amp;A605&amp;""' and not (D matches '""&amp;TEXTJOIN(""|"", 1, 'Available Pokemon'!$E$2:$E$34)&amp;""') and '""&amp;C605&amp;""' matches '""&amp;TEXTJOIN(""|"", 1, 'Available Pokemon'!$E$2:$E$34)&amp;""' limit 1"",0)"),"00169 Teknite Ridge")</f>
        <v>00169 Teknite Ridge</v>
      </c>
      <c r="G605" s="40"/>
    </row>
    <row r="606">
      <c r="A606" s="3" t="s">
        <v>59</v>
      </c>
      <c r="B606" s="38">
        <f>match(A606,'E19 Pokemon Locations'!$A$1:$A830,0)</f>
        <v>17</v>
      </c>
      <c r="C606" s="33" t="str">
        <f t="array" ref="C606">index('E19 Pokemon Locations'!$A:$D,$B606,4)</f>
        <v>00001 Grand Hall</v>
      </c>
      <c r="D606" s="38" t="str">
        <f>IFERROR(__xludf.DUMMYFUNCTION("query('E19 Pokemon Locations'!$A:$F,""Select D where A contains '""&amp;A606&amp;""' and not (D matches '""&amp;TEXTJOIN(""|"", 1, 'Available Pokemon'!$E$2:$E$34)&amp;""') and '""&amp;C606&amp;""' matches '""&amp;TEXTJOIN(""|"", 1, 'Available Pokemon'!$E$2:$E$34)&amp;""' limit 1"",0)"),"00035 Byxbysion Wasteland")</f>
        <v>00035 Byxbysion Wasteland</v>
      </c>
      <c r="G606" s="40"/>
    </row>
    <row r="607">
      <c r="A607" s="3" t="s">
        <v>60</v>
      </c>
      <c r="B607" s="38">
        <f>match(A607,'E19 Pokemon Locations'!$A$1:$A830,0)</f>
        <v>18</v>
      </c>
      <c r="C607" s="33" t="str">
        <f t="array" ref="C607">index('E19 Pokemon Locations'!$A:$D,$B607,4)</f>
        <v>00001 Grand Hall</v>
      </c>
      <c r="D607" s="38" t="str">
        <f>IFERROR(__xludf.DUMMYFUNCTION("query('E19 Pokemon Locations'!$A:$F,""Select D where A contains '""&amp;A607&amp;""' and not (D matches '""&amp;TEXTJOIN(""|"", 1, 'Available Pokemon'!$E$2:$E$34)&amp;""') and '""&amp;C607&amp;""' matches '""&amp;TEXTJOIN(""|"", 1, 'Available Pokemon'!$E$2:$E$34)&amp;""' limit 1"",0)"),"00032 Pyrous Mountain")</f>
        <v>00032 Pyrous Mountain</v>
      </c>
      <c r="G607" s="40"/>
    </row>
    <row r="608">
      <c r="A608" s="3" t="s">
        <v>61</v>
      </c>
      <c r="B608" s="38">
        <f>match(A608,'E19 Pokemon Locations'!$A$1:$A830,0)</f>
        <v>19</v>
      </c>
      <c r="C608" s="33" t="str">
        <f t="array" ref="C608">index('E19 Pokemon Locations'!$A:$D,$B608,4)</f>
        <v>00001 Grand Hall</v>
      </c>
      <c r="D608" s="38" t="str">
        <f>IFERROR(__xludf.DUMMYFUNCTION("query('E19 Pokemon Locations'!$A:$F,""Select D where A contains '""&amp;A608&amp;""' and not (D matches '""&amp;TEXTJOIN(""|"", 1, 'Available Pokemon'!$E$2:$E$34)&amp;""') and '""&amp;C608&amp;""' matches '""&amp;TEXTJOIN(""|"", 1, 'Available Pokemon'!$E$2:$E$34)&amp;""' limit 1"",0)"),"00079 Calcenon City")</f>
        <v>00079 Calcenon City</v>
      </c>
      <c r="G608" s="40"/>
    </row>
    <row r="609">
      <c r="A609" s="3" t="s">
        <v>62</v>
      </c>
      <c r="B609" s="38">
        <f>match(A609,'E19 Pokemon Locations'!$A$1:$A830,0)</f>
        <v>20</v>
      </c>
      <c r="C609" s="33" t="str">
        <f t="array" ref="C609">index('E19 Pokemon Locations'!$A:$D,$B609,4)</f>
        <v>00001 Grand Hall</v>
      </c>
      <c r="D609" s="38" t="str">
        <f>IFERROR(__xludf.DUMMYFUNCTION("query('E19 Pokemon Locations'!$A:$F,""Select D where A contains '""&amp;A609&amp;""' and not (D matches '""&amp;TEXTJOIN(""|"", 1, 'Available Pokemon'!$E$2:$E$34)&amp;""') and '""&amp;C609&amp;""' matches '""&amp;TEXTJOIN(""|"", 1, 'Available Pokemon'!$E$2:$E$34)&amp;""' limit 1"",0)"),"00073 Ametrine Mountain")</f>
        <v>00073 Ametrine Mountain</v>
      </c>
      <c r="G609" s="40"/>
    </row>
    <row r="610">
      <c r="A610" s="3" t="s">
        <v>63</v>
      </c>
      <c r="B610" s="38">
        <f>match(A610,'E19 Pokemon Locations'!$A$1:$A830,0)</f>
        <v>21</v>
      </c>
      <c r="C610" s="33" t="str">
        <f t="array" ref="C610">index('E19 Pokemon Locations'!$A:$D,$B610,4)</f>
        <v>00001 Grand Hall</v>
      </c>
      <c r="D610" s="38" t="str">
        <f>IFERROR(__xludf.DUMMYFUNCTION("query('E19 Pokemon Locations'!$A:$F,""Select D where A contains '""&amp;A610&amp;""' and not (D matches '""&amp;TEXTJOIN(""|"", 1, 'Available Pokemon'!$E$2:$E$34)&amp;""') and '""&amp;C610&amp;""' matches '""&amp;TEXTJOIN(""|"", 1, 'Available Pokemon'!$E$2:$E$34)&amp;""' limit 1"",0)"),"00019 The Underroot")</f>
        <v>00019 The Underroot</v>
      </c>
      <c r="G610" s="40"/>
    </row>
    <row r="611">
      <c r="A611" s="3" t="s">
        <v>65</v>
      </c>
      <c r="B611" s="38">
        <f>match(A611,'E19 Pokemon Locations'!$A$1:$A830,0)</f>
        <v>22</v>
      </c>
      <c r="C611" s="33" t="str">
        <f t="array" ref="C611">index('E19 Pokemon Locations'!$A:$D,$B611,4)</f>
        <v>00001 Grand Hall</v>
      </c>
      <c r="D611" s="38" t="str">
        <f>IFERROR(__xludf.DUMMYFUNCTION("query('E19 Pokemon Locations'!$A:$F,""Select D where A contains '""&amp;A611&amp;""' and not (D matches '""&amp;TEXTJOIN(""|"", 1, 'Available Pokemon'!$E$2:$E$34)&amp;""') and '""&amp;C611&amp;""' matches '""&amp;TEXTJOIN(""|"", 1, 'Available Pokemon'!$E$2:$E$34)&amp;""' limit 1"",0)"),"00070 Agate Circus")</f>
        <v>00070 Agate Circus</v>
      </c>
      <c r="G611" s="40"/>
    </row>
    <row r="612">
      <c r="A612" s="3" t="s">
        <v>67</v>
      </c>
      <c r="B612" s="38">
        <f>match(A612,'E19 Pokemon Locations'!$A$1:$A830,0)</f>
        <v>23</v>
      </c>
      <c r="C612" s="33" t="str">
        <f t="array" ref="C612">index('E19 Pokemon Locations'!$A:$D,$B612,4)</f>
        <v>00001 Grand Hall</v>
      </c>
      <c r="D612" s="38" t="str">
        <f>IFERROR(__xludf.DUMMYFUNCTION("query('E19 Pokemon Locations'!$A:$F,""Select D where A contains '""&amp;A612&amp;""' and not (D matches '""&amp;TEXTJOIN(""|"", 1, 'Available Pokemon'!$E$2:$E$34)&amp;""') and '""&amp;C612&amp;""' matches '""&amp;TEXTJOIN(""|"", 1, 'Available Pokemon'!$E$2:$E$34)&amp;""' limit 1"",0)"),"00055 Lost Railcave")</f>
        <v>00055 Lost Railcave</v>
      </c>
      <c r="G612" s="40"/>
    </row>
    <row r="613">
      <c r="A613" s="3" t="s">
        <v>132</v>
      </c>
      <c r="B613" s="38">
        <f>match(A613,'E19 Pokemon Locations'!$A$1:$A830,0)</f>
        <v>51</v>
      </c>
      <c r="C613" s="33" t="str">
        <f t="array" ref="C613">index('E19 Pokemon Locations'!$A:$D,$B613,4)</f>
        <v>00004 Lower Peridot Ward</v>
      </c>
      <c r="D613" s="38" t="str">
        <f>IFERROR(__xludf.DUMMYFUNCTION("query('E19 Pokemon Locations'!$A:$F,""Select D where A contains '""&amp;A613&amp;""' and not (D matches '""&amp;TEXTJOIN(""|"", 1, 'Available Pokemon'!$E$2:$E$34)&amp;""') and '""&amp;C613&amp;""' matches '""&amp;TEXTJOIN(""|"", 1, 'Available Pokemon'!$E$2:$E$34)&amp;""' limit 1"",0)"),"#N/A")</f>
        <v>#N/A</v>
      </c>
      <c r="G613" s="40"/>
    </row>
    <row r="614">
      <c r="A614" s="3" t="s">
        <v>124</v>
      </c>
      <c r="B614" s="38">
        <f>match(A614,'E19 Pokemon Locations'!$A$1:$A830,0)</f>
        <v>48</v>
      </c>
      <c r="C614" s="33" t="str">
        <f t="array" ref="C614">index('E19 Pokemon Locations'!$A:$D,$B614,4)</f>
        <v>00004 Lower Peridot Ward</v>
      </c>
      <c r="D614" s="38" t="str">
        <f>IFERROR(__xludf.DUMMYFUNCTION("query('E19 Pokemon Locations'!$A:$F,""Select D where A contains '""&amp;A614&amp;""' and not (D matches '""&amp;TEXTJOIN(""|"", 1, 'Available Pokemon'!$E$2:$E$34)&amp;""') and '""&amp;C614&amp;""' matches '""&amp;TEXTJOIN(""|"", 1, 'Available Pokemon'!$E$2:$E$34)&amp;""' limit 1"",0)"),"#N/A")</f>
        <v>#N/A</v>
      </c>
      <c r="G614" s="40"/>
    </row>
    <row r="615">
      <c r="A615" s="3" t="s">
        <v>170</v>
      </c>
      <c r="B615" s="38">
        <f>match(A615,'E19 Pokemon Locations'!$A$1:$A830,0)</f>
        <v>73</v>
      </c>
      <c r="C615" s="33" t="str">
        <f t="array" ref="C615">index('E19 Pokemon Locations'!$A:$D,$B615,4)</f>
        <v>00006 Peridot Ward</v>
      </c>
      <c r="D615" s="38" t="str">
        <f>IFERROR(__xludf.DUMMYFUNCTION("query('E19 Pokemon Locations'!$A:$F,""Select D where A contains '""&amp;A615&amp;""' and not (D matches '""&amp;TEXTJOIN(""|"", 1, 'Available Pokemon'!$E$2:$E$34)&amp;""') and '""&amp;C615&amp;""' matches '""&amp;TEXTJOIN(""|"", 1, 'Available Pokemon'!$E$2:$E$34)&amp;""' limit 1"",0)"),"#N/A")</f>
        <v>#N/A</v>
      </c>
      <c r="G615" s="40"/>
    </row>
    <row r="616">
      <c r="A616" s="3" t="s">
        <v>203</v>
      </c>
      <c r="B616" s="38">
        <f>match(A616,'E19 Pokemon Locations'!$A$1:$A830,0)</f>
        <v>90</v>
      </c>
      <c r="C616" s="33" t="str">
        <f t="array" ref="C616">index('E19 Pokemon Locations'!$A:$D,$B616,4)</f>
        <v>00009 Obsidia Ward</v>
      </c>
      <c r="D616" s="38" t="str">
        <f>IFERROR(__xludf.DUMMYFUNCTION("query('E19 Pokemon Locations'!$A:$F,""Select D where A contains '""&amp;A616&amp;""' and not (D matches '""&amp;TEXTJOIN(""|"", 1, 'Available Pokemon'!$E$2:$E$34)&amp;""') and '""&amp;C616&amp;""' matches '""&amp;TEXTJOIN(""|"", 1, 'Available Pokemon'!$E$2:$E$34)&amp;""' limit 1"",0)"),"#N/A")</f>
        <v>#N/A</v>
      </c>
      <c r="G616" s="40"/>
    </row>
    <row r="617">
      <c r="A617" s="3" t="s">
        <v>207</v>
      </c>
      <c r="B617" s="38">
        <f>match(A617,'E19 Pokemon Locations'!$A$1:$A830,0)</f>
        <v>92</v>
      </c>
      <c r="C617" s="33" t="str">
        <f t="array" ref="C617">index('E19 Pokemon Locations'!$A:$D,$B617,4)</f>
        <v>00009 Obsidia Ward</v>
      </c>
      <c r="D617" s="38" t="str">
        <f>IFERROR(__xludf.DUMMYFUNCTION("query('E19 Pokemon Locations'!$A:$F,""Select D where A contains '""&amp;A617&amp;""' and not (D matches '""&amp;TEXTJOIN(""|"", 1, 'Available Pokemon'!$E$2:$E$34)&amp;""') and '""&amp;C617&amp;""' matches '""&amp;TEXTJOIN(""|"", 1, 'Available Pokemon'!$E$2:$E$34)&amp;""' limit 1"",0)"),"#N/A")</f>
        <v>#N/A</v>
      </c>
      <c r="G617" s="40"/>
    </row>
    <row r="618">
      <c r="A618" s="3" t="s">
        <v>201</v>
      </c>
      <c r="B618" s="38">
        <f>match(A618,'E19 Pokemon Locations'!$A$1:$A830,0)</f>
        <v>89</v>
      </c>
      <c r="C618" s="33" t="str">
        <f t="array" ref="C618">index('E19 Pokemon Locations'!$A:$D,$B618,4)</f>
        <v>00009 Obsidia Ward</v>
      </c>
      <c r="D618" s="38" t="str">
        <f>IFERROR(__xludf.DUMMYFUNCTION("query('E19 Pokemon Locations'!$A:$F,""Select D where A contains '""&amp;A618&amp;""' and not (D matches '""&amp;TEXTJOIN(""|"", 1, 'Available Pokemon'!$E$2:$E$34)&amp;""') and '""&amp;C618&amp;""' matches '""&amp;TEXTJOIN(""|"", 1, 'Available Pokemon'!$E$2:$E$34)&amp;""' limit 1"",0)"),"#N/A")</f>
        <v>#N/A</v>
      </c>
      <c r="G618" s="40"/>
    </row>
    <row r="619">
      <c r="A619" s="3" t="s">
        <v>205</v>
      </c>
      <c r="B619" s="38">
        <f>match(A619,'E19 Pokemon Locations'!$A$1:$A830,0)</f>
        <v>91</v>
      </c>
      <c r="C619" s="33" t="str">
        <f t="array" ref="C619">index('E19 Pokemon Locations'!$A:$D,$B619,4)</f>
        <v>00009 Obsidia Ward</v>
      </c>
      <c r="D619" s="38" t="str">
        <f>IFERROR(__xludf.DUMMYFUNCTION("query('E19 Pokemon Locations'!$A:$F,""Select D where A contains '""&amp;A619&amp;""' and not (D matches '""&amp;TEXTJOIN(""|"", 1, 'Available Pokemon'!$E$2:$E$34)&amp;""') and '""&amp;C619&amp;""' matches '""&amp;TEXTJOIN(""|"", 1, 'Available Pokemon'!$E$2:$E$34)&amp;""' limit 1"",0)"),"#N/A")</f>
        <v>#N/A</v>
      </c>
      <c r="G619" s="40"/>
    </row>
    <row r="620">
      <c r="A620" s="3" t="s">
        <v>246</v>
      </c>
      <c r="B620" s="38">
        <f>match(A620,'E19 Pokemon Locations'!$A$1:$A830,0)</f>
        <v>117</v>
      </c>
      <c r="C620" s="33" t="str">
        <f t="array" ref="C620">index('E19 Pokemon Locations'!$A:$D,$B620,4)</f>
        <v>00012 Obsidia Alleyway</v>
      </c>
      <c r="D620" s="38" t="str">
        <f>IFERROR(__xludf.DUMMYFUNCTION("query('E19 Pokemon Locations'!$A:$F,""Select D where A contains '""&amp;A620&amp;""' and not (D matches '""&amp;TEXTJOIN(""|"", 1, 'Available Pokemon'!$E$2:$E$34)&amp;""') and '""&amp;C620&amp;""' matches '""&amp;TEXTJOIN(""|"", 1, 'Available Pokemon'!$E$2:$E$34)&amp;""' limit 1"",0)"),"#N/A")</f>
        <v>#N/A</v>
      </c>
      <c r="G620" s="40"/>
    </row>
    <row r="621">
      <c r="A621" s="3" t="s">
        <v>249</v>
      </c>
      <c r="B621" s="38">
        <f>match(A621,'E19 Pokemon Locations'!$A$1:$A830,0)</f>
        <v>118</v>
      </c>
      <c r="C621" s="33" t="str">
        <f t="array" ref="C621">index('E19 Pokemon Locations'!$A:$D,$B621,4)</f>
        <v>00012 Obsidia Alleyway</v>
      </c>
      <c r="D621" s="38" t="str">
        <f>IFERROR(__xludf.DUMMYFUNCTION("query('E19 Pokemon Locations'!$A:$F,""Select D where A contains '""&amp;A621&amp;""' and not (D matches '""&amp;TEXTJOIN(""|"", 1, 'Available Pokemon'!$E$2:$E$34)&amp;""') and '""&amp;C621&amp;""' matches '""&amp;TEXTJOIN(""|"", 1, 'Available Pokemon'!$E$2:$E$34)&amp;""' limit 1"",0)"),"#N/A")</f>
        <v>#N/A</v>
      </c>
      <c r="G621" s="40"/>
    </row>
    <row r="622">
      <c r="A622" s="3" t="s">
        <v>258</v>
      </c>
      <c r="B622" s="38">
        <f>match(A622,'E19 Pokemon Locations'!$A$1:$A830,0)</f>
        <v>126</v>
      </c>
      <c r="C622" s="33" t="str">
        <f t="array" ref="C622">index('E19 Pokemon Locations'!$A:$D,$B622,4)</f>
        <v>00013 Coral Ward</v>
      </c>
      <c r="D622" s="38" t="str">
        <f>IFERROR(__xludf.DUMMYFUNCTION("query('E19 Pokemon Locations'!$A:$F,""Select D where A contains '""&amp;A622&amp;""' and not (D matches '""&amp;TEXTJOIN(""|"", 1, 'Available Pokemon'!$E$2:$E$34)&amp;""') and '""&amp;C622&amp;""' matches '""&amp;TEXTJOIN(""|"", 1, 'Available Pokemon'!$E$2:$E$34)&amp;""' limit 1"",0)"),"#N/A")</f>
        <v>#N/A</v>
      </c>
      <c r="G622" s="40"/>
    </row>
    <row r="623">
      <c r="A623" s="3" t="s">
        <v>256</v>
      </c>
      <c r="B623" s="38">
        <f>match(A623,'E19 Pokemon Locations'!$A$1:$A830,0)</f>
        <v>125</v>
      </c>
      <c r="C623" s="33" t="str">
        <f t="array" ref="C623">index('E19 Pokemon Locations'!$A:$D,$B623,4)</f>
        <v>00013 Coral Ward</v>
      </c>
      <c r="D623" s="38" t="str">
        <f>IFERROR(__xludf.DUMMYFUNCTION("query('E19 Pokemon Locations'!$A:$F,""Select D where A contains '""&amp;A623&amp;""' and not (D matches '""&amp;TEXTJOIN(""|"", 1, 'Available Pokemon'!$E$2:$E$34)&amp;""') and '""&amp;C623&amp;""' matches '""&amp;TEXTJOIN(""|"", 1, 'Available Pokemon'!$E$2:$E$34)&amp;""' limit 1"",0)"),"#N/A")</f>
        <v>#N/A</v>
      </c>
      <c r="G623" s="40"/>
    </row>
    <row r="624">
      <c r="A624" s="3" t="s">
        <v>278</v>
      </c>
      <c r="B624" s="38">
        <f>match(A624,'E19 Pokemon Locations'!$A$1:$A830,0)</f>
        <v>141</v>
      </c>
      <c r="C624" s="33" t="str">
        <f t="array" ref="C624">index('E19 Pokemon Locations'!$A:$D,$B624,4)</f>
        <v>00014 Onyx Ward</v>
      </c>
      <c r="D624" s="38" t="str">
        <f>IFERROR(__xludf.DUMMYFUNCTION("query('E19 Pokemon Locations'!$A:$F,""Select D where A contains '""&amp;A624&amp;""' and not (D matches '""&amp;TEXTJOIN(""|"", 1, 'Available Pokemon'!$E$2:$E$34)&amp;""') and '""&amp;C624&amp;""' matches '""&amp;TEXTJOIN(""|"", 1, 'Available Pokemon'!$E$2:$E$34)&amp;""' limit 1"",0)"),"#N/A")</f>
        <v>#N/A</v>
      </c>
      <c r="G624" s="40"/>
    </row>
    <row r="625">
      <c r="A625" s="3" t="s">
        <v>291</v>
      </c>
      <c r="B625" s="38">
        <f>match(A625,'E19 Pokemon Locations'!$A$1:$A830,0)</f>
        <v>146</v>
      </c>
      <c r="C625" s="33" t="str">
        <f t="array" ref="C625">index('E19 Pokemon Locations'!$A:$D,$B625,4)</f>
        <v>00015 Onyx Arcade</v>
      </c>
      <c r="D625" s="38" t="str">
        <f>IFERROR(__xludf.DUMMYFUNCTION("query('E19 Pokemon Locations'!$A:$F,""Select D where A contains '""&amp;A625&amp;""' and not (D matches '""&amp;TEXTJOIN(""|"", 1, 'Available Pokemon'!$E$2:$E$34)&amp;""') and '""&amp;C625&amp;""' matches '""&amp;TEXTJOIN(""|"", 1, 'Available Pokemon'!$E$2:$E$34)&amp;""' limit 1"",0)"),"#N/A")</f>
        <v>#N/A</v>
      </c>
      <c r="G625" s="40"/>
    </row>
    <row r="626">
      <c r="A626" s="3" t="s">
        <v>303</v>
      </c>
      <c r="B626" s="38">
        <f>match(A626,'E19 Pokemon Locations'!$A$1:$A830,0)</f>
        <v>152</v>
      </c>
      <c r="C626" s="33" t="str">
        <f t="array" ref="C626">index('E19 Pokemon Locations'!$A:$D,$B626,4)</f>
        <v>00006 Peridot Ward</v>
      </c>
      <c r="D626" s="38" t="str">
        <f>IFERROR(__xludf.DUMMYFUNCTION("query('E19 Pokemon Locations'!$A:$F,""Select D where A contains '""&amp;A626&amp;""' and not (D matches '""&amp;TEXTJOIN(""|"", 1, 'Available Pokemon'!$E$2:$E$34)&amp;""') and '""&amp;C626&amp;""' matches '""&amp;TEXTJOIN(""|"", 1, 'Available Pokemon'!$E$2:$E$34)&amp;""' limit 1"",0)"),"#N/A")</f>
        <v>#N/A</v>
      </c>
      <c r="G626" s="40"/>
    </row>
    <row r="627">
      <c r="A627" s="3" t="s">
        <v>73</v>
      </c>
      <c r="B627" s="38">
        <f>match(A627,'E19 Pokemon Locations'!$A$1:$A830,0)</f>
        <v>24</v>
      </c>
      <c r="C627" s="33" t="str">
        <f t="array" ref="C627">index('E19 Pokemon Locations'!$A:$D,$B627,4)</f>
        <v>00001 Grand Hall</v>
      </c>
      <c r="D627" s="38" t="str">
        <f>IFERROR(__xludf.DUMMYFUNCTION("query('E19 Pokemon Locations'!$A:$F,""Select D where A contains '""&amp;A627&amp;""' and not (D matches '""&amp;TEXTJOIN(""|"", 1, 'Available Pokemon'!$E$2:$E$34)&amp;""') and '""&amp;C627&amp;""' matches '""&amp;TEXTJOIN(""|"", 1, 'Available Pokemon'!$E$2:$E$34)&amp;""' limit 1"",0)"),"00082 Ametrine City")</f>
        <v>00082 Ametrine City</v>
      </c>
      <c r="G627" s="40"/>
    </row>
    <row r="628">
      <c r="A628" s="3" t="s">
        <v>311</v>
      </c>
      <c r="B628" s="38">
        <f>match(A628,'E19 Pokemon Locations'!$A$1:$A830,0)</f>
        <v>156</v>
      </c>
      <c r="C628" s="33" t="str">
        <f t="array" ref="C628">index('E19 Pokemon Locations'!$A:$D,$B628,4)</f>
        <v>00016 Jasper Ward</v>
      </c>
      <c r="D628" s="38" t="str">
        <f>IFERROR(__xludf.DUMMYFUNCTION("query('E19 Pokemon Locations'!$A:$F,""Select D where A contains '""&amp;A628&amp;""' and not (D matches '""&amp;TEXTJOIN(""|"", 1, 'Available Pokemon'!$E$2:$E$34)&amp;""') and '""&amp;C628&amp;""' matches '""&amp;TEXTJOIN(""|"", 1, 'Available Pokemon'!$E$2:$E$34)&amp;""' limit 1"",0)"),"00019 The Underroot")</f>
        <v>00019 The Underroot</v>
      </c>
      <c r="G628" s="40"/>
    </row>
    <row r="629">
      <c r="A629" s="3" t="s">
        <v>312</v>
      </c>
      <c r="B629" s="38">
        <f>match(A629,'E19 Pokemon Locations'!$A$1:$A830,0)</f>
        <v>157</v>
      </c>
      <c r="C629" s="33" t="str">
        <f t="array" ref="C629">index('E19 Pokemon Locations'!$A:$D,$B629,4)</f>
        <v>00016 Jasper Ward</v>
      </c>
      <c r="D629" s="38" t="str">
        <f>IFERROR(__xludf.DUMMYFUNCTION("query('E19 Pokemon Locations'!$A:$F,""Select D where A contains '""&amp;A629&amp;""' and not (D matches '""&amp;TEXTJOIN(""|"", 1, 'Available Pokemon'!$E$2:$E$34)&amp;""') and '""&amp;C629&amp;""' matches '""&amp;TEXTJOIN(""|"", 1, 'Available Pokemon'!$E$2:$E$34)&amp;""' limit 1"",0)"),"#N/A")</f>
        <v>#N/A</v>
      </c>
      <c r="G629" s="40"/>
    </row>
    <row r="630">
      <c r="A630" s="3" t="s">
        <v>314</v>
      </c>
      <c r="B630" s="38">
        <f>match(A630,'E19 Pokemon Locations'!$A$1:$A830,0)</f>
        <v>159</v>
      </c>
      <c r="C630" s="33" t="str">
        <f t="array" ref="C630">index('E19 Pokemon Locations'!$A:$D,$B630,4)</f>
        <v>00016 Jasper Ward</v>
      </c>
      <c r="D630" s="38" t="str">
        <f>IFERROR(__xludf.DUMMYFUNCTION("query('E19 Pokemon Locations'!$A:$F,""Select D where A contains '""&amp;A630&amp;""' and not (D matches '""&amp;TEXTJOIN(""|"", 1, 'Available Pokemon'!$E$2:$E$34)&amp;""') and '""&amp;C630&amp;""' matches '""&amp;TEXTJOIN(""|"", 1, 'Available Pokemon'!$E$2:$E$34)&amp;""' limit 1"",0)"),"00079 Calcenon City")</f>
        <v>00079 Calcenon City</v>
      </c>
      <c r="G630" s="40"/>
    </row>
    <row r="631">
      <c r="A631" s="3" t="s">
        <v>315</v>
      </c>
      <c r="B631" s="38">
        <f>match(A631,'E19 Pokemon Locations'!$A$1:$A830,0)</f>
        <v>160</v>
      </c>
      <c r="C631" s="33" t="str">
        <f t="array" ref="C631">index('E19 Pokemon Locations'!$A:$D,$B631,4)</f>
        <v>00016 Jasper Ward</v>
      </c>
      <c r="D631" s="38" t="str">
        <f>IFERROR(__xludf.DUMMYFUNCTION("query('E19 Pokemon Locations'!$A:$F,""Select D where A contains '""&amp;A631&amp;""' and not (D matches '""&amp;TEXTJOIN(""|"", 1, 'Available Pokemon'!$E$2:$E$34)&amp;""') and '""&amp;C631&amp;""' matches '""&amp;TEXTJOIN(""|"", 1, 'Available Pokemon'!$E$2:$E$34)&amp;""' limit 1"",0)"),"00078 Route 4")</f>
        <v>00078 Route 4</v>
      </c>
      <c r="G631" s="40"/>
    </row>
    <row r="632">
      <c r="A632" s="3" t="s">
        <v>316</v>
      </c>
      <c r="B632" s="38">
        <f>match(A632,'E19 Pokemon Locations'!$A$1:$A830,0)</f>
        <v>161</v>
      </c>
      <c r="C632" s="33" t="str">
        <f t="array" ref="C632">index('E19 Pokemon Locations'!$A:$D,$B632,4)</f>
        <v>00016 Jasper Ward</v>
      </c>
      <c r="D632" s="38" t="str">
        <f>IFERROR(__xludf.DUMMYFUNCTION("query('E19 Pokemon Locations'!$A:$F,""Select D where A contains '""&amp;A632&amp;""' and not (D matches '""&amp;TEXTJOIN(""|"", 1, 'Available Pokemon'!$E$2:$E$34)&amp;""') and '""&amp;C632&amp;""' matches '""&amp;TEXTJOIN(""|"", 1, 'Available Pokemon'!$E$2:$E$34)&amp;""' limit 1"",0)"),"00170 Teknite Cave")</f>
        <v>00170 Teknite Cave</v>
      </c>
      <c r="G632" s="40"/>
    </row>
    <row r="633">
      <c r="A633" s="3" t="s">
        <v>317</v>
      </c>
      <c r="B633" s="38">
        <f>match(A633,'E19 Pokemon Locations'!$A$1:$A830,0)</f>
        <v>162</v>
      </c>
      <c r="C633" s="33" t="str">
        <f t="array" ref="C633">index('E19 Pokemon Locations'!$A:$D,$B633,4)</f>
        <v>00016 Jasper Ward</v>
      </c>
      <c r="D633" s="38" t="str">
        <f>IFERROR(__xludf.DUMMYFUNCTION("query('E19 Pokemon Locations'!$A:$F,""Select D where A contains '""&amp;A633&amp;""' and not (D matches '""&amp;TEXTJOIN(""|"", 1, 'Available Pokemon'!$E$2:$E$34)&amp;""') and '""&amp;C633&amp;""' matches '""&amp;TEXTJOIN(""|"", 1, 'Available Pokemon'!$E$2:$E$34)&amp;""' limit 1"",0)"),"00065 Subseven Sanctum")</f>
        <v>00065 Subseven Sanctum</v>
      </c>
      <c r="G633" s="40"/>
    </row>
    <row r="634">
      <c r="A634" s="3" t="s">
        <v>322</v>
      </c>
      <c r="B634" s="38">
        <f>match(A634,'E19 Pokemon Locations'!$A$1:$A830,0)</f>
        <v>167</v>
      </c>
      <c r="C634" s="33" t="str">
        <f t="array" ref="C634">index('E19 Pokemon Locations'!$A:$D,$B634,4)</f>
        <v>00016 Jasper Ward</v>
      </c>
      <c r="D634" s="38" t="str">
        <f>IFERROR(__xludf.DUMMYFUNCTION("query('E19 Pokemon Locations'!$A:$F,""Select D where A contains '""&amp;A634&amp;""' and not (D matches '""&amp;TEXTJOIN(""|"", 1, 'Available Pokemon'!$E$2:$E$34)&amp;""') and '""&amp;C634&amp;""' matches '""&amp;TEXTJOIN(""|"", 1, 'Available Pokemon'!$E$2:$E$34)&amp;""' limit 1"",0)"),"00073 Ametrine Mountain")</f>
        <v>00073 Ametrine Mountain</v>
      </c>
      <c r="G634" s="40"/>
    </row>
    <row r="635">
      <c r="A635" s="3" t="s">
        <v>326</v>
      </c>
      <c r="B635" s="38">
        <f>match(A635,'E19 Pokemon Locations'!$A$1:$A830,0)</f>
        <v>170</v>
      </c>
      <c r="C635" s="33" t="str">
        <f t="array" ref="C635">index('E19 Pokemon Locations'!$A:$D,$B635,4)</f>
        <v>00016 Jasper Ward</v>
      </c>
      <c r="D635" s="38" t="str">
        <f>IFERROR(__xludf.DUMMYFUNCTION("query('E19 Pokemon Locations'!$A:$F,""Select D where A contains '""&amp;A635&amp;""' and not (D matches '""&amp;TEXTJOIN(""|"", 1, 'Available Pokemon'!$E$2:$E$34)&amp;""') and '""&amp;C635&amp;""' matches '""&amp;TEXTJOIN(""|"", 1, 'Available Pokemon'!$E$2:$E$34)&amp;""' limit 1"",0)"),"#N/A")</f>
        <v>#N/A</v>
      </c>
      <c r="G635" s="40"/>
    </row>
    <row r="636">
      <c r="A636" s="3" t="s">
        <v>393</v>
      </c>
      <c r="B636" s="38">
        <f>match(A636,'E19 Pokemon Locations'!$A$1:$A830,0)</f>
        <v>237</v>
      </c>
      <c r="C636" s="33" t="str">
        <f t="array" ref="C636">index('E19 Pokemon Locations'!$A:$D,$B636,4)</f>
        <v>00020 Beryl Ward</v>
      </c>
      <c r="D636" s="38" t="str">
        <f>IFERROR(__xludf.DUMMYFUNCTION("query('E19 Pokemon Locations'!$A:$F,""Select D where A contains '""&amp;A636&amp;""' and not (D matches '""&amp;TEXTJOIN(""|"", 1, 'Available Pokemon'!$E$2:$E$34)&amp;""') and '""&amp;C636&amp;""' matches '""&amp;TEXTJOIN(""|"", 1, 'Available Pokemon'!$E$2:$E$34)&amp;""' limit 1"",0)"),"#N/A")</f>
        <v>#N/A</v>
      </c>
      <c r="G636" s="40"/>
    </row>
    <row r="637">
      <c r="A637" s="3" t="s">
        <v>390</v>
      </c>
      <c r="B637" s="38">
        <f>match(A637,'E19 Pokemon Locations'!$A$1:$A830,0)</f>
        <v>236</v>
      </c>
      <c r="C637" s="33" t="str">
        <f t="array" ref="C637">index('E19 Pokemon Locations'!$A:$D,$B637,4)</f>
        <v>00020 Beryl Ward</v>
      </c>
      <c r="D637" s="38" t="str">
        <f>IFERROR(__xludf.DUMMYFUNCTION("query('E19 Pokemon Locations'!$A:$F,""Select D where A contains '""&amp;A637&amp;""' and not (D matches '""&amp;TEXTJOIN(""|"", 1, 'Available Pokemon'!$E$2:$E$34)&amp;""') and '""&amp;C637&amp;""' matches '""&amp;TEXTJOIN(""|"", 1, 'Available Pokemon'!$E$2:$E$34)&amp;""' limit 1"",0)"),"#N/A")</f>
        <v>#N/A</v>
      </c>
      <c r="G637" s="40"/>
    </row>
    <row r="638">
      <c r="A638" s="3" t="s">
        <v>472</v>
      </c>
      <c r="B638" s="38">
        <f>match(A638,'E19 Pokemon Locations'!$A$1:$A830,0)</f>
        <v>308</v>
      </c>
      <c r="C638" s="33" t="str">
        <f t="array" ref="C638">index('E19 Pokemon Locations'!$A:$D,$B638,4)</f>
        <v>00018 Rhodochrine Jungle</v>
      </c>
      <c r="D638" s="38" t="str">
        <f>IFERROR(__xludf.DUMMYFUNCTION("query('E19 Pokemon Locations'!$A:$F,""Select D where A contains '""&amp;A638&amp;""' and not (D matches '""&amp;TEXTJOIN(""|"", 1, 'Available Pokemon'!$E$2:$E$34)&amp;""') and '""&amp;C638&amp;""' matches '""&amp;TEXTJOIN(""|"", 1, 'Available Pokemon'!$E$2:$E$34)&amp;""' limit 1"",0)"),"#N/A")</f>
        <v>#N/A</v>
      </c>
      <c r="G638" s="40"/>
    </row>
    <row r="639">
      <c r="A639" s="3" t="s">
        <v>412</v>
      </c>
      <c r="B639" s="38">
        <f>match(A639,'E19 Pokemon Locations'!$A$1:$A830,0)</f>
        <v>263</v>
      </c>
      <c r="C639" s="33" t="str">
        <f t="array" ref="C639">index('E19 Pokemon Locations'!$A:$D,$B639,4)</f>
        <v>00020 Beryl Ward</v>
      </c>
      <c r="D639" s="38" t="str">
        <f>IFERROR(__xludf.DUMMYFUNCTION("query('E19 Pokemon Locations'!$A:$F,""Select D where A contains '""&amp;A639&amp;""' and not (D matches '""&amp;TEXTJOIN(""|"", 1, 'Available Pokemon'!$E$2:$E$34)&amp;""') and '""&amp;C639&amp;""' matches '""&amp;TEXTJOIN(""|"", 1, 'Available Pokemon'!$E$2:$E$34)&amp;""' limit 1"",0)"),"#N/A")</f>
        <v>#N/A</v>
      </c>
      <c r="G639" s="40"/>
    </row>
    <row r="640">
      <c r="A640" s="3" t="s">
        <v>428</v>
      </c>
      <c r="B640" s="38">
        <f>match(A640,'E19 Pokemon Locations'!$A$1:$A830,0)</f>
        <v>275</v>
      </c>
      <c r="C640" s="33" t="str">
        <f t="array" ref="C640">index('E19 Pokemon Locations'!$A:$D,$B640,4)</f>
        <v>00023 Lapis Ward</v>
      </c>
      <c r="D640" s="38" t="str">
        <f>IFERROR(__xludf.DUMMYFUNCTION("query('E19 Pokemon Locations'!$A:$F,""Select D where A contains '""&amp;A640&amp;""' and not (D matches '""&amp;TEXTJOIN(""|"", 1, 'Available Pokemon'!$E$2:$E$34)&amp;""') and '""&amp;C640&amp;""' matches '""&amp;TEXTJOIN(""|"", 1, 'Available Pokemon'!$E$2:$E$34)&amp;""' limit 1"",0)"),"#N/A")</f>
        <v>#N/A</v>
      </c>
      <c r="G640" s="40"/>
    </row>
    <row r="641">
      <c r="A641" s="3" t="s">
        <v>512</v>
      </c>
      <c r="B641" s="38">
        <f>match(A641,'E19 Pokemon Locations'!$A$1:$A830,0)</f>
        <v>342</v>
      </c>
      <c r="C641" s="33" t="str">
        <f t="array" ref="C641">index('E19 Pokemon Locations'!$A:$D,$B641,4)</f>
        <v>00028 Citrine Mountain</v>
      </c>
      <c r="D641" s="38" t="str">
        <f>IFERROR(__xludf.DUMMYFUNCTION("query('E19 Pokemon Locations'!$A:$F,""Select D where A contains '""&amp;A641&amp;""' and not (D matches '""&amp;TEXTJOIN(""|"", 1, 'Available Pokemon'!$E$2:$E$34)&amp;""') and '""&amp;C641&amp;""' matches '""&amp;TEXTJOIN(""|"", 1, 'Available Pokemon'!$E$2:$E$34)&amp;""' limit 1"",0)"),"#N/A")</f>
        <v>#N/A</v>
      </c>
      <c r="G641" s="40"/>
    </row>
    <row r="642">
      <c r="A642" s="3" t="s">
        <v>410</v>
      </c>
      <c r="B642" s="38">
        <f>match(A642,'E19 Pokemon Locations'!$A$1:$A830,0)</f>
        <v>262</v>
      </c>
      <c r="C642" s="33" t="str">
        <f t="array" ref="C642">index('E19 Pokemon Locations'!$A:$D,$B642,4)</f>
        <v>00020 Beryl Ward</v>
      </c>
      <c r="D642" s="38" t="str">
        <f>IFERROR(__xludf.DUMMYFUNCTION("query('E19 Pokemon Locations'!$A:$F,""Select D where A contains '""&amp;A642&amp;""' and not (D matches '""&amp;TEXTJOIN(""|"", 1, 'Available Pokemon'!$E$2:$E$34)&amp;""') and '""&amp;C642&amp;""' matches '""&amp;TEXTJOIN(""|"", 1, 'Available Pokemon'!$E$2:$E$34)&amp;""' limit 1"",0)"),"#N/A")</f>
        <v>#N/A</v>
      </c>
      <c r="G642" s="40"/>
    </row>
    <row r="643">
      <c r="A643" s="3" t="s">
        <v>514</v>
      </c>
      <c r="B643" s="38">
        <f>match(A643,'E19 Pokemon Locations'!$A$1:$A830,0)</f>
        <v>343</v>
      </c>
      <c r="C643" s="33" t="str">
        <f t="array" ref="C643">index('E19 Pokemon Locations'!$A:$D,$B643,4)</f>
        <v>00028 Citrine Mountain</v>
      </c>
      <c r="D643" s="38" t="str">
        <f>IFERROR(__xludf.DUMMYFUNCTION("query('E19 Pokemon Locations'!$A:$F,""Select D where A contains '""&amp;A643&amp;""' and not (D matches '""&amp;TEXTJOIN(""|"", 1, 'Available Pokemon'!$E$2:$E$34)&amp;""') and '""&amp;C643&amp;""' matches '""&amp;TEXTJOIN(""|"", 1, 'Available Pokemon'!$E$2:$E$34)&amp;""' limit 1"",0)"),"#N/A")</f>
        <v>#N/A</v>
      </c>
      <c r="G643" s="40"/>
    </row>
    <row r="644">
      <c r="A644" s="3" t="s">
        <v>516</v>
      </c>
      <c r="B644" s="38">
        <f>match(A644,'E19 Pokemon Locations'!$A$1:$A830,0)</f>
        <v>344</v>
      </c>
      <c r="C644" s="33" t="str">
        <f t="array" ref="C644">index('E19 Pokemon Locations'!$A:$D,$B644,4)</f>
        <v>00028 Citrine Mountain</v>
      </c>
      <c r="D644" s="38" t="str">
        <f>IFERROR(__xludf.DUMMYFUNCTION("query('E19 Pokemon Locations'!$A:$F,""Select D where A contains '""&amp;A644&amp;""' and not (D matches '""&amp;TEXTJOIN(""|"", 1, 'Available Pokemon'!$E$2:$E$34)&amp;""') and '""&amp;C644&amp;""' matches '""&amp;TEXTJOIN(""|"", 1, 'Available Pokemon'!$E$2:$E$34)&amp;""' limit 1"",0)"),"#N/A")</f>
        <v>#N/A</v>
      </c>
      <c r="G644" s="40"/>
    </row>
    <row r="645">
      <c r="A645" s="3" t="s">
        <v>518</v>
      </c>
      <c r="B645" s="38">
        <f>match(A645,'E19 Pokemon Locations'!$A$1:$A830,0)</f>
        <v>345</v>
      </c>
      <c r="C645" s="33" t="str">
        <f t="array" ref="C645">index('E19 Pokemon Locations'!$A:$D,$B645,4)</f>
        <v>00067 Slums Playground</v>
      </c>
      <c r="D645" s="38" t="str">
        <f>IFERROR(__xludf.DUMMYFUNCTION("query('E19 Pokemon Locations'!$A:$F,""Select D where A contains '""&amp;A645&amp;""' and not (D matches '""&amp;TEXTJOIN(""|"", 1, 'Available Pokemon'!$E$2:$E$34)&amp;""') and '""&amp;C645&amp;""' matches '""&amp;TEXTJOIN(""|"", 1, 'Available Pokemon'!$E$2:$E$34)&amp;""' limit 1"",0)"),"#N/A")</f>
        <v>#N/A</v>
      </c>
      <c r="G645" s="40"/>
    </row>
    <row r="646">
      <c r="A646" s="3" t="s">
        <v>551</v>
      </c>
      <c r="B646" s="38">
        <f>match(A646,'E19 Pokemon Locations'!$A$1:$A830,0)</f>
        <v>376</v>
      </c>
      <c r="C646" s="33" t="str">
        <f t="array" ref="C646">index('E19 Pokemon Locations'!$A:$D,$B646,4)</f>
        <v>00031 Apophyll Cave</v>
      </c>
      <c r="D646" s="38" t="str">
        <f>IFERROR(__xludf.DUMMYFUNCTION("query('E19 Pokemon Locations'!$A:$F,""Select D where A contains '""&amp;A646&amp;""' and not (D matches '""&amp;TEXTJOIN(""|"", 1, 'Available Pokemon'!$E$2:$E$34)&amp;""') and '""&amp;C646&amp;""' matches '""&amp;TEXTJOIN(""|"", 1, 'Available Pokemon'!$E$2:$E$34)&amp;""' limit 1"",0)"),"#N/A")</f>
        <v>#N/A</v>
      </c>
      <c r="G646" s="40"/>
    </row>
    <row r="647">
      <c r="A647" s="3" t="s">
        <v>614</v>
      </c>
      <c r="B647" s="38">
        <f>match(A647,'E19 Pokemon Locations'!$A$1:$A830,0)</f>
        <v>469</v>
      </c>
      <c r="C647" s="33" t="str">
        <f t="array" ref="C647">index('E19 Pokemon Locations'!$A:$D,$B647,4)</f>
        <v>00035 Byxbysion Wasteland</v>
      </c>
      <c r="D647" s="38" t="str">
        <f>IFERROR(__xludf.DUMMYFUNCTION("query('E19 Pokemon Locations'!$A:$F,""Select D where A contains '""&amp;A647&amp;""' and not (D matches '""&amp;TEXTJOIN(""|"", 1, 'Available Pokemon'!$E$2:$E$34)&amp;""') and '""&amp;C647&amp;""' matches '""&amp;TEXTJOIN(""|"", 1, 'Available Pokemon'!$E$2:$E$34)&amp;""' limit 1"",0)"),"#N/A")</f>
        <v>#N/A</v>
      </c>
      <c r="G647" s="40"/>
    </row>
    <row r="648">
      <c r="A648" s="3" t="s">
        <v>198</v>
      </c>
      <c r="B648" s="38">
        <f>match(A648,'E19 Pokemon Locations'!$A$1:$A830,0)</f>
        <v>88</v>
      </c>
      <c r="C648" s="33" t="str">
        <f t="array" ref="C648">index('E19 Pokemon Locations'!$A:$D,$B648,4)</f>
        <v>00009 Obsidia Ward</v>
      </c>
      <c r="D648" s="38" t="str">
        <f>IFERROR(__xludf.DUMMYFUNCTION("query('E19 Pokemon Locations'!$A:$F,""Select D where A contains '""&amp;A648&amp;""' and not (D matches '""&amp;TEXTJOIN(""|"", 1, 'Available Pokemon'!$E$2:$E$34)&amp;""') and '""&amp;C648&amp;""' matches '""&amp;TEXTJOIN(""|"", 1, 'Available Pokemon'!$E$2:$E$34)&amp;""' limit 1"",0)"),"00045 Spinel Town")</f>
        <v>00045 Spinel Town</v>
      </c>
      <c r="G648" s="40"/>
    </row>
    <row r="649">
      <c r="A649" s="3" t="s">
        <v>1117</v>
      </c>
      <c r="B649" s="38">
        <f>match(A649,'E19 Pokemon Locations'!$A$1:$A830,0)</f>
        <v>1641</v>
      </c>
      <c r="C649" s="33" t="str">
        <f t="array" ref="C649">index('E19 Pokemon Locations'!$A:$D,$B649,4)</f>
        <v>00058 Tanzan Depths</v>
      </c>
      <c r="D649" s="38" t="str">
        <f>IFERROR(__xludf.DUMMYFUNCTION("query('E19 Pokemon Locations'!$A:$F,""Select D where A contains '""&amp;A649&amp;""' and not (D matches '""&amp;TEXTJOIN(""|"", 1, 'Available Pokemon'!$E$2:$E$34)&amp;""') and '""&amp;C649&amp;""' matches '""&amp;TEXTJOIN(""|"", 1, 'Available Pokemon'!$E$2:$E$34)&amp;""' limit 1"",0)"),"#N/A")</f>
        <v>#N/A</v>
      </c>
      <c r="G649" s="40"/>
    </row>
    <row r="650">
      <c r="A650" s="3" t="s">
        <v>714</v>
      </c>
      <c r="B650" s="38">
        <f>match(A650,'E19 Pokemon Locations'!$A$1:$A830,0)</f>
        <v>592</v>
      </c>
      <c r="C650" s="33" t="str">
        <f t="array" ref="C650">index('E19 Pokemon Locations'!$A:$D,$B650,4)</f>
        <v>00060 South Aventurine Woods</v>
      </c>
      <c r="D650" s="38" t="str">
        <f>IFERROR(__xludf.DUMMYFUNCTION("query('E19 Pokemon Locations'!$A:$F,""Select D where A contains '""&amp;A650&amp;""' and not (D matches '""&amp;TEXTJOIN(""|"", 1, 'Available Pokemon'!$E$2:$E$34)&amp;""') and '""&amp;C650&amp;""' matches '""&amp;TEXTJOIN(""|"", 1, 'Available Pokemon'!$E$2:$E$34)&amp;""' limit 1"",0)"),"#N/A")</f>
        <v>#N/A</v>
      </c>
      <c r="G650" s="40"/>
    </row>
    <row r="651">
      <c r="A651" s="3" t="s">
        <v>726</v>
      </c>
      <c r="B651" s="38">
        <f>match(A651,'E19 Pokemon Locations'!$A$1:$A830,0)</f>
        <v>617</v>
      </c>
      <c r="C651" s="33" t="str">
        <f t="array" ref="C651">index('E19 Pokemon Locations'!$A:$D,$B651,4)</f>
        <v>00061 Route 1</v>
      </c>
      <c r="D651" s="38" t="str">
        <f>IFERROR(__xludf.DUMMYFUNCTION("query('E19 Pokemon Locations'!$A:$F,""Select D where A contains '""&amp;A651&amp;""' and not (D matches '""&amp;TEXTJOIN(""|"", 1, 'Available Pokemon'!$E$2:$E$34)&amp;""') and '""&amp;C651&amp;""' matches '""&amp;TEXTJOIN(""|"", 1, 'Available Pokemon'!$E$2:$E$34)&amp;""' limit 1"",0)"),"#N/A")</f>
        <v>#N/A</v>
      </c>
      <c r="G651" s="40"/>
    </row>
    <row r="652">
      <c r="A652" s="3" t="s">
        <v>782</v>
      </c>
      <c r="B652" s="38">
        <f>match(A652,'E19 Pokemon Locations'!$A$1:$A830,0)</f>
        <v>707</v>
      </c>
      <c r="C652" s="33" t="str">
        <f t="array" ref="C652">index('E19 Pokemon Locations'!$A:$D,$B652,4)</f>
        <v>00064 7th Street</v>
      </c>
      <c r="D652" s="38" t="str">
        <f>IFERROR(__xludf.DUMMYFUNCTION("query('E19 Pokemon Locations'!$A:$F,""Select D where A contains '""&amp;A652&amp;""' and not (D matches '""&amp;TEXTJOIN(""|"", 1, 'Available Pokemon'!$E$2:$E$34)&amp;""') and '""&amp;C652&amp;""' matches '""&amp;TEXTJOIN(""|"", 1, 'Available Pokemon'!$E$2:$E$34)&amp;""' limit 1"",0)"),"#N/A")</f>
        <v>#N/A</v>
      </c>
      <c r="G652" s="40"/>
    </row>
    <row r="653">
      <c r="A653" s="3" t="s">
        <v>784</v>
      </c>
      <c r="B653" s="38">
        <f>match(A653,'E19 Pokemon Locations'!$A$1:$A830,0)</f>
        <v>708</v>
      </c>
      <c r="C653" s="33" t="str">
        <f t="array" ref="C653">index('E19 Pokemon Locations'!$A:$D,$B653,4)</f>
        <v>00064 7th Street</v>
      </c>
      <c r="D653" s="38" t="str">
        <f>IFERROR(__xludf.DUMMYFUNCTION("query('E19 Pokemon Locations'!$A:$F,""Select D where A contains '""&amp;A653&amp;""' and not (D matches '""&amp;TEXTJOIN(""|"", 1, 'Available Pokemon'!$E$2:$E$34)&amp;""') and '""&amp;C653&amp;""' matches '""&amp;TEXTJOIN(""|"", 1, 'Available Pokemon'!$E$2:$E$34)&amp;""' limit 1"",0)"),"#N/A")</f>
        <v>#N/A</v>
      </c>
      <c r="G653" s="40"/>
    </row>
    <row r="654">
      <c r="A654" s="3" t="s">
        <v>779</v>
      </c>
      <c r="B654" s="38">
        <f>match(A654,'E19 Pokemon Locations'!$A$1:$A830,0)</f>
        <v>705</v>
      </c>
      <c r="C654" s="33" t="str">
        <f t="array" ref="C654">index('E19 Pokemon Locations'!$A:$D,$B654,4)</f>
        <v>00064 7th Street</v>
      </c>
      <c r="D654" s="38" t="str">
        <f>IFERROR(__xludf.DUMMYFUNCTION("query('E19 Pokemon Locations'!$A:$F,""Select D where A contains '""&amp;A654&amp;""' and not (D matches '""&amp;TEXTJOIN(""|"", 1, 'Available Pokemon'!$E$2:$E$34)&amp;""') and '""&amp;C654&amp;""' matches '""&amp;TEXTJOIN(""|"", 1, 'Available Pokemon'!$E$2:$E$34)&amp;""' limit 1"",0)"),"#N/A")</f>
        <v>#N/A</v>
      </c>
      <c r="G654" s="40"/>
    </row>
    <row r="655">
      <c r="A655" s="3" t="s">
        <v>790</v>
      </c>
      <c r="B655" s="38">
        <f>match(A655,'E19 Pokemon Locations'!$A$1:$A830,0)</f>
        <v>712</v>
      </c>
      <c r="C655" s="33" t="str">
        <f t="array" ref="C655">index('E19 Pokemon Locations'!$A:$D,$B655,4)</f>
        <v>00064 7th Street</v>
      </c>
      <c r="D655" s="38" t="str">
        <f>IFERROR(__xludf.DUMMYFUNCTION("query('E19 Pokemon Locations'!$A:$F,""Select D where A contains '""&amp;A655&amp;""' and not (D matches '""&amp;TEXTJOIN(""|"", 1, 'Available Pokemon'!$E$2:$E$34)&amp;""') and '""&amp;C655&amp;""' matches '""&amp;TEXTJOIN(""|"", 1, 'Available Pokemon'!$E$2:$E$34)&amp;""' limit 1"",0)"),"#N/A")</f>
        <v>#N/A</v>
      </c>
      <c r="G655" s="40"/>
    </row>
    <row r="656">
      <c r="A656" s="3" t="s">
        <v>596</v>
      </c>
      <c r="B656" s="38">
        <f>match(A656,'E19 Pokemon Locations'!$A$1:$A830,0)</f>
        <v>438</v>
      </c>
      <c r="C656" s="33" t="str">
        <f t="array" ref="C656">index('E19 Pokemon Locations'!$A:$D,$B656,4)</f>
        <v>00036 Byxbysion Tunnels</v>
      </c>
      <c r="D656" s="38" t="str">
        <f>IFERROR(__xludf.DUMMYFUNCTION("query('E19 Pokemon Locations'!$A:$F,""Select D where A contains '""&amp;A656&amp;""' and not (D matches '""&amp;TEXTJOIN(""|"", 1, 'Available Pokemon'!$E$2:$E$34)&amp;""') and '""&amp;C656&amp;""' matches '""&amp;TEXTJOIN(""|"", 1, 'Available Pokemon'!$E$2:$E$34)&amp;""' limit 1"",0)"),"#N/A")</f>
        <v>#N/A</v>
      </c>
      <c r="G656" s="40"/>
    </row>
    <row r="657">
      <c r="A657" s="3" t="s">
        <v>819</v>
      </c>
      <c r="B657" s="38">
        <f>match(A657,'E19 Pokemon Locations'!$A$1:$A830,0)</f>
        <v>753</v>
      </c>
      <c r="C657" s="33" t="str">
        <f t="array" ref="C657">index('E19 Pokemon Locations'!$A:$D,$B657,4)</f>
        <v>00070 Agate Circus</v>
      </c>
      <c r="D657" s="38" t="str">
        <f>IFERROR(__xludf.DUMMYFUNCTION("query('E19 Pokemon Locations'!$A:$F,""Select D where A contains '""&amp;A657&amp;""' and not (D matches '""&amp;TEXTJOIN(""|"", 1, 'Available Pokemon'!$E$2:$E$34)&amp;""') and '""&amp;C657&amp;""' matches '""&amp;TEXTJOIN(""|"", 1, 'Available Pokemon'!$E$2:$E$34)&amp;""' limit 1"",0)"),"#N/A")</f>
        <v>#N/A</v>
      </c>
      <c r="G657" s="40"/>
    </row>
    <row r="658">
      <c r="A658" s="3" t="s">
        <v>855</v>
      </c>
      <c r="B658" s="38">
        <f>match(A658,'E19 Pokemon Locations'!$A$1:$A830,0)</f>
        <v>813</v>
      </c>
      <c r="C658" s="33" t="str">
        <f t="array" ref="C658">index('E19 Pokemon Locations'!$A:$D,$B658,4)</f>
        <v>00071 Route 2</v>
      </c>
      <c r="D658" s="38" t="str">
        <f>IFERROR(__xludf.DUMMYFUNCTION("query('E19 Pokemon Locations'!$A:$F,""Select D where A contains '""&amp;A658&amp;""' and not (D matches '""&amp;TEXTJOIN(""|"", 1, 'Available Pokemon'!$E$2:$E$34)&amp;""') and '""&amp;C658&amp;""' matches '""&amp;TEXTJOIN(""|"", 1, 'Available Pokemon'!$E$2:$E$34)&amp;""' limit 1"",0)"),"#N/A")</f>
        <v>#N/A</v>
      </c>
      <c r="G658" s="40"/>
    </row>
    <row r="659">
      <c r="A659" s="3" t="s">
        <v>885</v>
      </c>
      <c r="B659" s="38">
        <f>match(A659,'E19 Pokemon Locations'!$A$1:$A830,0)</f>
        <v>875</v>
      </c>
      <c r="C659" s="33" t="str">
        <f t="array" ref="C659">index('E19 Pokemon Locations'!$A:$D,$B659,4)</f>
        <v>00079 Calcenon City</v>
      </c>
      <c r="D659" s="38" t="str">
        <f>IFERROR(__xludf.DUMMYFUNCTION("query('E19 Pokemon Locations'!$A:$F,""Select D where A contains '""&amp;A659&amp;""' and not (D matches '""&amp;TEXTJOIN(""|"", 1, 'Available Pokemon'!$E$2:$E$34)&amp;""') and '""&amp;C659&amp;""' matches '""&amp;TEXTJOIN(""|"", 1, 'Available Pokemon'!$E$2:$E$34)&amp;""' limit 1"",0)"),"#N/A")</f>
        <v>#N/A</v>
      </c>
      <c r="G659" s="40"/>
    </row>
    <row r="660">
      <c r="A660" s="3" t="s">
        <v>1008</v>
      </c>
      <c r="B660" s="38">
        <f>match(A660,'E19 Pokemon Locations'!$A$1:$A830,0)</f>
        <v>1173</v>
      </c>
      <c r="C660" s="33" t="str">
        <f t="array" ref="C660">index('E19 Pokemon Locations'!$A:$D,$B660,4)</f>
        <v>00116 Obsidia Ward Renovated</v>
      </c>
      <c r="D660" s="38" t="str">
        <f>IFERROR(__xludf.DUMMYFUNCTION("query('E19 Pokemon Locations'!$A:$F,""Select D where A contains '""&amp;A660&amp;""' and not (D matches '""&amp;TEXTJOIN(""|"", 1, 'Available Pokemon'!$E$2:$E$34)&amp;""') and '""&amp;C660&amp;""' matches '""&amp;TEXTJOIN(""|"", 1, 'Available Pokemon'!$E$2:$E$34)&amp;""' limit 1"",0)"),"#N/A")</f>
        <v>#N/A</v>
      </c>
      <c r="G660" s="40"/>
    </row>
    <row r="661">
      <c r="A661" s="3" t="s">
        <v>946</v>
      </c>
      <c r="B661" s="38">
        <f>match(A661,'E19 Pokemon Locations'!$A$1:$A830,0)</f>
        <v>965</v>
      </c>
      <c r="C661" s="33" t="str">
        <f t="array" ref="C661">index('E19 Pokemon Locations'!$A:$D,$B661,4)</f>
        <v>00036 Byxbysion Tunnels</v>
      </c>
      <c r="D661" s="38" t="str">
        <f>IFERROR(__xludf.DUMMYFUNCTION("query('E19 Pokemon Locations'!$A:$F,""Select D where A contains '""&amp;A661&amp;""' and not (D matches '""&amp;TEXTJOIN(""|"", 1, 'Available Pokemon'!$E$2:$E$34)&amp;""') and '""&amp;C661&amp;""' matches '""&amp;TEXTJOIN(""|"", 1, 'Available Pokemon'!$E$2:$E$34)&amp;""' limit 1"",0)"),"#N/A")</f>
        <v>#N/A</v>
      </c>
      <c r="G661" s="40"/>
    </row>
    <row r="662">
      <c r="A662" s="3" t="s">
        <v>872</v>
      </c>
      <c r="B662" s="38">
        <f>match(A662,'E19 Pokemon Locations'!$A$1:$A830,0)</f>
        <v>863</v>
      </c>
      <c r="C662" s="33" t="str">
        <f t="array" ref="C662">index('E19 Pokemon Locations'!$A:$D,$B662,4)</f>
        <v>00079 Calcenon City</v>
      </c>
      <c r="D662" s="38" t="str">
        <f>IFERROR(__xludf.DUMMYFUNCTION("query('E19 Pokemon Locations'!$A:$F,""Select D where A contains '""&amp;A662&amp;""' and not (D matches '""&amp;TEXTJOIN(""|"", 1, 'Available Pokemon'!$E$2:$E$34)&amp;""') and '""&amp;C662&amp;""' matches '""&amp;TEXTJOIN(""|"", 1, 'Available Pokemon'!$E$2:$E$34)&amp;""' limit 1"",0)"),"#N/A")</f>
        <v>#N/A</v>
      </c>
      <c r="G662" s="40"/>
    </row>
    <row r="663">
      <c r="A663" s="3" t="s">
        <v>1052</v>
      </c>
      <c r="B663" s="38">
        <f>match(A663,'E19 Pokemon Locations'!$A$1:$A830,0)</f>
        <v>1415</v>
      </c>
      <c r="C663" s="33" t="str">
        <f t="array" ref="C663">index('E19 Pokemon Locations'!$A:$D,$B663,4)</f>
        <v>00093 Water Treatment Center</v>
      </c>
      <c r="D663" s="38" t="str">
        <f>IFERROR(__xludf.DUMMYFUNCTION("query('E19 Pokemon Locations'!$A:$F,""Select D where A contains '""&amp;A663&amp;""' and not (D matches '""&amp;TEXTJOIN(""|"", 1, 'Available Pokemon'!$E$2:$E$34)&amp;""') and '""&amp;C663&amp;""' matches '""&amp;TEXTJOIN(""|"", 1, 'Available Pokemon'!$E$2:$E$34)&amp;""' limit 1"",0)"),"#N/A")</f>
        <v>#N/A</v>
      </c>
      <c r="G663" s="40"/>
    </row>
    <row r="664">
      <c r="A664" s="3" t="s">
        <v>1085</v>
      </c>
      <c r="B664" s="38">
        <f>match(A664,'E19 Pokemon Locations'!$A$1:$A830,0)</f>
        <v>1525</v>
      </c>
      <c r="C664" s="33" t="str">
        <f t="array" ref="C664">index('E19 Pokemon Locations'!$A:$D,$B664,4)</f>
        <v>00166 Mirage Tower</v>
      </c>
      <c r="D664" s="38" t="str">
        <f>IFERROR(__xludf.DUMMYFUNCTION("query('E19 Pokemon Locations'!$A:$F,""Select D where A contains '""&amp;A664&amp;""' and not (D matches '""&amp;TEXTJOIN(""|"", 1, 'Available Pokemon'!$E$2:$E$34)&amp;""') and '""&amp;C664&amp;""' matches '""&amp;TEXTJOIN(""|"", 1, 'Available Pokemon'!$E$2:$E$34)&amp;""' limit 1"",0)"),"#N/A")</f>
        <v>#N/A</v>
      </c>
      <c r="G664" s="40"/>
    </row>
    <row r="665">
      <c r="A665" s="3" t="s">
        <v>1084</v>
      </c>
      <c r="B665" s="38">
        <f>match(A665,'E19 Pokemon Locations'!$A$1:$A830,0)</f>
        <v>1524</v>
      </c>
      <c r="C665" s="33" t="str">
        <f t="array" ref="C665">index('E19 Pokemon Locations'!$A:$D,$B665,4)</f>
        <v>00166 Mirage Tower</v>
      </c>
      <c r="D665" s="38" t="str">
        <f>IFERROR(__xludf.DUMMYFUNCTION("query('E19 Pokemon Locations'!$A:$F,""Select D where A contains '""&amp;A665&amp;""' and not (D matches '""&amp;TEXTJOIN(""|"", 1, 'Available Pokemon'!$E$2:$E$34)&amp;""') and '""&amp;C665&amp;""' matches '""&amp;TEXTJOIN(""|"", 1, 'Available Pokemon'!$E$2:$E$34)&amp;""' limit 1"",0)"),"#N/A")</f>
        <v>#N/A</v>
      </c>
      <c r="G665" s="40"/>
    </row>
    <row r="666">
      <c r="A666" s="3" t="s">
        <v>1090</v>
      </c>
      <c r="B666" s="38">
        <f>match(A666,'E19 Pokemon Locations'!$A$1:$A830,0)</f>
        <v>1549</v>
      </c>
      <c r="C666" s="33" t="str">
        <f t="array" ref="C666">index('E19 Pokemon Locations'!$A:$D,$B666,4)</f>
        <v>00168 Sugiline Ruin</v>
      </c>
      <c r="D666" s="38" t="str">
        <f>IFERROR(__xludf.DUMMYFUNCTION("query('E19 Pokemon Locations'!$A:$F,""Select D where A contains '""&amp;A666&amp;""' and not (D matches '""&amp;TEXTJOIN(""|"", 1, 'Available Pokemon'!$E$2:$E$34)&amp;""') and '""&amp;C666&amp;""' matches '""&amp;TEXTJOIN(""|"", 1, 'Available Pokemon'!$E$2:$E$34)&amp;""' limit 1"",0)"),"#N/A")</f>
        <v>#N/A</v>
      </c>
      <c r="G666" s="40"/>
    </row>
    <row r="667">
      <c r="A667" s="3" t="s">
        <v>1128</v>
      </c>
      <c r="B667" s="38">
        <f>match(A667,'E19 Pokemon Locations'!$A$1:$A830,0)</f>
        <v>1648</v>
      </c>
      <c r="C667" s="33" t="str">
        <f t="array" ref="C667">index('E19 Pokemon Locations'!$A:$D,$B667,4)</f>
        <v>00078 Route 4</v>
      </c>
      <c r="D667" s="38" t="str">
        <f>IFERROR(__xludf.DUMMYFUNCTION("query('E19 Pokemon Locations'!$A:$F,""Select D where A contains '""&amp;A667&amp;""' and not (D matches '""&amp;TEXTJOIN(""|"", 1, 'Available Pokemon'!$E$2:$E$34)&amp;""') and '""&amp;C667&amp;""' matches '""&amp;TEXTJOIN(""|"", 1, 'Available Pokemon'!$E$2:$E$34)&amp;""' limit 1"",0)"),"#N/A")</f>
        <v>#N/A</v>
      </c>
      <c r="G667" s="40"/>
    </row>
    <row r="668">
      <c r="A668" s="3" t="s">
        <v>1169</v>
      </c>
      <c r="B668" s="38">
        <f>match(A668,'E19 Pokemon Locations'!$A$1:$A830,0)</f>
        <v>1733</v>
      </c>
      <c r="C668" s="33" t="str">
        <f t="array" ref="C668">index('E19 Pokemon Locations'!$A:$D,$B668,4)</f>
        <v>00181 Labradorra City</v>
      </c>
      <c r="D668" s="38" t="str">
        <f>IFERROR(__xludf.DUMMYFUNCTION("query('E19 Pokemon Locations'!$A:$F,""Select D where A contains '""&amp;A668&amp;""' and not (D matches '""&amp;TEXTJOIN(""|"", 1, 'Available Pokemon'!$E$2:$E$34)&amp;""') and '""&amp;C668&amp;""' matches '""&amp;TEXTJOIN(""|"", 1, 'Available Pokemon'!$E$2:$E$34)&amp;""' limit 1"",0)"),"#N/A")</f>
        <v>#N/A</v>
      </c>
      <c r="G668" s="40"/>
    </row>
    <row r="669">
      <c r="A669" s="3" t="s">
        <v>1397</v>
      </c>
      <c r="B669" s="38">
        <f>match(A669,'E19 Pokemon Locations'!$A$1:$A830,0)</f>
        <v>2203</v>
      </c>
      <c r="C669" s="33" t="str">
        <f t="array" ref="C669">index('E19 Pokemon Locations'!$A:$D,$B669,4)</f>
        <v>00110 Peridot Ward Renovated</v>
      </c>
      <c r="D669" s="38" t="str">
        <f>IFERROR(__xludf.DUMMYFUNCTION("query('E19 Pokemon Locations'!$A:$F,""Select D where A contains '""&amp;A669&amp;""' and not (D matches '""&amp;TEXTJOIN(""|"", 1, 'Available Pokemon'!$E$2:$E$34)&amp;""') and '""&amp;C669&amp;""' matches '""&amp;TEXTJOIN(""|"", 1, 'Available Pokemon'!$E$2:$E$34)&amp;""' limit 1"",0)"),"#N/A")</f>
        <v>#N/A</v>
      </c>
      <c r="G669" s="40"/>
    </row>
    <row r="670">
      <c r="A670" s="3" t="s">
        <v>1316</v>
      </c>
      <c r="B670" s="38">
        <f>match(A670,'E19 Pokemon Locations'!$A$1:$A830,0)</f>
        <v>1986</v>
      </c>
      <c r="C670" s="33" t="str">
        <f t="array" ref="C670">index('E19 Pokemon Locations'!$A:$D,$B670,4)</f>
        <v>00019 The Underroot</v>
      </c>
      <c r="D670" s="38" t="str">
        <f>IFERROR(__xludf.DUMMYFUNCTION("query('E19 Pokemon Locations'!$A:$F,""Select D where A contains '""&amp;A670&amp;""' and not (D matches '""&amp;TEXTJOIN(""|"", 1, 'Available Pokemon'!$E$2:$E$34)&amp;""') and '""&amp;C670&amp;""' matches '""&amp;TEXTJOIN(""|"", 1, 'Available Pokemon'!$E$2:$E$34)&amp;""' limit 1"",0)"),"#N/A")</f>
        <v>#N/A</v>
      </c>
      <c r="G670" s="40"/>
    </row>
    <row r="671">
      <c r="A671" s="3" t="s">
        <v>1249</v>
      </c>
      <c r="B671" s="38">
        <f>match(A671,'E19 Pokemon Locations'!$A$1:$A830,0)</f>
        <v>1847</v>
      </c>
      <c r="C671" s="33" t="str">
        <f t="array" ref="C671">index('E19 Pokemon Locations'!$A:$D,$B671,4)</f>
        <v>00027 Yureyu Power Plant</v>
      </c>
      <c r="D671" s="38" t="str">
        <f>IFERROR(__xludf.DUMMYFUNCTION("query('E19 Pokemon Locations'!$A:$F,""Select D where A contains '""&amp;A671&amp;""' and not (D matches '""&amp;TEXTJOIN(""|"", 1, 'Available Pokemon'!$E$2:$E$34)&amp;""') and '""&amp;C671&amp;""' matches '""&amp;TEXTJOIN(""|"", 1, 'Available Pokemon'!$E$2:$E$34)&amp;""' limit 1"",0)"),"#N/A")</f>
        <v>#N/A</v>
      </c>
      <c r="G671" s="40"/>
    </row>
    <row r="672">
      <c r="A672" s="3" t="s">
        <v>1391</v>
      </c>
      <c r="B672" s="38">
        <f>match(A672,'E19 Pokemon Locations'!$A$1:$A830,0)</f>
        <v>2200</v>
      </c>
      <c r="C672" s="33" t="str">
        <f t="array" ref="C672">index('E19 Pokemon Locations'!$A:$D,$B672,4)</f>
        <v>00029 Apophyll Academy</v>
      </c>
      <c r="D672" s="38" t="str">
        <f>IFERROR(__xludf.DUMMYFUNCTION("query('E19 Pokemon Locations'!$A:$F,""Select D where A contains '""&amp;A672&amp;""' and not (D matches '""&amp;TEXTJOIN(""|"", 1, 'Available Pokemon'!$E$2:$E$34)&amp;""') and '""&amp;C672&amp;""' matches '""&amp;TEXTJOIN(""|"", 1, 'Available Pokemon'!$E$2:$E$34)&amp;""' limit 1"",0)"),"#N/A")</f>
        <v>#N/A</v>
      </c>
      <c r="G672" s="40"/>
    </row>
    <row r="673">
      <c r="A673" s="3" t="s">
        <v>1260</v>
      </c>
      <c r="B673" s="38">
        <f>match(A673,'E19 Pokemon Locations'!$A$1:$A830,0)</f>
        <v>1852</v>
      </c>
      <c r="C673" s="33" t="str">
        <f t="array" ref="C673">index('E19 Pokemon Locations'!$A:$D,$B673,4)</f>
        <v>00130 Apophyll Beach Renovated</v>
      </c>
      <c r="D673" s="38" t="str">
        <f>IFERROR(__xludf.DUMMYFUNCTION("query('E19 Pokemon Locations'!$A:$F,""Select D where A contains '""&amp;A673&amp;""' and not (D matches '""&amp;TEXTJOIN(""|"", 1, 'Available Pokemon'!$E$2:$E$34)&amp;""') and '""&amp;C673&amp;""' matches '""&amp;TEXTJOIN(""|"", 1, 'Available Pokemon'!$E$2:$E$34)&amp;""' limit 1"",0)"),"#N/A")</f>
        <v>#N/A</v>
      </c>
      <c r="G673" s="40"/>
    </row>
    <row r="674">
      <c r="A674" s="3" t="s">
        <v>1252</v>
      </c>
      <c r="B674" s="38">
        <f>match(A674,'E19 Pokemon Locations'!$A$1:$A830,0)</f>
        <v>1848</v>
      </c>
      <c r="C674" s="33" t="str">
        <f t="array" ref="C674">index('E19 Pokemon Locations'!$A:$D,$B674,4)</f>
        <v>00032 Pyrous Mountain</v>
      </c>
      <c r="D674" s="38" t="str">
        <f>IFERROR(__xludf.DUMMYFUNCTION("query('E19 Pokemon Locations'!$A:$F,""Select D where A contains '""&amp;A674&amp;""' and not (D matches '""&amp;TEXTJOIN(""|"", 1, 'Available Pokemon'!$E$2:$E$34)&amp;""') and '""&amp;C674&amp;""' matches '""&amp;TEXTJOIN(""|"", 1, 'Available Pokemon'!$E$2:$E$34)&amp;""' limit 1"",0)"),"#N/A")</f>
        <v>#N/A</v>
      </c>
      <c r="G674" s="40"/>
    </row>
    <row r="675">
      <c r="A675" s="3" t="s">
        <v>1319</v>
      </c>
      <c r="B675" s="38">
        <f>match(A675,'E19 Pokemon Locations'!$A$1:$A830,0)</f>
        <v>1987</v>
      </c>
      <c r="C675" s="33" t="str">
        <f t="array" ref="C675">index('E19 Pokemon Locations'!$A:$D,$B675,4)</f>
        <v>00044 Chrysolia Spring</v>
      </c>
      <c r="D675" s="38" t="str">
        <f>IFERROR(__xludf.DUMMYFUNCTION("query('E19 Pokemon Locations'!$A:$F,""Select D where A contains '""&amp;A675&amp;""' and not (D matches '""&amp;TEXTJOIN(""|"", 1, 'Available Pokemon'!$E$2:$E$34)&amp;""') and '""&amp;C675&amp;""' matches '""&amp;TEXTJOIN(""|"", 1, 'Available Pokemon'!$E$2:$E$34)&amp;""' limit 1"",0)"),"#N/A")</f>
        <v>#N/A</v>
      </c>
      <c r="G675" s="40"/>
    </row>
    <row r="676">
      <c r="A676" s="3" t="s">
        <v>1394</v>
      </c>
      <c r="B676" s="38">
        <f>match(A676,'E19 Pokemon Locations'!$A$1:$A830,0)</f>
        <v>2201</v>
      </c>
      <c r="C676" s="33" t="str">
        <f t="array" ref="C676">index('E19 Pokemon Locations'!$A:$D,$B676,4)</f>
        <v>00065 Subseven Sanctum</v>
      </c>
      <c r="D676" s="38" t="str">
        <f>IFERROR(__xludf.DUMMYFUNCTION("query('E19 Pokemon Locations'!$A:$F,""Select D where A contains '""&amp;A676&amp;""' and not (D matches '""&amp;TEXTJOIN(""|"", 1, 'Available Pokemon'!$E$2:$E$34)&amp;""') and '""&amp;C676&amp;""' matches '""&amp;TEXTJOIN(""|"", 1, 'Available Pokemon'!$E$2:$E$34)&amp;""' limit 1"",0)"),"#N/A")</f>
        <v>#N/A</v>
      </c>
      <c r="G676" s="40"/>
    </row>
    <row r="677">
      <c r="A677" s="3" t="s">
        <v>1396</v>
      </c>
      <c r="B677" s="38">
        <f>match(A677,'E19 Pokemon Locations'!$A$1:$A830,0)</f>
        <v>2202</v>
      </c>
      <c r="C677" s="33" t="str">
        <f t="array" ref="C677">index('E19 Pokemon Locations'!$A:$D,$B677,4)</f>
        <v>00065 Subseven Sanctum</v>
      </c>
      <c r="D677" s="38" t="str">
        <f>IFERROR(__xludf.DUMMYFUNCTION("query('E19 Pokemon Locations'!$A:$F,""Select D where A contains '""&amp;A677&amp;""' and not (D matches '""&amp;TEXTJOIN(""|"", 1, 'Available Pokemon'!$E$2:$E$34)&amp;""') and '""&amp;C677&amp;""' matches '""&amp;TEXTJOIN(""|"", 1, 'Available Pokemon'!$E$2:$E$34)&amp;""' limit 1"",0)"),"#N/A")</f>
        <v>#N/A</v>
      </c>
      <c r="G677" s="40"/>
    </row>
    <row r="678">
      <c r="A678" s="3" t="s">
        <v>1407</v>
      </c>
      <c r="B678" s="38">
        <f>match(A678,'E19 Pokemon Locations'!$A$1:$A830,0)</f>
        <v>2265</v>
      </c>
      <c r="C678" s="33" t="str">
        <f t="array" ref="C678">index('E19 Pokemon Locations'!$A:$D,$B678,4)</f>
        <v>00213 Stalemate</v>
      </c>
      <c r="D678" s="38" t="str">
        <f>IFERROR(__xludf.DUMMYFUNCTION("query('E19 Pokemon Locations'!$A:$F,""Select D where A contains '""&amp;A678&amp;""' and not (D matches '""&amp;TEXTJOIN(""|"", 1, 'Available Pokemon'!$E$2:$E$34)&amp;""') and '""&amp;C678&amp;""' matches '""&amp;TEXTJOIN(""|"", 1, 'Available Pokemon'!$E$2:$E$34)&amp;""' limit 1"",0)"),"#N/A")</f>
        <v>#N/A</v>
      </c>
      <c r="G678" s="40"/>
    </row>
    <row r="679">
      <c r="A679" s="3" t="s">
        <v>1321</v>
      </c>
      <c r="B679" s="38">
        <f>match(A679,'E19 Pokemon Locations'!$A$1:$A830,0)</f>
        <v>1988</v>
      </c>
      <c r="C679" s="33" t="str">
        <f t="array" ref="C679">index('E19 Pokemon Locations'!$A:$D,$B679,4)</f>
        <v>00070 Agate Circus</v>
      </c>
      <c r="D679" s="38" t="str">
        <f>IFERROR(__xludf.DUMMYFUNCTION("query('E19 Pokemon Locations'!$A:$F,""Select D where A contains '""&amp;A679&amp;""' and not (D matches '""&amp;TEXTJOIN(""|"", 1, 'Available Pokemon'!$E$2:$E$34)&amp;""') and '""&amp;C679&amp;""' matches '""&amp;TEXTJOIN(""|"", 1, 'Available Pokemon'!$E$2:$E$34)&amp;""' limit 1"",0)"),"#N/A")</f>
        <v>#N/A</v>
      </c>
      <c r="G679" s="40"/>
    </row>
    <row r="680">
      <c r="A680" s="3" t="s">
        <v>1280</v>
      </c>
      <c r="B680" s="38">
        <f>match(A680,'E19 Pokemon Locations'!$A$1:$A830,0)</f>
        <v>1899</v>
      </c>
      <c r="C680" s="33" t="str">
        <f t="array" ref="C680">index('E19 Pokemon Locations'!$A:$D,$B680,4)</f>
        <v>00075 Route 3</v>
      </c>
      <c r="D680" s="38" t="str">
        <f>IFERROR(__xludf.DUMMYFUNCTION("query('E19 Pokemon Locations'!$A:$F,""Select D where A contains '""&amp;A680&amp;""' and not (D matches '""&amp;TEXTJOIN(""|"", 1, 'Available Pokemon'!$E$2:$E$34)&amp;""') and '""&amp;C680&amp;""' matches '""&amp;TEXTJOIN(""|"", 1, 'Available Pokemon'!$E$2:$E$34)&amp;""' limit 1"",0)"),"#N/A")</f>
        <v>#N/A</v>
      </c>
      <c r="G680" s="40"/>
    </row>
    <row r="681">
      <c r="A681" s="3" t="s">
        <v>1254</v>
      </c>
      <c r="B681" s="38">
        <f>match(A681,'E19 Pokemon Locations'!$A$1:$A830,0)</f>
        <v>1849</v>
      </c>
      <c r="C681" s="33" t="str">
        <f t="array" ref="C681">index('E19 Pokemon Locations'!$A:$D,$B681,4)</f>
        <v>00082 Ametrine City</v>
      </c>
      <c r="D681" s="38" t="str">
        <f>IFERROR(__xludf.DUMMYFUNCTION("query('E19 Pokemon Locations'!$A:$F,""Select D where A contains '""&amp;A681&amp;""' and not (D matches '""&amp;TEXTJOIN(""|"", 1, 'Available Pokemon'!$E$2:$E$34)&amp;""') and '""&amp;C681&amp;""' matches '""&amp;TEXTJOIN(""|"", 1, 'Available Pokemon'!$E$2:$E$34)&amp;""' limit 1"",0)"),"#N/A")</f>
        <v>#N/A</v>
      </c>
      <c r="G681" s="40"/>
    </row>
    <row r="682">
      <c r="A682" s="3" t="s">
        <v>1256</v>
      </c>
      <c r="B682" s="38">
        <f>match(A682,'E19 Pokemon Locations'!$A$1:$A830,0)</f>
        <v>1850</v>
      </c>
      <c r="C682" s="33" t="str">
        <f t="array" ref="C682">index('E19 Pokemon Locations'!$A:$D,$B682,4)</f>
        <v>00127 Azurine Lake Renovated</v>
      </c>
      <c r="D682" s="38" t="str">
        <f>IFERROR(__xludf.DUMMYFUNCTION("query('E19 Pokemon Locations'!$A:$F,""Select D where A contains '""&amp;A682&amp;""' and not (D matches '""&amp;TEXTJOIN(""|"", 1, 'Available Pokemon'!$E$2:$E$34)&amp;""') and '""&amp;C682&amp;""' matches '""&amp;TEXTJOIN(""|"", 1, 'Available Pokemon'!$E$2:$E$34)&amp;""' limit 1"",0)"),"#N/A")</f>
        <v>#N/A</v>
      </c>
      <c r="G682" s="40"/>
    </row>
    <row r="683">
      <c r="A683" s="3" t="s">
        <v>1258</v>
      </c>
      <c r="B683" s="38">
        <f>match(A683,'E19 Pokemon Locations'!$A$1:$A830,0)</f>
        <v>1851</v>
      </c>
      <c r="C683" s="33" t="str">
        <f t="array" ref="C683">index('E19 Pokemon Locations'!$A:$D,$B683,4)</f>
        <v>00129 Azurine Cave Renovated</v>
      </c>
      <c r="D683" s="38" t="str">
        <f>IFERROR(__xludf.DUMMYFUNCTION("query('E19 Pokemon Locations'!$A:$F,""Select D where A contains '""&amp;A683&amp;""' and not (D matches '""&amp;TEXTJOIN(""|"", 1, 'Available Pokemon'!$E$2:$E$34)&amp;""') and '""&amp;C683&amp;""' matches '""&amp;TEXTJOIN(""|"", 1, 'Available Pokemon'!$E$2:$E$34)&amp;""' limit 1"",0)"),"#N/A")</f>
        <v>#N/A</v>
      </c>
      <c r="G683" s="40"/>
    </row>
    <row r="684">
      <c r="A684" s="3" t="s">
        <v>1325</v>
      </c>
      <c r="B684" s="38">
        <f>match(A684,'E19 Pokemon Locations'!$A$1:$A830,0)</f>
        <v>1990</v>
      </c>
      <c r="C684" s="33" t="str">
        <f t="array" ref="C684">index('E19 Pokemon Locations'!$A:$D,$B684,4)</f>
        <v>00163 Grandview Station</v>
      </c>
      <c r="D684" s="38" t="str">
        <f>IFERROR(__xludf.DUMMYFUNCTION("query('E19 Pokemon Locations'!$A:$F,""Select D where A contains '""&amp;A684&amp;""' and not (D matches '""&amp;TEXTJOIN(""|"", 1, 'Available Pokemon'!$E$2:$E$34)&amp;""') and '""&amp;C684&amp;""' matches '""&amp;TEXTJOIN(""|"", 1, 'Available Pokemon'!$E$2:$E$34)&amp;""' limit 1"",0)"),"#N/A")</f>
        <v>#N/A</v>
      </c>
      <c r="G684" s="40"/>
    </row>
    <row r="685">
      <c r="A685" s="3" t="s">
        <v>1328</v>
      </c>
      <c r="B685" s="38">
        <f>match(A685,'E19 Pokemon Locations'!$A$1:$A830,0)</f>
        <v>1991</v>
      </c>
      <c r="C685" s="33" t="str">
        <f t="array" ref="C685">index('E19 Pokemon Locations'!$A:$D,$B685,4)</f>
        <v>00176 Glass Workstation</v>
      </c>
      <c r="D685" s="38" t="str">
        <f>IFERROR(__xludf.DUMMYFUNCTION("query('E19 Pokemon Locations'!$A:$F,""Select D where A contains '""&amp;A685&amp;""' and not (D matches '""&amp;TEXTJOIN(""|"", 1, 'Available Pokemon'!$E$2:$E$34)&amp;""') and '""&amp;C685&amp;""' matches '""&amp;TEXTJOIN(""|"", 1, 'Available Pokemon'!$E$2:$E$34)&amp;""' limit 1"",0)"),"#N/A")</f>
        <v>#N/A</v>
      </c>
      <c r="G685" s="40"/>
    </row>
    <row r="686">
      <c r="A686" s="3" t="s">
        <v>1331</v>
      </c>
      <c r="B686" s="38">
        <f>match(A686,'E19 Pokemon Locations'!$A$1:$A830,0)</f>
        <v>1992</v>
      </c>
      <c r="C686" s="33" t="str">
        <f t="array" ref="C686">index('E19 Pokemon Locations'!$A:$D,$B686,4)</f>
        <v>00177 Agate City</v>
      </c>
      <c r="D686" s="38" t="str">
        <f>IFERROR(__xludf.DUMMYFUNCTION("query('E19 Pokemon Locations'!$A:$F,""Select D where A contains '""&amp;A686&amp;""' and not (D matches '""&amp;TEXTJOIN(""|"", 1, 'Available Pokemon'!$E$2:$E$34)&amp;""') and '""&amp;C686&amp;""' matches '""&amp;TEXTJOIN(""|"", 1, 'Available Pokemon'!$E$2:$E$34)&amp;""' limit 1"",0)"),"#N/A")</f>
        <v>#N/A</v>
      </c>
      <c r="G686" s="40"/>
    </row>
    <row r="687">
      <c r="A687" s="3" t="s">
        <v>1333</v>
      </c>
      <c r="B687" s="38">
        <f>match(A687,'E19 Pokemon Locations'!$A$1:$A830,0)</f>
        <v>1993</v>
      </c>
      <c r="C687" s="33" t="str">
        <f t="array" ref="C687">index('E19 Pokemon Locations'!$A:$D,$B687,4)</f>
        <v>00193 Chrysolia Deepwoods</v>
      </c>
      <c r="D687" s="38" t="str">
        <f>IFERROR(__xludf.DUMMYFUNCTION("query('E19 Pokemon Locations'!$A:$F,""Select D where A contains '""&amp;A687&amp;""' and not (D matches '""&amp;TEXTJOIN(""|"", 1, 'Available Pokemon'!$E$2:$E$34)&amp;""') and '""&amp;C687&amp;""' matches '""&amp;TEXTJOIN(""|"", 1, 'Available Pokemon'!$E$2:$E$34)&amp;""' limit 1"",0)"),"#N/A")</f>
        <v>#N/A</v>
      </c>
      <c r="G687" s="40"/>
    </row>
    <row r="688">
      <c r="A688" s="3" t="s">
        <v>1449</v>
      </c>
      <c r="B688" s="38">
        <f>match(A688,'E19 Pokemon Locations'!$A$1:$A830,0)</f>
        <v>2318</v>
      </c>
      <c r="C688" s="33" t="str">
        <f t="array" ref="C688">index('E19 Pokemon Locations'!$A:$D,$B688,4)</f>
        <v>00200 Aegir Cave</v>
      </c>
      <c r="D688" s="38" t="str">
        <f>IFERROR(__xludf.DUMMYFUNCTION("query('E19 Pokemon Locations'!$A:$F,""Select D where A contains '""&amp;A688&amp;""' and not (D matches '""&amp;TEXTJOIN(""|"", 1, 'Available Pokemon'!$E$2:$E$34)&amp;""') and '""&amp;C688&amp;""' matches '""&amp;TEXTJOIN(""|"", 1, 'Available Pokemon'!$E$2:$E$34)&amp;""' limit 1"",0)"),"#N/A")</f>
        <v>#N/A</v>
      </c>
      <c r="G688" s="40"/>
    </row>
    <row r="689">
      <c r="A689" s="3" t="s">
        <v>1451</v>
      </c>
      <c r="B689" s="38">
        <f>match(A689,'E19 Pokemon Locations'!$A$1:$A830,0)</f>
        <v>2319</v>
      </c>
      <c r="C689" s="33" t="str">
        <f t="array" ref="C689">index('E19 Pokemon Locations'!$A:$D,$B689,4)</f>
        <v>00200 Aegir Cave</v>
      </c>
      <c r="D689" s="38" t="str">
        <f>IFERROR(__xludf.DUMMYFUNCTION("query('E19 Pokemon Locations'!$A:$F,""Select D where A contains '""&amp;A689&amp;""' and not (D matches '""&amp;TEXTJOIN(""|"", 1, 'Available Pokemon'!$E$2:$E$34)&amp;""') and '""&amp;C689&amp;""' matches '""&amp;TEXTJOIN(""|"", 1, 'Available Pokemon'!$E$2:$E$34)&amp;""' limit 1"",0)"),"#N/A")</f>
        <v>#N/A</v>
      </c>
      <c r="G689" s="40"/>
    </row>
    <row r="690">
      <c r="A690" s="3" t="s">
        <v>1348</v>
      </c>
      <c r="B690" s="38">
        <f>match(A690,'E19 Pokemon Locations'!$A$1:$A830,0)</f>
        <v>2039</v>
      </c>
      <c r="C690" s="33" t="str">
        <f t="array" ref="C690">index('E19 Pokemon Locations'!$A:$D,$B690,4)</f>
        <v>00200 Aegir Cave</v>
      </c>
      <c r="D690" s="38" t="str">
        <f>IFERROR(__xludf.DUMMYFUNCTION("query('E19 Pokemon Locations'!$A:$F,""Select D where A contains '""&amp;A690&amp;""' and not (D matches '""&amp;TEXTJOIN(""|"", 1, 'Available Pokemon'!$E$2:$E$34)&amp;""') and '""&amp;C690&amp;""' matches '""&amp;TEXTJOIN(""|"", 1, 'Available Pokemon'!$E$2:$E$34)&amp;""' limit 1"",0)"),"#N/A")</f>
        <v>#N/A</v>
      </c>
      <c r="G690" s="40"/>
    </row>
    <row r="691">
      <c r="A691" s="3" t="s">
        <v>1352</v>
      </c>
      <c r="B691" s="38">
        <f>match(A691,'E19 Pokemon Locations'!$A$1:$A830,0)</f>
        <v>2069</v>
      </c>
      <c r="C691" s="33" t="str">
        <f t="array" ref="C691">index('E19 Pokemon Locations'!$A:$D,$B691,4)</f>
        <v>00201 Unexplored Territory</v>
      </c>
      <c r="D691" s="38" t="str">
        <f>IFERROR(__xludf.DUMMYFUNCTION("query('E19 Pokemon Locations'!$A:$F,""Select D where A contains '""&amp;A691&amp;""' and not (D matches '""&amp;TEXTJOIN(""|"", 1, 'Available Pokemon'!$E$2:$E$34)&amp;""') and '""&amp;C691&amp;""' matches '""&amp;TEXTJOIN(""|"", 1, 'Available Pokemon'!$E$2:$E$34)&amp;""' limit 1"",0)"),"#N/A")</f>
        <v>#N/A</v>
      </c>
      <c r="G691" s="40"/>
    </row>
    <row r="692">
      <c r="A692" s="3" t="s">
        <v>1356</v>
      </c>
      <c r="B692" s="38">
        <f>match(A692,'E19 Pokemon Locations'!$A$1:$A830,0)</f>
        <v>2070</v>
      </c>
      <c r="C692" s="33" t="str">
        <f t="array" ref="C692">index('E19 Pokemon Locations'!$A:$D,$B692,4)</f>
        <v>00201 Unexplored Territory</v>
      </c>
      <c r="D692" s="38" t="str">
        <f>IFERROR(__xludf.DUMMYFUNCTION("query('E19 Pokemon Locations'!$A:$F,""Select D where A contains '""&amp;A692&amp;""' and not (D matches '""&amp;TEXTJOIN(""|"", 1, 'Available Pokemon'!$E$2:$E$34)&amp;""') and '""&amp;C692&amp;""' matches '""&amp;TEXTJOIN(""|"", 1, 'Available Pokemon'!$E$2:$E$34)&amp;""' limit 1"",0)"),"#N/A")</f>
        <v>#N/A</v>
      </c>
      <c r="G692" s="40"/>
    </row>
    <row r="693">
      <c r="A693" s="3" t="s">
        <v>1364</v>
      </c>
      <c r="B693" s="38">
        <f>match(A693,'E19 Pokemon Locations'!$A$1:$A830,0)</f>
        <v>2111</v>
      </c>
      <c r="C693" s="33" t="str">
        <f t="array" ref="C693">index('E19 Pokemon Locations'!$A:$D,$B693,4)</f>
        <v>00202 Aegir Cave Depths</v>
      </c>
      <c r="D693" s="38" t="str">
        <f>IFERROR(__xludf.DUMMYFUNCTION("query('E19 Pokemon Locations'!$A:$F,""Select D where A contains '""&amp;A693&amp;""' and not (D matches '""&amp;TEXTJOIN(""|"", 1, 'Available Pokemon'!$E$2:$E$34)&amp;""') and '""&amp;C693&amp;""' matches '""&amp;TEXTJOIN(""|"", 1, 'Available Pokemon'!$E$2:$E$34)&amp;""' limit 1"",0)"),"#N/A")</f>
        <v>#N/A</v>
      </c>
      <c r="G693" s="40"/>
    </row>
    <row r="694">
      <c r="A694" s="3" t="s">
        <v>1369</v>
      </c>
      <c r="B694" s="38">
        <f>match(A694,'E19 Pokemon Locations'!$A$1:$A830,0)</f>
        <v>2144</v>
      </c>
      <c r="C694" s="33" t="str">
        <f t="array" ref="C694">index('E19 Pokemon Locations'!$A:$D,$B694,4)</f>
        <v>00205 Splash Grounds</v>
      </c>
      <c r="D694" s="38" t="str">
        <f>IFERROR(__xludf.DUMMYFUNCTION("query('E19 Pokemon Locations'!$A:$F,""Select D where A contains '""&amp;A694&amp;""' and not (D matches '""&amp;TEXTJOIN(""|"", 1, 'Available Pokemon'!$E$2:$E$34)&amp;""') and '""&amp;C694&amp;""' matches '""&amp;TEXTJOIN(""|"", 1, 'Available Pokemon'!$E$2:$E$34)&amp;""' limit 1"",0)"),"#N/A")</f>
        <v>#N/A</v>
      </c>
      <c r="G694" s="40"/>
    </row>
    <row r="695">
      <c r="A695" s="3" t="s">
        <v>1385</v>
      </c>
      <c r="B695" s="38">
        <f>match(A695,'E19 Pokemon Locations'!$A$1:$A830,0)</f>
        <v>2163</v>
      </c>
      <c r="C695" s="33" t="str">
        <f t="array" ref="C695">index('E19 Pokemon Locations'!$A:$D,$B695,4)</f>
        <v>00209 Ametrine Core</v>
      </c>
      <c r="D695" s="38" t="str">
        <f>IFERROR(__xludf.DUMMYFUNCTION("query('E19 Pokemon Locations'!$A:$F,""Select D where A contains '""&amp;A695&amp;""' and not (D matches '""&amp;TEXTJOIN(""|"", 1, 'Available Pokemon'!$E$2:$E$34)&amp;""') and '""&amp;C695&amp;""' matches '""&amp;TEXTJOIN(""|"", 1, 'Available Pokemon'!$E$2:$E$34)&amp;""' limit 1"",0)"),"#N/A")</f>
        <v>#N/A</v>
      </c>
      <c r="G695" s="40"/>
    </row>
    <row r="696">
      <c r="A696" s="3" t="s">
        <v>1403</v>
      </c>
      <c r="B696" s="38">
        <f>match(A696,'E19 Pokemon Locations'!$A$1:$A830,0)</f>
        <v>2241</v>
      </c>
      <c r="C696" s="33" t="str">
        <f t="array" ref="C696">index('E19 Pokemon Locations'!$A:$D,$B696,4)</f>
        <v>00212 Idyll of Panaceance</v>
      </c>
      <c r="D696" s="38" t="str">
        <f>IFERROR(__xludf.DUMMYFUNCTION("query('E19 Pokemon Locations'!$A:$F,""Select D where A contains '""&amp;A696&amp;""' and not (D matches '""&amp;TEXTJOIN(""|"", 1, 'Available Pokemon'!$E$2:$E$34)&amp;""') and '""&amp;C696&amp;""' matches '""&amp;TEXTJOIN(""|"", 1, 'Available Pokemon'!$E$2:$E$34)&amp;""' limit 1"",0)"),"#N/A")</f>
        <v>#N/A</v>
      </c>
      <c r="G696" s="40"/>
    </row>
    <row r="697">
      <c r="A697" s="3" t="s">
        <v>1411</v>
      </c>
      <c r="B697" s="38">
        <f>match(A697,'E19 Pokemon Locations'!$A$1:$A830,0)</f>
        <v>2277</v>
      </c>
      <c r="C697" s="33" t="str">
        <f t="array" ref="C697">index('E19 Pokemon Locations'!$A:$D,$B697,4)</f>
        <v>00215 Mirage Tower?</v>
      </c>
      <c r="D697" s="38" t="str">
        <f>IFERROR(__xludf.DUMMYFUNCTION("query('E19 Pokemon Locations'!$A:$F,""Select D where A contains '""&amp;A697&amp;""' and not (D matches '""&amp;TEXTJOIN(""|"", 1, 'Available Pokemon'!$E$2:$E$34)&amp;""') and '""&amp;C697&amp;""' matches '""&amp;TEXTJOIN(""|"", 1, 'Available Pokemon'!$E$2:$E$34)&amp;""' limit 1"",0)"),"#N/A")</f>
        <v>#N/A</v>
      </c>
      <c r="G697" s="40"/>
    </row>
    <row r="698">
      <c r="A698" s="3" t="s">
        <v>1415</v>
      </c>
      <c r="B698" s="38">
        <f>match(A698,'E19 Pokemon Locations'!$A$1:$A830,0)</f>
        <v>2278</v>
      </c>
      <c r="C698" s="33" t="str">
        <f t="array" ref="C698">index('E19 Pokemon Locations'!$A:$D,$B698,4)</f>
        <v>00215 Mirage Tower?</v>
      </c>
      <c r="D698" s="38" t="str">
        <f>IFERROR(__xludf.DUMMYFUNCTION("query('E19 Pokemon Locations'!$A:$F,""Select D where A contains '""&amp;A698&amp;""' and not (D matches '""&amp;TEXTJOIN(""|"", 1, 'Available Pokemon'!$E$2:$E$34)&amp;""') and '""&amp;C698&amp;""' matches '""&amp;TEXTJOIN(""|"", 1, 'Available Pokemon'!$E$2:$E$34)&amp;""' limit 1"",0)"),"#N/A")</f>
        <v>#N/A</v>
      </c>
      <c r="G698" s="40"/>
    </row>
    <row r="699">
      <c r="A699" s="3" t="s">
        <v>1453</v>
      </c>
      <c r="B699" s="38">
        <f>match(A699,'E19 Pokemon Locations'!$A$1:$A830,0)</f>
        <v>2320</v>
      </c>
      <c r="C699" s="33" t="str">
        <f t="array" ref="C699">index('E19 Pokemon Locations'!$A:$D,$B699,4)</f>
        <v>00218 Rhodochrine Tree</v>
      </c>
      <c r="D699" s="38" t="str">
        <f>IFERROR(__xludf.DUMMYFUNCTION("query('E19 Pokemon Locations'!$A:$F,""Select D where A contains '""&amp;A699&amp;""' and not (D matches '""&amp;TEXTJOIN(""|"", 1, 'Available Pokemon'!$E$2:$E$34)&amp;""') and '""&amp;C699&amp;""' matches '""&amp;TEXTJOIN(""|"", 1, 'Available Pokemon'!$E$2:$E$34)&amp;""' limit 1"",0)"),"#N/A")</f>
        <v>#N/A</v>
      </c>
      <c r="G699" s="40"/>
    </row>
    <row r="700">
      <c r="A700" s="3" t="s">
        <v>1455</v>
      </c>
      <c r="B700" s="38">
        <f>match(A700,'E19 Pokemon Locations'!$A$1:$A830,0)</f>
        <v>2321</v>
      </c>
      <c r="C700" s="33" t="str">
        <f t="array" ref="C700">index('E19 Pokemon Locations'!$A:$D,$B700,4)</f>
        <v>00218 Rhodochrine Tree</v>
      </c>
      <c r="D700" s="38" t="str">
        <f>IFERROR(__xludf.DUMMYFUNCTION("query('E19 Pokemon Locations'!$A:$F,""Select D where A contains '""&amp;A700&amp;""' and not (D matches '""&amp;TEXTJOIN(""|"", 1, 'Available Pokemon'!$E$2:$E$34)&amp;""') and '""&amp;C700&amp;""' matches '""&amp;TEXTJOIN(""|"", 1, 'Available Pokemon'!$E$2:$E$34)&amp;""' limit 1"",0)"),"#N/A")</f>
        <v>#N/A</v>
      </c>
      <c r="G700" s="40"/>
    </row>
    <row r="701">
      <c r="A701" s="3" t="s">
        <v>1457</v>
      </c>
      <c r="B701" s="38">
        <f>match(A701,'E19 Pokemon Locations'!$A$1:$A830,0)</f>
        <v>2322</v>
      </c>
      <c r="C701" s="33" t="str">
        <f t="array" ref="C701">index('E19 Pokemon Locations'!$A:$D,$B701,4)</f>
        <v>00220 Neoteric Isle</v>
      </c>
      <c r="D701" s="38" t="str">
        <f>IFERROR(__xludf.DUMMYFUNCTION("query('E19 Pokemon Locations'!$A:$F,""Select D where A contains '""&amp;A701&amp;""' and not (D matches '""&amp;TEXTJOIN(""|"", 1, 'Available Pokemon'!$E$2:$E$34)&amp;""') and '""&amp;C701&amp;""' matches '""&amp;TEXTJOIN(""|"", 1, 'Available Pokemon'!$E$2:$E$34)&amp;""' limit 1"",0)"),"#N/A")</f>
        <v>#N/A</v>
      </c>
      <c r="G701" s="40"/>
    </row>
    <row r="702">
      <c r="A702" s="3" t="s">
        <v>1460</v>
      </c>
      <c r="B702" s="38">
        <f>match(A702,'E19 Pokemon Locations'!$A$1:$A830,0)</f>
        <v>2323</v>
      </c>
      <c r="C702" s="33" t="str">
        <f t="array" ref="C702">index('E19 Pokemon Locations'!$A:$D,$B702,4)</f>
        <v>00220 Neoteric Isle</v>
      </c>
      <c r="D702" s="38" t="str">
        <f>IFERROR(__xludf.DUMMYFUNCTION("query('E19 Pokemon Locations'!$A:$F,""Select D where A contains '""&amp;A702&amp;""' and not (D matches '""&amp;TEXTJOIN(""|"", 1, 'Available Pokemon'!$E$2:$E$34)&amp;""') and '""&amp;C702&amp;""' matches '""&amp;TEXTJOIN(""|"", 1, 'Available Pokemon'!$E$2:$E$34)&amp;""' limit 1"",0)"),"#N/A")</f>
        <v>#N/A</v>
      </c>
      <c r="G702" s="40"/>
    </row>
    <row r="703">
      <c r="A703" s="3" t="s">
        <v>1427</v>
      </c>
      <c r="B703" s="38">
        <f>match(A703,'E19 Pokemon Locations'!$A$1:$A830,0)</f>
        <v>2307</v>
      </c>
      <c r="C703" s="33" t="str">
        <f t="array" ref="C703">index('E19 Pokemon Locations'!$A:$D,$B703,4)</f>
        <v>00222 Distorted Space</v>
      </c>
      <c r="D703" s="38" t="str">
        <f>IFERROR(__xludf.DUMMYFUNCTION("query('E19 Pokemon Locations'!$A:$F,""Select D where A contains '""&amp;A703&amp;""' and not (D matches '""&amp;TEXTJOIN(""|"", 1, 'Available Pokemon'!$E$2:$E$34)&amp;""') and '""&amp;C703&amp;""' matches '""&amp;TEXTJOIN(""|"", 1, 'Available Pokemon'!$E$2:$E$34)&amp;""' limit 1"",0)"),"#N/A")</f>
        <v>#N/A</v>
      </c>
      <c r="G703" s="40"/>
    </row>
    <row r="704">
      <c r="A704" s="3" t="s">
        <v>1262</v>
      </c>
      <c r="B704" s="38">
        <f>match(A704,'E19 Pokemon Locations'!$A$1:$A830,0)</f>
        <v>1853</v>
      </c>
      <c r="C704" s="33" t="str">
        <f t="array" ref="C704">index('E19 Pokemon Locations'!$A:$D,$B704,4)</f>
        <v>00186 New World - Route 2</v>
      </c>
      <c r="D704" s="38" t="str">
        <f>IFERROR(__xludf.DUMMYFUNCTION("query('E19 Pokemon Locations'!$A:$F,""Select D where A contains '""&amp;A704&amp;""' and not (D matches '""&amp;TEXTJOIN(""|"", 1, 'Available Pokemon'!$E$2:$E$34)&amp;""') and '""&amp;C704&amp;""' matches '""&amp;TEXTJOIN(""|"", 1, 'Available Pokemon'!$E$2:$E$34)&amp;""' limit 1"",0)"),"#N/A")</f>
        <v>#N/A</v>
      </c>
      <c r="G704" s="40"/>
    </row>
    <row r="705">
      <c r="A705" s="3" t="s">
        <v>1265</v>
      </c>
      <c r="B705" s="38">
        <f>match(A705,'E19 Pokemon Locations'!$A$1:$A830,0)</f>
        <v>1854</v>
      </c>
      <c r="C705" s="33" t="str">
        <f t="array" ref="C705">index('E19 Pokemon Locations'!$A:$D,$B705,4)</f>
        <v>00186 New World - Route 2</v>
      </c>
      <c r="D705" s="38" t="str">
        <f>IFERROR(__xludf.DUMMYFUNCTION("query('E19 Pokemon Locations'!$A:$F,""Select D where A contains '""&amp;A705&amp;""' and not (D matches '""&amp;TEXTJOIN(""|"", 1, 'Available Pokemon'!$E$2:$E$34)&amp;""') and '""&amp;C705&amp;""' matches '""&amp;TEXTJOIN(""|"", 1, 'Available Pokemon'!$E$2:$E$34)&amp;""' limit 1"",0)"),"#N/A")</f>
        <v>#N/A</v>
      </c>
      <c r="G705" s="40"/>
    </row>
    <row r="706">
      <c r="A706" s="3" t="s">
        <v>1267</v>
      </c>
      <c r="B706" s="38">
        <f>match(A706,'E19 Pokemon Locations'!$A$1:$A830,0)</f>
        <v>1855</v>
      </c>
      <c r="C706" s="33" t="str">
        <f t="array" ref="C706">index('E19 Pokemon Locations'!$A:$D,$B706,4)</f>
        <v>00186 New World - Route 2</v>
      </c>
      <c r="D706" s="38" t="str">
        <f>IFERROR(__xludf.DUMMYFUNCTION("query('E19 Pokemon Locations'!$A:$F,""Select D where A contains '""&amp;A706&amp;""' and not (D matches '""&amp;TEXTJOIN(""|"", 1, 'Available Pokemon'!$E$2:$E$34)&amp;""') and '""&amp;C706&amp;""' matches '""&amp;TEXTJOIN(""|"", 1, 'Available Pokemon'!$E$2:$E$34)&amp;""' limit 1"",0)"),"#N/A")</f>
        <v>#N/A</v>
      </c>
      <c r="G706" s="40"/>
    </row>
    <row r="707">
      <c r="A707" s="3" t="s">
        <v>1244</v>
      </c>
      <c r="B707" s="38">
        <f>match(A707,'E19 Pokemon Locations'!$A$1:$A830,0)</f>
        <v>1834</v>
      </c>
      <c r="C707" s="33" t="str">
        <f t="array" ref="C707">index('E19 Pokemon Locations'!$A:$D,$B707,4)</f>
        <v>00185 New World - Vanhanen Castle</v>
      </c>
      <c r="D707" s="38" t="str">
        <f>IFERROR(__xludf.DUMMYFUNCTION("query('E19 Pokemon Locations'!$A:$F,""Select D where A contains '""&amp;A707&amp;""' and not (D matches '""&amp;TEXTJOIN(""|"", 1, 'Available Pokemon'!$E$2:$E$34)&amp;""') and '""&amp;C707&amp;""' matches '""&amp;TEXTJOIN(""|"", 1, 'Available Pokemon'!$E$2:$E$34)&amp;""' limit 1"",0)"),"#N/A")</f>
        <v>#N/A</v>
      </c>
      <c r="G707" s="40"/>
    </row>
    <row r="708">
      <c r="A708" s="3" t="s">
        <v>1271</v>
      </c>
      <c r="B708" s="38">
        <f>match(A708,'E19 Pokemon Locations'!$A$1:$A830,0)</f>
        <v>1868</v>
      </c>
      <c r="C708" s="33" t="str">
        <f t="array" ref="C708">index('E19 Pokemon Locations'!$A:$D,$B708,4)</f>
        <v>00187 New World - Nature Center</v>
      </c>
      <c r="D708" s="38" t="str">
        <f>IFERROR(__xludf.DUMMYFUNCTION("query('E19 Pokemon Locations'!$A:$F,""Select D where A contains '""&amp;A708&amp;""' and not (D matches '""&amp;TEXTJOIN(""|"", 1, 'Available Pokemon'!$E$2:$E$34)&amp;""') and '""&amp;C708&amp;""' matches '""&amp;TEXTJOIN(""|"", 1, 'Available Pokemon'!$E$2:$E$34)&amp;""' limit 1"",0)"),"#N/A")</f>
        <v>#N/A</v>
      </c>
      <c r="G708" s="40"/>
    </row>
    <row r="709">
      <c r="A709" s="3" t="s">
        <v>1274</v>
      </c>
      <c r="B709" s="38">
        <f>match(A709,'E19 Pokemon Locations'!$A$1:$A830,0)</f>
        <v>1870</v>
      </c>
      <c r="C709" s="33" t="str">
        <f t="array" ref="C709">index('E19 Pokemon Locations'!$A:$D,$B709,4)</f>
        <v>00188 New World - North Aventurine Woods</v>
      </c>
      <c r="D709" s="38" t="str">
        <f>IFERROR(__xludf.DUMMYFUNCTION("query('E19 Pokemon Locations'!$A:$F,""Select D where A contains '""&amp;A709&amp;""' and not (D matches '""&amp;TEXTJOIN(""|"", 1, 'Available Pokemon'!$E$2:$E$34)&amp;""') and '""&amp;C709&amp;""' matches '""&amp;TEXTJOIN(""|"", 1, 'Available Pokemon'!$E$2:$E$34)&amp;""' limit 1"",0)"),"#N/A")</f>
        <v>#N/A</v>
      </c>
      <c r="G709" s="40"/>
    </row>
    <row r="710">
      <c r="A710" s="3" t="s">
        <v>1277</v>
      </c>
      <c r="B710" s="38">
        <f>match(A710,'E19 Pokemon Locations'!$A$1:$A830,0)</f>
        <v>1883</v>
      </c>
      <c r="C710" s="33" t="str">
        <f t="array" ref="C710">index('E19 Pokemon Locations'!$A:$D,$B710,4)</f>
        <v>00189 New World - South Aventurine Woods</v>
      </c>
      <c r="D710" s="38" t="str">
        <f>IFERROR(__xludf.DUMMYFUNCTION("query('E19 Pokemon Locations'!$A:$F,""Select D where A contains '""&amp;A710&amp;""' and not (D matches '""&amp;TEXTJOIN(""|"", 1, 'Available Pokemon'!$E$2:$E$34)&amp;""') and '""&amp;C710&amp;""' matches '""&amp;TEXTJOIN(""|"", 1, 'Available Pokemon'!$E$2:$E$34)&amp;""' limit 1"",0)"),"#N/A")</f>
        <v>#N/A</v>
      </c>
      <c r="G710" s="40"/>
    </row>
    <row r="711">
      <c r="A711" s="3" t="s">
        <v>1289</v>
      </c>
      <c r="B711" s="38">
        <f>match(A711,'E19 Pokemon Locations'!$A$1:$A830,0)</f>
        <v>1924</v>
      </c>
      <c r="C711" s="33" t="str">
        <f t="array" ref="C711">index('E19 Pokemon Locations'!$A:$D,$B711,4)</f>
        <v>00190 New World - Route 3</v>
      </c>
      <c r="D711" s="38" t="str">
        <f>IFERROR(__xludf.DUMMYFUNCTION("query('E19 Pokemon Locations'!$A:$F,""Select D where A contains '""&amp;A711&amp;""' and not (D matches '""&amp;TEXTJOIN(""|"", 1, 'Available Pokemon'!$E$2:$E$34)&amp;""') and '""&amp;C711&amp;""' matches '""&amp;TEXTJOIN(""|"", 1, 'Available Pokemon'!$E$2:$E$34)&amp;""' limit 1"",0)"),"#N/A")</f>
        <v>#N/A</v>
      </c>
      <c r="G711" s="40"/>
    </row>
    <row r="712">
      <c r="A712" s="3" t="s">
        <v>1293</v>
      </c>
      <c r="B712" s="38">
        <f>match(A712,'E19 Pokemon Locations'!$A$1:$A830,0)</f>
        <v>1926</v>
      </c>
      <c r="C712" s="33" t="str">
        <f t="array" ref="C712">index('E19 Pokemon Locations'!$A:$D,$B712,4)</f>
        <v>00190 New World - Route 3</v>
      </c>
      <c r="D712" s="38" t="str">
        <f>IFERROR(__xludf.DUMMYFUNCTION("query('E19 Pokemon Locations'!$A:$F,""Select D where A contains '""&amp;A712&amp;""' and not (D matches '""&amp;TEXTJOIN(""|"", 1, 'Available Pokemon'!$E$2:$E$34)&amp;""') and '""&amp;C712&amp;""' matches '""&amp;TEXTJOIN(""|"", 1, 'Available Pokemon'!$E$2:$E$34)&amp;""' limit 1"",0)"),"#N/A")</f>
        <v>#N/A</v>
      </c>
      <c r="G712" s="40"/>
    </row>
    <row r="713">
      <c r="A713" s="3" t="s">
        <v>1306</v>
      </c>
      <c r="B713" s="38">
        <f>match(A713,'E19 Pokemon Locations'!$A$1:$A830,0)</f>
        <v>1982</v>
      </c>
      <c r="C713" s="33" t="str">
        <f t="array" ref="C713">index('E19 Pokemon Locations'!$A:$D,$B713,4)</f>
        <v>00227 New World 837</v>
      </c>
      <c r="D713" s="38" t="str">
        <f>IFERROR(__xludf.DUMMYFUNCTION("query('E19 Pokemon Locations'!$A:$F,""Select D where A contains '""&amp;A713&amp;""' and not (D matches '""&amp;TEXTJOIN(""|"", 1, 'Available Pokemon'!$E$2:$E$34)&amp;""') and '""&amp;C713&amp;""' matches '""&amp;TEXTJOIN(""|"", 1, 'Available Pokemon'!$E$2:$E$34)&amp;""' limit 1"",0)"),"#N/A")</f>
        <v>#N/A</v>
      </c>
      <c r="G713" s="40"/>
    </row>
    <row r="714">
      <c r="A714" s="3" t="s">
        <v>1309</v>
      </c>
      <c r="B714" s="38">
        <f>match(A714,'E19 Pokemon Locations'!$A$1:$A830,0)</f>
        <v>1983</v>
      </c>
      <c r="C714" s="33" t="str">
        <f t="array" ref="C714">index('E19 Pokemon Locations'!$A:$D,$B714,4)</f>
        <v>00227 New World 837</v>
      </c>
      <c r="D714" s="38" t="str">
        <f>IFERROR(__xludf.DUMMYFUNCTION("query('E19 Pokemon Locations'!$A:$F,""Select D where A contains '""&amp;A714&amp;""' and not (D matches '""&amp;TEXTJOIN(""|"", 1, 'Available Pokemon'!$E$2:$E$34)&amp;""') and '""&amp;C714&amp;""' matches '""&amp;TEXTJOIN(""|"", 1, 'Available Pokemon'!$E$2:$E$34)&amp;""' limit 1"",0)"),"#N/A")</f>
        <v>#N/A</v>
      </c>
      <c r="G714" s="40"/>
    </row>
    <row r="715">
      <c r="A715" s="3" t="s">
        <v>1311</v>
      </c>
      <c r="B715" s="38">
        <f>match(A715,'E19 Pokemon Locations'!$A$1:$A830,0)</f>
        <v>1984</v>
      </c>
      <c r="C715" s="33" t="str">
        <f t="array" ref="C715">index('E19 Pokemon Locations'!$A:$D,$B715,4)</f>
        <v>00227 New World 837</v>
      </c>
      <c r="D715" s="38" t="str">
        <f>IFERROR(__xludf.DUMMYFUNCTION("query('E19 Pokemon Locations'!$A:$F,""Select D where A contains '""&amp;A715&amp;""' and not (D matches '""&amp;TEXTJOIN(""|"", 1, 'Available Pokemon'!$E$2:$E$34)&amp;""') and '""&amp;C715&amp;""' matches '""&amp;TEXTJOIN(""|"", 1, 'Available Pokemon'!$E$2:$E$34)&amp;""' limit 1"",0)"),"#N/A")</f>
        <v>#N/A</v>
      </c>
      <c r="G715" s="40"/>
    </row>
    <row r="716">
      <c r="A716" s="3" t="s">
        <v>1313</v>
      </c>
      <c r="B716" s="38">
        <f>match(A716,'E19 Pokemon Locations'!$A$1:$A830,0)</f>
        <v>1985</v>
      </c>
      <c r="C716" s="33" t="str">
        <f t="array" ref="C716">index('E19 Pokemon Locations'!$A:$D,$B716,4)</f>
        <v>00228 New World 838</v>
      </c>
      <c r="D716" s="38" t="str">
        <f>IFERROR(__xludf.DUMMYFUNCTION("query('E19 Pokemon Locations'!$A:$F,""Select D where A contains '""&amp;A716&amp;""' and not (D matches '""&amp;TEXTJOIN(""|"", 1, 'Available Pokemon'!$E$2:$E$34)&amp;""') and '""&amp;C716&amp;""' matches '""&amp;TEXTJOIN(""|"", 1, 'Available Pokemon'!$E$2:$E$34)&amp;""' limit 1"",0)"),"#N/A")</f>
        <v>#N/A</v>
      </c>
      <c r="G716" s="40"/>
    </row>
    <row r="717">
      <c r="A717" s="3" t="s">
        <v>1291</v>
      </c>
      <c r="B717" s="38">
        <f>match(A717,'E19 Pokemon Locations'!$A$1:$A830,0)</f>
        <v>1925</v>
      </c>
      <c r="C717" s="33" t="str">
        <f t="array" ref="C717">index('E19 Pokemon Locations'!$A:$D,$B717,4)</f>
        <v>00190 New World - Route 3</v>
      </c>
      <c r="D717" s="38" t="str">
        <f>IFERROR(__xludf.DUMMYFUNCTION("query('E19 Pokemon Locations'!$A:$F,""Select D where A contains '""&amp;A717&amp;""' and not (D matches '""&amp;TEXTJOIN(""|"", 1, 'Available Pokemon'!$E$2:$E$34)&amp;""') and '""&amp;C717&amp;""' matches '""&amp;TEXTJOIN(""|"", 1, 'Available Pokemon'!$E$2:$E$34)&amp;""' limit 1"",0)"),"#N/A")</f>
        <v>#N/A</v>
      </c>
      <c r="G717" s="40"/>
    </row>
    <row r="718">
      <c r="A718" s="3" t="s">
        <v>1382</v>
      </c>
      <c r="B718" s="38">
        <f>match(A718,'E19 Pokemon Locations'!$A$1:$A830,0)</f>
        <v>2162</v>
      </c>
      <c r="C718" s="33" t="str">
        <f t="array" ref="C718">index('E19 Pokemon Locations'!$A:$D,$B718,4)</f>
        <v>00208 New World - LCCC</v>
      </c>
      <c r="D718" s="38" t="str">
        <f>IFERROR(__xludf.DUMMYFUNCTION("query('E19 Pokemon Locations'!$A:$F,""Select D where A contains '""&amp;A718&amp;""' and not (D matches '""&amp;TEXTJOIN(""|"", 1, 'Available Pokemon'!$E$2:$E$34)&amp;""') and '""&amp;C718&amp;""' matches '""&amp;TEXTJOIN(""|"", 1, 'Available Pokemon'!$E$2:$E$34)&amp;""' limit 1"",0)"),"#N/A")</f>
        <v>#N/A</v>
      </c>
      <c r="G718" s="40"/>
    </row>
    <row r="719">
      <c r="A719" s="3" t="s">
        <v>1471</v>
      </c>
      <c r="B719" s="38">
        <f>match(A719,'E19 Pokemon Locations'!$A$1:$A830,0)</f>
        <v>2360</v>
      </c>
      <c r="C719" s="33" t="str">
        <f t="array" ref="C719">index('E19 Pokemon Locations'!$A:$D,$B719,4)</f>
        <v>00231 New World 883</v>
      </c>
      <c r="D719" s="38" t="str">
        <f>IFERROR(__xludf.DUMMYFUNCTION("query('E19 Pokemon Locations'!$A:$F,""Select D where A contains '""&amp;A719&amp;""' and not (D matches '""&amp;TEXTJOIN(""|"", 1, 'Available Pokemon'!$E$2:$E$34)&amp;""') and '""&amp;C719&amp;""' matches '""&amp;TEXTJOIN(""|"", 1, 'Available Pokemon'!$E$2:$E$34)&amp;""' limit 1"",0)"),"#N/A")</f>
        <v>#N/A</v>
      </c>
      <c r="G719" s="40"/>
    </row>
    <row r="720">
      <c r="A720" s="3" t="s">
        <v>1430</v>
      </c>
      <c r="B720" s="38">
        <f>match(A720,'E19 Pokemon Locations'!$A$1:$A830,0)</f>
        <v>2309</v>
      </c>
      <c r="C720" s="33" t="str">
        <f t="array" ref="C720">index('E19 Pokemon Locations'!$A:$D,$B720,4)</f>
        <v>00232 New World 888</v>
      </c>
      <c r="D720" s="38" t="str">
        <f>IFERROR(__xludf.DUMMYFUNCTION("query('E19 Pokemon Locations'!$A:$F,""Select D where A contains '""&amp;A720&amp;""' and not (D matches '""&amp;TEXTJOIN(""|"", 1, 'Available Pokemon'!$E$2:$E$34)&amp;""') and '""&amp;C720&amp;""' matches '""&amp;TEXTJOIN(""|"", 1, 'Available Pokemon'!$E$2:$E$34)&amp;""' limit 1"",0)"),"#N/A")</f>
        <v>#N/A</v>
      </c>
      <c r="G720" s="40"/>
    </row>
    <row r="721">
      <c r="A721" s="3" t="s">
        <v>1433</v>
      </c>
      <c r="B721" s="38">
        <f>match(A721,'E19 Pokemon Locations'!$A$1:$A830,0)</f>
        <v>2310</v>
      </c>
      <c r="C721" s="33" t="str">
        <f t="array" ref="C721">index('E19 Pokemon Locations'!$A:$D,$B721,4)</f>
        <v>00233 New World Crash</v>
      </c>
      <c r="D721" s="38" t="str">
        <f>IFERROR(__xludf.DUMMYFUNCTION("query('E19 Pokemon Locations'!$A:$F,""Select D where A contains '""&amp;A721&amp;""' and not (D matches '""&amp;TEXTJOIN(""|"", 1, 'Available Pokemon'!$E$2:$E$34)&amp;""') and '""&amp;C721&amp;""' matches '""&amp;TEXTJOIN(""|"", 1, 'Available Pokemon'!$E$2:$E$34)&amp;""' limit 1"",0)"),"#N/A")</f>
        <v>#N/A</v>
      </c>
      <c r="G721" s="40"/>
    </row>
    <row r="722">
      <c r="A722" s="3" t="s">
        <v>1436</v>
      </c>
      <c r="B722" s="38">
        <f>match(A722,'E19 Pokemon Locations'!$A$1:$A830,0)</f>
        <v>2311</v>
      </c>
      <c r="C722" s="33" t="str">
        <f t="array" ref="C722">index('E19 Pokemon Locations'!$A:$D,$B722,4)</f>
        <v>00234 New World Helix</v>
      </c>
      <c r="D722" s="38" t="str">
        <f>IFERROR(__xludf.DUMMYFUNCTION("query('E19 Pokemon Locations'!$A:$F,""Select D where A contains '""&amp;A722&amp;""' and not (D matches '""&amp;TEXTJOIN(""|"", 1, 'Available Pokemon'!$E$2:$E$34)&amp;""') and '""&amp;C722&amp;""' matches '""&amp;TEXTJOIN(""|"", 1, 'Available Pokemon'!$E$2:$E$34)&amp;""' limit 1"",0)"),"#N/A")</f>
        <v>#N/A</v>
      </c>
      <c r="G722" s="40"/>
    </row>
    <row r="723">
      <c r="A723" s="3" t="s">
        <v>1439</v>
      </c>
      <c r="B723" s="38">
        <f>match(A723,'E19 Pokemon Locations'!$A$1:$A830,0)</f>
        <v>2312</v>
      </c>
      <c r="C723" s="33" t="str">
        <f t="array" ref="C723">index('E19 Pokemon Locations'!$A:$D,$B723,4)</f>
        <v>00234 New World Helix</v>
      </c>
      <c r="D723" s="38" t="str">
        <f>IFERROR(__xludf.DUMMYFUNCTION("query('E19 Pokemon Locations'!$A:$F,""Select D where A contains '""&amp;A723&amp;""' and not (D matches '""&amp;TEXTJOIN(""|"", 1, 'Available Pokemon'!$E$2:$E$34)&amp;""') and '""&amp;C723&amp;""' matches '""&amp;TEXTJOIN(""|"", 1, 'Available Pokemon'!$E$2:$E$34)&amp;""' limit 1"",0)"),"#N/A")</f>
        <v>#N/A</v>
      </c>
      <c r="G723" s="40"/>
    </row>
    <row r="724">
      <c r="A724" s="3" t="s">
        <v>1373</v>
      </c>
      <c r="B724" s="38">
        <f>match(A724,'E19 Pokemon Locations'!$A$1:$A830,0)</f>
        <v>2157</v>
      </c>
      <c r="C724" s="33" t="str">
        <f t="array" ref="C724">index('E19 Pokemon Locations'!$A:$D,$B724,4)</f>
        <v>00207 Tabula Rasa</v>
      </c>
      <c r="D724" s="38" t="str">
        <f>IFERROR(__xludf.DUMMYFUNCTION("query('E19 Pokemon Locations'!$A:$F,""Select D where A contains '""&amp;A724&amp;""' and not (D matches '""&amp;TEXTJOIN(""|"", 1, 'Available Pokemon'!$E$2:$E$34)&amp;""') and '""&amp;C724&amp;""' matches '""&amp;TEXTJOIN(""|"", 1, 'Available Pokemon'!$E$2:$E$34)&amp;""' limit 1"",0)"),"#N/A")</f>
        <v>#N/A</v>
      </c>
      <c r="G724" s="40"/>
    </row>
    <row r="725">
      <c r="A725" s="3" t="s">
        <v>1376</v>
      </c>
      <c r="B725" s="38">
        <f>match(A725,'E19 Pokemon Locations'!$A$1:$A830,0)</f>
        <v>2158</v>
      </c>
      <c r="C725" s="33" t="str">
        <f t="array" ref="C725">index('E19 Pokemon Locations'!$A:$D,$B725,4)</f>
        <v>00207 Tabula Rasa</v>
      </c>
      <c r="D725" s="38" t="str">
        <f>IFERROR(__xludf.DUMMYFUNCTION("query('E19 Pokemon Locations'!$A:$F,""Select D where A contains '""&amp;A725&amp;""' and not (D matches '""&amp;TEXTJOIN(""|"", 1, 'Available Pokemon'!$E$2:$E$34)&amp;""') and '""&amp;C725&amp;""' matches '""&amp;TEXTJOIN(""|"", 1, 'Available Pokemon'!$E$2:$E$34)&amp;""' limit 1"",0)"),"#N/A")</f>
        <v>#N/A</v>
      </c>
      <c r="G725" s="40"/>
    </row>
    <row r="726">
      <c r="A726" s="3" t="s">
        <v>1378</v>
      </c>
      <c r="B726" s="38">
        <f>match(A726,'E19 Pokemon Locations'!$A$1:$A830,0)</f>
        <v>2159</v>
      </c>
      <c r="C726" s="33" t="str">
        <f t="array" ref="C726">index('E19 Pokemon Locations'!$A:$D,$B726,4)</f>
        <v>00207 Tabula Rasa</v>
      </c>
      <c r="D726" s="38" t="str">
        <f>IFERROR(__xludf.DUMMYFUNCTION("query('E19 Pokemon Locations'!$A:$F,""Select D where A contains '""&amp;A726&amp;""' and not (D matches '""&amp;TEXTJOIN(""|"", 1, 'Available Pokemon'!$E$2:$E$34)&amp;""') and '""&amp;C726&amp;""' matches '""&amp;TEXTJOIN(""|"", 1, 'Available Pokemon'!$E$2:$E$34)&amp;""' limit 1"",0)"),"#N/A")</f>
        <v>#N/A</v>
      </c>
      <c r="G726" s="40"/>
    </row>
    <row r="727">
      <c r="A727" s="3" t="s">
        <v>1380</v>
      </c>
      <c r="B727" s="38">
        <f>match(A727,'E19 Pokemon Locations'!$A$1:$A830,0)</f>
        <v>2160</v>
      </c>
      <c r="C727" s="33" t="str">
        <f t="array" ref="C727">index('E19 Pokemon Locations'!$A:$D,$B727,4)</f>
        <v>00207 Tabula Rasa</v>
      </c>
      <c r="D727" s="38" t="str">
        <f>IFERROR(__xludf.DUMMYFUNCTION("query('E19 Pokemon Locations'!$A:$F,""Select D where A contains '""&amp;A727&amp;""' and not (D matches '""&amp;TEXTJOIN(""|"", 1, 'Available Pokemon'!$E$2:$E$34)&amp;""') and '""&amp;C727&amp;""' matches '""&amp;TEXTJOIN(""|"", 1, 'Available Pokemon'!$E$2:$E$34)&amp;""' limit 1"",0)"),"#N/A")</f>
        <v>#N/A</v>
      </c>
      <c r="G727" s="40"/>
    </row>
    <row r="728">
      <c r="A728" s="25" t="s">
        <v>621</v>
      </c>
      <c r="B728" s="38">
        <f>match(A728,'E19 Pokemon Locations'!$A$1:$A830,0)</f>
        <v>486</v>
      </c>
      <c r="C728" s="33" t="str">
        <f t="array" ref="C728">index('E19 Pokemon Locations'!$A:$D,$B728,4)</f>
        <v>00043 Chrysolia Forest</v>
      </c>
      <c r="D728" s="38" t="str">
        <f>IFERROR(__xludf.DUMMYFUNCTION("query('E19 Pokemon Locations'!$A:$F,""Select D where A contains '""&amp;A728&amp;""' and not (D matches '""&amp;TEXTJOIN(""|"", 1, 'Available Pokemon'!$E$2:$E$34)&amp;""') and '""&amp;C728&amp;""' matches '""&amp;TEXTJOIN(""|"", 1, 'Available Pokemon'!$E$2:$E$34)&amp;""' limit 1"",0)"),"#N/A")</f>
        <v>#N/A</v>
      </c>
      <c r="G728" s="40"/>
    </row>
    <row r="729">
      <c r="A729" s="25" t="s">
        <v>887</v>
      </c>
      <c r="B729" s="38">
        <f>match(A729,'E19 Pokemon Locations'!$A$1:$A830,0)</f>
        <v>876</v>
      </c>
      <c r="C729" s="33" t="str">
        <f t="array" ref="C729">index('E19 Pokemon Locations'!$A:$D,$B729,4)</f>
        <v>00082 Ametrine City</v>
      </c>
      <c r="D729" s="38" t="str">
        <f>IFERROR(__xludf.DUMMYFUNCTION("query('E19 Pokemon Locations'!$A:$F,""Select D where A contains '""&amp;A729&amp;""' and not (D matches '""&amp;TEXTJOIN(""|"", 1, 'Available Pokemon'!$E$2:$E$34)&amp;""') and '""&amp;C729&amp;""' matches '""&amp;TEXTJOIN(""|"", 1, 'Available Pokemon'!$E$2:$E$34)&amp;""' limit 1"",0)"),"#N/A")</f>
        <v>#N/A</v>
      </c>
      <c r="G729" s="40"/>
    </row>
    <row r="730">
      <c r="A730" s="25" t="s">
        <v>1134</v>
      </c>
      <c r="B730" s="38">
        <f>match(A730,'E19 Pokemon Locations'!$A$1:$A830,0)</f>
        <v>1652</v>
      </c>
      <c r="C730" s="33" t="str">
        <f t="array" ref="C730">index('E19 Pokemon Locations'!$A:$D,$B730,4)</f>
        <v>00169 Teknite Ridge</v>
      </c>
      <c r="D730" s="38" t="str">
        <f>IFERROR(__xludf.DUMMYFUNCTION("query('E19 Pokemon Locations'!$A:$F,""Select D where A contains '""&amp;A730&amp;""' and not (D matches '""&amp;TEXTJOIN(""|"", 1, 'Available Pokemon'!$E$2:$E$34)&amp;""') and '""&amp;C730&amp;""' matches '""&amp;TEXTJOIN(""|"", 1, 'Available Pokemon'!$E$2:$E$34)&amp;""' limit 1"",0)"),"#N/A")</f>
        <v>#N/A</v>
      </c>
      <c r="G730" s="40"/>
    </row>
    <row r="731">
      <c r="A731" s="25" t="s">
        <v>693</v>
      </c>
      <c r="B731" s="38">
        <f>match(A731,'E19 Pokemon Locations'!$A$1:$A830,0)</f>
        <v>562</v>
      </c>
      <c r="C731" s="33" t="str">
        <f t="array" ref="C731">index('E19 Pokemon Locations'!$A:$D,$B731,4)</f>
        <v>00055 Lost Railcave</v>
      </c>
      <c r="D731" s="38" t="str">
        <f>IFERROR(__xludf.DUMMYFUNCTION("query('E19 Pokemon Locations'!$A:$F,""Select D where A contains '""&amp;A731&amp;""' and not (D matches '""&amp;TEXTJOIN(""|"", 1, 'Available Pokemon'!$E$2:$E$34)&amp;""') and '""&amp;C731&amp;""' matches '""&amp;TEXTJOIN(""|"", 1, 'Available Pokemon'!$E$2:$E$34)&amp;""' limit 1"",0)"),"#N/A")</f>
        <v>#N/A</v>
      </c>
      <c r="G731" s="40"/>
    </row>
    <row r="732">
      <c r="A732" s="43" t="s">
        <v>1465</v>
      </c>
      <c r="B732" s="38">
        <f>match(A732,'E19 Pokemon Locations'!$A$1:$A830,0)</f>
        <v>2350</v>
      </c>
      <c r="C732" s="33" t="str">
        <f t="array" ref="C732">index('E19 Pokemon Locations'!$A:$D,$B732,4)</f>
        <v>00221 Citae Prisma</v>
      </c>
      <c r="D732" s="38" t="str">
        <f>IFERROR(__xludf.DUMMYFUNCTION("query('E19 Pokemon Locations'!$A:$F,""Select D where A contains '""&amp;A732&amp;""' and not (D matches '""&amp;TEXTJOIN(""|"", 1, 'Available Pokemon'!$E$2:$E$34)&amp;""') and '""&amp;C732&amp;""' matches '""&amp;TEXTJOIN(""|"", 1, 'Available Pokemon'!$E$2:$E$34)&amp;""' limit 1"",0)"),"#N/A")</f>
        <v>#N/A</v>
      </c>
      <c r="G732" s="40"/>
    </row>
    <row r="733">
      <c r="A733" s="43" t="s">
        <v>1475</v>
      </c>
      <c r="B733" s="38">
        <f>match(A733,'E19 Pokemon Locations'!$A$1:$A830,0)</f>
        <v>2362</v>
      </c>
      <c r="C733" s="33" t="str">
        <f t="array" ref="C733">index('E19 Pokemon Locations'!$A:$D,$B733,4)</f>
        <v>00236 New World Asylum</v>
      </c>
      <c r="D733" s="38" t="str">
        <f>IFERROR(__xludf.DUMMYFUNCTION("query('E19 Pokemon Locations'!$A:$F,""Select D where A contains '""&amp;A733&amp;""' and not (D matches '""&amp;TEXTJOIN(""|"", 1, 'Available Pokemon'!$E$2:$E$34)&amp;""') and '""&amp;C733&amp;""' matches '""&amp;TEXTJOIN(""|"", 1, 'Available Pokemon'!$E$2:$E$34)&amp;""' limit 1"",0)"),"#N/A")</f>
        <v>#N/A</v>
      </c>
      <c r="G733" s="40"/>
    </row>
    <row r="734">
      <c r="A734" s="43" t="s">
        <v>1344</v>
      </c>
      <c r="B734" s="38">
        <f>match(A734,'E19 Pokemon Locations'!$A$1:$A830,0)</f>
        <v>2026</v>
      </c>
      <c r="C734" s="33" t="str">
        <f t="array" ref="C734">index('E19 Pokemon Locations'!$A:$D,$B734,4)</f>
        <v>00199 New World - Victory Road</v>
      </c>
      <c r="D734" s="38" t="str">
        <f>IFERROR(__xludf.DUMMYFUNCTION("query('E19 Pokemon Locations'!$A:$F,""Select D where A contains '""&amp;A734&amp;""' and not (D matches '""&amp;TEXTJOIN(""|"", 1, 'Available Pokemon'!$E$2:$E$34)&amp;""') and '""&amp;C734&amp;""' matches '""&amp;TEXTJOIN(""|"", 1, 'Available Pokemon'!$E$2:$E$34)&amp;""' limit 1"",0)"),"#N/A")</f>
        <v>#N/A</v>
      </c>
      <c r="G734" s="40"/>
    </row>
    <row r="735">
      <c r="A735" s="35" t="s">
        <v>662</v>
      </c>
      <c r="B735" s="38">
        <f>match(A735,'E19 Pokemon Locations'!$A$1:$A830,0)</f>
        <v>530</v>
      </c>
      <c r="C735" s="33" t="str">
        <f t="array" ref="C735">index('E19 Pokemon Locations'!$A:$D,$B735,4)</f>
        <v>00045 Spinel Town</v>
      </c>
      <c r="D735" s="38" t="str">
        <f>IFERROR(__xludf.DUMMYFUNCTION("query('E19 Pokemon Locations'!$A:$F,""Select D where A contains '""&amp;A735&amp;""' and not (D matches '""&amp;TEXTJOIN(""|"", 1, 'Available Pokemon'!$E$2:$E$34)&amp;""') and '""&amp;C735&amp;""' matches '""&amp;TEXTJOIN(""|"", 1, 'Available Pokemon'!$E$2:$E$34)&amp;""' limit 1"",0)"),"#N/A")</f>
        <v>#N/A</v>
      </c>
      <c r="G735" s="40"/>
    </row>
    <row r="736">
      <c r="A736" s="35" t="s">
        <v>664</v>
      </c>
      <c r="B736" s="38">
        <f>match(A736,'E19 Pokemon Locations'!$A$1:$A830,0)</f>
        <v>531</v>
      </c>
      <c r="C736" s="33" t="str">
        <f t="array" ref="C736">index('E19 Pokemon Locations'!$A:$D,$B736,4)</f>
        <v>00045 Spinel Town</v>
      </c>
      <c r="D736" s="38" t="str">
        <f>IFERROR(__xludf.DUMMYFUNCTION("query('E19 Pokemon Locations'!$A:$F,""Select D where A contains '""&amp;A736&amp;""' and not (D matches '""&amp;TEXTJOIN(""|"", 1, 'Available Pokemon'!$E$2:$E$34)&amp;""') and '""&amp;C736&amp;""' matches '""&amp;TEXTJOIN(""|"", 1, 'Available Pokemon'!$E$2:$E$34)&amp;""' limit 1"",0)"),"#N/A")</f>
        <v>#N/A</v>
      </c>
      <c r="G736" s="40"/>
    </row>
    <row r="737">
      <c r="A737" s="35" t="s">
        <v>666</v>
      </c>
      <c r="B737" s="38">
        <f>match(A737,'E19 Pokemon Locations'!$A$1:$A830,0)</f>
        <v>532</v>
      </c>
      <c r="C737" s="33" t="str">
        <f t="array" ref="C737">index('E19 Pokemon Locations'!$A:$D,$B737,4)</f>
        <v>00045 Spinel Town</v>
      </c>
      <c r="D737" s="38" t="str">
        <f>IFERROR(__xludf.DUMMYFUNCTION("query('E19 Pokemon Locations'!$A:$F,""Select D where A contains '""&amp;A737&amp;""' and not (D matches '""&amp;TEXTJOIN(""|"", 1, 'Available Pokemon'!$E$2:$E$34)&amp;""') and '""&amp;C737&amp;""' matches '""&amp;TEXTJOIN(""|"", 1, 'Available Pokemon'!$E$2:$E$34)&amp;""' limit 1"",0)"),"#N/A")</f>
        <v>#N/A</v>
      </c>
      <c r="G737" s="40"/>
    </row>
    <row r="738">
      <c r="A738" s="35" t="s">
        <v>774</v>
      </c>
      <c r="B738" s="38">
        <f>match(A738,'E19 Pokemon Locations'!$A$1:$A830,0)</f>
        <v>702</v>
      </c>
      <c r="C738" s="33" t="str">
        <f t="array" ref="C738">index('E19 Pokemon Locations'!$A:$D,$B738,4)</f>
        <v>00045 Spinel Town</v>
      </c>
      <c r="D738" s="38" t="str">
        <f>IFERROR(__xludf.DUMMYFUNCTION("query('E19 Pokemon Locations'!$A:$F,""Select D where A contains '""&amp;A738&amp;""' and not (D matches '""&amp;TEXTJOIN(""|"", 1, 'Available Pokemon'!$E$2:$E$34)&amp;""') and '""&amp;C738&amp;""' matches '""&amp;TEXTJOIN(""|"", 1, 'Available Pokemon'!$E$2:$E$34)&amp;""' limit 1"",0)"),"#N/A")</f>
        <v>#N/A</v>
      </c>
      <c r="G738" s="40"/>
    </row>
    <row r="739">
      <c r="A739" s="35" t="s">
        <v>656</v>
      </c>
      <c r="B739" s="38">
        <f>match(A739,'E19 Pokemon Locations'!$A$1:$A830,0)</f>
        <v>527</v>
      </c>
      <c r="C739" s="33" t="str">
        <f t="array" ref="C739">index('E19 Pokemon Locations'!$A:$D,$B739,4)</f>
        <v>00045 Spinel Town</v>
      </c>
      <c r="D739" s="38" t="str">
        <f>IFERROR(__xludf.DUMMYFUNCTION("query('E19 Pokemon Locations'!$A:$F,""Select D where A contains '""&amp;A739&amp;""' and not (D matches '""&amp;TEXTJOIN(""|"", 1, 'Available Pokemon'!$E$2:$E$34)&amp;""') and '""&amp;C739&amp;""' matches '""&amp;TEXTJOIN(""|"", 1, 'Available Pokemon'!$E$2:$E$34)&amp;""' limit 1"",0)"),"#N/A")</f>
        <v>#N/A</v>
      </c>
      <c r="G739" s="40"/>
    </row>
    <row r="740">
      <c r="A740" s="44" t="s">
        <v>1535</v>
      </c>
      <c r="B740" s="38">
        <f>match(A740,'E19 Pokemon Locations'!$A$1:$A830,0)</f>
        <v>2467</v>
      </c>
      <c r="C740" s="33" t="str">
        <f t="array" ref="C740">index('E19 Pokemon Locations'!$A:$D,$B740,4)</f>
        <v>00237 Not Catchable</v>
      </c>
      <c r="D740" s="38" t="str">
        <f>IFERROR(__xludf.DUMMYFUNCTION("query('E19 Pokemon Locations'!$A:$F,""Select D where A contains '""&amp;A740&amp;""' and not (D matches '""&amp;TEXTJOIN(""|"", 1, 'Available Pokemon'!$E$2:$E$34)&amp;""') and '""&amp;C740&amp;""' matches '""&amp;TEXTJOIN(""|"", 1, 'Available Pokemon'!$E$2:$E$34)&amp;""' limit 1"",0)"),"#N/A")</f>
        <v>#N/A</v>
      </c>
      <c r="G740" s="40"/>
    </row>
    <row r="741">
      <c r="A741" s="45" t="s">
        <v>1500</v>
      </c>
      <c r="B741" s="38">
        <f>match(A741,'E19 Pokemon Locations'!$A$1:$A830,0)</f>
        <v>2449</v>
      </c>
      <c r="C741" s="33" t="str">
        <f t="array" ref="C741">index('E19 Pokemon Locations'!$A:$D,$B741,4)</f>
        <v>00237 Not Catchable</v>
      </c>
      <c r="D741" s="38" t="str">
        <f>IFERROR(__xludf.DUMMYFUNCTION("query('E19 Pokemon Locations'!$A:$F,""Select D where A contains '""&amp;A741&amp;""' and not (D matches '""&amp;TEXTJOIN(""|"", 1, 'Available Pokemon'!$E$2:$E$34)&amp;""') and '""&amp;C741&amp;""' matches '""&amp;TEXTJOIN(""|"", 1, 'Available Pokemon'!$E$2:$E$34)&amp;""' limit 1"",0)"),"#N/A")</f>
        <v>#N/A</v>
      </c>
      <c r="G741" s="40"/>
    </row>
    <row r="742">
      <c r="A742" s="45" t="s">
        <v>1597</v>
      </c>
      <c r="B742" s="38">
        <f>match(A742,'E19 Pokemon Locations'!$A$1:$A830,0)</f>
        <v>2499</v>
      </c>
      <c r="C742" s="33" t="str">
        <f t="array" ref="C742">index('E19 Pokemon Locations'!$A:$D,$B742,4)</f>
        <v>00237 Not Catchable</v>
      </c>
      <c r="D742" s="38" t="str">
        <f>IFERROR(__xludf.DUMMYFUNCTION("query('E19 Pokemon Locations'!$A:$F,""Select D where A contains '""&amp;A742&amp;""' and not (D matches '""&amp;TEXTJOIN(""|"", 1, 'Available Pokemon'!$E$2:$E$34)&amp;""') and '""&amp;C742&amp;""' matches '""&amp;TEXTJOIN(""|"", 1, 'Available Pokemon'!$E$2:$E$34)&amp;""' limit 1"",0)"),"#N/A")</f>
        <v>#N/A</v>
      </c>
      <c r="G742" s="40"/>
    </row>
    <row r="743">
      <c r="A743" s="45" t="s">
        <v>1504</v>
      </c>
      <c r="B743" s="38">
        <f>match(A743,'E19 Pokemon Locations'!$A$1:$A830,0)</f>
        <v>2451</v>
      </c>
      <c r="C743" s="33" t="str">
        <f t="array" ref="C743">index('E19 Pokemon Locations'!$A:$D,$B743,4)</f>
        <v>00237 Not Catchable</v>
      </c>
      <c r="D743" s="38" t="str">
        <f>IFERROR(__xludf.DUMMYFUNCTION("query('E19 Pokemon Locations'!$A:$F,""Select D where A contains '""&amp;A743&amp;""' and not (D matches '""&amp;TEXTJOIN(""|"", 1, 'Available Pokemon'!$E$2:$E$34)&amp;""') and '""&amp;C743&amp;""' matches '""&amp;TEXTJOIN(""|"", 1, 'Available Pokemon'!$E$2:$E$34)&amp;""' limit 1"",0)"),"#N/A")</f>
        <v>#N/A</v>
      </c>
      <c r="G743" s="40"/>
    </row>
    <row r="744">
      <c r="A744" s="45" t="s">
        <v>1502</v>
      </c>
      <c r="B744" s="38">
        <f>match(A744,'E19 Pokemon Locations'!$A$1:$A830,0)</f>
        <v>2450</v>
      </c>
      <c r="C744" s="33" t="str">
        <f t="array" ref="C744">index('E19 Pokemon Locations'!$A:$D,$B744,4)</f>
        <v>00237 Not Catchable</v>
      </c>
      <c r="D744" s="38" t="str">
        <f>IFERROR(__xludf.DUMMYFUNCTION("query('E19 Pokemon Locations'!$A:$F,""Select D where A contains '""&amp;A744&amp;""' and not (D matches '""&amp;TEXTJOIN(""|"", 1, 'Available Pokemon'!$E$2:$E$34)&amp;""') and '""&amp;C744&amp;""' matches '""&amp;TEXTJOIN(""|"", 1, 'Available Pokemon'!$E$2:$E$34)&amp;""' limit 1"",0)"),"#N/A")</f>
        <v>#N/A</v>
      </c>
      <c r="G744" s="40"/>
    </row>
    <row r="745">
      <c r="A745" s="45" t="s">
        <v>1526</v>
      </c>
      <c r="B745" s="38">
        <f>match(A745,'E19 Pokemon Locations'!$A$1:$A830,0)</f>
        <v>2462</v>
      </c>
      <c r="C745" s="33" t="str">
        <f t="array" ref="C745">index('E19 Pokemon Locations'!$A:$D,$B745,4)</f>
        <v>00237 Not Catchable</v>
      </c>
      <c r="D745" s="38" t="str">
        <f>IFERROR(__xludf.DUMMYFUNCTION("query('E19 Pokemon Locations'!$A:$F,""Select D where A contains '""&amp;A745&amp;""' and not (D matches '""&amp;TEXTJOIN(""|"", 1, 'Available Pokemon'!$E$2:$E$34)&amp;""') and '""&amp;C745&amp;""' matches '""&amp;TEXTJOIN(""|"", 1, 'Available Pokemon'!$E$2:$E$34)&amp;""' limit 1"",0)"),"#N/A")</f>
        <v>#N/A</v>
      </c>
      <c r="G745" s="40"/>
    </row>
    <row r="746">
      <c r="A746" s="45" t="s">
        <v>1520</v>
      </c>
      <c r="B746" s="38">
        <f>match(A746,'E19 Pokemon Locations'!$A$1:$A830,0)</f>
        <v>2459</v>
      </c>
      <c r="C746" s="33" t="str">
        <f t="array" ref="C746">index('E19 Pokemon Locations'!$A:$D,$B746,4)</f>
        <v>00237 Not Catchable</v>
      </c>
      <c r="D746" s="38" t="str">
        <f>IFERROR(__xludf.DUMMYFUNCTION("query('E19 Pokemon Locations'!$A:$F,""Select D where A contains '""&amp;A746&amp;""' and not (D matches '""&amp;TEXTJOIN(""|"", 1, 'Available Pokemon'!$E$2:$E$34)&amp;""') and '""&amp;C746&amp;""' matches '""&amp;TEXTJOIN(""|"", 1, 'Available Pokemon'!$E$2:$E$34)&amp;""' limit 1"",0)"),"#N/A")</f>
        <v>#N/A</v>
      </c>
      <c r="G746" s="40"/>
    </row>
    <row r="747">
      <c r="A747" s="45" t="s">
        <v>1541</v>
      </c>
      <c r="B747" s="38">
        <f>match(A747,'E19 Pokemon Locations'!$A$1:$A830,0)</f>
        <v>2470</v>
      </c>
      <c r="C747" s="33" t="str">
        <f t="array" ref="C747">index('E19 Pokemon Locations'!$A:$D,$B747,4)</f>
        <v>00237 Not Catchable</v>
      </c>
      <c r="D747" s="38" t="str">
        <f>IFERROR(__xludf.DUMMYFUNCTION("query('E19 Pokemon Locations'!$A:$F,""Select D where A contains '""&amp;A747&amp;""' and not (D matches '""&amp;TEXTJOIN(""|"", 1, 'Available Pokemon'!$E$2:$E$34)&amp;""') and '""&amp;C747&amp;""' matches '""&amp;TEXTJOIN(""|"", 1, 'Available Pokemon'!$E$2:$E$34)&amp;""' limit 1"",0)"),"#N/A")</f>
        <v>#N/A</v>
      </c>
      <c r="G747" s="40"/>
    </row>
    <row r="748">
      <c r="A748" s="45" t="s">
        <v>1603</v>
      </c>
      <c r="B748" s="38">
        <f>match(A748,'E19 Pokemon Locations'!$A$1:$A830,0)</f>
        <v>2502</v>
      </c>
      <c r="C748" s="33" t="str">
        <f t="array" ref="C748">index('E19 Pokemon Locations'!$A:$D,$B748,4)</f>
        <v>00237 Not Catchable</v>
      </c>
      <c r="D748" s="38" t="str">
        <f>IFERROR(__xludf.DUMMYFUNCTION("query('E19 Pokemon Locations'!$A:$F,""Select D where A contains '""&amp;A748&amp;""' and not (D matches '""&amp;TEXTJOIN(""|"", 1, 'Available Pokemon'!$E$2:$E$34)&amp;""') and '""&amp;C748&amp;""' matches '""&amp;TEXTJOIN(""|"", 1, 'Available Pokemon'!$E$2:$E$34)&amp;""' limit 1"",0)"),"#N/A")</f>
        <v>#N/A</v>
      </c>
      <c r="G748" s="40"/>
    </row>
    <row r="749">
      <c r="A749" s="45" t="s">
        <v>1609</v>
      </c>
      <c r="B749" s="38">
        <f>match(A749,'E19 Pokemon Locations'!$A$1:$A830,0)</f>
        <v>2505</v>
      </c>
      <c r="C749" s="33" t="str">
        <f t="array" ref="C749">index('E19 Pokemon Locations'!$A:$D,$B749,4)</f>
        <v>00237 Not Catchable</v>
      </c>
      <c r="D749" s="38" t="str">
        <f>IFERROR(__xludf.DUMMYFUNCTION("query('E19 Pokemon Locations'!$A:$F,""Select D where A contains '""&amp;A749&amp;""' and not (D matches '""&amp;TEXTJOIN(""|"", 1, 'Available Pokemon'!$E$2:$E$34)&amp;""') and '""&amp;C749&amp;""' matches '""&amp;TEXTJOIN(""|"", 1, 'Available Pokemon'!$E$2:$E$34)&amp;""' limit 1"",0)"),"#N/A")</f>
        <v>#N/A</v>
      </c>
      <c r="G749" s="40"/>
    </row>
    <row r="750">
      <c r="A750" s="45" t="s">
        <v>1492</v>
      </c>
      <c r="B750" s="38">
        <f>match(A750,'E19 Pokemon Locations'!$A$1:$A830,0)</f>
        <v>2445</v>
      </c>
      <c r="C750" s="33" t="str">
        <f t="array" ref="C750">index('E19 Pokemon Locations'!$A:$D,$B750,4)</f>
        <v>00237 Not Catchable</v>
      </c>
      <c r="D750" s="38" t="str">
        <f>IFERROR(__xludf.DUMMYFUNCTION("query('E19 Pokemon Locations'!$A:$F,""Select D where A contains '""&amp;A750&amp;""' and not (D matches '""&amp;TEXTJOIN(""|"", 1, 'Available Pokemon'!$E$2:$E$34)&amp;""') and '""&amp;C750&amp;""' matches '""&amp;TEXTJOIN(""|"", 1, 'Available Pokemon'!$E$2:$E$34)&amp;""' limit 1"",0)"),"#N/A")</f>
        <v>#N/A</v>
      </c>
      <c r="G750" s="40"/>
    </row>
    <row r="751">
      <c r="A751" s="45" t="s">
        <v>1528</v>
      </c>
      <c r="B751" s="38">
        <f>match(A751,'E19 Pokemon Locations'!$A$1:$A830,0)</f>
        <v>2463</v>
      </c>
      <c r="C751" s="33" t="str">
        <f t="array" ref="C751">index('E19 Pokemon Locations'!$A:$D,$B751,4)</f>
        <v>00237 Not Catchable</v>
      </c>
      <c r="D751" s="38" t="str">
        <f>IFERROR(__xludf.DUMMYFUNCTION("query('E19 Pokemon Locations'!$A:$F,""Select D where A contains '""&amp;A751&amp;""' and not (D matches '""&amp;TEXTJOIN(""|"", 1, 'Available Pokemon'!$E$2:$E$34)&amp;""') and '""&amp;C751&amp;""' matches '""&amp;TEXTJOIN(""|"", 1, 'Available Pokemon'!$E$2:$E$34)&amp;""' limit 1"",0)"),"#N/A")</f>
        <v>#N/A</v>
      </c>
      <c r="G751" s="40"/>
    </row>
    <row r="752">
      <c r="A752" s="45" t="s">
        <v>1690</v>
      </c>
      <c r="B752" s="38" t="str">
        <f>match(A752,'E19 Pokemon Locations'!$A$1:$A830,0)</f>
        <v>#N/A</v>
      </c>
      <c r="C752" s="33" t="str">
        <f t="array" ref="C752">index('E19 Pokemon Locations'!$A:$D,$B752,4)</f>
        <v>#N/A</v>
      </c>
      <c r="D752" s="38" t="str">
        <f>IFERROR(__xludf.DUMMYFUNCTION("query('E19 Pokemon Locations'!$A:$F,""Select D where A contains '""&amp;A752&amp;""' and not (D matches '""&amp;TEXTJOIN(""|"", 1, 'Available Pokemon'!$E$2:$E$34)&amp;""') and '""&amp;C752&amp;""' matches '""&amp;TEXTJOIN(""|"", 1, 'Available Pokemon'!$E$2:$E$34)&amp;""' limit 1"",0)"),"#N/A")</f>
        <v>#N/A</v>
      </c>
      <c r="G752" s="40"/>
    </row>
    <row r="753">
      <c r="A753" s="45" t="s">
        <v>1615</v>
      </c>
      <c r="B753" s="38">
        <f>match(A753,'E19 Pokemon Locations'!$A$1:$A830,0)</f>
        <v>2508</v>
      </c>
      <c r="C753" s="33" t="str">
        <f t="array" ref="C753">index('E19 Pokemon Locations'!$A:$D,$B753,4)</f>
        <v>00237 Not Catchable</v>
      </c>
      <c r="D753" s="38" t="str">
        <f>IFERROR(__xludf.DUMMYFUNCTION("query('E19 Pokemon Locations'!$A:$F,""Select D where A contains '""&amp;A753&amp;""' and not (D matches '""&amp;TEXTJOIN(""|"", 1, 'Available Pokemon'!$E$2:$E$34)&amp;""') and '""&amp;C753&amp;""' matches '""&amp;TEXTJOIN(""|"", 1, 'Available Pokemon'!$E$2:$E$34)&amp;""' limit 1"",0)"),"#N/A")</f>
        <v>#N/A</v>
      </c>
      <c r="G753" s="40"/>
    </row>
    <row r="754">
      <c r="A754" s="45" t="s">
        <v>1514</v>
      </c>
      <c r="B754" s="38">
        <f>match(A754,'E19 Pokemon Locations'!$A$1:$A830,0)</f>
        <v>2456</v>
      </c>
      <c r="C754" s="33" t="str">
        <f t="array" ref="C754">index('E19 Pokemon Locations'!$A:$D,$B754,4)</f>
        <v>00237 Not Catchable</v>
      </c>
      <c r="D754" s="38" t="str">
        <f>IFERROR(__xludf.DUMMYFUNCTION("query('E19 Pokemon Locations'!$A:$F,""Select D where A contains '""&amp;A754&amp;""' and not (D matches '""&amp;TEXTJOIN(""|"", 1, 'Available Pokemon'!$E$2:$E$34)&amp;""') and '""&amp;C754&amp;""' matches '""&amp;TEXTJOIN(""|"", 1, 'Available Pokemon'!$E$2:$E$34)&amp;""' limit 1"",0)"),"#N/A")</f>
        <v>#N/A</v>
      </c>
      <c r="G754" s="40"/>
    </row>
    <row r="755">
      <c r="A755" s="45" t="s">
        <v>1593</v>
      </c>
      <c r="B755" s="38">
        <f>match(A755,'E19 Pokemon Locations'!$A$1:$A830,0)</f>
        <v>2497</v>
      </c>
      <c r="C755" s="33" t="str">
        <f t="array" ref="C755">index('E19 Pokemon Locations'!$A:$D,$B755,4)</f>
        <v>00237 Not Catchable</v>
      </c>
      <c r="D755" s="38" t="str">
        <f>IFERROR(__xludf.DUMMYFUNCTION("query('E19 Pokemon Locations'!$A:$F,""Select D where A contains '""&amp;A755&amp;""' and not (D matches '""&amp;TEXTJOIN(""|"", 1, 'Available Pokemon'!$E$2:$E$34)&amp;""') and '""&amp;C755&amp;""' matches '""&amp;TEXTJOIN(""|"", 1, 'Available Pokemon'!$E$2:$E$34)&amp;""' limit 1"",0)"),"#N/A")</f>
        <v>#N/A</v>
      </c>
      <c r="G755" s="40"/>
    </row>
    <row r="756">
      <c r="A756" s="45" t="s">
        <v>1570</v>
      </c>
      <c r="B756" s="38">
        <f>match(A756,'E19 Pokemon Locations'!$A$1:$A830,0)</f>
        <v>2485</v>
      </c>
      <c r="C756" s="33" t="str">
        <f t="array" ref="C756">index('E19 Pokemon Locations'!$A:$D,$B756,4)</f>
        <v>00237 Not Catchable</v>
      </c>
      <c r="D756" s="38" t="str">
        <f>IFERROR(__xludf.DUMMYFUNCTION("query('E19 Pokemon Locations'!$A:$F,""Select D where A contains '""&amp;A756&amp;""' and not (D matches '""&amp;TEXTJOIN(""|"", 1, 'Available Pokemon'!$E$2:$E$34)&amp;""') and '""&amp;C756&amp;""' matches '""&amp;TEXTJOIN(""|"", 1, 'Available Pokemon'!$E$2:$E$34)&amp;""' limit 1"",0)"),"#N/A")</f>
        <v>#N/A</v>
      </c>
      <c r="G756" s="40"/>
    </row>
    <row r="757">
      <c r="A757" s="45" t="s">
        <v>1537</v>
      </c>
      <c r="B757" s="38">
        <f>match(A757,'E19 Pokemon Locations'!$A$1:$A830,0)</f>
        <v>2468</v>
      </c>
      <c r="C757" s="33" t="str">
        <f t="array" ref="C757">index('E19 Pokemon Locations'!$A:$D,$B757,4)</f>
        <v>00237 Not Catchable</v>
      </c>
      <c r="D757" s="38" t="str">
        <f>IFERROR(__xludf.DUMMYFUNCTION("query('E19 Pokemon Locations'!$A:$F,""Select D where A contains '""&amp;A757&amp;""' and not (D matches '""&amp;TEXTJOIN(""|"", 1, 'Available Pokemon'!$E$2:$E$34)&amp;""') and '""&amp;C757&amp;""' matches '""&amp;TEXTJOIN(""|"", 1, 'Available Pokemon'!$E$2:$E$34)&amp;""' limit 1"",0)"),"#N/A")</f>
        <v>#N/A</v>
      </c>
      <c r="G757" s="40"/>
    </row>
    <row r="758">
      <c r="A758" s="45" t="s">
        <v>1630</v>
      </c>
      <c r="B758" s="38">
        <f>match(A758,'E19 Pokemon Locations'!$A$1:$A830,0)</f>
        <v>2516</v>
      </c>
      <c r="C758" s="33" t="str">
        <f t="array" ref="C758">index('E19 Pokemon Locations'!$A:$D,$B758,4)</f>
        <v>00237 Not Catchable</v>
      </c>
      <c r="D758" s="38" t="str">
        <f>IFERROR(__xludf.DUMMYFUNCTION("query('E19 Pokemon Locations'!$A:$F,""Select D where A contains '""&amp;A758&amp;""' and not (D matches '""&amp;TEXTJOIN(""|"", 1, 'Available Pokemon'!$E$2:$E$34)&amp;""') and '""&amp;C758&amp;""' matches '""&amp;TEXTJOIN(""|"", 1, 'Available Pokemon'!$E$2:$E$34)&amp;""' limit 1"",0)"),"#N/A")</f>
        <v>#N/A</v>
      </c>
      <c r="G758" s="40"/>
    </row>
    <row r="759">
      <c r="A759" s="45" t="s">
        <v>1595</v>
      </c>
      <c r="B759" s="38">
        <f>match(A759,'E19 Pokemon Locations'!$A$1:$A830,0)</f>
        <v>2498</v>
      </c>
      <c r="C759" s="33" t="str">
        <f t="array" ref="C759">index('E19 Pokemon Locations'!$A:$D,$B759,4)</f>
        <v>00237 Not Catchable</v>
      </c>
      <c r="D759" s="38" t="str">
        <f>IFERROR(__xludf.DUMMYFUNCTION("query('E19 Pokemon Locations'!$A:$F,""Select D where A contains '""&amp;A759&amp;""' and not (D matches '""&amp;TEXTJOIN(""|"", 1, 'Available Pokemon'!$E$2:$E$34)&amp;""') and '""&amp;C759&amp;""' matches '""&amp;TEXTJOIN(""|"", 1, 'Available Pokemon'!$E$2:$E$34)&amp;""' limit 1"",0)"),"#N/A")</f>
        <v>#N/A</v>
      </c>
      <c r="G759" s="40"/>
    </row>
    <row r="760">
      <c r="A760" s="45" t="s">
        <v>1531</v>
      </c>
      <c r="B760" s="38">
        <f>match(A760,'E19 Pokemon Locations'!$A$1:$A830,0)</f>
        <v>2465</v>
      </c>
      <c r="C760" s="33" t="str">
        <f t="array" ref="C760">index('E19 Pokemon Locations'!$A:$D,$B760,4)</f>
        <v>00237 Not Catchable</v>
      </c>
      <c r="D760" s="38" t="str">
        <f>IFERROR(__xludf.DUMMYFUNCTION("query('E19 Pokemon Locations'!$A:$F,""Select D where A contains '""&amp;A760&amp;""' and not (D matches '""&amp;TEXTJOIN(""|"", 1, 'Available Pokemon'!$E$2:$E$34)&amp;""') and '""&amp;C760&amp;""' matches '""&amp;TEXTJOIN(""|"", 1, 'Available Pokemon'!$E$2:$E$34)&amp;""' limit 1"",0)"),"#N/A")</f>
        <v>#N/A</v>
      </c>
      <c r="G760" s="40"/>
    </row>
    <row r="761">
      <c r="A761" s="46" t="s">
        <v>1006</v>
      </c>
      <c r="B761" s="38">
        <f>match(A761,'E19 Pokemon Locations'!$A$1:$A830,0)</f>
        <v>1164</v>
      </c>
      <c r="C761" s="33" t="str">
        <f t="array" ref="C761">index('E19 Pokemon Locations'!$A:$D,$B761,4)</f>
        <v>00114 Beryl Ward Renovated</v>
      </c>
      <c r="D761" s="38" t="str">
        <f>IFERROR(__xludf.DUMMYFUNCTION("query('E19 Pokemon Locations'!$A:$F,""Select D where A contains '""&amp;A761&amp;""' and not (D matches '""&amp;TEXTJOIN(""|"", 1, 'Available Pokemon'!$E$2:$E$34)&amp;""') and '""&amp;C761&amp;""' matches '""&amp;TEXTJOIN(""|"", 1, 'Available Pokemon'!$E$2:$E$34)&amp;""' limit 1"",0)"),"#N/A")</f>
        <v>#N/A</v>
      </c>
      <c r="G761" s="40"/>
    </row>
    <row r="762">
      <c r="A762" s="45" t="s">
        <v>1543</v>
      </c>
      <c r="B762" s="38">
        <f>match(A762,'E19 Pokemon Locations'!$A$1:$A830,0)</f>
        <v>2471</v>
      </c>
      <c r="C762" s="33" t="str">
        <f t="array" ref="C762">index('E19 Pokemon Locations'!$A:$D,$B762,4)</f>
        <v>00237 Not Catchable</v>
      </c>
      <c r="D762" s="38" t="str">
        <f>IFERROR(__xludf.DUMMYFUNCTION("query('E19 Pokemon Locations'!$A:$F,""Select D where A contains '""&amp;A762&amp;""' and not (D matches '""&amp;TEXTJOIN(""|"", 1, 'Available Pokemon'!$E$2:$E$34)&amp;""') and '""&amp;C762&amp;""' matches '""&amp;TEXTJOIN(""|"", 1, 'Available Pokemon'!$E$2:$E$34)&amp;""' limit 1"",0)"),"#N/A")</f>
        <v>#N/A</v>
      </c>
      <c r="G762" s="40"/>
    </row>
    <row r="763">
      <c r="A763" s="45" t="s">
        <v>1506</v>
      </c>
      <c r="B763" s="38">
        <f>match(A763,'E19 Pokemon Locations'!$A$1:$A830,0)</f>
        <v>2452</v>
      </c>
      <c r="C763" s="33" t="str">
        <f t="array" ref="C763">index('E19 Pokemon Locations'!$A:$D,$B763,4)</f>
        <v>00237 Not Catchable</v>
      </c>
      <c r="D763" s="38" t="str">
        <f>IFERROR(__xludf.DUMMYFUNCTION("query('E19 Pokemon Locations'!$A:$F,""Select D where A contains '""&amp;A763&amp;""' and not (D matches '""&amp;TEXTJOIN(""|"", 1, 'Available Pokemon'!$E$2:$E$34)&amp;""') and '""&amp;C763&amp;""' matches '""&amp;TEXTJOIN(""|"", 1, 'Available Pokemon'!$E$2:$E$34)&amp;""' limit 1"",0)"),"#N/A")</f>
        <v>#N/A</v>
      </c>
      <c r="G763" s="40"/>
    </row>
    <row r="764">
      <c r="A764" s="45" t="s">
        <v>1420</v>
      </c>
      <c r="B764" s="38">
        <f>match(A764,'E19 Pokemon Locations'!$A$1:$A830,0)</f>
        <v>2293</v>
      </c>
      <c r="C764" s="33" t="str">
        <f t="array" ref="C764">index('E19 Pokemon Locations'!$A:$D,$B764,4)</f>
        <v>00218 Rhodochrine Tree</v>
      </c>
      <c r="D764" s="38" t="str">
        <f>IFERROR(__xludf.DUMMYFUNCTION("query('E19 Pokemon Locations'!$A:$F,""Select D where A contains '""&amp;A764&amp;""' and not (D matches '""&amp;TEXTJOIN(""|"", 1, 'Available Pokemon'!$E$2:$E$34)&amp;""') and '""&amp;C764&amp;""' matches '""&amp;TEXTJOIN(""|"", 1, 'Available Pokemon'!$E$2:$E$34)&amp;""' limit 1"",0)"),"#N/A")</f>
        <v>#N/A</v>
      </c>
      <c r="G764" s="40"/>
    </row>
    <row r="765">
      <c r="A765" s="45" t="s">
        <v>1554</v>
      </c>
      <c r="B765" s="38">
        <f>match(A765,'E19 Pokemon Locations'!$A$1:$A830,0)</f>
        <v>2477</v>
      </c>
      <c r="C765" s="33" t="str">
        <f t="array" ref="C765">index('E19 Pokemon Locations'!$A:$D,$B765,4)</f>
        <v>00237 Not Catchable</v>
      </c>
      <c r="D765" s="38" t="str">
        <f>IFERROR(__xludf.DUMMYFUNCTION("query('E19 Pokemon Locations'!$A:$F,""Select D where A contains '""&amp;A765&amp;""' and not (D matches '""&amp;TEXTJOIN(""|"", 1, 'Available Pokemon'!$E$2:$E$34)&amp;""') and '""&amp;C765&amp;""' matches '""&amp;TEXTJOIN(""|"", 1, 'Available Pokemon'!$E$2:$E$34)&amp;""' limit 1"",0)"),"#N/A")</f>
        <v>#N/A</v>
      </c>
      <c r="G765" s="40"/>
    </row>
    <row r="766">
      <c r="A766" s="45" t="s">
        <v>1550</v>
      </c>
      <c r="B766" s="38">
        <f>match(A766,'E19 Pokemon Locations'!$A$1:$A830,0)</f>
        <v>2475</v>
      </c>
      <c r="C766" s="33" t="str">
        <f t="array" ref="C766">index('E19 Pokemon Locations'!$A:$D,$B766,4)</f>
        <v>00237 Not Catchable</v>
      </c>
      <c r="D766" s="38" t="str">
        <f>IFERROR(__xludf.DUMMYFUNCTION("query('E19 Pokemon Locations'!$A:$F,""Select D where A contains '""&amp;A766&amp;""' and not (D matches '""&amp;TEXTJOIN(""|"", 1, 'Available Pokemon'!$E$2:$E$34)&amp;""') and '""&amp;C766&amp;""' matches '""&amp;TEXTJOIN(""|"", 1, 'Available Pokemon'!$E$2:$E$34)&amp;""' limit 1"",0)"),"#N/A")</f>
        <v>#N/A</v>
      </c>
      <c r="G766" s="40"/>
    </row>
    <row r="767">
      <c r="A767" s="45" t="s">
        <v>1566</v>
      </c>
      <c r="B767" s="38">
        <f>match(A767,'E19 Pokemon Locations'!$A$1:$A830,0)</f>
        <v>2483</v>
      </c>
      <c r="C767" s="33" t="str">
        <f t="array" ref="C767">index('E19 Pokemon Locations'!$A:$D,$B767,4)</f>
        <v>00237 Not Catchable</v>
      </c>
      <c r="D767" s="38" t="str">
        <f>IFERROR(__xludf.DUMMYFUNCTION("query('E19 Pokemon Locations'!$A:$F,""Select D where A contains '""&amp;A767&amp;""' and not (D matches '""&amp;TEXTJOIN(""|"", 1, 'Available Pokemon'!$E$2:$E$34)&amp;""') and '""&amp;C767&amp;""' matches '""&amp;TEXTJOIN(""|"", 1, 'Available Pokemon'!$E$2:$E$34)&amp;""' limit 1"",0)"),"#N/A")</f>
        <v>#N/A</v>
      </c>
      <c r="G767" s="40"/>
    </row>
    <row r="768">
      <c r="A768" s="45" t="s">
        <v>1626</v>
      </c>
      <c r="B768" s="38">
        <f>match(A768,'E19 Pokemon Locations'!$A$1:$A830,0)</f>
        <v>2514</v>
      </c>
      <c r="C768" s="33" t="str">
        <f t="array" ref="C768">index('E19 Pokemon Locations'!$A:$D,$B768,4)</f>
        <v>00237 Not Catchable</v>
      </c>
      <c r="D768" s="38" t="str">
        <f>IFERROR(__xludf.DUMMYFUNCTION("query('E19 Pokemon Locations'!$A:$F,""Select D where A contains '""&amp;A768&amp;""' and not (D matches '""&amp;TEXTJOIN(""|"", 1, 'Available Pokemon'!$E$2:$E$34)&amp;""') and '""&amp;C768&amp;""' matches '""&amp;TEXTJOIN(""|"", 1, 'Available Pokemon'!$E$2:$E$34)&amp;""' limit 1"",0)"),"#N/A")</f>
        <v>#N/A</v>
      </c>
      <c r="G768" s="40"/>
    </row>
    <row r="769">
      <c r="A769" s="45" t="s">
        <v>1562</v>
      </c>
      <c r="B769" s="38">
        <f>match(A769,'E19 Pokemon Locations'!$A$1:$A830,0)</f>
        <v>2481</v>
      </c>
      <c r="C769" s="33" t="str">
        <f t="array" ref="C769">index('E19 Pokemon Locations'!$A:$D,$B769,4)</f>
        <v>00237 Not Catchable</v>
      </c>
      <c r="D769" s="38" t="str">
        <f>IFERROR(__xludf.DUMMYFUNCTION("query('E19 Pokemon Locations'!$A:$F,""Select D where A contains '""&amp;A769&amp;""' and not (D matches '""&amp;TEXTJOIN(""|"", 1, 'Available Pokemon'!$E$2:$E$34)&amp;""') and '""&amp;C769&amp;""' matches '""&amp;TEXTJOIN(""|"", 1, 'Available Pokemon'!$E$2:$E$34)&amp;""' limit 1"",0)"),"#N/A")</f>
        <v>#N/A</v>
      </c>
      <c r="G769" s="40"/>
    </row>
    <row r="770">
      <c r="A770" s="45" t="s">
        <v>1560</v>
      </c>
      <c r="B770" s="38">
        <f>match(A770,'E19 Pokemon Locations'!$A$1:$A830,0)</f>
        <v>2480</v>
      </c>
      <c r="C770" s="33" t="str">
        <f t="array" ref="C770">index('E19 Pokemon Locations'!$A:$D,$B770,4)</f>
        <v>00237 Not Catchable</v>
      </c>
      <c r="D770" s="38" t="str">
        <f>IFERROR(__xludf.DUMMYFUNCTION("query('E19 Pokemon Locations'!$A:$F,""Select D where A contains '""&amp;A770&amp;""' and not (D matches '""&amp;TEXTJOIN(""|"", 1, 'Available Pokemon'!$E$2:$E$34)&amp;""') and '""&amp;C770&amp;""' matches '""&amp;TEXTJOIN(""|"", 1, 'Available Pokemon'!$E$2:$E$34)&amp;""' limit 1"",0)"),"#N/A")</f>
        <v>#N/A</v>
      </c>
      <c r="G770" s="40"/>
    </row>
    <row r="771">
      <c r="A771" s="44" t="s">
        <v>1350</v>
      </c>
      <c r="B771" s="38">
        <f>match(A771,'E19 Pokemon Locations'!$A$1:$A830,0)</f>
        <v>2053</v>
      </c>
      <c r="C771" s="33" t="str">
        <f t="array" ref="C771">index('E19 Pokemon Locations'!$A:$D,$B771,4)</f>
        <v>00200 Aegir Cave</v>
      </c>
      <c r="D771" s="38" t="str">
        <f>IFERROR(__xludf.DUMMYFUNCTION("query('E19 Pokemon Locations'!$A:$F,""Select D where A contains '""&amp;A771&amp;""' and not (D matches '""&amp;TEXTJOIN(""|"", 1, 'Available Pokemon'!$E$2:$E$34)&amp;""') and '""&amp;C771&amp;""' matches '""&amp;TEXTJOIN(""|"", 1, 'Available Pokemon'!$E$2:$E$34)&amp;""' limit 1"",0)"),"#N/A")</f>
        <v>#N/A</v>
      </c>
      <c r="G771" s="40"/>
    </row>
    <row r="772">
      <c r="A772" s="45" t="s">
        <v>1548</v>
      </c>
      <c r="B772" s="38">
        <f>match(A772,'E19 Pokemon Locations'!$A$1:$A830,0)</f>
        <v>2474</v>
      </c>
      <c r="C772" s="33" t="str">
        <f t="array" ref="C772">index('E19 Pokemon Locations'!$A:$D,$B772,4)</f>
        <v>00237 Not Catchable</v>
      </c>
      <c r="D772" s="38" t="str">
        <f>IFERROR(__xludf.DUMMYFUNCTION("query('E19 Pokemon Locations'!$A:$F,""Select D where A contains '""&amp;A772&amp;""' and not (D matches '""&amp;TEXTJOIN(""|"", 1, 'Available Pokemon'!$E$2:$E$34)&amp;""') and '""&amp;C772&amp;""' matches '""&amp;TEXTJOIN(""|"", 1, 'Available Pokemon'!$E$2:$E$34)&amp;""' limit 1"",0)"),"#N/A")</f>
        <v>#N/A</v>
      </c>
      <c r="G772" s="40"/>
    </row>
    <row r="773">
      <c r="A773" s="45" t="s">
        <v>1644</v>
      </c>
      <c r="B773" s="38">
        <f>match(A773,'E19 Pokemon Locations'!$A$1:$A830,0)</f>
        <v>2523</v>
      </c>
      <c r="C773" s="33" t="str">
        <f t="array" ref="C773">index('E19 Pokemon Locations'!$A:$D,$B773,4)</f>
        <v>00237 Not Catchable</v>
      </c>
      <c r="D773" s="38" t="str">
        <f>IFERROR(__xludf.DUMMYFUNCTION("query('E19 Pokemon Locations'!$A:$F,""Select D where A contains '""&amp;A773&amp;""' and not (D matches '""&amp;TEXTJOIN(""|"", 1, 'Available Pokemon'!$E$2:$E$34)&amp;""') and '""&amp;C773&amp;""' matches '""&amp;TEXTJOIN(""|"", 1, 'Available Pokemon'!$E$2:$E$34)&amp;""' limit 1"",0)"),"#N/A")</f>
        <v>#N/A</v>
      </c>
      <c r="G773" s="40"/>
    </row>
    <row r="774">
      <c r="A774" s="45" t="s">
        <v>1642</v>
      </c>
      <c r="B774" s="38">
        <f>match(A774,'E19 Pokemon Locations'!$A$1:$A830,0)</f>
        <v>2522</v>
      </c>
      <c r="C774" s="33" t="str">
        <f t="array" ref="C774">index('E19 Pokemon Locations'!$A:$D,$B774,4)</f>
        <v>00237 Not Catchable</v>
      </c>
      <c r="D774" s="38" t="str">
        <f>IFERROR(__xludf.DUMMYFUNCTION("query('E19 Pokemon Locations'!$A:$F,""Select D where A contains '""&amp;A774&amp;""' and not (D matches '""&amp;TEXTJOIN(""|"", 1, 'Available Pokemon'!$E$2:$E$34)&amp;""') and '""&amp;C774&amp;""' matches '""&amp;TEXTJOIN(""|"", 1, 'Available Pokemon'!$E$2:$E$34)&amp;""' limit 1"",0)"),"#N/A")</f>
        <v>#N/A</v>
      </c>
      <c r="G774" s="40"/>
    </row>
    <row r="775">
      <c r="A775" s="45" t="s">
        <v>1636</v>
      </c>
      <c r="B775" s="38">
        <f>match(A775,'E19 Pokemon Locations'!$A$1:$A830,0)</f>
        <v>2519</v>
      </c>
      <c r="C775" s="33" t="str">
        <f t="array" ref="C775">index('E19 Pokemon Locations'!$A:$D,$B775,4)</f>
        <v>00237 Not Catchable</v>
      </c>
      <c r="D775" s="38" t="str">
        <f>IFERROR(__xludf.DUMMYFUNCTION("query('E19 Pokemon Locations'!$A:$F,""Select D where A contains '""&amp;A775&amp;""' and not (D matches '""&amp;TEXTJOIN(""|"", 1, 'Available Pokemon'!$E$2:$E$34)&amp;""') and '""&amp;C775&amp;""' matches '""&amp;TEXTJOIN(""|"", 1, 'Available Pokemon'!$E$2:$E$34)&amp;""' limit 1"",0)"),"#N/A")</f>
        <v>#N/A</v>
      </c>
      <c r="G775" s="40"/>
    </row>
    <row r="776">
      <c r="A776" s="44" t="s">
        <v>1423</v>
      </c>
      <c r="B776" s="38">
        <f>match(A776,'E19 Pokemon Locations'!$A$1:$A830,0)</f>
        <v>2300</v>
      </c>
      <c r="C776" s="33" t="str">
        <f t="array" ref="C776">index('E19 Pokemon Locations'!$A:$D,$B776,4)</f>
        <v>00219 Cauldron of the Future</v>
      </c>
      <c r="D776" s="38" t="str">
        <f>IFERROR(__xludf.DUMMYFUNCTION("query('E19 Pokemon Locations'!$A:$F,""Select D where A contains '""&amp;A776&amp;""' and not (D matches '""&amp;TEXTJOIN(""|"", 1, 'Available Pokemon'!$E$2:$E$34)&amp;""') and '""&amp;C776&amp;""' matches '""&amp;TEXTJOIN(""|"", 1, 'Available Pokemon'!$E$2:$E$34)&amp;""' limit 1"",0)"),"#N/A")</f>
        <v>#N/A</v>
      </c>
      <c r="G776" s="40"/>
    </row>
    <row r="777">
      <c r="A777" s="45" t="s">
        <v>1552</v>
      </c>
      <c r="B777" s="38">
        <f>match(A777,'E19 Pokemon Locations'!$A$1:$A830,0)</f>
        <v>2476</v>
      </c>
      <c r="C777" s="33" t="str">
        <f t="array" ref="C777">index('E19 Pokemon Locations'!$A:$D,$B777,4)</f>
        <v>00237 Not Catchable</v>
      </c>
      <c r="D777" s="38" t="str">
        <f>IFERROR(__xludf.DUMMYFUNCTION("query('E19 Pokemon Locations'!$A:$F,""Select D where A contains '""&amp;A777&amp;""' and not (D matches '""&amp;TEXTJOIN(""|"", 1, 'Available Pokemon'!$E$2:$E$34)&amp;""') and '""&amp;C777&amp;""' matches '""&amp;TEXTJOIN(""|"", 1, 'Available Pokemon'!$E$2:$E$34)&amp;""' limit 1"",0)"),"#N/A")</f>
        <v>#N/A</v>
      </c>
      <c r="G777" s="40"/>
    </row>
    <row r="778">
      <c r="A778" s="45" t="s">
        <v>1545</v>
      </c>
      <c r="B778" s="38">
        <f>match(A778,'E19 Pokemon Locations'!$A$1:$A830,0)</f>
        <v>2472</v>
      </c>
      <c r="C778" s="33" t="str">
        <f t="array" ref="C778">index('E19 Pokemon Locations'!$A:$D,$B778,4)</f>
        <v>00237 Not Catchable</v>
      </c>
      <c r="D778" s="38" t="str">
        <f>IFERROR(__xludf.DUMMYFUNCTION("query('E19 Pokemon Locations'!$A:$F,""Select D where A contains '""&amp;A778&amp;""' and not (D matches '""&amp;TEXTJOIN(""|"", 1, 'Available Pokemon'!$E$2:$E$34)&amp;""') and '""&amp;C778&amp;""' matches '""&amp;TEXTJOIN(""|"", 1, 'Available Pokemon'!$E$2:$E$34)&amp;""' limit 1"",0)"),"#N/A")</f>
        <v>#N/A</v>
      </c>
      <c r="G778" s="40"/>
    </row>
    <row r="779">
      <c r="A779" s="45" t="s">
        <v>1574</v>
      </c>
      <c r="B779" s="38">
        <f>match(A779,'E19 Pokemon Locations'!$A$1:$A830,0)</f>
        <v>2487</v>
      </c>
      <c r="C779" s="33" t="str">
        <f t="array" ref="C779">index('E19 Pokemon Locations'!$A:$D,$B779,4)</f>
        <v>00237 Not Catchable</v>
      </c>
      <c r="D779" s="38" t="str">
        <f>IFERROR(__xludf.DUMMYFUNCTION("query('E19 Pokemon Locations'!$A:$F,""Select D where A contains '""&amp;A779&amp;""' and not (D matches '""&amp;TEXTJOIN(""|"", 1, 'Available Pokemon'!$E$2:$E$34)&amp;""') and '""&amp;C779&amp;""' matches '""&amp;TEXTJOIN(""|"", 1, 'Available Pokemon'!$E$2:$E$34)&amp;""' limit 1"",0)"),"#N/A")</f>
        <v>#N/A</v>
      </c>
      <c r="G779" s="40"/>
    </row>
    <row r="780">
      <c r="A780" s="45" t="s">
        <v>1640</v>
      </c>
      <c r="B780" s="38">
        <f>match(A780,'E19 Pokemon Locations'!$A$1:$A830,0)</f>
        <v>2521</v>
      </c>
      <c r="C780" s="33" t="str">
        <f t="array" ref="C780">index('E19 Pokemon Locations'!$A:$D,$B780,4)</f>
        <v>00237 Not Catchable</v>
      </c>
      <c r="D780" s="38" t="str">
        <f>IFERROR(__xludf.DUMMYFUNCTION("query('E19 Pokemon Locations'!$A:$F,""Select D where A contains '""&amp;A780&amp;""' and not (D matches '""&amp;TEXTJOIN(""|"", 1, 'Available Pokemon'!$E$2:$E$34)&amp;""') and '""&amp;C780&amp;""' matches '""&amp;TEXTJOIN(""|"", 1, 'Available Pokemon'!$E$2:$E$34)&amp;""' limit 1"",0)"),"#N/A")</f>
        <v>#N/A</v>
      </c>
      <c r="G780" s="40"/>
    </row>
    <row r="781">
      <c r="A781" s="45" t="s">
        <v>1586</v>
      </c>
      <c r="B781" s="38">
        <f>match(A781,'E19 Pokemon Locations'!$A$1:$A830,0)</f>
        <v>2493</v>
      </c>
      <c r="C781" s="33" t="str">
        <f t="array" ref="C781">index('E19 Pokemon Locations'!$A:$D,$B781,4)</f>
        <v>00237 Not Catchable</v>
      </c>
      <c r="D781" s="38" t="str">
        <f>IFERROR(__xludf.DUMMYFUNCTION("query('E19 Pokemon Locations'!$A:$F,""Select D where A contains '""&amp;A781&amp;""' and not (D matches '""&amp;TEXTJOIN(""|"", 1, 'Available Pokemon'!$E$2:$E$34)&amp;""') and '""&amp;C781&amp;""' matches '""&amp;TEXTJOIN(""|"", 1, 'Available Pokemon'!$E$2:$E$34)&amp;""' limit 1"",0)"),"#N/A")</f>
        <v>#N/A</v>
      </c>
      <c r="G781" s="40"/>
    </row>
    <row r="782">
      <c r="A782" s="45" t="s">
        <v>1516</v>
      </c>
      <c r="B782" s="38">
        <f>match(A782,'E19 Pokemon Locations'!$A$1:$A830,0)</f>
        <v>2457</v>
      </c>
      <c r="C782" s="33" t="str">
        <f t="array" ref="C782">index('E19 Pokemon Locations'!$A:$D,$B782,4)</f>
        <v>00237 Not Catchable</v>
      </c>
      <c r="D782" s="38" t="str">
        <f>IFERROR(__xludf.DUMMYFUNCTION("query('E19 Pokemon Locations'!$A:$F,""Select D where A contains '""&amp;A782&amp;""' and not (D matches '""&amp;TEXTJOIN(""|"", 1, 'Available Pokemon'!$E$2:$E$34)&amp;""') and '""&amp;C782&amp;""' matches '""&amp;TEXTJOIN(""|"", 1, 'Available Pokemon'!$E$2:$E$34)&amp;""' limit 1"",0)"),"#N/A")</f>
        <v>#N/A</v>
      </c>
      <c r="G782" s="40"/>
    </row>
    <row r="783">
      <c r="A783" s="45" t="s">
        <v>1498</v>
      </c>
      <c r="B783" s="38">
        <f>match(A783,'E19 Pokemon Locations'!$A$1:$A830,0)</f>
        <v>2448</v>
      </c>
      <c r="C783" s="33" t="str">
        <f t="array" ref="C783">index('E19 Pokemon Locations'!$A:$D,$B783,4)</f>
        <v>00237 Not Catchable</v>
      </c>
      <c r="D783" s="38" t="str">
        <f>IFERROR(__xludf.DUMMYFUNCTION("query('E19 Pokemon Locations'!$A:$F,""Select D where A contains '""&amp;A783&amp;""' and not (D matches '""&amp;TEXTJOIN(""|"", 1, 'Available Pokemon'!$E$2:$E$34)&amp;""') and '""&amp;C783&amp;""' matches '""&amp;TEXTJOIN(""|"", 1, 'Available Pokemon'!$E$2:$E$34)&amp;""' limit 1"",0)"),"#N/A")</f>
        <v>#N/A</v>
      </c>
      <c r="G783" s="40"/>
    </row>
    <row r="784">
      <c r="A784" s="45" t="s">
        <v>1648</v>
      </c>
      <c r="B784" s="38">
        <f>match(A784,'E19 Pokemon Locations'!$A$1:$A830,0)</f>
        <v>2525</v>
      </c>
      <c r="C784" s="33" t="str">
        <f t="array" ref="C784">index('E19 Pokemon Locations'!$A:$D,$B784,4)</f>
        <v>00237 Not Catchable</v>
      </c>
      <c r="D784" s="38" t="str">
        <f>IFERROR(__xludf.DUMMYFUNCTION("query('E19 Pokemon Locations'!$A:$F,""Select D where A contains '""&amp;A784&amp;""' and not (D matches '""&amp;TEXTJOIN(""|"", 1, 'Available Pokemon'!$E$2:$E$34)&amp;""') and '""&amp;C784&amp;""' matches '""&amp;TEXTJOIN(""|"", 1, 'Available Pokemon'!$E$2:$E$34)&amp;""' limit 1"",0)"),"#N/A")</f>
        <v>#N/A</v>
      </c>
      <c r="G784" s="40"/>
    </row>
    <row r="785">
      <c r="A785" s="45" t="s">
        <v>1611</v>
      </c>
      <c r="B785" s="38">
        <f>match(A785,'E19 Pokemon Locations'!$A$1:$A830,0)</f>
        <v>2506</v>
      </c>
      <c r="C785" s="33" t="str">
        <f t="array" ref="C785">index('E19 Pokemon Locations'!$A:$D,$B785,4)</f>
        <v>00237 Not Catchable</v>
      </c>
      <c r="D785" s="38" t="str">
        <f>IFERROR(__xludf.DUMMYFUNCTION("query('E19 Pokemon Locations'!$A:$F,""Select D where A contains '""&amp;A785&amp;""' and not (D matches '""&amp;TEXTJOIN(""|"", 1, 'Available Pokemon'!$E$2:$E$34)&amp;""') and '""&amp;C785&amp;""' matches '""&amp;TEXTJOIN(""|"", 1, 'Available Pokemon'!$E$2:$E$34)&amp;""' limit 1"",0)"),"#N/A")</f>
        <v>#N/A</v>
      </c>
      <c r="G785" s="40"/>
    </row>
    <row r="786">
      <c r="A786" s="44" t="s">
        <v>1425</v>
      </c>
      <c r="B786" s="38">
        <f>match(A786,'E19 Pokemon Locations'!$A$1:$A830,0)</f>
        <v>2302</v>
      </c>
      <c r="C786" s="33" t="str">
        <f t="array" ref="C786">index('E19 Pokemon Locations'!$A:$D,$B786,4)</f>
        <v>00219 Cauldron of the Future</v>
      </c>
      <c r="D786" s="38" t="str">
        <f>IFERROR(__xludf.DUMMYFUNCTION("query('E19 Pokemon Locations'!$A:$F,""Select D where A contains '""&amp;A786&amp;""' and not (D matches '""&amp;TEXTJOIN(""|"", 1, 'Available Pokemon'!$E$2:$E$34)&amp;""') and '""&amp;C786&amp;""' matches '""&amp;TEXTJOIN(""|"", 1, 'Available Pokemon'!$E$2:$E$34)&amp;""' limit 1"",0)"),"#N/A")</f>
        <v>#N/A</v>
      </c>
      <c r="G786" s="40"/>
    </row>
    <row r="787">
      <c r="A787" s="45" t="s">
        <v>1617</v>
      </c>
      <c r="B787" s="38">
        <f>match(A787,'E19 Pokemon Locations'!$A$1:$A830,0)</f>
        <v>2509</v>
      </c>
      <c r="C787" s="33" t="str">
        <f t="array" ref="C787">index('E19 Pokemon Locations'!$A:$D,$B787,4)</f>
        <v>00237 Not Catchable</v>
      </c>
      <c r="D787" s="38" t="str">
        <f>IFERROR(__xludf.DUMMYFUNCTION("query('E19 Pokemon Locations'!$A:$F,""Select D where A contains '""&amp;A787&amp;""' and not (D matches '""&amp;TEXTJOIN(""|"", 1, 'Available Pokemon'!$E$2:$E$34)&amp;""') and '""&amp;C787&amp;""' matches '""&amp;TEXTJOIN(""|"", 1, 'Available Pokemon'!$E$2:$E$34)&amp;""' limit 1"",0)"),"#N/A")</f>
        <v>#N/A</v>
      </c>
      <c r="G787" s="40"/>
    </row>
    <row r="788">
      <c r="A788" s="45" t="s">
        <v>1578</v>
      </c>
      <c r="B788" s="38">
        <f>match(A788,'E19 Pokemon Locations'!$A$1:$A830,0)</f>
        <v>2489</v>
      </c>
      <c r="C788" s="33" t="str">
        <f t="array" ref="C788">index('E19 Pokemon Locations'!$A:$D,$B788,4)</f>
        <v>00237 Not Catchable</v>
      </c>
      <c r="D788" s="38" t="str">
        <f>IFERROR(__xludf.DUMMYFUNCTION("query('E19 Pokemon Locations'!$A:$F,""Select D where A contains '""&amp;A788&amp;""' and not (D matches '""&amp;TEXTJOIN(""|"", 1, 'Available Pokemon'!$E$2:$E$34)&amp;""') and '""&amp;C788&amp;""' matches '""&amp;TEXTJOIN(""|"", 1, 'Available Pokemon'!$E$2:$E$34)&amp;""' limit 1"",0)"),"#N/A")</f>
        <v>#N/A</v>
      </c>
      <c r="G788" s="40"/>
    </row>
    <row r="789">
      <c r="A789" s="45" t="s">
        <v>1613</v>
      </c>
      <c r="B789" s="38">
        <f>match(A789,'E19 Pokemon Locations'!$A$1:$A830,0)</f>
        <v>2507</v>
      </c>
      <c r="C789" s="33" t="str">
        <f t="array" ref="C789">index('E19 Pokemon Locations'!$A:$D,$B789,4)</f>
        <v>00237 Not Catchable</v>
      </c>
      <c r="D789" s="38" t="str">
        <f>IFERROR(__xludf.DUMMYFUNCTION("query('E19 Pokemon Locations'!$A:$F,""Select D where A contains '""&amp;A789&amp;""' and not (D matches '""&amp;TEXTJOIN(""|"", 1, 'Available Pokemon'!$E$2:$E$34)&amp;""') and '""&amp;C789&amp;""' matches '""&amp;TEXTJOIN(""|"", 1, 'Available Pokemon'!$E$2:$E$34)&amp;""' limit 1"",0)"),"#N/A")</f>
        <v>#N/A</v>
      </c>
      <c r="G789" s="40"/>
    </row>
    <row r="790">
      <c r="A790" s="45" t="s">
        <v>1441</v>
      </c>
      <c r="B790" s="38">
        <f>match(A790,'E19 Pokemon Locations'!$A$1:$A830,0)</f>
        <v>2313</v>
      </c>
      <c r="C790" s="33" t="str">
        <f t="array" ref="C790">index('E19 Pokemon Locations'!$A:$D,$B790,4)</f>
        <v>00237 Not Catchable</v>
      </c>
      <c r="D790" s="38" t="str">
        <f>IFERROR(__xludf.DUMMYFUNCTION("query('E19 Pokemon Locations'!$A:$F,""Select D where A contains '""&amp;A790&amp;""' and not (D matches '""&amp;TEXTJOIN(""|"", 1, 'Available Pokemon'!$E$2:$E$34)&amp;""') and '""&amp;C790&amp;""' matches '""&amp;TEXTJOIN(""|"", 1, 'Available Pokemon'!$E$2:$E$34)&amp;""' limit 1"",0)"),"#N/A")</f>
        <v>#N/A</v>
      </c>
      <c r="G790" s="40"/>
    </row>
    <row r="791">
      <c r="A791" s="45" t="s">
        <v>1624</v>
      </c>
      <c r="B791" s="38">
        <f>match(A791,'E19 Pokemon Locations'!$A$1:$A830,0)</f>
        <v>2513</v>
      </c>
      <c r="C791" s="33" t="str">
        <f t="array" ref="C791">index('E19 Pokemon Locations'!$A:$D,$B791,4)</f>
        <v>00237 Not Catchable</v>
      </c>
      <c r="D791" s="38" t="str">
        <f>IFERROR(__xludf.DUMMYFUNCTION("query('E19 Pokemon Locations'!$A:$F,""Select D where A contains '""&amp;A791&amp;""' and not (D matches '""&amp;TEXTJOIN(""|"", 1, 'Available Pokemon'!$E$2:$E$34)&amp;""') and '""&amp;C791&amp;""' matches '""&amp;TEXTJOIN(""|"", 1, 'Available Pokemon'!$E$2:$E$34)&amp;""' limit 1"",0)"),"#N/A")</f>
        <v>#N/A</v>
      </c>
      <c r="G791" s="40"/>
    </row>
    <row r="792">
      <c r="A792" s="45" t="s">
        <v>1588</v>
      </c>
      <c r="B792" s="38">
        <f>match(A792,'E19 Pokemon Locations'!$A$1:$A830,0)</f>
        <v>2494</v>
      </c>
      <c r="C792" s="33" t="str">
        <f t="array" ref="C792">index('E19 Pokemon Locations'!$A:$D,$B792,4)</f>
        <v>00237 Not Catchable</v>
      </c>
      <c r="D792" s="38" t="str">
        <f>IFERROR(__xludf.DUMMYFUNCTION("query('E19 Pokemon Locations'!$A:$F,""Select D where A contains '""&amp;A792&amp;""' and not (D matches '""&amp;TEXTJOIN(""|"", 1, 'Available Pokemon'!$E$2:$E$34)&amp;""') and '""&amp;C792&amp;""' matches '""&amp;TEXTJOIN(""|"", 1, 'Available Pokemon'!$E$2:$E$34)&amp;""' limit 1"",0)"),"#N/A")</f>
        <v>#N/A</v>
      </c>
      <c r="G792" s="40"/>
    </row>
    <row r="793">
      <c r="A793" s="45" t="s">
        <v>1582</v>
      </c>
      <c r="B793" s="38">
        <f>match(A793,'E19 Pokemon Locations'!$A$1:$A830,0)</f>
        <v>2491</v>
      </c>
      <c r="C793" s="33" t="str">
        <f t="array" ref="C793">index('E19 Pokemon Locations'!$A:$D,$B793,4)</f>
        <v>00237 Not Catchable</v>
      </c>
      <c r="D793" s="38" t="str">
        <f>IFERROR(__xludf.DUMMYFUNCTION("query('E19 Pokemon Locations'!$A:$F,""Select D where A contains '""&amp;A793&amp;""' and not (D matches '""&amp;TEXTJOIN(""|"", 1, 'Available Pokemon'!$E$2:$E$34)&amp;""') and '""&amp;C793&amp;""' matches '""&amp;TEXTJOIN(""|"", 1, 'Available Pokemon'!$E$2:$E$34)&amp;""' limit 1"",0)"),"#N/A")</f>
        <v>#N/A</v>
      </c>
      <c r="G793" s="40"/>
    </row>
    <row r="794">
      <c r="A794" s="45" t="s">
        <v>1510</v>
      </c>
      <c r="B794" s="38">
        <f>match(A794,'E19 Pokemon Locations'!$A$1:$A830,0)</f>
        <v>2454</v>
      </c>
      <c r="C794" s="33" t="str">
        <f t="array" ref="C794">index('E19 Pokemon Locations'!$A:$D,$B794,4)</f>
        <v>00237 Not Catchable</v>
      </c>
      <c r="D794" s="38" t="str">
        <f>IFERROR(__xludf.DUMMYFUNCTION("query('E19 Pokemon Locations'!$A:$F,""Select D where A contains '""&amp;A794&amp;""' and not (D matches '""&amp;TEXTJOIN(""|"", 1, 'Available Pokemon'!$E$2:$E$34)&amp;""') and '""&amp;C794&amp;""' matches '""&amp;TEXTJOIN(""|"", 1, 'Available Pokemon'!$E$2:$E$34)&amp;""' limit 1"",0)"),"#N/A")</f>
        <v>#N/A</v>
      </c>
      <c r="G794" s="40"/>
    </row>
    <row r="795">
      <c r="A795" s="45" t="s">
        <v>1518</v>
      </c>
      <c r="B795" s="38">
        <f>match(A795,'E19 Pokemon Locations'!$A$1:$A830,0)</f>
        <v>2458</v>
      </c>
      <c r="C795" s="33" t="str">
        <f t="array" ref="C795">index('E19 Pokemon Locations'!$A:$D,$B795,4)</f>
        <v>00237 Not Catchable</v>
      </c>
      <c r="D795" s="38" t="str">
        <f>IFERROR(__xludf.DUMMYFUNCTION("query('E19 Pokemon Locations'!$A:$F,""Select D where A contains '""&amp;A795&amp;""' and not (D matches '""&amp;TEXTJOIN(""|"", 1, 'Available Pokemon'!$E$2:$E$34)&amp;""') and '""&amp;C795&amp;""' matches '""&amp;TEXTJOIN(""|"", 1, 'Available Pokemon'!$E$2:$E$34)&amp;""' limit 1"",0)"),"#N/A")</f>
        <v>#N/A</v>
      </c>
      <c r="G795" s="40"/>
    </row>
    <row r="796">
      <c r="A796" s="45" t="s">
        <v>1584</v>
      </c>
      <c r="B796" s="38">
        <f>match(A796,'E19 Pokemon Locations'!$A$1:$A830,0)</f>
        <v>2492</v>
      </c>
      <c r="C796" s="33" t="str">
        <f t="array" ref="C796">index('E19 Pokemon Locations'!$A:$D,$B796,4)</f>
        <v>00237 Not Catchable</v>
      </c>
      <c r="D796" s="38" t="str">
        <f>IFERROR(__xludf.DUMMYFUNCTION("query('E19 Pokemon Locations'!$A:$F,""Select D where A contains '""&amp;A796&amp;""' and not (D matches '""&amp;TEXTJOIN(""|"", 1, 'Available Pokemon'!$E$2:$E$34)&amp;""') and '""&amp;C796&amp;""' matches '""&amp;TEXTJOIN(""|"", 1, 'Available Pokemon'!$E$2:$E$34)&amp;""' limit 1"",0)"),"#N/A")</f>
        <v>#N/A</v>
      </c>
      <c r="G796" s="40"/>
    </row>
    <row r="797">
      <c r="A797" s="45" t="s">
        <v>1524</v>
      </c>
      <c r="B797" s="38">
        <f>match(A797,'E19 Pokemon Locations'!$A$1:$A830,0)</f>
        <v>2461</v>
      </c>
      <c r="C797" s="33" t="str">
        <f t="array" ref="C797">index('E19 Pokemon Locations'!$A:$D,$B797,4)</f>
        <v>00237 Not Catchable</v>
      </c>
      <c r="D797" s="38" t="str">
        <f>IFERROR(__xludf.DUMMYFUNCTION("query('E19 Pokemon Locations'!$A:$F,""Select D where A contains '""&amp;A797&amp;""' and not (D matches '""&amp;TEXTJOIN(""|"", 1, 'Available Pokemon'!$E$2:$E$34)&amp;""') and '""&amp;C797&amp;""' matches '""&amp;TEXTJOIN(""|"", 1, 'Available Pokemon'!$E$2:$E$34)&amp;""' limit 1"",0)"),"#N/A")</f>
        <v>#N/A</v>
      </c>
      <c r="G797" s="40"/>
    </row>
    <row r="798">
      <c r="A798" s="45" t="s">
        <v>1601</v>
      </c>
      <c r="B798" s="38">
        <f>match(A798,'E19 Pokemon Locations'!$A$1:$A830,0)</f>
        <v>2501</v>
      </c>
      <c r="C798" s="33" t="str">
        <f t="array" ref="C798">index('E19 Pokemon Locations'!$A:$D,$B798,4)</f>
        <v>00237 Not Catchable</v>
      </c>
      <c r="D798" s="38" t="str">
        <f>IFERROR(__xludf.DUMMYFUNCTION("query('E19 Pokemon Locations'!$A:$F,""Select D where A contains '""&amp;A798&amp;""' and not (D matches '""&amp;TEXTJOIN(""|"", 1, 'Available Pokemon'!$E$2:$E$34)&amp;""') and '""&amp;C798&amp;""' matches '""&amp;TEXTJOIN(""|"", 1, 'Available Pokemon'!$E$2:$E$34)&amp;""' limit 1"",0)"),"#N/A")</f>
        <v>#N/A</v>
      </c>
      <c r="G798" s="40"/>
    </row>
    <row r="799">
      <c r="A799" s="45" t="s">
        <v>1590</v>
      </c>
      <c r="B799" s="38">
        <f>match(A799,'E19 Pokemon Locations'!$A$1:$A830,0)</f>
        <v>2495</v>
      </c>
      <c r="C799" s="33" t="str">
        <f t="array" ref="C799">index('E19 Pokemon Locations'!$A:$D,$B799,4)</f>
        <v>00237 Not Catchable</v>
      </c>
      <c r="D799" s="38" t="str">
        <f>IFERROR(__xludf.DUMMYFUNCTION("query('E19 Pokemon Locations'!$A:$F,""Select D where A contains '""&amp;A799&amp;""' and not (D matches '""&amp;TEXTJOIN(""|"", 1, 'Available Pokemon'!$E$2:$E$34)&amp;""') and '""&amp;C799&amp;""' matches '""&amp;TEXTJOIN(""|"", 1, 'Available Pokemon'!$E$2:$E$34)&amp;""' limit 1"",0)"),"#N/A")</f>
        <v>#N/A</v>
      </c>
      <c r="G799" s="40"/>
    </row>
    <row r="800">
      <c r="A800" s="45" t="s">
        <v>1634</v>
      </c>
      <c r="B800" s="38">
        <f>match(A800,'E19 Pokemon Locations'!$A$1:$A830,0)</f>
        <v>2518</v>
      </c>
      <c r="C800" s="33" t="str">
        <f t="array" ref="C800">index('E19 Pokemon Locations'!$A:$D,$B800,4)</f>
        <v>00237 Not Catchable</v>
      </c>
      <c r="D800" s="38" t="str">
        <f>IFERROR(__xludf.DUMMYFUNCTION("query('E19 Pokemon Locations'!$A:$F,""Select D where A contains '""&amp;A800&amp;""' and not (D matches '""&amp;TEXTJOIN(""|"", 1, 'Available Pokemon'!$E$2:$E$34)&amp;""') and '""&amp;C800&amp;""' matches '""&amp;TEXTJOIN(""|"", 1, 'Available Pokemon'!$E$2:$E$34)&amp;""' limit 1"",0)"),"#N/A")</f>
        <v>#N/A</v>
      </c>
      <c r="G800" s="40"/>
    </row>
    <row r="801">
      <c r="A801" s="45" t="s">
        <v>908</v>
      </c>
      <c r="B801" s="38">
        <f>match(A801,'E19 Pokemon Locations'!$A$1:$A830,0)</f>
        <v>917</v>
      </c>
      <c r="C801" s="33" t="str">
        <f t="array" ref="C801">index('E19 Pokemon Locations'!$A:$D,$B801,4)</f>
        <v>00090 Glitch City - Pokemon Mansion</v>
      </c>
      <c r="D801" s="38" t="str">
        <f>IFERROR(__xludf.DUMMYFUNCTION("query('E19 Pokemon Locations'!$A:$F,""Select D where A contains '""&amp;A801&amp;""' and not (D matches '""&amp;TEXTJOIN(""|"", 1, 'Available Pokemon'!$E$2:$E$34)&amp;""') and '""&amp;C801&amp;""' matches '""&amp;TEXTJOIN(""|"", 1, 'Available Pokemon'!$E$2:$E$34)&amp;""' limit 1"",0)"),"#N/A")</f>
        <v>#N/A</v>
      </c>
      <c r="G801" s="40"/>
    </row>
    <row r="802">
      <c r="A802" s="45" t="s">
        <v>478</v>
      </c>
      <c r="B802" s="38">
        <f>match(A802,'E19 Pokemon Locations'!$A$1:$A830,0)</f>
        <v>311</v>
      </c>
      <c r="C802" s="33" t="str">
        <f t="array" ref="C802">index('E19 Pokemon Locations'!$A:$D,$B802,4)</f>
        <v>00023 Lapis Ward</v>
      </c>
      <c r="D802" s="38" t="str">
        <f>IFERROR(__xludf.DUMMYFUNCTION("query('E19 Pokemon Locations'!$A:$F,""Select D where A contains '""&amp;A802&amp;""' and not (D matches '""&amp;TEXTJOIN(""|"", 1, 'Available Pokemon'!$E$2:$E$34)&amp;""') and '""&amp;C802&amp;""' matches '""&amp;TEXTJOIN(""|"", 1, 'Available Pokemon'!$E$2:$E$34)&amp;""' limit 1"",0)"),"#N/A")</f>
        <v>#N/A</v>
      </c>
      <c r="G802" s="40"/>
    </row>
    <row r="803">
      <c r="A803" s="45" t="s">
        <v>1599</v>
      </c>
      <c r="B803" s="38">
        <f>match(A803,'E19 Pokemon Locations'!$A$1:$A830,0)</f>
        <v>2500</v>
      </c>
      <c r="C803" s="33" t="str">
        <f t="array" ref="C803">index('E19 Pokemon Locations'!$A:$D,$B803,4)</f>
        <v>00237 Not Catchable</v>
      </c>
      <c r="D803" s="38" t="str">
        <f>IFERROR(__xludf.DUMMYFUNCTION("query('E19 Pokemon Locations'!$A:$F,""Select D where A contains '""&amp;A803&amp;""' and not (D matches '""&amp;TEXTJOIN(""|"", 1, 'Available Pokemon'!$E$2:$E$34)&amp;""') and '""&amp;C803&amp;""' matches '""&amp;TEXTJOIN(""|"", 1, 'Available Pokemon'!$E$2:$E$34)&amp;""' limit 1"",0)"),"#N/A")</f>
        <v>#N/A</v>
      </c>
      <c r="G803" s="40"/>
    </row>
    <row r="804">
      <c r="A804" s="45" t="s">
        <v>1572</v>
      </c>
      <c r="B804" s="38">
        <f>match(A804,'E19 Pokemon Locations'!$A$1:$A830,0)</f>
        <v>2486</v>
      </c>
      <c r="C804" s="33" t="str">
        <f t="array" ref="C804">index('E19 Pokemon Locations'!$A:$D,$B804,4)</f>
        <v>00237 Not Catchable</v>
      </c>
      <c r="D804" s="38" t="str">
        <f>IFERROR(__xludf.DUMMYFUNCTION("query('E19 Pokemon Locations'!$A:$F,""Select D where A contains '""&amp;A804&amp;""' and not (D matches '""&amp;TEXTJOIN(""|"", 1, 'Available Pokemon'!$E$2:$E$34)&amp;""') and '""&amp;C804&amp;""' matches '""&amp;TEXTJOIN(""|"", 1, 'Available Pokemon'!$E$2:$E$34)&amp;""' limit 1"",0)"),"#N/A")</f>
        <v>#N/A</v>
      </c>
      <c r="G804" s="40"/>
    </row>
    <row r="805">
      <c r="A805" s="45" t="s">
        <v>1556</v>
      </c>
      <c r="B805" s="38">
        <f>match(A805,'E19 Pokemon Locations'!$A$1:$A830,0)</f>
        <v>2478</v>
      </c>
      <c r="C805" s="33" t="str">
        <f t="array" ref="C805">index('E19 Pokemon Locations'!$A:$D,$B805,4)</f>
        <v>00237 Not Catchable</v>
      </c>
      <c r="D805" s="38" t="str">
        <f>IFERROR(__xludf.DUMMYFUNCTION("query('E19 Pokemon Locations'!$A:$F,""Select D where A contains '""&amp;A805&amp;""' and not (D matches '""&amp;TEXTJOIN(""|"", 1, 'Available Pokemon'!$E$2:$E$34)&amp;""') and '""&amp;C805&amp;""' matches '""&amp;TEXTJOIN(""|"", 1, 'Available Pokemon'!$E$2:$E$34)&amp;""' limit 1"",0)"),"#N/A")</f>
        <v>#N/A</v>
      </c>
      <c r="G805" s="40"/>
    </row>
    <row r="806">
      <c r="A806" s="45" t="s">
        <v>1522</v>
      </c>
      <c r="B806" s="38">
        <f>match(A806,'E19 Pokemon Locations'!$A$1:$A830,0)</f>
        <v>2460</v>
      </c>
      <c r="C806" s="33" t="str">
        <f t="array" ref="C806">index('E19 Pokemon Locations'!$A:$D,$B806,4)</f>
        <v>00237 Not Catchable</v>
      </c>
      <c r="D806" s="38" t="str">
        <f>IFERROR(__xludf.DUMMYFUNCTION("query('E19 Pokemon Locations'!$A:$F,""Select D where A contains '""&amp;A806&amp;""' and not (D matches '""&amp;TEXTJOIN(""|"", 1, 'Available Pokemon'!$E$2:$E$34)&amp;""') and '""&amp;C806&amp;""' matches '""&amp;TEXTJOIN(""|"", 1, 'Available Pokemon'!$E$2:$E$34)&amp;""' limit 1"",0)"),"#N/A")</f>
        <v>#N/A</v>
      </c>
      <c r="G806" s="40"/>
    </row>
    <row r="807">
      <c r="A807" s="45" t="s">
        <v>1539</v>
      </c>
      <c r="B807" s="38">
        <f>match(A807,'E19 Pokemon Locations'!$A$1:$A830,0)</f>
        <v>2469</v>
      </c>
      <c r="C807" s="33" t="str">
        <f t="array" ref="C807">index('E19 Pokemon Locations'!$A:$D,$B807,4)</f>
        <v>00237 Not Catchable</v>
      </c>
      <c r="D807" s="38" t="str">
        <f>IFERROR(__xludf.DUMMYFUNCTION("query('E19 Pokemon Locations'!$A:$F,""Select D where A contains '""&amp;A807&amp;""' and not (D matches '""&amp;TEXTJOIN(""|"", 1, 'Available Pokemon'!$E$2:$E$34)&amp;""') and '""&amp;C807&amp;""' matches '""&amp;TEXTJOIN(""|"", 1, 'Available Pokemon'!$E$2:$E$34)&amp;""' limit 1"",0)"),"#N/A")</f>
        <v>#N/A</v>
      </c>
      <c r="G807" s="40"/>
    </row>
    <row r="808">
      <c r="A808" s="45" t="s">
        <v>812</v>
      </c>
      <c r="B808" s="38">
        <f>match(A808,'E19 Pokemon Locations'!$A$1:$A830,0)</f>
        <v>749</v>
      </c>
      <c r="C808" s="33" t="str">
        <f t="array" ref="C808">index('E19 Pokemon Locations'!$A:$D,$B808,4)</f>
        <v>00061 Route 1</v>
      </c>
      <c r="D808" s="38" t="str">
        <f>IFERROR(__xludf.DUMMYFUNCTION("query('E19 Pokemon Locations'!$A:$F,""Select D where A contains '""&amp;A808&amp;""' and not (D matches '""&amp;TEXTJOIN(""|"", 1, 'Available Pokemon'!$E$2:$E$34)&amp;""') and '""&amp;C808&amp;""' matches '""&amp;TEXTJOIN(""|"", 1, 'Available Pokemon'!$E$2:$E$34)&amp;""' limit 1"",0)"),"#N/A")</f>
        <v>#N/A</v>
      </c>
      <c r="G808" s="40"/>
    </row>
    <row r="809">
      <c r="A809" s="45" t="s">
        <v>1622</v>
      </c>
      <c r="B809" s="38">
        <f>match(A809,'E19 Pokemon Locations'!$A$1:$A830,0)</f>
        <v>2512</v>
      </c>
      <c r="C809" s="33" t="str">
        <f t="array" ref="C809">index('E19 Pokemon Locations'!$A:$D,$B809,4)</f>
        <v>00237 Not Catchable</v>
      </c>
      <c r="D809" s="38" t="str">
        <f>IFERROR(__xludf.DUMMYFUNCTION("query('E19 Pokemon Locations'!$A:$F,""Select D where A contains '""&amp;A809&amp;""' and not (D matches '""&amp;TEXTJOIN(""|"", 1, 'Available Pokemon'!$E$2:$E$34)&amp;""') and '""&amp;C809&amp;""' matches '""&amp;TEXTJOIN(""|"", 1, 'Available Pokemon'!$E$2:$E$34)&amp;""' limit 1"",0)"),"#N/A")</f>
        <v>#N/A</v>
      </c>
      <c r="G809" s="40"/>
    </row>
    <row r="810">
      <c r="A810" s="45" t="s">
        <v>1533</v>
      </c>
      <c r="B810" s="38">
        <f>match(A810,'E19 Pokemon Locations'!$A$1:$A830,0)</f>
        <v>2466</v>
      </c>
      <c r="C810" s="33" t="str">
        <f t="array" ref="C810">index('E19 Pokemon Locations'!$A:$D,$B810,4)</f>
        <v>00237 Not Catchable</v>
      </c>
      <c r="D810" s="38" t="str">
        <f>IFERROR(__xludf.DUMMYFUNCTION("query('E19 Pokemon Locations'!$A:$F,""Select D where A contains '""&amp;A810&amp;""' and not (D matches '""&amp;TEXTJOIN(""|"", 1, 'Available Pokemon'!$E$2:$E$34)&amp;""') and '""&amp;C810&amp;""' matches '""&amp;TEXTJOIN(""|"", 1, 'Available Pokemon'!$E$2:$E$34)&amp;""' limit 1"",0)"),"#N/A")</f>
        <v>#N/A</v>
      </c>
      <c r="G810" s="40"/>
    </row>
    <row r="811">
      <c r="A811" s="45" t="s">
        <v>1132</v>
      </c>
      <c r="B811" s="38">
        <f>match(A811,'E19 Pokemon Locations'!$A$1:$A830,0)</f>
        <v>1651</v>
      </c>
      <c r="C811" s="33" t="str">
        <f t="array" ref="C811">index('E19 Pokemon Locations'!$A:$D,$B811,4)</f>
        <v>00116 Obsidia Ward Renovated</v>
      </c>
      <c r="D811" s="38" t="str">
        <f>IFERROR(__xludf.DUMMYFUNCTION("query('E19 Pokemon Locations'!$A:$F,""Select D where A contains '""&amp;A811&amp;""' and not (D matches '""&amp;TEXTJOIN(""|"", 1, 'Available Pokemon'!$E$2:$E$34)&amp;""') and '""&amp;C811&amp;""' matches '""&amp;TEXTJOIN(""|"", 1, 'Available Pokemon'!$E$2:$E$34)&amp;""' limit 1"",0)"),"#N/A")</f>
        <v>#N/A</v>
      </c>
      <c r="G811" s="40"/>
    </row>
    <row r="812">
      <c r="A812" s="45" t="s">
        <v>1496</v>
      </c>
      <c r="B812" s="38">
        <f>match(A812,'E19 Pokemon Locations'!$A$1:$A830,0)</f>
        <v>2447</v>
      </c>
      <c r="C812" s="33" t="str">
        <f t="array" ref="C812">index('E19 Pokemon Locations'!$A:$D,$B812,4)</f>
        <v>00237 Not Catchable</v>
      </c>
      <c r="D812" s="38" t="str">
        <f>IFERROR(__xludf.DUMMYFUNCTION("query('E19 Pokemon Locations'!$A:$F,""Select D where A contains '""&amp;A812&amp;""' and not (D matches '""&amp;TEXTJOIN(""|"", 1, 'Available Pokemon'!$E$2:$E$34)&amp;""') and '""&amp;C812&amp;""' matches '""&amp;TEXTJOIN(""|"", 1, 'Available Pokemon'!$E$2:$E$34)&amp;""' limit 1"",0)"),"#N/A")</f>
        <v>#N/A</v>
      </c>
      <c r="G812" s="40"/>
    </row>
    <row r="813">
      <c r="A813" s="45" t="s">
        <v>1592</v>
      </c>
      <c r="B813" s="38">
        <f>match(A813,'E19 Pokemon Locations'!$A$1:$A830,0)</f>
        <v>2496</v>
      </c>
      <c r="C813" s="33" t="str">
        <f t="array" ref="C813">index('E19 Pokemon Locations'!$A:$D,$B813,4)</f>
        <v>00237 Not Catchable</v>
      </c>
      <c r="D813" s="38" t="str">
        <f>IFERROR(__xludf.DUMMYFUNCTION("query('E19 Pokemon Locations'!$A:$F,""Select D where A contains '""&amp;A813&amp;""' and not (D matches '""&amp;TEXTJOIN(""|"", 1, 'Available Pokemon'!$E$2:$E$34)&amp;""') and '""&amp;C813&amp;""' matches '""&amp;TEXTJOIN(""|"", 1, 'Available Pokemon'!$E$2:$E$34)&amp;""' limit 1"",0)"),"#N/A")</f>
        <v>#N/A</v>
      </c>
      <c r="G813" s="40"/>
    </row>
    <row r="814">
      <c r="A814" s="45" t="s">
        <v>1508</v>
      </c>
      <c r="B814" s="38">
        <f>match(A814,'E19 Pokemon Locations'!$A$1:$A830,0)</f>
        <v>2453</v>
      </c>
      <c r="C814" s="33" t="str">
        <f t="array" ref="C814">index('E19 Pokemon Locations'!$A:$D,$B814,4)</f>
        <v>00237 Not Catchable</v>
      </c>
      <c r="D814" s="38" t="str">
        <f>IFERROR(__xludf.DUMMYFUNCTION("query('E19 Pokemon Locations'!$A:$F,""Select D where A contains '""&amp;A814&amp;""' and not (D matches '""&amp;TEXTJOIN(""|"", 1, 'Available Pokemon'!$E$2:$E$34)&amp;""') and '""&amp;C814&amp;""' matches '""&amp;TEXTJOIN(""|"", 1, 'Available Pokemon'!$E$2:$E$34)&amp;""' limit 1"",0)"),"#N/A")</f>
        <v>#N/A</v>
      </c>
      <c r="G814" s="40"/>
    </row>
    <row r="815">
      <c r="A815" s="45" t="s">
        <v>1646</v>
      </c>
      <c r="B815" s="38">
        <f>match(A815,'E19 Pokemon Locations'!$A$1:$A830,0)</f>
        <v>2524</v>
      </c>
      <c r="C815" s="33" t="str">
        <f t="array" ref="C815">index('E19 Pokemon Locations'!$A:$D,$B815,4)</f>
        <v>00237 Not Catchable</v>
      </c>
      <c r="D815" s="38" t="str">
        <f>IFERROR(__xludf.DUMMYFUNCTION("query('E19 Pokemon Locations'!$A:$F,""Select D where A contains '""&amp;A815&amp;""' and not (D matches '""&amp;TEXTJOIN(""|"", 1, 'Available Pokemon'!$E$2:$E$34)&amp;""') and '""&amp;C815&amp;""' matches '""&amp;TEXTJOIN(""|"", 1, 'Available Pokemon'!$E$2:$E$34)&amp;""' limit 1"",0)"),"#N/A")</f>
        <v>#N/A</v>
      </c>
      <c r="G815" s="40"/>
    </row>
    <row r="816">
      <c r="A816" s="45" t="s">
        <v>1558</v>
      </c>
      <c r="B816" s="38">
        <f>match(A816,'E19 Pokemon Locations'!$A$1:$A830,0)</f>
        <v>2479</v>
      </c>
      <c r="C816" s="33" t="str">
        <f t="array" ref="C816">index('E19 Pokemon Locations'!$A:$D,$B816,4)</f>
        <v>00237 Not Catchable</v>
      </c>
      <c r="D816" s="38" t="str">
        <f>IFERROR(__xludf.DUMMYFUNCTION("query('E19 Pokemon Locations'!$A:$F,""Select D where A contains '""&amp;A816&amp;""' and not (D matches '""&amp;TEXTJOIN(""|"", 1, 'Available Pokemon'!$E$2:$E$34)&amp;""') and '""&amp;C816&amp;""' matches '""&amp;TEXTJOIN(""|"", 1, 'Available Pokemon'!$E$2:$E$34)&amp;""' limit 1"",0)"),"#N/A")</f>
        <v>#N/A</v>
      </c>
      <c r="G816" s="40"/>
    </row>
    <row r="817">
      <c r="A817" s="45" t="s">
        <v>1628</v>
      </c>
      <c r="B817" s="38">
        <f>match(A817,'E19 Pokemon Locations'!$A$1:$A830,0)</f>
        <v>2515</v>
      </c>
      <c r="C817" s="33" t="str">
        <f t="array" ref="C817">index('E19 Pokemon Locations'!$A:$D,$B817,4)</f>
        <v>00237 Not Catchable</v>
      </c>
      <c r="D817" s="38" t="str">
        <f>IFERROR(__xludf.DUMMYFUNCTION("query('E19 Pokemon Locations'!$A:$F,""Select D where A contains '""&amp;A817&amp;""' and not (D matches '""&amp;TEXTJOIN(""|"", 1, 'Available Pokemon'!$E$2:$E$34)&amp;""') and '""&amp;C817&amp;""' matches '""&amp;TEXTJOIN(""|"", 1, 'Available Pokemon'!$E$2:$E$34)&amp;""' limit 1"",0)"),"#N/A")</f>
        <v>#N/A</v>
      </c>
      <c r="G817" s="40"/>
    </row>
    <row r="818">
      <c r="A818" s="45" t="s">
        <v>1512</v>
      </c>
      <c r="B818" s="38">
        <f>match(A818,'E19 Pokemon Locations'!$A$1:$A830,0)</f>
        <v>2455</v>
      </c>
      <c r="C818" s="33" t="str">
        <f t="array" ref="C818">index('E19 Pokemon Locations'!$A:$D,$B818,4)</f>
        <v>00237 Not Catchable</v>
      </c>
      <c r="D818" s="38" t="str">
        <f>IFERROR(__xludf.DUMMYFUNCTION("query('E19 Pokemon Locations'!$A:$F,""Select D where A contains '""&amp;A818&amp;""' and not (D matches '""&amp;TEXTJOIN(""|"", 1, 'Available Pokemon'!$E$2:$E$34)&amp;""') and '""&amp;C818&amp;""' matches '""&amp;TEXTJOIN(""|"", 1, 'Available Pokemon'!$E$2:$E$34)&amp;""' limit 1"",0)"),"#N/A")</f>
        <v>#N/A</v>
      </c>
      <c r="G818" s="40"/>
    </row>
    <row r="819">
      <c r="A819" s="45" t="s">
        <v>1568</v>
      </c>
      <c r="B819" s="38">
        <f>match(A819,'E19 Pokemon Locations'!$A$1:$A830,0)</f>
        <v>2484</v>
      </c>
      <c r="C819" s="33" t="str">
        <f t="array" ref="C819">index('E19 Pokemon Locations'!$A:$D,$B819,4)</f>
        <v>00237 Not Catchable</v>
      </c>
      <c r="D819" s="38" t="str">
        <f>IFERROR(__xludf.DUMMYFUNCTION("query('E19 Pokemon Locations'!$A:$F,""Select D where A contains '""&amp;A819&amp;""' and not (D matches '""&amp;TEXTJOIN(""|"", 1, 'Available Pokemon'!$E$2:$E$34)&amp;""') and '""&amp;C819&amp;""' matches '""&amp;TEXTJOIN(""|"", 1, 'Available Pokemon'!$E$2:$E$34)&amp;""' limit 1"",0)"),"#N/A")</f>
        <v>#N/A</v>
      </c>
      <c r="G819" s="40"/>
    </row>
    <row r="820">
      <c r="A820" s="45" t="s">
        <v>1620</v>
      </c>
      <c r="B820" s="38">
        <f>match(A820,'E19 Pokemon Locations'!$A$1:$A830,0)</f>
        <v>2511</v>
      </c>
      <c r="C820" s="33" t="str">
        <f t="array" ref="C820">index('E19 Pokemon Locations'!$A:$D,$B820,4)</f>
        <v>00237 Not Catchable</v>
      </c>
      <c r="D820" s="38" t="str">
        <f>IFERROR(__xludf.DUMMYFUNCTION("query('E19 Pokemon Locations'!$A:$F,""Select D where A contains '""&amp;A820&amp;""' and not (D matches '""&amp;TEXTJOIN(""|"", 1, 'Available Pokemon'!$E$2:$E$34)&amp;""') and '""&amp;C820&amp;""' matches '""&amp;TEXTJOIN(""|"", 1, 'Available Pokemon'!$E$2:$E$34)&amp;""' limit 1"",0)"),"#N/A")</f>
        <v>#N/A</v>
      </c>
      <c r="G820" s="40"/>
    </row>
    <row r="821">
      <c r="A821" s="45" t="s">
        <v>1580</v>
      </c>
      <c r="B821" s="38">
        <f>match(A821,'E19 Pokemon Locations'!$A$1:$A830,0)</f>
        <v>2490</v>
      </c>
      <c r="C821" s="33" t="str">
        <f t="array" ref="C821">index('E19 Pokemon Locations'!$A:$D,$B821,4)</f>
        <v>00237 Not Catchable</v>
      </c>
      <c r="D821" s="38" t="str">
        <f>IFERROR(__xludf.DUMMYFUNCTION("query('E19 Pokemon Locations'!$A:$F,""Select D where A contains '""&amp;A821&amp;""' and not (D matches '""&amp;TEXTJOIN(""|"", 1, 'Available Pokemon'!$E$2:$E$34)&amp;""') and '""&amp;C821&amp;""' matches '""&amp;TEXTJOIN(""|"", 1, 'Available Pokemon'!$E$2:$E$34)&amp;""' limit 1"",0)"),"#N/A")</f>
        <v>#N/A</v>
      </c>
      <c r="G821" s="40"/>
    </row>
    <row r="822">
      <c r="A822" s="45" t="s">
        <v>1638</v>
      </c>
      <c r="B822" s="38">
        <f>match(A822,'E19 Pokemon Locations'!$A$1:$A830,0)</f>
        <v>2520</v>
      </c>
      <c r="C822" s="33" t="str">
        <f t="array" ref="C822">index('E19 Pokemon Locations'!$A:$D,$B822,4)</f>
        <v>00237 Not Catchable</v>
      </c>
      <c r="D822" s="38" t="str">
        <f>IFERROR(__xludf.DUMMYFUNCTION("query('E19 Pokemon Locations'!$A:$F,""Select D where A contains '""&amp;A822&amp;""' and not (D matches '""&amp;TEXTJOIN(""|"", 1, 'Available Pokemon'!$E$2:$E$34)&amp;""') and '""&amp;C822&amp;""' matches '""&amp;TEXTJOIN(""|"", 1, 'Available Pokemon'!$E$2:$E$34)&amp;""' limit 1"",0)"),"#N/A")</f>
        <v>#N/A</v>
      </c>
      <c r="G822" s="40"/>
    </row>
    <row r="823">
      <c r="A823" s="45" t="s">
        <v>1576</v>
      </c>
      <c r="B823" s="38">
        <f>match(A823,'E19 Pokemon Locations'!$A$1:$A830,0)</f>
        <v>2488</v>
      </c>
      <c r="C823" s="33" t="str">
        <f t="array" ref="C823">index('E19 Pokemon Locations'!$A:$D,$B823,4)</f>
        <v>00237 Not Catchable</v>
      </c>
      <c r="D823" s="38" t="str">
        <f>IFERROR(__xludf.DUMMYFUNCTION("query('E19 Pokemon Locations'!$A:$F,""Select D where A contains '""&amp;A823&amp;""' and not (D matches '""&amp;TEXTJOIN(""|"", 1, 'Available Pokemon'!$E$2:$E$34)&amp;""') and '""&amp;C823&amp;""' matches '""&amp;TEXTJOIN(""|"", 1, 'Available Pokemon'!$E$2:$E$34)&amp;""' limit 1"",0)"),"#N/A")</f>
        <v>#N/A</v>
      </c>
      <c r="G823" s="40"/>
    </row>
    <row r="824">
      <c r="A824" s="45" t="s">
        <v>1564</v>
      </c>
      <c r="B824" s="38">
        <f>match(A824,'E19 Pokemon Locations'!$A$1:$A830,0)</f>
        <v>2482</v>
      </c>
      <c r="C824" s="33" t="str">
        <f t="array" ref="C824">index('E19 Pokemon Locations'!$A:$D,$B824,4)</f>
        <v>00237 Not Catchable</v>
      </c>
      <c r="D824" s="38" t="str">
        <f>IFERROR(__xludf.DUMMYFUNCTION("query('E19 Pokemon Locations'!$A:$F,""Select D where A contains '""&amp;A824&amp;""' and not (D matches '""&amp;TEXTJOIN(""|"", 1, 'Available Pokemon'!$E$2:$E$34)&amp;""') and '""&amp;C824&amp;""' matches '""&amp;TEXTJOIN(""|"", 1, 'Available Pokemon'!$E$2:$E$34)&amp;""' limit 1"",0)"),"#N/A")</f>
        <v>#N/A</v>
      </c>
      <c r="G824" s="40"/>
    </row>
    <row r="825">
      <c r="A825" s="45" t="s">
        <v>1494</v>
      </c>
      <c r="B825" s="38">
        <f>match(A825,'E19 Pokemon Locations'!$A$1:$A830,0)</f>
        <v>2446</v>
      </c>
      <c r="C825" s="33" t="str">
        <f t="array" ref="C825">index('E19 Pokemon Locations'!$A:$D,$B825,4)</f>
        <v>00237 Not Catchable</v>
      </c>
      <c r="D825" s="38" t="str">
        <f>IFERROR(__xludf.DUMMYFUNCTION("query('E19 Pokemon Locations'!$A:$F,""Select D where A contains '""&amp;A825&amp;""' and not (D matches '""&amp;TEXTJOIN(""|"", 1, 'Available Pokemon'!$E$2:$E$34)&amp;""') and '""&amp;C825&amp;""' matches '""&amp;TEXTJOIN(""|"", 1, 'Available Pokemon'!$E$2:$E$34)&amp;""' limit 1"",0)"),"#N/A")</f>
        <v>#N/A</v>
      </c>
      <c r="G825" s="40"/>
    </row>
    <row r="826">
      <c r="A826" s="45" t="s">
        <v>1607</v>
      </c>
      <c r="B826" s="38">
        <f>match(A826,'E19 Pokemon Locations'!$A$1:$A830,0)</f>
        <v>2504</v>
      </c>
      <c r="C826" s="33" t="str">
        <f t="array" ref="C826">index('E19 Pokemon Locations'!$A:$D,$B826,4)</f>
        <v>00237 Not Catchable</v>
      </c>
      <c r="D826" s="38" t="str">
        <f>IFERROR(__xludf.DUMMYFUNCTION("query('E19 Pokemon Locations'!$A:$F,""Select D where A contains '""&amp;A826&amp;""' and not (D matches '""&amp;TEXTJOIN(""|"", 1, 'Available Pokemon'!$E$2:$E$34)&amp;""') and '""&amp;C826&amp;""' matches '""&amp;TEXTJOIN(""|"", 1, 'Available Pokemon'!$E$2:$E$34)&amp;""' limit 1"",0)"),"#N/A")</f>
        <v>#N/A</v>
      </c>
      <c r="G826" s="40"/>
    </row>
    <row r="827">
      <c r="A827" s="45" t="s">
        <v>1605</v>
      </c>
      <c r="B827" s="38">
        <f>match(A827,'E19 Pokemon Locations'!$A$1:$A830,0)</f>
        <v>2503</v>
      </c>
      <c r="C827" s="33" t="str">
        <f t="array" ref="C827">index('E19 Pokemon Locations'!$A:$D,$B827,4)</f>
        <v>00237 Not Catchable</v>
      </c>
      <c r="D827" s="38" t="str">
        <f>IFERROR(__xludf.DUMMYFUNCTION("query('E19 Pokemon Locations'!$A:$F,""Select D where A contains '""&amp;A827&amp;""' and not (D matches '""&amp;TEXTJOIN(""|"", 1, 'Available Pokemon'!$E$2:$E$34)&amp;""') and '""&amp;C827&amp;""' matches '""&amp;TEXTJOIN(""|"", 1, 'Available Pokemon'!$E$2:$E$34)&amp;""' limit 1"",0)"),"#N/A")</f>
        <v>#N/A</v>
      </c>
      <c r="G827" s="40"/>
    </row>
    <row r="828">
      <c r="A828" s="45" t="s">
        <v>1632</v>
      </c>
      <c r="B828" s="38">
        <f>match(A828,'E19 Pokemon Locations'!$A$1:$A830,0)</f>
        <v>2517</v>
      </c>
      <c r="C828" s="33" t="str">
        <f t="array" ref="C828">index('E19 Pokemon Locations'!$A:$D,$B828,4)</f>
        <v>00237 Not Catchable</v>
      </c>
      <c r="D828" s="38" t="str">
        <f>IFERROR(__xludf.DUMMYFUNCTION("query('E19 Pokemon Locations'!$A:$F,""Select D where A contains '""&amp;A828&amp;""' and not (D matches '""&amp;TEXTJOIN(""|"", 1, 'Available Pokemon'!$E$2:$E$34)&amp;""') and '""&amp;C828&amp;""' matches '""&amp;TEXTJOIN(""|"", 1, 'Available Pokemon'!$E$2:$E$34)&amp;""' limit 1"",0)"),"#N/A")</f>
        <v>#N/A</v>
      </c>
      <c r="G828" s="40"/>
    </row>
    <row r="829">
      <c r="A829" s="45" t="s">
        <v>1489</v>
      </c>
      <c r="B829" s="38">
        <f>match(A829,'E19 Pokemon Locations'!$A$1:$A830,0)</f>
        <v>2444</v>
      </c>
      <c r="C829" s="33" t="str">
        <f t="array" ref="C829">index('E19 Pokemon Locations'!$A:$D,$B829,4)</f>
        <v>00237 Not Catchable</v>
      </c>
      <c r="D829" s="38" t="str">
        <f>IFERROR(__xludf.DUMMYFUNCTION("query('E19 Pokemon Locations'!$A:$F,""Select D where A contains '""&amp;A829&amp;""' and not (D matches '""&amp;TEXTJOIN(""|"", 1, 'Available Pokemon'!$E$2:$E$34)&amp;""') and '""&amp;C829&amp;""' matches '""&amp;TEXTJOIN(""|"", 1, 'Available Pokemon'!$E$2:$E$34)&amp;""' limit 1"",0)"),"#N/A")</f>
        <v>#N/A</v>
      </c>
      <c r="G829" s="40"/>
    </row>
    <row r="830">
      <c r="A830" s="44" t="s">
        <v>1444</v>
      </c>
      <c r="B830" s="38">
        <f>match(A830,'E19 Pokemon Locations'!$A$1:$A830,0)</f>
        <v>2314</v>
      </c>
      <c r="C830" s="33" t="str">
        <f t="array" ref="C830">index('E19 Pokemon Locations'!$A:$D,$B830,4)</f>
        <v>00237 Not Catchable</v>
      </c>
      <c r="D830" s="38" t="str">
        <f>IFERROR(__xludf.DUMMYFUNCTION("query('E19 Pokemon Locations'!$A:$F,""Select D where A contains '""&amp;A830&amp;""' and not (D matches '""&amp;TEXTJOIN(""|"", 1, 'Available Pokemon'!$E$2:$E$34)&amp;""') and '""&amp;C830&amp;""' matches '""&amp;TEXTJOIN(""|"", 1, 'Available Pokemon'!$E$2:$E$34)&amp;""' limit 1"",0)"),"#N/A")</f>
        <v>#N/A</v>
      </c>
      <c r="G830" s="40"/>
    </row>
  </sheetData>
  <autoFilter ref="$A$1:$AA$830"/>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21.0"/>
    <col customWidth="1" hidden="1" min="2" max="2" width="16.13"/>
    <col customWidth="1" hidden="1" min="3" max="3" width="24.38"/>
    <col customWidth="1" hidden="1" min="4" max="4" width="19.25"/>
    <col customWidth="1" min="5" max="5" width="0.88"/>
    <col customWidth="1" min="6" max="6" width="25.88"/>
    <col customWidth="1" min="7" max="7" width="17.88"/>
    <col customWidth="1" min="8" max="8" width="31.75"/>
    <col customWidth="1" min="10" max="10" width="30.63"/>
    <col customWidth="1" min="11" max="11" width="22.75"/>
  </cols>
  <sheetData>
    <row r="1">
      <c r="A1" s="25" t="s">
        <v>1691</v>
      </c>
      <c r="E1" s="25" t="s">
        <v>1692</v>
      </c>
      <c r="F1" s="47" t="s">
        <v>1692</v>
      </c>
      <c r="G1" s="48" t="s">
        <v>1693</v>
      </c>
      <c r="H1" s="25" t="s">
        <v>1694</v>
      </c>
      <c r="I1" s="25" t="s">
        <v>1695</v>
      </c>
    </row>
    <row r="2">
      <c r="A2" s="49"/>
      <c r="E2" s="39"/>
      <c r="F2" s="37" t="s">
        <v>1696</v>
      </c>
      <c r="G2" s="34" t="s">
        <v>23</v>
      </c>
      <c r="H2" s="38" t="str">
        <f t="shared" ref="H2:H211" si="1">F2&amp;" "&amp;G2</f>
        <v>00001 Grand Hall</v>
      </c>
      <c r="J2" s="39" t="s">
        <v>1697</v>
      </c>
      <c r="K2" s="38" t="s">
        <v>1656</v>
      </c>
    </row>
    <row r="3">
      <c r="A3" s="49"/>
      <c r="E3" s="39"/>
      <c r="F3" s="37" t="s">
        <v>1698</v>
      </c>
      <c r="G3" s="34" t="s">
        <v>1699</v>
      </c>
      <c r="H3" s="38" t="str">
        <f t="shared" si="1"/>
        <v>00002 Grand Hall w/ Password</v>
      </c>
      <c r="J3" s="39" t="s">
        <v>1700</v>
      </c>
      <c r="K3" s="38" t="s">
        <v>1658</v>
      </c>
    </row>
    <row r="4">
      <c r="A4" s="50" t="s">
        <v>1701</v>
      </c>
      <c r="B4" s="38" t="s">
        <v>257</v>
      </c>
      <c r="E4" s="39" t="s">
        <v>1104</v>
      </c>
      <c r="F4" s="37" t="s">
        <v>1702</v>
      </c>
      <c r="G4" s="33" t="s">
        <v>79</v>
      </c>
      <c r="H4" s="38" t="str">
        <f t="shared" si="1"/>
        <v>00003 Opal Ward</v>
      </c>
      <c r="J4" s="25" t="s">
        <v>1703</v>
      </c>
      <c r="K4" s="38" t="s">
        <v>1659</v>
      </c>
    </row>
    <row r="5">
      <c r="A5" s="50" t="s">
        <v>1704</v>
      </c>
      <c r="B5" s="38" t="s">
        <v>534</v>
      </c>
      <c r="E5" s="39" t="s">
        <v>1347</v>
      </c>
      <c r="F5" s="37" t="s">
        <v>1705</v>
      </c>
      <c r="G5" s="39" t="s">
        <v>109</v>
      </c>
      <c r="H5" s="38" t="str">
        <f t="shared" si="1"/>
        <v>00004 Lower Peridot Ward</v>
      </c>
      <c r="J5" s="39" t="s">
        <v>1706</v>
      </c>
      <c r="K5" s="38" t="s">
        <v>1660</v>
      </c>
    </row>
    <row r="6">
      <c r="A6" s="38" t="s">
        <v>1707</v>
      </c>
      <c r="B6" s="25" t="s">
        <v>534</v>
      </c>
      <c r="E6" s="39" t="s">
        <v>1365</v>
      </c>
      <c r="F6" s="37" t="s">
        <v>1708</v>
      </c>
      <c r="G6" s="39" t="s">
        <v>163</v>
      </c>
      <c r="H6" s="38" t="str">
        <f t="shared" si="1"/>
        <v>00005 Lower Peridot Alley</v>
      </c>
      <c r="J6" s="39" t="s">
        <v>1709</v>
      </c>
      <c r="K6" s="38" t="s">
        <v>1661</v>
      </c>
    </row>
    <row r="7">
      <c r="A7" s="50" t="s">
        <v>1710</v>
      </c>
      <c r="B7" s="38" t="s">
        <v>530</v>
      </c>
      <c r="E7" s="39" t="s">
        <v>1150</v>
      </c>
      <c r="F7" s="37" t="s">
        <v>1711</v>
      </c>
      <c r="G7" s="33" t="s">
        <v>167</v>
      </c>
      <c r="H7" s="38" t="str">
        <f t="shared" si="1"/>
        <v>00006 Peridot Ward</v>
      </c>
      <c r="J7" s="39" t="s">
        <v>1712</v>
      </c>
      <c r="K7" s="38" t="s">
        <v>1662</v>
      </c>
    </row>
    <row r="8">
      <c r="A8" s="50" t="s">
        <v>1713</v>
      </c>
      <c r="B8" s="38" t="s">
        <v>534</v>
      </c>
      <c r="E8" s="39" t="s">
        <v>888</v>
      </c>
      <c r="F8" s="37" t="s">
        <v>1714</v>
      </c>
      <c r="G8" s="39" t="s">
        <v>182</v>
      </c>
      <c r="H8" s="38" t="str">
        <f t="shared" si="1"/>
        <v>00007 North Peridot Alley</v>
      </c>
      <c r="J8" s="39" t="s">
        <v>1715</v>
      </c>
      <c r="K8" s="38" t="s">
        <v>1663</v>
      </c>
    </row>
    <row r="9">
      <c r="A9" s="50" t="s">
        <v>1716</v>
      </c>
      <c r="B9" s="38" t="s">
        <v>534</v>
      </c>
      <c r="E9" s="39" t="s">
        <v>1386</v>
      </c>
      <c r="F9" s="37" t="s">
        <v>1717</v>
      </c>
      <c r="G9" s="39" t="s">
        <v>185</v>
      </c>
      <c r="H9" s="38" t="str">
        <f t="shared" si="1"/>
        <v>00008 Underground Railnet</v>
      </c>
      <c r="J9" s="39" t="s">
        <v>1718</v>
      </c>
      <c r="K9" s="38" t="s">
        <v>1664</v>
      </c>
    </row>
    <row r="10">
      <c r="A10" s="50"/>
      <c r="E10" s="39"/>
      <c r="F10" s="37" t="s">
        <v>1719</v>
      </c>
      <c r="G10" s="34" t="s">
        <v>199</v>
      </c>
      <c r="H10" s="38" t="str">
        <f t="shared" si="1"/>
        <v>00009 Obsidia Ward</v>
      </c>
      <c r="J10" s="39" t="s">
        <v>1720</v>
      </c>
      <c r="K10" s="38" t="s">
        <v>1665</v>
      </c>
    </row>
    <row r="11">
      <c r="A11" s="50" t="s">
        <v>1721</v>
      </c>
      <c r="B11" s="38" t="s">
        <v>534</v>
      </c>
      <c r="E11" s="39" t="s">
        <v>837</v>
      </c>
      <c r="F11" s="37" t="s">
        <v>1722</v>
      </c>
      <c r="G11" s="33" t="s">
        <v>222</v>
      </c>
      <c r="H11" s="38" t="str">
        <f t="shared" si="1"/>
        <v>00010 Obsidia Slums</v>
      </c>
      <c r="J11" s="39" t="s">
        <v>1723</v>
      </c>
      <c r="K11" s="38" t="s">
        <v>1666</v>
      </c>
    </row>
    <row r="12">
      <c r="A12" s="50" t="s">
        <v>1724</v>
      </c>
      <c r="B12" s="38" t="s">
        <v>554</v>
      </c>
      <c r="E12" s="39" t="s">
        <v>530</v>
      </c>
      <c r="F12" s="37" t="s">
        <v>1725</v>
      </c>
      <c r="G12" s="34" t="s">
        <v>199</v>
      </c>
      <c r="H12" s="38" t="str">
        <f t="shared" si="1"/>
        <v>00011 Obsidia Ward</v>
      </c>
      <c r="J12" s="39" t="s">
        <v>1726</v>
      </c>
      <c r="K12" s="38" t="s">
        <v>1667</v>
      </c>
    </row>
    <row r="13">
      <c r="A13" s="50" t="s">
        <v>1727</v>
      </c>
      <c r="B13" s="38" t="s">
        <v>554</v>
      </c>
      <c r="E13" s="39" t="s">
        <v>1728</v>
      </c>
      <c r="F13" s="37" t="s">
        <v>1729</v>
      </c>
      <c r="G13" s="33" t="s">
        <v>247</v>
      </c>
      <c r="H13" s="38" t="str">
        <f t="shared" si="1"/>
        <v>00012 Obsidia Alleyway</v>
      </c>
      <c r="J13" s="39" t="s">
        <v>1730</v>
      </c>
      <c r="K13" s="38" t="s">
        <v>1668</v>
      </c>
    </row>
    <row r="14">
      <c r="A14" s="33" t="s">
        <v>1731</v>
      </c>
      <c r="B14" s="38" t="s">
        <v>79</v>
      </c>
      <c r="E14" s="39" t="s">
        <v>534</v>
      </c>
      <c r="F14" s="37" t="s">
        <v>1732</v>
      </c>
      <c r="G14" s="39" t="s">
        <v>257</v>
      </c>
      <c r="H14" s="38" t="str">
        <f t="shared" si="1"/>
        <v>00013 Coral Ward</v>
      </c>
      <c r="J14" s="39" t="s">
        <v>1733</v>
      </c>
      <c r="K14" s="38" t="s">
        <v>1669</v>
      </c>
    </row>
    <row r="15">
      <c r="A15" s="50" t="s">
        <v>1734</v>
      </c>
      <c r="B15" s="38" t="s">
        <v>545</v>
      </c>
      <c r="E15" s="39" t="s">
        <v>1045</v>
      </c>
      <c r="F15" s="37" t="s">
        <v>1735</v>
      </c>
      <c r="G15" s="39" t="s">
        <v>264</v>
      </c>
      <c r="H15" s="38" t="str">
        <f t="shared" si="1"/>
        <v>00014 Onyx Ward</v>
      </c>
      <c r="J15" s="39" t="s">
        <v>1736</v>
      </c>
      <c r="K15" s="38" t="s">
        <v>1670</v>
      </c>
    </row>
    <row r="16">
      <c r="A16" s="50"/>
      <c r="E16" s="39"/>
      <c r="F16" s="37" t="s">
        <v>1737</v>
      </c>
      <c r="G16" s="25" t="s">
        <v>283</v>
      </c>
      <c r="H16" s="38" t="str">
        <f t="shared" si="1"/>
        <v>00015 Onyx Arcade</v>
      </c>
      <c r="J16" s="39" t="s">
        <v>1738</v>
      </c>
      <c r="K16" s="38" t="s">
        <v>1671</v>
      </c>
    </row>
    <row r="17">
      <c r="A17" s="50" t="s">
        <v>1739</v>
      </c>
      <c r="B17" s="38" t="s">
        <v>1740</v>
      </c>
      <c r="E17" s="39" t="s">
        <v>545</v>
      </c>
      <c r="F17" s="37" t="s">
        <v>1741</v>
      </c>
      <c r="G17" s="39" t="s">
        <v>308</v>
      </c>
      <c r="H17" s="38" t="str">
        <f t="shared" si="1"/>
        <v>00016 Jasper Ward</v>
      </c>
      <c r="J17" s="39" t="s">
        <v>1742</v>
      </c>
      <c r="K17" s="38" t="s">
        <v>1672</v>
      </c>
    </row>
    <row r="18">
      <c r="A18" s="50" t="s">
        <v>1743</v>
      </c>
      <c r="B18" s="38" t="s">
        <v>1744</v>
      </c>
      <c r="E18" s="39" t="s">
        <v>1044</v>
      </c>
      <c r="F18" s="37" t="s">
        <v>1745</v>
      </c>
      <c r="G18" s="39" t="s">
        <v>343</v>
      </c>
      <c r="H18" s="38" t="str">
        <f t="shared" si="1"/>
        <v>00017 Malchous Forest Park</v>
      </c>
      <c r="I18" s="33"/>
      <c r="J18" s="39" t="s">
        <v>1746</v>
      </c>
      <c r="K18" s="38" t="s">
        <v>1673</v>
      </c>
    </row>
    <row r="19">
      <c r="A19" s="50" t="s">
        <v>1747</v>
      </c>
      <c r="B19" s="38" t="s">
        <v>1744</v>
      </c>
      <c r="E19" s="39" t="s">
        <v>567</v>
      </c>
      <c r="F19" s="37" t="s">
        <v>1748</v>
      </c>
      <c r="G19" s="39" t="s">
        <v>356</v>
      </c>
      <c r="H19" s="38" t="str">
        <f t="shared" si="1"/>
        <v>00018 Rhodochrine Jungle</v>
      </c>
      <c r="J19" s="39" t="s">
        <v>1749</v>
      </c>
      <c r="K19" s="38" t="s">
        <v>1674</v>
      </c>
    </row>
    <row r="20">
      <c r="A20" s="50" t="s">
        <v>1750</v>
      </c>
      <c r="B20" s="38" t="s">
        <v>1751</v>
      </c>
      <c r="E20" s="39" t="s">
        <v>1056</v>
      </c>
      <c r="F20" s="37" t="s">
        <v>1752</v>
      </c>
      <c r="G20" s="39" t="s">
        <v>374</v>
      </c>
      <c r="H20" s="38" t="str">
        <f t="shared" si="1"/>
        <v>00019 The Underroot</v>
      </c>
      <c r="L20" s="25" t="s">
        <v>1753</v>
      </c>
      <c r="M20" s="25" t="s">
        <v>1754</v>
      </c>
    </row>
    <row r="21">
      <c r="A21" s="50" t="s">
        <v>1755</v>
      </c>
      <c r="B21" s="38" t="s">
        <v>199</v>
      </c>
      <c r="E21" s="39" t="s">
        <v>1756</v>
      </c>
      <c r="F21" s="37" t="s">
        <v>1757</v>
      </c>
      <c r="G21" s="33" t="s">
        <v>391</v>
      </c>
      <c r="H21" s="38" t="str">
        <f t="shared" si="1"/>
        <v>00020 Beryl Ward</v>
      </c>
      <c r="J21" s="25" t="s">
        <v>95</v>
      </c>
      <c r="K21" s="38" t="s">
        <v>1656</v>
      </c>
      <c r="L21" s="25" t="s">
        <v>31</v>
      </c>
    </row>
    <row r="22">
      <c r="A22" s="50" t="s">
        <v>1758</v>
      </c>
      <c r="B22" s="38" t="s">
        <v>109</v>
      </c>
      <c r="E22" s="39" t="s">
        <v>1037</v>
      </c>
      <c r="F22" s="37" t="s">
        <v>1759</v>
      </c>
      <c r="G22" s="33" t="s">
        <v>1007</v>
      </c>
      <c r="H22" s="38" t="str">
        <f t="shared" si="1"/>
        <v>00021 Beryl Cemetery</v>
      </c>
      <c r="J22" s="25" t="s">
        <v>95</v>
      </c>
      <c r="K22" s="38" t="s">
        <v>1663</v>
      </c>
      <c r="L22" s="25" t="s">
        <v>565</v>
      </c>
    </row>
    <row r="23">
      <c r="A23" s="50" t="s">
        <v>1760</v>
      </c>
      <c r="B23" s="38" t="s">
        <v>185</v>
      </c>
      <c r="E23" s="39" t="s">
        <v>487</v>
      </c>
      <c r="F23" s="37" t="s">
        <v>1761</v>
      </c>
      <c r="G23" s="39" t="s">
        <v>415</v>
      </c>
      <c r="H23" s="38" t="str">
        <f t="shared" si="1"/>
        <v>00022 North Obsidia Alleyway</v>
      </c>
      <c r="I23" s="33"/>
      <c r="J23" s="25" t="s">
        <v>95</v>
      </c>
      <c r="K23" s="25" t="s">
        <v>1762</v>
      </c>
      <c r="L23" s="25" t="s">
        <v>31</v>
      </c>
    </row>
    <row r="24">
      <c r="A24" s="50"/>
      <c r="E24" s="39"/>
      <c r="F24" s="37" t="s">
        <v>1763</v>
      </c>
      <c r="G24" s="25" t="s">
        <v>418</v>
      </c>
      <c r="H24" s="38" t="str">
        <f t="shared" si="1"/>
        <v>00023 Lapis Ward</v>
      </c>
      <c r="J24" s="25" t="s">
        <v>95</v>
      </c>
      <c r="K24" s="39" t="s">
        <v>1697</v>
      </c>
      <c r="L24" s="25" t="s">
        <v>565</v>
      </c>
    </row>
    <row r="25">
      <c r="A25" s="50" t="s">
        <v>1764</v>
      </c>
      <c r="B25" s="38" t="s">
        <v>109</v>
      </c>
      <c r="E25" s="39" t="s">
        <v>1007</v>
      </c>
      <c r="F25" s="37" t="s">
        <v>1765</v>
      </c>
      <c r="G25" s="25" t="s">
        <v>431</v>
      </c>
      <c r="H25" s="38" t="str">
        <f t="shared" si="1"/>
        <v>00024 Lapis Ward Alleyway</v>
      </c>
    </row>
    <row r="26">
      <c r="A26" s="50" t="s">
        <v>1766</v>
      </c>
      <c r="B26" s="38" t="s">
        <v>163</v>
      </c>
      <c r="E26" s="39" t="s">
        <v>1767</v>
      </c>
      <c r="F26" s="37" t="s">
        <v>1768</v>
      </c>
      <c r="G26" s="39" t="s">
        <v>435</v>
      </c>
      <c r="H26" s="38" t="str">
        <f t="shared" si="1"/>
        <v>00025 Grand Stairway</v>
      </c>
      <c r="J26" s="25" t="s">
        <v>32</v>
      </c>
      <c r="K26" s="38" t="s">
        <v>1656</v>
      </c>
      <c r="L26" s="25" t="s">
        <v>31</v>
      </c>
    </row>
    <row r="27">
      <c r="A27" s="50" t="s">
        <v>1769</v>
      </c>
      <c r="B27" s="38" t="s">
        <v>167</v>
      </c>
      <c r="E27" s="39" t="s">
        <v>391</v>
      </c>
      <c r="F27" s="37" t="s">
        <v>1770</v>
      </c>
      <c r="G27" s="33" t="s">
        <v>487</v>
      </c>
      <c r="H27" s="38" t="str">
        <f t="shared" si="1"/>
        <v>00026 Beryl Cave</v>
      </c>
      <c r="J27" s="25" t="s">
        <v>32</v>
      </c>
      <c r="K27" s="25" t="s">
        <v>1762</v>
      </c>
      <c r="L27" s="25" t="s">
        <v>31</v>
      </c>
    </row>
    <row r="28">
      <c r="A28" s="50" t="s">
        <v>1771</v>
      </c>
      <c r="B28" s="38" t="s">
        <v>182</v>
      </c>
      <c r="E28" s="39" t="s">
        <v>1002</v>
      </c>
      <c r="F28" s="37" t="s">
        <v>1772</v>
      </c>
      <c r="G28" s="39" t="s">
        <v>403</v>
      </c>
      <c r="H28" s="38" t="str">
        <f t="shared" si="1"/>
        <v>00027 Yureyu Power Plant</v>
      </c>
    </row>
    <row r="29">
      <c r="A29" s="50" t="s">
        <v>1773</v>
      </c>
      <c r="B29" s="38" t="s">
        <v>1774</v>
      </c>
      <c r="E29" s="39" t="s">
        <v>1775</v>
      </c>
      <c r="F29" s="37" t="s">
        <v>1776</v>
      </c>
      <c r="G29" s="39" t="s">
        <v>505</v>
      </c>
      <c r="H29" s="38" t="str">
        <f t="shared" si="1"/>
        <v>00028 Citrine Mountain</v>
      </c>
      <c r="I29" s="25" t="s">
        <v>232</v>
      </c>
    </row>
    <row r="30">
      <c r="A30" s="50" t="s">
        <v>1777</v>
      </c>
      <c r="B30" s="38" t="s">
        <v>1778</v>
      </c>
      <c r="E30" s="39" t="s">
        <v>598</v>
      </c>
      <c r="F30" s="37" t="s">
        <v>1779</v>
      </c>
      <c r="G30" s="33" t="s">
        <v>530</v>
      </c>
      <c r="H30" s="38" t="str">
        <f t="shared" si="1"/>
        <v>00029 Apophyll Academy</v>
      </c>
    </row>
    <row r="31">
      <c r="A31" s="50" t="s">
        <v>1780</v>
      </c>
      <c r="B31" s="38" t="s">
        <v>1781</v>
      </c>
      <c r="E31" s="39" t="s">
        <v>593</v>
      </c>
      <c r="F31" s="37" t="s">
        <v>1782</v>
      </c>
      <c r="G31" s="33" t="s">
        <v>534</v>
      </c>
      <c r="H31" s="38" t="str">
        <f t="shared" si="1"/>
        <v>00030 Apophyll Beach</v>
      </c>
    </row>
    <row r="32">
      <c r="A32" s="50" t="s">
        <v>1783</v>
      </c>
      <c r="B32" s="38" t="s">
        <v>257</v>
      </c>
      <c r="E32" s="39" t="s">
        <v>584</v>
      </c>
      <c r="F32" s="37" t="s">
        <v>1784</v>
      </c>
      <c r="G32" s="33" t="s">
        <v>545</v>
      </c>
      <c r="H32" s="38" t="str">
        <f t="shared" si="1"/>
        <v>00031 Apophyll Cave</v>
      </c>
    </row>
    <row r="33">
      <c r="A33" s="50" t="s">
        <v>1785</v>
      </c>
      <c r="B33" s="38" t="s">
        <v>185</v>
      </c>
      <c r="E33" s="39" t="s">
        <v>1421</v>
      </c>
      <c r="F33" s="37" t="s">
        <v>1786</v>
      </c>
      <c r="G33" s="39" t="s">
        <v>554</v>
      </c>
      <c r="H33" s="38" t="str">
        <f t="shared" si="1"/>
        <v>00032 Pyrous Mountain</v>
      </c>
    </row>
    <row r="34">
      <c r="A34" s="50" t="s">
        <v>1787</v>
      </c>
      <c r="B34" s="38" t="s">
        <v>247</v>
      </c>
      <c r="E34" s="39" t="s">
        <v>834</v>
      </c>
      <c r="F34" s="37" t="s">
        <v>1788</v>
      </c>
      <c r="G34" s="39" t="s">
        <v>567</v>
      </c>
      <c r="H34" s="38" t="str">
        <f t="shared" si="1"/>
        <v>00033 Azurine Island</v>
      </c>
    </row>
    <row r="35">
      <c r="A35" s="50"/>
      <c r="E35" s="39" t="s">
        <v>753</v>
      </c>
      <c r="F35" s="37" t="s">
        <v>1789</v>
      </c>
      <c r="G35" s="39" t="s">
        <v>554</v>
      </c>
      <c r="H35" s="38" t="str">
        <f t="shared" si="1"/>
        <v>00034 Pyrous Mountain</v>
      </c>
    </row>
    <row r="36">
      <c r="A36" s="50" t="s">
        <v>1790</v>
      </c>
      <c r="B36" s="38" t="s">
        <v>257</v>
      </c>
      <c r="E36" s="39" t="s">
        <v>1791</v>
      </c>
      <c r="F36" s="37" t="s">
        <v>1792</v>
      </c>
      <c r="G36" s="39" t="s">
        <v>584</v>
      </c>
      <c r="H36" s="38" t="str">
        <f t="shared" si="1"/>
        <v>00035 Byxbysion Wasteland</v>
      </c>
    </row>
    <row r="37">
      <c r="A37" s="50"/>
      <c r="E37" s="39"/>
      <c r="F37" s="37" t="s">
        <v>1793</v>
      </c>
      <c r="G37" s="25" t="s">
        <v>593</v>
      </c>
      <c r="H37" s="38" t="str">
        <f t="shared" si="1"/>
        <v>00036 Byxbysion Tunnels</v>
      </c>
    </row>
    <row r="38">
      <c r="A38" s="50" t="s">
        <v>1794</v>
      </c>
      <c r="B38" s="38" t="s">
        <v>264</v>
      </c>
      <c r="E38" s="39" t="s">
        <v>1795</v>
      </c>
      <c r="F38" s="37" t="s">
        <v>1796</v>
      </c>
      <c r="G38" s="39" t="s">
        <v>617</v>
      </c>
      <c r="H38" s="38" t="str">
        <f t="shared" si="1"/>
        <v>00037 Hidden Tunnel</v>
      </c>
    </row>
    <row r="39">
      <c r="A39" s="50"/>
      <c r="E39" s="39"/>
      <c r="F39" s="37" t="s">
        <v>1797</v>
      </c>
      <c r="G39" s="39" t="s">
        <v>598</v>
      </c>
      <c r="H39" s="38" t="str">
        <f t="shared" si="1"/>
        <v>00038 Byxbysion Grotto</v>
      </c>
    </row>
    <row r="40">
      <c r="A40" s="50"/>
      <c r="E40" s="39"/>
      <c r="F40" s="37" t="s">
        <v>1798</v>
      </c>
      <c r="G40" s="25" t="s">
        <v>771</v>
      </c>
      <c r="H40" s="38" t="str">
        <f t="shared" si="1"/>
        <v>00039 Wasteland Wall</v>
      </c>
    </row>
    <row r="41">
      <c r="A41" s="50" t="s">
        <v>1799</v>
      </c>
      <c r="B41" s="38" t="s">
        <v>308</v>
      </c>
      <c r="E41" s="39" t="s">
        <v>1155</v>
      </c>
      <c r="F41" s="37" t="s">
        <v>1800</v>
      </c>
      <c r="G41" s="25" t="s">
        <v>109</v>
      </c>
      <c r="H41" s="38" t="str">
        <f t="shared" si="1"/>
        <v>00040 Lower Peridot Ward</v>
      </c>
    </row>
    <row r="42">
      <c r="A42" s="50" t="s">
        <v>1801</v>
      </c>
      <c r="B42" s="38" t="s">
        <v>343</v>
      </c>
      <c r="E42" s="39" t="s">
        <v>1240</v>
      </c>
      <c r="F42" s="37" t="s">
        <v>1802</v>
      </c>
      <c r="G42" s="25" t="s">
        <v>257</v>
      </c>
      <c r="H42" s="38" t="str">
        <f t="shared" si="1"/>
        <v>00041 Coral Ward</v>
      </c>
    </row>
    <row r="43">
      <c r="A43" s="50"/>
      <c r="E43" s="39"/>
      <c r="F43" s="37" t="s">
        <v>1803</v>
      </c>
      <c r="G43" s="25" t="s">
        <v>185</v>
      </c>
      <c r="H43" s="38" t="str">
        <f t="shared" si="1"/>
        <v>00042 Underground Railnet</v>
      </c>
    </row>
    <row r="44">
      <c r="A44" s="50"/>
      <c r="E44" s="39"/>
      <c r="F44" s="37" t="s">
        <v>1804</v>
      </c>
      <c r="G44" s="25" t="s">
        <v>619</v>
      </c>
      <c r="H44" s="38" t="str">
        <f t="shared" si="1"/>
        <v>00043 Chrysolia Forest</v>
      </c>
    </row>
    <row r="45">
      <c r="A45" s="50"/>
      <c r="E45" s="39"/>
      <c r="F45" s="37" t="s">
        <v>1805</v>
      </c>
      <c r="G45" s="39" t="s">
        <v>643</v>
      </c>
      <c r="H45" s="38" t="str">
        <f t="shared" si="1"/>
        <v>00044 Chrysolia Spring</v>
      </c>
    </row>
    <row r="46">
      <c r="A46" s="50"/>
      <c r="E46" s="39"/>
      <c r="F46" s="37" t="s">
        <v>1806</v>
      </c>
      <c r="G46" s="25" t="s">
        <v>650</v>
      </c>
      <c r="H46" s="38" t="str">
        <f t="shared" si="1"/>
        <v>00045 Spinel Town</v>
      </c>
    </row>
    <row r="47">
      <c r="A47" s="50"/>
      <c r="E47" s="39"/>
      <c r="F47" s="37" t="s">
        <v>1807</v>
      </c>
      <c r="G47" s="25" t="s">
        <v>257</v>
      </c>
      <c r="H47" s="38" t="str">
        <f t="shared" si="1"/>
        <v>00046 Coral Ward</v>
      </c>
    </row>
    <row r="48">
      <c r="A48" s="50"/>
      <c r="E48" s="39"/>
      <c r="F48" s="37" t="s">
        <v>1808</v>
      </c>
      <c r="G48" s="25" t="s">
        <v>534</v>
      </c>
      <c r="H48" s="38" t="str">
        <f t="shared" si="1"/>
        <v>00047 Apophyll Beach</v>
      </c>
    </row>
    <row r="49">
      <c r="A49" s="50"/>
      <c r="E49" s="39"/>
      <c r="F49" s="37" t="s">
        <v>1809</v>
      </c>
      <c r="G49" s="25" t="s">
        <v>530</v>
      </c>
      <c r="H49" s="38" t="str">
        <f t="shared" si="1"/>
        <v>00048 Apophyll Academy</v>
      </c>
    </row>
    <row r="50">
      <c r="A50" s="50"/>
      <c r="E50" s="39"/>
      <c r="F50" s="37" t="s">
        <v>1810</v>
      </c>
      <c r="G50" s="25" t="s">
        <v>109</v>
      </c>
      <c r="H50" s="38" t="str">
        <f t="shared" si="1"/>
        <v>00049 Lower Peridot Ward</v>
      </c>
    </row>
    <row r="51">
      <c r="A51" s="50"/>
      <c r="E51" s="39"/>
      <c r="F51" s="37" t="s">
        <v>1811</v>
      </c>
      <c r="G51" s="25" t="s">
        <v>167</v>
      </c>
      <c r="H51" s="38" t="str">
        <f t="shared" si="1"/>
        <v>00050 Peridot Ward</v>
      </c>
    </row>
    <row r="52">
      <c r="A52" s="50"/>
      <c r="E52" s="39"/>
      <c r="F52" s="37" t="s">
        <v>1812</v>
      </c>
      <c r="G52" s="25" t="s">
        <v>374</v>
      </c>
      <c r="H52" s="38" t="str">
        <f t="shared" si="1"/>
        <v>00051 The Underroot</v>
      </c>
    </row>
    <row r="53">
      <c r="A53" s="50"/>
      <c r="E53" s="39"/>
      <c r="F53" s="37" t="s">
        <v>1813</v>
      </c>
      <c r="G53" s="25" t="s">
        <v>673</v>
      </c>
      <c r="H53" s="38" t="str">
        <f t="shared" si="1"/>
        <v>00052 Lapis Alleyway</v>
      </c>
    </row>
    <row r="54">
      <c r="A54" s="50"/>
      <c r="E54" s="39"/>
      <c r="F54" s="37" t="s">
        <v>1814</v>
      </c>
      <c r="G54" s="25" t="s">
        <v>567</v>
      </c>
      <c r="H54" s="38" t="str">
        <f t="shared" si="1"/>
        <v>00053 Azurine Island</v>
      </c>
    </row>
    <row r="55">
      <c r="A55" s="50"/>
      <c r="E55" s="39"/>
      <c r="F55" s="37" t="s">
        <v>1815</v>
      </c>
      <c r="G55" s="25" t="s">
        <v>677</v>
      </c>
      <c r="H55" s="38" t="str">
        <f t="shared" si="1"/>
        <v>00054 Tanzan Cove</v>
      </c>
    </row>
    <row r="56">
      <c r="A56" s="50" t="s">
        <v>1816</v>
      </c>
      <c r="B56" s="38" t="s">
        <v>308</v>
      </c>
      <c r="E56" s="39" t="s">
        <v>1299</v>
      </c>
      <c r="F56" s="37" t="s">
        <v>1817</v>
      </c>
      <c r="G56" s="39" t="s">
        <v>691</v>
      </c>
      <c r="H56" s="38" t="str">
        <f t="shared" si="1"/>
        <v>00055 Lost Railcave</v>
      </c>
    </row>
    <row r="57">
      <c r="A57" s="50" t="s">
        <v>1818</v>
      </c>
      <c r="B57" s="38" t="s">
        <v>308</v>
      </c>
      <c r="E57" s="39" t="s">
        <v>619</v>
      </c>
      <c r="F57" s="37" t="s">
        <v>1819</v>
      </c>
      <c r="G57" s="39" t="s">
        <v>695</v>
      </c>
      <c r="H57" s="38" t="str">
        <f t="shared" si="1"/>
        <v>00056 Tanzan Mountain</v>
      </c>
    </row>
    <row r="58">
      <c r="A58" s="50" t="s">
        <v>1820</v>
      </c>
      <c r="B58" s="38" t="s">
        <v>308</v>
      </c>
      <c r="E58" s="39" t="s">
        <v>643</v>
      </c>
      <c r="F58" s="37" t="s">
        <v>1821</v>
      </c>
      <c r="G58" s="39" t="s">
        <v>677</v>
      </c>
      <c r="H58" s="38" t="str">
        <f t="shared" si="1"/>
        <v>00057 Tanzan Cove</v>
      </c>
    </row>
    <row r="59">
      <c r="A59" s="50" t="s">
        <v>1822</v>
      </c>
      <c r="B59" s="38" t="s">
        <v>308</v>
      </c>
      <c r="E59" s="39" t="s">
        <v>1047</v>
      </c>
      <c r="F59" s="37" t="s">
        <v>1823</v>
      </c>
      <c r="G59" s="39" t="s">
        <v>700</v>
      </c>
      <c r="H59" s="38" t="str">
        <f t="shared" si="1"/>
        <v>00058 Tanzan Depths</v>
      </c>
    </row>
    <row r="60">
      <c r="A60" s="50"/>
      <c r="E60" s="39"/>
      <c r="F60" s="37" t="s">
        <v>1824</v>
      </c>
      <c r="G60" s="25" t="s">
        <v>403</v>
      </c>
      <c r="H60" s="38" t="str">
        <f t="shared" si="1"/>
        <v>00059 Yureyu Power Plant</v>
      </c>
      <c r="I60" s="25" t="s">
        <v>764</v>
      </c>
    </row>
    <row r="61">
      <c r="A61" s="50"/>
      <c r="E61" s="39"/>
      <c r="F61" s="37" t="s">
        <v>1825</v>
      </c>
      <c r="G61" s="39" t="s">
        <v>708</v>
      </c>
      <c r="H61" s="38" t="str">
        <f t="shared" si="1"/>
        <v>00060 South Aventurine Woods</v>
      </c>
    </row>
    <row r="62">
      <c r="A62" s="50"/>
      <c r="E62" s="39"/>
      <c r="F62" s="37" t="s">
        <v>1826</v>
      </c>
      <c r="G62" s="39" t="s">
        <v>725</v>
      </c>
      <c r="H62" s="38" t="str">
        <f t="shared" si="1"/>
        <v>00061 Route 1</v>
      </c>
    </row>
    <row r="63">
      <c r="A63" s="50" t="s">
        <v>1827</v>
      </c>
      <c r="B63" s="38" t="s">
        <v>391</v>
      </c>
      <c r="E63" s="39" t="s">
        <v>747</v>
      </c>
      <c r="F63" s="37" t="s">
        <v>1828</v>
      </c>
      <c r="G63" s="39" t="s">
        <v>743</v>
      </c>
      <c r="H63" s="38" t="str">
        <f t="shared" si="1"/>
        <v>00062 North Aventurine Woods</v>
      </c>
    </row>
    <row r="64">
      <c r="A64" s="50" t="s">
        <v>1829</v>
      </c>
      <c r="B64" s="38" t="s">
        <v>356</v>
      </c>
      <c r="E64" s="39" t="s">
        <v>1466</v>
      </c>
      <c r="F64" s="37" t="s">
        <v>1830</v>
      </c>
      <c r="G64" s="39" t="s">
        <v>746</v>
      </c>
      <c r="H64" s="38" t="str">
        <f t="shared" si="1"/>
        <v>00063 Vanhanen Labyrinth</v>
      </c>
    </row>
    <row r="65">
      <c r="A65" s="50"/>
      <c r="E65" s="39"/>
      <c r="F65" s="37" t="s">
        <v>1831</v>
      </c>
      <c r="G65" s="25" t="s">
        <v>776</v>
      </c>
      <c r="H65" s="38" t="str">
        <f t="shared" si="1"/>
        <v>00064 7th Street</v>
      </c>
    </row>
    <row r="66">
      <c r="A66" s="50"/>
      <c r="E66" s="39"/>
      <c r="F66" s="37" t="s">
        <v>1832</v>
      </c>
      <c r="G66" s="25" t="s">
        <v>794</v>
      </c>
      <c r="H66" s="38" t="str">
        <f t="shared" si="1"/>
        <v>00065 Subseven Sanctum</v>
      </c>
    </row>
    <row r="67">
      <c r="A67" s="50" t="s">
        <v>1833</v>
      </c>
      <c r="B67" s="38" t="s">
        <v>391</v>
      </c>
      <c r="E67" s="39" t="s">
        <v>505</v>
      </c>
      <c r="F67" s="37" t="s">
        <v>1834</v>
      </c>
      <c r="G67" s="39" t="s">
        <v>747</v>
      </c>
      <c r="H67" s="38" t="str">
        <f t="shared" si="1"/>
        <v>00066 Citae Astrae</v>
      </c>
    </row>
    <row r="68">
      <c r="A68" s="50" t="s">
        <v>1835</v>
      </c>
      <c r="B68" s="38" t="s">
        <v>1007</v>
      </c>
      <c r="E68" s="39" t="s">
        <v>1034</v>
      </c>
      <c r="F68" s="37" t="s">
        <v>1836</v>
      </c>
      <c r="G68" s="25" t="s">
        <v>519</v>
      </c>
      <c r="H68" s="38" t="str">
        <f t="shared" si="1"/>
        <v>00067 Slums Playground</v>
      </c>
    </row>
    <row r="69">
      <c r="A69" s="50" t="s">
        <v>1837</v>
      </c>
      <c r="B69" s="38" t="s">
        <v>374</v>
      </c>
      <c r="E69" s="39" t="s">
        <v>257</v>
      </c>
      <c r="F69" s="37" t="s">
        <v>1838</v>
      </c>
      <c r="G69" s="25" t="s">
        <v>753</v>
      </c>
      <c r="H69" s="38" t="str">
        <f t="shared" si="1"/>
        <v>00068 Celestinine Mountain</v>
      </c>
    </row>
    <row r="70">
      <c r="A70" s="50"/>
      <c r="E70" s="39"/>
      <c r="F70" s="37" t="s">
        <v>1839</v>
      </c>
      <c r="G70" s="39" t="s">
        <v>797</v>
      </c>
      <c r="H70" s="38" t="str">
        <f t="shared" si="1"/>
        <v>00069 Iolia Valley</v>
      </c>
    </row>
    <row r="71">
      <c r="A71" s="50"/>
      <c r="E71" s="39"/>
      <c r="F71" s="37" t="s">
        <v>1840</v>
      </c>
      <c r="G71" s="25" t="s">
        <v>816</v>
      </c>
      <c r="H71" s="38" t="str">
        <f t="shared" si="1"/>
        <v>00070 Agate Circus</v>
      </c>
    </row>
    <row r="72">
      <c r="A72" s="50" t="s">
        <v>1841</v>
      </c>
      <c r="B72" s="38" t="s">
        <v>415</v>
      </c>
      <c r="E72" s="39" t="s">
        <v>1027</v>
      </c>
      <c r="F72" s="37" t="s">
        <v>1842</v>
      </c>
      <c r="G72" s="39" t="s">
        <v>821</v>
      </c>
      <c r="H72" s="38" t="str">
        <f t="shared" si="1"/>
        <v>00071 Route 2</v>
      </c>
    </row>
    <row r="73">
      <c r="A73" s="50" t="s">
        <v>1843</v>
      </c>
      <c r="B73" s="38" t="s">
        <v>673</v>
      </c>
      <c r="E73" s="39" t="s">
        <v>1844</v>
      </c>
      <c r="F73" s="37" t="s">
        <v>1845</v>
      </c>
      <c r="G73" s="39" t="s">
        <v>834</v>
      </c>
      <c r="H73" s="38" t="str">
        <f t="shared" si="1"/>
        <v>00072 Celestinine Cascade</v>
      </c>
    </row>
    <row r="74">
      <c r="A74" s="50" t="s">
        <v>1846</v>
      </c>
      <c r="B74" s="38" t="s">
        <v>1847</v>
      </c>
      <c r="E74" s="39" t="s">
        <v>1410</v>
      </c>
      <c r="F74" s="37" t="s">
        <v>1848</v>
      </c>
      <c r="G74" s="18" t="s">
        <v>837</v>
      </c>
      <c r="H74" s="38" t="str">
        <f t="shared" si="1"/>
        <v>00073 Ametrine Mountain</v>
      </c>
    </row>
    <row r="75">
      <c r="A75" s="50" t="s">
        <v>1849</v>
      </c>
      <c r="B75" s="38" t="s">
        <v>1850</v>
      </c>
      <c r="E75" s="39" t="s">
        <v>435</v>
      </c>
      <c r="F75" s="37" t="s">
        <v>1851</v>
      </c>
      <c r="G75" s="38" t="s">
        <v>1852</v>
      </c>
      <c r="H75" s="38" t="str">
        <f t="shared" si="1"/>
        <v>00074 371 # Tanzan Mountain</v>
      </c>
      <c r="I75" s="25" t="s">
        <v>838</v>
      </c>
    </row>
    <row r="76">
      <c r="A76" s="50" t="s">
        <v>1853</v>
      </c>
      <c r="B76" s="38" t="s">
        <v>1854</v>
      </c>
      <c r="E76" s="39" t="s">
        <v>617</v>
      </c>
      <c r="F76" s="37" t="s">
        <v>1855</v>
      </c>
      <c r="G76" s="39" t="s">
        <v>859</v>
      </c>
      <c r="H76" s="38" t="str">
        <f t="shared" si="1"/>
        <v>00075 Route 3</v>
      </c>
    </row>
    <row r="77">
      <c r="A77" s="50" t="s">
        <v>1856</v>
      </c>
      <c r="B77" s="38" t="s">
        <v>1857</v>
      </c>
      <c r="E77" s="39" t="s">
        <v>1402</v>
      </c>
      <c r="F77" s="37" t="s">
        <v>1858</v>
      </c>
      <c r="G77" s="25" t="s">
        <v>753</v>
      </c>
      <c r="H77" s="38" t="str">
        <f t="shared" si="1"/>
        <v>00076 Celestinine Mountain</v>
      </c>
    </row>
    <row r="78">
      <c r="A78" s="50"/>
      <c r="E78" s="39"/>
      <c r="F78" s="37" t="s">
        <v>1859</v>
      </c>
      <c r="G78" s="25" t="s">
        <v>505</v>
      </c>
      <c r="H78" s="38" t="str">
        <f t="shared" si="1"/>
        <v>00077 Citrine Mountain</v>
      </c>
      <c r="I78" s="25" t="s">
        <v>754</v>
      </c>
    </row>
    <row r="79">
      <c r="A79" s="50" t="s">
        <v>1860</v>
      </c>
      <c r="B79" s="38" t="s">
        <v>1861</v>
      </c>
      <c r="E79" s="39" t="s">
        <v>1400</v>
      </c>
      <c r="F79" s="37" t="s">
        <v>1862</v>
      </c>
      <c r="G79" s="39" t="s">
        <v>869</v>
      </c>
      <c r="H79" s="38" t="str">
        <f t="shared" si="1"/>
        <v>00078 Route 4</v>
      </c>
      <c r="I79" s="25" t="s">
        <v>506</v>
      </c>
    </row>
    <row r="80">
      <c r="A80" s="50"/>
      <c r="E80" s="39"/>
      <c r="F80" s="37" t="s">
        <v>1863</v>
      </c>
      <c r="G80" s="25" t="s">
        <v>873</v>
      </c>
      <c r="H80" s="38" t="str">
        <f t="shared" si="1"/>
        <v>00079 Calcenon City</v>
      </c>
    </row>
    <row r="81">
      <c r="A81" s="50" t="s">
        <v>1864</v>
      </c>
      <c r="B81" s="38" t="s">
        <v>1865</v>
      </c>
      <c r="E81" s="39" t="s">
        <v>797</v>
      </c>
      <c r="F81" s="37" t="s">
        <v>1866</v>
      </c>
      <c r="G81" s="25" t="s">
        <v>837</v>
      </c>
      <c r="H81" s="38" t="str">
        <f t="shared" si="1"/>
        <v>00080 Ametrine Mountain</v>
      </c>
    </row>
    <row r="82">
      <c r="A82" s="50"/>
      <c r="E82" s="39"/>
      <c r="F82" s="37" t="s">
        <v>1867</v>
      </c>
      <c r="G82" s="34" t="s">
        <v>753</v>
      </c>
      <c r="H82" s="38" t="str">
        <f t="shared" si="1"/>
        <v>00081 Celestinine Mountain</v>
      </c>
      <c r="I82" s="25" t="s">
        <v>877</v>
      </c>
    </row>
    <row r="83">
      <c r="A83" s="50" t="s">
        <v>1868</v>
      </c>
      <c r="B83" s="38" t="s">
        <v>185</v>
      </c>
      <c r="E83" s="39" t="s">
        <v>308</v>
      </c>
      <c r="F83" s="37" t="s">
        <v>1869</v>
      </c>
      <c r="G83" s="39" t="s">
        <v>888</v>
      </c>
      <c r="H83" s="38" t="str">
        <f t="shared" si="1"/>
        <v>00082 Ametrine City</v>
      </c>
      <c r="I83" s="25" t="s">
        <v>1870</v>
      </c>
    </row>
    <row r="84">
      <c r="A84" s="50"/>
      <c r="E84" s="39"/>
      <c r="F84" s="37" t="s">
        <v>1871</v>
      </c>
      <c r="G84" s="34" t="s">
        <v>837</v>
      </c>
      <c r="H84" s="38" t="str">
        <f t="shared" si="1"/>
        <v>00083 Ametrine Mountain</v>
      </c>
    </row>
    <row r="85">
      <c r="A85" s="50" t="s">
        <v>1872</v>
      </c>
      <c r="B85" s="38" t="s">
        <v>403</v>
      </c>
      <c r="E85" s="39" t="s">
        <v>994</v>
      </c>
      <c r="F85" s="37" t="s">
        <v>1873</v>
      </c>
      <c r="G85" s="34" t="s">
        <v>897</v>
      </c>
      <c r="H85" s="38" t="str">
        <f t="shared" si="1"/>
        <v>00084 Glitch City - Mt Moon</v>
      </c>
      <c r="I85" s="25" t="s">
        <v>1874</v>
      </c>
    </row>
    <row r="86">
      <c r="A86" s="50"/>
      <c r="E86" s="39"/>
      <c r="F86" s="37" t="s">
        <v>1875</v>
      </c>
      <c r="G86" s="25" t="s">
        <v>1876</v>
      </c>
      <c r="H86" s="38" t="str">
        <f t="shared" si="1"/>
        <v>00085 Glitch City - Opal Ward</v>
      </c>
    </row>
    <row r="87">
      <c r="A87" s="50" t="s">
        <v>1877</v>
      </c>
      <c r="B87" s="38" t="s">
        <v>1751</v>
      </c>
      <c r="E87" s="39" t="s">
        <v>1878</v>
      </c>
      <c r="F87" s="37" t="s">
        <v>1879</v>
      </c>
      <c r="G87" s="25" t="s">
        <v>899</v>
      </c>
      <c r="H87" s="38" t="str">
        <f t="shared" si="1"/>
        <v>00086 Glitch City - Byxbysion Wasteland</v>
      </c>
    </row>
    <row r="88">
      <c r="A88" s="50" t="s">
        <v>1880</v>
      </c>
      <c r="B88" s="38" t="s">
        <v>1881</v>
      </c>
      <c r="E88" s="39" t="s">
        <v>673</v>
      </c>
      <c r="F88" s="37" t="s">
        <v>1882</v>
      </c>
      <c r="G88" s="25" t="s">
        <v>901</v>
      </c>
      <c r="H88" s="38" t="str">
        <f t="shared" si="1"/>
        <v>00087 Glitch City - Citae Astrae</v>
      </c>
    </row>
    <row r="89">
      <c r="A89" s="50"/>
      <c r="E89" s="39"/>
      <c r="F89" s="37" t="s">
        <v>1883</v>
      </c>
      <c r="G89" s="25" t="s">
        <v>902</v>
      </c>
      <c r="H89" s="38" t="str">
        <f t="shared" si="1"/>
        <v>00088 Glitch City - Victory Road</v>
      </c>
    </row>
    <row r="90">
      <c r="A90" s="50"/>
      <c r="E90" s="39"/>
      <c r="F90" s="37" t="s">
        <v>1884</v>
      </c>
      <c r="G90" s="25" t="s">
        <v>904</v>
      </c>
      <c r="H90" s="38" t="str">
        <f t="shared" si="1"/>
        <v>00089 Glitch City - Cerulean Cave</v>
      </c>
    </row>
    <row r="91">
      <c r="A91" s="50"/>
      <c r="E91" s="39"/>
      <c r="F91" s="37" t="s">
        <v>1885</v>
      </c>
      <c r="G91" s="25" t="s">
        <v>909</v>
      </c>
      <c r="H91" s="38" t="str">
        <f t="shared" si="1"/>
        <v>00090 Glitch City - Pokemon Mansion</v>
      </c>
    </row>
    <row r="92">
      <c r="A92" s="50" t="s">
        <v>1886</v>
      </c>
      <c r="B92" s="38" t="s">
        <v>1887</v>
      </c>
      <c r="E92" s="39" t="s">
        <v>1022</v>
      </c>
      <c r="F92" s="37" t="s">
        <v>1888</v>
      </c>
      <c r="G92" s="51" t="s">
        <v>834</v>
      </c>
      <c r="H92" s="38" t="str">
        <f t="shared" si="1"/>
        <v>00091 Celestinine Cascade</v>
      </c>
    </row>
    <row r="93">
      <c r="A93" s="50" t="s">
        <v>1889</v>
      </c>
      <c r="B93" s="38" t="s">
        <v>1887</v>
      </c>
      <c r="E93" s="39" t="s">
        <v>1890</v>
      </c>
      <c r="F93" s="37" t="s">
        <v>1891</v>
      </c>
      <c r="G93" s="51" t="s">
        <v>505</v>
      </c>
      <c r="H93" s="38" t="str">
        <f t="shared" si="1"/>
        <v>00092 Citrine Mountain</v>
      </c>
    </row>
    <row r="94">
      <c r="A94" s="50" t="s">
        <v>1892</v>
      </c>
      <c r="B94" s="38" t="s">
        <v>1893</v>
      </c>
      <c r="E94" s="39" t="s">
        <v>691</v>
      </c>
      <c r="F94" s="37" t="s">
        <v>1894</v>
      </c>
      <c r="G94" s="39" t="s">
        <v>927</v>
      </c>
      <c r="H94" s="38" t="str">
        <f t="shared" si="1"/>
        <v>00093 Water Treatment Center</v>
      </c>
    </row>
    <row r="95">
      <c r="A95" s="50" t="s">
        <v>1895</v>
      </c>
      <c r="B95" s="38" t="s">
        <v>1893</v>
      </c>
      <c r="E95" s="39" t="s">
        <v>163</v>
      </c>
      <c r="F95" s="37" t="s">
        <v>1896</v>
      </c>
      <c r="G95" s="33" t="s">
        <v>1775</v>
      </c>
      <c r="H95" s="38" t="str">
        <f t="shared" si="1"/>
        <v>00094 Beryl Water Grid</v>
      </c>
    </row>
    <row r="96">
      <c r="A96" s="50" t="s">
        <v>1897</v>
      </c>
      <c r="B96" s="38" t="s">
        <v>567</v>
      </c>
      <c r="E96" s="39" t="s">
        <v>109</v>
      </c>
      <c r="F96" s="37" t="s">
        <v>1898</v>
      </c>
      <c r="G96" s="33" t="s">
        <v>1844</v>
      </c>
      <c r="H96" s="38" t="str">
        <f t="shared" si="1"/>
        <v>00095 Coral Water Grid</v>
      </c>
    </row>
    <row r="97">
      <c r="A97" s="50" t="s">
        <v>1899</v>
      </c>
      <c r="B97" s="38" t="s">
        <v>584</v>
      </c>
      <c r="E97" s="39" t="s">
        <v>980</v>
      </c>
      <c r="F97" s="37" t="s">
        <v>1900</v>
      </c>
      <c r="G97" s="33" t="s">
        <v>1878</v>
      </c>
      <c r="H97" s="38" t="str">
        <f t="shared" si="1"/>
        <v>00096 Jasper Water Grid</v>
      </c>
    </row>
    <row r="98">
      <c r="A98" s="50"/>
      <c r="E98" s="39"/>
      <c r="F98" s="37" t="s">
        <v>1901</v>
      </c>
      <c r="G98" s="33" t="s">
        <v>1890</v>
      </c>
      <c r="H98" s="38" t="str">
        <f t="shared" si="1"/>
        <v>00097 Lapis Water Grid</v>
      </c>
    </row>
    <row r="99">
      <c r="A99" s="50"/>
      <c r="E99" s="39"/>
      <c r="F99" s="37" t="s">
        <v>1902</v>
      </c>
      <c r="G99" s="33" t="s">
        <v>1903</v>
      </c>
      <c r="H99" s="38" t="str">
        <f t="shared" si="1"/>
        <v>00098 North Obsidia Water Grid</v>
      </c>
    </row>
    <row r="100">
      <c r="A100" s="50" t="s">
        <v>1904</v>
      </c>
      <c r="B100" s="38" t="s">
        <v>593</v>
      </c>
      <c r="E100" s="39" t="s">
        <v>343</v>
      </c>
      <c r="F100" s="37" t="s">
        <v>1905</v>
      </c>
      <c r="G100" s="33" t="s">
        <v>1906</v>
      </c>
      <c r="H100" s="38" t="str">
        <f t="shared" si="1"/>
        <v>00099 Onyx Water Grid</v>
      </c>
    </row>
    <row r="101">
      <c r="A101" s="50"/>
      <c r="E101" s="39"/>
      <c r="F101" s="37" t="s">
        <v>1907</v>
      </c>
      <c r="G101" s="33" t="s">
        <v>1908</v>
      </c>
      <c r="H101" s="38" t="str">
        <f t="shared" si="1"/>
        <v>00100 Opal Water Grid</v>
      </c>
    </row>
    <row r="102">
      <c r="A102" s="50" t="s">
        <v>1909</v>
      </c>
      <c r="B102" s="38" t="s">
        <v>593</v>
      </c>
      <c r="E102" s="39" t="s">
        <v>1000</v>
      </c>
      <c r="F102" s="37" t="s">
        <v>1910</v>
      </c>
      <c r="G102" s="33" t="s">
        <v>1911</v>
      </c>
      <c r="H102" s="38" t="str">
        <f t="shared" si="1"/>
        <v>00101 Peridot Water Grid</v>
      </c>
    </row>
    <row r="103">
      <c r="A103" s="50" t="s">
        <v>1912</v>
      </c>
      <c r="B103" s="38" t="s">
        <v>598</v>
      </c>
      <c r="E103" s="39" t="s">
        <v>1482</v>
      </c>
      <c r="F103" s="37" t="s">
        <v>1913</v>
      </c>
      <c r="G103" s="39" t="s">
        <v>1775</v>
      </c>
      <c r="H103" s="38" t="str">
        <f t="shared" si="1"/>
        <v>00102 Beryl Water Grid</v>
      </c>
    </row>
    <row r="104">
      <c r="A104" s="50" t="s">
        <v>1914</v>
      </c>
      <c r="B104" s="38" t="s">
        <v>617</v>
      </c>
      <c r="E104" s="39" t="s">
        <v>1488</v>
      </c>
      <c r="F104" s="37" t="s">
        <v>1915</v>
      </c>
      <c r="G104" s="39" t="s">
        <v>1791</v>
      </c>
      <c r="H104" s="38" t="str">
        <f t="shared" si="1"/>
        <v>00103 Central Obsidia Water Grid</v>
      </c>
    </row>
    <row r="105">
      <c r="A105" s="50" t="s">
        <v>1916</v>
      </c>
      <c r="B105" s="38" t="s">
        <v>598</v>
      </c>
      <c r="E105" s="39" t="s">
        <v>1083</v>
      </c>
      <c r="F105" s="37" t="s">
        <v>1917</v>
      </c>
      <c r="G105" s="25" t="s">
        <v>797</v>
      </c>
      <c r="H105" s="38" t="str">
        <f t="shared" si="1"/>
        <v>00104 Iolia Valley</v>
      </c>
    </row>
    <row r="106">
      <c r="A106" s="50" t="s">
        <v>1918</v>
      </c>
      <c r="B106" s="38" t="s">
        <v>185</v>
      </c>
      <c r="E106" s="39" t="s">
        <v>1412</v>
      </c>
      <c r="F106" s="37" t="s">
        <v>1919</v>
      </c>
      <c r="G106" s="25" t="s">
        <v>1920</v>
      </c>
      <c r="H106" s="38" t="str">
        <f t="shared" si="1"/>
        <v>00105 512 # Grand Stairway</v>
      </c>
    </row>
    <row r="107">
      <c r="A107" s="50" t="s">
        <v>1921</v>
      </c>
      <c r="B107" s="38" t="s">
        <v>185</v>
      </c>
      <c r="E107" s="39" t="s">
        <v>1922</v>
      </c>
      <c r="F107" s="37" t="s">
        <v>1923</v>
      </c>
      <c r="G107" s="39" t="s">
        <v>1903</v>
      </c>
      <c r="H107" s="38" t="str">
        <f t="shared" si="1"/>
        <v>00106 North Obsidia Water Grid</v>
      </c>
      <c r="I107" s="25" t="s">
        <v>1924</v>
      </c>
    </row>
    <row r="108">
      <c r="A108" s="50"/>
      <c r="E108" s="39"/>
      <c r="F108" s="37" t="s">
        <v>1925</v>
      </c>
      <c r="G108" s="33" t="s">
        <v>967</v>
      </c>
      <c r="H108" s="38" t="str">
        <f t="shared" si="1"/>
        <v>00107 Opal Ward Renovated</v>
      </c>
    </row>
    <row r="109">
      <c r="A109" s="50"/>
      <c r="E109" s="39"/>
      <c r="F109" s="37" t="s">
        <v>1926</v>
      </c>
      <c r="G109" s="52" t="s">
        <v>980</v>
      </c>
      <c r="H109" s="38" t="str">
        <f t="shared" si="1"/>
        <v>00108 Lower Peridot Ward Renovated</v>
      </c>
    </row>
    <row r="110">
      <c r="A110" s="50" t="s">
        <v>1927</v>
      </c>
      <c r="B110" s="38" t="s">
        <v>695</v>
      </c>
      <c r="E110" s="39" t="s">
        <v>1458</v>
      </c>
      <c r="F110" s="37" t="s">
        <v>1928</v>
      </c>
      <c r="G110" s="34" t="s">
        <v>986</v>
      </c>
      <c r="H110" s="38" t="str">
        <f t="shared" si="1"/>
        <v>00109 Lower Peridot Alley Renovated</v>
      </c>
    </row>
    <row r="111">
      <c r="A111" s="50" t="s">
        <v>1929</v>
      </c>
      <c r="B111" s="38" t="s">
        <v>677</v>
      </c>
      <c r="E111" s="39" t="s">
        <v>1930</v>
      </c>
      <c r="F111" s="37" t="s">
        <v>1931</v>
      </c>
      <c r="G111" s="33" t="s">
        <v>990</v>
      </c>
      <c r="H111" s="38" t="str">
        <f t="shared" si="1"/>
        <v>00110 Peridot Ward Renovated</v>
      </c>
    </row>
    <row r="112">
      <c r="A112" s="50" t="s">
        <v>1932</v>
      </c>
      <c r="B112" s="38" t="s">
        <v>619</v>
      </c>
      <c r="D112" s="38" t="s">
        <v>619</v>
      </c>
      <c r="E112" s="39" t="s">
        <v>1933</v>
      </c>
      <c r="F112" s="37" t="s">
        <v>1934</v>
      </c>
      <c r="G112" s="33" t="s">
        <v>992</v>
      </c>
      <c r="H112" s="38" t="str">
        <f t="shared" si="1"/>
        <v>00111 North Peridot Alley Renovated</v>
      </c>
    </row>
    <row r="113">
      <c r="A113" s="50" t="s">
        <v>1935</v>
      </c>
      <c r="B113" s="38" t="s">
        <v>1936</v>
      </c>
      <c r="D113" s="38" t="s">
        <v>1936</v>
      </c>
      <c r="E113" s="39" t="s">
        <v>1937</v>
      </c>
      <c r="F113" s="37" t="s">
        <v>1938</v>
      </c>
      <c r="G113" s="33" t="s">
        <v>994</v>
      </c>
      <c r="H113" s="38" t="str">
        <f t="shared" si="1"/>
        <v>00112 Jasper Ward Renovated</v>
      </c>
    </row>
    <row r="114">
      <c r="A114" s="50" t="s">
        <v>1939</v>
      </c>
      <c r="B114" s="38" t="s">
        <v>700</v>
      </c>
      <c r="D114" s="38" t="s">
        <v>700</v>
      </c>
      <c r="E114" s="39" t="s">
        <v>1437</v>
      </c>
      <c r="F114" s="37" t="s">
        <v>1940</v>
      </c>
      <c r="G114" s="33" t="s">
        <v>1000</v>
      </c>
      <c r="H114" s="38" t="str">
        <f t="shared" si="1"/>
        <v>00113 Malchous Forest Park Renovated</v>
      </c>
    </row>
    <row r="115">
      <c r="A115" s="50" t="s">
        <v>1941</v>
      </c>
      <c r="B115" s="38" t="s">
        <v>691</v>
      </c>
      <c r="D115" s="38" t="s">
        <v>691</v>
      </c>
      <c r="E115" s="39" t="s">
        <v>743</v>
      </c>
      <c r="F115" s="37" t="s">
        <v>1942</v>
      </c>
      <c r="G115" s="33" t="s">
        <v>1002</v>
      </c>
      <c r="H115" s="38" t="str">
        <f t="shared" si="1"/>
        <v>00114 Beryl Ward Renovated</v>
      </c>
    </row>
    <row r="116">
      <c r="A116" s="50" t="s">
        <v>1943</v>
      </c>
      <c r="B116" s="38" t="s">
        <v>700</v>
      </c>
      <c r="D116" s="38" t="s">
        <v>700</v>
      </c>
      <c r="E116" s="39" t="s">
        <v>415</v>
      </c>
      <c r="F116" s="37" t="s">
        <v>1944</v>
      </c>
      <c r="G116" s="33" t="s">
        <v>1767</v>
      </c>
      <c r="H116" s="38" t="str">
        <f t="shared" si="1"/>
        <v>00115 Beryl Cemetery Renovated</v>
      </c>
    </row>
    <row r="117">
      <c r="A117" s="50" t="s">
        <v>1945</v>
      </c>
      <c r="B117" s="38" t="s">
        <v>700</v>
      </c>
      <c r="E117" s="39" t="s">
        <v>1017</v>
      </c>
      <c r="F117" s="37" t="s">
        <v>1946</v>
      </c>
      <c r="G117" s="34" t="s">
        <v>1009</v>
      </c>
      <c r="H117" s="38" t="str">
        <f t="shared" si="1"/>
        <v>00116 Obsidia Ward Renovated</v>
      </c>
    </row>
    <row r="118">
      <c r="A118" s="50"/>
      <c r="E118" s="39"/>
      <c r="F118" s="37" t="s">
        <v>1947</v>
      </c>
      <c r="G118" s="34" t="s">
        <v>1323</v>
      </c>
      <c r="H118" s="38" t="str">
        <f t="shared" si="1"/>
        <v>00117 North Obsidia Ward Renovated</v>
      </c>
    </row>
    <row r="119">
      <c r="A119" s="50" t="s">
        <v>1948</v>
      </c>
      <c r="B119" s="38" t="s">
        <v>700</v>
      </c>
      <c r="E119" s="39" t="s">
        <v>1323</v>
      </c>
      <c r="F119" s="37" t="s">
        <v>1949</v>
      </c>
      <c r="G119" s="33" t="s">
        <v>1017</v>
      </c>
      <c r="H119" s="38" t="str">
        <f t="shared" si="1"/>
        <v>00118 North Obsidia Alleyway Renovated</v>
      </c>
    </row>
    <row r="120">
      <c r="A120" s="50" t="s">
        <v>1950</v>
      </c>
      <c r="B120" s="38" t="s">
        <v>700</v>
      </c>
      <c r="E120" s="39" t="s">
        <v>1903</v>
      </c>
      <c r="F120" s="37" t="s">
        <v>1951</v>
      </c>
      <c r="G120" s="33" t="s">
        <v>1019</v>
      </c>
      <c r="H120" s="38" t="str">
        <f t="shared" si="1"/>
        <v>00119 Obsidia Alleyway Renovated</v>
      </c>
    </row>
    <row r="121">
      <c r="A121" s="50" t="s">
        <v>1952</v>
      </c>
      <c r="B121" s="38" t="s">
        <v>700</v>
      </c>
      <c r="E121" s="39" t="s">
        <v>182</v>
      </c>
      <c r="F121" s="37" t="s">
        <v>1953</v>
      </c>
      <c r="G121" s="34" t="s">
        <v>1054</v>
      </c>
      <c r="H121" s="38" t="str">
        <f t="shared" si="1"/>
        <v>00120 Obsidia Slums Renovated</v>
      </c>
    </row>
    <row r="122">
      <c r="A122" s="50" t="s">
        <v>1954</v>
      </c>
      <c r="B122" s="38" t="s">
        <v>700</v>
      </c>
      <c r="E122" s="39" t="s">
        <v>992</v>
      </c>
      <c r="F122" s="37" t="s">
        <v>1955</v>
      </c>
      <c r="G122" s="33" t="s">
        <v>1021</v>
      </c>
      <c r="H122" s="38" t="str">
        <f t="shared" si="1"/>
        <v>00121 South Obsidia Ward Renovated</v>
      </c>
    </row>
    <row r="123">
      <c r="A123" s="50" t="s">
        <v>1956</v>
      </c>
      <c r="B123" s="38" t="s">
        <v>700</v>
      </c>
      <c r="E123" s="39" t="s">
        <v>247</v>
      </c>
      <c r="F123" s="37" t="s">
        <v>1957</v>
      </c>
      <c r="G123" s="33" t="s">
        <v>1022</v>
      </c>
      <c r="H123" s="38" t="str">
        <f t="shared" si="1"/>
        <v>00122 Lapis Ward Renovated</v>
      </c>
    </row>
    <row r="124">
      <c r="A124" s="50"/>
      <c r="E124" s="39"/>
      <c r="F124" s="37" t="s">
        <v>1958</v>
      </c>
      <c r="G124" s="34" t="s">
        <v>1959</v>
      </c>
      <c r="H124" s="38" t="str">
        <f t="shared" si="1"/>
        <v>00123 Lapis Ward Alleyway Renovated</v>
      </c>
    </row>
    <row r="125">
      <c r="A125" s="50" t="s">
        <v>1960</v>
      </c>
      <c r="B125" s="38" t="s">
        <v>1961</v>
      </c>
      <c r="D125" s="38" t="s">
        <v>1961</v>
      </c>
      <c r="E125" s="39" t="s">
        <v>1019</v>
      </c>
      <c r="F125" s="37" t="s">
        <v>1962</v>
      </c>
      <c r="G125" s="33" t="s">
        <v>1024</v>
      </c>
      <c r="H125" s="38" t="str">
        <f t="shared" si="1"/>
        <v>00124 Onyx Ward Renovated</v>
      </c>
    </row>
    <row r="126">
      <c r="A126" s="50" t="s">
        <v>1963</v>
      </c>
      <c r="B126" s="38" t="s">
        <v>771</v>
      </c>
      <c r="D126" s="38" t="s">
        <v>771</v>
      </c>
      <c r="E126" s="39" t="s">
        <v>1961</v>
      </c>
      <c r="F126" s="37" t="s">
        <v>1964</v>
      </c>
      <c r="G126" s="33" t="s">
        <v>1027</v>
      </c>
      <c r="H126" s="38" t="str">
        <f t="shared" si="1"/>
        <v>00125 Coral Ward Renovated</v>
      </c>
    </row>
    <row r="127">
      <c r="A127" s="50" t="s">
        <v>1965</v>
      </c>
      <c r="B127" s="38" t="s">
        <v>403</v>
      </c>
      <c r="D127" s="38" t="s">
        <v>403</v>
      </c>
      <c r="E127" s="39" t="s">
        <v>222</v>
      </c>
      <c r="F127" s="37" t="s">
        <v>1966</v>
      </c>
      <c r="G127" s="33" t="s">
        <v>1034</v>
      </c>
      <c r="H127" s="38" t="str">
        <f t="shared" si="1"/>
        <v>00126 Coral Lighthouse Renovated</v>
      </c>
    </row>
    <row r="128">
      <c r="A128" s="50" t="s">
        <v>1967</v>
      </c>
      <c r="B128" s="38" t="s">
        <v>708</v>
      </c>
      <c r="D128" s="38" t="s">
        <v>708</v>
      </c>
      <c r="E128" s="39" t="s">
        <v>1009</v>
      </c>
      <c r="F128" s="37" t="s">
        <v>1968</v>
      </c>
      <c r="G128" s="33" t="s">
        <v>1037</v>
      </c>
      <c r="H128" s="38" t="str">
        <f t="shared" si="1"/>
        <v>00127 Azurine Lake Renovated</v>
      </c>
    </row>
    <row r="129">
      <c r="A129" s="50" t="s">
        <v>1969</v>
      </c>
      <c r="B129" s="38" t="s">
        <v>708</v>
      </c>
      <c r="E129" s="39" t="s">
        <v>1108</v>
      </c>
      <c r="F129" s="37" t="s">
        <v>1970</v>
      </c>
      <c r="G129" s="33" t="s">
        <v>1056</v>
      </c>
      <c r="H129" s="38" t="str">
        <f t="shared" si="1"/>
        <v>00128 Azurine Island Renovated</v>
      </c>
    </row>
    <row r="130">
      <c r="A130" s="50" t="s">
        <v>1971</v>
      </c>
      <c r="B130" s="38" t="s">
        <v>708</v>
      </c>
      <c r="E130" s="39" t="s">
        <v>1116</v>
      </c>
      <c r="F130" s="37" t="s">
        <v>1972</v>
      </c>
      <c r="G130" s="33" t="s">
        <v>1044</v>
      </c>
      <c r="H130" s="38" t="str">
        <f t="shared" si="1"/>
        <v>00129 Azurine Cave Renovated</v>
      </c>
    </row>
    <row r="131">
      <c r="A131" s="33" t="s">
        <v>1973</v>
      </c>
      <c r="B131" s="38" t="s">
        <v>725</v>
      </c>
      <c r="D131" s="38" t="s">
        <v>725</v>
      </c>
      <c r="E131" s="39" t="s">
        <v>264</v>
      </c>
      <c r="F131" s="37" t="s">
        <v>1974</v>
      </c>
      <c r="G131" s="33" t="s">
        <v>1045</v>
      </c>
      <c r="H131" s="38" t="str">
        <f t="shared" si="1"/>
        <v>00130 Apophyll Beach Renovated</v>
      </c>
    </row>
    <row r="132">
      <c r="A132" s="33" t="s">
        <v>1975</v>
      </c>
      <c r="B132" s="38" t="s">
        <v>725</v>
      </c>
      <c r="E132" s="39" t="s">
        <v>1024</v>
      </c>
      <c r="F132" s="37" t="s">
        <v>1976</v>
      </c>
      <c r="G132" s="33" t="s">
        <v>1728</v>
      </c>
      <c r="H132" s="38" t="str">
        <f t="shared" si="1"/>
        <v>00131 Apophyll Academy Renovated</v>
      </c>
    </row>
    <row r="133">
      <c r="A133" s="33" t="s">
        <v>1977</v>
      </c>
      <c r="B133" s="38" t="s">
        <v>725</v>
      </c>
      <c r="E133" s="39" t="s">
        <v>1906</v>
      </c>
      <c r="F133" s="37" t="s">
        <v>1978</v>
      </c>
      <c r="G133" s="25" t="s">
        <v>374</v>
      </c>
      <c r="H133" s="38" t="str">
        <f t="shared" si="1"/>
        <v>00132 The Underroot</v>
      </c>
    </row>
    <row r="134">
      <c r="A134" s="49"/>
      <c r="E134" s="39"/>
      <c r="F134" s="37" t="s">
        <v>1979</v>
      </c>
      <c r="G134" s="25" t="s">
        <v>677</v>
      </c>
      <c r="H134" s="38" t="str">
        <f t="shared" si="1"/>
        <v>00133 Tanzan Cove</v>
      </c>
    </row>
    <row r="135">
      <c r="A135" s="49"/>
      <c r="E135" s="39"/>
      <c r="F135" s="37" t="s">
        <v>1980</v>
      </c>
      <c r="G135" s="25" t="s">
        <v>643</v>
      </c>
      <c r="H135" s="38" t="str">
        <f t="shared" si="1"/>
        <v>00134 Chrysolia Spring</v>
      </c>
    </row>
    <row r="136">
      <c r="A136" s="49"/>
      <c r="E136" s="39"/>
      <c r="F136" s="37" t="s">
        <v>1981</v>
      </c>
      <c r="G136" s="25" t="s">
        <v>743</v>
      </c>
      <c r="H136" s="38" t="str">
        <f t="shared" si="1"/>
        <v>00135 North Aventurine Woods</v>
      </c>
    </row>
    <row r="137">
      <c r="A137" s="49"/>
      <c r="E137" s="39"/>
      <c r="F137" s="37" t="s">
        <v>1982</v>
      </c>
      <c r="G137" s="25" t="s">
        <v>797</v>
      </c>
      <c r="H137" s="38" t="str">
        <f t="shared" si="1"/>
        <v>00136 Iolia Valley</v>
      </c>
    </row>
    <row r="138">
      <c r="A138" s="49"/>
      <c r="E138" s="39"/>
      <c r="F138" s="37" t="s">
        <v>1983</v>
      </c>
      <c r="G138" s="25" t="s">
        <v>834</v>
      </c>
      <c r="H138" s="38" t="str">
        <f t="shared" si="1"/>
        <v>00137 Celestinine Cascade</v>
      </c>
    </row>
    <row r="139">
      <c r="A139" s="49"/>
      <c r="E139" s="39"/>
      <c r="F139" s="37" t="s">
        <v>1984</v>
      </c>
      <c r="G139" s="25" t="s">
        <v>837</v>
      </c>
      <c r="H139" s="38" t="str">
        <f t="shared" si="1"/>
        <v>00138 Ametrine Mountain</v>
      </c>
    </row>
    <row r="140">
      <c r="A140" s="49"/>
      <c r="E140" s="39"/>
      <c r="F140" s="37" t="s">
        <v>1985</v>
      </c>
      <c r="G140" s="25" t="s">
        <v>753</v>
      </c>
      <c r="H140" s="38" t="str">
        <f t="shared" si="1"/>
        <v>00139 Celestinine Mountain</v>
      </c>
    </row>
    <row r="141">
      <c r="A141" s="49"/>
      <c r="E141" s="39"/>
      <c r="F141" s="37" t="s">
        <v>1986</v>
      </c>
      <c r="G141" s="25" t="s">
        <v>505</v>
      </c>
      <c r="H141" s="38" t="str">
        <f t="shared" si="1"/>
        <v>00140 Citrine Mountain</v>
      </c>
    </row>
    <row r="142">
      <c r="A142" s="49"/>
      <c r="E142" s="39"/>
      <c r="F142" s="37" t="s">
        <v>1987</v>
      </c>
      <c r="G142" s="25" t="s">
        <v>1046</v>
      </c>
      <c r="H142" s="38" t="str">
        <f t="shared" si="1"/>
        <v>00141 Route 4 - Revisit</v>
      </c>
    </row>
    <row r="143">
      <c r="A143" s="49"/>
      <c r="E143" s="39"/>
      <c r="F143" s="37" t="s">
        <v>1988</v>
      </c>
      <c r="G143" s="25" t="s">
        <v>927</v>
      </c>
      <c r="H143" s="38" t="str">
        <f t="shared" si="1"/>
        <v>00142 Water Treatment Center</v>
      </c>
    </row>
    <row r="144">
      <c r="A144" s="49"/>
      <c r="E144" s="39"/>
      <c r="F144" s="37" t="s">
        <v>1989</v>
      </c>
      <c r="G144" s="25" t="s">
        <v>1890</v>
      </c>
      <c r="H144" s="38" t="str">
        <f t="shared" si="1"/>
        <v>00143 Lapis Water Grid</v>
      </c>
    </row>
    <row r="145">
      <c r="A145" s="49"/>
      <c r="E145" s="39"/>
      <c r="F145" s="37" t="s">
        <v>1990</v>
      </c>
      <c r="G145" s="25" t="s">
        <v>1791</v>
      </c>
      <c r="H145" s="38" t="str">
        <f t="shared" si="1"/>
        <v>00144 Central Obsidia Water Grid</v>
      </c>
    </row>
    <row r="146">
      <c r="A146" s="49"/>
      <c r="E146" s="39"/>
      <c r="F146" s="37" t="s">
        <v>1991</v>
      </c>
      <c r="G146" s="25" t="s">
        <v>1903</v>
      </c>
      <c r="H146" s="38" t="str">
        <f t="shared" si="1"/>
        <v>00145 North Obsidia Water Grid</v>
      </c>
    </row>
    <row r="147">
      <c r="A147" s="49"/>
      <c r="E147" s="39"/>
      <c r="F147" s="37" t="s">
        <v>1992</v>
      </c>
      <c r="G147" s="25" t="s">
        <v>1993</v>
      </c>
      <c r="H147" s="38" t="str">
        <f t="shared" si="1"/>
        <v>00146 Onyx Water Grid 2</v>
      </c>
    </row>
    <row r="148">
      <c r="A148" s="49"/>
      <c r="E148" s="39"/>
      <c r="F148" s="37" t="s">
        <v>1994</v>
      </c>
      <c r="G148" s="25" t="s">
        <v>1995</v>
      </c>
      <c r="H148" s="38" t="str">
        <f t="shared" si="1"/>
        <v>00147 Coral Water Grid 2</v>
      </c>
    </row>
    <row r="149">
      <c r="A149" s="49"/>
      <c r="E149" s="39"/>
      <c r="F149" s="37" t="s">
        <v>1996</v>
      </c>
      <c r="G149" s="25" t="s">
        <v>1997</v>
      </c>
      <c r="H149" s="38" t="str">
        <f t="shared" si="1"/>
        <v>00148 Opal Water Grid 2</v>
      </c>
    </row>
    <row r="150">
      <c r="A150" s="49"/>
      <c r="E150" s="39"/>
      <c r="F150" s="37" t="s">
        <v>1998</v>
      </c>
      <c r="G150" s="25" t="s">
        <v>1999</v>
      </c>
      <c r="H150" s="38" t="str">
        <f t="shared" si="1"/>
        <v>00149 Peridot Water Grid 2</v>
      </c>
    </row>
    <row r="151">
      <c r="A151" s="49"/>
      <c r="E151" s="39"/>
      <c r="F151" s="37" t="s">
        <v>2000</v>
      </c>
      <c r="G151" s="25" t="s">
        <v>2001</v>
      </c>
      <c r="H151" s="38" t="str">
        <f t="shared" si="1"/>
        <v>00150 Jasper Water Grid 2</v>
      </c>
    </row>
    <row r="152">
      <c r="A152" s="49"/>
      <c r="E152" s="39"/>
      <c r="F152" s="37" t="s">
        <v>2002</v>
      </c>
      <c r="G152" s="25" t="s">
        <v>2003</v>
      </c>
      <c r="H152" s="38" t="str">
        <f t="shared" si="1"/>
        <v>00151 Beryl Water Grid 2</v>
      </c>
    </row>
    <row r="153">
      <c r="A153" s="49"/>
      <c r="E153" s="39"/>
      <c r="F153" s="37" t="s">
        <v>2004</v>
      </c>
      <c r="G153" s="34" t="s">
        <v>554</v>
      </c>
      <c r="H153" s="38" t="str">
        <f t="shared" si="1"/>
        <v>00152 Pyrous Mountain</v>
      </c>
    </row>
    <row r="154">
      <c r="A154" s="50" t="s">
        <v>2005</v>
      </c>
      <c r="B154" s="38" t="s">
        <v>743</v>
      </c>
      <c r="D154" s="38" t="s">
        <v>743</v>
      </c>
      <c r="E154" s="39" t="s">
        <v>79</v>
      </c>
      <c r="F154" s="37" t="s">
        <v>2006</v>
      </c>
      <c r="G154" s="34" t="s">
        <v>185</v>
      </c>
      <c r="H154" s="38" t="str">
        <f t="shared" si="1"/>
        <v>00153 Underground Railnet</v>
      </c>
    </row>
    <row r="155">
      <c r="A155" s="50"/>
      <c r="E155" s="39"/>
      <c r="F155" s="37" t="s">
        <v>2007</v>
      </c>
      <c r="G155" s="34" t="s">
        <v>505</v>
      </c>
      <c r="H155" s="38" t="str">
        <f t="shared" si="1"/>
        <v>00154 Citrine Mountain</v>
      </c>
    </row>
    <row r="156">
      <c r="A156" s="50"/>
      <c r="E156" s="39"/>
      <c r="F156" s="37" t="s">
        <v>2008</v>
      </c>
      <c r="G156" s="33" t="s">
        <v>1063</v>
      </c>
      <c r="H156" s="38" t="str">
        <f t="shared" si="1"/>
        <v>00155 Underground Railnet Renovated</v>
      </c>
    </row>
    <row r="157">
      <c r="A157" s="50" t="s">
        <v>2009</v>
      </c>
      <c r="B157" s="38" t="s">
        <v>743</v>
      </c>
      <c r="E157" s="39" t="s">
        <v>967</v>
      </c>
      <c r="F157" s="37" t="s">
        <v>2010</v>
      </c>
      <c r="G157" s="25" t="s">
        <v>643</v>
      </c>
      <c r="H157" s="38" t="str">
        <f t="shared" si="1"/>
        <v>00156 Chrysolia Spring</v>
      </c>
    </row>
    <row r="158">
      <c r="A158" s="33"/>
      <c r="E158" s="39"/>
      <c r="F158" s="37" t="s">
        <v>2011</v>
      </c>
      <c r="G158" s="39" t="s">
        <v>1047</v>
      </c>
      <c r="H158" s="38" t="str">
        <f t="shared" si="1"/>
        <v>00157 Chrysolia Spring Sauna</v>
      </c>
    </row>
    <row r="159">
      <c r="A159" s="33" t="s">
        <v>2012</v>
      </c>
      <c r="B159" s="38" t="s">
        <v>725</v>
      </c>
      <c r="D159" s="38" t="s">
        <v>725</v>
      </c>
      <c r="E159" s="39" t="s">
        <v>1908</v>
      </c>
      <c r="F159" s="37" t="s">
        <v>2013</v>
      </c>
      <c r="G159" s="39" t="s">
        <v>505</v>
      </c>
      <c r="H159" s="38" t="str">
        <f t="shared" si="1"/>
        <v>00158 Citrine Mountain</v>
      </c>
    </row>
    <row r="160">
      <c r="A160" s="33" t="s">
        <v>2014</v>
      </c>
      <c r="B160" s="38" t="s">
        <v>725</v>
      </c>
      <c r="E160" s="39" t="s">
        <v>167</v>
      </c>
      <c r="F160" s="37" t="s">
        <v>2015</v>
      </c>
      <c r="G160" s="25" t="s">
        <v>677</v>
      </c>
      <c r="H160" s="38" t="str">
        <f t="shared" si="1"/>
        <v>00159 Tanzan Cove</v>
      </c>
    </row>
    <row r="161">
      <c r="A161" s="50" t="s">
        <v>2016</v>
      </c>
      <c r="B161" s="38" t="s">
        <v>746</v>
      </c>
      <c r="D161" s="38" t="s">
        <v>746</v>
      </c>
      <c r="E161" s="39" t="s">
        <v>990</v>
      </c>
      <c r="F161" s="37" t="s">
        <v>2017</v>
      </c>
      <c r="G161" s="25" t="s">
        <v>700</v>
      </c>
      <c r="H161" s="38" t="str">
        <f t="shared" si="1"/>
        <v>00160 Tanzan Depths</v>
      </c>
    </row>
    <row r="162">
      <c r="A162" s="50" t="s">
        <v>2018</v>
      </c>
      <c r="B162" s="38" t="s">
        <v>747</v>
      </c>
      <c r="D162" s="38" t="s">
        <v>747</v>
      </c>
      <c r="E162" s="39" t="s">
        <v>1911</v>
      </c>
      <c r="F162" s="37" t="s">
        <v>2019</v>
      </c>
      <c r="G162" s="51" t="s">
        <v>837</v>
      </c>
      <c r="H162" s="38" t="str">
        <f t="shared" si="1"/>
        <v>00161 Ametrine Mountain</v>
      </c>
    </row>
    <row r="163">
      <c r="A163" s="50"/>
      <c r="E163" s="39"/>
      <c r="F163" s="37" t="s">
        <v>2020</v>
      </c>
      <c r="G163" s="51" t="s">
        <v>619</v>
      </c>
      <c r="H163" s="38" t="str">
        <f t="shared" si="1"/>
        <v>00162 Chrysolia Forest</v>
      </c>
    </row>
    <row r="164">
      <c r="A164" s="50"/>
      <c r="E164" s="39"/>
      <c r="F164" s="37" t="s">
        <v>2021</v>
      </c>
      <c r="G164" s="51" t="s">
        <v>1326</v>
      </c>
      <c r="H164" s="38" t="str">
        <f t="shared" si="1"/>
        <v>00163 Grandview Station</v>
      </c>
    </row>
    <row r="165">
      <c r="A165" s="50"/>
      <c r="E165" s="39"/>
      <c r="F165" s="37" t="s">
        <v>2022</v>
      </c>
      <c r="G165" s="51" t="s">
        <v>869</v>
      </c>
      <c r="H165" s="38" t="str">
        <f t="shared" si="1"/>
        <v>00164 Route 4</v>
      </c>
    </row>
    <row r="166">
      <c r="A166" s="50" t="s">
        <v>2023</v>
      </c>
      <c r="B166" s="38" t="s">
        <v>747</v>
      </c>
      <c r="E166" s="39" t="s">
        <v>554</v>
      </c>
      <c r="F166" s="37" t="s">
        <v>2024</v>
      </c>
      <c r="G166" s="51" t="s">
        <v>1066</v>
      </c>
      <c r="H166" s="38" t="str">
        <f t="shared" si="1"/>
        <v>00165 Tourmaline Desert</v>
      </c>
    </row>
    <row r="167">
      <c r="A167" s="50" t="s">
        <v>2025</v>
      </c>
      <c r="B167" s="38" t="s">
        <v>519</v>
      </c>
      <c r="D167" s="38" t="s">
        <v>519</v>
      </c>
      <c r="E167" s="39" t="s">
        <v>356</v>
      </c>
      <c r="F167" s="37" t="s">
        <v>2026</v>
      </c>
      <c r="G167" s="39" t="s">
        <v>1083</v>
      </c>
      <c r="H167" s="38" t="str">
        <f t="shared" si="1"/>
        <v>00166 Mirage Tower</v>
      </c>
    </row>
    <row r="168">
      <c r="A168" s="50" t="s">
        <v>2027</v>
      </c>
      <c r="B168" s="38" t="s">
        <v>519</v>
      </c>
      <c r="E168" s="39" t="s">
        <v>1417</v>
      </c>
      <c r="F168" s="37" t="s">
        <v>2028</v>
      </c>
      <c r="G168" s="39" t="s">
        <v>1087</v>
      </c>
      <c r="H168" s="38" t="str">
        <f t="shared" si="1"/>
        <v>00167 Sugiline Cave</v>
      </c>
    </row>
    <row r="169">
      <c r="A169" s="33" t="s">
        <v>2029</v>
      </c>
      <c r="B169" s="38" t="s">
        <v>797</v>
      </c>
      <c r="D169" s="38" t="s">
        <v>797</v>
      </c>
      <c r="E169" s="39" t="s">
        <v>725</v>
      </c>
      <c r="F169" s="37" t="s">
        <v>2030</v>
      </c>
      <c r="G169" s="39" t="s">
        <v>1089</v>
      </c>
      <c r="H169" s="38" t="str">
        <f t="shared" si="1"/>
        <v>00168 Sugiline Ruin</v>
      </c>
      <c r="I169" s="25" t="s">
        <v>645</v>
      </c>
    </row>
    <row r="170">
      <c r="A170" s="33" t="s">
        <v>2031</v>
      </c>
      <c r="B170" s="38" t="s">
        <v>797</v>
      </c>
      <c r="E170" s="39" t="s">
        <v>821</v>
      </c>
      <c r="F170" s="37" t="s">
        <v>2032</v>
      </c>
      <c r="G170" s="39" t="s">
        <v>1092</v>
      </c>
      <c r="H170" s="38" t="str">
        <f t="shared" si="1"/>
        <v>00169 Teknite Ridge</v>
      </c>
      <c r="I170" s="25" t="s">
        <v>645</v>
      </c>
    </row>
    <row r="171">
      <c r="A171" s="33" t="s">
        <v>2033</v>
      </c>
      <c r="B171" s="38" t="s">
        <v>797</v>
      </c>
      <c r="E171" s="39" t="s">
        <v>859</v>
      </c>
      <c r="F171" s="37" t="s">
        <v>2034</v>
      </c>
      <c r="G171" s="39" t="s">
        <v>1099</v>
      </c>
      <c r="H171" s="38" t="str">
        <f t="shared" si="1"/>
        <v>00170 Teknite Cave</v>
      </c>
    </row>
    <row r="172">
      <c r="A172" s="33" t="s">
        <v>2035</v>
      </c>
      <c r="B172" s="38" t="s">
        <v>797</v>
      </c>
      <c r="E172" s="39" t="s">
        <v>869</v>
      </c>
      <c r="F172" s="37" t="s">
        <v>2036</v>
      </c>
      <c r="G172" s="39" t="s">
        <v>1104</v>
      </c>
      <c r="H172" s="38" t="str">
        <f t="shared" si="1"/>
        <v>00171 1R253 Scrapyard</v>
      </c>
      <c r="I172" s="25" t="s">
        <v>1100</v>
      </c>
    </row>
    <row r="173">
      <c r="A173" s="33" t="s">
        <v>2037</v>
      </c>
      <c r="B173" s="38" t="s">
        <v>797</v>
      </c>
      <c r="E173" s="39" t="s">
        <v>519</v>
      </c>
      <c r="F173" s="37" t="s">
        <v>2038</v>
      </c>
      <c r="G173" s="39" t="s">
        <v>1108</v>
      </c>
      <c r="H173" s="38" t="str">
        <f t="shared" si="1"/>
        <v>00172 Once Upon a Somewhere</v>
      </c>
    </row>
    <row r="174">
      <c r="A174" s="33" t="s">
        <v>2039</v>
      </c>
      <c r="B174" s="38" t="s">
        <v>797</v>
      </c>
      <c r="E174" s="39" t="s">
        <v>708</v>
      </c>
      <c r="F174" s="37" t="s">
        <v>2040</v>
      </c>
      <c r="G174" s="39" t="s">
        <v>1116</v>
      </c>
      <c r="H174" s="38" t="str">
        <f t="shared" si="1"/>
        <v>00173 Once Upon a Waste of Time</v>
      </c>
    </row>
    <row r="175">
      <c r="A175" s="33" t="s">
        <v>2041</v>
      </c>
      <c r="B175" s="38" t="s">
        <v>797</v>
      </c>
      <c r="E175" s="39" t="s">
        <v>1021</v>
      </c>
      <c r="F175" s="37" t="s">
        <v>2042</v>
      </c>
      <c r="G175" s="39" t="s">
        <v>1092</v>
      </c>
      <c r="H175" s="38" t="str">
        <f t="shared" si="1"/>
        <v>00174 Teknite Ridge</v>
      </c>
    </row>
    <row r="176">
      <c r="A176" s="33" t="s">
        <v>2043</v>
      </c>
      <c r="B176" s="38" t="s">
        <v>797</v>
      </c>
      <c r="E176" s="39" t="s">
        <v>2044</v>
      </c>
      <c r="F176" s="37" t="s">
        <v>2045</v>
      </c>
      <c r="G176" s="25" t="s">
        <v>1139</v>
      </c>
      <c r="H176" s="38" t="str">
        <f t="shared" si="1"/>
        <v>00175 Upper Route 4</v>
      </c>
    </row>
    <row r="177">
      <c r="A177" s="33"/>
      <c r="E177" s="39"/>
      <c r="F177" s="37" t="s">
        <v>2046</v>
      </c>
      <c r="G177" s="25" t="s">
        <v>1329</v>
      </c>
      <c r="H177" s="38" t="str">
        <f t="shared" si="1"/>
        <v>00176 Glass Workstation</v>
      </c>
    </row>
    <row r="178">
      <c r="A178" s="33" t="s">
        <v>2047</v>
      </c>
      <c r="B178" s="38" t="s">
        <v>797</v>
      </c>
      <c r="E178" s="39" t="s">
        <v>1370</v>
      </c>
      <c r="F178" s="37" t="s">
        <v>2048</v>
      </c>
      <c r="G178" s="25" t="s">
        <v>1150</v>
      </c>
      <c r="H178" s="38" t="str">
        <f t="shared" si="1"/>
        <v>00177 Agate City</v>
      </c>
    </row>
    <row r="179">
      <c r="A179" s="33" t="s">
        <v>2049</v>
      </c>
      <c r="B179" s="38" t="s">
        <v>797</v>
      </c>
      <c r="E179" s="39" t="s">
        <v>1087</v>
      </c>
      <c r="F179" s="37" t="s">
        <v>2050</v>
      </c>
      <c r="G179" s="25" t="s">
        <v>1155</v>
      </c>
      <c r="H179" s="38" t="str">
        <f t="shared" si="1"/>
        <v>00178 Charous Mountain</v>
      </c>
      <c r="I179" s="25" t="s">
        <v>2051</v>
      </c>
    </row>
    <row r="180">
      <c r="A180" s="33"/>
      <c r="E180" s="39"/>
      <c r="F180" s="37" t="s">
        <v>2052</v>
      </c>
      <c r="G180" s="25" t="s">
        <v>2053</v>
      </c>
      <c r="H180" s="38" t="str">
        <f t="shared" si="1"/>
        <v>00179 760 # Underground Railnet Renovated</v>
      </c>
      <c r="I180" s="25" t="s">
        <v>920</v>
      </c>
    </row>
    <row r="181">
      <c r="A181" s="33" t="s">
        <v>2054</v>
      </c>
      <c r="B181" s="38" t="s">
        <v>797</v>
      </c>
      <c r="E181" s="39" t="s">
        <v>1089</v>
      </c>
      <c r="F181" s="37" t="s">
        <v>2055</v>
      </c>
      <c r="G181" s="25" t="s">
        <v>1150</v>
      </c>
      <c r="H181" s="38" t="str">
        <f t="shared" si="1"/>
        <v>00180 Agate City</v>
      </c>
    </row>
    <row r="182">
      <c r="A182" s="33"/>
      <c r="E182" s="39"/>
      <c r="F182" s="37" t="s">
        <v>2056</v>
      </c>
      <c r="G182" s="25" t="s">
        <v>1170</v>
      </c>
      <c r="H182" s="38" t="str">
        <f t="shared" si="1"/>
        <v>00181 Labradorra City</v>
      </c>
    </row>
    <row r="183">
      <c r="A183" s="33" t="s">
        <v>2057</v>
      </c>
      <c r="B183" s="38" t="s">
        <v>797</v>
      </c>
      <c r="E183" s="39" t="s">
        <v>677</v>
      </c>
      <c r="F183" s="37" t="s">
        <v>2058</v>
      </c>
      <c r="G183" s="25" t="s">
        <v>1173</v>
      </c>
      <c r="H183" s="38" t="str">
        <f t="shared" si="1"/>
        <v>00182 Victory Road</v>
      </c>
    </row>
    <row r="184">
      <c r="A184" s="33"/>
      <c r="E184" s="39"/>
      <c r="F184" s="37" t="s">
        <v>2059</v>
      </c>
      <c r="G184" s="25" t="s">
        <v>1155</v>
      </c>
      <c r="H184" s="38" t="str">
        <f t="shared" si="1"/>
        <v>00183 Charous Mountain</v>
      </c>
      <c r="I184" s="25" t="s">
        <v>2060</v>
      </c>
    </row>
    <row r="185">
      <c r="A185" s="33"/>
      <c r="E185" s="39"/>
      <c r="F185" s="37" t="s">
        <v>2061</v>
      </c>
      <c r="G185" s="39" t="s">
        <v>1240</v>
      </c>
      <c r="H185" s="38" t="str">
        <f t="shared" si="1"/>
        <v>00184 Charous Path</v>
      </c>
    </row>
    <row r="186">
      <c r="A186" s="33"/>
      <c r="E186" s="39"/>
      <c r="F186" s="37" t="s">
        <v>2062</v>
      </c>
      <c r="G186" s="2" t="s">
        <v>1245</v>
      </c>
      <c r="H186" s="38" t="str">
        <f t="shared" si="1"/>
        <v>00185 New World - Vanhanen Castle</v>
      </c>
    </row>
    <row r="187">
      <c r="A187" s="33" t="s">
        <v>2063</v>
      </c>
      <c r="B187" s="38" t="s">
        <v>821</v>
      </c>
      <c r="D187" s="38" t="s">
        <v>821</v>
      </c>
      <c r="E187" s="39" t="s">
        <v>700</v>
      </c>
      <c r="F187" s="37" t="s">
        <v>2064</v>
      </c>
      <c r="G187" s="3" t="s">
        <v>1263</v>
      </c>
      <c r="H187" s="38" t="str">
        <f t="shared" si="1"/>
        <v>00186 New World - Route 2</v>
      </c>
    </row>
    <row r="188">
      <c r="A188" s="50" t="s">
        <v>2065</v>
      </c>
      <c r="B188" s="38" t="s">
        <v>834</v>
      </c>
      <c r="D188" s="38" t="s">
        <v>834</v>
      </c>
      <c r="E188" s="39" t="s">
        <v>695</v>
      </c>
      <c r="F188" s="37" t="s">
        <v>2066</v>
      </c>
      <c r="G188" s="2" t="s">
        <v>1272</v>
      </c>
      <c r="H188" s="38" t="str">
        <f t="shared" si="1"/>
        <v>00187 New World - Nature Center</v>
      </c>
    </row>
    <row r="189">
      <c r="A189" s="33"/>
      <c r="E189" s="39"/>
      <c r="F189" s="37" t="s">
        <v>2067</v>
      </c>
      <c r="G189" s="3" t="s">
        <v>1275</v>
      </c>
      <c r="H189" s="38" t="str">
        <f t="shared" si="1"/>
        <v>00188 New World - North Aventurine Woods</v>
      </c>
    </row>
    <row r="190">
      <c r="A190" s="33"/>
      <c r="E190" s="39"/>
      <c r="F190" s="37" t="s">
        <v>2068</v>
      </c>
      <c r="G190" s="3" t="s">
        <v>1278</v>
      </c>
      <c r="H190" s="38" t="str">
        <f t="shared" si="1"/>
        <v>00189 New World - South Aventurine Woods</v>
      </c>
    </row>
    <row r="191">
      <c r="A191" s="33"/>
      <c r="E191" s="39"/>
      <c r="F191" s="37" t="s">
        <v>2069</v>
      </c>
      <c r="G191" s="2" t="s">
        <v>1283</v>
      </c>
      <c r="H191" s="38" t="str">
        <f t="shared" si="1"/>
        <v>00190 New World - Route 3</v>
      </c>
    </row>
    <row r="192">
      <c r="A192" s="33"/>
      <c r="E192" s="39"/>
      <c r="F192" s="37" t="s">
        <v>2070</v>
      </c>
      <c r="G192" s="2" t="s">
        <v>1295</v>
      </c>
      <c r="H192" s="38" t="str">
        <f t="shared" si="1"/>
        <v>00191 New World - Route 4</v>
      </c>
    </row>
    <row r="193">
      <c r="A193" s="33"/>
      <c r="E193" s="39"/>
      <c r="F193" s="37" t="s">
        <v>2071</v>
      </c>
      <c r="G193" s="2" t="s">
        <v>1297</v>
      </c>
      <c r="H193" s="38" t="str">
        <f t="shared" si="1"/>
        <v>00192 New World - Chrysolia Forest</v>
      </c>
    </row>
    <row r="194">
      <c r="A194" s="33"/>
      <c r="E194" s="39"/>
      <c r="F194" s="37" t="s">
        <v>2072</v>
      </c>
      <c r="G194" s="39" t="s">
        <v>1299</v>
      </c>
      <c r="H194" s="38" t="str">
        <f t="shared" si="1"/>
        <v>00193 Chrysolia Deepwoods</v>
      </c>
    </row>
    <row r="195">
      <c r="A195" s="33"/>
      <c r="E195" s="39"/>
      <c r="F195" s="37" t="s">
        <v>2073</v>
      </c>
      <c r="G195" s="2" t="s">
        <v>1335</v>
      </c>
      <c r="H195" s="38" t="str">
        <f t="shared" si="1"/>
        <v>00194 New World - Lost Railcave</v>
      </c>
    </row>
    <row r="196">
      <c r="A196" s="33" t="s">
        <v>2074</v>
      </c>
      <c r="B196" s="38" t="s">
        <v>821</v>
      </c>
      <c r="E196" s="39" t="s">
        <v>1099</v>
      </c>
      <c r="F196" s="37" t="s">
        <v>2075</v>
      </c>
      <c r="G196" s="39" t="s">
        <v>1338</v>
      </c>
      <c r="H196" s="38" t="str">
        <f t="shared" si="1"/>
        <v>00195 Twilight Desert</v>
      </c>
    </row>
    <row r="197">
      <c r="A197" s="33" t="s">
        <v>2076</v>
      </c>
      <c r="B197" s="38" t="s">
        <v>859</v>
      </c>
      <c r="D197" s="38" t="s">
        <v>859</v>
      </c>
      <c r="E197" s="39" t="s">
        <v>1092</v>
      </c>
      <c r="F197" s="37" t="s">
        <v>2077</v>
      </c>
      <c r="G197" s="39" t="s">
        <v>1481</v>
      </c>
      <c r="H197" s="38" t="str">
        <f t="shared" si="1"/>
        <v>00196 Vacant Past</v>
      </c>
    </row>
    <row r="198">
      <c r="A198" s="50" t="s">
        <v>2078</v>
      </c>
      <c r="B198" s="38" t="s">
        <v>2079</v>
      </c>
      <c r="D198" s="38" t="s">
        <v>2079</v>
      </c>
      <c r="E198" s="39" t="s">
        <v>374</v>
      </c>
      <c r="F198" s="37" t="s">
        <v>2080</v>
      </c>
      <c r="G198" s="2" t="s">
        <v>1342</v>
      </c>
      <c r="H198" s="38" t="str">
        <f t="shared" si="1"/>
        <v>00197 New World - Train</v>
      </c>
    </row>
    <row r="199">
      <c r="A199" s="50" t="s">
        <v>2081</v>
      </c>
      <c r="B199" s="38" t="s">
        <v>2082</v>
      </c>
      <c r="D199" s="38" t="s">
        <v>2082</v>
      </c>
      <c r="E199" s="39" t="s">
        <v>1066</v>
      </c>
      <c r="F199" s="37" t="s">
        <v>2083</v>
      </c>
      <c r="G199" s="39" t="s">
        <v>1482</v>
      </c>
      <c r="H199" s="38" t="str">
        <f t="shared" si="1"/>
        <v>00198 Manyworld Forest</v>
      </c>
    </row>
    <row r="200">
      <c r="A200" s="50" t="s">
        <v>1852</v>
      </c>
      <c r="B200" s="38" t="s">
        <v>695</v>
      </c>
      <c r="D200" s="38" t="s">
        <v>695</v>
      </c>
      <c r="E200" s="39" t="s">
        <v>1338</v>
      </c>
      <c r="F200" s="37" t="s">
        <v>2084</v>
      </c>
      <c r="G200" s="25" t="s">
        <v>1345</v>
      </c>
      <c r="H200" s="38" t="str">
        <f t="shared" si="1"/>
        <v>00199 New World - Victory Road</v>
      </c>
    </row>
    <row r="201">
      <c r="A201" s="50" t="s">
        <v>2085</v>
      </c>
      <c r="B201" s="38" t="s">
        <v>834</v>
      </c>
      <c r="E201" s="39" t="s">
        <v>185</v>
      </c>
      <c r="F201" s="37" t="s">
        <v>2086</v>
      </c>
      <c r="G201" s="39" t="s">
        <v>1347</v>
      </c>
      <c r="H201" s="38" t="str">
        <f t="shared" si="1"/>
        <v>00200 Aegir Cave</v>
      </c>
    </row>
    <row r="202">
      <c r="A202" s="50" t="s">
        <v>2087</v>
      </c>
      <c r="B202" s="38" t="s">
        <v>2088</v>
      </c>
      <c r="D202" s="38" t="s">
        <v>2088</v>
      </c>
      <c r="E202" s="39" t="s">
        <v>1063</v>
      </c>
      <c r="F202" s="37" t="s">
        <v>2089</v>
      </c>
      <c r="G202" s="39" t="s">
        <v>1353</v>
      </c>
      <c r="H202" s="38" t="str">
        <f t="shared" si="1"/>
        <v>00201 Unexplored Territory</v>
      </c>
    </row>
    <row r="203">
      <c r="A203" s="50" t="s">
        <v>2090</v>
      </c>
      <c r="B203" s="38" t="s">
        <v>2091</v>
      </c>
      <c r="D203" s="38" t="s">
        <v>2091</v>
      </c>
      <c r="E203" s="39" t="s">
        <v>1353</v>
      </c>
      <c r="F203" s="37" t="s">
        <v>2092</v>
      </c>
      <c r="G203" s="39" t="s">
        <v>1365</v>
      </c>
      <c r="H203" s="38" t="str">
        <f t="shared" si="1"/>
        <v>00202 Aegir Cave Depths</v>
      </c>
    </row>
    <row r="204">
      <c r="A204" s="50" t="s">
        <v>2093</v>
      </c>
      <c r="B204" s="38" t="s">
        <v>2094</v>
      </c>
      <c r="D204" s="38" t="s">
        <v>2094</v>
      </c>
      <c r="E204" s="39" t="s">
        <v>1481</v>
      </c>
      <c r="F204" s="37" t="s">
        <v>2095</v>
      </c>
      <c r="G204" s="53" t="s">
        <v>1368</v>
      </c>
      <c r="H204" s="38" t="str">
        <f t="shared" si="1"/>
        <v>00203 New World - Aegir Cave Depths</v>
      </c>
    </row>
    <row r="205">
      <c r="A205" s="50" t="s">
        <v>2096</v>
      </c>
      <c r="B205" s="38" t="s">
        <v>2097</v>
      </c>
      <c r="D205" s="38" t="s">
        <v>2097</v>
      </c>
      <c r="E205" s="39" t="s">
        <v>746</v>
      </c>
      <c r="F205" s="37" t="s">
        <v>2098</v>
      </c>
      <c r="G205" s="53" t="s">
        <v>1066</v>
      </c>
      <c r="H205" s="38" t="str">
        <f t="shared" si="1"/>
        <v>00204 Tourmaline Desert</v>
      </c>
    </row>
    <row r="206">
      <c r="A206" s="50" t="s">
        <v>2099</v>
      </c>
      <c r="B206" s="38" t="s">
        <v>2100</v>
      </c>
      <c r="D206" s="38" t="s">
        <v>2100</v>
      </c>
      <c r="E206" s="39" t="s">
        <v>1173</v>
      </c>
      <c r="F206" s="37" t="s">
        <v>2101</v>
      </c>
      <c r="G206" s="39" t="s">
        <v>1370</v>
      </c>
      <c r="H206" s="38" t="str">
        <f t="shared" si="1"/>
        <v>00205 Splash Grounds</v>
      </c>
    </row>
    <row r="207">
      <c r="A207" s="50"/>
      <c r="E207" s="39"/>
      <c r="F207" s="37" t="s">
        <v>2102</v>
      </c>
      <c r="G207" s="53" t="s">
        <v>2103</v>
      </c>
      <c r="H207" s="38" t="str">
        <f t="shared" si="1"/>
        <v>00206 863 # Tourmaline Desert</v>
      </c>
    </row>
    <row r="208">
      <c r="A208" s="50" t="s">
        <v>2104</v>
      </c>
      <c r="B208" s="38" t="s">
        <v>2105</v>
      </c>
      <c r="D208" s="38" t="s">
        <v>2105</v>
      </c>
      <c r="E208" s="39" t="s">
        <v>771</v>
      </c>
      <c r="F208" s="37" t="s">
        <v>2106</v>
      </c>
      <c r="G208" s="43" t="s">
        <v>1374</v>
      </c>
      <c r="H208" s="38" t="str">
        <f t="shared" si="1"/>
        <v>00207 Tabula Rasa</v>
      </c>
      <c r="I208" s="43"/>
    </row>
    <row r="209">
      <c r="A209" s="50" t="s">
        <v>2107</v>
      </c>
      <c r="B209" s="38" t="s">
        <v>2108</v>
      </c>
      <c r="D209" s="38" t="s">
        <v>2108</v>
      </c>
      <c r="E209" s="39" t="s">
        <v>927</v>
      </c>
      <c r="F209" s="37" t="s">
        <v>2109</v>
      </c>
      <c r="G209" s="25" t="s">
        <v>1383</v>
      </c>
      <c r="H209" s="38" t="str">
        <f t="shared" si="1"/>
        <v>00208 New World - LCCC</v>
      </c>
    </row>
    <row r="210">
      <c r="A210" s="50" t="s">
        <v>2110</v>
      </c>
      <c r="B210" s="38" t="s">
        <v>2111</v>
      </c>
      <c r="D210" s="38" t="s">
        <v>2111</v>
      </c>
      <c r="E210" s="39" t="s">
        <v>403</v>
      </c>
      <c r="F210" s="37" t="s">
        <v>2112</v>
      </c>
      <c r="G210" s="39" t="s">
        <v>1386</v>
      </c>
      <c r="H210" s="38" t="str">
        <f t="shared" si="1"/>
        <v>00209 Ametrine Core</v>
      </c>
    </row>
    <row r="211">
      <c r="A211" s="50" t="s">
        <v>2113</v>
      </c>
      <c r="B211" s="38" t="s">
        <v>2114</v>
      </c>
      <c r="D211" s="38" t="s">
        <v>2114</v>
      </c>
      <c r="F211" s="37" t="s">
        <v>2115</v>
      </c>
      <c r="G211" s="39" t="s">
        <v>1488</v>
      </c>
      <c r="H211" s="38" t="str">
        <f t="shared" si="1"/>
        <v>00210 Manyworld Pool</v>
      </c>
      <c r="J211" s="43"/>
    </row>
    <row r="212">
      <c r="A212" s="50" t="s">
        <v>2116</v>
      </c>
      <c r="B212" s="38" t="s">
        <v>2117</v>
      </c>
      <c r="D212" s="38" t="s">
        <v>2117</v>
      </c>
      <c r="F212" s="37" t="s">
        <v>2118</v>
      </c>
      <c r="G212" s="39" t="s">
        <v>1299</v>
      </c>
      <c r="H212" s="38" t="str">
        <f t="shared" ref="H212:H236" si="2">F211&amp;" "&amp;G212</f>
        <v>00210 Chrysolia Deepwoods</v>
      </c>
    </row>
    <row r="213">
      <c r="A213" s="50" t="s">
        <v>2119</v>
      </c>
      <c r="B213" s="38" t="s">
        <v>2120</v>
      </c>
      <c r="D213" s="38" t="s">
        <v>2120</v>
      </c>
      <c r="F213" s="37" t="s">
        <v>2121</v>
      </c>
      <c r="G213" s="39" t="s">
        <v>1400</v>
      </c>
      <c r="H213" s="38" t="str">
        <f t="shared" si="2"/>
        <v>00211 Idyll of Pestilence</v>
      </c>
      <c r="J213" s="39" t="s">
        <v>1421</v>
      </c>
      <c r="K213" s="38" t="str">
        <f>I212&amp;" "&amp;J213</f>
        <v> Cauldron of the Future</v>
      </c>
    </row>
    <row r="214">
      <c r="A214" s="50" t="s">
        <v>2122</v>
      </c>
      <c r="B214" s="38" t="s">
        <v>2123</v>
      </c>
      <c r="D214" s="38" t="s">
        <v>2123</v>
      </c>
      <c r="F214" s="37" t="s">
        <v>2124</v>
      </c>
      <c r="G214" s="39" t="s">
        <v>1402</v>
      </c>
      <c r="H214" s="38" t="str">
        <f t="shared" si="2"/>
        <v>00212 Idyll of Panaceance</v>
      </c>
    </row>
    <row r="215">
      <c r="A215" s="50" t="s">
        <v>2125</v>
      </c>
      <c r="B215" s="38" t="s">
        <v>2126</v>
      </c>
      <c r="D215" s="38" t="s">
        <v>2126</v>
      </c>
      <c r="F215" s="37" t="s">
        <v>2127</v>
      </c>
      <c r="G215" s="25" t="s">
        <v>1408</v>
      </c>
      <c r="H215" s="38" t="str">
        <f t="shared" si="2"/>
        <v>00213 Stalemate</v>
      </c>
      <c r="J215" s="38" t="s">
        <v>1410</v>
      </c>
    </row>
    <row r="216">
      <c r="A216" s="50" t="s">
        <v>2128</v>
      </c>
      <c r="B216" s="38" t="s">
        <v>2129</v>
      </c>
      <c r="D216" s="38" t="s">
        <v>2129</v>
      </c>
      <c r="F216" s="37" t="s">
        <v>2130</v>
      </c>
      <c r="G216" s="38" t="s">
        <v>1410</v>
      </c>
      <c r="H216" s="38" t="str">
        <f t="shared" si="2"/>
        <v>00214 Endgame</v>
      </c>
      <c r="J216" s="38" t="s">
        <v>1410</v>
      </c>
    </row>
    <row r="217">
      <c r="A217" s="50" t="s">
        <v>2131</v>
      </c>
      <c r="B217" s="38" t="s">
        <v>2132</v>
      </c>
      <c r="D217" s="38" t="s">
        <v>2132</v>
      </c>
      <c r="F217" s="37" t="s">
        <v>2133</v>
      </c>
      <c r="G217" s="39" t="s">
        <v>1412</v>
      </c>
      <c r="H217" s="38" t="str">
        <f t="shared" si="2"/>
        <v>00215 Mirage Tower?</v>
      </c>
    </row>
    <row r="218">
      <c r="A218" s="50" t="s">
        <v>2134</v>
      </c>
      <c r="B218" s="38" t="s">
        <v>2094</v>
      </c>
      <c r="D218" s="38" t="s">
        <v>2094</v>
      </c>
      <c r="F218" s="37" t="s">
        <v>2135</v>
      </c>
      <c r="G218" s="54" t="s">
        <v>2136</v>
      </c>
      <c r="H218" s="38" t="str">
        <f t="shared" si="2"/>
        <v>00216 New World 8</v>
      </c>
    </row>
    <row r="219">
      <c r="A219" s="50" t="s">
        <v>2137</v>
      </c>
      <c r="B219" s="38" t="s">
        <v>2079</v>
      </c>
      <c r="D219" s="38" t="s">
        <v>2079</v>
      </c>
      <c r="F219" s="37" t="s">
        <v>2138</v>
      </c>
      <c r="G219" s="25" t="s">
        <v>2139</v>
      </c>
      <c r="H219" s="38" t="str">
        <f t="shared" si="2"/>
        <v>00217 New World 9</v>
      </c>
    </row>
    <row r="220">
      <c r="A220" s="50" t="s">
        <v>2140</v>
      </c>
      <c r="B220" s="38" t="s">
        <v>2079</v>
      </c>
      <c r="D220" s="38" t="s">
        <v>2079</v>
      </c>
      <c r="F220" s="37" t="s">
        <v>2141</v>
      </c>
      <c r="G220" s="38" t="s">
        <v>1417</v>
      </c>
      <c r="H220" s="38" t="str">
        <f t="shared" si="2"/>
        <v>00218 Rhodochrine Tree</v>
      </c>
    </row>
    <row r="221">
      <c r="A221" s="50" t="s">
        <v>2142</v>
      </c>
      <c r="B221" s="38" t="s">
        <v>2079</v>
      </c>
      <c r="D221" s="38" t="s">
        <v>2079</v>
      </c>
      <c r="F221" s="37" t="s">
        <v>2143</v>
      </c>
      <c r="G221" s="39" t="s">
        <v>1421</v>
      </c>
      <c r="H221" s="38" t="str">
        <f t="shared" si="2"/>
        <v>00219 Cauldron of the Future</v>
      </c>
    </row>
    <row r="222">
      <c r="A222" s="50" t="s">
        <v>2144</v>
      </c>
      <c r="B222" s="38" t="s">
        <v>2097</v>
      </c>
      <c r="D222" s="38" t="s">
        <v>2097</v>
      </c>
      <c r="F222" s="37" t="s">
        <v>2145</v>
      </c>
      <c r="G222" s="39" t="s">
        <v>1458</v>
      </c>
      <c r="H222" s="38" t="str">
        <f t="shared" si="2"/>
        <v>00220 Neoteric Isle</v>
      </c>
    </row>
    <row r="223">
      <c r="A223" s="50" t="s">
        <v>2146</v>
      </c>
      <c r="B223" s="38" t="s">
        <v>2100</v>
      </c>
      <c r="D223" s="38" t="s">
        <v>2100</v>
      </c>
      <c r="F223" s="37" t="s">
        <v>2147</v>
      </c>
      <c r="G223" s="25" t="s">
        <v>1466</v>
      </c>
      <c r="H223" s="38" t="str">
        <f t="shared" si="2"/>
        <v>00221 Citae Prisma</v>
      </c>
    </row>
    <row r="224">
      <c r="A224" s="50" t="s">
        <v>2148</v>
      </c>
      <c r="B224" s="38" t="s">
        <v>2105</v>
      </c>
      <c r="D224" s="38" t="s">
        <v>2105</v>
      </c>
      <c r="F224" s="37" t="s">
        <v>2149</v>
      </c>
      <c r="G224" s="43" t="s">
        <v>1428</v>
      </c>
      <c r="H224" s="38" t="str">
        <f t="shared" si="2"/>
        <v>00222 Distorted Space</v>
      </c>
    </row>
    <row r="225">
      <c r="A225" s="50" t="s">
        <v>2150</v>
      </c>
      <c r="B225" s="38" t="s">
        <v>2151</v>
      </c>
      <c r="D225" s="38" t="s">
        <v>2151</v>
      </c>
      <c r="F225" s="37" t="s">
        <v>2152</v>
      </c>
      <c r="G225" s="43" t="s">
        <v>2153</v>
      </c>
      <c r="H225" s="38" t="str">
        <f t="shared" si="2"/>
        <v>00223 New World 831</v>
      </c>
    </row>
    <row r="226">
      <c r="A226" s="50" t="s">
        <v>2154</v>
      </c>
      <c r="B226" s="38" t="s">
        <v>2111</v>
      </c>
      <c r="D226" s="38" t="s">
        <v>2111</v>
      </c>
      <c r="F226" s="37" t="s">
        <v>2155</v>
      </c>
      <c r="G226" s="43" t="s">
        <v>2156</v>
      </c>
      <c r="H226" s="38" t="str">
        <f t="shared" si="2"/>
        <v>00224 New World 833</v>
      </c>
    </row>
    <row r="227">
      <c r="A227" s="50" t="s">
        <v>2157</v>
      </c>
      <c r="B227" s="38" t="s">
        <v>2123</v>
      </c>
      <c r="D227" s="38" t="s">
        <v>2123</v>
      </c>
      <c r="F227" s="37" t="s">
        <v>2158</v>
      </c>
      <c r="G227" s="43" t="s">
        <v>2159</v>
      </c>
      <c r="H227" s="38" t="str">
        <f t="shared" si="2"/>
        <v>00225 New World 834</v>
      </c>
    </row>
    <row r="228">
      <c r="A228" s="50" t="s">
        <v>2160</v>
      </c>
      <c r="B228" s="38" t="s">
        <v>2129</v>
      </c>
      <c r="D228" s="38" t="s">
        <v>2129</v>
      </c>
      <c r="F228" s="37" t="s">
        <v>2161</v>
      </c>
      <c r="G228" s="43" t="s">
        <v>2162</v>
      </c>
      <c r="H228" s="38" t="str">
        <f t="shared" si="2"/>
        <v>00226 New World 835</v>
      </c>
    </row>
    <row r="229">
      <c r="A229" s="50" t="s">
        <v>2163</v>
      </c>
      <c r="B229" s="38" t="s">
        <v>2132</v>
      </c>
      <c r="D229" s="38" t="s">
        <v>2132</v>
      </c>
      <c r="F229" s="37" t="s">
        <v>2164</v>
      </c>
      <c r="G229" s="43" t="s">
        <v>1307</v>
      </c>
      <c r="H229" s="38" t="str">
        <f t="shared" si="2"/>
        <v>00227 New World 837</v>
      </c>
    </row>
    <row r="230">
      <c r="A230" s="50" t="s">
        <v>2165</v>
      </c>
      <c r="B230" s="38" t="s">
        <v>2166</v>
      </c>
      <c r="D230" s="38" t="s">
        <v>2166</v>
      </c>
      <c r="F230" s="37" t="s">
        <v>2167</v>
      </c>
      <c r="G230" s="43" t="s">
        <v>1314</v>
      </c>
      <c r="H230" s="38" t="str">
        <f t="shared" si="2"/>
        <v>00228 New World 838</v>
      </c>
    </row>
    <row r="231">
      <c r="A231" s="50" t="s">
        <v>2168</v>
      </c>
      <c r="B231" s="38" t="s">
        <v>2100</v>
      </c>
      <c r="D231" s="38" t="s">
        <v>2100</v>
      </c>
      <c r="F231" s="37" t="s">
        <v>2169</v>
      </c>
      <c r="G231" s="43" t="s">
        <v>2170</v>
      </c>
      <c r="H231" s="38" t="str">
        <f t="shared" si="2"/>
        <v>00229 New World 839</v>
      </c>
    </row>
    <row r="232">
      <c r="A232" s="50" t="s">
        <v>2171</v>
      </c>
      <c r="B232" s="38" t="s">
        <v>2105</v>
      </c>
      <c r="D232" s="38" t="s">
        <v>2105</v>
      </c>
      <c r="F232" s="37" t="s">
        <v>2172</v>
      </c>
      <c r="G232" s="43" t="s">
        <v>2173</v>
      </c>
      <c r="H232" s="38" t="str">
        <f t="shared" si="2"/>
        <v>00230 New World 854</v>
      </c>
    </row>
    <row r="233">
      <c r="A233" s="33" t="s">
        <v>2174</v>
      </c>
      <c r="B233" s="38" t="s">
        <v>859</v>
      </c>
      <c r="D233" s="38" t="s">
        <v>859</v>
      </c>
      <c r="F233" s="37" t="s">
        <v>2175</v>
      </c>
      <c r="G233" s="43" t="s">
        <v>1472</v>
      </c>
      <c r="H233" s="38" t="str">
        <f t="shared" si="2"/>
        <v>00231 New World 883</v>
      </c>
    </row>
    <row r="234">
      <c r="A234" s="33" t="s">
        <v>2176</v>
      </c>
      <c r="B234" s="38" t="s">
        <v>859</v>
      </c>
      <c r="F234" s="37" t="s">
        <v>2177</v>
      </c>
      <c r="G234" s="43" t="s">
        <v>1431</v>
      </c>
      <c r="H234" s="38" t="str">
        <f t="shared" si="2"/>
        <v>00232 New World 888</v>
      </c>
    </row>
    <row r="235">
      <c r="A235" s="33" t="s">
        <v>2178</v>
      </c>
      <c r="B235" s="38" t="s">
        <v>859</v>
      </c>
      <c r="F235" s="37" t="s">
        <v>2179</v>
      </c>
      <c r="G235" s="43" t="s">
        <v>1434</v>
      </c>
      <c r="H235" s="38" t="str">
        <f t="shared" si="2"/>
        <v>00233 New World Crash</v>
      </c>
    </row>
    <row r="236">
      <c r="A236" s="33" t="s">
        <v>2180</v>
      </c>
      <c r="B236" s="38" t="s">
        <v>859</v>
      </c>
      <c r="F236" s="37" t="s">
        <v>2181</v>
      </c>
      <c r="G236" s="43" t="s">
        <v>1437</v>
      </c>
      <c r="H236" s="38" t="str">
        <f t="shared" si="2"/>
        <v>00234 New World Helix</v>
      </c>
    </row>
    <row r="237">
      <c r="A237" s="33" t="s">
        <v>2182</v>
      </c>
      <c r="B237" s="38" t="s">
        <v>859</v>
      </c>
      <c r="F237" s="37" t="s">
        <v>2183</v>
      </c>
      <c r="G237" s="25" t="s">
        <v>1476</v>
      </c>
      <c r="H237" s="38" t="str">
        <f t="shared" ref="H237:H238" si="3">F237&amp;" "&amp;G237</f>
        <v>00236 New World Asylum</v>
      </c>
    </row>
    <row r="238">
      <c r="A238" s="33" t="s">
        <v>2184</v>
      </c>
      <c r="B238" s="38" t="s">
        <v>869</v>
      </c>
      <c r="D238" s="38" t="s">
        <v>869</v>
      </c>
      <c r="F238" s="37" t="s">
        <v>2185</v>
      </c>
      <c r="G238" s="25" t="s">
        <v>1442</v>
      </c>
      <c r="H238" s="38" t="str">
        <f t="shared" si="3"/>
        <v>00237 Not Catchable</v>
      </c>
    </row>
    <row r="239">
      <c r="A239" s="50" t="s">
        <v>2186</v>
      </c>
      <c r="B239" s="38" t="s">
        <v>2123</v>
      </c>
      <c r="D239" s="38" t="s">
        <v>2123</v>
      </c>
      <c r="F239" s="40"/>
    </row>
    <row r="240">
      <c r="A240" s="50" t="s">
        <v>2187</v>
      </c>
      <c r="B240" s="38" t="s">
        <v>2123</v>
      </c>
      <c r="D240" s="38" t="s">
        <v>2123</v>
      </c>
      <c r="F240" s="40"/>
    </row>
    <row r="241">
      <c r="A241" s="50" t="s">
        <v>2188</v>
      </c>
      <c r="B241" s="38" t="s">
        <v>2132</v>
      </c>
      <c r="D241" s="38" t="s">
        <v>2132</v>
      </c>
      <c r="F241" s="40"/>
    </row>
    <row r="242">
      <c r="A242" s="50" t="s">
        <v>2189</v>
      </c>
      <c r="B242" s="38" t="s">
        <v>2132</v>
      </c>
      <c r="D242" s="38" t="s">
        <v>2132</v>
      </c>
      <c r="F242" s="40"/>
    </row>
    <row r="243">
      <c r="A243" s="50" t="s">
        <v>2190</v>
      </c>
      <c r="B243" s="38" t="s">
        <v>2132</v>
      </c>
      <c r="D243" s="38" t="s">
        <v>2132</v>
      </c>
      <c r="F243" s="40"/>
    </row>
    <row r="244">
      <c r="A244" s="50" t="s">
        <v>2191</v>
      </c>
      <c r="B244" s="38" t="s">
        <v>2132</v>
      </c>
      <c r="D244" s="38" t="s">
        <v>2132</v>
      </c>
      <c r="F244" s="40"/>
    </row>
    <row r="245">
      <c r="A245" s="50" t="s">
        <v>2192</v>
      </c>
      <c r="B245" s="38" t="s">
        <v>888</v>
      </c>
      <c r="D245" s="38" t="s">
        <v>888</v>
      </c>
      <c r="F245" s="40"/>
    </row>
    <row r="246">
      <c r="A246" s="50" t="s">
        <v>2193</v>
      </c>
      <c r="B246" s="38" t="s">
        <v>2194</v>
      </c>
      <c r="D246" s="38" t="s">
        <v>2194</v>
      </c>
      <c r="F246" s="40"/>
    </row>
    <row r="247">
      <c r="A247" s="50" t="s">
        <v>2195</v>
      </c>
      <c r="B247" s="38" t="s">
        <v>2196</v>
      </c>
      <c r="D247" s="38" t="s">
        <v>2196</v>
      </c>
      <c r="F247" s="40"/>
    </row>
    <row r="248">
      <c r="A248" s="50" t="s">
        <v>2197</v>
      </c>
      <c r="B248" s="38" t="s">
        <v>2198</v>
      </c>
      <c r="D248" s="38" t="s">
        <v>2198</v>
      </c>
      <c r="F248" s="40"/>
    </row>
    <row r="249">
      <c r="A249" s="33" t="s">
        <v>2199</v>
      </c>
      <c r="B249" s="38" t="s">
        <v>1922</v>
      </c>
      <c r="D249" s="38" t="s">
        <v>1922</v>
      </c>
      <c r="F249" s="40"/>
    </row>
    <row r="250">
      <c r="A250" s="33" t="s">
        <v>2200</v>
      </c>
      <c r="B250" s="38" t="s">
        <v>79</v>
      </c>
      <c r="D250" s="38" t="s">
        <v>79</v>
      </c>
      <c r="F250" s="40"/>
    </row>
    <row r="251">
      <c r="A251" s="50" t="s">
        <v>2201</v>
      </c>
      <c r="B251" s="38" t="s">
        <v>584</v>
      </c>
      <c r="D251" s="38" t="s">
        <v>584</v>
      </c>
      <c r="F251" s="40"/>
    </row>
    <row r="252">
      <c r="A252" s="50" t="s">
        <v>2202</v>
      </c>
      <c r="B252" s="38" t="s">
        <v>747</v>
      </c>
      <c r="D252" s="38" t="s">
        <v>747</v>
      </c>
      <c r="F252" s="40"/>
    </row>
    <row r="253">
      <c r="A253" s="50" t="s">
        <v>2203</v>
      </c>
      <c r="B253" s="38" t="s">
        <v>1173</v>
      </c>
      <c r="D253" s="38" t="s">
        <v>1173</v>
      </c>
      <c r="F253" s="40"/>
    </row>
    <row r="254">
      <c r="A254" s="50" t="s">
        <v>2204</v>
      </c>
      <c r="B254" s="38" t="s">
        <v>1795</v>
      </c>
      <c r="D254" s="38" t="s">
        <v>1795</v>
      </c>
      <c r="F254" s="40"/>
    </row>
    <row r="255">
      <c r="A255" s="50" t="s">
        <v>2205</v>
      </c>
      <c r="B255" s="38" t="s">
        <v>619</v>
      </c>
      <c r="D255" s="38" t="s">
        <v>619</v>
      </c>
      <c r="F255" s="40"/>
    </row>
    <row r="256">
      <c r="A256" s="50" t="s">
        <v>2206</v>
      </c>
      <c r="B256" s="38" t="s">
        <v>927</v>
      </c>
      <c r="D256" s="38" t="s">
        <v>927</v>
      </c>
      <c r="F256" s="40"/>
    </row>
    <row r="257">
      <c r="A257" s="50" t="s">
        <v>2207</v>
      </c>
      <c r="B257" s="38" t="s">
        <v>1890</v>
      </c>
      <c r="D257" s="38" t="s">
        <v>1890</v>
      </c>
      <c r="F257" s="40"/>
    </row>
    <row r="258">
      <c r="A258" s="50" t="s">
        <v>2208</v>
      </c>
      <c r="B258" s="38" t="s">
        <v>1791</v>
      </c>
      <c r="D258" s="38" t="s">
        <v>1791</v>
      </c>
      <c r="F258" s="40"/>
    </row>
    <row r="259">
      <c r="A259" s="50" t="s">
        <v>2209</v>
      </c>
      <c r="B259" s="38" t="s">
        <v>1903</v>
      </c>
      <c r="D259" s="38" t="s">
        <v>1903</v>
      </c>
      <c r="F259" s="40"/>
    </row>
    <row r="260">
      <c r="A260" s="50" t="s">
        <v>2210</v>
      </c>
      <c r="B260" s="38" t="s">
        <v>1906</v>
      </c>
      <c r="D260" s="38" t="s">
        <v>1906</v>
      </c>
      <c r="F260" s="40"/>
    </row>
    <row r="261">
      <c r="A261" s="50" t="s">
        <v>2211</v>
      </c>
      <c r="B261" s="38" t="s">
        <v>1844</v>
      </c>
      <c r="D261" s="38" t="s">
        <v>1844</v>
      </c>
      <c r="F261" s="40"/>
    </row>
    <row r="262">
      <c r="A262" s="50" t="s">
        <v>2212</v>
      </c>
      <c r="B262" s="38" t="s">
        <v>1908</v>
      </c>
      <c r="D262" s="38" t="s">
        <v>1908</v>
      </c>
      <c r="F262" s="40"/>
    </row>
    <row r="263">
      <c r="A263" s="50" t="s">
        <v>2213</v>
      </c>
      <c r="B263" s="38" t="s">
        <v>1911</v>
      </c>
      <c r="D263" s="38" t="s">
        <v>1911</v>
      </c>
      <c r="F263" s="40"/>
    </row>
    <row r="264">
      <c r="A264" s="50" t="s">
        <v>2214</v>
      </c>
      <c r="B264" s="38" t="s">
        <v>1878</v>
      </c>
      <c r="D264" s="38" t="s">
        <v>1878</v>
      </c>
      <c r="F264" s="40"/>
    </row>
    <row r="265">
      <c r="A265" s="50" t="s">
        <v>2215</v>
      </c>
      <c r="B265" s="38" t="s">
        <v>1775</v>
      </c>
      <c r="D265" s="38" t="s">
        <v>1775</v>
      </c>
      <c r="F265" s="40"/>
    </row>
    <row r="266">
      <c r="A266" s="50" t="s">
        <v>2216</v>
      </c>
      <c r="B266" s="38" t="s">
        <v>927</v>
      </c>
      <c r="F266" s="40"/>
    </row>
    <row r="267">
      <c r="A267" s="50" t="s">
        <v>2217</v>
      </c>
      <c r="B267" s="38" t="s">
        <v>927</v>
      </c>
      <c r="F267" s="40"/>
    </row>
    <row r="268">
      <c r="A268" s="50" t="s">
        <v>2218</v>
      </c>
      <c r="B268" s="38" t="s">
        <v>1903</v>
      </c>
      <c r="D268" s="38" t="s">
        <v>1903</v>
      </c>
      <c r="F268" s="40"/>
    </row>
    <row r="269">
      <c r="A269" s="50" t="s">
        <v>2219</v>
      </c>
      <c r="B269" s="38" t="s">
        <v>1903</v>
      </c>
      <c r="F269" s="40"/>
    </row>
    <row r="270">
      <c r="A270" s="50" t="s">
        <v>2220</v>
      </c>
      <c r="B270" s="38" t="s">
        <v>1791</v>
      </c>
      <c r="D270" s="38" t="s">
        <v>1791</v>
      </c>
      <c r="F270" s="40"/>
    </row>
    <row r="271">
      <c r="A271" s="50" t="s">
        <v>2221</v>
      </c>
      <c r="B271" s="38" t="s">
        <v>1791</v>
      </c>
      <c r="F271" s="40"/>
    </row>
    <row r="272">
      <c r="A272" s="50" t="s">
        <v>2222</v>
      </c>
      <c r="B272" s="38" t="s">
        <v>1906</v>
      </c>
      <c r="F272" s="40"/>
    </row>
    <row r="273">
      <c r="A273" s="50" t="s">
        <v>2223</v>
      </c>
      <c r="B273" s="38" t="s">
        <v>1906</v>
      </c>
      <c r="F273" s="40"/>
    </row>
    <row r="274">
      <c r="A274" s="50" t="s">
        <v>2224</v>
      </c>
      <c r="B274" s="38" t="s">
        <v>1844</v>
      </c>
      <c r="F274" s="40"/>
    </row>
    <row r="275">
      <c r="A275" s="50" t="s">
        <v>2225</v>
      </c>
      <c r="B275" s="38" t="s">
        <v>1844</v>
      </c>
      <c r="F275" s="40"/>
    </row>
    <row r="276">
      <c r="A276" s="50" t="s">
        <v>2226</v>
      </c>
      <c r="B276" s="38" t="s">
        <v>1908</v>
      </c>
      <c r="F276" s="40"/>
    </row>
    <row r="277">
      <c r="A277" s="50" t="s">
        <v>2227</v>
      </c>
      <c r="B277" s="38" t="s">
        <v>1908</v>
      </c>
      <c r="F277" s="40"/>
    </row>
    <row r="278">
      <c r="A278" s="50" t="s">
        <v>2228</v>
      </c>
      <c r="B278" s="38" t="s">
        <v>1911</v>
      </c>
      <c r="F278" s="40"/>
    </row>
    <row r="279">
      <c r="A279" s="50" t="s">
        <v>2229</v>
      </c>
      <c r="B279" s="38" t="s">
        <v>1911</v>
      </c>
      <c r="F279" s="40"/>
    </row>
    <row r="280">
      <c r="A280" s="50" t="s">
        <v>2230</v>
      </c>
      <c r="B280" s="38" t="s">
        <v>1890</v>
      </c>
      <c r="F280" s="40"/>
    </row>
    <row r="281">
      <c r="A281" s="50" t="s">
        <v>2231</v>
      </c>
      <c r="B281" s="38" t="s">
        <v>1890</v>
      </c>
      <c r="F281" s="40"/>
    </row>
    <row r="282">
      <c r="A282" s="50" t="s">
        <v>2232</v>
      </c>
      <c r="B282" s="38" t="s">
        <v>1878</v>
      </c>
      <c r="F282" s="40"/>
    </row>
    <row r="283">
      <c r="A283" s="50" t="s">
        <v>2233</v>
      </c>
      <c r="B283" s="38" t="s">
        <v>1878</v>
      </c>
      <c r="F283" s="40"/>
    </row>
    <row r="284">
      <c r="A284" s="50" t="s">
        <v>2234</v>
      </c>
      <c r="B284" s="38" t="s">
        <v>1775</v>
      </c>
      <c r="F284" s="40"/>
    </row>
    <row r="285">
      <c r="A285" s="50" t="s">
        <v>2235</v>
      </c>
      <c r="B285" s="38" t="s">
        <v>1775</v>
      </c>
      <c r="F285" s="40"/>
    </row>
    <row r="286">
      <c r="A286" s="50" t="s">
        <v>2236</v>
      </c>
      <c r="B286" s="38" t="s">
        <v>1903</v>
      </c>
      <c r="F286" s="40"/>
    </row>
    <row r="287">
      <c r="A287" s="50" t="s">
        <v>2237</v>
      </c>
      <c r="B287" s="38" t="s">
        <v>1791</v>
      </c>
      <c r="F287" s="40"/>
    </row>
    <row r="288">
      <c r="A288" s="50" t="s">
        <v>2238</v>
      </c>
      <c r="B288" s="38" t="s">
        <v>1906</v>
      </c>
      <c r="F288" s="40"/>
    </row>
    <row r="289">
      <c r="A289" s="50" t="s">
        <v>2239</v>
      </c>
      <c r="B289" s="38" t="s">
        <v>1844</v>
      </c>
      <c r="F289" s="40"/>
    </row>
    <row r="290">
      <c r="A290" s="50" t="s">
        <v>2240</v>
      </c>
      <c r="B290" s="38" t="s">
        <v>1908</v>
      </c>
      <c r="F290" s="40"/>
    </row>
    <row r="291">
      <c r="A291" s="50" t="s">
        <v>2241</v>
      </c>
      <c r="B291" s="38" t="s">
        <v>1911</v>
      </c>
      <c r="F291" s="40"/>
    </row>
    <row r="292">
      <c r="A292" s="50" t="s">
        <v>2242</v>
      </c>
      <c r="B292" s="38" t="s">
        <v>1890</v>
      </c>
      <c r="F292" s="40"/>
    </row>
    <row r="293">
      <c r="A293" s="50" t="s">
        <v>2243</v>
      </c>
      <c r="B293" s="38" t="s">
        <v>1878</v>
      </c>
      <c r="F293" s="40"/>
    </row>
    <row r="294">
      <c r="A294" s="50" t="s">
        <v>2244</v>
      </c>
      <c r="B294" s="38" t="s">
        <v>1775</v>
      </c>
      <c r="F294" s="40"/>
    </row>
    <row r="295">
      <c r="A295" s="33" t="s">
        <v>2245</v>
      </c>
      <c r="B295" s="38" t="s">
        <v>797</v>
      </c>
      <c r="D295" s="38" t="s">
        <v>797</v>
      </c>
      <c r="F295" s="40"/>
    </row>
    <row r="296">
      <c r="A296" s="50" t="s">
        <v>2246</v>
      </c>
      <c r="B296" s="38" t="s">
        <v>1854</v>
      </c>
      <c r="D296" s="38" t="s">
        <v>1854</v>
      </c>
      <c r="F296" s="40"/>
    </row>
    <row r="297">
      <c r="A297" s="33" t="s">
        <v>2247</v>
      </c>
      <c r="B297" s="25" t="s">
        <v>967</v>
      </c>
      <c r="D297" s="25" t="s">
        <v>967</v>
      </c>
      <c r="F297" s="40"/>
    </row>
    <row r="298">
      <c r="A298" s="33" t="s">
        <v>2248</v>
      </c>
      <c r="B298" s="25" t="s">
        <v>967</v>
      </c>
      <c r="F298" s="40"/>
    </row>
    <row r="299">
      <c r="A299" s="50" t="s">
        <v>2249</v>
      </c>
      <c r="B299" s="25" t="s">
        <v>1009</v>
      </c>
      <c r="D299" s="25" t="s">
        <v>1009</v>
      </c>
      <c r="F299" s="40"/>
    </row>
    <row r="300">
      <c r="A300" s="50" t="s">
        <v>2250</v>
      </c>
      <c r="B300" s="25" t="s">
        <v>990</v>
      </c>
      <c r="D300" s="25" t="s">
        <v>990</v>
      </c>
      <c r="F300" s="40"/>
    </row>
    <row r="301">
      <c r="A301" s="50" t="s">
        <v>2251</v>
      </c>
      <c r="B301" s="25" t="s">
        <v>994</v>
      </c>
      <c r="D301" s="25" t="s">
        <v>994</v>
      </c>
      <c r="F301" s="40"/>
    </row>
    <row r="302">
      <c r="A302" s="50" t="s">
        <v>2252</v>
      </c>
      <c r="B302" s="25" t="s">
        <v>1022</v>
      </c>
      <c r="D302" s="25" t="s">
        <v>1022</v>
      </c>
      <c r="F302" s="40"/>
    </row>
    <row r="303">
      <c r="A303" s="50" t="s">
        <v>2253</v>
      </c>
      <c r="B303" s="25" t="s">
        <v>1002</v>
      </c>
      <c r="D303" s="25" t="s">
        <v>1002</v>
      </c>
      <c r="F303" s="40"/>
    </row>
    <row r="304">
      <c r="A304" s="50" t="s">
        <v>2254</v>
      </c>
      <c r="B304" s="25" t="s">
        <v>1027</v>
      </c>
      <c r="D304" s="25" t="s">
        <v>1027</v>
      </c>
      <c r="F304" s="40"/>
    </row>
    <row r="305">
      <c r="A305" s="50" t="s">
        <v>2255</v>
      </c>
      <c r="B305" s="25" t="s">
        <v>1323</v>
      </c>
      <c r="D305" s="25" t="s">
        <v>1323</v>
      </c>
      <c r="F305" s="40"/>
    </row>
    <row r="306">
      <c r="A306" s="50" t="s">
        <v>2256</v>
      </c>
      <c r="B306" s="25" t="s">
        <v>1021</v>
      </c>
      <c r="D306" s="25" t="s">
        <v>1021</v>
      </c>
      <c r="F306" s="40"/>
    </row>
    <row r="307">
      <c r="A307" s="50" t="s">
        <v>2257</v>
      </c>
      <c r="B307" s="25" t="s">
        <v>1017</v>
      </c>
      <c r="D307" s="25" t="s">
        <v>1017</v>
      </c>
      <c r="F307" s="40"/>
    </row>
    <row r="308">
      <c r="A308" s="50" t="s">
        <v>2258</v>
      </c>
      <c r="B308" s="25" t="s">
        <v>980</v>
      </c>
      <c r="D308" s="25" t="s">
        <v>980</v>
      </c>
      <c r="F308" s="40"/>
    </row>
    <row r="309">
      <c r="A309" s="50" t="s">
        <v>2259</v>
      </c>
      <c r="B309" s="25" t="s">
        <v>2044</v>
      </c>
      <c r="D309" s="25" t="s">
        <v>2044</v>
      </c>
      <c r="F309" s="40"/>
    </row>
    <row r="310">
      <c r="A310" s="50" t="s">
        <v>2260</v>
      </c>
      <c r="B310" s="25" t="s">
        <v>992</v>
      </c>
      <c r="D310" s="25" t="s">
        <v>992</v>
      </c>
      <c r="F310" s="40"/>
    </row>
    <row r="311">
      <c r="A311" s="50" t="s">
        <v>2261</v>
      </c>
      <c r="B311" s="25" t="s">
        <v>1000</v>
      </c>
      <c r="D311" s="25" t="s">
        <v>1000</v>
      </c>
      <c r="F311" s="40"/>
    </row>
    <row r="312">
      <c r="A312" s="50" t="s">
        <v>2262</v>
      </c>
      <c r="B312" s="25" t="s">
        <v>1037</v>
      </c>
      <c r="D312" s="25" t="s">
        <v>1037</v>
      </c>
      <c r="F312" s="40"/>
    </row>
    <row r="313">
      <c r="A313" s="50" t="s">
        <v>2263</v>
      </c>
      <c r="B313" s="38" t="s">
        <v>1756</v>
      </c>
      <c r="F313" s="40"/>
    </row>
    <row r="314">
      <c r="A314" s="50" t="s">
        <v>2264</v>
      </c>
      <c r="B314" s="25" t="s">
        <v>1002</v>
      </c>
      <c r="F314" s="40"/>
    </row>
    <row r="315">
      <c r="A315" s="50" t="s">
        <v>2265</v>
      </c>
      <c r="B315" s="38" t="s">
        <v>2266</v>
      </c>
      <c r="D315" s="38" t="s">
        <v>2266</v>
      </c>
      <c r="F315" s="40"/>
    </row>
    <row r="316">
      <c r="A316" s="50" t="s">
        <v>2267</v>
      </c>
      <c r="B316" s="38" t="s">
        <v>1047</v>
      </c>
      <c r="D316" s="38" t="s">
        <v>1047</v>
      </c>
      <c r="F316" s="40"/>
    </row>
    <row r="317">
      <c r="A317" s="50" t="s">
        <v>2268</v>
      </c>
      <c r="B317" s="25" t="s">
        <v>1037</v>
      </c>
      <c r="F317" s="40"/>
    </row>
    <row r="318">
      <c r="A318" s="50" t="s">
        <v>2269</v>
      </c>
      <c r="B318" s="38" t="s">
        <v>2270</v>
      </c>
      <c r="F318" s="40"/>
    </row>
    <row r="319">
      <c r="A319" s="50" t="s">
        <v>2271</v>
      </c>
      <c r="B319" s="25" t="s">
        <v>1002</v>
      </c>
      <c r="F319" s="40"/>
    </row>
    <row r="320">
      <c r="A320" s="50" t="s">
        <v>2272</v>
      </c>
      <c r="B320" s="25" t="s">
        <v>1767</v>
      </c>
      <c r="F320" s="40"/>
    </row>
    <row r="321">
      <c r="A321" s="50" t="s">
        <v>2273</v>
      </c>
      <c r="B321" s="25" t="s">
        <v>1037</v>
      </c>
      <c r="F321" s="40"/>
    </row>
    <row r="322">
      <c r="A322" s="50" t="s">
        <v>2274</v>
      </c>
      <c r="B322" s="25" t="s">
        <v>1037</v>
      </c>
      <c r="F322" s="40"/>
    </row>
    <row r="323">
      <c r="A323" s="50" t="s">
        <v>2275</v>
      </c>
      <c r="B323" s="25" t="s">
        <v>1037</v>
      </c>
      <c r="F323" s="40"/>
    </row>
    <row r="324">
      <c r="A324" s="50" t="s">
        <v>2276</v>
      </c>
      <c r="B324" s="25" t="s">
        <v>1045</v>
      </c>
      <c r="D324" s="25" t="s">
        <v>1045</v>
      </c>
      <c r="F324" s="40"/>
    </row>
    <row r="325">
      <c r="A325" s="50" t="s">
        <v>2277</v>
      </c>
      <c r="B325" s="25" t="s">
        <v>1045</v>
      </c>
      <c r="F325" s="40"/>
    </row>
    <row r="326">
      <c r="A326" s="50" t="s">
        <v>2278</v>
      </c>
      <c r="B326" s="25" t="s">
        <v>1728</v>
      </c>
      <c r="D326" s="25" t="s">
        <v>1728</v>
      </c>
      <c r="F326" s="40"/>
    </row>
    <row r="327">
      <c r="A327" s="50" t="s">
        <v>2279</v>
      </c>
      <c r="B327" s="25" t="s">
        <v>1045</v>
      </c>
      <c r="F327" s="40"/>
    </row>
    <row r="328">
      <c r="A328" s="50" t="s">
        <v>2280</v>
      </c>
      <c r="B328" s="25" t="s">
        <v>1045</v>
      </c>
      <c r="F328" s="40"/>
    </row>
    <row r="329">
      <c r="A329" s="50" t="s">
        <v>2281</v>
      </c>
      <c r="B329" s="25" t="s">
        <v>1045</v>
      </c>
      <c r="F329" s="40"/>
    </row>
    <row r="330">
      <c r="A330" s="50" t="s">
        <v>2282</v>
      </c>
      <c r="B330" s="38" t="s">
        <v>554</v>
      </c>
      <c r="D330" s="38" t="s">
        <v>554</v>
      </c>
      <c r="F330" s="40"/>
    </row>
    <row r="331">
      <c r="A331" s="50" t="s">
        <v>2283</v>
      </c>
      <c r="B331" s="25" t="s">
        <v>1056</v>
      </c>
      <c r="D331" s="25" t="s">
        <v>1056</v>
      </c>
      <c r="F331" s="40"/>
    </row>
    <row r="332">
      <c r="A332" s="50" t="s">
        <v>2284</v>
      </c>
      <c r="B332" s="25" t="s">
        <v>1019</v>
      </c>
      <c r="D332" s="25" t="s">
        <v>1019</v>
      </c>
      <c r="F332" s="40"/>
    </row>
    <row r="333">
      <c r="A333" s="50" t="s">
        <v>2285</v>
      </c>
      <c r="B333" s="25" t="s">
        <v>1024</v>
      </c>
      <c r="D333" s="25" t="s">
        <v>1024</v>
      </c>
      <c r="F333" s="40"/>
    </row>
    <row r="334">
      <c r="A334" s="50" t="s">
        <v>2286</v>
      </c>
      <c r="B334" s="25" t="s">
        <v>1037</v>
      </c>
      <c r="F334" s="40"/>
    </row>
    <row r="335">
      <c r="A335" s="50" t="s">
        <v>2287</v>
      </c>
      <c r="B335" s="25" t="s">
        <v>1037</v>
      </c>
      <c r="F335" s="40"/>
    </row>
    <row r="336">
      <c r="A336" s="50" t="s">
        <v>2288</v>
      </c>
      <c r="B336" s="25" t="s">
        <v>1037</v>
      </c>
      <c r="F336" s="40"/>
    </row>
    <row r="337">
      <c r="A337" s="50" t="s">
        <v>2289</v>
      </c>
      <c r="B337" s="25" t="s">
        <v>1037</v>
      </c>
      <c r="F337" s="40"/>
    </row>
    <row r="338">
      <c r="A338" s="50" t="s">
        <v>2290</v>
      </c>
      <c r="B338" s="25" t="s">
        <v>1037</v>
      </c>
      <c r="F338" s="40"/>
    </row>
    <row r="339">
      <c r="A339" s="50" t="s">
        <v>2291</v>
      </c>
      <c r="B339" s="25" t="s">
        <v>1037</v>
      </c>
      <c r="F339" s="40"/>
    </row>
    <row r="340">
      <c r="A340" s="50" t="s">
        <v>2292</v>
      </c>
      <c r="B340" s="25" t="s">
        <v>1021</v>
      </c>
      <c r="D340" s="25" t="s">
        <v>1021</v>
      </c>
      <c r="F340" s="40"/>
    </row>
    <row r="341">
      <c r="A341" s="50" t="s">
        <v>2293</v>
      </c>
      <c r="B341" s="25" t="s">
        <v>1056</v>
      </c>
      <c r="F341" s="40"/>
    </row>
    <row r="342">
      <c r="A342" s="50" t="s">
        <v>2294</v>
      </c>
      <c r="B342" s="25" t="s">
        <v>1044</v>
      </c>
      <c r="F342" s="40"/>
    </row>
    <row r="343">
      <c r="A343" s="50" t="s">
        <v>2295</v>
      </c>
      <c r="B343" s="25" t="s">
        <v>1044</v>
      </c>
      <c r="F343" s="40"/>
    </row>
    <row r="344">
      <c r="A344" s="50" t="s">
        <v>2296</v>
      </c>
      <c r="B344" s="25" t="s">
        <v>1044</v>
      </c>
      <c r="F344" s="40"/>
    </row>
    <row r="345">
      <c r="A345" s="50" t="s">
        <v>2297</v>
      </c>
      <c r="B345" s="38" t="s">
        <v>677</v>
      </c>
      <c r="D345" s="38" t="s">
        <v>677</v>
      </c>
      <c r="F345" s="40"/>
    </row>
    <row r="346">
      <c r="A346" s="50" t="s">
        <v>2298</v>
      </c>
      <c r="B346" s="25" t="s">
        <v>1027</v>
      </c>
      <c r="D346" s="25" t="s">
        <v>1027</v>
      </c>
      <c r="F346" s="40"/>
    </row>
    <row r="347">
      <c r="A347" s="50" t="s">
        <v>2299</v>
      </c>
      <c r="B347" s="25" t="s">
        <v>1034</v>
      </c>
      <c r="D347" s="25" t="s">
        <v>1034</v>
      </c>
      <c r="F347" s="40"/>
    </row>
    <row r="348">
      <c r="A348" s="50" t="s">
        <v>2300</v>
      </c>
      <c r="B348" s="38" t="s">
        <v>700</v>
      </c>
      <c r="D348" s="38" t="s">
        <v>700</v>
      </c>
      <c r="F348" s="40"/>
    </row>
    <row r="349">
      <c r="A349" s="50" t="s">
        <v>2301</v>
      </c>
      <c r="B349" s="38" t="s">
        <v>700</v>
      </c>
      <c r="F349" s="40"/>
    </row>
    <row r="350">
      <c r="A350" s="50" t="s">
        <v>2302</v>
      </c>
      <c r="B350" s="38" t="s">
        <v>700</v>
      </c>
      <c r="F350" s="40"/>
    </row>
    <row r="351">
      <c r="A351" s="50" t="s">
        <v>2303</v>
      </c>
      <c r="B351" s="38" t="s">
        <v>700</v>
      </c>
      <c r="F351" s="40"/>
    </row>
    <row r="352">
      <c r="A352" s="50" t="s">
        <v>2304</v>
      </c>
      <c r="B352" s="25" t="s">
        <v>1063</v>
      </c>
      <c r="D352" s="25" t="s">
        <v>1063</v>
      </c>
      <c r="F352" s="40"/>
    </row>
    <row r="353">
      <c r="A353" s="50" t="s">
        <v>2305</v>
      </c>
      <c r="B353" s="25" t="s">
        <v>1063</v>
      </c>
      <c r="F353" s="40"/>
    </row>
    <row r="354">
      <c r="A354" s="50" t="s">
        <v>2306</v>
      </c>
      <c r="B354" s="25" t="s">
        <v>1063</v>
      </c>
      <c r="F354" s="40"/>
    </row>
    <row r="355">
      <c r="A355" s="50" t="s">
        <v>2307</v>
      </c>
      <c r="B355" s="38" t="s">
        <v>1099</v>
      </c>
      <c r="D355" s="38" t="s">
        <v>1099</v>
      </c>
      <c r="F355" s="40"/>
    </row>
    <row r="356">
      <c r="A356" s="50" t="s">
        <v>2308</v>
      </c>
      <c r="B356" s="38" t="s">
        <v>2309</v>
      </c>
      <c r="D356" s="38" t="s">
        <v>2309</v>
      </c>
      <c r="F356" s="40"/>
    </row>
    <row r="357">
      <c r="A357" s="50" t="s">
        <v>2310</v>
      </c>
      <c r="B357" s="38" t="s">
        <v>2311</v>
      </c>
      <c r="D357" s="38" t="s">
        <v>2311</v>
      </c>
      <c r="F357" s="40"/>
    </row>
    <row r="358">
      <c r="A358" s="50" t="s">
        <v>2312</v>
      </c>
      <c r="B358" s="38" t="s">
        <v>2313</v>
      </c>
      <c r="D358" s="38" t="s">
        <v>2313</v>
      </c>
      <c r="F358" s="40"/>
    </row>
    <row r="359">
      <c r="A359" s="50" t="s">
        <v>2314</v>
      </c>
      <c r="B359" s="38" t="s">
        <v>1092</v>
      </c>
      <c r="D359" s="38" t="s">
        <v>1092</v>
      </c>
      <c r="F359" s="40"/>
    </row>
    <row r="360">
      <c r="A360" s="50" t="s">
        <v>2315</v>
      </c>
      <c r="B360" s="38" t="s">
        <v>1092</v>
      </c>
      <c r="F360" s="40"/>
    </row>
    <row r="361">
      <c r="A361" s="50" t="s">
        <v>2316</v>
      </c>
      <c r="B361" s="38" t="s">
        <v>2313</v>
      </c>
      <c r="D361" s="38" t="s">
        <v>2313</v>
      </c>
      <c r="F361" s="40"/>
    </row>
    <row r="362">
      <c r="A362" s="50" t="s">
        <v>2317</v>
      </c>
      <c r="B362" s="38" t="s">
        <v>2318</v>
      </c>
      <c r="D362" s="38" t="s">
        <v>2318</v>
      </c>
      <c r="F362" s="40"/>
    </row>
    <row r="363">
      <c r="A363" s="50" t="s">
        <v>2319</v>
      </c>
      <c r="B363" s="38" t="s">
        <v>1092</v>
      </c>
      <c r="F363" s="40"/>
    </row>
    <row r="364">
      <c r="A364" s="50" t="s">
        <v>2320</v>
      </c>
      <c r="B364" s="38" t="s">
        <v>2309</v>
      </c>
      <c r="D364" s="38" t="s">
        <v>2309</v>
      </c>
      <c r="F364" s="40"/>
    </row>
    <row r="365">
      <c r="A365" s="50" t="s">
        <v>2321</v>
      </c>
      <c r="B365" s="38" t="s">
        <v>2311</v>
      </c>
      <c r="D365" s="38" t="s">
        <v>2311</v>
      </c>
      <c r="F365" s="40"/>
    </row>
    <row r="366">
      <c r="A366" s="50" t="s">
        <v>2322</v>
      </c>
      <c r="B366" s="38" t="s">
        <v>2318</v>
      </c>
      <c r="D366" s="38" t="s">
        <v>2318</v>
      </c>
      <c r="F366" s="40"/>
    </row>
    <row r="367">
      <c r="A367" s="50" t="s">
        <v>2323</v>
      </c>
      <c r="B367" s="38" t="s">
        <v>2313</v>
      </c>
      <c r="D367" s="38" t="s">
        <v>2313</v>
      </c>
      <c r="F367" s="40"/>
    </row>
    <row r="368">
      <c r="A368" s="50" t="s">
        <v>2324</v>
      </c>
      <c r="B368" s="38" t="s">
        <v>1087</v>
      </c>
      <c r="D368" s="38" t="s">
        <v>1087</v>
      </c>
      <c r="F368" s="40"/>
    </row>
    <row r="369">
      <c r="A369" s="50" t="s">
        <v>2325</v>
      </c>
      <c r="B369" s="38" t="s">
        <v>1087</v>
      </c>
      <c r="F369" s="40"/>
    </row>
    <row r="370">
      <c r="A370" s="50" t="s">
        <v>2326</v>
      </c>
      <c r="B370" s="38" t="s">
        <v>1087</v>
      </c>
      <c r="F370" s="40"/>
    </row>
    <row r="371">
      <c r="A371" s="50" t="s">
        <v>2327</v>
      </c>
      <c r="B371" s="38" t="s">
        <v>1087</v>
      </c>
      <c r="F371" s="40"/>
    </row>
    <row r="372">
      <c r="A372" s="50" t="s">
        <v>2328</v>
      </c>
      <c r="B372" s="38" t="s">
        <v>1087</v>
      </c>
      <c r="F372" s="40"/>
    </row>
    <row r="373">
      <c r="A373" s="50" t="s">
        <v>2329</v>
      </c>
      <c r="B373" s="38" t="s">
        <v>2330</v>
      </c>
      <c r="D373" s="38" t="s">
        <v>2330</v>
      </c>
      <c r="F373" s="40"/>
    </row>
    <row r="374">
      <c r="A374" s="50" t="s">
        <v>2331</v>
      </c>
      <c r="B374" s="38" t="s">
        <v>2330</v>
      </c>
      <c r="F374" s="40"/>
    </row>
    <row r="375">
      <c r="A375" s="50" t="s">
        <v>2332</v>
      </c>
      <c r="B375" s="38" t="s">
        <v>2330</v>
      </c>
      <c r="F375" s="40"/>
    </row>
    <row r="376">
      <c r="A376" s="50" t="s">
        <v>2333</v>
      </c>
      <c r="B376" s="38" t="s">
        <v>2330</v>
      </c>
      <c r="F376" s="40"/>
    </row>
    <row r="377">
      <c r="A377" s="50" t="s">
        <v>2334</v>
      </c>
      <c r="B377" s="38" t="s">
        <v>1089</v>
      </c>
      <c r="D377" s="38" t="s">
        <v>1089</v>
      </c>
      <c r="F377" s="40"/>
    </row>
    <row r="378">
      <c r="A378" s="50" t="s">
        <v>2335</v>
      </c>
      <c r="B378" s="38" t="s">
        <v>2336</v>
      </c>
      <c r="D378" s="38" t="s">
        <v>2336</v>
      </c>
      <c r="F378" s="40"/>
    </row>
    <row r="379">
      <c r="A379" s="50" t="s">
        <v>2337</v>
      </c>
      <c r="B379" s="38" t="s">
        <v>1104</v>
      </c>
      <c r="D379" s="38" t="s">
        <v>1104</v>
      </c>
      <c r="F379" s="40"/>
    </row>
    <row r="380">
      <c r="A380" s="50" t="s">
        <v>2338</v>
      </c>
      <c r="B380" s="38" t="s">
        <v>2339</v>
      </c>
      <c r="D380" s="38" t="s">
        <v>2339</v>
      </c>
      <c r="F380" s="40"/>
    </row>
    <row r="381">
      <c r="A381" s="50" t="s">
        <v>2340</v>
      </c>
      <c r="B381" s="38" t="s">
        <v>1066</v>
      </c>
      <c r="D381" s="38" t="s">
        <v>1066</v>
      </c>
      <c r="F381" s="40"/>
    </row>
    <row r="382">
      <c r="A382" s="50" t="s">
        <v>2341</v>
      </c>
      <c r="B382" s="38" t="s">
        <v>1066</v>
      </c>
      <c r="F382" s="40"/>
    </row>
    <row r="383">
      <c r="A383" s="50" t="s">
        <v>2342</v>
      </c>
      <c r="B383" s="38" t="s">
        <v>1066</v>
      </c>
      <c r="F383" s="40"/>
    </row>
    <row r="384">
      <c r="A384" s="50" t="s">
        <v>2343</v>
      </c>
      <c r="B384" s="38" t="s">
        <v>1104</v>
      </c>
      <c r="D384" s="38" t="s">
        <v>1104</v>
      </c>
      <c r="F384" s="40"/>
    </row>
    <row r="385">
      <c r="A385" s="50" t="s">
        <v>2344</v>
      </c>
      <c r="B385" s="38" t="s">
        <v>1066</v>
      </c>
      <c r="D385" s="38" t="s">
        <v>1066</v>
      </c>
      <c r="F385" s="40"/>
    </row>
    <row r="386">
      <c r="A386" s="50" t="s">
        <v>2345</v>
      </c>
      <c r="B386" s="38" t="s">
        <v>1066</v>
      </c>
      <c r="F386" s="40"/>
    </row>
    <row r="387">
      <c r="A387" s="50" t="s">
        <v>2346</v>
      </c>
      <c r="B387" s="38" t="s">
        <v>1108</v>
      </c>
      <c r="D387" s="38" t="s">
        <v>1108</v>
      </c>
      <c r="F387" s="40"/>
    </row>
    <row r="388">
      <c r="A388" s="50" t="s">
        <v>2347</v>
      </c>
      <c r="B388" s="38" t="s">
        <v>1108</v>
      </c>
      <c r="F388" s="40"/>
    </row>
    <row r="389">
      <c r="A389" s="50" t="s">
        <v>2348</v>
      </c>
      <c r="B389" s="38" t="s">
        <v>1116</v>
      </c>
      <c r="D389" s="38" t="s">
        <v>1116</v>
      </c>
      <c r="F389" s="40"/>
    </row>
    <row r="390">
      <c r="A390" s="50" t="s">
        <v>2349</v>
      </c>
      <c r="B390" s="38" t="s">
        <v>1066</v>
      </c>
      <c r="F390" s="40"/>
    </row>
    <row r="391">
      <c r="A391" s="50" t="s">
        <v>2350</v>
      </c>
      <c r="B391" s="38" t="s">
        <v>1066</v>
      </c>
      <c r="F391" s="40"/>
    </row>
    <row r="392">
      <c r="A392" s="50" t="s">
        <v>2351</v>
      </c>
      <c r="B392" s="38" t="s">
        <v>1066</v>
      </c>
      <c r="F392" s="40"/>
    </row>
    <row r="393">
      <c r="A393" s="33" t="s">
        <v>2352</v>
      </c>
      <c r="B393" s="38" t="s">
        <v>869</v>
      </c>
      <c r="D393" s="38" t="s">
        <v>869</v>
      </c>
      <c r="F393" s="40"/>
    </row>
    <row r="394">
      <c r="A394" s="33" t="s">
        <v>2353</v>
      </c>
      <c r="B394" s="38" t="s">
        <v>869</v>
      </c>
      <c r="F394" s="40"/>
    </row>
    <row r="395">
      <c r="A395" s="33" t="s">
        <v>2354</v>
      </c>
      <c r="B395" s="38" t="s">
        <v>869</v>
      </c>
      <c r="F395" s="40"/>
    </row>
    <row r="396">
      <c r="A396" s="33" t="s">
        <v>2355</v>
      </c>
      <c r="B396" s="38" t="s">
        <v>869</v>
      </c>
      <c r="F396" s="40"/>
    </row>
    <row r="397">
      <c r="A397" s="33" t="s">
        <v>2356</v>
      </c>
      <c r="B397" s="38" t="s">
        <v>869</v>
      </c>
      <c r="F397" s="40"/>
    </row>
    <row r="398">
      <c r="A398" s="33" t="s">
        <v>2357</v>
      </c>
      <c r="B398" s="38" t="s">
        <v>869</v>
      </c>
      <c r="F398" s="40"/>
    </row>
    <row r="399">
      <c r="A399" s="33" t="s">
        <v>2358</v>
      </c>
      <c r="B399" s="38" t="s">
        <v>869</v>
      </c>
      <c r="F399" s="40"/>
    </row>
    <row r="400">
      <c r="A400" s="33" t="s">
        <v>2359</v>
      </c>
      <c r="B400" s="38" t="s">
        <v>869</v>
      </c>
      <c r="F400" s="40"/>
    </row>
    <row r="401">
      <c r="A401" s="33" t="s">
        <v>2360</v>
      </c>
      <c r="B401" s="38" t="s">
        <v>869</v>
      </c>
      <c r="F401" s="40"/>
    </row>
    <row r="402">
      <c r="A402" s="33" t="s">
        <v>2361</v>
      </c>
      <c r="B402" s="38" t="s">
        <v>869</v>
      </c>
      <c r="F402" s="40"/>
    </row>
    <row r="403">
      <c r="A403" s="33" t="s">
        <v>2362</v>
      </c>
      <c r="B403" s="38" t="s">
        <v>869</v>
      </c>
      <c r="F403" s="40"/>
    </row>
    <row r="404">
      <c r="A404" s="33" t="s">
        <v>2363</v>
      </c>
      <c r="B404" s="38" t="s">
        <v>869</v>
      </c>
      <c r="F404" s="40"/>
    </row>
    <row r="405">
      <c r="A405" s="33" t="s">
        <v>2364</v>
      </c>
      <c r="B405" s="38" t="s">
        <v>869</v>
      </c>
      <c r="F405" s="40"/>
    </row>
    <row r="406">
      <c r="A406" s="33" t="s">
        <v>2365</v>
      </c>
      <c r="B406" s="38" t="s">
        <v>869</v>
      </c>
      <c r="F406" s="40"/>
    </row>
    <row r="407">
      <c r="A407" s="33" t="s">
        <v>2366</v>
      </c>
      <c r="B407" s="38" t="s">
        <v>869</v>
      </c>
      <c r="F407" s="40"/>
    </row>
    <row r="408">
      <c r="A408" s="33" t="s">
        <v>2367</v>
      </c>
      <c r="B408" s="38" t="s">
        <v>869</v>
      </c>
      <c r="F408" s="40"/>
    </row>
    <row r="409">
      <c r="A409" s="33" t="s">
        <v>2368</v>
      </c>
      <c r="B409" s="38" t="s">
        <v>869</v>
      </c>
      <c r="F409" s="40"/>
    </row>
    <row r="410">
      <c r="A410" s="33" t="s">
        <v>2369</v>
      </c>
      <c r="B410" s="38" t="s">
        <v>869</v>
      </c>
      <c r="F410" s="40"/>
    </row>
    <row r="411">
      <c r="A411" s="33" t="s">
        <v>2370</v>
      </c>
      <c r="B411" s="38" t="s">
        <v>869</v>
      </c>
      <c r="F411" s="40"/>
    </row>
    <row r="412">
      <c r="A412" s="33" t="s">
        <v>2371</v>
      </c>
      <c r="B412" s="38" t="s">
        <v>869</v>
      </c>
      <c r="F412" s="40"/>
    </row>
    <row r="413">
      <c r="A413" s="33" t="s">
        <v>2372</v>
      </c>
      <c r="B413" s="38" t="s">
        <v>1150</v>
      </c>
      <c r="D413" s="38" t="s">
        <v>1150</v>
      </c>
      <c r="F413" s="40"/>
    </row>
    <row r="414">
      <c r="A414" s="33" t="s">
        <v>2373</v>
      </c>
      <c r="B414" s="38" t="s">
        <v>869</v>
      </c>
      <c r="F414" s="40"/>
    </row>
    <row r="415">
      <c r="A415" s="50" t="s">
        <v>2374</v>
      </c>
      <c r="B415" s="38" t="s">
        <v>1092</v>
      </c>
      <c r="D415" s="38" t="s">
        <v>1092</v>
      </c>
      <c r="F415" s="40"/>
    </row>
    <row r="416">
      <c r="A416" s="50" t="s">
        <v>2375</v>
      </c>
      <c r="B416" s="38" t="s">
        <v>1099</v>
      </c>
      <c r="D416" s="38" t="s">
        <v>1099</v>
      </c>
      <c r="F416" s="40"/>
    </row>
    <row r="417">
      <c r="A417" s="50" t="s">
        <v>2376</v>
      </c>
      <c r="B417" s="38" t="s">
        <v>1099</v>
      </c>
      <c r="F417" s="40"/>
    </row>
    <row r="418">
      <c r="A418" s="50" t="s">
        <v>2377</v>
      </c>
      <c r="B418" s="38" t="s">
        <v>2378</v>
      </c>
      <c r="D418" s="38" t="s">
        <v>2378</v>
      </c>
      <c r="F418" s="40"/>
    </row>
    <row r="419">
      <c r="A419" s="50" t="s">
        <v>2379</v>
      </c>
      <c r="B419" s="38" t="s">
        <v>2378</v>
      </c>
      <c r="F419" s="40"/>
    </row>
    <row r="420">
      <c r="A420" s="50" t="s">
        <v>2380</v>
      </c>
      <c r="B420" s="38" t="s">
        <v>185</v>
      </c>
      <c r="D420" s="38" t="s">
        <v>185</v>
      </c>
      <c r="F420" s="40"/>
    </row>
    <row r="421">
      <c r="A421" s="50" t="s">
        <v>2381</v>
      </c>
      <c r="B421" s="38" t="s">
        <v>185</v>
      </c>
      <c r="F421" s="40"/>
    </row>
    <row r="422">
      <c r="A422" s="33" t="s">
        <v>2382</v>
      </c>
      <c r="B422" s="38" t="s">
        <v>1150</v>
      </c>
      <c r="D422" s="38" t="s">
        <v>1150</v>
      </c>
      <c r="F422" s="40"/>
    </row>
    <row r="423">
      <c r="A423" s="50" t="s">
        <v>2383</v>
      </c>
      <c r="B423" s="38" t="s">
        <v>1173</v>
      </c>
      <c r="D423" s="38" t="s">
        <v>1173</v>
      </c>
      <c r="F423" s="40"/>
    </row>
    <row r="424">
      <c r="A424" s="50" t="s">
        <v>2384</v>
      </c>
      <c r="B424" s="38" t="s">
        <v>2385</v>
      </c>
      <c r="D424" s="38" t="s">
        <v>2385</v>
      </c>
      <c r="F424" s="40"/>
    </row>
    <row r="425">
      <c r="A425" s="50" t="s">
        <v>2386</v>
      </c>
      <c r="B425" s="38" t="s">
        <v>2387</v>
      </c>
      <c r="D425" s="38" t="s">
        <v>2387</v>
      </c>
      <c r="F425" s="40"/>
    </row>
    <row r="426">
      <c r="A426" s="50" t="s">
        <v>2388</v>
      </c>
      <c r="B426" s="38" t="s">
        <v>2385</v>
      </c>
      <c r="D426" s="38" t="s">
        <v>2385</v>
      </c>
      <c r="F426" s="40"/>
    </row>
    <row r="427">
      <c r="A427" s="50" t="s">
        <v>2389</v>
      </c>
      <c r="B427" s="38" t="s">
        <v>2390</v>
      </c>
      <c r="D427" s="38" t="s">
        <v>2390</v>
      </c>
      <c r="F427" s="40"/>
    </row>
    <row r="428">
      <c r="A428" s="50" t="s">
        <v>2391</v>
      </c>
      <c r="B428" s="38" t="s">
        <v>1155</v>
      </c>
      <c r="D428" s="38" t="s">
        <v>1155</v>
      </c>
      <c r="F428" s="40"/>
    </row>
    <row r="429">
      <c r="A429" s="50" t="s">
        <v>2392</v>
      </c>
      <c r="B429" s="38" t="s">
        <v>1240</v>
      </c>
      <c r="D429" s="38" t="s">
        <v>1240</v>
      </c>
      <c r="F429" s="40"/>
    </row>
    <row r="430">
      <c r="A430" s="50" t="s">
        <v>2393</v>
      </c>
      <c r="B430" s="38" t="s">
        <v>1173</v>
      </c>
      <c r="D430" s="38" t="s">
        <v>1173</v>
      </c>
      <c r="F430" s="40"/>
    </row>
    <row r="431">
      <c r="A431" s="50" t="s">
        <v>2394</v>
      </c>
      <c r="B431" s="38" t="s">
        <v>1173</v>
      </c>
      <c r="F431" s="40"/>
    </row>
    <row r="432">
      <c r="A432" s="50" t="s">
        <v>2395</v>
      </c>
      <c r="B432" s="38" t="s">
        <v>1173</v>
      </c>
      <c r="F432" s="40"/>
    </row>
    <row r="433">
      <c r="A433" s="50" t="s">
        <v>2396</v>
      </c>
      <c r="B433" s="38" t="s">
        <v>2397</v>
      </c>
      <c r="D433" s="38" t="s">
        <v>2397</v>
      </c>
      <c r="F433" s="40"/>
    </row>
    <row r="434">
      <c r="A434" s="50" t="s">
        <v>2398</v>
      </c>
      <c r="B434" s="38" t="s">
        <v>2397</v>
      </c>
      <c r="F434" s="40"/>
    </row>
    <row r="435">
      <c r="A435" s="50" t="s">
        <v>2399</v>
      </c>
      <c r="B435" s="38" t="s">
        <v>2397</v>
      </c>
      <c r="F435" s="40"/>
    </row>
    <row r="436">
      <c r="A436" s="50" t="s">
        <v>2400</v>
      </c>
      <c r="B436" s="38" t="s">
        <v>2397</v>
      </c>
      <c r="F436" s="40"/>
    </row>
    <row r="437">
      <c r="A437" s="50" t="s">
        <v>2401</v>
      </c>
      <c r="B437" s="38" t="s">
        <v>2402</v>
      </c>
      <c r="D437" s="38" t="s">
        <v>2402</v>
      </c>
      <c r="F437" s="40"/>
    </row>
    <row r="438">
      <c r="A438" s="50" t="s">
        <v>2403</v>
      </c>
      <c r="B438" s="38" t="s">
        <v>2402</v>
      </c>
      <c r="F438" s="40"/>
    </row>
    <row r="439">
      <c r="A439" s="50" t="s">
        <v>2404</v>
      </c>
      <c r="B439" s="38" t="s">
        <v>2405</v>
      </c>
      <c r="D439" s="38" t="s">
        <v>2405</v>
      </c>
      <c r="F439" s="40"/>
    </row>
    <row r="440">
      <c r="A440" s="50" t="s">
        <v>2406</v>
      </c>
      <c r="B440" s="38" t="s">
        <v>2405</v>
      </c>
      <c r="F440" s="40"/>
    </row>
    <row r="441">
      <c r="A441" s="50" t="s">
        <v>2407</v>
      </c>
      <c r="B441" s="38" t="s">
        <v>2405</v>
      </c>
      <c r="F441" s="40"/>
    </row>
    <row r="442">
      <c r="A442" s="50" t="s">
        <v>2408</v>
      </c>
      <c r="B442" s="38" t="s">
        <v>2405</v>
      </c>
      <c r="F442" s="40"/>
    </row>
    <row r="443">
      <c r="A443" s="50" t="s">
        <v>2409</v>
      </c>
      <c r="B443" s="38" t="s">
        <v>2385</v>
      </c>
      <c r="D443" s="38" t="s">
        <v>2385</v>
      </c>
      <c r="F443" s="40"/>
    </row>
    <row r="444">
      <c r="A444" s="50" t="s">
        <v>2410</v>
      </c>
      <c r="B444" s="38" t="s">
        <v>1173</v>
      </c>
      <c r="F444" s="40"/>
    </row>
    <row r="445">
      <c r="A445" s="50" t="s">
        <v>2411</v>
      </c>
      <c r="B445" s="38" t="s">
        <v>1173</v>
      </c>
      <c r="D445" s="38" t="s">
        <v>1173</v>
      </c>
      <c r="F445" s="40"/>
    </row>
    <row r="446">
      <c r="A446" s="50" t="s">
        <v>2412</v>
      </c>
      <c r="F446" s="40"/>
    </row>
    <row r="447">
      <c r="A447" s="50" t="s">
        <v>2413</v>
      </c>
      <c r="F447" s="40"/>
    </row>
    <row r="448">
      <c r="A448" s="50" t="s">
        <v>2414</v>
      </c>
      <c r="F448" s="40"/>
    </row>
    <row r="449">
      <c r="A449" s="50" t="s">
        <v>2415</v>
      </c>
      <c r="F449" s="40"/>
    </row>
    <row r="450">
      <c r="A450" s="50" t="s">
        <v>2416</v>
      </c>
      <c r="F450" s="40"/>
    </row>
    <row r="451">
      <c r="A451" s="50" t="s">
        <v>2417</v>
      </c>
      <c r="F451" s="40"/>
    </row>
    <row r="452">
      <c r="A452" s="50" t="s">
        <v>2418</v>
      </c>
      <c r="F452" s="40"/>
    </row>
    <row r="453">
      <c r="A453" s="50" t="s">
        <v>2419</v>
      </c>
      <c r="F453" s="40"/>
    </row>
    <row r="454">
      <c r="A454" s="50" t="s">
        <v>2420</v>
      </c>
      <c r="F454" s="40"/>
    </row>
    <row r="455">
      <c r="A455" s="50" t="s">
        <v>2421</v>
      </c>
      <c r="F455" s="40"/>
    </row>
    <row r="456">
      <c r="A456" s="50" t="s">
        <v>2422</v>
      </c>
      <c r="F456" s="40"/>
    </row>
    <row r="457">
      <c r="A457" s="50" t="s">
        <v>2423</v>
      </c>
      <c r="F457" s="40"/>
    </row>
    <row r="458">
      <c r="A458" s="50" t="s">
        <v>2424</v>
      </c>
      <c r="F458" s="40"/>
    </row>
    <row r="459">
      <c r="A459" s="50" t="s">
        <v>2425</v>
      </c>
      <c r="F459" s="40"/>
    </row>
    <row r="460">
      <c r="A460" s="33" t="s">
        <v>2426</v>
      </c>
      <c r="F460" s="40"/>
    </row>
    <row r="461">
      <c r="A461" s="33" t="s">
        <v>2427</v>
      </c>
      <c r="F461" s="40"/>
    </row>
    <row r="462">
      <c r="A462" s="33" t="s">
        <v>2428</v>
      </c>
      <c r="F462" s="40"/>
    </row>
    <row r="463">
      <c r="A463" s="50" t="s">
        <v>2429</v>
      </c>
      <c r="F463" s="40"/>
    </row>
    <row r="464">
      <c r="A464" s="50" t="s">
        <v>2430</v>
      </c>
      <c r="F464" s="40"/>
    </row>
    <row r="465">
      <c r="A465" s="50" t="s">
        <v>2431</v>
      </c>
      <c r="F465" s="40"/>
    </row>
    <row r="466">
      <c r="A466" s="50" t="s">
        <v>2432</v>
      </c>
      <c r="F466" s="40"/>
    </row>
    <row r="467">
      <c r="A467" s="50" t="s">
        <v>2433</v>
      </c>
      <c r="F467" s="40"/>
    </row>
    <row r="468">
      <c r="A468" s="50" t="s">
        <v>2434</v>
      </c>
      <c r="F468" s="40"/>
    </row>
    <row r="469">
      <c r="A469" s="50" t="s">
        <v>2435</v>
      </c>
      <c r="F469" s="40"/>
    </row>
    <row r="470">
      <c r="A470" s="50" t="s">
        <v>2103</v>
      </c>
      <c r="F470" s="40"/>
    </row>
    <row r="471">
      <c r="A471" s="50" t="s">
        <v>2436</v>
      </c>
      <c r="F471" s="40"/>
    </row>
    <row r="472">
      <c r="A472" s="50" t="s">
        <v>2437</v>
      </c>
      <c r="F472" s="40"/>
    </row>
    <row r="473">
      <c r="A473" s="50" t="s">
        <v>2438</v>
      </c>
      <c r="F473" s="40"/>
    </row>
    <row r="474">
      <c r="A474" s="50" t="s">
        <v>2439</v>
      </c>
      <c r="F474" s="40"/>
    </row>
    <row r="475">
      <c r="A475" s="50" t="s">
        <v>2440</v>
      </c>
      <c r="F475" s="40"/>
    </row>
    <row r="476">
      <c r="A476" s="50" t="s">
        <v>2441</v>
      </c>
      <c r="F476" s="40"/>
    </row>
    <row r="477">
      <c r="A477" s="50" t="s">
        <v>2442</v>
      </c>
      <c r="F477" s="40"/>
    </row>
    <row r="478">
      <c r="A478" s="50" t="s">
        <v>2443</v>
      </c>
      <c r="F478" s="40"/>
    </row>
    <row r="479">
      <c r="A479" s="50" t="s">
        <v>2444</v>
      </c>
      <c r="F479" s="40"/>
    </row>
    <row r="480">
      <c r="A480" s="50" t="s">
        <v>2445</v>
      </c>
      <c r="F480" s="40"/>
    </row>
    <row r="481">
      <c r="A481" s="50" t="s">
        <v>2446</v>
      </c>
      <c r="F481" s="40"/>
    </row>
    <row r="482">
      <c r="A482" s="50" t="s">
        <v>2447</v>
      </c>
      <c r="F482" s="40"/>
    </row>
    <row r="483">
      <c r="A483" s="50" t="s">
        <v>2448</v>
      </c>
      <c r="F483" s="40"/>
    </row>
    <row r="484">
      <c r="A484" s="50" t="s">
        <v>2449</v>
      </c>
      <c r="F484" s="40"/>
    </row>
    <row r="485">
      <c r="A485" s="33" t="s">
        <v>2450</v>
      </c>
      <c r="F485" s="40"/>
    </row>
    <row r="486">
      <c r="A486" s="50" t="s">
        <v>2451</v>
      </c>
      <c r="F486" s="40"/>
    </row>
    <row r="487">
      <c r="A487" s="50" t="s">
        <v>2452</v>
      </c>
      <c r="F487" s="40"/>
    </row>
    <row r="488">
      <c r="F488" s="40"/>
    </row>
    <row r="489">
      <c r="F489" s="40"/>
    </row>
    <row r="490">
      <c r="F490" s="40"/>
    </row>
    <row r="491">
      <c r="F491" s="40"/>
    </row>
    <row r="492">
      <c r="F492" s="40"/>
    </row>
    <row r="493">
      <c r="F493" s="40"/>
    </row>
    <row r="494">
      <c r="F494" s="40"/>
    </row>
    <row r="495">
      <c r="F495" s="40"/>
    </row>
    <row r="496">
      <c r="F496" s="40"/>
    </row>
    <row r="497">
      <c r="F497" s="40"/>
    </row>
    <row r="498">
      <c r="F498" s="40"/>
    </row>
    <row r="499">
      <c r="F499" s="40"/>
    </row>
    <row r="500">
      <c r="F500" s="40"/>
    </row>
    <row r="501">
      <c r="F501" s="40"/>
    </row>
    <row r="502">
      <c r="F502" s="40"/>
    </row>
    <row r="503">
      <c r="F503" s="40"/>
    </row>
    <row r="504">
      <c r="F504" s="40"/>
    </row>
    <row r="505">
      <c r="F505" s="40"/>
    </row>
    <row r="506">
      <c r="F506" s="40"/>
    </row>
    <row r="507">
      <c r="F507" s="40"/>
    </row>
    <row r="508">
      <c r="F508" s="40"/>
    </row>
    <row r="509">
      <c r="F509" s="40"/>
    </row>
    <row r="510">
      <c r="F510" s="40"/>
    </row>
    <row r="511">
      <c r="F511" s="40"/>
    </row>
    <row r="512">
      <c r="F512" s="40"/>
    </row>
    <row r="513">
      <c r="F513" s="40"/>
    </row>
    <row r="514">
      <c r="F514" s="40"/>
    </row>
    <row r="515">
      <c r="F515" s="40"/>
    </row>
    <row r="516">
      <c r="F516" s="40"/>
    </row>
    <row r="517">
      <c r="F517" s="40"/>
    </row>
    <row r="518">
      <c r="F518" s="40"/>
    </row>
    <row r="519">
      <c r="F519" s="40"/>
    </row>
    <row r="520">
      <c r="F520" s="40"/>
    </row>
    <row r="521">
      <c r="F521" s="40"/>
    </row>
    <row r="522">
      <c r="F522" s="40"/>
    </row>
    <row r="523">
      <c r="F523" s="40"/>
    </row>
    <row r="524">
      <c r="F524" s="40"/>
    </row>
    <row r="525">
      <c r="F525" s="40"/>
    </row>
    <row r="526">
      <c r="F526" s="40"/>
    </row>
    <row r="527">
      <c r="F527" s="40"/>
    </row>
    <row r="528">
      <c r="F528" s="40"/>
    </row>
    <row r="529">
      <c r="F529" s="40"/>
    </row>
    <row r="530">
      <c r="F530" s="40"/>
    </row>
    <row r="531">
      <c r="F531" s="40"/>
    </row>
    <row r="532">
      <c r="F532" s="40"/>
    </row>
    <row r="533">
      <c r="F533" s="40"/>
    </row>
    <row r="534">
      <c r="F534" s="40"/>
    </row>
    <row r="535">
      <c r="F535" s="40"/>
    </row>
    <row r="536">
      <c r="F536" s="40"/>
    </row>
    <row r="537">
      <c r="F537" s="40"/>
    </row>
    <row r="538">
      <c r="F538" s="40"/>
    </row>
    <row r="539">
      <c r="F539" s="40"/>
    </row>
    <row r="540">
      <c r="F540" s="40"/>
    </row>
    <row r="541">
      <c r="F541" s="40"/>
    </row>
    <row r="542">
      <c r="F542" s="40"/>
    </row>
    <row r="543">
      <c r="F543" s="40"/>
    </row>
    <row r="544">
      <c r="F544" s="40"/>
    </row>
    <row r="545">
      <c r="F545" s="40"/>
    </row>
    <row r="546">
      <c r="F546" s="40"/>
    </row>
    <row r="547">
      <c r="F547" s="40"/>
    </row>
    <row r="548">
      <c r="F548" s="40"/>
    </row>
    <row r="549">
      <c r="F549" s="40"/>
    </row>
    <row r="550">
      <c r="F550" s="40"/>
    </row>
    <row r="551">
      <c r="F551" s="40"/>
    </row>
    <row r="552">
      <c r="F552" s="40"/>
    </row>
    <row r="553">
      <c r="F553" s="40"/>
    </row>
    <row r="554">
      <c r="F554" s="40"/>
    </row>
    <row r="555">
      <c r="F555" s="40"/>
    </row>
    <row r="556">
      <c r="F556" s="40"/>
    </row>
    <row r="557">
      <c r="F557" s="40"/>
    </row>
    <row r="558">
      <c r="F558" s="40"/>
    </row>
    <row r="559">
      <c r="F559" s="40"/>
    </row>
    <row r="560">
      <c r="F560" s="40"/>
    </row>
    <row r="561">
      <c r="F561" s="40"/>
    </row>
    <row r="562">
      <c r="F562" s="40"/>
    </row>
    <row r="563">
      <c r="F563" s="40"/>
    </row>
    <row r="564">
      <c r="F564" s="40"/>
    </row>
    <row r="565">
      <c r="F565" s="40"/>
    </row>
    <row r="566">
      <c r="F566" s="40"/>
    </row>
    <row r="567">
      <c r="F567" s="40"/>
    </row>
    <row r="568">
      <c r="F568" s="40"/>
    </row>
    <row r="569">
      <c r="F569" s="40"/>
    </row>
    <row r="570">
      <c r="F570" s="40"/>
    </row>
    <row r="571">
      <c r="F571" s="40"/>
    </row>
    <row r="572">
      <c r="F572" s="40"/>
    </row>
    <row r="573">
      <c r="F573" s="40"/>
    </row>
    <row r="574">
      <c r="F574" s="40"/>
    </row>
    <row r="575">
      <c r="F575" s="40"/>
    </row>
    <row r="576">
      <c r="F576" s="40"/>
    </row>
    <row r="577">
      <c r="F577" s="40"/>
    </row>
    <row r="578">
      <c r="F578" s="40"/>
    </row>
    <row r="579">
      <c r="F579" s="40"/>
    </row>
    <row r="580">
      <c r="F580" s="40"/>
    </row>
    <row r="581">
      <c r="F581" s="40"/>
    </row>
    <row r="582">
      <c r="F582" s="40"/>
    </row>
    <row r="583">
      <c r="F583" s="40"/>
    </row>
    <row r="584">
      <c r="F584" s="40"/>
    </row>
    <row r="585">
      <c r="F585" s="40"/>
    </row>
    <row r="586">
      <c r="F586" s="40"/>
    </row>
    <row r="587">
      <c r="F587" s="40"/>
    </row>
    <row r="588">
      <c r="F588" s="40"/>
    </row>
    <row r="589">
      <c r="F589" s="40"/>
    </row>
    <row r="590">
      <c r="F590" s="40"/>
    </row>
    <row r="591">
      <c r="F591" s="40"/>
    </row>
    <row r="592">
      <c r="F592" s="40"/>
    </row>
    <row r="593">
      <c r="F593" s="40"/>
    </row>
    <row r="594">
      <c r="F594" s="40"/>
    </row>
    <row r="595">
      <c r="F595" s="40"/>
    </row>
    <row r="596">
      <c r="F596" s="40"/>
    </row>
    <row r="597">
      <c r="F597" s="40"/>
    </row>
    <row r="598">
      <c r="F598" s="40"/>
    </row>
    <row r="599">
      <c r="F599" s="40"/>
    </row>
    <row r="600">
      <c r="F600" s="40"/>
    </row>
    <row r="601">
      <c r="F601" s="40"/>
    </row>
    <row r="602">
      <c r="F602" s="40"/>
    </row>
    <row r="603">
      <c r="F603" s="40"/>
    </row>
    <row r="604">
      <c r="F604" s="40"/>
    </row>
    <row r="605">
      <c r="F605" s="40"/>
    </row>
    <row r="606">
      <c r="F606" s="40"/>
    </row>
    <row r="607">
      <c r="F607" s="40"/>
    </row>
    <row r="608">
      <c r="F608" s="40"/>
    </row>
    <row r="609">
      <c r="F609" s="40"/>
    </row>
    <row r="610">
      <c r="F610" s="40"/>
    </row>
    <row r="611">
      <c r="F611" s="40"/>
    </row>
    <row r="612">
      <c r="F612" s="40"/>
    </row>
    <row r="613">
      <c r="F613" s="40"/>
    </row>
    <row r="614">
      <c r="F614" s="40"/>
    </row>
    <row r="615">
      <c r="F615" s="40"/>
    </row>
    <row r="616">
      <c r="F616" s="40"/>
    </row>
    <row r="617">
      <c r="F617" s="40"/>
    </row>
    <row r="618">
      <c r="F618" s="40"/>
    </row>
    <row r="619">
      <c r="F619" s="40"/>
    </row>
    <row r="620">
      <c r="F620" s="40"/>
    </row>
    <row r="621">
      <c r="F621" s="40"/>
    </row>
    <row r="622">
      <c r="F622" s="40"/>
    </row>
    <row r="623">
      <c r="F623" s="40"/>
    </row>
    <row r="624">
      <c r="F624" s="40"/>
    </row>
    <row r="625">
      <c r="F625" s="40"/>
    </row>
    <row r="626">
      <c r="F626" s="40"/>
    </row>
    <row r="627">
      <c r="F627" s="40"/>
    </row>
    <row r="628">
      <c r="F628" s="40"/>
    </row>
    <row r="629">
      <c r="F629" s="40"/>
    </row>
    <row r="630">
      <c r="F630" s="40"/>
    </row>
    <row r="631">
      <c r="F631" s="40"/>
    </row>
    <row r="632">
      <c r="F632" s="40"/>
    </row>
    <row r="633">
      <c r="F633" s="40"/>
    </row>
    <row r="634">
      <c r="F634" s="40"/>
    </row>
    <row r="635">
      <c r="F635" s="40"/>
    </row>
    <row r="636">
      <c r="F636" s="40"/>
    </row>
    <row r="637">
      <c r="F637" s="40"/>
    </row>
    <row r="638">
      <c r="F638" s="40"/>
    </row>
    <row r="639">
      <c r="F639" s="40"/>
    </row>
    <row r="640">
      <c r="F640" s="40"/>
    </row>
    <row r="641">
      <c r="F641" s="40"/>
    </row>
    <row r="642">
      <c r="F642" s="40"/>
    </row>
    <row r="643">
      <c r="F643" s="40"/>
    </row>
    <row r="644">
      <c r="F644" s="40"/>
    </row>
    <row r="645">
      <c r="F645" s="40"/>
    </row>
    <row r="646">
      <c r="F646" s="40"/>
    </row>
    <row r="647">
      <c r="F647" s="40"/>
    </row>
    <row r="648">
      <c r="F648" s="40"/>
    </row>
    <row r="649">
      <c r="F649" s="40"/>
    </row>
    <row r="650">
      <c r="F650" s="40"/>
    </row>
    <row r="651">
      <c r="F651" s="40"/>
    </row>
    <row r="652">
      <c r="F652" s="40"/>
    </row>
    <row r="653">
      <c r="F653" s="40"/>
    </row>
    <row r="654">
      <c r="F654" s="40"/>
    </row>
    <row r="655">
      <c r="F655" s="40"/>
    </row>
    <row r="656">
      <c r="F656" s="40"/>
    </row>
    <row r="657">
      <c r="F657" s="40"/>
    </row>
    <row r="658">
      <c r="F658" s="40"/>
    </row>
    <row r="659">
      <c r="F659" s="40"/>
    </row>
    <row r="660">
      <c r="F660" s="40"/>
    </row>
    <row r="661">
      <c r="F661" s="40"/>
    </row>
    <row r="662">
      <c r="F662" s="40"/>
    </row>
    <row r="663">
      <c r="F663" s="40"/>
    </row>
    <row r="664">
      <c r="F664" s="40"/>
    </row>
    <row r="665">
      <c r="F665" s="40"/>
    </row>
    <row r="666">
      <c r="F666" s="40"/>
    </row>
    <row r="667">
      <c r="F667" s="40"/>
    </row>
    <row r="668">
      <c r="F668" s="40"/>
    </row>
    <row r="669">
      <c r="F669" s="40"/>
    </row>
    <row r="670">
      <c r="F670" s="40"/>
    </row>
    <row r="671">
      <c r="F671" s="40"/>
    </row>
    <row r="672">
      <c r="F672" s="40"/>
    </row>
    <row r="673">
      <c r="F673" s="40"/>
    </row>
    <row r="674">
      <c r="F674" s="40"/>
    </row>
    <row r="675">
      <c r="F675" s="40"/>
    </row>
    <row r="676">
      <c r="F676" s="40"/>
    </row>
    <row r="677">
      <c r="F677" s="40"/>
    </row>
    <row r="678">
      <c r="F678" s="40"/>
    </row>
    <row r="679">
      <c r="F679" s="40"/>
    </row>
    <row r="680">
      <c r="F680" s="40"/>
    </row>
    <row r="681">
      <c r="F681" s="40"/>
    </row>
    <row r="682">
      <c r="F682" s="40"/>
    </row>
    <row r="683">
      <c r="F683" s="40"/>
    </row>
    <row r="684">
      <c r="F684" s="40"/>
    </row>
    <row r="685">
      <c r="F685" s="40"/>
    </row>
    <row r="686">
      <c r="F686" s="40"/>
    </row>
    <row r="687">
      <c r="F687" s="40"/>
    </row>
    <row r="688">
      <c r="F688" s="40"/>
    </row>
    <row r="689">
      <c r="F689" s="40"/>
    </row>
    <row r="690">
      <c r="F690" s="40"/>
    </row>
    <row r="691">
      <c r="F691" s="40"/>
    </row>
    <row r="692">
      <c r="F692" s="40"/>
    </row>
    <row r="693">
      <c r="F693" s="40"/>
    </row>
    <row r="694">
      <c r="F694" s="40"/>
    </row>
    <row r="695">
      <c r="F695" s="40"/>
    </row>
    <row r="696">
      <c r="F696" s="40"/>
    </row>
    <row r="697">
      <c r="F697" s="40"/>
    </row>
    <row r="698">
      <c r="F698" s="40"/>
    </row>
    <row r="699">
      <c r="F699" s="40"/>
    </row>
    <row r="700">
      <c r="F700" s="40"/>
    </row>
    <row r="701">
      <c r="F701" s="40"/>
    </row>
    <row r="702">
      <c r="F702" s="40"/>
    </row>
    <row r="703">
      <c r="F703" s="40"/>
    </row>
    <row r="704">
      <c r="F704" s="40"/>
    </row>
    <row r="705">
      <c r="F705" s="40"/>
    </row>
    <row r="706">
      <c r="F706" s="40"/>
    </row>
    <row r="707">
      <c r="F707" s="40"/>
    </row>
    <row r="708">
      <c r="F708" s="40"/>
    </row>
    <row r="709">
      <c r="F709" s="40"/>
    </row>
    <row r="710">
      <c r="F710" s="40"/>
    </row>
    <row r="711">
      <c r="F711" s="40"/>
    </row>
    <row r="712">
      <c r="F712" s="40"/>
    </row>
    <row r="713">
      <c r="F713" s="40"/>
    </row>
    <row r="714">
      <c r="F714" s="40"/>
    </row>
    <row r="715">
      <c r="F715" s="40"/>
    </row>
    <row r="716">
      <c r="F716" s="40"/>
    </row>
    <row r="717">
      <c r="F717" s="40"/>
    </row>
    <row r="718">
      <c r="F718" s="40"/>
    </row>
    <row r="719">
      <c r="F719" s="40"/>
    </row>
    <row r="720">
      <c r="F720" s="40"/>
    </row>
    <row r="721">
      <c r="F721" s="40"/>
    </row>
    <row r="722">
      <c r="F722" s="40"/>
    </row>
    <row r="723">
      <c r="F723" s="40"/>
    </row>
    <row r="724">
      <c r="F724" s="40"/>
    </row>
    <row r="725">
      <c r="F725" s="40"/>
    </row>
    <row r="726">
      <c r="F726" s="40"/>
    </row>
    <row r="727">
      <c r="F727" s="40"/>
    </row>
    <row r="728">
      <c r="F728" s="40"/>
    </row>
    <row r="729">
      <c r="F729" s="40"/>
    </row>
    <row r="730">
      <c r="F730" s="40"/>
    </row>
    <row r="731">
      <c r="F731" s="40"/>
    </row>
    <row r="732">
      <c r="F732" s="40"/>
    </row>
    <row r="733">
      <c r="F733" s="40"/>
    </row>
    <row r="734">
      <c r="F734" s="40"/>
    </row>
    <row r="735">
      <c r="F735" s="40"/>
    </row>
    <row r="736">
      <c r="F736" s="40"/>
    </row>
    <row r="737">
      <c r="F737" s="40"/>
    </row>
    <row r="738">
      <c r="F738" s="40"/>
    </row>
    <row r="739">
      <c r="F739" s="40"/>
    </row>
    <row r="740">
      <c r="F740" s="40"/>
    </row>
    <row r="741">
      <c r="F741" s="40"/>
    </row>
    <row r="742">
      <c r="F742" s="40"/>
    </row>
    <row r="743">
      <c r="F743" s="40"/>
    </row>
    <row r="744">
      <c r="F744" s="40"/>
    </row>
    <row r="745">
      <c r="F745" s="40"/>
    </row>
    <row r="746">
      <c r="F746" s="40"/>
    </row>
    <row r="747">
      <c r="F747" s="40"/>
    </row>
    <row r="748">
      <c r="F748" s="40"/>
    </row>
    <row r="749">
      <c r="F749" s="40"/>
    </row>
    <row r="750">
      <c r="F750" s="40"/>
    </row>
    <row r="751">
      <c r="F751" s="40"/>
    </row>
    <row r="752">
      <c r="F752" s="40"/>
    </row>
    <row r="753">
      <c r="F753" s="40"/>
    </row>
    <row r="754">
      <c r="F754" s="40"/>
    </row>
    <row r="755">
      <c r="F755" s="40"/>
    </row>
    <row r="756">
      <c r="F756" s="40"/>
    </row>
    <row r="757">
      <c r="F757" s="40"/>
    </row>
    <row r="758">
      <c r="F758" s="40"/>
    </row>
    <row r="759">
      <c r="F759" s="40"/>
    </row>
    <row r="760">
      <c r="F760" s="40"/>
    </row>
    <row r="761">
      <c r="F761" s="40"/>
    </row>
    <row r="762">
      <c r="F762" s="40"/>
    </row>
    <row r="763">
      <c r="F763" s="40"/>
    </row>
    <row r="764">
      <c r="F764" s="40"/>
    </row>
    <row r="765">
      <c r="F765" s="40"/>
    </row>
    <row r="766">
      <c r="F766" s="40"/>
    </row>
    <row r="767">
      <c r="F767" s="40"/>
    </row>
    <row r="768">
      <c r="F768" s="40"/>
    </row>
    <row r="769">
      <c r="F769" s="40"/>
    </row>
    <row r="770">
      <c r="F770" s="40"/>
    </row>
    <row r="771">
      <c r="F771" s="40"/>
    </row>
    <row r="772">
      <c r="F772" s="40"/>
    </row>
    <row r="773">
      <c r="F773" s="40"/>
    </row>
    <row r="774">
      <c r="F774" s="40"/>
    </row>
    <row r="775">
      <c r="F775" s="40"/>
    </row>
    <row r="776">
      <c r="F776" s="40"/>
    </row>
    <row r="777">
      <c r="F777" s="40"/>
    </row>
    <row r="778">
      <c r="F778" s="40"/>
    </row>
    <row r="779">
      <c r="F779" s="40"/>
    </row>
    <row r="780">
      <c r="F780" s="40"/>
    </row>
    <row r="781">
      <c r="F781" s="40"/>
    </row>
    <row r="782">
      <c r="F782" s="40"/>
    </row>
    <row r="783">
      <c r="F783" s="40"/>
    </row>
    <row r="784">
      <c r="F784" s="40"/>
    </row>
    <row r="785">
      <c r="F785" s="40"/>
    </row>
    <row r="786">
      <c r="F786" s="40"/>
    </row>
    <row r="787">
      <c r="F787" s="40"/>
    </row>
    <row r="788">
      <c r="F788" s="40"/>
    </row>
    <row r="789">
      <c r="F789" s="40"/>
    </row>
    <row r="790">
      <c r="F790" s="40"/>
    </row>
    <row r="791">
      <c r="F791" s="40"/>
    </row>
    <row r="792">
      <c r="F792" s="40"/>
    </row>
    <row r="793">
      <c r="F793" s="40"/>
    </row>
    <row r="794">
      <c r="F794" s="40"/>
    </row>
    <row r="795">
      <c r="F795" s="40"/>
    </row>
    <row r="796">
      <c r="F796" s="40"/>
    </row>
    <row r="797">
      <c r="F797" s="40"/>
    </row>
    <row r="798">
      <c r="F798" s="40"/>
    </row>
    <row r="799">
      <c r="F799" s="40"/>
    </row>
    <row r="800">
      <c r="F800" s="40"/>
    </row>
    <row r="801">
      <c r="F801" s="40"/>
    </row>
    <row r="802">
      <c r="F802" s="40"/>
    </row>
    <row r="803">
      <c r="F803" s="40"/>
    </row>
    <row r="804">
      <c r="F804" s="40"/>
    </row>
    <row r="805">
      <c r="F805" s="40"/>
    </row>
    <row r="806">
      <c r="F806" s="40"/>
    </row>
    <row r="807">
      <c r="F807" s="40"/>
    </row>
    <row r="808">
      <c r="F808" s="40"/>
    </row>
    <row r="809">
      <c r="F809" s="40"/>
    </row>
    <row r="810">
      <c r="F810" s="40"/>
    </row>
    <row r="811">
      <c r="F811" s="40"/>
    </row>
    <row r="812">
      <c r="F812" s="40"/>
    </row>
    <row r="813">
      <c r="F813" s="40"/>
    </row>
    <row r="814">
      <c r="F814" s="40"/>
    </row>
    <row r="815">
      <c r="F815" s="40"/>
    </row>
    <row r="816">
      <c r="F816" s="40"/>
    </row>
    <row r="817">
      <c r="F817" s="40"/>
    </row>
    <row r="818">
      <c r="F818" s="40"/>
    </row>
    <row r="819">
      <c r="F819" s="40"/>
    </row>
    <row r="820">
      <c r="F820" s="40"/>
    </row>
    <row r="821">
      <c r="F821" s="40"/>
    </row>
    <row r="822">
      <c r="F822" s="40"/>
    </row>
    <row r="823">
      <c r="F823" s="40"/>
    </row>
    <row r="824">
      <c r="F824" s="40"/>
    </row>
    <row r="825">
      <c r="F825" s="40"/>
    </row>
    <row r="826">
      <c r="F826" s="40"/>
    </row>
    <row r="827">
      <c r="F827" s="40"/>
    </row>
    <row r="828">
      <c r="F828" s="40"/>
    </row>
    <row r="829">
      <c r="F829" s="40"/>
    </row>
    <row r="830">
      <c r="F830" s="40"/>
    </row>
    <row r="831">
      <c r="F831" s="40"/>
    </row>
    <row r="832">
      <c r="F832" s="40"/>
    </row>
    <row r="833">
      <c r="F833" s="40"/>
    </row>
    <row r="834">
      <c r="F834" s="40"/>
    </row>
    <row r="835">
      <c r="F835" s="40"/>
    </row>
    <row r="836">
      <c r="F836" s="40"/>
    </row>
    <row r="837">
      <c r="F837" s="40"/>
    </row>
    <row r="838">
      <c r="F838" s="40"/>
    </row>
    <row r="839">
      <c r="F839" s="40"/>
    </row>
    <row r="840">
      <c r="F840" s="40"/>
    </row>
    <row r="841">
      <c r="F841" s="40"/>
    </row>
    <row r="842">
      <c r="F842" s="40"/>
    </row>
    <row r="843">
      <c r="F843" s="40"/>
    </row>
    <row r="844">
      <c r="F844" s="40"/>
    </row>
    <row r="845">
      <c r="F845" s="40"/>
    </row>
    <row r="846">
      <c r="F846" s="40"/>
    </row>
    <row r="847">
      <c r="F847" s="40"/>
    </row>
    <row r="848">
      <c r="F848" s="40"/>
    </row>
    <row r="849">
      <c r="F849" s="40"/>
    </row>
    <row r="850">
      <c r="F850" s="40"/>
    </row>
    <row r="851">
      <c r="F851" s="40"/>
    </row>
    <row r="852">
      <c r="F852" s="40"/>
    </row>
    <row r="853">
      <c r="F853" s="40"/>
    </row>
    <row r="854">
      <c r="F854" s="40"/>
    </row>
    <row r="855">
      <c r="F855" s="40"/>
    </row>
    <row r="856">
      <c r="F856" s="40"/>
    </row>
    <row r="857">
      <c r="F857" s="40"/>
    </row>
    <row r="858">
      <c r="F858" s="40"/>
    </row>
    <row r="859">
      <c r="F859" s="40"/>
    </row>
    <row r="860">
      <c r="F860" s="40"/>
    </row>
    <row r="861">
      <c r="F861" s="40"/>
    </row>
    <row r="862">
      <c r="F862" s="40"/>
    </row>
    <row r="863">
      <c r="F863" s="40"/>
    </row>
    <row r="864">
      <c r="F864" s="40"/>
    </row>
    <row r="865">
      <c r="F865" s="40"/>
    </row>
    <row r="866">
      <c r="F866" s="40"/>
    </row>
    <row r="867">
      <c r="F867" s="40"/>
    </row>
    <row r="868">
      <c r="F868" s="40"/>
    </row>
    <row r="869">
      <c r="F869" s="40"/>
    </row>
    <row r="870">
      <c r="F870" s="40"/>
    </row>
    <row r="871">
      <c r="F871" s="40"/>
    </row>
    <row r="872">
      <c r="F872" s="40"/>
    </row>
    <row r="873">
      <c r="F873" s="40"/>
    </row>
    <row r="874">
      <c r="F874" s="40"/>
    </row>
    <row r="875">
      <c r="F875" s="40"/>
    </row>
    <row r="876">
      <c r="F876" s="40"/>
    </row>
    <row r="877">
      <c r="F877" s="40"/>
    </row>
    <row r="878">
      <c r="F878" s="40"/>
    </row>
    <row r="879">
      <c r="F879" s="40"/>
    </row>
    <row r="880">
      <c r="F880" s="40"/>
    </row>
    <row r="881">
      <c r="F881" s="40"/>
    </row>
    <row r="882">
      <c r="F882" s="40"/>
    </row>
    <row r="883">
      <c r="F883" s="40"/>
    </row>
    <row r="884">
      <c r="F884" s="40"/>
    </row>
    <row r="885">
      <c r="F885" s="40"/>
    </row>
    <row r="886">
      <c r="F886" s="40"/>
    </row>
    <row r="887">
      <c r="F887" s="40"/>
    </row>
    <row r="888">
      <c r="F888" s="40"/>
    </row>
    <row r="889">
      <c r="F889" s="40"/>
    </row>
    <row r="890">
      <c r="F890" s="40"/>
    </row>
    <row r="891">
      <c r="F891" s="40"/>
    </row>
    <row r="892">
      <c r="F892" s="40"/>
    </row>
    <row r="893">
      <c r="F893" s="40"/>
    </row>
    <row r="894">
      <c r="F894" s="40"/>
    </row>
    <row r="895">
      <c r="F895" s="40"/>
    </row>
    <row r="896">
      <c r="F896" s="40"/>
    </row>
    <row r="897">
      <c r="F897" s="40"/>
    </row>
    <row r="898">
      <c r="F898" s="40"/>
    </row>
    <row r="899">
      <c r="F899" s="40"/>
    </row>
    <row r="900">
      <c r="F900" s="40"/>
    </row>
    <row r="901">
      <c r="F901" s="40"/>
    </row>
    <row r="902">
      <c r="F902" s="40"/>
    </row>
    <row r="903">
      <c r="F903" s="40"/>
    </row>
    <row r="904">
      <c r="F904" s="40"/>
    </row>
    <row r="905">
      <c r="F905" s="40"/>
    </row>
    <row r="906">
      <c r="F906" s="40"/>
    </row>
    <row r="907">
      <c r="F907" s="40"/>
    </row>
    <row r="908">
      <c r="F908" s="40"/>
    </row>
    <row r="909">
      <c r="F909" s="40"/>
    </row>
    <row r="910">
      <c r="F910" s="40"/>
    </row>
    <row r="911">
      <c r="F911" s="40"/>
    </row>
    <row r="912">
      <c r="F912" s="40"/>
    </row>
    <row r="913">
      <c r="F913" s="40"/>
    </row>
    <row r="914">
      <c r="F914" s="40"/>
    </row>
    <row r="915">
      <c r="F915" s="40"/>
    </row>
    <row r="916">
      <c r="F916" s="40"/>
    </row>
    <row r="917">
      <c r="F917" s="40"/>
    </row>
    <row r="918">
      <c r="F918" s="40"/>
    </row>
    <row r="919">
      <c r="F919" s="40"/>
    </row>
    <row r="920">
      <c r="F920" s="40"/>
    </row>
    <row r="921">
      <c r="F921" s="40"/>
    </row>
    <row r="922">
      <c r="F922" s="40"/>
    </row>
    <row r="923">
      <c r="F923" s="40"/>
    </row>
    <row r="924">
      <c r="F924" s="40"/>
    </row>
    <row r="925">
      <c r="F925" s="40"/>
    </row>
    <row r="926">
      <c r="F926" s="40"/>
    </row>
    <row r="927">
      <c r="F927" s="40"/>
    </row>
    <row r="928">
      <c r="F928" s="40"/>
    </row>
    <row r="929">
      <c r="F929" s="40"/>
    </row>
    <row r="930">
      <c r="F930" s="40"/>
    </row>
    <row r="931">
      <c r="F931" s="40"/>
    </row>
    <row r="932">
      <c r="F932" s="40"/>
    </row>
    <row r="933">
      <c r="F933" s="40"/>
    </row>
    <row r="934">
      <c r="F934" s="40"/>
    </row>
    <row r="935">
      <c r="F935" s="40"/>
    </row>
    <row r="936">
      <c r="F936" s="40"/>
    </row>
    <row r="937">
      <c r="F937" s="40"/>
    </row>
    <row r="938">
      <c r="F938" s="40"/>
    </row>
    <row r="939">
      <c r="F939" s="40"/>
    </row>
    <row r="940">
      <c r="F940" s="40"/>
    </row>
    <row r="941">
      <c r="F941" s="40"/>
    </row>
    <row r="942">
      <c r="F942" s="40"/>
    </row>
    <row r="943">
      <c r="F943" s="40"/>
    </row>
    <row r="944">
      <c r="F944" s="40"/>
    </row>
    <row r="945">
      <c r="F945" s="40"/>
    </row>
    <row r="946">
      <c r="F946" s="40"/>
    </row>
    <row r="947">
      <c r="F947" s="40"/>
    </row>
    <row r="948">
      <c r="F948" s="40"/>
    </row>
    <row r="949">
      <c r="F949" s="40"/>
    </row>
    <row r="950">
      <c r="F950" s="40"/>
    </row>
    <row r="951">
      <c r="F951" s="40"/>
    </row>
    <row r="952">
      <c r="F952" s="40"/>
    </row>
    <row r="953">
      <c r="F953" s="40"/>
    </row>
    <row r="954">
      <c r="F954" s="40"/>
    </row>
    <row r="955">
      <c r="F955" s="40"/>
    </row>
    <row r="956">
      <c r="F956" s="40"/>
    </row>
    <row r="957">
      <c r="F957" s="40"/>
    </row>
    <row r="958">
      <c r="F958" s="40"/>
    </row>
    <row r="959">
      <c r="F959" s="40"/>
    </row>
    <row r="960">
      <c r="F960" s="40"/>
    </row>
    <row r="961">
      <c r="F961" s="40"/>
    </row>
    <row r="962">
      <c r="F962" s="40"/>
    </row>
    <row r="963">
      <c r="F963" s="40"/>
    </row>
    <row r="964">
      <c r="F964" s="40"/>
    </row>
    <row r="965">
      <c r="F965" s="40"/>
    </row>
    <row r="966">
      <c r="F966" s="40"/>
    </row>
    <row r="967">
      <c r="F967" s="40"/>
    </row>
    <row r="968">
      <c r="F968" s="40"/>
    </row>
    <row r="969">
      <c r="F969" s="40"/>
    </row>
    <row r="970">
      <c r="F970" s="40"/>
    </row>
    <row r="971">
      <c r="F971" s="40"/>
    </row>
    <row r="972">
      <c r="F972" s="40"/>
    </row>
    <row r="973">
      <c r="F973" s="40"/>
    </row>
    <row r="974">
      <c r="F974" s="40"/>
    </row>
    <row r="975">
      <c r="F975" s="40"/>
    </row>
    <row r="976">
      <c r="F976" s="40"/>
    </row>
    <row r="977">
      <c r="F977" s="40"/>
    </row>
    <row r="978">
      <c r="F978" s="40"/>
    </row>
    <row r="979">
      <c r="F979" s="40"/>
    </row>
    <row r="980">
      <c r="F980" s="40"/>
    </row>
    <row r="981">
      <c r="F981" s="40"/>
    </row>
    <row r="982">
      <c r="F982" s="40"/>
    </row>
    <row r="983">
      <c r="F983" s="40"/>
    </row>
    <row r="984">
      <c r="F984" s="40"/>
    </row>
    <row r="985">
      <c r="F985" s="40"/>
    </row>
    <row r="986">
      <c r="F986" s="40"/>
    </row>
    <row r="987">
      <c r="F987" s="40"/>
    </row>
    <row r="988">
      <c r="F988" s="40"/>
    </row>
    <row r="989">
      <c r="F989" s="40"/>
    </row>
    <row r="990">
      <c r="F990" s="40"/>
    </row>
    <row r="991">
      <c r="F991" s="40"/>
    </row>
    <row r="992">
      <c r="F992" s="40"/>
    </row>
    <row r="993">
      <c r="F993" s="40"/>
    </row>
    <row r="994">
      <c r="F994" s="40"/>
    </row>
    <row r="995">
      <c r="F995" s="40"/>
    </row>
    <row r="996">
      <c r="F996" s="40"/>
    </row>
    <row r="997">
      <c r="F997" s="40"/>
    </row>
    <row r="998">
      <c r="F998" s="40"/>
    </row>
    <row r="999">
      <c r="F999" s="40"/>
    </row>
    <row r="1000">
      <c r="F1000" s="40"/>
    </row>
    <row r="1001">
      <c r="F1001" s="40"/>
    </row>
    <row r="1002">
      <c r="F1002" s="40"/>
    </row>
    <row r="1003">
      <c r="F1003" s="40"/>
    </row>
    <row r="1004">
      <c r="F1004" s="40"/>
    </row>
    <row r="1005">
      <c r="F1005" s="40"/>
    </row>
    <row r="1006">
      <c r="F1006" s="40"/>
    </row>
    <row r="1007">
      <c r="F1007" s="40"/>
    </row>
    <row r="1008">
      <c r="F1008" s="40"/>
    </row>
    <row r="1009">
      <c r="F1009" s="40"/>
    </row>
    <row r="1010">
      <c r="F1010" s="40"/>
    </row>
    <row r="1011">
      <c r="F1011" s="40"/>
    </row>
    <row r="1012">
      <c r="F1012" s="40"/>
    </row>
    <row r="1013">
      <c r="F1013" s="40"/>
    </row>
    <row r="1014">
      <c r="F1014" s="40"/>
    </row>
    <row r="1015">
      <c r="F1015" s="40"/>
    </row>
    <row r="1016">
      <c r="F1016" s="40"/>
    </row>
    <row r="1017">
      <c r="F1017" s="40"/>
    </row>
    <row r="1018">
      <c r="F1018" s="40"/>
    </row>
    <row r="1019">
      <c r="F1019" s="40"/>
    </row>
    <row r="1020">
      <c r="F1020" s="40"/>
    </row>
    <row r="1021">
      <c r="F1021" s="40"/>
    </row>
    <row r="1022">
      <c r="F1022" s="40"/>
    </row>
    <row r="1023">
      <c r="F1023" s="40"/>
    </row>
    <row r="1024">
      <c r="F1024" s="40"/>
    </row>
    <row r="1025">
      <c r="F1025" s="40"/>
    </row>
    <row r="1026">
      <c r="F1026" s="40"/>
    </row>
    <row r="1027">
      <c r="F1027" s="40"/>
    </row>
    <row r="1028">
      <c r="F1028" s="40"/>
    </row>
    <row r="1029">
      <c r="F1029" s="40"/>
    </row>
    <row r="1030">
      <c r="F1030" s="40"/>
    </row>
    <row r="1031">
      <c r="F1031" s="40"/>
    </row>
    <row r="1032">
      <c r="F1032" s="40"/>
    </row>
    <row r="1033">
      <c r="F1033" s="40"/>
    </row>
    <row r="1034">
      <c r="F1034" s="40"/>
    </row>
    <row r="1035">
      <c r="F1035" s="40"/>
    </row>
    <row r="1036">
      <c r="F1036" s="40"/>
    </row>
    <row r="1037">
      <c r="F1037" s="40"/>
    </row>
    <row r="1038">
      <c r="F1038" s="40"/>
    </row>
    <row r="1039">
      <c r="F1039" s="40"/>
    </row>
    <row r="1040">
      <c r="F1040" s="40"/>
    </row>
    <row r="1041">
      <c r="F1041" s="40"/>
    </row>
    <row r="1042">
      <c r="F1042" s="40"/>
    </row>
    <row r="1043">
      <c r="F1043" s="40"/>
    </row>
    <row r="1044">
      <c r="F1044" s="40"/>
    </row>
    <row r="1045">
      <c r="F1045" s="40"/>
    </row>
    <row r="1046">
      <c r="F1046" s="40"/>
    </row>
    <row r="1047">
      <c r="F1047" s="40"/>
    </row>
    <row r="1048">
      <c r="F1048" s="40"/>
    </row>
    <row r="1049">
      <c r="F1049" s="40"/>
    </row>
    <row r="1050">
      <c r="F1050" s="40"/>
    </row>
    <row r="1051">
      <c r="F1051" s="40"/>
    </row>
    <row r="1052">
      <c r="F1052" s="40"/>
    </row>
    <row r="1053">
      <c r="F1053" s="40"/>
    </row>
    <row r="1054">
      <c r="F1054" s="40"/>
    </row>
    <row r="1055">
      <c r="F1055" s="40"/>
    </row>
    <row r="1056">
      <c r="F1056" s="40"/>
    </row>
    <row r="1057">
      <c r="F1057" s="40"/>
    </row>
    <row r="1058">
      <c r="F1058" s="40"/>
    </row>
    <row r="1059">
      <c r="F1059" s="40"/>
    </row>
    <row r="1060">
      <c r="F1060" s="40"/>
    </row>
    <row r="1061">
      <c r="F1061" s="40"/>
    </row>
    <row r="1062">
      <c r="F1062" s="40"/>
    </row>
    <row r="1063">
      <c r="F1063" s="40"/>
    </row>
    <row r="1064">
      <c r="F1064" s="40"/>
    </row>
    <row r="1065">
      <c r="F1065" s="40"/>
    </row>
    <row r="1066">
      <c r="F1066" s="40"/>
    </row>
    <row r="1067">
      <c r="F1067" s="40"/>
    </row>
    <row r="1068">
      <c r="F1068" s="40"/>
    </row>
    <row r="1069">
      <c r="F1069" s="40"/>
    </row>
    <row r="1070">
      <c r="F1070" s="40"/>
    </row>
    <row r="1071">
      <c r="F1071" s="40"/>
    </row>
    <row r="1072">
      <c r="F1072" s="40"/>
    </row>
    <row r="1073">
      <c r="F1073" s="40"/>
    </row>
    <row r="1074">
      <c r="F1074" s="40"/>
    </row>
    <row r="1075">
      <c r="F1075" s="40"/>
    </row>
    <row r="1076">
      <c r="F1076" s="40"/>
    </row>
    <row r="1077">
      <c r="F1077" s="40"/>
    </row>
    <row r="1078">
      <c r="F1078" s="40"/>
    </row>
    <row r="1079">
      <c r="F1079" s="40"/>
    </row>
    <row r="1080">
      <c r="F1080" s="40"/>
    </row>
    <row r="1081">
      <c r="F1081" s="40"/>
    </row>
    <row r="1082">
      <c r="F1082" s="40"/>
    </row>
    <row r="1083">
      <c r="F1083" s="40"/>
    </row>
    <row r="1084">
      <c r="F1084" s="40"/>
    </row>
    <row r="1085">
      <c r="F1085" s="40"/>
    </row>
    <row r="1086">
      <c r="F1086" s="40"/>
    </row>
    <row r="1087">
      <c r="F1087" s="40"/>
    </row>
    <row r="1088">
      <c r="F1088" s="40"/>
    </row>
    <row r="1089">
      <c r="F1089" s="40"/>
    </row>
    <row r="1090">
      <c r="F1090" s="40"/>
    </row>
    <row r="1091">
      <c r="F1091" s="40"/>
    </row>
    <row r="1092">
      <c r="F1092" s="40"/>
    </row>
    <row r="1093">
      <c r="F1093" s="40"/>
    </row>
    <row r="1094">
      <c r="F1094" s="40"/>
    </row>
    <row r="1095">
      <c r="F1095" s="40"/>
    </row>
    <row r="1096">
      <c r="F1096" s="40"/>
    </row>
    <row r="1097">
      <c r="F1097" s="40"/>
    </row>
    <row r="1098">
      <c r="F1098" s="40"/>
    </row>
    <row r="1099">
      <c r="F1099" s="40"/>
    </row>
    <row r="1100">
      <c r="F1100" s="40"/>
    </row>
    <row r="1101">
      <c r="F1101" s="40"/>
    </row>
    <row r="1102">
      <c r="F1102" s="40"/>
    </row>
    <row r="1103">
      <c r="F1103" s="40"/>
    </row>
    <row r="1104">
      <c r="F1104" s="40"/>
    </row>
    <row r="1105">
      <c r="F1105" s="40"/>
    </row>
    <row r="1106">
      <c r="F1106" s="40"/>
    </row>
    <row r="1107">
      <c r="F1107" s="40"/>
    </row>
    <row r="1108">
      <c r="F1108" s="40"/>
    </row>
    <row r="1109">
      <c r="F1109" s="40"/>
    </row>
    <row r="1110">
      <c r="F1110" s="40"/>
    </row>
    <row r="1111">
      <c r="F1111" s="40"/>
    </row>
    <row r="1112">
      <c r="F1112" s="40"/>
    </row>
    <row r="1113">
      <c r="F1113" s="40"/>
    </row>
    <row r="1114">
      <c r="F1114" s="40"/>
    </row>
    <row r="1115">
      <c r="F1115" s="40"/>
    </row>
    <row r="1116">
      <c r="F1116" s="40"/>
    </row>
    <row r="1117">
      <c r="F1117" s="40"/>
    </row>
    <row r="1118">
      <c r="F1118" s="40"/>
    </row>
    <row r="1119">
      <c r="F1119" s="40"/>
    </row>
    <row r="1120">
      <c r="F1120" s="40"/>
    </row>
    <row r="1121">
      <c r="F1121" s="40"/>
    </row>
    <row r="1122">
      <c r="F1122" s="40"/>
    </row>
    <row r="1123">
      <c r="F1123" s="40"/>
    </row>
    <row r="1124">
      <c r="F1124" s="40"/>
    </row>
    <row r="1125">
      <c r="F1125" s="40"/>
    </row>
    <row r="1126">
      <c r="F1126" s="40"/>
    </row>
    <row r="1127">
      <c r="F1127" s="40"/>
    </row>
    <row r="1128">
      <c r="F1128" s="40"/>
    </row>
    <row r="1129">
      <c r="F1129" s="40"/>
    </row>
    <row r="1130">
      <c r="F1130" s="40"/>
    </row>
    <row r="1131">
      <c r="F1131" s="40"/>
    </row>
    <row r="1132">
      <c r="F1132" s="40"/>
    </row>
    <row r="1133">
      <c r="F1133" s="40"/>
    </row>
    <row r="1134">
      <c r="F1134" s="40"/>
    </row>
    <row r="1135">
      <c r="F1135" s="40"/>
    </row>
    <row r="1136">
      <c r="F1136" s="40"/>
    </row>
    <row r="1137">
      <c r="F1137" s="40"/>
    </row>
    <row r="1138">
      <c r="F1138" s="40"/>
    </row>
    <row r="1139">
      <c r="F1139" s="40"/>
    </row>
    <row r="1140">
      <c r="F1140" s="40"/>
    </row>
    <row r="1141">
      <c r="F1141" s="40"/>
    </row>
    <row r="1142">
      <c r="F1142" s="40"/>
    </row>
    <row r="1143">
      <c r="F1143" s="40"/>
    </row>
    <row r="1144">
      <c r="F1144" s="40"/>
    </row>
    <row r="1145">
      <c r="F1145" s="40"/>
    </row>
    <row r="1146">
      <c r="F1146" s="40"/>
    </row>
    <row r="1147">
      <c r="F1147" s="40"/>
    </row>
    <row r="1148">
      <c r="F1148" s="40"/>
    </row>
    <row r="1149">
      <c r="F1149" s="40"/>
    </row>
    <row r="1150">
      <c r="F1150" s="40"/>
    </row>
    <row r="1151">
      <c r="F1151" s="40"/>
    </row>
    <row r="1152">
      <c r="F1152" s="40"/>
    </row>
    <row r="1153">
      <c r="F1153" s="40"/>
    </row>
    <row r="1154">
      <c r="F1154" s="40"/>
    </row>
    <row r="1155">
      <c r="F1155" s="40"/>
    </row>
    <row r="1156">
      <c r="F1156" s="40"/>
    </row>
    <row r="1157">
      <c r="F1157" s="40"/>
    </row>
    <row r="1158">
      <c r="F1158" s="40"/>
    </row>
    <row r="1159">
      <c r="F1159" s="40"/>
    </row>
    <row r="1160">
      <c r="F1160" s="40"/>
    </row>
    <row r="1161">
      <c r="F1161" s="40"/>
    </row>
    <row r="1162">
      <c r="F1162" s="40"/>
    </row>
    <row r="1163">
      <c r="F1163" s="40"/>
    </row>
    <row r="1164">
      <c r="F1164" s="40"/>
    </row>
    <row r="1165">
      <c r="F1165" s="40"/>
    </row>
    <row r="1166">
      <c r="F1166" s="40"/>
    </row>
    <row r="1167">
      <c r="F1167" s="40"/>
    </row>
    <row r="1168">
      <c r="F1168" s="40"/>
    </row>
    <row r="1169">
      <c r="F1169" s="40"/>
    </row>
    <row r="1170">
      <c r="F1170" s="40"/>
    </row>
    <row r="1171">
      <c r="F1171" s="40"/>
    </row>
    <row r="1172">
      <c r="F1172" s="40"/>
    </row>
    <row r="1173">
      <c r="F1173" s="40"/>
    </row>
    <row r="1174">
      <c r="F1174" s="40"/>
    </row>
    <row r="1175">
      <c r="F1175" s="40"/>
    </row>
    <row r="1176">
      <c r="F1176" s="40"/>
    </row>
    <row r="1177">
      <c r="F1177" s="40"/>
    </row>
    <row r="1178">
      <c r="F1178" s="40"/>
    </row>
    <row r="1179">
      <c r="F1179" s="40"/>
    </row>
    <row r="1180">
      <c r="F1180" s="40"/>
    </row>
    <row r="1181">
      <c r="F1181" s="40"/>
    </row>
    <row r="1182">
      <c r="F1182" s="40"/>
    </row>
    <row r="1183">
      <c r="F1183" s="40"/>
    </row>
    <row r="1184">
      <c r="F1184" s="40"/>
    </row>
    <row r="1185">
      <c r="F1185" s="40"/>
    </row>
    <row r="1186">
      <c r="F1186" s="40"/>
    </row>
    <row r="1187">
      <c r="F1187" s="40"/>
    </row>
    <row r="1188">
      <c r="F1188" s="40"/>
    </row>
    <row r="1189">
      <c r="F1189" s="40"/>
    </row>
    <row r="1190">
      <c r="F1190" s="40"/>
    </row>
    <row r="1191">
      <c r="F1191" s="40"/>
    </row>
    <row r="1192">
      <c r="F1192" s="40"/>
    </row>
    <row r="1193">
      <c r="F1193" s="40"/>
    </row>
    <row r="1194">
      <c r="F1194" s="40"/>
    </row>
    <row r="1195">
      <c r="F1195" s="40"/>
    </row>
    <row r="1196">
      <c r="F1196" s="40"/>
    </row>
    <row r="1197">
      <c r="F1197" s="40"/>
    </row>
    <row r="1198">
      <c r="F1198" s="40"/>
    </row>
    <row r="1199">
      <c r="F1199" s="40"/>
    </row>
    <row r="1200">
      <c r="F1200" s="40"/>
    </row>
    <row r="1201">
      <c r="F1201" s="40"/>
    </row>
    <row r="1202">
      <c r="F1202" s="40"/>
    </row>
    <row r="1203">
      <c r="F1203" s="40"/>
    </row>
    <row r="1204">
      <c r="F1204" s="40"/>
    </row>
    <row r="1205">
      <c r="F1205" s="40"/>
    </row>
    <row r="1206">
      <c r="F1206" s="40"/>
    </row>
    <row r="1207">
      <c r="F1207" s="40"/>
    </row>
    <row r="1208">
      <c r="F1208" s="40"/>
    </row>
    <row r="1209">
      <c r="F1209" s="40"/>
    </row>
    <row r="1210">
      <c r="F1210" s="40"/>
    </row>
    <row r="1211">
      <c r="F1211" s="40"/>
    </row>
    <row r="1212">
      <c r="F1212" s="40"/>
    </row>
    <row r="1213">
      <c r="F1213" s="40"/>
    </row>
    <row r="1214">
      <c r="F1214" s="40"/>
    </row>
    <row r="1215">
      <c r="F1215" s="40"/>
    </row>
    <row r="1216">
      <c r="F1216" s="40"/>
    </row>
    <row r="1217">
      <c r="F1217" s="40"/>
    </row>
    <row r="1218">
      <c r="F1218" s="40"/>
    </row>
    <row r="1219">
      <c r="F1219" s="40"/>
    </row>
    <row r="1220">
      <c r="F1220" s="40"/>
    </row>
    <row r="1221">
      <c r="F1221" s="40"/>
    </row>
    <row r="1222">
      <c r="F1222" s="40"/>
    </row>
    <row r="1223">
      <c r="F1223" s="40"/>
    </row>
    <row r="1224">
      <c r="F1224" s="40"/>
    </row>
    <row r="1225">
      <c r="F1225" s="40"/>
    </row>
    <row r="1226">
      <c r="F1226" s="40"/>
    </row>
    <row r="1227">
      <c r="F1227" s="40"/>
    </row>
    <row r="1228">
      <c r="F1228" s="40"/>
    </row>
    <row r="1229">
      <c r="F1229" s="40"/>
    </row>
    <row r="1230">
      <c r="F1230" s="40"/>
    </row>
    <row r="1231">
      <c r="F1231" s="40"/>
    </row>
    <row r="1232">
      <c r="F1232" s="40"/>
    </row>
    <row r="1233">
      <c r="F1233" s="40"/>
    </row>
    <row r="1234">
      <c r="F1234" s="40"/>
    </row>
    <row r="1235">
      <c r="F1235" s="40"/>
    </row>
    <row r="1236">
      <c r="F1236" s="40"/>
    </row>
    <row r="1237">
      <c r="F1237" s="40"/>
    </row>
    <row r="1238">
      <c r="F1238" s="40"/>
    </row>
    <row r="1239">
      <c r="F1239" s="40"/>
    </row>
    <row r="1240">
      <c r="F1240" s="40"/>
    </row>
    <row r="1241">
      <c r="F1241" s="40"/>
    </row>
    <row r="1242">
      <c r="F1242" s="40"/>
    </row>
    <row r="1243">
      <c r="F1243" s="40"/>
    </row>
    <row r="1244">
      <c r="F1244" s="40"/>
    </row>
    <row r="1245">
      <c r="F1245" s="40"/>
    </row>
    <row r="1246">
      <c r="F1246" s="40"/>
    </row>
    <row r="1247">
      <c r="F1247" s="40"/>
    </row>
    <row r="1248">
      <c r="F1248" s="40"/>
    </row>
    <row r="1249">
      <c r="F1249" s="40"/>
    </row>
    <row r="1250">
      <c r="F1250" s="40"/>
    </row>
    <row r="1251">
      <c r="F1251" s="40"/>
    </row>
    <row r="1252">
      <c r="F1252" s="40"/>
    </row>
    <row r="1253">
      <c r="F1253" s="40"/>
    </row>
    <row r="1254">
      <c r="F1254" s="40"/>
    </row>
    <row r="1255">
      <c r="F1255" s="40"/>
    </row>
    <row r="1256">
      <c r="F1256" s="40"/>
    </row>
    <row r="1257">
      <c r="F1257" s="40"/>
    </row>
    <row r="1258">
      <c r="F1258" s="40"/>
    </row>
    <row r="1259">
      <c r="F1259" s="40"/>
    </row>
    <row r="1260">
      <c r="F1260" s="40"/>
    </row>
    <row r="1261">
      <c r="F1261" s="40"/>
    </row>
    <row r="1262">
      <c r="F1262" s="40"/>
    </row>
    <row r="1263">
      <c r="F1263" s="40"/>
    </row>
    <row r="1264">
      <c r="F1264" s="40"/>
    </row>
    <row r="1265">
      <c r="F1265" s="40"/>
    </row>
    <row r="1266">
      <c r="F1266" s="40"/>
    </row>
    <row r="1267">
      <c r="F1267" s="40"/>
    </row>
    <row r="1268">
      <c r="F1268" s="40"/>
    </row>
    <row r="1269">
      <c r="F1269" s="40"/>
    </row>
    <row r="1270">
      <c r="F1270" s="40"/>
    </row>
    <row r="1271">
      <c r="F1271" s="40"/>
    </row>
    <row r="1272">
      <c r="F1272" s="40"/>
    </row>
    <row r="1273">
      <c r="F1273" s="40"/>
    </row>
    <row r="1274">
      <c r="F1274" s="40"/>
    </row>
    <row r="1275">
      <c r="F1275" s="40"/>
    </row>
    <row r="1276">
      <c r="F1276" s="40"/>
    </row>
    <row r="1277">
      <c r="F1277" s="40"/>
    </row>
    <row r="1278">
      <c r="F1278" s="40"/>
    </row>
    <row r="1279">
      <c r="F1279" s="40"/>
    </row>
    <row r="1280">
      <c r="F1280" s="40"/>
    </row>
    <row r="1281">
      <c r="F1281" s="40"/>
    </row>
    <row r="1282">
      <c r="F1282" s="40"/>
    </row>
    <row r="1283">
      <c r="F1283" s="40"/>
    </row>
    <row r="1284">
      <c r="F1284" s="40"/>
    </row>
    <row r="1285">
      <c r="F1285" s="40"/>
    </row>
    <row r="1286">
      <c r="F1286" s="40"/>
    </row>
    <row r="1287">
      <c r="F1287" s="40"/>
    </row>
    <row r="1288">
      <c r="F1288" s="40"/>
    </row>
    <row r="1289">
      <c r="F1289" s="40"/>
    </row>
    <row r="1290">
      <c r="F1290" s="40"/>
    </row>
    <row r="1291">
      <c r="F1291" s="40"/>
    </row>
    <row r="1292">
      <c r="F1292" s="40"/>
    </row>
    <row r="1293">
      <c r="F1293" s="40"/>
    </row>
    <row r="1294">
      <c r="F1294" s="40"/>
    </row>
    <row r="1295">
      <c r="F1295" s="40"/>
    </row>
    <row r="1296">
      <c r="F1296" s="40"/>
    </row>
    <row r="1297">
      <c r="F1297" s="40"/>
    </row>
    <row r="1298">
      <c r="F1298" s="40"/>
    </row>
    <row r="1299">
      <c r="F1299" s="40"/>
    </row>
    <row r="1300">
      <c r="F1300" s="40"/>
    </row>
    <row r="1301">
      <c r="F1301" s="40"/>
    </row>
    <row r="1302">
      <c r="F1302" s="40"/>
    </row>
    <row r="1303">
      <c r="F1303" s="40"/>
    </row>
    <row r="1304">
      <c r="F1304" s="40"/>
    </row>
    <row r="1305">
      <c r="F1305" s="40"/>
    </row>
    <row r="1306">
      <c r="F1306" s="40"/>
    </row>
    <row r="1307">
      <c r="F1307" s="40"/>
    </row>
    <row r="1308">
      <c r="F1308" s="40"/>
    </row>
    <row r="1309">
      <c r="F1309" s="40"/>
    </row>
    <row r="1310">
      <c r="F1310" s="40"/>
    </row>
    <row r="1311">
      <c r="F1311" s="40"/>
    </row>
    <row r="1312">
      <c r="F1312" s="40"/>
    </row>
    <row r="1313">
      <c r="F1313" s="40"/>
    </row>
    <row r="1314">
      <c r="F1314" s="40"/>
    </row>
    <row r="1315">
      <c r="F1315" s="40"/>
    </row>
    <row r="1316">
      <c r="F1316" s="40"/>
    </row>
    <row r="1317">
      <c r="F1317" s="40"/>
    </row>
    <row r="1318">
      <c r="F1318" s="40"/>
    </row>
    <row r="1319">
      <c r="F1319" s="40"/>
    </row>
    <row r="1320">
      <c r="F1320" s="40"/>
    </row>
    <row r="1321">
      <c r="F1321" s="40"/>
    </row>
    <row r="1322">
      <c r="F1322" s="40"/>
    </row>
    <row r="1323">
      <c r="F1323" s="40"/>
    </row>
    <row r="1324">
      <c r="F1324" s="40"/>
    </row>
    <row r="1325">
      <c r="F1325" s="40"/>
    </row>
    <row r="1326">
      <c r="F1326" s="40"/>
    </row>
    <row r="1327">
      <c r="F1327" s="40"/>
    </row>
    <row r="1328">
      <c r="F1328" s="40"/>
    </row>
    <row r="1329">
      <c r="F1329" s="40"/>
    </row>
    <row r="1330">
      <c r="F1330" s="40"/>
    </row>
    <row r="1331">
      <c r="F1331" s="40"/>
    </row>
    <row r="1332">
      <c r="F1332" s="40"/>
    </row>
    <row r="1333">
      <c r="F1333" s="40"/>
    </row>
    <row r="1334">
      <c r="F1334" s="40"/>
    </row>
    <row r="1335">
      <c r="F1335" s="40"/>
    </row>
    <row r="1336">
      <c r="F1336" s="40"/>
    </row>
    <row r="1337">
      <c r="F1337" s="40"/>
    </row>
    <row r="1338">
      <c r="F1338" s="40"/>
    </row>
    <row r="1339">
      <c r="F1339" s="40"/>
    </row>
    <row r="1340">
      <c r="F1340" s="40"/>
    </row>
    <row r="1341">
      <c r="F1341" s="40"/>
    </row>
    <row r="1342">
      <c r="F1342" s="40"/>
    </row>
    <row r="1343">
      <c r="F1343" s="40"/>
    </row>
    <row r="1344">
      <c r="F1344" s="40"/>
    </row>
    <row r="1345">
      <c r="F1345" s="40"/>
    </row>
    <row r="1346">
      <c r="F1346" s="40"/>
    </row>
    <row r="1347">
      <c r="F1347" s="40"/>
    </row>
    <row r="1348">
      <c r="F1348" s="40"/>
    </row>
    <row r="1349">
      <c r="F1349" s="40"/>
    </row>
    <row r="1350">
      <c r="F1350" s="40"/>
    </row>
    <row r="1351">
      <c r="F1351" s="40"/>
    </row>
    <row r="1352">
      <c r="F1352" s="40"/>
    </row>
    <row r="1353">
      <c r="F1353" s="40"/>
    </row>
    <row r="1354">
      <c r="F1354" s="40"/>
    </row>
    <row r="1355">
      <c r="F1355" s="40"/>
    </row>
    <row r="1356">
      <c r="F1356" s="40"/>
    </row>
    <row r="1357">
      <c r="F1357" s="40"/>
    </row>
    <row r="1358">
      <c r="F1358" s="40"/>
    </row>
    <row r="1359">
      <c r="F1359" s="40"/>
    </row>
    <row r="1360">
      <c r="F1360" s="40"/>
    </row>
    <row r="1361">
      <c r="F1361" s="40"/>
    </row>
    <row r="1362">
      <c r="F1362" s="40"/>
    </row>
    <row r="1363">
      <c r="F1363" s="40"/>
    </row>
    <row r="1364">
      <c r="F1364" s="40"/>
    </row>
    <row r="1365">
      <c r="F1365" s="40"/>
    </row>
    <row r="1366">
      <c r="F1366" s="40"/>
    </row>
    <row r="1367">
      <c r="F1367" s="40"/>
    </row>
    <row r="1368">
      <c r="F1368" s="40"/>
    </row>
    <row r="1369">
      <c r="F1369" s="40"/>
    </row>
    <row r="1370">
      <c r="F1370" s="40"/>
    </row>
    <row r="1371">
      <c r="F1371" s="40"/>
    </row>
    <row r="1372">
      <c r="F1372" s="40"/>
    </row>
    <row r="1373">
      <c r="F1373" s="40"/>
    </row>
    <row r="1374">
      <c r="F1374" s="40"/>
    </row>
    <row r="1375">
      <c r="F1375" s="40"/>
    </row>
    <row r="1376">
      <c r="F1376" s="40"/>
    </row>
    <row r="1377">
      <c r="F1377" s="40"/>
    </row>
    <row r="1378">
      <c r="F1378" s="40"/>
    </row>
    <row r="1379">
      <c r="F1379" s="40"/>
    </row>
    <row r="1380">
      <c r="F1380" s="40"/>
    </row>
    <row r="1381">
      <c r="F1381" s="40"/>
    </row>
    <row r="1382">
      <c r="F1382" s="40"/>
    </row>
    <row r="1383">
      <c r="F1383" s="40"/>
    </row>
    <row r="1384">
      <c r="F1384" s="40"/>
    </row>
    <row r="1385">
      <c r="F1385" s="40"/>
    </row>
    <row r="1386">
      <c r="F1386" s="40"/>
    </row>
    <row r="1387">
      <c r="F1387" s="40"/>
    </row>
    <row r="1388">
      <c r="F1388" s="40"/>
    </row>
    <row r="1389">
      <c r="F1389" s="40"/>
    </row>
    <row r="1390">
      <c r="F1390" s="40"/>
    </row>
    <row r="1391">
      <c r="F1391" s="40"/>
    </row>
    <row r="1392">
      <c r="F1392" s="40"/>
    </row>
    <row r="1393">
      <c r="F1393" s="40"/>
    </row>
    <row r="1394">
      <c r="F1394" s="40"/>
    </row>
    <row r="1395">
      <c r="F1395" s="40"/>
    </row>
    <row r="1396">
      <c r="F1396" s="40"/>
    </row>
    <row r="1397">
      <c r="F1397" s="40"/>
    </row>
    <row r="1398">
      <c r="F1398" s="40"/>
    </row>
    <row r="1399">
      <c r="F1399" s="40"/>
    </row>
    <row r="1400">
      <c r="F1400" s="40"/>
    </row>
    <row r="1401">
      <c r="F1401" s="40"/>
    </row>
    <row r="1402">
      <c r="F1402" s="40"/>
    </row>
    <row r="1403">
      <c r="F1403" s="40"/>
    </row>
    <row r="1404">
      <c r="F1404" s="40"/>
    </row>
    <row r="1405">
      <c r="F1405" s="40"/>
    </row>
    <row r="1406">
      <c r="F1406" s="40"/>
    </row>
    <row r="1407">
      <c r="F1407" s="40"/>
    </row>
    <row r="1408">
      <c r="F1408" s="40"/>
    </row>
    <row r="1409">
      <c r="F1409" s="40"/>
    </row>
    <row r="1410">
      <c r="F1410" s="40"/>
    </row>
    <row r="1411">
      <c r="F1411" s="40"/>
    </row>
    <row r="1412">
      <c r="F1412" s="40"/>
    </row>
    <row r="1413">
      <c r="F1413" s="40"/>
    </row>
    <row r="1414">
      <c r="F1414" s="40"/>
    </row>
    <row r="1415">
      <c r="F1415" s="40"/>
    </row>
    <row r="1416">
      <c r="F1416" s="40"/>
    </row>
    <row r="1417">
      <c r="F1417" s="40"/>
    </row>
    <row r="1418">
      <c r="F1418" s="40"/>
    </row>
    <row r="1419">
      <c r="F1419" s="40"/>
    </row>
    <row r="1420">
      <c r="F1420" s="40"/>
    </row>
    <row r="1421">
      <c r="F1421" s="40"/>
    </row>
    <row r="1422">
      <c r="F1422" s="40"/>
    </row>
    <row r="1423">
      <c r="F1423" s="40"/>
    </row>
    <row r="1424">
      <c r="F1424" s="40"/>
    </row>
    <row r="1425">
      <c r="F1425" s="40"/>
    </row>
    <row r="1426">
      <c r="F1426" s="40"/>
    </row>
    <row r="1427">
      <c r="F1427" s="40"/>
    </row>
    <row r="1428">
      <c r="F1428" s="40"/>
    </row>
    <row r="1429">
      <c r="F1429" s="40"/>
    </row>
    <row r="1430">
      <c r="F1430" s="40"/>
    </row>
    <row r="1431">
      <c r="F1431" s="40"/>
    </row>
    <row r="1432">
      <c r="F1432" s="40"/>
    </row>
    <row r="1433">
      <c r="F1433" s="40"/>
    </row>
    <row r="1434">
      <c r="F1434" s="40"/>
    </row>
    <row r="1435">
      <c r="F1435" s="40"/>
    </row>
    <row r="1436">
      <c r="F1436" s="40"/>
    </row>
    <row r="1437">
      <c r="F1437" s="40"/>
    </row>
    <row r="1438">
      <c r="F1438" s="40"/>
    </row>
    <row r="1439">
      <c r="F1439" s="40"/>
    </row>
    <row r="1440">
      <c r="F1440" s="40"/>
    </row>
    <row r="1441">
      <c r="F1441" s="40"/>
    </row>
    <row r="1442">
      <c r="F1442" s="40"/>
    </row>
    <row r="1443">
      <c r="F1443" s="40"/>
    </row>
    <row r="1444">
      <c r="F1444" s="40"/>
    </row>
    <row r="1445">
      <c r="F1445" s="40"/>
    </row>
    <row r="1446">
      <c r="F1446" s="40"/>
    </row>
    <row r="1447">
      <c r="F1447" s="40"/>
    </row>
    <row r="1448">
      <c r="F1448" s="40"/>
    </row>
    <row r="1449">
      <c r="F1449" s="40"/>
    </row>
    <row r="1450">
      <c r="F1450" s="40"/>
    </row>
    <row r="1451">
      <c r="F1451" s="40"/>
    </row>
    <row r="1452">
      <c r="F1452" s="40"/>
    </row>
    <row r="1453">
      <c r="F1453" s="40"/>
    </row>
    <row r="1454">
      <c r="F1454" s="40"/>
    </row>
    <row r="1455">
      <c r="F1455" s="40"/>
    </row>
    <row r="1456">
      <c r="F1456" s="40"/>
    </row>
    <row r="1457">
      <c r="F1457" s="40"/>
    </row>
    <row r="1458">
      <c r="F1458" s="40"/>
    </row>
    <row r="1459">
      <c r="F1459" s="40"/>
    </row>
    <row r="1460">
      <c r="F1460" s="40"/>
    </row>
    <row r="1461">
      <c r="F1461" s="40"/>
    </row>
    <row r="1462">
      <c r="F1462" s="40"/>
    </row>
    <row r="1463">
      <c r="F1463" s="40"/>
    </row>
    <row r="1464">
      <c r="F1464" s="40"/>
    </row>
    <row r="1465">
      <c r="F1465" s="40"/>
    </row>
    <row r="1466">
      <c r="F1466" s="40"/>
    </row>
    <row r="1467">
      <c r="F1467" s="40"/>
    </row>
    <row r="1468">
      <c r="F1468" s="40"/>
    </row>
    <row r="1469">
      <c r="F1469" s="40"/>
    </row>
    <row r="1470">
      <c r="F1470" s="40"/>
    </row>
    <row r="1471">
      <c r="F1471" s="40"/>
    </row>
    <row r="1472">
      <c r="F1472" s="40"/>
    </row>
    <row r="1473">
      <c r="F1473" s="40"/>
    </row>
    <row r="1474">
      <c r="F1474" s="40"/>
    </row>
    <row r="1475">
      <c r="F1475" s="40"/>
    </row>
    <row r="1476">
      <c r="F1476" s="40"/>
    </row>
    <row r="1477">
      <c r="F1477" s="40"/>
    </row>
    <row r="1478">
      <c r="F1478" s="40"/>
    </row>
    <row r="1479">
      <c r="F1479" s="40"/>
    </row>
    <row r="1480">
      <c r="F1480" s="40"/>
    </row>
    <row r="1481">
      <c r="F1481" s="40"/>
    </row>
    <row r="1482">
      <c r="F1482" s="40"/>
    </row>
    <row r="1483">
      <c r="F1483" s="40"/>
    </row>
    <row r="1484">
      <c r="F1484" s="40"/>
    </row>
    <row r="1485">
      <c r="F1485" s="40"/>
    </row>
    <row r="1486">
      <c r="F1486" s="40"/>
    </row>
    <row r="1487">
      <c r="F1487" s="40"/>
    </row>
    <row r="1488">
      <c r="F1488" s="40"/>
    </row>
    <row r="1489">
      <c r="F1489" s="40"/>
    </row>
    <row r="1490">
      <c r="F1490" s="40"/>
    </row>
    <row r="1491">
      <c r="F1491" s="40"/>
    </row>
    <row r="1492">
      <c r="F1492" s="40"/>
    </row>
    <row r="1493">
      <c r="F1493" s="40"/>
    </row>
    <row r="1494">
      <c r="F1494" s="40"/>
    </row>
    <row r="1495">
      <c r="F1495" s="40"/>
    </row>
    <row r="1496">
      <c r="F1496" s="40"/>
    </row>
    <row r="1497">
      <c r="F1497" s="40"/>
    </row>
    <row r="1498">
      <c r="F1498" s="40"/>
    </row>
    <row r="1499">
      <c r="F1499" s="40"/>
    </row>
    <row r="1500">
      <c r="F1500" s="40"/>
    </row>
    <row r="1501">
      <c r="F1501" s="40"/>
    </row>
    <row r="1502">
      <c r="F1502" s="40"/>
    </row>
    <row r="1503">
      <c r="F1503" s="40"/>
    </row>
    <row r="1504">
      <c r="F1504" s="40"/>
    </row>
    <row r="1505">
      <c r="F1505" s="40"/>
    </row>
    <row r="1506">
      <c r="F1506" s="40"/>
    </row>
    <row r="1507">
      <c r="F1507" s="40"/>
    </row>
    <row r="1508">
      <c r="F1508" s="40"/>
    </row>
    <row r="1509">
      <c r="F1509" s="40"/>
    </row>
    <row r="1510">
      <c r="F1510" s="40"/>
    </row>
    <row r="1511">
      <c r="F1511" s="40"/>
    </row>
    <row r="1512">
      <c r="F1512" s="40"/>
    </row>
    <row r="1513">
      <c r="F1513" s="40"/>
    </row>
    <row r="1514">
      <c r="F1514" s="40"/>
    </row>
    <row r="1515">
      <c r="F1515" s="40"/>
    </row>
    <row r="1516">
      <c r="F1516" s="40"/>
    </row>
    <row r="1517">
      <c r="F1517" s="40"/>
    </row>
    <row r="1518">
      <c r="F1518" s="40"/>
    </row>
    <row r="1519">
      <c r="F1519" s="40"/>
    </row>
    <row r="1520">
      <c r="F1520" s="40"/>
    </row>
    <row r="1521">
      <c r="F1521" s="40"/>
    </row>
    <row r="1522">
      <c r="F1522" s="40"/>
    </row>
    <row r="1523">
      <c r="F1523" s="40"/>
    </row>
    <row r="1524">
      <c r="F1524" s="40"/>
    </row>
    <row r="1525">
      <c r="F1525" s="40"/>
    </row>
    <row r="1526">
      <c r="F1526" s="40"/>
    </row>
    <row r="1527">
      <c r="F1527" s="40"/>
    </row>
    <row r="1528">
      <c r="F1528" s="40"/>
    </row>
    <row r="1529">
      <c r="F1529" s="40"/>
    </row>
    <row r="1530">
      <c r="F1530" s="40"/>
    </row>
    <row r="1531">
      <c r="F1531" s="40"/>
    </row>
    <row r="1532">
      <c r="F1532" s="40"/>
    </row>
    <row r="1533">
      <c r="F1533" s="40"/>
    </row>
    <row r="1534">
      <c r="F1534" s="40"/>
    </row>
    <row r="1535">
      <c r="F1535" s="40"/>
    </row>
    <row r="1536">
      <c r="F1536" s="40"/>
    </row>
    <row r="1537">
      <c r="F1537" s="40"/>
    </row>
    <row r="1538">
      <c r="F1538" s="40"/>
    </row>
    <row r="1539">
      <c r="F1539" s="40"/>
    </row>
    <row r="1540">
      <c r="F1540" s="40"/>
    </row>
    <row r="1541">
      <c r="F1541" s="40"/>
    </row>
    <row r="1542">
      <c r="F1542" s="40"/>
    </row>
    <row r="1543">
      <c r="F1543" s="40"/>
    </row>
    <row r="1544">
      <c r="F1544" s="40"/>
    </row>
    <row r="1545">
      <c r="F1545" s="40"/>
    </row>
    <row r="1546">
      <c r="F1546" s="40"/>
    </row>
    <row r="1547">
      <c r="F1547" s="40"/>
    </row>
    <row r="1548">
      <c r="F1548" s="40"/>
    </row>
    <row r="1549">
      <c r="F1549" s="40"/>
    </row>
    <row r="1550">
      <c r="F1550" s="40"/>
    </row>
    <row r="1551">
      <c r="F1551" s="40"/>
    </row>
    <row r="1552">
      <c r="F1552" s="40"/>
    </row>
    <row r="1553">
      <c r="F1553" s="40"/>
    </row>
    <row r="1554">
      <c r="F1554" s="40"/>
    </row>
    <row r="1555">
      <c r="F1555" s="40"/>
    </row>
    <row r="1556">
      <c r="F1556" s="40"/>
    </row>
    <row r="1557">
      <c r="F1557" s="40"/>
    </row>
    <row r="1558">
      <c r="F1558" s="40"/>
    </row>
    <row r="1559">
      <c r="F1559" s="40"/>
    </row>
    <row r="1560">
      <c r="F1560" s="40"/>
    </row>
    <row r="1561">
      <c r="F1561" s="40"/>
    </row>
    <row r="1562">
      <c r="F1562" s="40"/>
    </row>
    <row r="1563">
      <c r="F1563" s="40"/>
    </row>
    <row r="1564">
      <c r="F1564" s="40"/>
    </row>
    <row r="1565">
      <c r="F1565" s="40"/>
    </row>
    <row r="1566">
      <c r="F1566" s="40"/>
    </row>
    <row r="1567">
      <c r="F1567" s="40"/>
    </row>
    <row r="1568">
      <c r="F1568" s="40"/>
    </row>
    <row r="1569">
      <c r="F1569" s="40"/>
    </row>
    <row r="1570">
      <c r="F1570" s="40"/>
    </row>
    <row r="1571">
      <c r="F1571" s="40"/>
    </row>
    <row r="1572">
      <c r="F1572" s="40"/>
    </row>
    <row r="1573">
      <c r="F1573" s="40"/>
    </row>
    <row r="1574">
      <c r="F1574" s="40"/>
    </row>
    <row r="1575">
      <c r="F1575" s="40"/>
    </row>
    <row r="1576">
      <c r="F1576" s="40"/>
    </row>
    <row r="1577">
      <c r="F1577" s="40"/>
    </row>
    <row r="1578">
      <c r="F1578" s="40"/>
    </row>
    <row r="1579">
      <c r="F1579" s="40"/>
    </row>
    <row r="1580">
      <c r="F1580" s="40"/>
    </row>
    <row r="1581">
      <c r="F1581" s="40"/>
    </row>
    <row r="1582">
      <c r="F1582" s="40"/>
    </row>
    <row r="1583">
      <c r="F1583" s="40"/>
    </row>
    <row r="1584">
      <c r="F1584" s="40"/>
    </row>
    <row r="1585">
      <c r="F1585" s="40"/>
    </row>
    <row r="1586">
      <c r="F1586" s="40"/>
    </row>
    <row r="1587">
      <c r="F1587" s="40"/>
    </row>
    <row r="1588">
      <c r="F1588" s="40"/>
    </row>
    <row r="1589">
      <c r="F1589" s="40"/>
    </row>
    <row r="1590">
      <c r="F1590" s="40"/>
    </row>
    <row r="1591">
      <c r="F1591" s="40"/>
    </row>
    <row r="1592">
      <c r="F1592" s="40"/>
    </row>
    <row r="1593">
      <c r="F1593" s="40"/>
    </row>
    <row r="1594">
      <c r="F1594" s="40"/>
    </row>
    <row r="1595">
      <c r="F1595" s="40"/>
    </row>
    <row r="1596">
      <c r="F1596" s="40"/>
    </row>
    <row r="1597">
      <c r="F1597" s="40"/>
    </row>
    <row r="1598">
      <c r="F1598" s="40"/>
    </row>
    <row r="1599">
      <c r="F1599" s="40"/>
    </row>
    <row r="1600">
      <c r="F1600" s="40"/>
    </row>
    <row r="1601">
      <c r="F1601" s="40"/>
    </row>
    <row r="1602">
      <c r="F1602" s="40"/>
    </row>
    <row r="1603">
      <c r="F1603" s="40"/>
    </row>
    <row r="1604">
      <c r="F1604" s="40"/>
    </row>
    <row r="1605">
      <c r="F1605" s="40"/>
    </row>
    <row r="1606">
      <c r="F1606" s="40"/>
    </row>
    <row r="1607">
      <c r="F1607" s="40"/>
    </row>
    <row r="1608">
      <c r="F1608" s="40"/>
    </row>
    <row r="1609">
      <c r="F1609" s="40"/>
    </row>
    <row r="1610">
      <c r="F1610" s="40"/>
    </row>
    <row r="1611">
      <c r="F1611" s="40"/>
    </row>
    <row r="1612">
      <c r="F1612" s="40"/>
    </row>
    <row r="1613">
      <c r="F1613" s="40"/>
    </row>
    <row r="1614">
      <c r="F1614" s="40"/>
    </row>
    <row r="1615">
      <c r="F1615" s="40"/>
    </row>
    <row r="1616">
      <c r="F1616" s="40"/>
    </row>
    <row r="1617">
      <c r="F1617" s="40"/>
    </row>
    <row r="1618">
      <c r="F1618" s="40"/>
    </row>
    <row r="1619">
      <c r="F1619" s="40"/>
    </row>
    <row r="1620">
      <c r="F1620" s="40"/>
    </row>
    <row r="1621">
      <c r="F1621" s="40"/>
    </row>
    <row r="1622">
      <c r="F1622" s="40"/>
    </row>
    <row r="1623">
      <c r="F1623" s="40"/>
    </row>
    <row r="1624">
      <c r="F1624" s="40"/>
    </row>
    <row r="1625">
      <c r="F1625" s="40"/>
    </row>
    <row r="1626">
      <c r="F1626" s="40"/>
    </row>
    <row r="1627">
      <c r="F1627" s="40"/>
    </row>
    <row r="1628">
      <c r="F1628" s="40"/>
    </row>
    <row r="1629">
      <c r="F1629" s="40"/>
    </row>
    <row r="1630">
      <c r="F1630" s="40"/>
    </row>
    <row r="1631">
      <c r="F1631" s="40"/>
    </row>
    <row r="1632">
      <c r="F1632" s="40"/>
    </row>
    <row r="1633">
      <c r="F1633" s="40"/>
    </row>
    <row r="1634">
      <c r="F1634" s="40"/>
    </row>
    <row r="1635">
      <c r="F1635" s="40"/>
    </row>
    <row r="1636">
      <c r="F1636" s="40"/>
    </row>
    <row r="1637">
      <c r="F1637" s="40"/>
    </row>
    <row r="1638">
      <c r="F1638" s="40"/>
    </row>
    <row r="1639">
      <c r="F1639" s="40"/>
    </row>
    <row r="1640">
      <c r="F1640" s="40"/>
    </row>
    <row r="1641">
      <c r="F1641" s="40"/>
    </row>
    <row r="1642">
      <c r="F1642" s="40"/>
    </row>
    <row r="1643">
      <c r="F1643" s="40"/>
    </row>
    <row r="1644">
      <c r="F1644" s="40"/>
    </row>
    <row r="1645">
      <c r="F1645" s="40"/>
    </row>
    <row r="1646">
      <c r="F1646" s="40"/>
    </row>
    <row r="1647">
      <c r="F1647" s="40"/>
    </row>
    <row r="1648">
      <c r="F1648" s="40"/>
    </row>
    <row r="1649">
      <c r="F1649" s="40"/>
    </row>
    <row r="1650">
      <c r="F1650" s="40"/>
    </row>
    <row r="1651">
      <c r="F1651" s="40"/>
    </row>
    <row r="1652">
      <c r="F1652" s="40"/>
    </row>
    <row r="1653">
      <c r="F1653" s="40"/>
    </row>
    <row r="1654">
      <c r="F1654" s="40"/>
    </row>
    <row r="1655">
      <c r="F1655" s="40"/>
    </row>
    <row r="1656">
      <c r="F1656" s="40"/>
    </row>
    <row r="1657">
      <c r="F1657" s="40"/>
    </row>
    <row r="1658">
      <c r="F1658" s="40"/>
    </row>
    <row r="1659">
      <c r="F1659" s="40"/>
    </row>
    <row r="1660">
      <c r="F1660" s="40"/>
    </row>
    <row r="1661">
      <c r="F1661" s="40"/>
    </row>
    <row r="1662">
      <c r="F1662" s="40"/>
    </row>
    <row r="1663">
      <c r="F1663" s="40"/>
    </row>
    <row r="1664">
      <c r="F1664" s="40"/>
    </row>
    <row r="1665">
      <c r="F1665" s="40"/>
    </row>
    <row r="1666">
      <c r="F1666" s="40"/>
    </row>
    <row r="1667">
      <c r="F1667" s="40"/>
    </row>
    <row r="1668">
      <c r="F1668" s="40"/>
    </row>
    <row r="1669">
      <c r="F1669" s="40"/>
    </row>
    <row r="1670">
      <c r="F1670" s="40"/>
    </row>
    <row r="1671">
      <c r="F1671" s="40"/>
    </row>
    <row r="1672">
      <c r="F1672" s="40"/>
    </row>
    <row r="1673">
      <c r="F1673" s="40"/>
    </row>
    <row r="1674">
      <c r="F1674" s="40"/>
    </row>
    <row r="1675">
      <c r="F1675" s="40"/>
    </row>
    <row r="1676">
      <c r="F1676" s="40"/>
    </row>
    <row r="1677">
      <c r="F1677" s="40"/>
    </row>
    <row r="1678">
      <c r="F1678" s="40"/>
    </row>
    <row r="1679">
      <c r="F1679" s="40"/>
    </row>
    <row r="1680">
      <c r="F1680" s="40"/>
    </row>
    <row r="1681">
      <c r="F1681" s="40"/>
    </row>
    <row r="1682">
      <c r="F1682" s="40"/>
    </row>
    <row r="1683">
      <c r="F1683" s="40"/>
    </row>
    <row r="1684">
      <c r="F1684" s="40"/>
    </row>
    <row r="1685">
      <c r="F1685" s="40"/>
    </row>
    <row r="1686">
      <c r="F1686" s="40"/>
    </row>
    <row r="1687">
      <c r="F1687" s="40"/>
    </row>
    <row r="1688">
      <c r="F1688" s="40"/>
    </row>
    <row r="1689">
      <c r="F1689" s="40"/>
    </row>
    <row r="1690">
      <c r="F1690" s="40"/>
    </row>
    <row r="1691">
      <c r="F1691" s="40"/>
    </row>
    <row r="1692">
      <c r="F1692" s="40"/>
    </row>
    <row r="1693">
      <c r="F1693" s="40"/>
    </row>
    <row r="1694">
      <c r="F1694" s="40"/>
    </row>
    <row r="1695">
      <c r="F1695" s="40"/>
    </row>
    <row r="1696">
      <c r="F1696" s="40"/>
    </row>
    <row r="1697">
      <c r="F1697" s="40"/>
    </row>
    <row r="1698">
      <c r="F1698" s="40"/>
    </row>
    <row r="1699">
      <c r="F1699" s="40"/>
    </row>
    <row r="1700">
      <c r="F1700" s="40"/>
    </row>
    <row r="1701">
      <c r="F1701" s="40"/>
    </row>
    <row r="1702">
      <c r="F1702" s="40"/>
    </row>
    <row r="1703">
      <c r="F1703" s="40"/>
    </row>
    <row r="1704">
      <c r="F1704" s="40"/>
    </row>
    <row r="1705">
      <c r="F1705" s="40"/>
    </row>
    <row r="1706">
      <c r="F1706" s="40"/>
    </row>
    <row r="1707">
      <c r="F1707" s="40"/>
    </row>
    <row r="1708">
      <c r="F1708" s="40"/>
    </row>
    <row r="1709">
      <c r="F1709" s="40"/>
    </row>
    <row r="1710">
      <c r="F1710" s="40"/>
    </row>
    <row r="1711">
      <c r="F1711" s="40"/>
    </row>
    <row r="1712">
      <c r="F1712" s="40"/>
    </row>
    <row r="1713">
      <c r="F1713" s="40"/>
    </row>
    <row r="1714">
      <c r="F1714" s="40"/>
    </row>
    <row r="1715">
      <c r="F1715" s="40"/>
    </row>
    <row r="1716">
      <c r="F1716" s="40"/>
    </row>
    <row r="1717">
      <c r="F1717" s="40"/>
    </row>
    <row r="1718">
      <c r="F1718" s="40"/>
    </row>
    <row r="1719">
      <c r="F1719" s="40"/>
    </row>
    <row r="1720">
      <c r="F1720" s="40"/>
    </row>
    <row r="1721">
      <c r="F1721" s="40"/>
    </row>
    <row r="1722">
      <c r="F1722" s="40"/>
    </row>
    <row r="1723">
      <c r="F1723" s="40"/>
    </row>
    <row r="1724">
      <c r="F1724" s="40"/>
    </row>
    <row r="1725">
      <c r="F1725" s="40"/>
    </row>
    <row r="1726">
      <c r="F1726" s="40"/>
    </row>
    <row r="1727">
      <c r="F1727" s="40"/>
    </row>
    <row r="1728">
      <c r="F1728" s="40"/>
    </row>
    <row r="1729">
      <c r="F1729" s="40"/>
    </row>
    <row r="1730">
      <c r="F1730" s="40"/>
    </row>
    <row r="1731">
      <c r="F1731" s="40"/>
    </row>
    <row r="1732">
      <c r="F1732" s="40"/>
    </row>
    <row r="1733">
      <c r="F1733" s="40"/>
    </row>
    <row r="1734">
      <c r="F1734" s="40"/>
    </row>
    <row r="1735">
      <c r="F1735" s="40"/>
    </row>
    <row r="1736">
      <c r="F1736" s="40"/>
    </row>
    <row r="1737">
      <c r="F1737" s="40"/>
    </row>
    <row r="1738">
      <c r="F1738" s="40"/>
    </row>
    <row r="1739">
      <c r="F1739" s="40"/>
    </row>
    <row r="1740">
      <c r="F1740" s="40"/>
    </row>
    <row r="1741">
      <c r="F1741" s="40"/>
    </row>
    <row r="1742">
      <c r="F1742" s="40"/>
    </row>
    <row r="1743">
      <c r="F1743" s="40"/>
    </row>
    <row r="1744">
      <c r="F1744" s="40"/>
    </row>
    <row r="1745">
      <c r="F1745" s="40"/>
    </row>
    <row r="1746">
      <c r="F1746" s="40"/>
    </row>
    <row r="1747">
      <c r="F1747" s="40"/>
    </row>
    <row r="1748">
      <c r="F1748" s="40"/>
    </row>
    <row r="1749">
      <c r="F1749" s="40"/>
    </row>
    <row r="1750">
      <c r="F1750" s="40"/>
    </row>
    <row r="1751">
      <c r="F1751" s="40"/>
    </row>
    <row r="1752">
      <c r="F1752" s="40"/>
    </row>
    <row r="1753">
      <c r="F1753" s="40"/>
    </row>
    <row r="1754">
      <c r="F1754" s="40"/>
    </row>
    <row r="1755">
      <c r="F1755" s="40"/>
    </row>
    <row r="1756">
      <c r="F1756" s="40"/>
    </row>
    <row r="1757">
      <c r="F1757" s="40"/>
    </row>
    <row r="1758">
      <c r="F1758" s="40"/>
    </row>
    <row r="1759">
      <c r="F1759" s="40"/>
    </row>
    <row r="1760">
      <c r="F1760" s="40"/>
    </row>
    <row r="1761">
      <c r="F1761" s="40"/>
    </row>
    <row r="1762">
      <c r="F1762" s="40"/>
    </row>
    <row r="1763">
      <c r="F1763" s="40"/>
    </row>
    <row r="1764">
      <c r="F1764" s="40"/>
    </row>
    <row r="1765">
      <c r="F1765" s="40"/>
    </row>
    <row r="1766">
      <c r="F1766" s="40"/>
    </row>
    <row r="1767">
      <c r="F1767" s="40"/>
    </row>
    <row r="1768">
      <c r="F1768" s="40"/>
    </row>
    <row r="1769">
      <c r="F1769" s="40"/>
    </row>
    <row r="1770">
      <c r="F1770" s="40"/>
    </row>
    <row r="1771">
      <c r="F1771" s="40"/>
    </row>
    <row r="1772">
      <c r="F1772" s="40"/>
    </row>
    <row r="1773">
      <c r="F1773" s="40"/>
    </row>
    <row r="1774">
      <c r="F1774" s="40"/>
    </row>
    <row r="1775">
      <c r="F1775" s="40"/>
    </row>
    <row r="1776">
      <c r="F1776" s="40"/>
    </row>
    <row r="1777">
      <c r="F1777" s="40"/>
    </row>
    <row r="1778">
      <c r="F1778" s="40"/>
    </row>
    <row r="1779">
      <c r="F1779" s="40"/>
    </row>
    <row r="1780">
      <c r="F1780" s="40"/>
    </row>
    <row r="1781">
      <c r="F1781" s="40"/>
    </row>
    <row r="1782">
      <c r="F1782" s="40"/>
    </row>
    <row r="1783">
      <c r="F1783" s="40"/>
    </row>
    <row r="1784">
      <c r="F1784" s="40"/>
    </row>
    <row r="1785">
      <c r="F1785" s="40"/>
    </row>
    <row r="1786">
      <c r="F1786" s="40"/>
    </row>
    <row r="1787">
      <c r="F1787" s="40"/>
    </row>
    <row r="1788">
      <c r="F1788" s="40"/>
    </row>
    <row r="1789">
      <c r="F1789" s="40"/>
    </row>
    <row r="1790">
      <c r="F1790" s="40"/>
    </row>
    <row r="1791">
      <c r="F1791" s="40"/>
    </row>
    <row r="1792">
      <c r="F1792" s="40"/>
    </row>
    <row r="1793">
      <c r="F1793" s="40"/>
    </row>
    <row r="1794">
      <c r="F1794" s="40"/>
    </row>
    <row r="1795">
      <c r="F1795" s="40"/>
    </row>
    <row r="1796">
      <c r="F1796" s="40"/>
    </row>
    <row r="1797">
      <c r="F1797" s="40"/>
    </row>
    <row r="1798">
      <c r="F1798" s="40"/>
    </row>
    <row r="1799">
      <c r="F1799" s="40"/>
    </row>
    <row r="1800">
      <c r="F1800" s="40"/>
    </row>
    <row r="1801">
      <c r="F1801" s="40"/>
    </row>
    <row r="1802">
      <c r="F1802" s="40"/>
    </row>
    <row r="1803">
      <c r="F1803" s="40"/>
    </row>
    <row r="1804">
      <c r="F1804" s="40"/>
    </row>
    <row r="1805">
      <c r="F1805" s="40"/>
    </row>
    <row r="1806">
      <c r="F1806" s="40"/>
    </row>
    <row r="1807">
      <c r="F1807" s="40"/>
    </row>
    <row r="1808">
      <c r="F1808" s="40"/>
    </row>
    <row r="1809">
      <c r="F1809" s="40"/>
    </row>
    <row r="1810">
      <c r="F1810" s="40"/>
    </row>
    <row r="1811">
      <c r="F1811" s="40"/>
    </row>
    <row r="1812">
      <c r="F1812" s="40"/>
    </row>
    <row r="1813">
      <c r="F1813" s="40"/>
    </row>
    <row r="1814">
      <c r="F1814" s="40"/>
    </row>
    <row r="1815">
      <c r="F1815" s="40"/>
    </row>
    <row r="1816">
      <c r="F1816" s="40"/>
    </row>
    <row r="1817">
      <c r="F1817" s="40"/>
    </row>
    <row r="1818">
      <c r="F1818" s="40"/>
    </row>
    <row r="1819">
      <c r="F1819" s="40"/>
    </row>
    <row r="1820">
      <c r="F1820" s="40"/>
    </row>
    <row r="1821">
      <c r="F1821" s="40"/>
    </row>
    <row r="1822">
      <c r="F1822" s="40"/>
    </row>
    <row r="1823">
      <c r="F1823" s="40"/>
    </row>
    <row r="1824">
      <c r="F1824" s="40"/>
    </row>
    <row r="1825">
      <c r="F1825" s="40"/>
    </row>
    <row r="1826">
      <c r="F1826" s="40"/>
    </row>
    <row r="1827">
      <c r="F1827" s="40"/>
    </row>
    <row r="1828">
      <c r="F1828" s="40"/>
    </row>
    <row r="1829">
      <c r="F1829" s="40"/>
    </row>
    <row r="1830">
      <c r="F1830" s="40"/>
    </row>
    <row r="1831">
      <c r="F1831" s="40"/>
    </row>
    <row r="1832">
      <c r="F1832" s="40"/>
    </row>
    <row r="1833">
      <c r="F1833" s="40"/>
    </row>
    <row r="1834">
      <c r="F1834" s="40"/>
    </row>
    <row r="1835">
      <c r="F1835" s="40"/>
    </row>
    <row r="1836">
      <c r="F1836" s="40"/>
    </row>
    <row r="1837">
      <c r="F1837" s="40"/>
    </row>
    <row r="1838">
      <c r="F1838" s="40"/>
    </row>
    <row r="1839">
      <c r="F1839" s="40"/>
    </row>
    <row r="1840">
      <c r="F1840" s="40"/>
    </row>
    <row r="1841">
      <c r="F1841" s="40"/>
    </row>
    <row r="1842">
      <c r="F1842" s="40"/>
    </row>
    <row r="1843">
      <c r="F1843" s="40"/>
    </row>
    <row r="1844">
      <c r="F1844" s="40"/>
    </row>
    <row r="1845">
      <c r="F1845" s="40"/>
    </row>
    <row r="1846">
      <c r="F1846" s="40"/>
    </row>
    <row r="1847">
      <c r="F1847" s="40"/>
    </row>
    <row r="1848">
      <c r="F1848" s="40"/>
    </row>
    <row r="1849">
      <c r="F1849" s="40"/>
    </row>
    <row r="1850">
      <c r="F1850" s="40"/>
    </row>
    <row r="1851">
      <c r="F1851" s="40"/>
    </row>
    <row r="1852">
      <c r="F1852" s="40"/>
    </row>
    <row r="1853">
      <c r="F1853" s="40"/>
    </row>
    <row r="1854">
      <c r="F1854" s="40"/>
    </row>
    <row r="1855">
      <c r="F1855" s="40"/>
    </row>
    <row r="1856">
      <c r="F1856" s="40"/>
    </row>
    <row r="1857">
      <c r="F1857" s="40"/>
    </row>
    <row r="1858">
      <c r="F1858" s="40"/>
    </row>
    <row r="1859">
      <c r="F1859" s="40"/>
    </row>
    <row r="1860">
      <c r="F1860" s="40"/>
    </row>
    <row r="1861">
      <c r="F1861" s="40"/>
    </row>
    <row r="1862">
      <c r="F1862" s="40"/>
    </row>
    <row r="1863">
      <c r="F1863" s="40"/>
    </row>
    <row r="1864">
      <c r="F1864" s="40"/>
    </row>
    <row r="1865">
      <c r="F1865" s="40"/>
    </row>
    <row r="1866">
      <c r="F1866" s="40"/>
    </row>
    <row r="1867">
      <c r="F1867" s="40"/>
    </row>
    <row r="1868">
      <c r="F1868" s="40"/>
    </row>
    <row r="1869">
      <c r="F1869" s="40"/>
    </row>
    <row r="1870">
      <c r="F1870" s="40"/>
    </row>
    <row r="1871">
      <c r="F1871" s="40"/>
    </row>
    <row r="1872">
      <c r="F1872" s="40"/>
    </row>
    <row r="1873">
      <c r="F1873" s="40"/>
    </row>
    <row r="1874">
      <c r="F1874" s="40"/>
    </row>
    <row r="1875">
      <c r="F1875" s="40"/>
    </row>
    <row r="1876">
      <c r="F1876" s="40"/>
    </row>
    <row r="1877">
      <c r="F1877" s="40"/>
    </row>
    <row r="1878">
      <c r="F1878" s="40"/>
    </row>
    <row r="1879">
      <c r="F1879" s="40"/>
    </row>
    <row r="1880">
      <c r="F1880" s="40"/>
    </row>
    <row r="1881">
      <c r="F1881" s="40"/>
    </row>
    <row r="1882">
      <c r="F1882" s="40"/>
    </row>
    <row r="1883">
      <c r="F1883" s="40"/>
    </row>
    <row r="1884">
      <c r="F1884" s="40"/>
    </row>
    <row r="1885">
      <c r="F1885" s="40"/>
    </row>
    <row r="1886">
      <c r="F1886" s="40"/>
    </row>
    <row r="1887">
      <c r="F1887" s="40"/>
    </row>
    <row r="1888">
      <c r="F1888" s="40"/>
    </row>
    <row r="1889">
      <c r="F1889" s="40"/>
    </row>
    <row r="1890">
      <c r="F1890" s="40"/>
    </row>
    <row r="1891">
      <c r="F1891" s="40"/>
    </row>
    <row r="1892">
      <c r="F1892" s="40"/>
    </row>
    <row r="1893">
      <c r="F1893" s="40"/>
    </row>
    <row r="1894">
      <c r="F1894" s="40"/>
    </row>
    <row r="1895">
      <c r="F1895" s="40"/>
    </row>
    <row r="1896">
      <c r="F1896" s="40"/>
    </row>
    <row r="1897">
      <c r="F1897" s="40"/>
    </row>
    <row r="1898">
      <c r="F1898" s="40"/>
    </row>
    <row r="1899">
      <c r="F1899" s="40"/>
    </row>
    <row r="1900">
      <c r="F1900" s="40"/>
    </row>
    <row r="1901">
      <c r="F1901" s="40"/>
    </row>
    <row r="1902">
      <c r="F1902" s="40"/>
    </row>
    <row r="1903">
      <c r="F1903" s="40"/>
    </row>
    <row r="1904">
      <c r="F1904" s="40"/>
    </row>
    <row r="1905">
      <c r="F1905" s="40"/>
    </row>
    <row r="1906">
      <c r="F1906" s="40"/>
    </row>
    <row r="1907">
      <c r="F1907" s="40"/>
    </row>
    <row r="1908">
      <c r="F1908" s="40"/>
    </row>
    <row r="1909">
      <c r="F1909" s="40"/>
    </row>
    <row r="1910">
      <c r="F1910" s="40"/>
    </row>
    <row r="1911">
      <c r="F1911" s="40"/>
    </row>
    <row r="1912">
      <c r="F1912" s="40"/>
    </row>
    <row r="1913">
      <c r="F1913" s="40"/>
    </row>
    <row r="1914">
      <c r="F1914" s="40"/>
    </row>
    <row r="1915">
      <c r="F1915" s="40"/>
    </row>
    <row r="1916">
      <c r="F1916" s="40"/>
    </row>
    <row r="1917">
      <c r="F1917" s="40"/>
    </row>
    <row r="1918">
      <c r="F1918" s="40"/>
    </row>
    <row r="1919">
      <c r="F1919" s="40"/>
    </row>
    <row r="1920">
      <c r="F1920" s="40"/>
    </row>
    <row r="1921">
      <c r="F1921" s="40"/>
    </row>
    <row r="1922">
      <c r="F1922" s="40"/>
    </row>
    <row r="1923">
      <c r="F1923" s="40"/>
    </row>
    <row r="1924">
      <c r="F1924" s="40"/>
    </row>
    <row r="1925">
      <c r="F1925" s="40"/>
    </row>
    <row r="1926">
      <c r="F1926" s="40"/>
    </row>
    <row r="1927">
      <c r="F1927" s="40"/>
    </row>
    <row r="1928">
      <c r="F1928" s="40"/>
    </row>
    <row r="1929">
      <c r="F1929" s="40"/>
    </row>
    <row r="1930">
      <c r="F1930" s="40"/>
    </row>
    <row r="1931">
      <c r="F1931" s="40"/>
    </row>
    <row r="1932">
      <c r="F1932" s="40"/>
    </row>
    <row r="1933">
      <c r="F1933" s="40"/>
    </row>
    <row r="1934">
      <c r="F1934" s="40"/>
    </row>
    <row r="1935">
      <c r="F1935" s="40"/>
    </row>
    <row r="1936">
      <c r="F1936" s="40"/>
    </row>
    <row r="1937">
      <c r="F1937" s="40"/>
    </row>
    <row r="1938">
      <c r="F1938" s="40"/>
    </row>
    <row r="1939">
      <c r="F1939" s="40"/>
    </row>
    <row r="1940">
      <c r="F1940" s="40"/>
    </row>
    <row r="1941">
      <c r="F1941" s="40"/>
    </row>
    <row r="1942">
      <c r="F1942" s="40"/>
    </row>
    <row r="1943">
      <c r="F1943" s="40"/>
    </row>
    <row r="1944">
      <c r="F1944" s="40"/>
    </row>
    <row r="1945">
      <c r="F1945" s="40"/>
    </row>
    <row r="1946">
      <c r="F1946" s="40"/>
    </row>
    <row r="1947">
      <c r="F1947" s="40"/>
    </row>
    <row r="1948">
      <c r="F1948" s="40"/>
    </row>
    <row r="1949">
      <c r="F1949" s="40"/>
    </row>
    <row r="1950">
      <c r="F1950" s="40"/>
    </row>
    <row r="1951">
      <c r="F1951" s="40"/>
    </row>
    <row r="1952">
      <c r="F1952" s="40"/>
    </row>
    <row r="1953">
      <c r="F1953" s="40"/>
    </row>
    <row r="1954">
      <c r="F1954" s="40"/>
    </row>
    <row r="1955">
      <c r="F1955" s="40"/>
    </row>
    <row r="1956">
      <c r="F1956" s="40"/>
    </row>
    <row r="1957">
      <c r="F1957" s="40"/>
    </row>
    <row r="1958">
      <c r="F1958" s="40"/>
    </row>
    <row r="1959">
      <c r="F1959" s="40"/>
    </row>
    <row r="1960">
      <c r="F1960" s="40"/>
    </row>
    <row r="1961">
      <c r="F1961" s="40"/>
    </row>
    <row r="1962">
      <c r="F1962" s="40"/>
    </row>
    <row r="1963">
      <c r="F1963" s="40"/>
    </row>
    <row r="1964">
      <c r="F1964" s="40"/>
    </row>
    <row r="1965">
      <c r="F1965" s="40"/>
    </row>
    <row r="1966">
      <c r="F1966" s="40"/>
    </row>
    <row r="1967">
      <c r="F1967" s="40"/>
    </row>
    <row r="1968">
      <c r="F1968" s="40"/>
    </row>
    <row r="1969">
      <c r="F1969" s="40"/>
    </row>
    <row r="1970">
      <c r="F1970" s="40"/>
    </row>
    <row r="1971">
      <c r="F1971" s="40"/>
    </row>
    <row r="1972">
      <c r="F1972" s="40"/>
    </row>
    <row r="1973">
      <c r="F1973" s="40"/>
    </row>
    <row r="1974">
      <c r="F1974" s="40"/>
    </row>
    <row r="1975">
      <c r="F1975" s="40"/>
    </row>
    <row r="1976">
      <c r="F1976" s="40"/>
    </row>
    <row r="1977">
      <c r="F1977" s="40"/>
    </row>
    <row r="1978">
      <c r="F1978" s="40"/>
    </row>
    <row r="1979">
      <c r="F1979" s="40"/>
    </row>
    <row r="1980">
      <c r="F1980" s="40"/>
    </row>
    <row r="1981">
      <c r="F1981" s="40"/>
    </row>
    <row r="1982">
      <c r="F1982" s="40"/>
    </row>
    <row r="1983">
      <c r="F1983" s="40"/>
    </row>
    <row r="1984">
      <c r="F1984" s="40"/>
    </row>
    <row r="1985">
      <c r="F1985" s="40"/>
    </row>
    <row r="1986">
      <c r="F1986" s="40"/>
    </row>
    <row r="1987">
      <c r="F1987" s="40"/>
    </row>
    <row r="1988">
      <c r="F1988" s="40"/>
    </row>
    <row r="1989">
      <c r="F1989" s="40"/>
    </row>
    <row r="1990">
      <c r="F1990" s="40"/>
    </row>
    <row r="1991">
      <c r="F1991" s="40"/>
    </row>
    <row r="1992">
      <c r="F1992" s="40"/>
    </row>
    <row r="1993">
      <c r="F1993" s="40"/>
    </row>
    <row r="1994">
      <c r="F1994" s="40"/>
    </row>
    <row r="1995">
      <c r="F1995" s="40"/>
    </row>
    <row r="1996">
      <c r="F1996" s="40"/>
    </row>
    <row r="1997">
      <c r="F1997" s="40"/>
    </row>
    <row r="1998">
      <c r="F1998" s="40"/>
    </row>
    <row r="1999">
      <c r="F1999" s="40"/>
    </row>
    <row r="2000">
      <c r="F2000" s="40"/>
    </row>
    <row r="2001">
      <c r="F2001" s="40"/>
    </row>
    <row r="2002">
      <c r="F2002" s="40"/>
    </row>
    <row r="2003">
      <c r="F2003" s="40"/>
    </row>
    <row r="2004">
      <c r="F2004" s="40"/>
    </row>
    <row r="2005">
      <c r="F2005" s="40"/>
    </row>
    <row r="2006">
      <c r="F2006" s="40"/>
    </row>
    <row r="2007">
      <c r="F2007" s="40"/>
    </row>
    <row r="2008">
      <c r="F2008" s="40"/>
    </row>
    <row r="2009">
      <c r="F2009" s="40"/>
    </row>
    <row r="2010">
      <c r="F2010" s="40"/>
    </row>
    <row r="2011">
      <c r="F2011" s="40"/>
    </row>
    <row r="2012">
      <c r="F2012" s="40"/>
    </row>
    <row r="2013">
      <c r="F2013" s="40"/>
    </row>
    <row r="2014">
      <c r="F2014" s="40"/>
    </row>
    <row r="2015">
      <c r="F2015" s="40"/>
    </row>
    <row r="2016">
      <c r="F2016" s="40"/>
    </row>
    <row r="2017">
      <c r="F2017" s="40"/>
    </row>
    <row r="2018">
      <c r="F2018" s="40"/>
    </row>
    <row r="2019">
      <c r="F2019" s="40"/>
    </row>
    <row r="2020">
      <c r="F2020" s="40"/>
    </row>
    <row r="2021">
      <c r="F2021" s="40"/>
    </row>
    <row r="2022">
      <c r="F2022" s="40"/>
    </row>
    <row r="2023">
      <c r="F2023" s="40"/>
    </row>
    <row r="2024">
      <c r="F2024" s="40"/>
    </row>
    <row r="2025">
      <c r="F2025" s="40"/>
    </row>
    <row r="2026">
      <c r="F2026" s="40"/>
    </row>
    <row r="2027">
      <c r="F2027" s="40"/>
    </row>
    <row r="2028">
      <c r="F2028" s="40"/>
    </row>
    <row r="2029">
      <c r="F2029" s="40"/>
    </row>
    <row r="2030">
      <c r="F2030" s="40"/>
    </row>
    <row r="2031">
      <c r="F2031" s="40"/>
    </row>
    <row r="2032">
      <c r="F2032" s="40"/>
    </row>
    <row r="2033">
      <c r="F2033" s="40"/>
    </row>
    <row r="2034">
      <c r="F2034" s="40"/>
    </row>
    <row r="2035">
      <c r="F2035" s="40"/>
    </row>
    <row r="2036">
      <c r="F2036" s="40"/>
    </row>
    <row r="2037">
      <c r="F2037" s="40"/>
    </row>
    <row r="2038">
      <c r="F2038" s="40"/>
    </row>
    <row r="2039">
      <c r="F2039" s="40"/>
    </row>
    <row r="2040">
      <c r="F2040" s="40"/>
    </row>
    <row r="2041">
      <c r="F2041" s="40"/>
    </row>
    <row r="2042">
      <c r="F2042" s="40"/>
    </row>
    <row r="2043">
      <c r="F2043" s="40"/>
    </row>
    <row r="2044">
      <c r="F2044" s="40"/>
    </row>
    <row r="2045">
      <c r="F2045" s="40"/>
    </row>
    <row r="2046">
      <c r="F2046" s="40"/>
    </row>
    <row r="2047">
      <c r="F2047" s="40"/>
    </row>
    <row r="2048">
      <c r="F2048" s="40"/>
    </row>
    <row r="2049">
      <c r="F2049" s="40"/>
    </row>
    <row r="2050">
      <c r="F2050" s="40"/>
    </row>
    <row r="2051">
      <c r="F2051" s="40"/>
    </row>
    <row r="2052">
      <c r="F2052" s="40"/>
    </row>
    <row r="2053">
      <c r="F2053" s="40"/>
    </row>
    <row r="2054">
      <c r="F2054" s="40"/>
    </row>
    <row r="2055">
      <c r="F2055" s="40"/>
    </row>
    <row r="2056">
      <c r="F2056" s="40"/>
    </row>
    <row r="2057">
      <c r="F2057" s="40"/>
    </row>
    <row r="2058">
      <c r="F2058" s="40"/>
    </row>
    <row r="2059">
      <c r="F2059" s="40"/>
    </row>
    <row r="2060">
      <c r="F2060" s="40"/>
    </row>
    <row r="2061">
      <c r="F2061" s="40"/>
    </row>
    <row r="2062">
      <c r="F2062" s="40"/>
    </row>
    <row r="2063">
      <c r="F2063" s="40"/>
    </row>
    <row r="2064">
      <c r="F2064" s="40"/>
    </row>
    <row r="2065">
      <c r="F2065" s="40"/>
    </row>
    <row r="2066">
      <c r="F2066" s="40"/>
    </row>
    <row r="2067">
      <c r="F2067" s="40"/>
    </row>
    <row r="2068">
      <c r="F2068" s="40"/>
    </row>
    <row r="2069">
      <c r="F2069" s="40"/>
    </row>
    <row r="2070">
      <c r="F2070" s="40"/>
    </row>
    <row r="2071">
      <c r="F2071" s="40"/>
    </row>
    <row r="2072">
      <c r="F2072" s="40"/>
    </row>
    <row r="2073">
      <c r="F2073" s="40"/>
    </row>
    <row r="2074">
      <c r="F2074" s="40"/>
    </row>
    <row r="2075">
      <c r="F2075" s="40"/>
    </row>
    <row r="2076">
      <c r="F2076" s="40"/>
    </row>
    <row r="2077">
      <c r="F2077" s="40"/>
    </row>
    <row r="2078">
      <c r="F2078" s="40"/>
    </row>
    <row r="2079">
      <c r="F2079" s="40"/>
    </row>
    <row r="2080">
      <c r="F2080" s="40"/>
    </row>
    <row r="2081">
      <c r="F2081" s="40"/>
    </row>
    <row r="2082">
      <c r="F2082" s="40"/>
    </row>
    <row r="2083">
      <c r="F2083" s="40"/>
    </row>
    <row r="2084">
      <c r="F2084" s="40"/>
    </row>
    <row r="2085">
      <c r="F2085" s="40"/>
    </row>
    <row r="2086">
      <c r="F2086" s="40"/>
    </row>
    <row r="2087">
      <c r="F2087" s="40"/>
    </row>
    <row r="2088">
      <c r="F2088" s="40"/>
    </row>
    <row r="2089">
      <c r="F2089" s="40"/>
    </row>
    <row r="2090">
      <c r="F2090" s="40"/>
    </row>
    <row r="2091">
      <c r="F2091" s="40"/>
    </row>
    <row r="2092">
      <c r="F2092" s="40"/>
    </row>
    <row r="2093">
      <c r="F2093" s="40"/>
    </row>
    <row r="2094">
      <c r="F2094" s="40"/>
    </row>
    <row r="2095">
      <c r="F2095" s="40"/>
    </row>
    <row r="2096">
      <c r="F2096" s="40"/>
    </row>
    <row r="2097">
      <c r="F2097" s="40"/>
    </row>
    <row r="2098">
      <c r="F2098" s="40"/>
    </row>
    <row r="2099">
      <c r="F2099" s="40"/>
    </row>
    <row r="2100">
      <c r="F2100" s="40"/>
    </row>
    <row r="2101">
      <c r="F2101" s="40"/>
    </row>
    <row r="2102">
      <c r="F2102" s="40"/>
    </row>
    <row r="2103">
      <c r="F2103" s="40"/>
    </row>
    <row r="2104">
      <c r="F2104" s="40"/>
    </row>
    <row r="2105">
      <c r="F2105" s="40"/>
    </row>
    <row r="2106">
      <c r="F2106" s="40"/>
    </row>
    <row r="2107">
      <c r="F2107" s="40"/>
    </row>
    <row r="2108">
      <c r="F2108" s="40"/>
    </row>
    <row r="2109">
      <c r="F2109" s="40"/>
    </row>
    <row r="2110">
      <c r="F2110" s="40"/>
    </row>
    <row r="2111">
      <c r="F2111" s="40"/>
    </row>
    <row r="2112">
      <c r="F2112" s="40"/>
    </row>
    <row r="2113">
      <c r="F2113" s="40"/>
    </row>
    <row r="2114">
      <c r="F2114" s="40"/>
    </row>
    <row r="2115">
      <c r="F2115" s="40"/>
    </row>
    <row r="2116">
      <c r="F2116" s="40"/>
    </row>
    <row r="2117">
      <c r="F2117" s="40"/>
    </row>
    <row r="2118">
      <c r="F2118" s="40"/>
    </row>
    <row r="2119">
      <c r="F2119" s="40"/>
    </row>
    <row r="2120">
      <c r="F2120" s="40"/>
    </row>
    <row r="2121">
      <c r="F2121" s="40"/>
    </row>
    <row r="2122">
      <c r="F2122" s="40"/>
    </row>
    <row r="2123">
      <c r="F2123" s="40"/>
    </row>
    <row r="2124">
      <c r="F2124" s="40"/>
    </row>
    <row r="2125">
      <c r="F2125" s="40"/>
    </row>
    <row r="2126">
      <c r="F2126" s="40"/>
    </row>
    <row r="2127">
      <c r="F2127" s="40"/>
    </row>
    <row r="2128">
      <c r="F2128" s="40"/>
    </row>
    <row r="2129">
      <c r="F2129" s="40"/>
    </row>
    <row r="2130">
      <c r="F2130" s="40"/>
    </row>
    <row r="2131">
      <c r="F2131" s="40"/>
    </row>
    <row r="2132">
      <c r="F2132" s="40"/>
    </row>
    <row r="2133">
      <c r="F2133" s="40"/>
    </row>
    <row r="2134">
      <c r="F2134" s="40"/>
    </row>
    <row r="2135">
      <c r="F2135" s="40"/>
    </row>
    <row r="2136">
      <c r="F2136" s="40"/>
    </row>
    <row r="2137">
      <c r="F2137" s="40"/>
    </row>
    <row r="2138">
      <c r="F2138" s="40"/>
    </row>
    <row r="2139">
      <c r="F2139" s="40"/>
    </row>
    <row r="2140">
      <c r="F2140" s="40"/>
    </row>
    <row r="2141">
      <c r="F2141" s="40"/>
    </row>
    <row r="2142">
      <c r="F2142" s="40"/>
    </row>
    <row r="2143">
      <c r="F2143" s="40"/>
    </row>
    <row r="2144">
      <c r="F2144" s="40"/>
    </row>
    <row r="2145">
      <c r="F2145" s="40"/>
    </row>
    <row r="2146">
      <c r="F2146" s="40"/>
    </row>
    <row r="2147">
      <c r="F2147" s="40"/>
    </row>
    <row r="2148">
      <c r="F2148" s="40"/>
    </row>
    <row r="2149">
      <c r="F2149" s="40"/>
    </row>
    <row r="2150">
      <c r="F2150" s="40"/>
    </row>
    <row r="2151">
      <c r="F2151" s="40"/>
    </row>
    <row r="2152">
      <c r="F2152" s="40"/>
    </row>
    <row r="2153">
      <c r="F2153" s="40"/>
    </row>
    <row r="2154">
      <c r="F2154" s="40"/>
    </row>
    <row r="2155">
      <c r="F2155" s="40"/>
    </row>
    <row r="2156">
      <c r="F2156" s="40"/>
    </row>
    <row r="2157">
      <c r="F2157" s="40"/>
    </row>
    <row r="2158">
      <c r="F2158" s="40"/>
    </row>
    <row r="2159">
      <c r="F2159" s="40"/>
    </row>
    <row r="2160">
      <c r="F2160" s="40"/>
    </row>
    <row r="2161">
      <c r="F2161" s="40"/>
    </row>
    <row r="2162">
      <c r="F2162" s="40"/>
    </row>
    <row r="2163">
      <c r="F2163" s="40"/>
    </row>
    <row r="2164">
      <c r="F2164" s="40"/>
    </row>
    <row r="2165">
      <c r="F2165" s="40"/>
    </row>
    <row r="2166">
      <c r="F2166" s="40"/>
    </row>
    <row r="2167">
      <c r="F2167" s="40"/>
    </row>
    <row r="2168">
      <c r="F2168" s="40"/>
    </row>
    <row r="2169">
      <c r="F2169" s="40"/>
    </row>
    <row r="2170">
      <c r="F2170" s="40"/>
    </row>
    <row r="2171">
      <c r="F2171" s="40"/>
    </row>
    <row r="2172">
      <c r="F2172" s="40"/>
    </row>
    <row r="2173">
      <c r="F2173" s="40"/>
    </row>
    <row r="2174">
      <c r="F2174" s="40"/>
    </row>
    <row r="2175">
      <c r="F2175" s="40"/>
    </row>
    <row r="2176">
      <c r="F2176" s="40"/>
    </row>
    <row r="2177">
      <c r="F2177" s="40"/>
    </row>
    <row r="2178">
      <c r="F2178" s="40"/>
    </row>
    <row r="2179">
      <c r="F2179" s="40"/>
    </row>
    <row r="2180">
      <c r="F2180" s="40"/>
    </row>
    <row r="2181">
      <c r="F2181" s="40"/>
    </row>
    <row r="2182">
      <c r="F2182" s="40"/>
    </row>
    <row r="2183">
      <c r="F2183" s="40"/>
    </row>
    <row r="2184">
      <c r="F2184" s="40"/>
    </row>
    <row r="2185">
      <c r="F2185" s="40"/>
    </row>
    <row r="2186">
      <c r="F2186" s="40"/>
    </row>
    <row r="2187">
      <c r="F2187" s="40"/>
    </row>
    <row r="2188">
      <c r="F2188" s="40"/>
    </row>
    <row r="2189">
      <c r="F2189" s="40"/>
    </row>
    <row r="2190">
      <c r="F2190" s="40"/>
    </row>
    <row r="2191">
      <c r="F2191" s="40"/>
    </row>
    <row r="2192">
      <c r="F2192" s="40"/>
    </row>
    <row r="2193">
      <c r="F2193" s="40"/>
    </row>
    <row r="2194">
      <c r="F2194" s="40"/>
    </row>
    <row r="2195">
      <c r="F2195" s="40"/>
    </row>
    <row r="2196">
      <c r="F2196" s="40"/>
    </row>
    <row r="2197">
      <c r="F2197" s="40"/>
    </row>
    <row r="2198">
      <c r="F2198" s="40"/>
    </row>
    <row r="2199">
      <c r="F2199" s="40"/>
    </row>
    <row r="2200">
      <c r="F2200" s="40"/>
    </row>
    <row r="2201">
      <c r="F2201" s="40"/>
    </row>
    <row r="2202">
      <c r="F2202" s="40"/>
    </row>
    <row r="2203">
      <c r="F2203" s="40"/>
    </row>
    <row r="2204">
      <c r="F2204" s="40"/>
    </row>
    <row r="2205">
      <c r="F2205" s="40"/>
    </row>
    <row r="2206">
      <c r="F2206" s="40"/>
    </row>
    <row r="2207">
      <c r="F2207" s="40"/>
    </row>
    <row r="2208">
      <c r="F2208" s="40"/>
    </row>
    <row r="2209">
      <c r="F2209" s="40"/>
    </row>
    <row r="2210">
      <c r="F2210" s="40"/>
    </row>
    <row r="2211">
      <c r="F2211" s="40"/>
    </row>
    <row r="2212">
      <c r="F2212" s="40"/>
    </row>
    <row r="2213">
      <c r="F2213" s="40"/>
    </row>
    <row r="2214">
      <c r="F2214" s="40"/>
    </row>
    <row r="2215">
      <c r="F2215" s="40"/>
    </row>
    <row r="2216">
      <c r="F2216" s="40"/>
    </row>
    <row r="2217">
      <c r="F2217" s="40"/>
    </row>
    <row r="2218">
      <c r="F2218" s="40"/>
    </row>
    <row r="2219">
      <c r="F2219" s="40"/>
    </row>
    <row r="2220">
      <c r="F2220" s="40"/>
    </row>
    <row r="2221">
      <c r="F2221" s="40"/>
    </row>
    <row r="2222">
      <c r="F2222" s="40"/>
    </row>
    <row r="2223">
      <c r="F2223" s="40"/>
    </row>
    <row r="2224">
      <c r="F2224" s="40"/>
    </row>
    <row r="2225">
      <c r="F2225" s="40"/>
    </row>
    <row r="2226">
      <c r="F2226" s="40"/>
    </row>
    <row r="2227">
      <c r="F2227" s="40"/>
    </row>
    <row r="2228">
      <c r="F2228" s="40"/>
    </row>
    <row r="2229">
      <c r="F2229" s="40"/>
    </row>
    <row r="2230">
      <c r="F2230" s="40"/>
    </row>
    <row r="2231">
      <c r="F2231" s="40"/>
    </row>
    <row r="2232">
      <c r="F2232" s="40"/>
    </row>
    <row r="2233">
      <c r="F2233" s="40"/>
    </row>
    <row r="2234">
      <c r="F2234" s="40"/>
    </row>
    <row r="2235">
      <c r="F2235" s="40"/>
    </row>
    <row r="2236">
      <c r="F2236" s="40"/>
    </row>
    <row r="2237">
      <c r="F2237" s="40"/>
    </row>
    <row r="2238">
      <c r="F2238" s="40"/>
    </row>
    <row r="2239">
      <c r="F2239" s="40"/>
    </row>
    <row r="2240">
      <c r="F2240" s="40"/>
    </row>
    <row r="2241">
      <c r="F2241" s="40"/>
    </row>
    <row r="2242">
      <c r="F2242" s="40"/>
    </row>
    <row r="2243">
      <c r="F2243" s="40"/>
    </row>
    <row r="2244">
      <c r="F2244" s="40"/>
    </row>
    <row r="2245">
      <c r="F2245" s="40"/>
    </row>
    <row r="2246">
      <c r="F2246" s="40"/>
    </row>
    <row r="2247">
      <c r="F2247" s="40"/>
    </row>
    <row r="2248">
      <c r="F2248" s="40"/>
    </row>
    <row r="2249">
      <c r="F2249" s="40"/>
    </row>
    <row r="2250">
      <c r="F2250" s="40"/>
    </row>
    <row r="2251">
      <c r="F2251" s="40"/>
    </row>
    <row r="2252">
      <c r="F2252" s="40"/>
    </row>
    <row r="2253">
      <c r="F2253" s="40"/>
    </row>
    <row r="2254">
      <c r="F2254" s="40"/>
    </row>
    <row r="2255">
      <c r="F2255" s="40"/>
    </row>
    <row r="2256">
      <c r="F2256" s="40"/>
    </row>
    <row r="2257">
      <c r="F2257" s="40"/>
    </row>
    <row r="2258">
      <c r="F2258" s="40"/>
    </row>
    <row r="2259">
      <c r="F2259" s="40"/>
    </row>
    <row r="2260">
      <c r="F2260" s="40"/>
    </row>
    <row r="2261">
      <c r="F2261" s="40"/>
    </row>
    <row r="2262">
      <c r="F2262" s="40"/>
    </row>
    <row r="2263">
      <c r="F2263" s="40"/>
    </row>
    <row r="2264">
      <c r="F2264" s="40"/>
    </row>
    <row r="2265">
      <c r="F2265" s="40"/>
    </row>
    <row r="2266">
      <c r="F2266" s="40"/>
    </row>
    <row r="2267">
      <c r="F2267" s="40"/>
    </row>
    <row r="2268">
      <c r="F2268" s="40"/>
    </row>
    <row r="2269">
      <c r="F2269" s="40"/>
    </row>
    <row r="2270">
      <c r="F2270" s="40"/>
    </row>
    <row r="2271">
      <c r="F2271" s="40"/>
    </row>
    <row r="2272">
      <c r="F2272" s="40"/>
    </row>
    <row r="2273">
      <c r="F2273" s="40"/>
    </row>
    <row r="2274">
      <c r="F2274" s="40"/>
    </row>
    <row r="2275">
      <c r="F2275" s="40"/>
    </row>
    <row r="2276">
      <c r="F2276" s="40"/>
    </row>
    <row r="2277">
      <c r="F2277" s="40"/>
    </row>
    <row r="2278">
      <c r="F2278" s="40"/>
    </row>
    <row r="2279">
      <c r="F2279" s="40"/>
    </row>
    <row r="2280">
      <c r="F2280" s="40"/>
    </row>
    <row r="2281">
      <c r="F2281" s="40"/>
    </row>
    <row r="2282">
      <c r="F2282" s="40"/>
    </row>
    <row r="2283">
      <c r="F2283" s="40"/>
    </row>
    <row r="2284">
      <c r="F2284" s="40"/>
    </row>
    <row r="2285">
      <c r="F2285" s="40"/>
    </row>
    <row r="2286">
      <c r="F2286" s="40"/>
    </row>
    <row r="2287">
      <c r="F2287" s="40"/>
    </row>
    <row r="2288">
      <c r="F2288" s="40"/>
    </row>
    <row r="2289">
      <c r="F2289" s="40"/>
    </row>
    <row r="2290">
      <c r="F2290" s="40"/>
    </row>
    <row r="2291">
      <c r="F2291" s="40"/>
    </row>
    <row r="2292">
      <c r="F2292" s="40"/>
    </row>
    <row r="2293">
      <c r="F2293" s="40"/>
    </row>
    <row r="2294">
      <c r="F2294" s="40"/>
    </row>
    <row r="2295">
      <c r="F2295" s="40"/>
    </row>
    <row r="2296">
      <c r="F2296" s="40"/>
    </row>
    <row r="2297">
      <c r="F2297" s="40"/>
    </row>
    <row r="2298">
      <c r="F2298" s="40"/>
    </row>
    <row r="2299">
      <c r="F2299" s="40"/>
    </row>
    <row r="2300">
      <c r="F2300" s="40"/>
    </row>
    <row r="2301">
      <c r="F2301" s="40"/>
    </row>
    <row r="2302">
      <c r="F2302" s="40"/>
    </row>
    <row r="2303">
      <c r="F2303" s="40"/>
    </row>
    <row r="2304">
      <c r="F2304" s="40"/>
    </row>
    <row r="2305">
      <c r="F2305" s="40"/>
    </row>
    <row r="2306">
      <c r="F2306" s="40"/>
    </row>
    <row r="2307">
      <c r="F2307" s="40"/>
    </row>
    <row r="2308">
      <c r="F2308" s="40"/>
    </row>
    <row r="2309">
      <c r="F2309" s="40"/>
    </row>
    <row r="2310">
      <c r="F2310" s="40"/>
    </row>
    <row r="2311">
      <c r="F2311" s="40"/>
    </row>
    <row r="2312">
      <c r="F2312" s="40"/>
    </row>
    <row r="2313">
      <c r="F2313" s="40"/>
    </row>
    <row r="2314">
      <c r="F2314" s="40"/>
    </row>
    <row r="2315">
      <c r="F2315" s="40"/>
    </row>
    <row r="2316">
      <c r="F2316" s="40"/>
    </row>
    <row r="2317">
      <c r="F2317" s="40"/>
    </row>
    <row r="2318">
      <c r="F2318" s="40"/>
    </row>
    <row r="2319">
      <c r="F2319" s="40"/>
    </row>
    <row r="2320">
      <c r="F2320" s="40"/>
    </row>
    <row r="2321">
      <c r="F2321" s="40"/>
    </row>
    <row r="2322">
      <c r="F2322" s="40"/>
    </row>
    <row r="2323">
      <c r="F2323" s="40"/>
    </row>
    <row r="2324">
      <c r="F2324" s="40"/>
    </row>
    <row r="2325">
      <c r="F2325" s="40"/>
    </row>
    <row r="2326">
      <c r="F2326" s="40"/>
    </row>
    <row r="2327">
      <c r="F2327" s="40"/>
    </row>
    <row r="2328">
      <c r="F2328" s="40"/>
    </row>
    <row r="2329">
      <c r="F2329" s="40"/>
    </row>
    <row r="2330">
      <c r="F2330" s="40"/>
    </row>
    <row r="2331">
      <c r="F2331" s="40"/>
    </row>
    <row r="2332">
      <c r="F2332" s="40"/>
    </row>
    <row r="2333">
      <c r="F2333" s="40"/>
    </row>
    <row r="2334">
      <c r="F2334" s="40"/>
    </row>
    <row r="2335">
      <c r="F2335" s="40"/>
    </row>
    <row r="2336">
      <c r="F2336" s="40"/>
    </row>
    <row r="2337">
      <c r="F2337" s="40"/>
    </row>
    <row r="2338">
      <c r="F2338" s="40"/>
    </row>
    <row r="2339">
      <c r="F2339" s="40"/>
    </row>
    <row r="2340">
      <c r="F2340" s="40"/>
    </row>
    <row r="2341">
      <c r="F2341" s="40"/>
    </row>
    <row r="2342">
      <c r="F2342" s="40"/>
    </row>
    <row r="2343">
      <c r="F2343" s="40"/>
    </row>
    <row r="2344">
      <c r="F2344" s="40"/>
    </row>
    <row r="2345">
      <c r="F2345" s="40"/>
    </row>
    <row r="2346">
      <c r="F2346" s="40"/>
    </row>
    <row r="2347">
      <c r="F2347" s="40"/>
    </row>
    <row r="2348">
      <c r="F2348" s="40"/>
    </row>
    <row r="2349">
      <c r="F2349" s="40"/>
    </row>
    <row r="2350">
      <c r="F2350" s="40"/>
    </row>
    <row r="2351">
      <c r="F2351" s="40"/>
    </row>
    <row r="2352">
      <c r="F2352" s="40"/>
    </row>
    <row r="2353">
      <c r="F2353" s="40"/>
    </row>
    <row r="2354">
      <c r="F2354" s="40"/>
    </row>
    <row r="2355">
      <c r="F2355" s="40"/>
    </row>
    <row r="2356">
      <c r="F2356" s="40"/>
    </row>
    <row r="2357">
      <c r="F2357" s="40"/>
    </row>
    <row r="2358">
      <c r="F2358" s="40"/>
    </row>
    <row r="2359">
      <c r="F2359" s="40"/>
    </row>
    <row r="2360">
      <c r="F2360" s="40"/>
    </row>
    <row r="2361">
      <c r="F2361" s="40"/>
    </row>
    <row r="2362">
      <c r="F2362" s="40"/>
    </row>
    <row r="2363">
      <c r="F2363" s="40"/>
    </row>
    <row r="2364">
      <c r="F2364" s="40"/>
    </row>
    <row r="2365">
      <c r="F2365" s="40"/>
    </row>
    <row r="2366">
      <c r="F2366" s="40"/>
    </row>
    <row r="2367">
      <c r="F2367" s="40"/>
    </row>
    <row r="2368">
      <c r="F2368" s="40"/>
    </row>
    <row r="2369">
      <c r="F2369" s="40"/>
    </row>
    <row r="2370">
      <c r="F2370" s="40"/>
    </row>
    <row r="2371">
      <c r="F2371" s="40"/>
    </row>
    <row r="2372">
      <c r="F2372" s="40"/>
    </row>
    <row r="2373">
      <c r="F2373" s="40"/>
    </row>
    <row r="2374">
      <c r="F2374" s="40"/>
    </row>
    <row r="2375">
      <c r="F2375" s="40"/>
    </row>
    <row r="2376">
      <c r="F2376" s="40"/>
    </row>
    <row r="2377">
      <c r="F2377" s="40"/>
    </row>
    <row r="2378">
      <c r="F2378" s="40"/>
    </row>
    <row r="2379">
      <c r="F2379" s="40"/>
    </row>
    <row r="2380">
      <c r="F2380" s="40"/>
    </row>
    <row r="2381">
      <c r="F2381" s="40"/>
    </row>
    <row r="2382">
      <c r="F2382" s="40"/>
    </row>
    <row r="2383">
      <c r="F2383" s="40"/>
    </row>
    <row r="2384">
      <c r="F2384" s="40"/>
    </row>
    <row r="2385">
      <c r="F2385" s="40"/>
    </row>
    <row r="2386">
      <c r="F2386" s="40"/>
    </row>
    <row r="2387">
      <c r="F2387" s="40"/>
    </row>
    <row r="2388">
      <c r="F2388" s="40"/>
    </row>
    <row r="2389">
      <c r="F2389" s="40"/>
    </row>
    <row r="2390">
      <c r="F2390" s="40"/>
    </row>
    <row r="2391">
      <c r="F2391" s="40"/>
    </row>
    <row r="2392">
      <c r="F2392" s="40"/>
    </row>
    <row r="2393">
      <c r="F2393" s="40"/>
    </row>
    <row r="2394">
      <c r="F2394" s="40"/>
    </row>
    <row r="2395">
      <c r="F2395" s="40"/>
    </row>
    <row r="2396">
      <c r="F2396" s="40"/>
    </row>
    <row r="2397">
      <c r="F2397" s="40"/>
    </row>
    <row r="2398">
      <c r="F2398" s="40"/>
    </row>
    <row r="2399">
      <c r="F2399" s="40"/>
    </row>
    <row r="2400">
      <c r="F2400" s="40"/>
    </row>
    <row r="2401">
      <c r="F2401" s="40"/>
    </row>
    <row r="2402">
      <c r="F2402" s="40"/>
    </row>
    <row r="2403">
      <c r="F2403" s="40"/>
    </row>
    <row r="2404">
      <c r="F2404" s="40"/>
    </row>
    <row r="2405">
      <c r="F2405" s="40"/>
    </row>
    <row r="2406">
      <c r="F2406" s="40"/>
    </row>
    <row r="2407">
      <c r="F2407" s="40"/>
    </row>
    <row r="2408">
      <c r="F2408" s="40"/>
    </row>
    <row r="2409">
      <c r="F2409" s="40"/>
    </row>
    <row r="2410">
      <c r="F2410" s="40"/>
    </row>
    <row r="2411">
      <c r="F2411" s="40"/>
    </row>
    <row r="2412">
      <c r="F2412" s="40"/>
    </row>
    <row r="2413">
      <c r="F2413" s="40"/>
    </row>
    <row r="2414">
      <c r="F2414" s="40"/>
    </row>
    <row r="2415">
      <c r="F2415" s="40"/>
    </row>
    <row r="2416">
      <c r="F2416" s="40"/>
    </row>
    <row r="2417">
      <c r="F2417" s="40"/>
    </row>
    <row r="2418">
      <c r="F2418" s="40"/>
    </row>
    <row r="2419">
      <c r="F2419" s="40"/>
    </row>
    <row r="2420">
      <c r="F2420" s="40"/>
    </row>
    <row r="2421">
      <c r="F2421" s="40"/>
    </row>
    <row r="2422">
      <c r="F2422" s="40"/>
    </row>
    <row r="2423">
      <c r="F2423" s="40"/>
    </row>
    <row r="2424">
      <c r="F2424" s="40"/>
    </row>
    <row r="2425">
      <c r="F2425" s="40"/>
    </row>
    <row r="2426">
      <c r="F2426" s="40"/>
    </row>
    <row r="2427">
      <c r="F2427" s="40"/>
    </row>
    <row r="2428">
      <c r="F2428" s="40"/>
    </row>
    <row r="2429">
      <c r="F2429" s="40"/>
    </row>
    <row r="2430">
      <c r="F2430" s="40"/>
    </row>
    <row r="2431">
      <c r="F2431" s="40"/>
    </row>
    <row r="2432">
      <c r="F2432" s="40"/>
    </row>
    <row r="2433">
      <c r="F2433" s="40"/>
    </row>
    <row r="2434">
      <c r="F2434" s="40"/>
    </row>
    <row r="2435">
      <c r="F2435" s="40"/>
    </row>
    <row r="2436">
      <c r="F2436" s="40"/>
    </row>
    <row r="2437">
      <c r="F2437" s="40"/>
    </row>
    <row r="2438">
      <c r="F2438" s="40"/>
    </row>
    <row r="2439">
      <c r="F2439" s="40"/>
    </row>
    <row r="2440">
      <c r="F2440" s="40"/>
    </row>
    <row r="2441">
      <c r="F2441" s="40"/>
    </row>
    <row r="2442">
      <c r="F2442" s="40"/>
    </row>
    <row r="2443">
      <c r="F2443" s="40"/>
    </row>
    <row r="2444">
      <c r="F2444" s="40"/>
    </row>
    <row r="2445">
      <c r="F2445" s="40"/>
    </row>
    <row r="2446">
      <c r="F2446" s="40"/>
    </row>
    <row r="2447">
      <c r="F2447" s="40"/>
    </row>
    <row r="2448">
      <c r="F2448" s="40"/>
    </row>
    <row r="2449">
      <c r="F2449" s="40"/>
    </row>
    <row r="2450">
      <c r="F2450" s="40"/>
    </row>
    <row r="2451">
      <c r="F2451" s="40"/>
    </row>
    <row r="2452">
      <c r="F2452" s="40"/>
    </row>
    <row r="2453">
      <c r="F2453" s="40"/>
    </row>
    <row r="2454">
      <c r="F2454" s="40"/>
    </row>
    <row r="2455">
      <c r="F2455" s="40"/>
    </row>
    <row r="2456">
      <c r="F2456" s="40"/>
    </row>
    <row r="2457">
      <c r="F2457" s="40"/>
    </row>
    <row r="2458">
      <c r="F2458" s="40"/>
    </row>
    <row r="2459">
      <c r="F2459" s="40"/>
    </row>
    <row r="2460">
      <c r="F2460" s="40"/>
    </row>
    <row r="2461">
      <c r="F2461" s="40"/>
    </row>
    <row r="2462">
      <c r="F2462" s="40"/>
    </row>
    <row r="2463">
      <c r="F2463" s="40"/>
    </row>
    <row r="2464">
      <c r="F2464" s="40"/>
    </row>
    <row r="2465">
      <c r="F2465" s="40"/>
    </row>
    <row r="2466">
      <c r="F2466" s="40"/>
    </row>
    <row r="2467">
      <c r="F2467" s="40"/>
    </row>
    <row r="2468">
      <c r="F2468" s="40"/>
    </row>
    <row r="2469">
      <c r="F2469" s="40"/>
    </row>
    <row r="2470">
      <c r="F2470" s="40"/>
    </row>
    <row r="2471">
      <c r="F2471" s="40"/>
    </row>
    <row r="2472">
      <c r="F2472" s="40"/>
    </row>
    <row r="2473">
      <c r="F2473" s="40"/>
    </row>
    <row r="2474">
      <c r="F2474" s="40"/>
    </row>
    <row r="2475">
      <c r="F2475" s="40"/>
    </row>
    <row r="2476">
      <c r="F2476" s="40"/>
    </row>
    <row r="2477">
      <c r="F2477" s="40"/>
    </row>
    <row r="2478">
      <c r="F2478" s="40"/>
    </row>
    <row r="2479">
      <c r="F2479" s="40"/>
    </row>
    <row r="2480">
      <c r="F2480" s="40"/>
    </row>
    <row r="2481">
      <c r="F2481" s="40"/>
    </row>
    <row r="2482">
      <c r="F2482" s="40"/>
    </row>
    <row r="2483">
      <c r="F2483" s="40"/>
    </row>
    <row r="2484">
      <c r="F2484" s="40"/>
    </row>
    <row r="2485">
      <c r="F2485" s="40"/>
    </row>
    <row r="2486">
      <c r="F2486" s="40"/>
    </row>
    <row r="2487">
      <c r="F2487" s="40"/>
    </row>
    <row r="2488">
      <c r="F2488" s="40"/>
    </row>
    <row r="2489">
      <c r="F2489" s="40"/>
    </row>
    <row r="2490">
      <c r="F2490" s="40"/>
    </row>
    <row r="2491">
      <c r="F2491" s="40"/>
    </row>
    <row r="2492">
      <c r="F2492" s="40"/>
    </row>
    <row r="2493">
      <c r="F2493" s="40"/>
    </row>
    <row r="2494">
      <c r="F2494" s="40"/>
    </row>
    <row r="2495">
      <c r="F2495" s="40"/>
    </row>
    <row r="2496">
      <c r="F2496" s="40"/>
    </row>
    <row r="2497">
      <c r="F2497" s="40"/>
    </row>
    <row r="2498">
      <c r="F2498" s="40"/>
    </row>
    <row r="2499">
      <c r="F2499" s="40"/>
    </row>
    <row r="2500">
      <c r="F2500" s="40"/>
    </row>
  </sheetData>
  <autoFilter ref="$F$1:$I$23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 customWidth="1" min="3" max="3" width="18.88"/>
    <col customWidth="1" hidden="1" min="4" max="4" width="36.5"/>
    <col customWidth="1" min="5" max="5" width="36.5"/>
  </cols>
  <sheetData>
    <row r="1">
      <c r="A1" s="37" t="s">
        <v>2453</v>
      </c>
      <c r="B1" s="25" t="s">
        <v>2454</v>
      </c>
      <c r="C1" s="25" t="s">
        <v>2</v>
      </c>
      <c r="D1" s="25" t="s">
        <v>3</v>
      </c>
      <c r="E1" s="25" t="s">
        <v>6</v>
      </c>
      <c r="F1" s="25" t="s">
        <v>5</v>
      </c>
    </row>
    <row r="2">
      <c r="A2" s="37" t="s">
        <v>2455</v>
      </c>
      <c r="B2" s="25" t="s">
        <v>2456</v>
      </c>
      <c r="C2" s="25" t="s">
        <v>109</v>
      </c>
      <c r="D2" s="3" t="str">
        <f>VLOOKUP(C2,Locations!$G$2:$H$236,2,false)</f>
        <v>00004 Lower Peridot Ward</v>
      </c>
      <c r="E2" s="25" t="s">
        <v>2457</v>
      </c>
      <c r="F2" s="4" t="s">
        <v>192</v>
      </c>
      <c r="G2" s="4" t="s">
        <v>2458</v>
      </c>
      <c r="H2" s="4"/>
      <c r="I2" s="4"/>
      <c r="J2" s="4"/>
      <c r="K2" s="4"/>
      <c r="L2" s="4"/>
    </row>
    <row r="3">
      <c r="A3" s="37" t="s">
        <v>2459</v>
      </c>
      <c r="B3" s="25" t="s">
        <v>2460</v>
      </c>
      <c r="C3" s="25" t="s">
        <v>199</v>
      </c>
      <c r="D3" s="3" t="str">
        <f>VLOOKUP(C3,Locations!$G$2:$H$236,2,false)</f>
        <v>00009 Obsidia Ward</v>
      </c>
      <c r="E3" s="25" t="s">
        <v>2461</v>
      </c>
      <c r="F3" s="4" t="s">
        <v>192</v>
      </c>
      <c r="G3" s="25" t="s">
        <v>2462</v>
      </c>
    </row>
    <row r="4">
      <c r="A4" s="37" t="s">
        <v>2463</v>
      </c>
      <c r="B4" s="25" t="s">
        <v>2464</v>
      </c>
      <c r="C4" s="25" t="s">
        <v>222</v>
      </c>
      <c r="D4" s="3" t="str">
        <f>VLOOKUP(C4,Locations!$G$2:$H$236,2,false)</f>
        <v>00010 Obsidia Slums</v>
      </c>
      <c r="E4" s="25" t="s">
        <v>232</v>
      </c>
      <c r="F4" s="4" t="s">
        <v>192</v>
      </c>
      <c r="G4" s="55" t="s">
        <v>2465</v>
      </c>
    </row>
    <row r="5">
      <c r="A5" s="37" t="s">
        <v>2466</v>
      </c>
      <c r="B5" s="25" t="s">
        <v>2467</v>
      </c>
      <c r="C5" s="25" t="s">
        <v>264</v>
      </c>
      <c r="D5" s="3" t="str">
        <f>VLOOKUP(C5,Locations!$G$2:$H$236,2,false)</f>
        <v>00014 Onyx Ward</v>
      </c>
      <c r="E5" s="25" t="s">
        <v>2468</v>
      </c>
      <c r="F5" s="4" t="s">
        <v>192</v>
      </c>
    </row>
    <row r="6">
      <c r="A6" s="37" t="s">
        <v>2469</v>
      </c>
      <c r="B6" s="25" t="s">
        <v>2470</v>
      </c>
      <c r="C6" s="25" t="s">
        <v>264</v>
      </c>
      <c r="D6" s="3" t="str">
        <f>VLOOKUP(C6,Locations!$G$2:$H$236,2,false)</f>
        <v>00014 Onyx Ward</v>
      </c>
      <c r="E6" s="25" t="s">
        <v>2468</v>
      </c>
      <c r="F6" s="4" t="s">
        <v>192</v>
      </c>
    </row>
    <row r="7">
      <c r="A7" s="37" t="s">
        <v>2471</v>
      </c>
      <c r="B7" s="25" t="s">
        <v>2472</v>
      </c>
      <c r="C7" s="25" t="s">
        <v>264</v>
      </c>
      <c r="D7" s="3" t="str">
        <f>VLOOKUP(C7,Locations!$G$2:$H$236,2,false)</f>
        <v>00014 Onyx Ward</v>
      </c>
      <c r="F7" s="4" t="s">
        <v>192</v>
      </c>
    </row>
    <row r="8">
      <c r="A8" s="37" t="s">
        <v>2473</v>
      </c>
      <c r="B8" s="25" t="s">
        <v>2474</v>
      </c>
      <c r="C8" s="25" t="s">
        <v>264</v>
      </c>
      <c r="D8" s="3" t="str">
        <f>VLOOKUP(C8,Locations!$G$2:$H$236,2,false)</f>
        <v>00014 Onyx Ward</v>
      </c>
      <c r="E8" s="25" t="s">
        <v>2468</v>
      </c>
      <c r="F8" s="4" t="s">
        <v>192</v>
      </c>
    </row>
    <row r="9">
      <c r="A9" s="37" t="s">
        <v>2475</v>
      </c>
      <c r="B9" s="25" t="s">
        <v>2476</v>
      </c>
      <c r="C9" s="25" t="s">
        <v>264</v>
      </c>
      <c r="D9" s="3" t="str">
        <f>VLOOKUP(C9,Locations!$G$2:$H$236,2,false)</f>
        <v>00014 Onyx Ward</v>
      </c>
      <c r="E9" s="25" t="s">
        <v>2477</v>
      </c>
      <c r="F9" s="4" t="s">
        <v>296</v>
      </c>
    </row>
    <row r="10">
      <c r="A10" s="37" t="s">
        <v>2478</v>
      </c>
      <c r="B10" s="25" t="s">
        <v>2479</v>
      </c>
      <c r="C10" s="25" t="s">
        <v>264</v>
      </c>
      <c r="D10" s="3" t="str">
        <f>VLOOKUP(C10,Locations!$G$2:$H$236,2,false)</f>
        <v>00014 Onyx Ward</v>
      </c>
      <c r="E10" s="25" t="s">
        <v>2480</v>
      </c>
      <c r="F10" s="4" t="s">
        <v>296</v>
      </c>
    </row>
    <row r="11">
      <c r="A11" s="37" t="s">
        <v>2481</v>
      </c>
      <c r="B11" s="25" t="s">
        <v>2482</v>
      </c>
      <c r="C11" s="3" t="s">
        <v>356</v>
      </c>
      <c r="D11" s="3" t="str">
        <f>VLOOKUP(C11,Locations!$G$2:$H$236,2,false)</f>
        <v>00018 Rhodochrine Jungle</v>
      </c>
      <c r="F11" s="4" t="s">
        <v>296</v>
      </c>
    </row>
    <row r="12">
      <c r="A12" s="37" t="s">
        <v>2483</v>
      </c>
      <c r="B12" s="25" t="s">
        <v>2484</v>
      </c>
      <c r="C12" s="25" t="s">
        <v>391</v>
      </c>
      <c r="D12" s="3" t="str">
        <f>VLOOKUP(C12,Locations!$G$2:$H$236,2,false)</f>
        <v>00020 Beryl Ward</v>
      </c>
      <c r="E12" s="25" t="s">
        <v>2485</v>
      </c>
      <c r="F12" s="4" t="s">
        <v>296</v>
      </c>
    </row>
    <row r="13">
      <c r="A13" s="37" t="s">
        <v>2486</v>
      </c>
      <c r="B13" s="25" t="s">
        <v>2487</v>
      </c>
      <c r="C13" s="25" t="s">
        <v>199</v>
      </c>
      <c r="D13" s="3" t="str">
        <f>VLOOKUP(C13,Locations!$G$2:$H$236,2,false)</f>
        <v>00009 Obsidia Ward</v>
      </c>
      <c r="E13" s="25" t="s">
        <v>2488</v>
      </c>
      <c r="F13" s="4" t="s">
        <v>407</v>
      </c>
    </row>
    <row r="14">
      <c r="A14" s="37" t="s">
        <v>2489</v>
      </c>
      <c r="B14" s="25" t="s">
        <v>2490</v>
      </c>
      <c r="C14" s="25" t="s">
        <v>415</v>
      </c>
      <c r="D14" s="3" t="str">
        <f>VLOOKUP(C14,Locations!$G$2:$H$236,2,false)</f>
        <v>00022 North Obsidia Alleyway</v>
      </c>
      <c r="E14" s="25" t="s">
        <v>2491</v>
      </c>
      <c r="F14" s="4" t="s">
        <v>407</v>
      </c>
    </row>
    <row r="15">
      <c r="A15" s="37" t="s">
        <v>2492</v>
      </c>
      <c r="B15" s="25" t="s">
        <v>2493</v>
      </c>
      <c r="C15" s="25" t="s">
        <v>415</v>
      </c>
      <c r="D15" s="3" t="str">
        <f>VLOOKUP(C15,Locations!$G$2:$H$236,2,false)</f>
        <v>00022 North Obsidia Alleyway</v>
      </c>
      <c r="F15" s="4" t="s">
        <v>407</v>
      </c>
    </row>
    <row r="16">
      <c r="A16" s="37" t="s">
        <v>2494</v>
      </c>
      <c r="B16" s="25" t="s">
        <v>2495</v>
      </c>
      <c r="C16" s="25" t="s">
        <v>415</v>
      </c>
      <c r="D16" s="3" t="str">
        <f>VLOOKUP(C16,Locations!$G$2:$H$236,2,false)</f>
        <v>00022 North Obsidia Alleyway</v>
      </c>
      <c r="E16" s="25" t="s">
        <v>2496</v>
      </c>
      <c r="F16" s="4" t="s">
        <v>407</v>
      </c>
    </row>
    <row r="17">
      <c r="A17" s="37" t="s">
        <v>2497</v>
      </c>
      <c r="B17" s="25" t="s">
        <v>2498</v>
      </c>
      <c r="C17" s="25" t="s">
        <v>418</v>
      </c>
      <c r="D17" s="3" t="str">
        <f>VLOOKUP(C17,Locations!$G$2:$H$236,2,false)</f>
        <v>00023 Lapis Ward</v>
      </c>
      <c r="E17" s="25" t="s">
        <v>2499</v>
      </c>
      <c r="F17" s="4" t="s">
        <v>407</v>
      </c>
    </row>
    <row r="18">
      <c r="A18" s="37" t="s">
        <v>2500</v>
      </c>
      <c r="B18" s="25" t="s">
        <v>2501</v>
      </c>
      <c r="C18" s="25" t="s">
        <v>418</v>
      </c>
      <c r="D18" s="3" t="str">
        <f>VLOOKUP(C18,Locations!$G$2:$H$236,2,false)</f>
        <v>00023 Lapis Ward</v>
      </c>
      <c r="E18" s="25" t="s">
        <v>2502</v>
      </c>
      <c r="F18" s="4" t="s">
        <v>407</v>
      </c>
    </row>
    <row r="19">
      <c r="A19" s="37" t="s">
        <v>2503</v>
      </c>
      <c r="B19" s="25" t="s">
        <v>2504</v>
      </c>
      <c r="C19" s="25" t="s">
        <v>418</v>
      </c>
      <c r="D19" s="3" t="str">
        <f>VLOOKUP(C19,Locations!$G$2:$H$236,2,false)</f>
        <v>00023 Lapis Ward</v>
      </c>
      <c r="F19" s="4" t="s">
        <v>407</v>
      </c>
    </row>
    <row r="20">
      <c r="A20" s="37" t="s">
        <v>2505</v>
      </c>
      <c r="B20" s="25" t="s">
        <v>2506</v>
      </c>
      <c r="C20" s="25" t="s">
        <v>435</v>
      </c>
      <c r="D20" s="3" t="str">
        <f>VLOOKUP(C20,Locations!$G$2:$H$236,2,false)</f>
        <v>00025 Grand Stairway</v>
      </c>
      <c r="E20" s="25" t="s">
        <v>920</v>
      </c>
      <c r="F20" s="4" t="s">
        <v>407</v>
      </c>
    </row>
    <row r="21">
      <c r="A21" s="37" t="s">
        <v>2507</v>
      </c>
      <c r="B21" s="25" t="s">
        <v>2508</v>
      </c>
      <c r="C21" s="25" t="s">
        <v>185</v>
      </c>
      <c r="D21" s="3" t="str">
        <f>VLOOKUP(C21,Locations!$G$2:$H$236,2,false)</f>
        <v>00008 Underground Railnet</v>
      </c>
      <c r="E21" s="25" t="s">
        <v>2509</v>
      </c>
      <c r="F21" s="4" t="s">
        <v>454</v>
      </c>
    </row>
    <row r="22">
      <c r="A22" s="37" t="s">
        <v>2510</v>
      </c>
      <c r="B22" s="25" t="s">
        <v>2511</v>
      </c>
      <c r="C22" s="25" t="s">
        <v>356</v>
      </c>
      <c r="D22" s="3" t="str">
        <f>VLOOKUP(C22,Locations!$G$2:$H$236,2,false)</f>
        <v>00018 Rhodochrine Jungle</v>
      </c>
      <c r="F22" s="4" t="s">
        <v>454</v>
      </c>
    </row>
    <row r="23">
      <c r="A23" s="37" t="s">
        <v>2512</v>
      </c>
      <c r="B23" s="25" t="s">
        <v>2513</v>
      </c>
      <c r="C23" s="25" t="s">
        <v>418</v>
      </c>
      <c r="D23" s="3" t="str">
        <f>VLOOKUP(C23,Locations!$G$2:$H$236,2,false)</f>
        <v>00023 Lapis Ward</v>
      </c>
      <c r="E23" s="25" t="s">
        <v>2514</v>
      </c>
      <c r="F23" s="4" t="s">
        <v>454</v>
      </c>
    </row>
    <row r="24">
      <c r="A24" s="37" t="s">
        <v>2515</v>
      </c>
      <c r="B24" s="25" t="s">
        <v>2516</v>
      </c>
      <c r="C24" s="25" t="s">
        <v>505</v>
      </c>
      <c r="D24" s="3" t="str">
        <f>VLOOKUP(C24,Locations!$G$2:$H$236,2,false)</f>
        <v>00028 Citrine Mountain</v>
      </c>
      <c r="E24" s="25" t="s">
        <v>232</v>
      </c>
      <c r="F24" s="4" t="s">
        <v>454</v>
      </c>
    </row>
    <row r="25">
      <c r="A25" s="37" t="s">
        <v>2517</v>
      </c>
      <c r="B25" s="25" t="s">
        <v>2518</v>
      </c>
      <c r="C25" s="25" t="s">
        <v>167</v>
      </c>
      <c r="D25" s="3" t="str">
        <f>VLOOKUP(C25,Locations!$G$2:$H$236,2,false)</f>
        <v>00006 Peridot Ward</v>
      </c>
      <c r="E25" s="25" t="s">
        <v>2519</v>
      </c>
      <c r="F25" s="4" t="s">
        <v>525</v>
      </c>
    </row>
    <row r="26">
      <c r="A26" s="37" t="s">
        <v>2520</v>
      </c>
      <c r="B26" s="25" t="s">
        <v>2521</v>
      </c>
      <c r="C26" s="25" t="s">
        <v>403</v>
      </c>
      <c r="D26" s="3" t="str">
        <f>VLOOKUP(C26,Locations!$G$2:$H$236,2,false)</f>
        <v>00027 Yureyu Power Plant</v>
      </c>
      <c r="E26" s="25" t="s">
        <v>2522</v>
      </c>
      <c r="F26" s="4" t="s">
        <v>525</v>
      </c>
    </row>
    <row r="27">
      <c r="A27" s="37" t="s">
        <v>2523</v>
      </c>
      <c r="B27" s="25" t="s">
        <v>2524</v>
      </c>
      <c r="C27" s="25" t="s">
        <v>167</v>
      </c>
      <c r="D27" s="3" t="str">
        <f>VLOOKUP(C27,Locations!$G$2:$H$236,2,false)</f>
        <v>00006 Peridot Ward</v>
      </c>
      <c r="F27" s="4" t="s">
        <v>568</v>
      </c>
    </row>
    <row r="28">
      <c r="A28" s="37" t="s">
        <v>2525</v>
      </c>
      <c r="B28" s="25" t="s">
        <v>2526</v>
      </c>
      <c r="C28" s="25" t="s">
        <v>567</v>
      </c>
      <c r="D28" s="3" t="str">
        <f>VLOOKUP(C28,Locations!$G$2:$H$236,2,false)</f>
        <v>00033 Azurine Island</v>
      </c>
      <c r="F28" s="4" t="s">
        <v>568</v>
      </c>
    </row>
    <row r="29">
      <c r="A29" s="37" t="s">
        <v>2527</v>
      </c>
      <c r="B29" s="25" t="s">
        <v>2528</v>
      </c>
      <c r="C29" s="25" t="s">
        <v>598</v>
      </c>
      <c r="D29" s="3" t="str">
        <f>VLOOKUP(C29,Locations!$G$2:$H$236,2,false)</f>
        <v>00038 Byxbysion Grotto</v>
      </c>
      <c r="F29" s="4" t="s">
        <v>568</v>
      </c>
    </row>
    <row r="30">
      <c r="A30" s="37" t="s">
        <v>2529</v>
      </c>
      <c r="B30" s="25" t="s">
        <v>2530</v>
      </c>
      <c r="C30" s="25" t="s">
        <v>185</v>
      </c>
      <c r="D30" s="3" t="str">
        <f>VLOOKUP(C30,Locations!$G$2:$H$236,2,false)</f>
        <v>00008 Underground Railnet</v>
      </c>
      <c r="F30" s="4" t="s">
        <v>601</v>
      </c>
    </row>
    <row r="31">
      <c r="A31" s="37" t="s">
        <v>2531</v>
      </c>
      <c r="B31" s="25" t="s">
        <v>2532</v>
      </c>
      <c r="C31" s="25" t="s">
        <v>554</v>
      </c>
      <c r="D31" s="3" t="str">
        <f>VLOOKUP(C31,Locations!$G$2:$H$236,2,false)</f>
        <v>00032 Pyrous Mountain</v>
      </c>
      <c r="E31" s="25" t="s">
        <v>238</v>
      </c>
      <c r="F31" s="4" t="s">
        <v>601</v>
      </c>
    </row>
    <row r="32">
      <c r="A32" s="37" t="s">
        <v>2533</v>
      </c>
      <c r="B32" s="25" t="s">
        <v>2534</v>
      </c>
      <c r="C32" s="25" t="s">
        <v>584</v>
      </c>
      <c r="D32" s="3" t="str">
        <f>VLOOKUP(C32,Locations!$G$2:$H$236,2,false)</f>
        <v>00035 Byxbysion Wasteland</v>
      </c>
      <c r="F32" s="4" t="s">
        <v>601</v>
      </c>
    </row>
    <row r="33">
      <c r="A33" s="37" t="s">
        <v>2535</v>
      </c>
      <c r="B33" s="25" t="s">
        <v>2536</v>
      </c>
      <c r="C33" s="25" t="s">
        <v>584</v>
      </c>
      <c r="D33" s="3" t="str">
        <f>VLOOKUP(C33,Locations!$G$2:$H$236,2,false)</f>
        <v>00035 Byxbysion Wasteland</v>
      </c>
      <c r="E33" s="25" t="s">
        <v>2537</v>
      </c>
      <c r="F33" s="4" t="s">
        <v>601</v>
      </c>
    </row>
    <row r="34">
      <c r="A34" s="37" t="s">
        <v>2538</v>
      </c>
      <c r="B34" s="25" t="s">
        <v>2539</v>
      </c>
      <c r="C34" s="25" t="s">
        <v>598</v>
      </c>
      <c r="D34" s="3" t="str">
        <f>VLOOKUP(C34,Locations!$G$2:$H$236,2,false)</f>
        <v>00038 Byxbysion Grotto</v>
      </c>
      <c r="F34" s="4" t="s">
        <v>601</v>
      </c>
    </row>
    <row r="35">
      <c r="A35" s="37" t="s">
        <v>2540</v>
      </c>
      <c r="B35" s="25" t="s">
        <v>2541</v>
      </c>
      <c r="C35" s="25" t="s">
        <v>650</v>
      </c>
      <c r="D35" s="3" t="str">
        <f>VLOOKUP(C35,Locations!$G$2:$H$236,2,false)</f>
        <v>00045 Spinel Town</v>
      </c>
      <c r="E35" s="25" t="s">
        <v>2542</v>
      </c>
      <c r="F35" s="4" t="s">
        <v>601</v>
      </c>
    </row>
    <row r="36">
      <c r="A36" s="37" t="s">
        <v>2543</v>
      </c>
      <c r="B36" s="25" t="s">
        <v>2544</v>
      </c>
      <c r="C36" s="25" t="s">
        <v>691</v>
      </c>
      <c r="D36" s="3" t="str">
        <f>VLOOKUP(C36,Locations!$G$2:$H$236,2,false)</f>
        <v>00055 Lost Railcave</v>
      </c>
      <c r="F36" s="4" t="s">
        <v>601</v>
      </c>
    </row>
    <row r="37">
      <c r="A37" s="37" t="s">
        <v>2545</v>
      </c>
      <c r="B37" s="25" t="s">
        <v>2546</v>
      </c>
      <c r="C37" s="25" t="s">
        <v>650</v>
      </c>
      <c r="D37" s="3" t="str">
        <f>VLOOKUP(C37,Locations!$G$2:$H$236,2,false)</f>
        <v>00045 Spinel Town</v>
      </c>
      <c r="E37" s="25" t="s">
        <v>2547</v>
      </c>
      <c r="F37" s="4" t="s">
        <v>479</v>
      </c>
    </row>
    <row r="38">
      <c r="A38" s="37" t="s">
        <v>2548</v>
      </c>
      <c r="B38" s="25" t="s">
        <v>2549</v>
      </c>
      <c r="C38" s="25" t="s">
        <v>677</v>
      </c>
      <c r="D38" s="3" t="str">
        <f>VLOOKUP(C38,Locations!$G$2:$H$236,2,false)</f>
        <v>00054 Tanzan Cove</v>
      </c>
      <c r="E38" s="25" t="s">
        <v>2550</v>
      </c>
      <c r="F38" s="4" t="s">
        <v>706</v>
      </c>
    </row>
    <row r="39">
      <c r="A39" s="37" t="s">
        <v>2551</v>
      </c>
      <c r="B39" s="25" t="s">
        <v>2552</v>
      </c>
      <c r="C39" s="25" t="s">
        <v>708</v>
      </c>
      <c r="D39" s="3" t="str">
        <f>VLOOKUP(C39,Locations!$G$2:$H$236,2,false)</f>
        <v>00060 South Aventurine Woods</v>
      </c>
      <c r="F39" s="4" t="s">
        <v>706</v>
      </c>
    </row>
    <row r="40">
      <c r="A40" s="37" t="s">
        <v>2553</v>
      </c>
      <c r="B40" s="25" t="s">
        <v>2554</v>
      </c>
      <c r="C40" s="25" t="s">
        <v>708</v>
      </c>
      <c r="D40" s="3" t="str">
        <f>VLOOKUP(C40,Locations!$G$2:$H$236,2,false)</f>
        <v>00060 South Aventurine Woods</v>
      </c>
      <c r="F40" s="4" t="s">
        <v>706</v>
      </c>
    </row>
    <row r="41">
      <c r="A41" s="37" t="s">
        <v>2555</v>
      </c>
      <c r="B41" s="25" t="s">
        <v>2556</v>
      </c>
      <c r="C41" s="25" t="s">
        <v>743</v>
      </c>
      <c r="D41" s="3" t="str">
        <f>VLOOKUP(C41,Locations!$G$2:$H$236,2,false)</f>
        <v>00062 North Aventurine Woods</v>
      </c>
      <c r="F41" s="4" t="s">
        <v>706</v>
      </c>
    </row>
    <row r="42">
      <c r="A42" s="37" t="s">
        <v>2557</v>
      </c>
      <c r="B42" s="25" t="s">
        <v>2558</v>
      </c>
      <c r="C42" s="12" t="s">
        <v>753</v>
      </c>
      <c r="D42" s="3" t="str">
        <f>VLOOKUP(C42,Locations!$G$2:$H$236,2,false)</f>
        <v>00068 Celestinine Mountain</v>
      </c>
      <c r="E42" s="25" t="s">
        <v>920</v>
      </c>
      <c r="F42" s="4" t="s">
        <v>706</v>
      </c>
    </row>
    <row r="43">
      <c r="A43" s="37" t="s">
        <v>2559</v>
      </c>
      <c r="B43" s="25" t="s">
        <v>2560</v>
      </c>
      <c r="C43" s="25" t="s">
        <v>418</v>
      </c>
      <c r="D43" s="3" t="str">
        <f>VLOOKUP(C43,Locations!$G$2:$H$236,2,false)</f>
        <v>00023 Lapis Ward</v>
      </c>
      <c r="E43" s="25" t="s">
        <v>2561</v>
      </c>
      <c r="F43" s="4" t="s">
        <v>761</v>
      </c>
    </row>
    <row r="44">
      <c r="A44" s="37" t="s">
        <v>2562</v>
      </c>
      <c r="B44" s="25" t="s">
        <v>2563</v>
      </c>
      <c r="C44" s="25" t="s">
        <v>418</v>
      </c>
      <c r="D44" s="3" t="str">
        <f>VLOOKUP(C44,Locations!$G$2:$H$236,2,false)</f>
        <v>00023 Lapis Ward</v>
      </c>
      <c r="E44" s="25" t="s">
        <v>2564</v>
      </c>
      <c r="F44" s="4" t="s">
        <v>761</v>
      </c>
    </row>
    <row r="45">
      <c r="A45" s="37" t="s">
        <v>2565</v>
      </c>
      <c r="B45" s="25" t="s">
        <v>2566</v>
      </c>
      <c r="C45" s="12" t="s">
        <v>746</v>
      </c>
      <c r="D45" s="3" t="str">
        <f>VLOOKUP(C45,Locations!$G$2:$H$236,2,false)</f>
        <v>00063 Vanhanen Labyrinth</v>
      </c>
      <c r="E45" s="25" t="s">
        <v>2567</v>
      </c>
      <c r="F45" s="4" t="s">
        <v>761</v>
      </c>
    </row>
    <row r="46">
      <c r="A46" s="37" t="s">
        <v>2568</v>
      </c>
      <c r="B46" s="25" t="s">
        <v>2569</v>
      </c>
      <c r="C46" s="25" t="s">
        <v>776</v>
      </c>
      <c r="D46" s="3" t="str">
        <f>VLOOKUP(C46,Locations!$G$2:$H$236,2,false)</f>
        <v>00064 7th Street</v>
      </c>
      <c r="E46" s="25" t="s">
        <v>2570</v>
      </c>
      <c r="F46" s="4" t="s">
        <v>761</v>
      </c>
    </row>
    <row r="47">
      <c r="A47" s="37" t="s">
        <v>2571</v>
      </c>
      <c r="B47" s="25" t="s">
        <v>2572</v>
      </c>
      <c r="C47" s="25" t="s">
        <v>797</v>
      </c>
      <c r="D47" s="3" t="str">
        <f>VLOOKUP(C47,Locations!$G$2:$H$236,2,false)</f>
        <v>00069 Iolia Valley</v>
      </c>
      <c r="E47" s="25" t="s">
        <v>2573</v>
      </c>
      <c r="F47" s="4" t="s">
        <v>811</v>
      </c>
    </row>
    <row r="48">
      <c r="A48" s="37" t="s">
        <v>2574</v>
      </c>
      <c r="B48" s="25" t="s">
        <v>2575</v>
      </c>
      <c r="C48" s="25" t="s">
        <v>816</v>
      </c>
      <c r="D48" s="3" t="str">
        <f>VLOOKUP(C48,Locations!$G$2:$H$236,2,false)</f>
        <v>00070 Agate Circus</v>
      </c>
      <c r="E48" s="25" t="s">
        <v>2576</v>
      </c>
      <c r="F48" s="4" t="s">
        <v>811</v>
      </c>
    </row>
    <row r="49">
      <c r="A49" s="37" t="s">
        <v>2577</v>
      </c>
      <c r="B49" s="25" t="s">
        <v>2578</v>
      </c>
      <c r="C49" s="25" t="s">
        <v>821</v>
      </c>
      <c r="D49" s="3" t="str">
        <f>VLOOKUP(C49,Locations!$G$2:$H$236,2,false)</f>
        <v>00071 Route 2</v>
      </c>
      <c r="F49" s="4" t="s">
        <v>811</v>
      </c>
    </row>
    <row r="50">
      <c r="A50" s="37" t="s">
        <v>2579</v>
      </c>
      <c r="B50" s="25" t="s">
        <v>2580</v>
      </c>
      <c r="C50" s="25" t="s">
        <v>834</v>
      </c>
      <c r="D50" s="3" t="str">
        <f>VLOOKUP(C50,Locations!$G$2:$H$236,2,false)</f>
        <v>00072 Celestinine Cascade</v>
      </c>
      <c r="F50" s="4" t="s">
        <v>811</v>
      </c>
    </row>
    <row r="51">
      <c r="A51" s="37" t="s">
        <v>2581</v>
      </c>
      <c r="B51" s="25" t="s">
        <v>2582</v>
      </c>
      <c r="C51" s="25" t="s">
        <v>816</v>
      </c>
      <c r="D51" s="3" t="str">
        <f>VLOOKUP(C51,Locations!$G$2:$H$236,2,false)</f>
        <v>00070 Agate Circus</v>
      </c>
      <c r="E51" s="25" t="s">
        <v>2583</v>
      </c>
      <c r="F51" s="4" t="s">
        <v>850</v>
      </c>
    </row>
    <row r="52">
      <c r="A52" s="37" t="s">
        <v>2584</v>
      </c>
      <c r="B52" s="25" t="s">
        <v>2585</v>
      </c>
      <c r="C52" s="25" t="s">
        <v>859</v>
      </c>
      <c r="D52" s="3" t="str">
        <f>VLOOKUP(C52,Locations!$G$2:$H$236,2,false)</f>
        <v>00075 Route 3</v>
      </c>
      <c r="E52" s="25" t="s">
        <v>2586</v>
      </c>
      <c r="F52" s="4" t="s">
        <v>850</v>
      </c>
    </row>
    <row r="53">
      <c r="A53" s="37" t="s">
        <v>2587</v>
      </c>
      <c r="B53" s="25" t="s">
        <v>2588</v>
      </c>
      <c r="C53" s="25" t="s">
        <v>753</v>
      </c>
      <c r="D53" s="3" t="str">
        <f>VLOOKUP(C53,Locations!$G$2:$H$236,2,false)</f>
        <v>00068 Celestinine Mountain</v>
      </c>
      <c r="E53" s="25" t="s">
        <v>223</v>
      </c>
      <c r="F53" s="4" t="s">
        <v>876</v>
      </c>
    </row>
    <row r="54">
      <c r="A54" s="37" t="s">
        <v>2589</v>
      </c>
      <c r="B54" s="25" t="s">
        <v>2590</v>
      </c>
      <c r="C54" s="25" t="s">
        <v>873</v>
      </c>
      <c r="D54" s="3" t="str">
        <f>VLOOKUP(C54,Locations!$G$2:$H$236,2,false)</f>
        <v>00079 Calcenon City</v>
      </c>
      <c r="E54" s="25" t="s">
        <v>2591</v>
      </c>
      <c r="F54" s="4" t="s">
        <v>876</v>
      </c>
    </row>
    <row r="55">
      <c r="A55" s="37" t="s">
        <v>2592</v>
      </c>
      <c r="B55" s="25" t="s">
        <v>2593</v>
      </c>
      <c r="C55" s="25" t="s">
        <v>888</v>
      </c>
      <c r="D55" s="3" t="str">
        <f>VLOOKUP(C55,Locations!$G$2:$H$236,2,false)</f>
        <v>00082 Ametrine City</v>
      </c>
      <c r="F55" s="4" t="s">
        <v>876</v>
      </c>
    </row>
    <row r="56">
      <c r="A56" s="37" t="s">
        <v>2594</v>
      </c>
      <c r="B56" s="25" t="s">
        <v>2595</v>
      </c>
      <c r="C56" s="25" t="s">
        <v>888</v>
      </c>
      <c r="D56" s="3" t="str">
        <f>VLOOKUP(C56,Locations!$G$2:$H$236,2,false)</f>
        <v>00082 Ametrine City</v>
      </c>
      <c r="F56" s="4" t="s">
        <v>876</v>
      </c>
    </row>
    <row r="57">
      <c r="A57" s="37" t="s">
        <v>2596</v>
      </c>
      <c r="B57" s="25" t="s">
        <v>2597</v>
      </c>
      <c r="C57" s="25" t="s">
        <v>505</v>
      </c>
      <c r="D57" s="3" t="str">
        <f>VLOOKUP(C57,Locations!$G$2:$H$236,2,false)</f>
        <v>00028 Citrine Mountain</v>
      </c>
      <c r="E57" s="25" t="s">
        <v>914</v>
      </c>
      <c r="F57" s="4" t="s">
        <v>912</v>
      </c>
    </row>
    <row r="58">
      <c r="A58" s="37" t="s">
        <v>2598</v>
      </c>
      <c r="B58" s="25" t="s">
        <v>2599</v>
      </c>
      <c r="C58" s="12" t="s">
        <v>753</v>
      </c>
      <c r="D58" s="3" t="str">
        <f>VLOOKUP(C58,Locations!$G$2:$H$236,2,false)</f>
        <v>00068 Celestinine Mountain</v>
      </c>
      <c r="E58" s="25" t="s">
        <v>918</v>
      </c>
      <c r="F58" s="4" t="s">
        <v>912</v>
      </c>
    </row>
    <row r="59">
      <c r="A59" s="37" t="s">
        <v>2600</v>
      </c>
      <c r="B59" s="25" t="s">
        <v>2601</v>
      </c>
      <c r="C59" s="12" t="s">
        <v>753</v>
      </c>
      <c r="D59" s="3" t="str">
        <f>VLOOKUP(C59,Locations!$G$2:$H$236,2,false)</f>
        <v>00068 Celestinine Mountain</v>
      </c>
      <c r="E59" s="25" t="s">
        <v>238</v>
      </c>
      <c r="F59" s="4" t="s">
        <v>912</v>
      </c>
    </row>
    <row r="60">
      <c r="A60" s="37" t="s">
        <v>2602</v>
      </c>
      <c r="B60" s="25" t="s">
        <v>2603</v>
      </c>
      <c r="C60" s="25" t="s">
        <v>816</v>
      </c>
      <c r="D60" s="3" t="str">
        <f>VLOOKUP(C60,Locations!$G$2:$H$236,2,false)</f>
        <v>00070 Agate Circus</v>
      </c>
      <c r="E60" s="25" t="s">
        <v>2604</v>
      </c>
      <c r="F60" s="4" t="s">
        <v>912</v>
      </c>
    </row>
    <row r="61">
      <c r="A61" s="37" t="s">
        <v>2605</v>
      </c>
      <c r="B61" s="25" t="s">
        <v>2606</v>
      </c>
      <c r="C61" s="25" t="s">
        <v>837</v>
      </c>
      <c r="D61" s="3" t="str">
        <f>VLOOKUP(C61,Locations!$G$2:$H$236,2,false)</f>
        <v>00073 Ametrine Mountain</v>
      </c>
      <c r="E61" s="25" t="s">
        <v>1924</v>
      </c>
      <c r="F61" s="4" t="s">
        <v>912</v>
      </c>
    </row>
    <row r="62">
      <c r="A62" s="37" t="s">
        <v>2607</v>
      </c>
      <c r="B62" s="25" t="s">
        <v>2608</v>
      </c>
      <c r="C62" s="25" t="s">
        <v>927</v>
      </c>
      <c r="D62" s="3" t="str">
        <f>VLOOKUP(C62,Locations!$G$2:$H$236,2,false)</f>
        <v>00093 Water Treatment Center</v>
      </c>
      <c r="F62" s="4" t="s">
        <v>912</v>
      </c>
    </row>
    <row r="63">
      <c r="A63" s="37" t="s">
        <v>2609</v>
      </c>
      <c r="B63" s="25" t="s">
        <v>2610</v>
      </c>
      <c r="C63" s="25" t="s">
        <v>927</v>
      </c>
      <c r="D63" s="3" t="str">
        <f>VLOOKUP(C63,Locations!$G$2:$H$236,2,false)</f>
        <v>00093 Water Treatment Center</v>
      </c>
      <c r="F63" s="4" t="s">
        <v>912</v>
      </c>
    </row>
    <row r="64">
      <c r="A64" s="37" t="s">
        <v>2611</v>
      </c>
      <c r="B64" s="25" t="s">
        <v>2612</v>
      </c>
      <c r="C64" s="25" t="s">
        <v>199</v>
      </c>
      <c r="D64" s="3" t="str">
        <f>VLOOKUP(C64,Locations!$G$2:$H$236,2,false)</f>
        <v>00009 Obsidia Ward</v>
      </c>
      <c r="E64" s="25" t="s">
        <v>2613</v>
      </c>
      <c r="F64" s="4" t="s">
        <v>934</v>
      </c>
    </row>
    <row r="65">
      <c r="A65" s="37" t="s">
        <v>2614</v>
      </c>
      <c r="B65" s="25" t="s">
        <v>2615</v>
      </c>
      <c r="C65" s="25" t="s">
        <v>199</v>
      </c>
      <c r="D65" s="3" t="str">
        <f>VLOOKUP(C65,Locations!$G$2:$H$236,2,false)</f>
        <v>00009 Obsidia Ward</v>
      </c>
      <c r="E65" s="25" t="s">
        <v>2616</v>
      </c>
      <c r="F65" s="4" t="s">
        <v>934</v>
      </c>
    </row>
    <row r="66">
      <c r="A66" s="37" t="s">
        <v>2617</v>
      </c>
      <c r="B66" s="25" t="s">
        <v>2618</v>
      </c>
      <c r="C66" s="25" t="s">
        <v>374</v>
      </c>
      <c r="D66" s="3" t="str">
        <f>VLOOKUP(C66,Locations!$G$2:$H$236,2,false)</f>
        <v>00019 The Underroot</v>
      </c>
      <c r="F66" s="4" t="s">
        <v>934</v>
      </c>
    </row>
    <row r="67">
      <c r="A67" s="37" t="s">
        <v>2619</v>
      </c>
      <c r="B67" s="25" t="s">
        <v>2620</v>
      </c>
      <c r="C67" s="25" t="s">
        <v>650</v>
      </c>
      <c r="D67" s="3" t="str">
        <f>VLOOKUP(C67,Locations!$G$2:$H$236,2,false)</f>
        <v>00045 Spinel Town</v>
      </c>
      <c r="E67" s="25" t="s">
        <v>2621</v>
      </c>
      <c r="F67" s="4" t="s">
        <v>934</v>
      </c>
    </row>
    <row r="68">
      <c r="A68" s="37" t="s">
        <v>2622</v>
      </c>
      <c r="B68" s="25" t="s">
        <v>2623</v>
      </c>
      <c r="C68" s="25" t="s">
        <v>797</v>
      </c>
      <c r="D68" s="3" t="str">
        <f>VLOOKUP(C68,Locations!$G$2:$H$236,2,false)</f>
        <v>00069 Iolia Valley</v>
      </c>
      <c r="F68" s="4" t="s">
        <v>934</v>
      </c>
    </row>
    <row r="69">
      <c r="A69" s="37" t="s">
        <v>2624</v>
      </c>
      <c r="B69" s="25" t="s">
        <v>2625</v>
      </c>
      <c r="C69" s="25" t="s">
        <v>816</v>
      </c>
      <c r="D69" s="3" t="str">
        <f>VLOOKUP(C69,Locations!$G$2:$H$236,2,false)</f>
        <v>00070 Agate Circus</v>
      </c>
      <c r="E69" s="25" t="s">
        <v>2626</v>
      </c>
      <c r="F69" s="4" t="s">
        <v>934</v>
      </c>
    </row>
    <row r="70">
      <c r="A70" s="37" t="s">
        <v>2627</v>
      </c>
      <c r="B70" s="25" t="s">
        <v>2628</v>
      </c>
      <c r="C70" s="25" t="s">
        <v>990</v>
      </c>
      <c r="D70" s="3" t="str">
        <f>VLOOKUP(C70,Locations!$G$2:$H$236,2,false)</f>
        <v>00110 Peridot Ward Renovated</v>
      </c>
      <c r="E70" s="25" t="s">
        <v>2629</v>
      </c>
      <c r="F70" s="4" t="s">
        <v>934</v>
      </c>
    </row>
    <row r="71">
      <c r="A71" s="37" t="s">
        <v>2630</v>
      </c>
      <c r="B71" s="25" t="s">
        <v>2631</v>
      </c>
      <c r="C71" s="25" t="s">
        <v>990</v>
      </c>
      <c r="D71" s="3" t="str">
        <f>VLOOKUP(C71,Locations!$G$2:$H$236,2,false)</f>
        <v>00110 Peridot Ward Renovated</v>
      </c>
      <c r="E71" s="25" t="s">
        <v>2632</v>
      </c>
      <c r="F71" s="4" t="s">
        <v>934</v>
      </c>
    </row>
    <row r="72">
      <c r="A72" s="37" t="s">
        <v>2633</v>
      </c>
      <c r="B72" s="25" t="s">
        <v>2634</v>
      </c>
      <c r="C72" s="25" t="s">
        <v>1002</v>
      </c>
      <c r="D72" s="3" t="str">
        <f>VLOOKUP(C72,Locations!$G$2:$H$236,2,false)</f>
        <v>00114 Beryl Ward Renovated</v>
      </c>
      <c r="E72" s="25" t="s">
        <v>2635</v>
      </c>
      <c r="F72" s="4" t="s">
        <v>934</v>
      </c>
    </row>
    <row r="73">
      <c r="A73" s="37" t="s">
        <v>2636</v>
      </c>
      <c r="B73" s="25" t="s">
        <v>2637</v>
      </c>
      <c r="C73" s="25" t="s">
        <v>1034</v>
      </c>
      <c r="D73" s="3" t="str">
        <f>VLOOKUP(C73,Locations!$G$2:$H$236,2,false)</f>
        <v>00126 Coral Lighthouse Renovated</v>
      </c>
      <c r="F73" s="4" t="s">
        <v>934</v>
      </c>
    </row>
    <row r="74">
      <c r="A74" s="37" t="s">
        <v>2638</v>
      </c>
      <c r="B74" s="25" t="s">
        <v>2639</v>
      </c>
      <c r="C74" s="2" t="s">
        <v>2640</v>
      </c>
      <c r="D74" s="3" t="s">
        <v>2641</v>
      </c>
      <c r="F74" s="4" t="s">
        <v>934</v>
      </c>
    </row>
    <row r="75">
      <c r="A75" s="37" t="s">
        <v>2642</v>
      </c>
      <c r="B75" s="25" t="s">
        <v>2643</v>
      </c>
      <c r="C75" s="12" t="s">
        <v>1056</v>
      </c>
      <c r="D75" s="3" t="str">
        <f>VLOOKUP(C75,Locations!$G$2:$H$236,2,false)</f>
        <v>00128 Azurine Island Renovated</v>
      </c>
      <c r="F75" s="4" t="s">
        <v>934</v>
      </c>
    </row>
    <row r="76">
      <c r="A76" s="37" t="s">
        <v>2644</v>
      </c>
      <c r="B76" s="25" t="s">
        <v>2645</v>
      </c>
      <c r="C76" s="12" t="s">
        <v>1056</v>
      </c>
      <c r="D76" s="3" t="str">
        <f>VLOOKUP(C76,Locations!$G$2:$H$236,2,false)</f>
        <v>00128 Azurine Island Renovated</v>
      </c>
      <c r="F76" s="4" t="s">
        <v>934</v>
      </c>
    </row>
    <row r="77">
      <c r="A77" s="37" t="s">
        <v>2646</v>
      </c>
      <c r="B77" s="25" t="s">
        <v>2647</v>
      </c>
      <c r="C77" s="25" t="s">
        <v>1047</v>
      </c>
      <c r="D77" s="3" t="str">
        <f>VLOOKUP(C77,Locations!$G$2:$H$236,2,false)</f>
        <v>00157 Chrysolia Spring Sauna</v>
      </c>
      <c r="F77" s="4" t="s">
        <v>934</v>
      </c>
    </row>
    <row r="78">
      <c r="A78" s="37" t="s">
        <v>2648</v>
      </c>
      <c r="B78" s="25" t="s">
        <v>2649</v>
      </c>
      <c r="C78" s="25" t="s">
        <v>1047</v>
      </c>
      <c r="D78" s="3" t="str">
        <f>VLOOKUP(C78,Locations!$G$2:$H$236,2,false)</f>
        <v>00157 Chrysolia Spring Sauna</v>
      </c>
      <c r="F78" s="4" t="s">
        <v>934</v>
      </c>
    </row>
    <row r="79">
      <c r="A79" s="37" t="s">
        <v>2650</v>
      </c>
      <c r="B79" s="25" t="s">
        <v>2651</v>
      </c>
      <c r="C79" s="25" t="s">
        <v>927</v>
      </c>
      <c r="D79" s="3" t="str">
        <f>VLOOKUP(C79,Locations!$G$2:$H$236,2,false)</f>
        <v>00093 Water Treatment Center</v>
      </c>
      <c r="E79" s="25" t="s">
        <v>2652</v>
      </c>
      <c r="F79" s="4" t="s">
        <v>1048</v>
      </c>
    </row>
    <row r="80">
      <c r="A80" s="37" t="s">
        <v>2653</v>
      </c>
      <c r="B80" s="25" t="s">
        <v>2654</v>
      </c>
      <c r="C80" s="25" t="s">
        <v>1027</v>
      </c>
      <c r="D80" s="3" t="str">
        <f>VLOOKUP(C80,Locations!$G$2:$H$236,2,false)</f>
        <v>00125 Coral Ward Renovated</v>
      </c>
      <c r="E80" s="25" t="s">
        <v>2655</v>
      </c>
      <c r="F80" s="4" t="s">
        <v>1048</v>
      </c>
    </row>
    <row r="81">
      <c r="A81" s="37" t="s">
        <v>2656</v>
      </c>
      <c r="B81" s="25" t="s">
        <v>2657</v>
      </c>
      <c r="C81" s="25" t="s">
        <v>1066</v>
      </c>
      <c r="D81" s="3" t="str">
        <f>VLOOKUP(C81,Locations!$G$2:$H$236,2,false)</f>
        <v>00165 Tourmaline Desert</v>
      </c>
      <c r="F81" s="4" t="s">
        <v>1048</v>
      </c>
    </row>
    <row r="82">
      <c r="A82" s="37" t="s">
        <v>2658</v>
      </c>
      <c r="B82" s="25" t="s">
        <v>2659</v>
      </c>
      <c r="C82" s="25" t="s">
        <v>1066</v>
      </c>
      <c r="D82" s="3" t="str">
        <f>VLOOKUP(C82,Locations!$G$2:$H$236,2,false)</f>
        <v>00165 Tourmaline Desert</v>
      </c>
      <c r="F82" s="4" t="s">
        <v>1048</v>
      </c>
    </row>
    <row r="83">
      <c r="A83" s="37" t="s">
        <v>2660</v>
      </c>
      <c r="B83" s="25" t="s">
        <v>2661</v>
      </c>
      <c r="C83" s="25" t="s">
        <v>1066</v>
      </c>
      <c r="D83" s="3" t="str">
        <f>VLOOKUP(C83,Locations!$G$2:$H$236,2,false)</f>
        <v>00165 Tourmaline Desert</v>
      </c>
      <c r="F83" s="4" t="s">
        <v>1048</v>
      </c>
    </row>
    <row r="84">
      <c r="A84" s="37" t="s">
        <v>2662</v>
      </c>
      <c r="B84" s="25" t="s">
        <v>2663</v>
      </c>
      <c r="C84" s="25" t="s">
        <v>1083</v>
      </c>
      <c r="D84" s="3" t="str">
        <f>VLOOKUP(C84,Locations!$G$2:$H$236,2,false)</f>
        <v>00166 Mirage Tower</v>
      </c>
      <c r="F84" s="4" t="s">
        <v>1048</v>
      </c>
    </row>
    <row r="85">
      <c r="A85" s="37" t="s">
        <v>2664</v>
      </c>
      <c r="B85" s="25" t="s">
        <v>2665</v>
      </c>
      <c r="C85" s="25" t="s">
        <v>1089</v>
      </c>
      <c r="D85" s="3" t="str">
        <f>VLOOKUP(C85,Locations!$G$2:$H$236,2,false)</f>
        <v>00168 Sugiline Ruin</v>
      </c>
      <c r="F85" s="4" t="s">
        <v>1048</v>
      </c>
    </row>
    <row r="86">
      <c r="A86" s="37" t="s">
        <v>2666</v>
      </c>
      <c r="B86" s="25" t="s">
        <v>2667</v>
      </c>
      <c r="C86" s="25" t="s">
        <v>1092</v>
      </c>
      <c r="D86" s="3" t="str">
        <f>VLOOKUP(C86,Locations!$G$2:$H$236,2,false)</f>
        <v>00169 Teknite Ridge</v>
      </c>
      <c r="F86" s="4" t="s">
        <v>1048</v>
      </c>
    </row>
    <row r="87">
      <c r="A87" s="37" t="s">
        <v>2668</v>
      </c>
      <c r="B87" s="25" t="s">
        <v>2669</v>
      </c>
      <c r="C87" s="25" t="s">
        <v>1104</v>
      </c>
      <c r="D87" s="3" t="str">
        <f>VLOOKUP(C87,Locations!$G$2:$H$236,2,false)</f>
        <v>00171 1R253 Scrapyard</v>
      </c>
      <c r="F87" s="4" t="s">
        <v>1048</v>
      </c>
    </row>
    <row r="88">
      <c r="A88" s="37" t="s">
        <v>2670</v>
      </c>
      <c r="B88" s="25" t="s">
        <v>2671</v>
      </c>
      <c r="C88" s="25" t="s">
        <v>2672</v>
      </c>
      <c r="D88" s="3" t="str">
        <f>VLOOKUP(C88,Locations!$G$2:$H$236,2,false)</f>
        <v>00172 Once Upon a Somewhere</v>
      </c>
      <c r="E88" s="25" t="s">
        <v>2673</v>
      </c>
      <c r="F88" s="56" t="s">
        <v>2674</v>
      </c>
    </row>
    <row r="89">
      <c r="A89" s="37" t="s">
        <v>2675</v>
      </c>
      <c r="B89" s="25" t="s">
        <v>2676</v>
      </c>
      <c r="C89" s="25" t="s">
        <v>23</v>
      </c>
      <c r="D89" s="3" t="str">
        <f>VLOOKUP(C89,Locations!$G$2:$H$236,2,false)</f>
        <v>00001 Grand Hall</v>
      </c>
      <c r="E89" s="25" t="s">
        <v>2677</v>
      </c>
      <c r="F89" s="4" t="s">
        <v>1118</v>
      </c>
    </row>
    <row r="90">
      <c r="A90" s="37" t="s">
        <v>2678</v>
      </c>
      <c r="B90" s="25" t="s">
        <v>2679</v>
      </c>
      <c r="C90" s="25" t="s">
        <v>834</v>
      </c>
      <c r="D90" s="3" t="str">
        <f>VLOOKUP(C90,Locations!$G$2:$H$236,2,false)</f>
        <v>00072 Celestinine Cascade</v>
      </c>
      <c r="F90" s="4" t="s">
        <v>1118</v>
      </c>
    </row>
    <row r="91">
      <c r="A91" s="37" t="s">
        <v>2680</v>
      </c>
      <c r="B91" s="25" t="s">
        <v>2681</v>
      </c>
      <c r="C91" s="25" t="s">
        <v>834</v>
      </c>
      <c r="D91" s="3" t="str">
        <f>VLOOKUP(C91,Locations!$G$2:$H$236,2,false)</f>
        <v>00072 Celestinine Cascade</v>
      </c>
      <c r="E91" s="25" t="s">
        <v>2682</v>
      </c>
      <c r="F91" s="4" t="s">
        <v>1118</v>
      </c>
    </row>
    <row r="92">
      <c r="A92" s="37" t="s">
        <v>2683</v>
      </c>
      <c r="B92" s="25" t="s">
        <v>2684</v>
      </c>
      <c r="C92" s="25" t="s">
        <v>859</v>
      </c>
      <c r="D92" s="3" t="str">
        <f>VLOOKUP(C92,Locations!$G$2:$H$236,2,false)</f>
        <v>00075 Route 3</v>
      </c>
      <c r="F92" s="4" t="s">
        <v>1118</v>
      </c>
    </row>
    <row r="93">
      <c r="A93" s="37" t="s">
        <v>2685</v>
      </c>
      <c r="B93" s="25" t="s">
        <v>2686</v>
      </c>
      <c r="C93" s="25" t="s">
        <v>869</v>
      </c>
      <c r="D93" s="3" t="str">
        <f>VLOOKUP(C93,Locations!$G$2:$H$236,2,false)</f>
        <v>00078 Route 4</v>
      </c>
      <c r="E93" s="25" t="s">
        <v>1130</v>
      </c>
      <c r="F93" s="4" t="s">
        <v>1118</v>
      </c>
    </row>
    <row r="94">
      <c r="A94" s="37" t="s">
        <v>2687</v>
      </c>
      <c r="B94" s="25" t="s">
        <v>2688</v>
      </c>
      <c r="C94" s="25" t="s">
        <v>1009</v>
      </c>
      <c r="D94" s="3" t="str">
        <f>VLOOKUP(C94,Locations!$G$2:$H$236,2,false)</f>
        <v>00116 Obsidia Ward Renovated</v>
      </c>
      <c r="E94" s="25" t="s">
        <v>2689</v>
      </c>
      <c r="F94" s="4" t="s">
        <v>1118</v>
      </c>
    </row>
    <row r="95">
      <c r="A95" s="37" t="s">
        <v>2690</v>
      </c>
      <c r="B95" s="25" t="s">
        <v>2691</v>
      </c>
      <c r="C95" s="25" t="s">
        <v>1045</v>
      </c>
      <c r="D95" s="3" t="str">
        <f>VLOOKUP(C95,Locations!$G$2:$H$236,2,false)</f>
        <v>00130 Apophyll Beach Renovated</v>
      </c>
      <c r="F95" s="4" t="s">
        <v>1118</v>
      </c>
    </row>
    <row r="96">
      <c r="A96" s="37" t="s">
        <v>2692</v>
      </c>
      <c r="B96" s="25" t="s">
        <v>111</v>
      </c>
      <c r="C96" s="25" t="s">
        <v>1329</v>
      </c>
      <c r="D96" s="3" t="str">
        <f>VLOOKUP(C96,Locations!$G$2:$H$236,2,false)</f>
        <v>00176 Glass Workstation</v>
      </c>
      <c r="E96" s="25" t="s">
        <v>920</v>
      </c>
      <c r="F96" s="4" t="s">
        <v>1118</v>
      </c>
    </row>
    <row r="97">
      <c r="A97" s="37" t="s">
        <v>2693</v>
      </c>
      <c r="B97" s="25" t="s">
        <v>2694</v>
      </c>
      <c r="C97" s="25" t="s">
        <v>1150</v>
      </c>
      <c r="D97" s="3" t="str">
        <f>VLOOKUP(C97,Locations!$G$2:$H$236,2,false)</f>
        <v>00177 Agate City</v>
      </c>
      <c r="E97" s="25" t="s">
        <v>2695</v>
      </c>
      <c r="F97" s="4" t="s">
        <v>1118</v>
      </c>
    </row>
    <row r="98">
      <c r="A98" s="37" t="s">
        <v>2696</v>
      </c>
      <c r="B98" s="25" t="s">
        <v>2697</v>
      </c>
      <c r="C98" s="25" t="s">
        <v>199</v>
      </c>
      <c r="D98" s="3" t="str">
        <f>VLOOKUP(C98,Locations!$G$2:$H$236,2,false)</f>
        <v>00009 Obsidia Ward</v>
      </c>
      <c r="E98" s="25" t="s">
        <v>2698</v>
      </c>
      <c r="F98" s="4" t="s">
        <v>1171</v>
      </c>
    </row>
    <row r="99">
      <c r="A99" s="37" t="s">
        <v>2699</v>
      </c>
      <c r="B99" s="25" t="s">
        <v>2700</v>
      </c>
      <c r="C99" s="25" t="s">
        <v>199</v>
      </c>
      <c r="D99" s="3" t="str">
        <f>VLOOKUP(C99,Locations!$G$2:$H$236,2,false)</f>
        <v>00009 Obsidia Ward</v>
      </c>
      <c r="E99" s="25" t="s">
        <v>2701</v>
      </c>
      <c r="F99" s="4" t="s">
        <v>1171</v>
      </c>
    </row>
    <row r="100">
      <c r="A100" s="37" t="s">
        <v>2702</v>
      </c>
      <c r="B100" s="25" t="s">
        <v>2703</v>
      </c>
      <c r="C100" s="25" t="s">
        <v>199</v>
      </c>
      <c r="D100" s="3" t="str">
        <f>VLOOKUP(C100,Locations!$G$2:$H$236,2,false)</f>
        <v>00009 Obsidia Ward</v>
      </c>
      <c r="E100" s="25" t="s">
        <v>2704</v>
      </c>
      <c r="F100" s="4" t="s">
        <v>1171</v>
      </c>
    </row>
    <row r="101">
      <c r="A101" s="37" t="s">
        <v>2705</v>
      </c>
      <c r="B101" s="25" t="s">
        <v>2706</v>
      </c>
      <c r="C101" s="25" t="s">
        <v>1150</v>
      </c>
      <c r="D101" s="3" t="str">
        <f>VLOOKUP(C101,Locations!$G$2:$H$236,2,false)</f>
        <v>00177 Agate City</v>
      </c>
      <c r="E101" s="25" t="s">
        <v>2707</v>
      </c>
      <c r="F101" s="4" t="s">
        <v>1171</v>
      </c>
    </row>
    <row r="102">
      <c r="A102" s="37" t="s">
        <v>2708</v>
      </c>
      <c r="B102" s="25" t="s">
        <v>2709</v>
      </c>
      <c r="C102" s="25" t="s">
        <v>1170</v>
      </c>
      <c r="D102" s="3" t="str">
        <f>VLOOKUP(C102,Locations!$G$2:$H$236,2,false)</f>
        <v>00181 Labradorra City</v>
      </c>
      <c r="E102" s="25" t="s">
        <v>2710</v>
      </c>
      <c r="F102" s="4" t="s">
        <v>1175</v>
      </c>
    </row>
  </sheetData>
  <autoFilter ref="$A$1:$F$102"/>
  <customSheetViews>
    <customSheetView guid="{2603D225-B81B-4E74-BB3C-5F7884E71939}" filter="1" showAutoFilter="1">
      <autoFilter ref="$A$1:$F$102">
        <filterColumn colId="0">
          <filters>
            <filter val="88"/>
            <filter val="01"/>
            <filter val="06"/>
            <filter val="90"/>
            <filter val="10"/>
            <filter val="11"/>
            <filter val="17"/>
            <filter val="18"/>
            <filter val="21"/>
            <filter val="27"/>
            <filter val="30"/>
            <filter val="32"/>
            <filter val="42"/>
            <filter val="44"/>
            <filter val="45"/>
            <filter val="48"/>
            <filter val="49"/>
            <filter val="100"/>
            <filter val="87"/>
          </filters>
        </filterColumn>
      </autoFilter>
    </customSheetView>
  </customSheetViews>
  <conditionalFormatting sqref="F4 F22 F48 F83 F85">
    <cfRule type="containsText" dxfId="28" priority="1" operator="containsText" text="001 - Julia">
      <formula>NOT(ISERROR(SEARCH(("001 - Julia"),(F4))))</formula>
    </cfRule>
  </conditionalFormatting>
  <conditionalFormatting sqref="F4 F22 F48 F83 F85">
    <cfRule type="containsText" dxfId="29" priority="2" operator="containsText" text="002 - Florinia">
      <formula>NOT(ISERROR(SEARCH(("002 - Florinia"),(F4))))</formula>
    </cfRule>
  </conditionalFormatting>
  <conditionalFormatting sqref="F4 F22 F48 F83 F85">
    <cfRule type="containsText" dxfId="30" priority="3" operator="containsText" text="003 - Corey">
      <formula>NOT(ISERROR(SEARCH(("003 - Corey"),(F4))))</formula>
    </cfRule>
  </conditionalFormatting>
  <conditionalFormatting sqref="F4 F22 F48 F83 F85">
    <cfRule type="containsText" dxfId="31" priority="4" operator="containsText" text="004 - Shelly">
      <formula>NOT(ISERROR(SEARCH(("004 - Shelly"),(F4))))</formula>
    </cfRule>
  </conditionalFormatting>
  <conditionalFormatting sqref="F4 F22 F48 F83 F85">
    <cfRule type="containsText" dxfId="32" priority="5" operator="containsText" text="005 - Shade">
      <formula>NOT(ISERROR(SEARCH(("005 - Shade"),(F4))))</formula>
    </cfRule>
  </conditionalFormatting>
  <conditionalFormatting sqref="F4 F22 F48 F83 F85">
    <cfRule type="containsText" dxfId="33" priority="6" operator="containsText" text="006 - Kiki">
      <formula>NOT(ISERROR(SEARCH(("006 - Kiki"),(F4))))</formula>
    </cfRule>
  </conditionalFormatting>
  <conditionalFormatting sqref="F4 F22 F48 F83 F85">
    <cfRule type="containsText" dxfId="34" priority="7" operator="containsText" text="007 - Aya">
      <formula>NOT(ISERROR(SEARCH(("007 - Aya"),(F4))))</formula>
    </cfRule>
  </conditionalFormatting>
  <conditionalFormatting sqref="F4 F22 F48 F83 F85">
    <cfRule type="containsText" dxfId="35" priority="8" operator="containsText" text="008 - Serra">
      <formula>NOT(ISERROR(SEARCH(("008 - Serra"),(F4))))</formula>
    </cfRule>
  </conditionalFormatting>
  <conditionalFormatting sqref="F4 F22 F48 F83 F85">
    <cfRule type="containsText" dxfId="36" priority="9" operator="containsText" text="009 - Noel">
      <formula>NOT(ISERROR(SEARCH(("009 - Noel"),(F4))))</formula>
    </cfRule>
  </conditionalFormatting>
  <conditionalFormatting sqref="F4 F22 F48 F83 F85">
    <cfRule type="containsText" dxfId="37" priority="10" operator="containsText" text="010 - Radomus">
      <formula>NOT(ISERROR(SEARCH(("010 - Radomus"),(F4))))</formula>
    </cfRule>
  </conditionalFormatting>
  <conditionalFormatting sqref="F4 F22 F48 F83 F85">
    <cfRule type="containsText" dxfId="10" priority="11" operator="containsText" text="011 - Luna">
      <formula>NOT(ISERROR(SEARCH(("011 - Luna"),(F4))))</formula>
    </cfRule>
  </conditionalFormatting>
  <conditionalFormatting sqref="F4 F22 F48 F83 F85">
    <cfRule type="containsText" dxfId="38" priority="12" operator="containsText" text="012 - Samson">
      <formula>NOT(ISERROR(SEARCH(("012 - Samson"),(F4))))</formula>
    </cfRule>
  </conditionalFormatting>
  <conditionalFormatting sqref="F4 F22 F48 F83 F85">
    <cfRule type="containsText" dxfId="39" priority="13" operator="containsText" text="013 - Charlotte">
      <formula>NOT(ISERROR(SEARCH(("013 - Charlotte"),(F4))))</formula>
    </cfRule>
  </conditionalFormatting>
  <conditionalFormatting sqref="F4 F22 F48 F83 F85">
    <cfRule type="containsText" dxfId="33" priority="14" operator="containsText" text="014 - Terra">
      <formula>NOT(ISERROR(SEARCH(("014 - Terra"),(F4))))</formula>
    </cfRule>
  </conditionalFormatting>
  <conditionalFormatting sqref="F4 F22 F48 F83 F85">
    <cfRule type="containsText" dxfId="40" priority="15" operator="containsText" text="015 - Ciel">
      <formula>NOT(ISERROR(SEARCH(("015 - Ciel"),(F4))))</formula>
    </cfRule>
  </conditionalFormatting>
  <conditionalFormatting sqref="F4 F22 F48 F83 F85">
    <cfRule type="containsText" dxfId="41" priority="16" operator="containsText" text="016 - Adrienn">
      <formula>NOT(ISERROR(SEARCH(("016 - Adrienn"),(F4))))</formula>
    </cfRule>
  </conditionalFormatting>
  <conditionalFormatting sqref="F4 F22 F48 F83 F85">
    <cfRule type="containsText" dxfId="42" priority="17" operator="containsText" text="017 - Titania">
      <formula>NOT(ISERROR(SEARCH(("017 - Titania"),(F4))))</formula>
    </cfRule>
  </conditionalFormatting>
  <conditionalFormatting sqref="F4 F22 F48 F83 F85">
    <cfRule type="containsText" dxfId="43" priority="18" operator="containsText" text="018 - Hardy">
      <formula>NOT(ISERROR(SEARCH(("018 - Hardy"),(F4))))</formula>
    </cfRule>
  </conditionalFormatting>
  <conditionalFormatting sqref="F4 F22 F48 F83 F85">
    <cfRule type="containsText" dxfId="44" priority="19" operator="containsText" text="019 - Saphira">
      <formula>NOT(ISERROR(SEARCH(("019 - Saphira"),(F4))))</formula>
    </cfRule>
  </conditionalFormatting>
  <conditionalFormatting sqref="F4 F22 F48 F83 F85">
    <cfRule type="containsText" dxfId="45" priority="20" operator="containsText" text="021 - Elite 4">
      <formula>NOT(ISERROR(SEARCH(("021 - Elite 4"),(F4))))</formula>
    </cfRule>
  </conditionalFormatting>
  <conditionalFormatting sqref="F4 F22 F48 F83 F85">
    <cfRule type="containsText" dxfId="46" priority="21" operator="containsText" text="022 - Post Game">
      <formula>NOT(ISERROR(SEARCH(("022 - Post Game"),(F4))))</formula>
    </cfRule>
  </conditionalFormatting>
  <conditionalFormatting sqref="F4 F22 F48 F83 F85">
    <cfRule type="containsText" dxfId="20" priority="22" operator="containsText" text="016 - Amaria">
      <formula>NOT(ISERROR(SEARCH(("016 - Amaria"),(F4))))</formula>
    </cfRule>
  </conditionalFormatting>
  <conditionalFormatting sqref="F2:F3 G2:L2 F5:F21 F23:F47 F49:F82 F84 F86:F102">
    <cfRule type="containsText" dxfId="28" priority="23" operator="containsText" text="001 - Julia">
      <formula>NOT(ISERROR(SEARCH(("001 - Julia"),(F2))))</formula>
    </cfRule>
  </conditionalFormatting>
  <conditionalFormatting sqref="F2:F3 G2:L2 F5:F21 F23:F47 F49:F82 F84 F86:F102">
    <cfRule type="containsText" dxfId="29" priority="24" operator="containsText" text="002 - Florinia">
      <formula>NOT(ISERROR(SEARCH(("002 - Florinia"),(F2))))</formula>
    </cfRule>
  </conditionalFormatting>
  <conditionalFormatting sqref="F2:F3 G2:L2 F5:F21 F23:F47 F49:F82 F84 F86:F102">
    <cfRule type="containsText" dxfId="30" priority="25" operator="containsText" text="003 - Corey">
      <formula>NOT(ISERROR(SEARCH(("003 - Corey"),(F2))))</formula>
    </cfRule>
  </conditionalFormatting>
  <conditionalFormatting sqref="F2:F3 G2:L2 F5:F21 F23:F47 F49:F82 F84 F86:F102">
    <cfRule type="containsText" dxfId="31" priority="26" operator="containsText" text="004 - Shelly">
      <formula>NOT(ISERROR(SEARCH(("004 - Shelly"),(F2))))</formula>
    </cfRule>
  </conditionalFormatting>
  <conditionalFormatting sqref="F2:F3 G2:L2 F5:F21 F23:F47 F49:F82 F84 F86:F102">
    <cfRule type="containsText" dxfId="32" priority="27" operator="containsText" text="005 - Shade">
      <formula>NOT(ISERROR(SEARCH(("005 - Shade"),(F2))))</formula>
    </cfRule>
  </conditionalFormatting>
  <conditionalFormatting sqref="F2:F3 G2:L2 F5:F21 F23:F47 F49:F82 F84 F86:F102">
    <cfRule type="containsText" dxfId="33" priority="28" operator="containsText" text="006 - Kiki">
      <formula>NOT(ISERROR(SEARCH(("006 - Kiki"),(F2))))</formula>
    </cfRule>
  </conditionalFormatting>
  <conditionalFormatting sqref="F2:F3 G2:L2 F5:F21 F23:F47 F49:F82 F84 F86:F102">
    <cfRule type="containsText" dxfId="34" priority="29" operator="containsText" text="007 - Aya">
      <formula>NOT(ISERROR(SEARCH(("007 - Aya"),(F2))))</formula>
    </cfRule>
  </conditionalFormatting>
  <conditionalFormatting sqref="F2:F3 G2:L2 F5:F21 F23:F47 F49:F82 F84 F86:F102">
    <cfRule type="containsText" dxfId="35" priority="30" operator="containsText" text="008 - Serra">
      <formula>NOT(ISERROR(SEARCH(("008 - Serra"),(F2))))</formula>
    </cfRule>
  </conditionalFormatting>
  <conditionalFormatting sqref="F2:F3 G2:L2 F5:F21 F23:F47 F49:F82 F84 F86:F102">
    <cfRule type="containsText" dxfId="36" priority="31" operator="containsText" text="009 - Noel">
      <formula>NOT(ISERROR(SEARCH(("009 - Noel"),(F2))))</formula>
    </cfRule>
  </conditionalFormatting>
  <conditionalFormatting sqref="F2:F3 G2:L2 F5:F21 F23:F47 F49:F82 F84 F86:F102">
    <cfRule type="containsText" dxfId="37" priority="32" operator="containsText" text="010 - Radomus">
      <formula>NOT(ISERROR(SEARCH(("010 - Radomus"),(F2))))</formula>
    </cfRule>
  </conditionalFormatting>
  <conditionalFormatting sqref="F2:F3 G2:L2 F5:F21 F23:F47 F49:F82 F84 F86:F102">
    <cfRule type="containsText" dxfId="10" priority="33" operator="containsText" text="011 - Luna">
      <formula>NOT(ISERROR(SEARCH(("011 - Luna"),(F2))))</formula>
    </cfRule>
  </conditionalFormatting>
  <conditionalFormatting sqref="F2:F3 G2:L2 F5:F21 F23:F47 F49:F82 F84 F86:F102">
    <cfRule type="containsText" dxfId="38" priority="34" operator="containsText" text="012 - Samson">
      <formula>NOT(ISERROR(SEARCH(("012 - Samson"),(F2))))</formula>
    </cfRule>
  </conditionalFormatting>
  <conditionalFormatting sqref="F2:F3 G2:L2 F5:F21 F23:F47 F49:F82 F84 F86:F102">
    <cfRule type="containsText" dxfId="39" priority="35" operator="containsText" text="013 - Charlotte">
      <formula>NOT(ISERROR(SEARCH(("013 - Charlotte"),(F2))))</formula>
    </cfRule>
  </conditionalFormatting>
  <conditionalFormatting sqref="F2:F3 G2:L2 F5:F21 F23:F47 F49:F82 F84 F86:F102">
    <cfRule type="containsText" dxfId="33" priority="36" operator="containsText" text="014 - Terra">
      <formula>NOT(ISERROR(SEARCH(("014 - Terra"),(F2))))</formula>
    </cfRule>
  </conditionalFormatting>
  <conditionalFormatting sqref="F2:F3 G2:L2 F5:F21 F23:F47 F49:F82 F84 F86:F102">
    <cfRule type="containsText" dxfId="40" priority="37" operator="containsText" text="015 - Ciel">
      <formula>NOT(ISERROR(SEARCH(("015 - Ciel"),(F2))))</formula>
    </cfRule>
  </conditionalFormatting>
  <conditionalFormatting sqref="F2:F3 G2:L2 F5:F21 F23:F47 F49:F82 F84 F86:F102">
    <cfRule type="containsText" dxfId="41" priority="38" operator="containsText" text="016 - Adrienn">
      <formula>NOT(ISERROR(SEARCH(("016 - Adrienn"),(F2))))</formula>
    </cfRule>
  </conditionalFormatting>
  <conditionalFormatting sqref="F2:F3 G2:L2 F5:F21 F23:F47 F49:F82 F84 F86:F102">
    <cfRule type="containsText" dxfId="42" priority="39" operator="containsText" text="017 - Titania">
      <formula>NOT(ISERROR(SEARCH(("017 - Titania"),(F2))))</formula>
    </cfRule>
  </conditionalFormatting>
  <conditionalFormatting sqref="F2:F3 G2:L2 F5:F21 F23:F47 F49:F82 F84 F86:F102">
    <cfRule type="containsText" dxfId="43" priority="40" operator="containsText" text="018 - Hardy">
      <formula>NOT(ISERROR(SEARCH(("018 - Hardy"),(F2))))</formula>
    </cfRule>
  </conditionalFormatting>
  <conditionalFormatting sqref="F2:F3 G2:L2 F5:F21 F23:F47 F49:F82 F84 F86:F102">
    <cfRule type="containsText" dxfId="44" priority="41" operator="containsText" text="019 - Saphira">
      <formula>NOT(ISERROR(SEARCH(("019 - Saphira"),(F2))))</formula>
    </cfRule>
  </conditionalFormatting>
  <conditionalFormatting sqref="F2:F3 G2:L2 F5:F21 F23:F47 F49:F82 F84 F86:F102">
    <cfRule type="containsText" dxfId="45" priority="42" operator="containsText" text="021 - Elite 4">
      <formula>NOT(ISERROR(SEARCH(("021 - Elite 4"),(F2))))</formula>
    </cfRule>
  </conditionalFormatting>
  <conditionalFormatting sqref="F2:F3 G2:L2 F5:F21 F23:F47 F49:F82 F84 F86:F102">
    <cfRule type="containsText" dxfId="46" priority="43" operator="containsText" text="022 - Post Game">
      <formula>NOT(ISERROR(SEARCH(("022 - Post Game"),(F2))))</formula>
    </cfRule>
  </conditionalFormatting>
  <conditionalFormatting sqref="F2:F3 G2:L2 F5:F21 F23:F47 F49:F82 F84 F86:F102">
    <cfRule type="containsText" dxfId="20" priority="44" operator="containsText" text="016 - Amaria">
      <formula>NOT(ISERROR(SEARCH(("016 - Amaria"),(F2))))</formula>
    </cfRule>
  </conditionalFormatting>
  <hyperlinks>
    <hyperlink r:id="rId2" location="gid=0" ref="G4"/>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s>
  <sheetData>
    <row r="1">
      <c r="A1" s="1" t="s">
        <v>0</v>
      </c>
      <c r="B1" s="57" t="s">
        <v>0</v>
      </c>
      <c r="C1" s="25" t="s">
        <v>15</v>
      </c>
      <c r="D1" s="25" t="s">
        <v>16</v>
      </c>
      <c r="E1" s="44" t="s">
        <v>17</v>
      </c>
      <c r="F1" s="58" t="s">
        <v>18</v>
      </c>
      <c r="G1" s="58" t="s">
        <v>19</v>
      </c>
      <c r="H1" s="57" t="s">
        <v>20</v>
      </c>
    </row>
    <row r="2">
      <c r="A2" s="11" t="s">
        <v>870</v>
      </c>
      <c r="B2" s="46" t="s">
        <v>870</v>
      </c>
      <c r="C2" s="38" t="s">
        <v>29</v>
      </c>
      <c r="D2" s="38" t="s">
        <v>75</v>
      </c>
      <c r="E2" s="38" t="s">
        <v>28</v>
      </c>
      <c r="F2" s="38" t="s">
        <v>28</v>
      </c>
      <c r="G2" s="38">
        <v>0.0</v>
      </c>
      <c r="H2" s="38" t="s">
        <v>31</v>
      </c>
    </row>
    <row r="3">
      <c r="A3" s="3" t="s">
        <v>787</v>
      </c>
      <c r="B3" s="45" t="s">
        <v>787</v>
      </c>
      <c r="C3" s="38" t="s">
        <v>111</v>
      </c>
      <c r="E3" s="38" t="s">
        <v>28</v>
      </c>
      <c r="F3" s="38" t="s">
        <v>31</v>
      </c>
      <c r="G3" s="38">
        <v>2.0</v>
      </c>
    </row>
    <row r="4">
      <c r="A4" s="11" t="s">
        <v>822</v>
      </c>
      <c r="B4" s="46" t="s">
        <v>822</v>
      </c>
      <c r="C4" s="38" t="s">
        <v>147</v>
      </c>
      <c r="E4" s="38" t="s">
        <v>28</v>
      </c>
      <c r="F4" s="38" t="s">
        <v>31</v>
      </c>
      <c r="G4" s="38" t="s">
        <v>82</v>
      </c>
      <c r="H4" s="38" t="s">
        <v>31</v>
      </c>
    </row>
    <row r="5">
      <c r="A5" s="11" t="s">
        <v>669</v>
      </c>
      <c r="B5" s="46" t="s">
        <v>669</v>
      </c>
      <c r="C5" s="38" t="s">
        <v>90</v>
      </c>
      <c r="E5" s="38" t="s">
        <v>28</v>
      </c>
      <c r="F5" s="38" t="s">
        <v>28</v>
      </c>
      <c r="G5" s="38">
        <v>0.0</v>
      </c>
      <c r="H5" s="38" t="s">
        <v>31</v>
      </c>
    </row>
    <row r="6">
      <c r="A6" s="44" t="s">
        <v>1535</v>
      </c>
      <c r="B6" s="45" t="s">
        <v>2711</v>
      </c>
      <c r="C6" s="38" t="s">
        <v>131</v>
      </c>
      <c r="D6" s="38" t="s">
        <v>177</v>
      </c>
      <c r="G6" s="38">
        <v>0.0</v>
      </c>
      <c r="H6" s="38" t="s">
        <v>31</v>
      </c>
    </row>
    <row r="7">
      <c r="A7" s="3" t="s">
        <v>957</v>
      </c>
      <c r="B7" s="45" t="s">
        <v>957</v>
      </c>
      <c r="C7" s="38" t="s">
        <v>121</v>
      </c>
      <c r="D7" s="38" t="s">
        <v>56</v>
      </c>
      <c r="G7" s="38" t="s">
        <v>82</v>
      </c>
      <c r="H7" s="38" t="s">
        <v>31</v>
      </c>
    </row>
    <row r="8">
      <c r="A8" s="11" t="s">
        <v>1062</v>
      </c>
      <c r="B8" s="46" t="s">
        <v>1062</v>
      </c>
      <c r="C8" s="38" t="s">
        <v>131</v>
      </c>
      <c r="D8" s="38" t="s">
        <v>121</v>
      </c>
      <c r="E8" s="38" t="s">
        <v>28</v>
      </c>
      <c r="F8" s="38" t="s">
        <v>28</v>
      </c>
      <c r="G8" s="38">
        <v>0.0</v>
      </c>
      <c r="H8" s="38" t="s">
        <v>31</v>
      </c>
    </row>
    <row r="9">
      <c r="A9" s="11" t="s">
        <v>395</v>
      </c>
      <c r="B9" s="46" t="s">
        <v>395</v>
      </c>
      <c r="C9" s="38" t="s">
        <v>71</v>
      </c>
      <c r="E9" s="38" t="s">
        <v>28</v>
      </c>
      <c r="F9" s="38" t="s">
        <v>31</v>
      </c>
      <c r="G9" s="38">
        <v>1.0</v>
      </c>
    </row>
    <row r="10">
      <c r="A10" s="11" t="s">
        <v>1174</v>
      </c>
      <c r="B10" s="45" t="s">
        <v>1174</v>
      </c>
      <c r="C10" s="38" t="s">
        <v>111</v>
      </c>
      <c r="G10" s="38">
        <v>0.0</v>
      </c>
      <c r="H10" s="38" t="s">
        <v>31</v>
      </c>
    </row>
    <row r="11">
      <c r="A11" s="2" t="s">
        <v>553</v>
      </c>
      <c r="B11" s="46" t="s">
        <v>553</v>
      </c>
      <c r="C11" s="38" t="s">
        <v>128</v>
      </c>
      <c r="D11" s="38" t="s">
        <v>131</v>
      </c>
      <c r="E11" s="38" t="s">
        <v>28</v>
      </c>
      <c r="F11" s="38" t="s">
        <v>31</v>
      </c>
      <c r="G11" s="38">
        <v>1.0</v>
      </c>
    </row>
    <row r="12">
      <c r="A12" s="2" t="s">
        <v>556</v>
      </c>
      <c r="B12" s="46" t="s">
        <v>556</v>
      </c>
      <c r="C12" s="38" t="s">
        <v>128</v>
      </c>
      <c r="D12" s="38" t="s">
        <v>131</v>
      </c>
      <c r="E12" s="38" t="s">
        <v>28</v>
      </c>
      <c r="F12" s="38" t="s">
        <v>28</v>
      </c>
      <c r="G12" s="38">
        <v>0.0</v>
      </c>
      <c r="H12" s="38" t="s">
        <v>31</v>
      </c>
    </row>
    <row r="13">
      <c r="A13" s="2" t="s">
        <v>1079</v>
      </c>
      <c r="B13" s="46" t="s">
        <v>1079</v>
      </c>
      <c r="C13" s="38" t="s">
        <v>29</v>
      </c>
      <c r="D13" s="38" t="s">
        <v>186</v>
      </c>
      <c r="E13" s="38" t="s">
        <v>28</v>
      </c>
      <c r="F13" s="38" t="s">
        <v>28</v>
      </c>
      <c r="G13" s="38">
        <v>0.0</v>
      </c>
      <c r="H13" s="38" t="s">
        <v>31</v>
      </c>
    </row>
    <row r="14">
      <c r="A14" s="2" t="s">
        <v>697</v>
      </c>
      <c r="B14" s="46" t="s">
        <v>697</v>
      </c>
      <c r="C14" s="38" t="s">
        <v>121</v>
      </c>
      <c r="D14" s="38" t="s">
        <v>81</v>
      </c>
      <c r="E14" s="38" t="s">
        <v>28</v>
      </c>
      <c r="F14" s="38" t="s">
        <v>31</v>
      </c>
      <c r="G14" s="38">
        <v>2.0</v>
      </c>
    </row>
    <row r="15">
      <c r="A15" s="45" t="s">
        <v>1500</v>
      </c>
      <c r="B15" s="45" t="s">
        <v>1500</v>
      </c>
      <c r="C15" s="38" t="s">
        <v>121</v>
      </c>
      <c r="D15" s="38" t="s">
        <v>81</v>
      </c>
      <c r="G15" s="38">
        <v>0.0</v>
      </c>
      <c r="H15" s="38" t="s">
        <v>31</v>
      </c>
    </row>
    <row r="16">
      <c r="A16" s="2" t="s">
        <v>693</v>
      </c>
      <c r="B16" s="45" t="s">
        <v>693</v>
      </c>
      <c r="C16" s="38" t="s">
        <v>121</v>
      </c>
      <c r="D16" s="38" t="s">
        <v>81</v>
      </c>
      <c r="G16" s="38">
        <v>1.0</v>
      </c>
    </row>
    <row r="17">
      <c r="A17" s="2" t="s">
        <v>931</v>
      </c>
      <c r="B17" s="46" t="s">
        <v>931</v>
      </c>
      <c r="C17" s="38" t="s">
        <v>30</v>
      </c>
      <c r="D17" s="38" t="s">
        <v>147</v>
      </c>
      <c r="E17" s="38" t="s">
        <v>28</v>
      </c>
      <c r="F17" s="38" t="s">
        <v>31</v>
      </c>
      <c r="G17" s="38">
        <v>1.0</v>
      </c>
    </row>
    <row r="18">
      <c r="A18" s="2" t="s">
        <v>1082</v>
      </c>
      <c r="B18" s="46" t="s">
        <v>1082</v>
      </c>
      <c r="C18" s="38" t="s">
        <v>33</v>
      </c>
      <c r="D18" s="38" t="s">
        <v>177</v>
      </c>
      <c r="E18" s="38" t="s">
        <v>28</v>
      </c>
      <c r="F18" s="38" t="s">
        <v>28</v>
      </c>
      <c r="G18" s="38">
        <v>0.0</v>
      </c>
      <c r="H18" s="38" t="s">
        <v>31</v>
      </c>
    </row>
    <row r="19">
      <c r="A19" s="2" t="s">
        <v>430</v>
      </c>
      <c r="B19" s="46" t="s">
        <v>430</v>
      </c>
      <c r="C19" s="38" t="s">
        <v>147</v>
      </c>
      <c r="E19" s="38" t="s">
        <v>28</v>
      </c>
      <c r="F19" s="38" t="s">
        <v>31</v>
      </c>
      <c r="G19" s="38">
        <v>1.0</v>
      </c>
    </row>
    <row r="20">
      <c r="A20" s="2" t="s">
        <v>932</v>
      </c>
      <c r="B20" s="46" t="s">
        <v>932</v>
      </c>
      <c r="C20" s="38" t="s">
        <v>30</v>
      </c>
      <c r="D20" s="38" t="s">
        <v>147</v>
      </c>
      <c r="E20" s="38" t="s">
        <v>28</v>
      </c>
      <c r="F20" s="38" t="s">
        <v>28</v>
      </c>
      <c r="G20" s="38">
        <v>0.0</v>
      </c>
      <c r="H20" s="38" t="s">
        <v>31</v>
      </c>
    </row>
    <row r="21">
      <c r="A21" s="2" t="s">
        <v>1143</v>
      </c>
      <c r="B21" s="46" t="s">
        <v>1143</v>
      </c>
      <c r="C21" s="38" t="s">
        <v>75</v>
      </c>
      <c r="D21" s="38" t="s">
        <v>172</v>
      </c>
      <c r="E21" s="38" t="s">
        <v>28</v>
      </c>
      <c r="F21" s="38" t="s">
        <v>28</v>
      </c>
      <c r="G21" s="38">
        <v>0.0</v>
      </c>
      <c r="H21" s="38" t="s">
        <v>31</v>
      </c>
    </row>
    <row r="22">
      <c r="A22" s="2" t="s">
        <v>432</v>
      </c>
      <c r="B22" s="46" t="s">
        <v>432</v>
      </c>
      <c r="C22" s="38" t="s">
        <v>147</v>
      </c>
      <c r="E22" s="38" t="s">
        <v>28</v>
      </c>
      <c r="F22" s="38" t="s">
        <v>28</v>
      </c>
      <c r="G22" s="38">
        <v>0.0</v>
      </c>
      <c r="H22" s="38" t="s">
        <v>31</v>
      </c>
    </row>
    <row r="23">
      <c r="A23" s="45" t="s">
        <v>1597</v>
      </c>
      <c r="B23" s="45" t="s">
        <v>1597</v>
      </c>
      <c r="C23" s="38" t="s">
        <v>81</v>
      </c>
      <c r="D23" s="38" t="s">
        <v>111</v>
      </c>
      <c r="G23" s="38">
        <v>0.0</v>
      </c>
      <c r="H23" s="38" t="s">
        <v>31</v>
      </c>
    </row>
    <row r="24">
      <c r="A24" s="2" t="s">
        <v>433</v>
      </c>
      <c r="B24" s="46" t="s">
        <v>433</v>
      </c>
      <c r="C24" s="38" t="s">
        <v>147</v>
      </c>
      <c r="D24" s="38" t="s">
        <v>71</v>
      </c>
      <c r="E24" s="38" t="s">
        <v>28</v>
      </c>
      <c r="F24" s="38" t="s">
        <v>28</v>
      </c>
      <c r="G24" s="38">
        <v>0.0</v>
      </c>
      <c r="H24" s="38" t="s">
        <v>31</v>
      </c>
    </row>
    <row r="25">
      <c r="A25" s="2" t="s">
        <v>434</v>
      </c>
      <c r="B25" s="46" t="s">
        <v>434</v>
      </c>
      <c r="C25" s="38" t="s">
        <v>147</v>
      </c>
      <c r="D25" s="38" t="s">
        <v>71</v>
      </c>
      <c r="E25" s="38" t="s">
        <v>28</v>
      </c>
      <c r="F25" s="38" t="s">
        <v>31</v>
      </c>
      <c r="G25" s="38">
        <v>1.0</v>
      </c>
    </row>
    <row r="26">
      <c r="A26" s="2" t="s">
        <v>504</v>
      </c>
      <c r="B26" s="46" t="s">
        <v>504</v>
      </c>
      <c r="C26" s="38" t="s">
        <v>75</v>
      </c>
      <c r="D26" s="38" t="s">
        <v>131</v>
      </c>
      <c r="E26" s="38" t="s">
        <v>28</v>
      </c>
      <c r="F26" s="38" t="s">
        <v>31</v>
      </c>
      <c r="G26" s="38">
        <v>1.0</v>
      </c>
    </row>
    <row r="27">
      <c r="A27" s="2" t="s">
        <v>507</v>
      </c>
      <c r="B27" s="46" t="s">
        <v>507</v>
      </c>
      <c r="C27" s="38" t="s">
        <v>75</v>
      </c>
      <c r="D27" s="38" t="s">
        <v>131</v>
      </c>
      <c r="E27" s="38" t="s">
        <v>28</v>
      </c>
      <c r="F27" s="38" t="s">
        <v>28</v>
      </c>
      <c r="G27" s="38">
        <v>0.0</v>
      </c>
      <c r="H27" s="38" t="s">
        <v>31</v>
      </c>
    </row>
    <row r="28">
      <c r="A28" s="3" t="s">
        <v>73</v>
      </c>
      <c r="B28" s="46" t="s">
        <v>73</v>
      </c>
      <c r="C28" s="38" t="s">
        <v>75</v>
      </c>
      <c r="E28" s="38" t="s">
        <v>310</v>
      </c>
      <c r="F28" s="38" t="s">
        <v>31</v>
      </c>
      <c r="G28" s="38">
        <v>1.0</v>
      </c>
    </row>
    <row r="29">
      <c r="A29" s="11" t="s">
        <v>802</v>
      </c>
      <c r="B29" s="46" t="s">
        <v>802</v>
      </c>
      <c r="C29" s="38" t="s">
        <v>44</v>
      </c>
      <c r="E29" s="38" t="s">
        <v>28</v>
      </c>
      <c r="F29" s="38" t="s">
        <v>31</v>
      </c>
      <c r="G29" s="38" t="s">
        <v>82</v>
      </c>
      <c r="H29" s="38" t="s">
        <v>31</v>
      </c>
    </row>
    <row r="30">
      <c r="A30" s="11" t="s">
        <v>630</v>
      </c>
      <c r="B30" s="46" t="s">
        <v>630</v>
      </c>
      <c r="C30" s="38" t="s">
        <v>186</v>
      </c>
      <c r="D30" s="38" t="s">
        <v>56</v>
      </c>
      <c r="E30" s="38" t="s">
        <v>28</v>
      </c>
      <c r="F30" s="38" t="s">
        <v>28</v>
      </c>
      <c r="G30" s="38">
        <v>0.0</v>
      </c>
      <c r="H30" s="38" t="s">
        <v>31</v>
      </c>
    </row>
    <row r="31">
      <c r="A31" s="3" t="s">
        <v>514</v>
      </c>
      <c r="B31" s="46" t="s">
        <v>514</v>
      </c>
      <c r="C31" s="38" t="s">
        <v>121</v>
      </c>
      <c r="D31" s="38" t="s">
        <v>75</v>
      </c>
      <c r="E31" s="38" t="s">
        <v>28</v>
      </c>
      <c r="F31" s="38" t="s">
        <v>31</v>
      </c>
      <c r="G31" s="38">
        <v>1.0</v>
      </c>
    </row>
    <row r="32">
      <c r="A32" s="11" t="s">
        <v>893</v>
      </c>
      <c r="B32" s="46" t="s">
        <v>893</v>
      </c>
      <c r="C32" s="38" t="s">
        <v>71</v>
      </c>
      <c r="E32" s="38" t="s">
        <v>28</v>
      </c>
      <c r="F32" s="38" t="s">
        <v>28</v>
      </c>
      <c r="G32" s="38">
        <v>0.0</v>
      </c>
      <c r="H32" s="38" t="s">
        <v>31</v>
      </c>
    </row>
    <row r="33">
      <c r="A33" s="3" t="s">
        <v>572</v>
      </c>
      <c r="B33" s="46" t="s">
        <v>572</v>
      </c>
      <c r="C33" s="38" t="s">
        <v>29</v>
      </c>
      <c r="D33" s="38" t="s">
        <v>30</v>
      </c>
      <c r="E33" s="38" t="s">
        <v>28</v>
      </c>
      <c r="F33" s="38" t="s">
        <v>28</v>
      </c>
      <c r="G33" s="38">
        <v>0.0</v>
      </c>
      <c r="H33" s="38" t="s">
        <v>31</v>
      </c>
    </row>
    <row r="34">
      <c r="A34" s="11" t="s">
        <v>993</v>
      </c>
      <c r="B34" s="46" t="s">
        <v>993</v>
      </c>
      <c r="C34" s="38" t="s">
        <v>81</v>
      </c>
      <c r="E34" s="38" t="s">
        <v>28</v>
      </c>
      <c r="F34" s="38" t="s">
        <v>28</v>
      </c>
      <c r="G34" s="38">
        <v>0.0</v>
      </c>
      <c r="H34" s="38" t="s">
        <v>31</v>
      </c>
    </row>
    <row r="35">
      <c r="A35" s="3" t="s">
        <v>656</v>
      </c>
      <c r="B35" s="46" t="s">
        <v>656</v>
      </c>
      <c r="C35" s="38" t="s">
        <v>121</v>
      </c>
      <c r="D35" s="38" t="s">
        <v>90</v>
      </c>
      <c r="E35" s="38" t="s">
        <v>28</v>
      </c>
      <c r="F35" s="38" t="s">
        <v>31</v>
      </c>
      <c r="G35" s="38">
        <v>1.0</v>
      </c>
    </row>
    <row r="36">
      <c r="A36" s="11" t="s">
        <v>742</v>
      </c>
      <c r="B36" s="46" t="s">
        <v>742</v>
      </c>
      <c r="C36" s="38" t="s">
        <v>44</v>
      </c>
      <c r="D36" s="38" t="s">
        <v>90</v>
      </c>
      <c r="E36" s="38" t="s">
        <v>28</v>
      </c>
      <c r="F36" s="38" t="s">
        <v>28</v>
      </c>
      <c r="G36" s="38">
        <v>0.0</v>
      </c>
      <c r="H36" s="38" t="s">
        <v>31</v>
      </c>
    </row>
    <row r="37">
      <c r="A37" s="11" t="s">
        <v>396</v>
      </c>
      <c r="B37" s="46" t="s">
        <v>396</v>
      </c>
      <c r="C37" s="38" t="s">
        <v>30</v>
      </c>
      <c r="E37" s="38" t="s">
        <v>28</v>
      </c>
      <c r="F37" s="38" t="s">
        <v>28</v>
      </c>
      <c r="G37" s="38">
        <v>0.0</v>
      </c>
      <c r="H37" s="38" t="s">
        <v>31</v>
      </c>
    </row>
    <row r="38">
      <c r="A38" s="11" t="s">
        <v>1192</v>
      </c>
      <c r="B38" s="45" t="s">
        <v>1192</v>
      </c>
      <c r="C38" s="38" t="s">
        <v>33</v>
      </c>
      <c r="G38" s="38">
        <v>0.0</v>
      </c>
      <c r="H38" s="38" t="s">
        <v>31</v>
      </c>
    </row>
    <row r="39">
      <c r="A39" s="3" t="s">
        <v>1475</v>
      </c>
      <c r="B39" s="45" t="s">
        <v>1475</v>
      </c>
      <c r="C39" s="38" t="s">
        <v>71</v>
      </c>
      <c r="F39" s="38" t="s">
        <v>31</v>
      </c>
      <c r="G39" s="38" t="s">
        <v>82</v>
      </c>
      <c r="H39" s="38" t="s">
        <v>31</v>
      </c>
    </row>
    <row r="40">
      <c r="A40" s="3" t="s">
        <v>666</v>
      </c>
      <c r="B40" s="46" t="s">
        <v>666</v>
      </c>
      <c r="C40" s="38" t="s">
        <v>121</v>
      </c>
      <c r="D40" s="38" t="s">
        <v>56</v>
      </c>
      <c r="E40" s="38" t="s">
        <v>28</v>
      </c>
      <c r="F40" s="38" t="s">
        <v>31</v>
      </c>
      <c r="G40" s="38">
        <v>1.0</v>
      </c>
    </row>
    <row r="41">
      <c r="A41" s="45" t="s">
        <v>1504</v>
      </c>
      <c r="B41" s="45" t="s">
        <v>1504</v>
      </c>
      <c r="C41" s="38" t="s">
        <v>121</v>
      </c>
      <c r="D41" s="38" t="s">
        <v>56</v>
      </c>
      <c r="G41" s="38">
        <v>0.0</v>
      </c>
      <c r="H41" s="38" t="s">
        <v>31</v>
      </c>
    </row>
    <row r="42">
      <c r="A42" s="11" t="s">
        <v>365</v>
      </c>
      <c r="B42" s="46" t="s">
        <v>365</v>
      </c>
      <c r="C42" s="38" t="s">
        <v>90</v>
      </c>
      <c r="D42" s="38" t="s">
        <v>30</v>
      </c>
      <c r="E42" s="38" t="s">
        <v>28</v>
      </c>
      <c r="F42" s="38" t="s">
        <v>28</v>
      </c>
      <c r="G42" s="38">
        <v>0.0</v>
      </c>
      <c r="H42" s="38" t="s">
        <v>31</v>
      </c>
    </row>
    <row r="43">
      <c r="A43" s="11" t="s">
        <v>1211</v>
      </c>
      <c r="B43" s="45" t="s">
        <v>1211</v>
      </c>
      <c r="C43" s="38" t="s">
        <v>121</v>
      </c>
      <c r="D43" s="38" t="s">
        <v>90</v>
      </c>
      <c r="G43" s="38">
        <v>0.0</v>
      </c>
      <c r="H43" s="38" t="s">
        <v>31</v>
      </c>
    </row>
    <row r="44">
      <c r="A44" s="11" t="s">
        <v>476</v>
      </c>
      <c r="B44" s="46" t="s">
        <v>476</v>
      </c>
      <c r="C44" s="38" t="s">
        <v>172</v>
      </c>
      <c r="E44" s="38" t="s">
        <v>28</v>
      </c>
      <c r="F44" s="38" t="s">
        <v>28</v>
      </c>
      <c r="G44" s="38">
        <v>0.0</v>
      </c>
      <c r="H44" s="38" t="s">
        <v>31</v>
      </c>
    </row>
    <row r="45">
      <c r="A45" s="3" t="s">
        <v>129</v>
      </c>
      <c r="B45" s="46" t="s">
        <v>129</v>
      </c>
      <c r="C45" s="38" t="s">
        <v>131</v>
      </c>
      <c r="D45" s="38" t="s">
        <v>121</v>
      </c>
      <c r="E45" s="38" t="s">
        <v>131</v>
      </c>
      <c r="F45" s="38" t="s">
        <v>31</v>
      </c>
      <c r="G45" s="38">
        <v>2.0</v>
      </c>
    </row>
    <row r="46">
      <c r="A46" s="3" t="s">
        <v>1254</v>
      </c>
      <c r="B46" s="45" t="s">
        <v>1254</v>
      </c>
      <c r="C46" s="38" t="s">
        <v>75</v>
      </c>
      <c r="D46" s="38" t="s">
        <v>56</v>
      </c>
      <c r="G46" s="38" t="s">
        <v>82</v>
      </c>
      <c r="H46" s="38" t="s">
        <v>31</v>
      </c>
    </row>
    <row r="47">
      <c r="A47" s="11" t="s">
        <v>631</v>
      </c>
      <c r="B47" s="46" t="s">
        <v>631</v>
      </c>
      <c r="C47" s="38" t="s">
        <v>71</v>
      </c>
      <c r="E47" s="38" t="s">
        <v>634</v>
      </c>
      <c r="F47" s="38" t="s">
        <v>31</v>
      </c>
      <c r="G47" s="38" t="s">
        <v>82</v>
      </c>
      <c r="H47" s="38" t="s">
        <v>31</v>
      </c>
    </row>
    <row r="48">
      <c r="A48" s="45" t="s">
        <v>1502</v>
      </c>
      <c r="B48" s="45" t="s">
        <v>1502</v>
      </c>
      <c r="C48" s="38" t="s">
        <v>121</v>
      </c>
      <c r="D48" s="38" t="s">
        <v>75</v>
      </c>
      <c r="G48" s="38">
        <v>0.0</v>
      </c>
      <c r="H48" s="38" t="s">
        <v>31</v>
      </c>
    </row>
    <row r="49">
      <c r="A49" s="11" t="s">
        <v>1156</v>
      </c>
      <c r="B49" s="46" t="s">
        <v>1156</v>
      </c>
      <c r="C49" s="38" t="s">
        <v>75</v>
      </c>
      <c r="E49" s="38" t="s">
        <v>28</v>
      </c>
      <c r="F49" s="38" t="s">
        <v>28</v>
      </c>
      <c r="G49" s="38">
        <v>0.0</v>
      </c>
      <c r="H49" s="38" t="s">
        <v>31</v>
      </c>
    </row>
    <row r="50">
      <c r="A50" s="3" t="s">
        <v>311</v>
      </c>
      <c r="B50" s="46" t="s">
        <v>311</v>
      </c>
      <c r="C50" s="38" t="s">
        <v>186</v>
      </c>
      <c r="E50" s="38" t="s">
        <v>28</v>
      </c>
      <c r="F50" s="38" t="s">
        <v>31</v>
      </c>
      <c r="G50" s="38">
        <v>2.0</v>
      </c>
    </row>
    <row r="51">
      <c r="A51" s="3" t="s">
        <v>1260</v>
      </c>
      <c r="B51" s="45" t="s">
        <v>1260</v>
      </c>
      <c r="C51" s="38" t="s">
        <v>111</v>
      </c>
      <c r="F51" s="38" t="s">
        <v>31</v>
      </c>
      <c r="G51" s="38" t="s">
        <v>82</v>
      </c>
      <c r="H51" s="38" t="s">
        <v>31</v>
      </c>
    </row>
    <row r="52">
      <c r="A52" s="11" t="s">
        <v>1144</v>
      </c>
      <c r="B52" s="46" t="s">
        <v>1144</v>
      </c>
      <c r="C52" s="38" t="s">
        <v>44</v>
      </c>
      <c r="D52" s="38" t="s">
        <v>172</v>
      </c>
      <c r="E52" s="38" t="s">
        <v>28</v>
      </c>
      <c r="F52" s="38" t="s">
        <v>28</v>
      </c>
      <c r="G52" s="38">
        <v>0.0</v>
      </c>
      <c r="H52" s="38" t="s">
        <v>31</v>
      </c>
    </row>
    <row r="53">
      <c r="A53" s="3" t="s">
        <v>312</v>
      </c>
      <c r="B53" s="46" t="s">
        <v>312</v>
      </c>
      <c r="C53" s="38" t="s">
        <v>71</v>
      </c>
      <c r="D53" s="38" t="s">
        <v>172</v>
      </c>
      <c r="E53" s="38" t="s">
        <v>54</v>
      </c>
      <c r="F53" s="38" t="s">
        <v>31</v>
      </c>
      <c r="G53" s="38">
        <v>2.0</v>
      </c>
    </row>
    <row r="54">
      <c r="A54" s="3" t="s">
        <v>1128</v>
      </c>
      <c r="B54" s="45" t="s">
        <v>1128</v>
      </c>
      <c r="C54" s="38" t="s">
        <v>186</v>
      </c>
      <c r="E54" s="38" t="s">
        <v>56</v>
      </c>
      <c r="G54" s="38">
        <v>2.0</v>
      </c>
    </row>
    <row r="55">
      <c r="A55" s="3" t="s">
        <v>466</v>
      </c>
      <c r="B55" s="46" t="s">
        <v>466</v>
      </c>
      <c r="C55" s="38" t="s">
        <v>128</v>
      </c>
      <c r="D55" s="38" t="s">
        <v>111</v>
      </c>
      <c r="E55" s="38" t="s">
        <v>28</v>
      </c>
      <c r="F55" s="38" t="s">
        <v>31</v>
      </c>
      <c r="G55" s="38">
        <v>1.0</v>
      </c>
    </row>
    <row r="56">
      <c r="A56" s="11" t="s">
        <v>1004</v>
      </c>
      <c r="B56" s="46" t="s">
        <v>1004</v>
      </c>
      <c r="C56" s="38" t="s">
        <v>177</v>
      </c>
      <c r="E56" s="38" t="s">
        <v>28</v>
      </c>
      <c r="F56" s="38" t="s">
        <v>28</v>
      </c>
      <c r="G56" s="38">
        <v>0.0</v>
      </c>
      <c r="H56" s="38" t="s">
        <v>31</v>
      </c>
    </row>
    <row r="57">
      <c r="A57" s="11" t="s">
        <v>1043</v>
      </c>
      <c r="B57" s="46" t="s">
        <v>1043</v>
      </c>
      <c r="C57" s="38" t="s">
        <v>121</v>
      </c>
      <c r="D57" s="38" t="s">
        <v>44</v>
      </c>
      <c r="E57" s="38" t="s">
        <v>28</v>
      </c>
      <c r="F57" s="38" t="s">
        <v>28</v>
      </c>
      <c r="G57" s="38">
        <v>0.0</v>
      </c>
      <c r="H57" s="38" t="s">
        <v>31</v>
      </c>
    </row>
    <row r="58">
      <c r="A58" s="11" t="s">
        <v>387</v>
      </c>
      <c r="B58" s="46" t="s">
        <v>387</v>
      </c>
      <c r="C58" s="38" t="s">
        <v>44</v>
      </c>
      <c r="D58" s="38" t="s">
        <v>128</v>
      </c>
      <c r="E58" s="38" t="s">
        <v>28</v>
      </c>
      <c r="F58" s="38" t="s">
        <v>31</v>
      </c>
      <c r="G58" s="38">
        <v>1.0</v>
      </c>
    </row>
    <row r="59">
      <c r="A59" s="11" t="s">
        <v>679</v>
      </c>
      <c r="B59" s="46" t="s">
        <v>679</v>
      </c>
      <c r="C59" s="38" t="s">
        <v>44</v>
      </c>
      <c r="E59" s="38" t="s">
        <v>28</v>
      </c>
      <c r="F59" s="38" t="s">
        <v>31</v>
      </c>
      <c r="G59" s="38" t="s">
        <v>82</v>
      </c>
      <c r="H59" s="38" t="s">
        <v>31</v>
      </c>
    </row>
    <row r="60">
      <c r="A60" s="11" t="s">
        <v>1285</v>
      </c>
      <c r="B60" s="45" t="s">
        <v>1285</v>
      </c>
      <c r="C60" s="38" t="s">
        <v>121</v>
      </c>
      <c r="D60" s="38" t="s">
        <v>131</v>
      </c>
      <c r="G60" s="38">
        <v>0.0</v>
      </c>
      <c r="H60" s="38" t="s">
        <v>31</v>
      </c>
    </row>
    <row r="61">
      <c r="A61" s="11" t="s">
        <v>1483</v>
      </c>
      <c r="B61" s="45" t="s">
        <v>1483</v>
      </c>
      <c r="C61" s="38" t="s">
        <v>29</v>
      </c>
      <c r="G61" s="38">
        <v>1.0</v>
      </c>
    </row>
    <row r="62">
      <c r="A62" s="11" t="s">
        <v>508</v>
      </c>
      <c r="B62" s="46" t="s">
        <v>508</v>
      </c>
      <c r="C62" s="38" t="s">
        <v>75</v>
      </c>
      <c r="E62" s="38" t="s">
        <v>28</v>
      </c>
      <c r="F62" s="38" t="s">
        <v>28</v>
      </c>
      <c r="G62" s="38">
        <v>0.0</v>
      </c>
      <c r="H62" s="38" t="s">
        <v>31</v>
      </c>
    </row>
    <row r="63">
      <c r="A63" s="11" t="s">
        <v>804</v>
      </c>
      <c r="B63" s="46" t="s">
        <v>804</v>
      </c>
      <c r="C63" s="38" t="s">
        <v>90</v>
      </c>
      <c r="D63" s="38" t="s">
        <v>56</v>
      </c>
      <c r="E63" s="38" t="s">
        <v>28</v>
      </c>
      <c r="F63" s="38" t="s">
        <v>28</v>
      </c>
      <c r="G63" s="38">
        <v>0.0</v>
      </c>
      <c r="H63" s="38" t="s">
        <v>31</v>
      </c>
    </row>
    <row r="64">
      <c r="A64" s="11" t="s">
        <v>335</v>
      </c>
      <c r="B64" s="46" t="s">
        <v>335</v>
      </c>
      <c r="C64" s="38" t="s">
        <v>90</v>
      </c>
      <c r="D64" s="38" t="s">
        <v>30</v>
      </c>
      <c r="E64" s="38" t="s">
        <v>28</v>
      </c>
      <c r="F64" s="38" t="s">
        <v>28</v>
      </c>
      <c r="G64" s="38">
        <v>0.0</v>
      </c>
      <c r="H64" s="38" t="s">
        <v>31</v>
      </c>
    </row>
    <row r="65">
      <c r="A65" s="3" t="s">
        <v>1344</v>
      </c>
      <c r="B65" s="45" t="s">
        <v>1344</v>
      </c>
      <c r="C65" s="38" t="s">
        <v>111</v>
      </c>
      <c r="G65" s="38">
        <v>0.0</v>
      </c>
      <c r="H65" s="38" t="s">
        <v>31</v>
      </c>
    </row>
    <row r="66">
      <c r="A66" s="3" t="s">
        <v>946</v>
      </c>
      <c r="B66" s="46" t="s">
        <v>946</v>
      </c>
      <c r="C66" s="38" t="s">
        <v>131</v>
      </c>
      <c r="D66" s="38" t="s">
        <v>111</v>
      </c>
      <c r="E66" s="38" t="s">
        <v>28</v>
      </c>
      <c r="F66" s="38" t="s">
        <v>31</v>
      </c>
      <c r="G66" s="38">
        <v>2.0</v>
      </c>
    </row>
    <row r="67">
      <c r="A67" s="11" t="s">
        <v>1302</v>
      </c>
      <c r="B67" s="45" t="s">
        <v>1302</v>
      </c>
      <c r="C67" s="38" t="s">
        <v>29</v>
      </c>
      <c r="G67" s="38">
        <v>0.0</v>
      </c>
      <c r="H67" s="38" t="s">
        <v>31</v>
      </c>
    </row>
    <row r="68">
      <c r="A68" s="11" t="s">
        <v>211</v>
      </c>
      <c r="B68" s="46" t="s">
        <v>211</v>
      </c>
      <c r="C68" s="38" t="s">
        <v>29</v>
      </c>
      <c r="D68" s="38" t="s">
        <v>30</v>
      </c>
      <c r="E68" s="38" t="s">
        <v>28</v>
      </c>
      <c r="F68" s="38" t="s">
        <v>31</v>
      </c>
      <c r="G68" s="38">
        <v>2.0</v>
      </c>
    </row>
    <row r="69">
      <c r="A69" s="11" t="s">
        <v>509</v>
      </c>
      <c r="B69" s="46" t="s">
        <v>509</v>
      </c>
      <c r="C69" s="38" t="s">
        <v>75</v>
      </c>
      <c r="E69" s="38" t="s">
        <v>28</v>
      </c>
      <c r="F69" s="38" t="s">
        <v>31</v>
      </c>
      <c r="G69" s="38">
        <v>1.0</v>
      </c>
    </row>
    <row r="70">
      <c r="A70" s="11" t="s">
        <v>720</v>
      </c>
      <c r="B70" s="46" t="s">
        <v>720</v>
      </c>
      <c r="C70" s="38" t="s">
        <v>71</v>
      </c>
      <c r="D70" s="38" t="s">
        <v>226</v>
      </c>
      <c r="E70" s="38" t="s">
        <v>28</v>
      </c>
      <c r="F70" s="38" t="s">
        <v>28</v>
      </c>
      <c r="G70" s="38">
        <v>0.0</v>
      </c>
      <c r="H70" s="38" t="s">
        <v>31</v>
      </c>
    </row>
    <row r="71">
      <c r="A71" s="11" t="s">
        <v>1028</v>
      </c>
      <c r="B71" s="46" t="s">
        <v>1028</v>
      </c>
      <c r="C71" s="38" t="s">
        <v>71</v>
      </c>
      <c r="D71" s="38" t="s">
        <v>44</v>
      </c>
      <c r="E71" s="38" t="s">
        <v>28</v>
      </c>
      <c r="F71" s="38" t="s">
        <v>28</v>
      </c>
      <c r="G71" s="38">
        <v>0.0</v>
      </c>
      <c r="H71" s="38" t="s">
        <v>31</v>
      </c>
    </row>
    <row r="72">
      <c r="A72" s="11" t="s">
        <v>95</v>
      </c>
      <c r="B72" s="46" t="s">
        <v>95</v>
      </c>
      <c r="C72" s="38" t="s">
        <v>71</v>
      </c>
      <c r="E72" s="38" t="s">
        <v>98</v>
      </c>
      <c r="F72" s="38" t="s">
        <v>31</v>
      </c>
      <c r="G72" s="38">
        <v>1.0</v>
      </c>
    </row>
    <row r="73">
      <c r="A73" s="11" t="s">
        <v>544</v>
      </c>
      <c r="B73" s="46" t="s">
        <v>544</v>
      </c>
      <c r="C73" s="38" t="s">
        <v>121</v>
      </c>
      <c r="D73" s="38" t="s">
        <v>44</v>
      </c>
      <c r="E73" s="38" t="s">
        <v>28</v>
      </c>
      <c r="F73" s="38" t="s">
        <v>31</v>
      </c>
      <c r="G73" s="38">
        <v>1.0</v>
      </c>
    </row>
    <row r="74">
      <c r="A74" s="11" t="s">
        <v>1145</v>
      </c>
      <c r="B74" s="46" t="s">
        <v>1145</v>
      </c>
      <c r="C74" s="38" t="s">
        <v>147</v>
      </c>
      <c r="D74" s="38" t="s">
        <v>131</v>
      </c>
      <c r="E74" s="38" t="s">
        <v>28</v>
      </c>
      <c r="F74" s="38" t="s">
        <v>28</v>
      </c>
      <c r="G74" s="38">
        <v>0.0</v>
      </c>
      <c r="H74" s="38" t="s">
        <v>31</v>
      </c>
    </row>
    <row r="75">
      <c r="A75" s="11" t="s">
        <v>1341</v>
      </c>
      <c r="B75" s="45" t="s">
        <v>1341</v>
      </c>
      <c r="C75" s="38" t="s">
        <v>33</v>
      </c>
      <c r="D75" s="38" t="s">
        <v>177</v>
      </c>
      <c r="G75" s="38" t="s">
        <v>82</v>
      </c>
      <c r="H75" s="38" t="s">
        <v>31</v>
      </c>
    </row>
    <row r="76">
      <c r="A76" s="11" t="s">
        <v>1464</v>
      </c>
      <c r="B76" s="45" t="s">
        <v>1464</v>
      </c>
      <c r="C76" s="38" t="s">
        <v>44</v>
      </c>
      <c r="G76" s="38">
        <v>0.0</v>
      </c>
      <c r="H76" s="38" t="s">
        <v>31</v>
      </c>
    </row>
    <row r="77">
      <c r="A77" s="45" t="s">
        <v>1526</v>
      </c>
      <c r="B77" s="45" t="s">
        <v>1526</v>
      </c>
      <c r="C77" s="38" t="s">
        <v>33</v>
      </c>
      <c r="D77" s="38" t="s">
        <v>226</v>
      </c>
      <c r="G77" s="38">
        <v>0.0</v>
      </c>
      <c r="H77" s="38" t="s">
        <v>31</v>
      </c>
    </row>
    <row r="78">
      <c r="A78" s="45" t="s">
        <v>1520</v>
      </c>
      <c r="B78" s="45" t="s">
        <v>1520</v>
      </c>
      <c r="C78" s="38" t="s">
        <v>71</v>
      </c>
      <c r="G78" s="38">
        <v>0.0</v>
      </c>
      <c r="H78" s="38" t="s">
        <v>31</v>
      </c>
    </row>
    <row r="79">
      <c r="A79" s="3" t="s">
        <v>134</v>
      </c>
      <c r="B79" s="46" t="s">
        <v>134</v>
      </c>
      <c r="C79" s="38" t="s">
        <v>81</v>
      </c>
      <c r="E79" s="38" t="s">
        <v>28</v>
      </c>
      <c r="F79" s="38" t="s">
        <v>31</v>
      </c>
      <c r="G79" s="38">
        <v>1.0</v>
      </c>
    </row>
    <row r="80">
      <c r="A80" s="11" t="s">
        <v>823</v>
      </c>
      <c r="B80" s="46" t="s">
        <v>823</v>
      </c>
      <c r="C80" s="38" t="s">
        <v>121</v>
      </c>
      <c r="E80" s="38" t="s">
        <v>28</v>
      </c>
      <c r="F80" s="38" t="s">
        <v>28</v>
      </c>
      <c r="G80" s="38">
        <v>1.0</v>
      </c>
    </row>
    <row r="81">
      <c r="A81" s="11" t="s">
        <v>212</v>
      </c>
      <c r="B81" s="46" t="s">
        <v>212</v>
      </c>
      <c r="C81" s="38" t="s">
        <v>121</v>
      </c>
      <c r="E81" s="38" t="s">
        <v>28</v>
      </c>
      <c r="F81" s="38" t="s">
        <v>31</v>
      </c>
      <c r="G81" s="38">
        <v>1.0</v>
      </c>
    </row>
    <row r="82">
      <c r="A82" s="3" t="s">
        <v>728</v>
      </c>
      <c r="B82" s="46" t="s">
        <v>728</v>
      </c>
      <c r="C82" s="38" t="s">
        <v>71</v>
      </c>
      <c r="E82" s="38" t="s">
        <v>28</v>
      </c>
      <c r="F82" s="38" t="s">
        <v>31</v>
      </c>
      <c r="G82" s="38" t="s">
        <v>82</v>
      </c>
      <c r="H82" s="38" t="s">
        <v>31</v>
      </c>
    </row>
    <row r="83">
      <c r="A83" s="3" t="s">
        <v>203</v>
      </c>
      <c r="B83" s="46" t="s">
        <v>203</v>
      </c>
      <c r="C83" s="38" t="s">
        <v>29</v>
      </c>
      <c r="E83" s="38" t="s">
        <v>28</v>
      </c>
      <c r="F83" s="38" t="s">
        <v>31</v>
      </c>
      <c r="G83" s="38">
        <v>2.0</v>
      </c>
    </row>
    <row r="84">
      <c r="A84" s="45" t="s">
        <v>1541</v>
      </c>
      <c r="B84" s="45" t="s">
        <v>1541</v>
      </c>
      <c r="C84" s="38" t="s">
        <v>33</v>
      </c>
      <c r="E84" s="38" t="s">
        <v>111</v>
      </c>
      <c r="G84" s="38">
        <v>1.0</v>
      </c>
    </row>
    <row r="85">
      <c r="A85" s="11" t="s">
        <v>1094</v>
      </c>
      <c r="B85" s="46" t="s">
        <v>1094</v>
      </c>
      <c r="C85" s="38" t="s">
        <v>71</v>
      </c>
      <c r="D85" s="38" t="s">
        <v>56</v>
      </c>
      <c r="E85" s="38" t="s">
        <v>28</v>
      </c>
      <c r="F85" s="38" t="s">
        <v>28</v>
      </c>
      <c r="G85" s="38">
        <v>0.0</v>
      </c>
      <c r="H85" s="38" t="s">
        <v>31</v>
      </c>
    </row>
    <row r="86">
      <c r="A86" s="11" t="s">
        <v>1405</v>
      </c>
      <c r="B86" s="45" t="s">
        <v>1405</v>
      </c>
      <c r="C86" s="38" t="s">
        <v>29</v>
      </c>
      <c r="D86" s="38" t="s">
        <v>226</v>
      </c>
      <c r="G86" s="38">
        <v>0.0</v>
      </c>
      <c r="H86" s="38" t="s">
        <v>31</v>
      </c>
    </row>
    <row r="87">
      <c r="A87" s="45" t="s">
        <v>1603</v>
      </c>
      <c r="B87" s="45" t="s">
        <v>1603</v>
      </c>
      <c r="C87" s="38" t="s">
        <v>44</v>
      </c>
      <c r="E87" s="38" t="s">
        <v>172</v>
      </c>
      <c r="G87" s="38">
        <v>1.0</v>
      </c>
    </row>
    <row r="88">
      <c r="A88" s="11" t="s">
        <v>799</v>
      </c>
      <c r="B88" s="46" t="s">
        <v>799</v>
      </c>
      <c r="C88" s="38" t="s">
        <v>131</v>
      </c>
      <c r="D88" s="38" t="s">
        <v>111</v>
      </c>
      <c r="E88" s="38" t="s">
        <v>28</v>
      </c>
      <c r="F88" s="38" t="s">
        <v>28</v>
      </c>
      <c r="G88" s="38">
        <v>0.0</v>
      </c>
      <c r="H88" s="38" t="s">
        <v>31</v>
      </c>
    </row>
    <row r="89">
      <c r="A89" s="16" t="s">
        <v>233</v>
      </c>
      <c r="B89" s="46" t="s">
        <v>233</v>
      </c>
      <c r="C89" s="38" t="s">
        <v>131</v>
      </c>
      <c r="D89" s="38" t="s">
        <v>111</v>
      </c>
      <c r="E89" s="38" t="s">
        <v>28</v>
      </c>
      <c r="F89" s="38" t="s">
        <v>31</v>
      </c>
      <c r="G89" s="38">
        <v>1.0</v>
      </c>
    </row>
    <row r="90">
      <c r="A90" s="3" t="s">
        <v>626</v>
      </c>
      <c r="B90" s="46" t="s">
        <v>626</v>
      </c>
      <c r="C90" s="38" t="s">
        <v>44</v>
      </c>
      <c r="D90" s="38" t="s">
        <v>111</v>
      </c>
      <c r="E90" s="38" t="s">
        <v>28</v>
      </c>
      <c r="F90" s="38" t="s">
        <v>31</v>
      </c>
      <c r="G90" s="38" t="s">
        <v>82</v>
      </c>
      <c r="H90" s="38" t="s">
        <v>31</v>
      </c>
    </row>
    <row r="91">
      <c r="A91" s="3" t="s">
        <v>173</v>
      </c>
      <c r="B91" s="46" t="s">
        <v>173</v>
      </c>
      <c r="C91" s="38" t="s">
        <v>29</v>
      </c>
      <c r="D91" s="38" t="s">
        <v>30</v>
      </c>
      <c r="E91" s="38" t="s">
        <v>28</v>
      </c>
      <c r="F91" s="38" t="s">
        <v>31</v>
      </c>
      <c r="G91" s="38">
        <v>2.0</v>
      </c>
    </row>
    <row r="92">
      <c r="A92" s="3" t="s">
        <v>426</v>
      </c>
      <c r="B92" s="59" t="s">
        <v>426</v>
      </c>
      <c r="C92" s="38" t="s">
        <v>44</v>
      </c>
      <c r="E92" s="38" t="s">
        <v>28</v>
      </c>
      <c r="F92" s="38" t="s">
        <v>31</v>
      </c>
      <c r="G92" s="38">
        <v>1.0</v>
      </c>
    </row>
    <row r="93">
      <c r="A93" s="3" t="s">
        <v>21</v>
      </c>
      <c r="B93" s="46" t="s">
        <v>21</v>
      </c>
      <c r="C93" s="38" t="s">
        <v>29</v>
      </c>
      <c r="D93" s="38" t="s">
        <v>30</v>
      </c>
      <c r="E93" s="38" t="s">
        <v>28</v>
      </c>
      <c r="F93" s="38" t="s">
        <v>31</v>
      </c>
      <c r="G93" s="38">
        <v>2.0</v>
      </c>
    </row>
    <row r="94">
      <c r="A94" s="11" t="s">
        <v>214</v>
      </c>
      <c r="B94" s="46" t="s">
        <v>214</v>
      </c>
      <c r="C94" s="38" t="s">
        <v>71</v>
      </c>
      <c r="E94" s="38" t="s">
        <v>215</v>
      </c>
      <c r="F94" s="38" t="s">
        <v>31</v>
      </c>
      <c r="G94" s="38">
        <v>1.0</v>
      </c>
    </row>
    <row r="95">
      <c r="A95" s="11" t="s">
        <v>378</v>
      </c>
      <c r="B95" s="46" t="s">
        <v>378</v>
      </c>
      <c r="C95" s="38" t="s">
        <v>71</v>
      </c>
      <c r="E95" s="38" t="s">
        <v>379</v>
      </c>
      <c r="F95" s="38" t="s">
        <v>31</v>
      </c>
      <c r="G95" s="38">
        <v>1.0</v>
      </c>
    </row>
    <row r="96">
      <c r="A96" s="11" t="s">
        <v>136</v>
      </c>
      <c r="B96" s="46" t="s">
        <v>136</v>
      </c>
      <c r="C96" s="38" t="s">
        <v>90</v>
      </c>
      <c r="E96" s="38" t="s">
        <v>137</v>
      </c>
      <c r="F96" s="38" t="s">
        <v>31</v>
      </c>
      <c r="G96" s="38">
        <v>1.0</v>
      </c>
    </row>
    <row r="97">
      <c r="A97" s="11" t="s">
        <v>981</v>
      </c>
      <c r="B97" s="46" t="s">
        <v>981</v>
      </c>
      <c r="C97" s="38" t="s">
        <v>90</v>
      </c>
      <c r="D97" s="38" t="s">
        <v>56</v>
      </c>
      <c r="E97" s="38" t="s">
        <v>28</v>
      </c>
      <c r="F97" s="38" t="s">
        <v>28</v>
      </c>
      <c r="G97" s="38">
        <v>0.0</v>
      </c>
      <c r="H97" s="38" t="s">
        <v>31</v>
      </c>
    </row>
    <row r="98">
      <c r="A98" s="11" t="s">
        <v>1474</v>
      </c>
      <c r="B98" s="45" t="s">
        <v>1474</v>
      </c>
      <c r="C98" s="38" t="s">
        <v>90</v>
      </c>
      <c r="D98" s="38" t="s">
        <v>226</v>
      </c>
      <c r="G98" s="38" t="s">
        <v>82</v>
      </c>
      <c r="H98" s="38" t="s">
        <v>31</v>
      </c>
    </row>
    <row r="99">
      <c r="A99" s="16" t="s">
        <v>621</v>
      </c>
      <c r="B99" s="46" t="s">
        <v>621</v>
      </c>
      <c r="C99" s="38" t="s">
        <v>29</v>
      </c>
      <c r="E99" s="38" t="s">
        <v>623</v>
      </c>
      <c r="F99" s="38" t="s">
        <v>31</v>
      </c>
      <c r="G99" s="38">
        <v>1.0</v>
      </c>
    </row>
    <row r="100">
      <c r="A100" s="11" t="s">
        <v>1065</v>
      </c>
      <c r="B100" s="46" t="s">
        <v>1065</v>
      </c>
      <c r="C100" s="38" t="s">
        <v>29</v>
      </c>
      <c r="D100" s="38" t="s">
        <v>147</v>
      </c>
      <c r="E100" s="38" t="s">
        <v>28</v>
      </c>
      <c r="F100" s="38" t="s">
        <v>28</v>
      </c>
      <c r="G100" s="38">
        <v>0.0</v>
      </c>
      <c r="H100" s="38" t="s">
        <v>31</v>
      </c>
    </row>
    <row r="101">
      <c r="A101" s="11" t="s">
        <v>644</v>
      </c>
      <c r="B101" s="45" t="s">
        <v>644</v>
      </c>
      <c r="C101" s="38" t="s">
        <v>33</v>
      </c>
      <c r="D101" s="38" t="s">
        <v>128</v>
      </c>
      <c r="G101" s="38">
        <v>0.0</v>
      </c>
      <c r="H101" s="38" t="s">
        <v>31</v>
      </c>
    </row>
    <row r="102">
      <c r="A102" s="3" t="s">
        <v>355</v>
      </c>
      <c r="B102" s="46" t="s">
        <v>355</v>
      </c>
      <c r="C102" s="38" t="s">
        <v>121</v>
      </c>
      <c r="D102" s="38" t="s">
        <v>172</v>
      </c>
      <c r="E102" s="38" t="s">
        <v>28</v>
      </c>
      <c r="F102" s="38" t="s">
        <v>31</v>
      </c>
      <c r="G102" s="38" t="s">
        <v>82</v>
      </c>
      <c r="H102" s="38" t="s">
        <v>31</v>
      </c>
    </row>
    <row r="103">
      <c r="A103" s="11" t="s">
        <v>337</v>
      </c>
      <c r="B103" s="46" t="s">
        <v>337</v>
      </c>
      <c r="C103" s="38" t="s">
        <v>29</v>
      </c>
      <c r="E103" s="38" t="s">
        <v>28</v>
      </c>
      <c r="F103" s="38" t="s">
        <v>31</v>
      </c>
      <c r="G103" s="38" t="s">
        <v>82</v>
      </c>
      <c r="H103" s="38" t="s">
        <v>31</v>
      </c>
    </row>
    <row r="104">
      <c r="A104" s="11" t="s">
        <v>1213</v>
      </c>
      <c r="B104" s="45" t="s">
        <v>1213</v>
      </c>
      <c r="C104" s="38" t="s">
        <v>44</v>
      </c>
      <c r="D104" s="38" t="s">
        <v>121</v>
      </c>
      <c r="G104" s="38">
        <v>0.0</v>
      </c>
      <c r="H104" s="38" t="s">
        <v>31</v>
      </c>
    </row>
    <row r="105">
      <c r="A105" s="3" t="s">
        <v>481</v>
      </c>
      <c r="B105" s="46" t="s">
        <v>481</v>
      </c>
      <c r="C105" s="38" t="s">
        <v>147</v>
      </c>
      <c r="D105" s="38" t="s">
        <v>44</v>
      </c>
      <c r="E105" s="38" t="s">
        <v>28</v>
      </c>
      <c r="F105" s="38" t="s">
        <v>31</v>
      </c>
      <c r="G105" s="38">
        <v>1.0</v>
      </c>
    </row>
    <row r="106">
      <c r="A106" s="11" t="s">
        <v>806</v>
      </c>
      <c r="B106" s="46" t="s">
        <v>806</v>
      </c>
      <c r="C106" s="38" t="s">
        <v>90</v>
      </c>
      <c r="E106" s="38" t="s">
        <v>28</v>
      </c>
      <c r="F106" s="38" t="s">
        <v>28</v>
      </c>
      <c r="G106" s="38">
        <v>1.0</v>
      </c>
    </row>
    <row r="107">
      <c r="A107" s="3" t="s">
        <v>207</v>
      </c>
      <c r="B107" s="46" t="s">
        <v>207</v>
      </c>
      <c r="C107" s="38" t="s">
        <v>71</v>
      </c>
      <c r="E107" s="38" t="s">
        <v>28</v>
      </c>
      <c r="F107" s="38" t="s">
        <v>31</v>
      </c>
      <c r="G107" s="38" t="s">
        <v>82</v>
      </c>
      <c r="H107" s="38" t="s">
        <v>31</v>
      </c>
    </row>
    <row r="108">
      <c r="A108" s="11" t="s">
        <v>140</v>
      </c>
      <c r="B108" s="46" t="s">
        <v>140</v>
      </c>
      <c r="C108" s="38" t="s">
        <v>90</v>
      </c>
      <c r="E108" s="38" t="s">
        <v>141</v>
      </c>
      <c r="F108" s="38" t="s">
        <v>31</v>
      </c>
      <c r="G108" s="38">
        <v>2.0</v>
      </c>
    </row>
    <row r="109">
      <c r="A109" s="3" t="s">
        <v>1331</v>
      </c>
      <c r="B109" s="45" t="s">
        <v>1331</v>
      </c>
      <c r="C109" s="38" t="s">
        <v>111</v>
      </c>
      <c r="D109" s="38" t="s">
        <v>29</v>
      </c>
      <c r="G109" s="38" t="s">
        <v>82</v>
      </c>
      <c r="H109" s="38" t="s">
        <v>31</v>
      </c>
    </row>
    <row r="110">
      <c r="A110" s="11" t="s">
        <v>1422</v>
      </c>
      <c r="B110" s="45" t="s">
        <v>1422</v>
      </c>
      <c r="C110" s="38" t="s">
        <v>131</v>
      </c>
      <c r="D110" s="38" t="s">
        <v>56</v>
      </c>
      <c r="G110" s="38" t="s">
        <v>82</v>
      </c>
      <c r="H110" s="38" t="s">
        <v>31</v>
      </c>
    </row>
    <row r="111">
      <c r="A111" s="11" t="s">
        <v>1445</v>
      </c>
      <c r="B111" s="45" t="s">
        <v>1445</v>
      </c>
      <c r="C111" s="38" t="s">
        <v>177</v>
      </c>
      <c r="D111" s="38" t="s">
        <v>33</v>
      </c>
      <c r="G111" s="38">
        <v>0.0</v>
      </c>
      <c r="H111" s="38" t="s">
        <v>31</v>
      </c>
    </row>
    <row r="112">
      <c r="A112" s="11" t="s">
        <v>483</v>
      </c>
      <c r="B112" s="46" t="s">
        <v>483</v>
      </c>
      <c r="C112" s="38" t="s">
        <v>71</v>
      </c>
      <c r="E112" s="38" t="s">
        <v>28</v>
      </c>
      <c r="F112" s="38" t="s">
        <v>28</v>
      </c>
      <c r="G112" s="38">
        <v>1.0</v>
      </c>
    </row>
    <row r="113">
      <c r="A113" s="11" t="s">
        <v>943</v>
      </c>
      <c r="B113" s="46" t="s">
        <v>943</v>
      </c>
      <c r="C113" s="38" t="s">
        <v>33</v>
      </c>
      <c r="D113" s="38" t="s">
        <v>56</v>
      </c>
      <c r="E113" s="38" t="s">
        <v>28</v>
      </c>
      <c r="F113" s="38" t="s">
        <v>28</v>
      </c>
      <c r="G113" s="38">
        <v>0.0</v>
      </c>
      <c r="H113" s="38" t="s">
        <v>31</v>
      </c>
    </row>
    <row r="114">
      <c r="A114" s="11" t="s">
        <v>982</v>
      </c>
      <c r="B114" s="46" t="s">
        <v>982</v>
      </c>
      <c r="C114" s="38" t="s">
        <v>90</v>
      </c>
      <c r="D114" s="38" t="s">
        <v>81</v>
      </c>
      <c r="E114" s="38" t="s">
        <v>28</v>
      </c>
      <c r="F114" s="38" t="s">
        <v>28</v>
      </c>
      <c r="G114" s="38">
        <v>1.0</v>
      </c>
    </row>
    <row r="115">
      <c r="A115" s="3" t="s">
        <v>32</v>
      </c>
      <c r="B115" s="46" t="s">
        <v>32</v>
      </c>
      <c r="C115" s="38" t="s">
        <v>33</v>
      </c>
      <c r="E115" s="38" t="s">
        <v>34</v>
      </c>
      <c r="F115" s="38" t="s">
        <v>31</v>
      </c>
      <c r="G115" s="38">
        <v>2.0</v>
      </c>
    </row>
    <row r="116">
      <c r="A116" s="11" t="s">
        <v>945</v>
      </c>
      <c r="B116" s="46" t="s">
        <v>945</v>
      </c>
      <c r="C116" s="38" t="s">
        <v>33</v>
      </c>
      <c r="E116" s="38" t="s">
        <v>28</v>
      </c>
      <c r="F116" s="38" t="s">
        <v>28</v>
      </c>
      <c r="G116" s="38">
        <v>1.0</v>
      </c>
    </row>
    <row r="117">
      <c r="A117" s="11" t="s">
        <v>628</v>
      </c>
      <c r="B117" s="46" t="s">
        <v>628</v>
      </c>
      <c r="C117" s="38" t="s">
        <v>71</v>
      </c>
      <c r="D117" s="38" t="s">
        <v>56</v>
      </c>
      <c r="E117" s="38" t="s">
        <v>28</v>
      </c>
      <c r="F117" s="38" t="s">
        <v>31</v>
      </c>
      <c r="G117" s="38" t="s">
        <v>82</v>
      </c>
      <c r="H117" s="38" t="s">
        <v>31</v>
      </c>
    </row>
    <row r="118">
      <c r="A118" s="11" t="s">
        <v>730</v>
      </c>
      <c r="B118" s="46" t="s">
        <v>730</v>
      </c>
      <c r="C118" s="38" t="s">
        <v>29</v>
      </c>
      <c r="E118" s="38" t="s">
        <v>28</v>
      </c>
      <c r="F118" s="38" t="s">
        <v>28</v>
      </c>
      <c r="G118" s="38">
        <v>0.0</v>
      </c>
      <c r="H118" s="38" t="s">
        <v>31</v>
      </c>
    </row>
    <row r="119">
      <c r="A119" s="11" t="s">
        <v>142</v>
      </c>
      <c r="B119" s="46" t="s">
        <v>142</v>
      </c>
      <c r="C119" s="38" t="s">
        <v>29</v>
      </c>
      <c r="E119" s="38" t="s">
        <v>28</v>
      </c>
      <c r="F119" s="38" t="s">
        <v>31</v>
      </c>
      <c r="G119" s="38">
        <v>1.0</v>
      </c>
    </row>
    <row r="120">
      <c r="A120" s="45" t="s">
        <v>1609</v>
      </c>
      <c r="B120" s="45" t="s">
        <v>1609</v>
      </c>
      <c r="C120" s="38" t="s">
        <v>29</v>
      </c>
      <c r="D120" s="38" t="s">
        <v>226</v>
      </c>
      <c r="G120" s="38">
        <v>0.0</v>
      </c>
      <c r="H120" s="38" t="s">
        <v>31</v>
      </c>
    </row>
    <row r="121">
      <c r="A121" s="3" t="s">
        <v>35</v>
      </c>
      <c r="B121" s="46" t="s">
        <v>35</v>
      </c>
      <c r="C121" s="38" t="s">
        <v>29</v>
      </c>
      <c r="E121" s="38" t="s">
        <v>36</v>
      </c>
      <c r="F121" s="38" t="s">
        <v>31</v>
      </c>
      <c r="G121" s="38">
        <v>2.0</v>
      </c>
    </row>
    <row r="122">
      <c r="A122" s="3" t="s">
        <v>37</v>
      </c>
      <c r="B122" s="46" t="s">
        <v>37</v>
      </c>
      <c r="C122" s="38" t="s">
        <v>29</v>
      </c>
      <c r="E122" s="38" t="s">
        <v>28</v>
      </c>
      <c r="F122" s="38" t="s">
        <v>31</v>
      </c>
      <c r="G122" s="38">
        <v>2.0</v>
      </c>
    </row>
    <row r="123">
      <c r="A123" s="3" t="s">
        <v>38</v>
      </c>
      <c r="B123" s="60" t="s">
        <v>38</v>
      </c>
      <c r="C123" s="38" t="s">
        <v>33</v>
      </c>
      <c r="E123" s="38" t="s">
        <v>39</v>
      </c>
      <c r="F123" s="38" t="s">
        <v>31</v>
      </c>
      <c r="G123" s="38">
        <v>2.0</v>
      </c>
    </row>
    <row r="124">
      <c r="A124" s="11" t="s">
        <v>1023</v>
      </c>
      <c r="B124" s="46" t="s">
        <v>1023</v>
      </c>
      <c r="C124" s="38" t="s">
        <v>111</v>
      </c>
      <c r="E124" s="38" t="s">
        <v>28</v>
      </c>
      <c r="F124" s="38" t="s">
        <v>28</v>
      </c>
      <c r="G124" s="38">
        <v>0.0</v>
      </c>
      <c r="H124" s="38" t="s">
        <v>31</v>
      </c>
    </row>
    <row r="125">
      <c r="A125" s="11" t="s">
        <v>388</v>
      </c>
      <c r="B125" s="46" t="s">
        <v>388</v>
      </c>
      <c r="C125" s="38" t="s">
        <v>44</v>
      </c>
      <c r="D125" s="38" t="s">
        <v>81</v>
      </c>
      <c r="E125" s="38" t="s">
        <v>28</v>
      </c>
      <c r="F125" s="38" t="s">
        <v>31</v>
      </c>
      <c r="G125" s="38">
        <v>1.0</v>
      </c>
    </row>
    <row r="126">
      <c r="A126" s="11" t="s">
        <v>436</v>
      </c>
      <c r="B126" s="46" t="s">
        <v>436</v>
      </c>
      <c r="C126" s="38" t="s">
        <v>111</v>
      </c>
      <c r="E126" s="38" t="s">
        <v>28</v>
      </c>
      <c r="F126" s="38" t="s">
        <v>31</v>
      </c>
      <c r="G126" s="38">
        <v>1.0</v>
      </c>
    </row>
    <row r="127">
      <c r="A127" s="11" t="s">
        <v>1113</v>
      </c>
      <c r="B127" s="46" t="s">
        <v>1113</v>
      </c>
      <c r="C127" s="38" t="s">
        <v>71</v>
      </c>
      <c r="E127" s="38" t="s">
        <v>28</v>
      </c>
      <c r="F127" s="38" t="s">
        <v>28</v>
      </c>
      <c r="G127" s="38">
        <v>0.0</v>
      </c>
      <c r="H127" s="38" t="s">
        <v>31</v>
      </c>
    </row>
    <row r="128">
      <c r="A128" s="16" t="s">
        <v>263</v>
      </c>
      <c r="B128" s="46" t="s">
        <v>263</v>
      </c>
      <c r="C128" s="38" t="s">
        <v>44</v>
      </c>
      <c r="E128" s="38" t="s">
        <v>28</v>
      </c>
      <c r="F128" s="38" t="s">
        <v>31</v>
      </c>
      <c r="G128" s="38">
        <v>1.0</v>
      </c>
    </row>
    <row r="129">
      <c r="A129" s="16" t="s">
        <v>266</v>
      </c>
      <c r="B129" s="46" t="s">
        <v>266</v>
      </c>
      <c r="C129" s="38" t="s">
        <v>44</v>
      </c>
      <c r="E129" s="38" t="s">
        <v>28</v>
      </c>
      <c r="F129" s="38" t="s">
        <v>31</v>
      </c>
      <c r="G129" s="38">
        <v>1.0</v>
      </c>
    </row>
    <row r="130">
      <c r="A130" s="11" t="s">
        <v>948</v>
      </c>
      <c r="B130" s="46" t="s">
        <v>948</v>
      </c>
      <c r="C130" s="38" t="s">
        <v>44</v>
      </c>
      <c r="E130" s="38" t="s">
        <v>28</v>
      </c>
      <c r="F130" s="38" t="s">
        <v>28</v>
      </c>
      <c r="G130" s="38">
        <v>0.0</v>
      </c>
      <c r="H130" s="38" t="s">
        <v>31</v>
      </c>
    </row>
    <row r="131">
      <c r="A131" s="11" t="s">
        <v>750</v>
      </c>
      <c r="B131" s="46" t="s">
        <v>750</v>
      </c>
      <c r="C131" s="38" t="s">
        <v>128</v>
      </c>
      <c r="D131" s="38" t="s">
        <v>111</v>
      </c>
      <c r="E131" s="38" t="s">
        <v>28</v>
      </c>
      <c r="F131" s="38" t="s">
        <v>28</v>
      </c>
      <c r="G131" s="38">
        <v>0.0</v>
      </c>
      <c r="H131" s="38" t="s">
        <v>31</v>
      </c>
    </row>
    <row r="132">
      <c r="A132" s="11" t="s">
        <v>1217</v>
      </c>
      <c r="B132" s="45" t="s">
        <v>1217</v>
      </c>
      <c r="C132" s="38" t="s">
        <v>172</v>
      </c>
      <c r="G132" s="38">
        <v>0.0</v>
      </c>
      <c r="H132" s="38" t="s">
        <v>31</v>
      </c>
    </row>
    <row r="133">
      <c r="A133" s="3" t="s">
        <v>815</v>
      </c>
      <c r="B133" s="46" t="s">
        <v>815</v>
      </c>
      <c r="C133" s="38" t="s">
        <v>172</v>
      </c>
      <c r="E133" s="38" t="s">
        <v>28</v>
      </c>
      <c r="F133" s="38" t="s">
        <v>28</v>
      </c>
      <c r="G133" s="38">
        <v>1.0</v>
      </c>
    </row>
    <row r="134">
      <c r="A134" s="45" t="s">
        <v>1492</v>
      </c>
      <c r="B134" s="45" t="s">
        <v>1492</v>
      </c>
      <c r="C134" s="38" t="s">
        <v>172</v>
      </c>
      <c r="G134" s="38">
        <v>2.0</v>
      </c>
    </row>
    <row r="135">
      <c r="A135" s="11" t="s">
        <v>1160</v>
      </c>
      <c r="B135" s="46" t="s">
        <v>1160</v>
      </c>
      <c r="C135" s="38" t="s">
        <v>44</v>
      </c>
      <c r="D135" s="38" t="s">
        <v>75</v>
      </c>
      <c r="E135" s="38" t="s">
        <v>28</v>
      </c>
      <c r="F135" s="38" t="s">
        <v>28</v>
      </c>
      <c r="G135" s="38">
        <v>0.0</v>
      </c>
      <c r="H135" s="38" t="s">
        <v>31</v>
      </c>
    </row>
    <row r="136">
      <c r="A136" s="3" t="s">
        <v>1289</v>
      </c>
      <c r="B136" s="45" t="s">
        <v>1289</v>
      </c>
      <c r="C136" s="38" t="s">
        <v>131</v>
      </c>
      <c r="D136" s="38" t="s">
        <v>226</v>
      </c>
      <c r="G136" s="38" t="s">
        <v>82</v>
      </c>
      <c r="H136" s="38" t="s">
        <v>31</v>
      </c>
    </row>
    <row r="137">
      <c r="A137" s="11" t="s">
        <v>763</v>
      </c>
      <c r="B137" s="46" t="s">
        <v>763</v>
      </c>
      <c r="C137" s="38" t="s">
        <v>177</v>
      </c>
      <c r="E137" s="38" t="s">
        <v>28</v>
      </c>
      <c r="F137" s="38" t="s">
        <v>28</v>
      </c>
      <c r="G137" s="38">
        <v>0.0</v>
      </c>
      <c r="H137" s="38" t="s">
        <v>31</v>
      </c>
    </row>
    <row r="138">
      <c r="A138" s="11" t="s">
        <v>87</v>
      </c>
      <c r="B138" s="46" t="s">
        <v>87</v>
      </c>
      <c r="C138" s="38" t="s">
        <v>90</v>
      </c>
      <c r="D138" s="38" t="s">
        <v>56</v>
      </c>
      <c r="E138" s="38" t="s">
        <v>28</v>
      </c>
      <c r="F138" s="38" t="s">
        <v>31</v>
      </c>
      <c r="G138" s="38">
        <v>1.0</v>
      </c>
    </row>
    <row r="139">
      <c r="A139" s="45" t="s">
        <v>1528</v>
      </c>
      <c r="B139" s="45" t="s">
        <v>1528</v>
      </c>
      <c r="C139" s="38" t="s">
        <v>33</v>
      </c>
      <c r="D139" s="38" t="s">
        <v>226</v>
      </c>
      <c r="G139" s="38">
        <v>1.0</v>
      </c>
    </row>
    <row r="140">
      <c r="A140" s="11" t="s">
        <v>635</v>
      </c>
      <c r="B140" s="46" t="s">
        <v>635</v>
      </c>
      <c r="C140" s="38" t="s">
        <v>172</v>
      </c>
      <c r="E140" s="38" t="s">
        <v>28</v>
      </c>
      <c r="F140" s="38" t="s">
        <v>31</v>
      </c>
      <c r="G140" s="38" t="s">
        <v>82</v>
      </c>
      <c r="H140" s="38" t="s">
        <v>31</v>
      </c>
    </row>
    <row r="141">
      <c r="A141" s="11" t="s">
        <v>1206</v>
      </c>
      <c r="B141" s="45" t="s">
        <v>1206</v>
      </c>
      <c r="C141" s="38" t="s">
        <v>226</v>
      </c>
      <c r="G141" s="38">
        <v>0.0</v>
      </c>
      <c r="H141" s="38" t="s">
        <v>31</v>
      </c>
    </row>
    <row r="142">
      <c r="A142" s="11" t="s">
        <v>532</v>
      </c>
      <c r="B142" s="46" t="s">
        <v>532</v>
      </c>
      <c r="C142" s="38" t="s">
        <v>44</v>
      </c>
      <c r="E142" s="38" t="s">
        <v>45</v>
      </c>
      <c r="F142" s="38" t="s">
        <v>31</v>
      </c>
      <c r="G142" s="38">
        <v>1.0</v>
      </c>
    </row>
    <row r="143">
      <c r="A143" s="3" t="s">
        <v>537</v>
      </c>
      <c r="B143" s="46" t="s">
        <v>537</v>
      </c>
      <c r="C143" s="38" t="s">
        <v>44</v>
      </c>
      <c r="D143" s="38" t="s">
        <v>121</v>
      </c>
      <c r="E143" s="38" t="s">
        <v>28</v>
      </c>
      <c r="F143" s="38" t="s">
        <v>31</v>
      </c>
      <c r="G143" s="38" t="s">
        <v>82</v>
      </c>
      <c r="H143" s="38" t="s">
        <v>31</v>
      </c>
    </row>
    <row r="144">
      <c r="A144" s="45" t="s">
        <v>1690</v>
      </c>
      <c r="B144" s="45" t="s">
        <v>1690</v>
      </c>
      <c r="C144" s="38" t="s">
        <v>111</v>
      </c>
      <c r="G144" s="38">
        <v>1.0</v>
      </c>
    </row>
    <row r="145">
      <c r="A145" s="11" t="s">
        <v>1426</v>
      </c>
      <c r="B145" s="45" t="s">
        <v>1426</v>
      </c>
      <c r="C145" s="38" t="s">
        <v>111</v>
      </c>
      <c r="G145" s="38">
        <v>2.0</v>
      </c>
    </row>
    <row r="146">
      <c r="A146" s="3" t="s">
        <v>313</v>
      </c>
      <c r="B146" s="46" t="s">
        <v>313</v>
      </c>
      <c r="C146" s="38" t="s">
        <v>29</v>
      </c>
      <c r="D146" s="38" t="s">
        <v>172</v>
      </c>
      <c r="E146" s="38" t="s">
        <v>28</v>
      </c>
      <c r="F146" s="38" t="s">
        <v>31</v>
      </c>
      <c r="G146" s="38">
        <v>1.0</v>
      </c>
    </row>
    <row r="147">
      <c r="A147" s="11" t="s">
        <v>759</v>
      </c>
      <c r="B147" s="46" t="s">
        <v>759</v>
      </c>
      <c r="C147" s="38" t="s">
        <v>226</v>
      </c>
      <c r="D147" s="38" t="s">
        <v>75</v>
      </c>
      <c r="E147" s="38" t="s">
        <v>28</v>
      </c>
      <c r="F147" s="38" t="s">
        <v>28</v>
      </c>
      <c r="G147" s="38">
        <v>0.0</v>
      </c>
      <c r="H147" s="38" t="s">
        <v>31</v>
      </c>
    </row>
    <row r="148">
      <c r="A148" s="11" t="s">
        <v>237</v>
      </c>
      <c r="B148" s="46" t="s">
        <v>237</v>
      </c>
      <c r="C148" s="38" t="s">
        <v>226</v>
      </c>
      <c r="E148" s="38" t="s">
        <v>240</v>
      </c>
      <c r="F148" s="38" t="s">
        <v>31</v>
      </c>
      <c r="G148" s="38">
        <v>1.0</v>
      </c>
    </row>
    <row r="149">
      <c r="A149" s="11" t="s">
        <v>1286</v>
      </c>
      <c r="B149" s="45" t="s">
        <v>1286</v>
      </c>
      <c r="C149" s="38" t="s">
        <v>121</v>
      </c>
      <c r="D149" s="38" t="s">
        <v>29</v>
      </c>
      <c r="G149" s="38">
        <v>0.0</v>
      </c>
      <c r="H149" s="38" t="s">
        <v>31</v>
      </c>
    </row>
    <row r="150">
      <c r="A150" s="3" t="s">
        <v>664</v>
      </c>
      <c r="B150" s="46" t="s">
        <v>664</v>
      </c>
      <c r="C150" s="38" t="s">
        <v>121</v>
      </c>
      <c r="E150" s="38" t="s">
        <v>28</v>
      </c>
      <c r="F150" s="38" t="s">
        <v>31</v>
      </c>
      <c r="G150" s="38">
        <v>1.0</v>
      </c>
    </row>
    <row r="151">
      <c r="A151" s="11" t="s">
        <v>972</v>
      </c>
      <c r="B151" s="46" t="s">
        <v>972</v>
      </c>
      <c r="C151" s="38" t="s">
        <v>44</v>
      </c>
      <c r="D151" s="38" t="s">
        <v>147</v>
      </c>
      <c r="E151" s="38" t="s">
        <v>28</v>
      </c>
      <c r="F151" s="38" t="s">
        <v>28</v>
      </c>
      <c r="G151" s="38">
        <v>0.0</v>
      </c>
      <c r="H151" s="38" t="s">
        <v>31</v>
      </c>
    </row>
    <row r="152">
      <c r="A152" s="3" t="s">
        <v>1244</v>
      </c>
      <c r="B152" s="45" t="s">
        <v>1244</v>
      </c>
      <c r="C152" s="38" t="s">
        <v>111</v>
      </c>
      <c r="F152" s="38" t="s">
        <v>31</v>
      </c>
      <c r="G152" s="38" t="s">
        <v>82</v>
      </c>
      <c r="H152" s="38" t="s">
        <v>31</v>
      </c>
    </row>
    <row r="153">
      <c r="A153" s="3" t="s">
        <v>516</v>
      </c>
      <c r="B153" s="46" t="s">
        <v>516</v>
      </c>
      <c r="C153" s="38" t="s">
        <v>30</v>
      </c>
      <c r="D153" s="38" t="s">
        <v>226</v>
      </c>
      <c r="E153" s="38" t="s">
        <v>28</v>
      </c>
      <c r="F153" s="38" t="s">
        <v>31</v>
      </c>
      <c r="G153" s="38">
        <v>1.0</v>
      </c>
    </row>
    <row r="154">
      <c r="A154" s="11" t="s">
        <v>1177</v>
      </c>
      <c r="B154" s="45" t="s">
        <v>1177</v>
      </c>
      <c r="C154" s="38" t="s">
        <v>30</v>
      </c>
      <c r="D154" s="38" t="s">
        <v>56</v>
      </c>
      <c r="G154" s="38">
        <v>0.0</v>
      </c>
      <c r="H154" s="38" t="s">
        <v>31</v>
      </c>
    </row>
    <row r="155">
      <c r="A155" s="11" t="s">
        <v>1487</v>
      </c>
      <c r="B155" s="45" t="s">
        <v>1487</v>
      </c>
      <c r="C155" s="38" t="s">
        <v>44</v>
      </c>
      <c r="G155" s="38">
        <v>1.0</v>
      </c>
    </row>
    <row r="156">
      <c r="A156" s="11" t="s">
        <v>549</v>
      </c>
      <c r="B156" s="46" t="s">
        <v>549</v>
      </c>
      <c r="C156" s="38" t="s">
        <v>90</v>
      </c>
      <c r="D156" s="38" t="s">
        <v>121</v>
      </c>
      <c r="E156" s="38" t="s">
        <v>28</v>
      </c>
      <c r="F156" s="38" t="s">
        <v>28</v>
      </c>
      <c r="G156" s="38">
        <v>0.0</v>
      </c>
      <c r="H156" s="38" t="s">
        <v>31</v>
      </c>
    </row>
    <row r="157">
      <c r="A157" s="3" t="s">
        <v>358</v>
      </c>
      <c r="B157" s="59" t="s">
        <v>358</v>
      </c>
      <c r="C157" s="38" t="s">
        <v>75</v>
      </c>
      <c r="E157" s="38" t="s">
        <v>28</v>
      </c>
      <c r="F157" s="38" t="s">
        <v>31</v>
      </c>
      <c r="G157" s="38" t="s">
        <v>82</v>
      </c>
      <c r="H157" s="38" t="s">
        <v>31</v>
      </c>
    </row>
    <row r="158">
      <c r="A158" s="11" t="s">
        <v>510</v>
      </c>
      <c r="B158" s="46" t="s">
        <v>510</v>
      </c>
      <c r="C158" s="38" t="s">
        <v>75</v>
      </c>
      <c r="E158" s="38" t="s">
        <v>28</v>
      </c>
      <c r="F158" s="38" t="s">
        <v>31</v>
      </c>
      <c r="G158" s="38">
        <v>1.0</v>
      </c>
    </row>
    <row r="159">
      <c r="A159" s="11" t="s">
        <v>585</v>
      </c>
      <c r="B159" s="46" t="s">
        <v>585</v>
      </c>
      <c r="C159" s="38" t="s">
        <v>128</v>
      </c>
      <c r="E159" s="38" t="s">
        <v>587</v>
      </c>
      <c r="F159" s="38" t="s">
        <v>31</v>
      </c>
      <c r="G159" s="38">
        <v>1.0</v>
      </c>
    </row>
    <row r="160">
      <c r="A160" s="11" t="s">
        <v>682</v>
      </c>
      <c r="B160" s="46" t="s">
        <v>682</v>
      </c>
      <c r="C160" s="38" t="s">
        <v>90</v>
      </c>
      <c r="D160" s="38" t="s">
        <v>172</v>
      </c>
      <c r="E160" s="38" t="s">
        <v>28</v>
      </c>
      <c r="F160" s="38" t="s">
        <v>31</v>
      </c>
      <c r="G160" s="38">
        <v>1.0</v>
      </c>
    </row>
    <row r="161">
      <c r="A161" s="3" t="s">
        <v>40</v>
      </c>
      <c r="B161" s="60" t="s">
        <v>40</v>
      </c>
      <c r="C161" s="38" t="s">
        <v>33</v>
      </c>
      <c r="E161" s="38" t="s">
        <v>28</v>
      </c>
      <c r="F161" s="38" t="s">
        <v>31</v>
      </c>
      <c r="G161" s="38">
        <v>2.0</v>
      </c>
    </row>
    <row r="162">
      <c r="A162" s="3" t="s">
        <v>1407</v>
      </c>
      <c r="B162" s="45" t="s">
        <v>1407</v>
      </c>
      <c r="C162" s="38" t="s">
        <v>147</v>
      </c>
      <c r="F162" s="38" t="s">
        <v>31</v>
      </c>
      <c r="G162" s="38" t="s">
        <v>82</v>
      </c>
      <c r="H162" s="38" t="s">
        <v>31</v>
      </c>
    </row>
    <row r="163">
      <c r="A163" s="11" t="s">
        <v>1068</v>
      </c>
      <c r="B163" s="61" t="s">
        <v>2712</v>
      </c>
      <c r="C163" s="38" t="s">
        <v>33</v>
      </c>
      <c r="E163" s="25" t="s">
        <v>111</v>
      </c>
      <c r="F163" s="38" t="s">
        <v>28</v>
      </c>
      <c r="G163" s="38">
        <v>0.0</v>
      </c>
      <c r="H163" s="38" t="s">
        <v>31</v>
      </c>
    </row>
    <row r="164">
      <c r="A164" s="45" t="s">
        <v>1615</v>
      </c>
      <c r="B164" s="62" t="s">
        <v>1615</v>
      </c>
      <c r="C164" s="38" t="s">
        <v>29</v>
      </c>
      <c r="D164" s="38" t="s">
        <v>56</v>
      </c>
      <c r="E164" s="38" t="s">
        <v>177</v>
      </c>
      <c r="G164" s="38">
        <v>1.0</v>
      </c>
    </row>
    <row r="165">
      <c r="A165" s="3" t="s">
        <v>610</v>
      </c>
      <c r="B165" s="63" t="s">
        <v>610</v>
      </c>
      <c r="C165" s="38" t="s">
        <v>33</v>
      </c>
      <c r="E165" s="25" t="s">
        <v>111</v>
      </c>
      <c r="F165" s="38" t="s">
        <v>31</v>
      </c>
      <c r="G165" s="38">
        <v>1.0</v>
      </c>
    </row>
    <row r="166">
      <c r="A166" s="11" t="s">
        <v>1418</v>
      </c>
      <c r="B166" s="62" t="s">
        <v>1418</v>
      </c>
      <c r="C166" s="38" t="s">
        <v>29</v>
      </c>
      <c r="D166" s="38" t="s">
        <v>177</v>
      </c>
      <c r="G166" s="38">
        <v>0.0</v>
      </c>
      <c r="H166" s="38" t="s">
        <v>31</v>
      </c>
    </row>
    <row r="167">
      <c r="A167" s="11" t="s">
        <v>366</v>
      </c>
      <c r="B167" s="63" t="s">
        <v>366</v>
      </c>
      <c r="C167" s="38" t="s">
        <v>81</v>
      </c>
      <c r="D167" s="38" t="s">
        <v>172</v>
      </c>
      <c r="E167" s="38" t="s">
        <v>28</v>
      </c>
      <c r="F167" s="38" t="s">
        <v>31</v>
      </c>
      <c r="G167" s="38" t="s">
        <v>82</v>
      </c>
      <c r="H167" s="38" t="s">
        <v>31</v>
      </c>
    </row>
    <row r="168">
      <c r="A168" s="16" t="s">
        <v>348</v>
      </c>
      <c r="B168" s="46" t="s">
        <v>348</v>
      </c>
      <c r="C168" s="38" t="s">
        <v>71</v>
      </c>
      <c r="D168" s="38" t="s">
        <v>29</v>
      </c>
      <c r="E168" s="38" t="s">
        <v>28</v>
      </c>
      <c r="F168" s="38" t="s">
        <v>31</v>
      </c>
      <c r="G168" s="38">
        <v>1.0</v>
      </c>
    </row>
    <row r="169">
      <c r="A169" s="3" t="s">
        <v>1123</v>
      </c>
      <c r="B169" s="46" t="s">
        <v>1123</v>
      </c>
      <c r="C169" s="38" t="s">
        <v>147</v>
      </c>
      <c r="D169" s="38" t="s">
        <v>186</v>
      </c>
      <c r="E169" s="38" t="s">
        <v>28</v>
      </c>
      <c r="F169" s="38" t="s">
        <v>31</v>
      </c>
      <c r="G169" s="38">
        <v>2.0</v>
      </c>
    </row>
    <row r="170">
      <c r="A170" s="11" t="s">
        <v>1029</v>
      </c>
      <c r="B170" s="46" t="s">
        <v>1029</v>
      </c>
      <c r="C170" s="38" t="s">
        <v>71</v>
      </c>
      <c r="E170" s="38" t="s">
        <v>28</v>
      </c>
      <c r="F170" s="38" t="s">
        <v>28</v>
      </c>
      <c r="G170" s="38">
        <v>0.0</v>
      </c>
      <c r="H170" s="38" t="s">
        <v>31</v>
      </c>
    </row>
    <row r="171">
      <c r="A171" s="3" t="s">
        <v>115</v>
      </c>
      <c r="B171" s="46" t="s">
        <v>115</v>
      </c>
      <c r="C171" s="38" t="s">
        <v>75</v>
      </c>
      <c r="D171" s="38" t="s">
        <v>56</v>
      </c>
      <c r="E171" s="38" t="s">
        <v>28</v>
      </c>
      <c r="F171" s="38" t="s">
        <v>31</v>
      </c>
      <c r="G171" s="38" t="s">
        <v>82</v>
      </c>
      <c r="H171" s="38" t="s">
        <v>31</v>
      </c>
    </row>
    <row r="172">
      <c r="A172" s="45" t="s">
        <v>1514</v>
      </c>
      <c r="B172" s="45" t="s">
        <v>1514</v>
      </c>
      <c r="C172" s="38" t="s">
        <v>33</v>
      </c>
      <c r="D172" s="38" t="s">
        <v>111</v>
      </c>
      <c r="G172" s="38">
        <v>0.0</v>
      </c>
      <c r="H172" s="38" t="s">
        <v>31</v>
      </c>
    </row>
    <row r="173">
      <c r="A173" s="3" t="s">
        <v>1433</v>
      </c>
      <c r="B173" s="45" t="s">
        <v>2713</v>
      </c>
      <c r="C173" s="38" t="s">
        <v>111</v>
      </c>
      <c r="F173" s="38" t="s">
        <v>31</v>
      </c>
      <c r="G173" s="38" t="s">
        <v>82</v>
      </c>
      <c r="H173" s="38" t="s">
        <v>31</v>
      </c>
    </row>
    <row r="174">
      <c r="A174" s="11" t="s">
        <v>852</v>
      </c>
      <c r="B174" s="46" t="s">
        <v>852</v>
      </c>
      <c r="C174" s="38" t="s">
        <v>44</v>
      </c>
      <c r="D174" s="38" t="s">
        <v>75</v>
      </c>
      <c r="E174" s="38" t="s">
        <v>28</v>
      </c>
      <c r="F174" s="38" t="s">
        <v>28</v>
      </c>
      <c r="G174" s="38">
        <v>0.0</v>
      </c>
      <c r="H174" s="38" t="s">
        <v>31</v>
      </c>
    </row>
    <row r="175">
      <c r="A175" s="45" t="s">
        <v>1593</v>
      </c>
      <c r="B175" s="45" t="s">
        <v>1593</v>
      </c>
      <c r="C175" s="38" t="s">
        <v>44</v>
      </c>
      <c r="G175" s="38">
        <v>1.0</v>
      </c>
    </row>
    <row r="176">
      <c r="A176" s="11" t="s">
        <v>744</v>
      </c>
      <c r="B176" s="46" t="s">
        <v>744</v>
      </c>
      <c r="C176" s="38" t="s">
        <v>44</v>
      </c>
      <c r="D176" s="38" t="s">
        <v>90</v>
      </c>
      <c r="E176" s="38" t="s">
        <v>28</v>
      </c>
      <c r="F176" s="38" t="s">
        <v>31</v>
      </c>
      <c r="G176" s="38">
        <v>1.0</v>
      </c>
    </row>
    <row r="177">
      <c r="A177" s="11" t="s">
        <v>770</v>
      </c>
      <c r="B177" s="46" t="s">
        <v>770</v>
      </c>
      <c r="C177" s="38" t="s">
        <v>177</v>
      </c>
      <c r="D177" s="38" t="s">
        <v>29</v>
      </c>
      <c r="E177" s="38" t="s">
        <v>28</v>
      </c>
      <c r="F177" s="38" t="s">
        <v>31</v>
      </c>
      <c r="G177" s="38" t="s">
        <v>82</v>
      </c>
      <c r="H177" s="38" t="s">
        <v>31</v>
      </c>
    </row>
    <row r="178">
      <c r="A178" s="3" t="s">
        <v>1394</v>
      </c>
      <c r="B178" s="45" t="s">
        <v>1394</v>
      </c>
      <c r="C178" s="38" t="s">
        <v>131</v>
      </c>
      <c r="D178" s="38" t="s">
        <v>186</v>
      </c>
      <c r="G178" s="38" t="s">
        <v>82</v>
      </c>
      <c r="H178" s="38" t="s">
        <v>31</v>
      </c>
    </row>
    <row r="179">
      <c r="A179" s="3" t="s">
        <v>1364</v>
      </c>
      <c r="B179" s="45" t="s">
        <v>1364</v>
      </c>
      <c r="C179" s="38" t="s">
        <v>121</v>
      </c>
      <c r="D179" s="38" t="s">
        <v>172</v>
      </c>
      <c r="G179" s="38" t="s">
        <v>82</v>
      </c>
      <c r="H179" s="38" t="s">
        <v>31</v>
      </c>
    </row>
    <row r="180">
      <c r="A180" s="11" t="s">
        <v>489</v>
      </c>
      <c r="B180" s="46" t="s">
        <v>489</v>
      </c>
      <c r="C180" s="38" t="s">
        <v>71</v>
      </c>
      <c r="D180" s="38" t="s">
        <v>128</v>
      </c>
      <c r="E180" s="38" t="s">
        <v>28</v>
      </c>
      <c r="F180" s="38" t="s">
        <v>28</v>
      </c>
      <c r="G180" s="38">
        <v>0.0</v>
      </c>
      <c r="H180" s="38" t="s">
        <v>31</v>
      </c>
    </row>
    <row r="181">
      <c r="A181" s="11" t="s">
        <v>439</v>
      </c>
      <c r="B181" s="46" t="s">
        <v>439</v>
      </c>
      <c r="C181" s="38" t="s">
        <v>128</v>
      </c>
      <c r="E181" s="38" t="s">
        <v>28</v>
      </c>
      <c r="F181" s="38" t="s">
        <v>31</v>
      </c>
      <c r="G181" s="38">
        <v>1.0</v>
      </c>
    </row>
    <row r="182">
      <c r="A182" s="3" t="s">
        <v>524</v>
      </c>
      <c r="B182" s="46" t="s">
        <v>524</v>
      </c>
      <c r="C182" s="38" t="s">
        <v>71</v>
      </c>
      <c r="E182" s="38" t="s">
        <v>28</v>
      </c>
      <c r="F182" s="38" t="s">
        <v>31</v>
      </c>
      <c r="G182" s="38" t="s">
        <v>82</v>
      </c>
      <c r="H182" s="38" t="s">
        <v>31</v>
      </c>
    </row>
    <row r="183">
      <c r="A183" s="11" t="s">
        <v>905</v>
      </c>
      <c r="B183" s="46" t="s">
        <v>905</v>
      </c>
      <c r="C183" s="38" t="s">
        <v>71</v>
      </c>
      <c r="D183" s="38" t="s">
        <v>56</v>
      </c>
      <c r="E183" s="38" t="s">
        <v>28</v>
      </c>
      <c r="F183" s="38" t="s">
        <v>28</v>
      </c>
      <c r="G183" s="38">
        <v>0.0</v>
      </c>
      <c r="H183" s="38" t="s">
        <v>31</v>
      </c>
    </row>
    <row r="184">
      <c r="A184" s="11" t="s">
        <v>367</v>
      </c>
      <c r="B184" s="46" t="s">
        <v>367</v>
      </c>
      <c r="C184" s="38" t="s">
        <v>71</v>
      </c>
      <c r="D184" s="38" t="s">
        <v>56</v>
      </c>
      <c r="E184" s="38" t="s">
        <v>28</v>
      </c>
      <c r="F184" s="38" t="s">
        <v>31</v>
      </c>
      <c r="G184" s="38">
        <v>1.0</v>
      </c>
    </row>
    <row r="185">
      <c r="A185" s="11" t="s">
        <v>511</v>
      </c>
      <c r="B185" s="46" t="s">
        <v>511</v>
      </c>
      <c r="C185" s="38" t="s">
        <v>128</v>
      </c>
      <c r="E185" s="38" t="s">
        <v>28</v>
      </c>
      <c r="F185" s="38" t="s">
        <v>28</v>
      </c>
      <c r="G185" s="38">
        <v>0.0</v>
      </c>
      <c r="H185" s="38" t="s">
        <v>31</v>
      </c>
    </row>
    <row r="186">
      <c r="A186" s="45" t="s">
        <v>1570</v>
      </c>
      <c r="B186" s="45" t="s">
        <v>1570</v>
      </c>
      <c r="C186" s="38" t="s">
        <v>131</v>
      </c>
      <c r="D186" s="38" t="s">
        <v>177</v>
      </c>
      <c r="G186" s="38">
        <v>1.0</v>
      </c>
    </row>
    <row r="187">
      <c r="A187" s="11" t="s">
        <v>937</v>
      </c>
      <c r="B187" s="46" t="s">
        <v>937</v>
      </c>
      <c r="C187" s="38" t="s">
        <v>30</v>
      </c>
      <c r="D187" s="38" t="s">
        <v>186</v>
      </c>
      <c r="E187" s="38" t="s">
        <v>28</v>
      </c>
      <c r="F187" s="38" t="s">
        <v>28</v>
      </c>
      <c r="G187" s="38">
        <v>0.0</v>
      </c>
      <c r="H187" s="38" t="s">
        <v>31</v>
      </c>
    </row>
    <row r="188">
      <c r="A188" s="45" t="s">
        <v>1537</v>
      </c>
      <c r="B188" s="45" t="s">
        <v>1537</v>
      </c>
      <c r="C188" s="38" t="s">
        <v>186</v>
      </c>
      <c r="E188" s="38" t="s">
        <v>56</v>
      </c>
      <c r="G188" s="38">
        <v>1.0</v>
      </c>
    </row>
    <row r="189">
      <c r="A189" s="11" t="s">
        <v>1484</v>
      </c>
      <c r="B189" s="45" t="s">
        <v>1484</v>
      </c>
      <c r="C189" s="38" t="s">
        <v>186</v>
      </c>
      <c r="D189" s="38" t="s">
        <v>56</v>
      </c>
      <c r="G189" s="38">
        <v>0.0</v>
      </c>
      <c r="H189" s="38" t="s">
        <v>31</v>
      </c>
    </row>
    <row r="190">
      <c r="A190" s="11" t="s">
        <v>894</v>
      </c>
      <c r="B190" s="46" t="s">
        <v>894</v>
      </c>
      <c r="C190" s="38" t="s">
        <v>71</v>
      </c>
      <c r="D190" s="38" t="s">
        <v>186</v>
      </c>
      <c r="E190" s="38" t="s">
        <v>28</v>
      </c>
      <c r="F190" s="38" t="s">
        <v>31</v>
      </c>
      <c r="G190" s="38" t="s">
        <v>82</v>
      </c>
      <c r="H190" s="38" t="s">
        <v>31</v>
      </c>
    </row>
    <row r="191">
      <c r="A191" s="11" t="s">
        <v>453</v>
      </c>
      <c r="B191" s="46" t="s">
        <v>453</v>
      </c>
      <c r="C191" s="38" t="s">
        <v>30</v>
      </c>
      <c r="D191" s="38" t="s">
        <v>147</v>
      </c>
      <c r="E191" s="38" t="s">
        <v>28</v>
      </c>
      <c r="F191" s="38" t="s">
        <v>28</v>
      </c>
      <c r="G191" s="38">
        <v>0.0</v>
      </c>
      <c r="H191" s="38" t="s">
        <v>31</v>
      </c>
    </row>
    <row r="192">
      <c r="A192" s="11" t="s">
        <v>1125</v>
      </c>
      <c r="B192" s="46" t="s">
        <v>1125</v>
      </c>
      <c r="C192" s="38" t="s">
        <v>186</v>
      </c>
      <c r="E192" s="38" t="s">
        <v>1127</v>
      </c>
      <c r="F192" s="38" t="s">
        <v>31</v>
      </c>
      <c r="G192" s="38">
        <v>2.0</v>
      </c>
    </row>
    <row r="193">
      <c r="A193" s="11" t="s">
        <v>1005</v>
      </c>
      <c r="B193" s="46" t="s">
        <v>1005</v>
      </c>
      <c r="C193" s="38" t="s">
        <v>177</v>
      </c>
      <c r="D193" s="38" t="s">
        <v>56</v>
      </c>
      <c r="E193" s="38" t="s">
        <v>28</v>
      </c>
      <c r="F193" s="38" t="s">
        <v>28</v>
      </c>
      <c r="G193" s="38">
        <v>0.0</v>
      </c>
      <c r="H193" s="38" t="s">
        <v>31</v>
      </c>
    </row>
    <row r="194">
      <c r="A194" s="3" t="s">
        <v>175</v>
      </c>
      <c r="B194" s="45" t="s">
        <v>175</v>
      </c>
      <c r="C194" s="38" t="s">
        <v>177</v>
      </c>
      <c r="D194" s="38" t="s">
        <v>56</v>
      </c>
      <c r="E194" s="38" t="s">
        <v>28</v>
      </c>
      <c r="F194" s="38" t="s">
        <v>31</v>
      </c>
      <c r="G194" s="38">
        <v>1.0</v>
      </c>
    </row>
    <row r="195">
      <c r="A195" s="11" t="s">
        <v>1121</v>
      </c>
      <c r="B195" s="46" t="s">
        <v>1121</v>
      </c>
      <c r="C195" s="38" t="s">
        <v>128</v>
      </c>
      <c r="E195" s="38" t="s">
        <v>1122</v>
      </c>
      <c r="F195" s="38" t="s">
        <v>31</v>
      </c>
      <c r="G195" s="38">
        <v>1.0</v>
      </c>
    </row>
    <row r="196">
      <c r="A196" s="16" t="s">
        <v>235</v>
      </c>
      <c r="B196" s="46" t="s">
        <v>235</v>
      </c>
      <c r="C196" s="38" t="s">
        <v>111</v>
      </c>
      <c r="E196" s="38" t="s">
        <v>28</v>
      </c>
      <c r="F196" s="38" t="s">
        <v>31</v>
      </c>
      <c r="G196" s="38">
        <v>1.0</v>
      </c>
    </row>
    <row r="197">
      <c r="A197" s="11" t="s">
        <v>861</v>
      </c>
      <c r="B197" s="46" t="s">
        <v>861</v>
      </c>
      <c r="C197" s="38" t="s">
        <v>186</v>
      </c>
      <c r="E197" s="38" t="s">
        <v>28</v>
      </c>
      <c r="F197" s="38" t="s">
        <v>31</v>
      </c>
      <c r="G197" s="38" t="s">
        <v>82</v>
      </c>
      <c r="H197" s="38" t="s">
        <v>31</v>
      </c>
    </row>
    <row r="198">
      <c r="A198" s="16" t="s">
        <v>236</v>
      </c>
      <c r="B198" s="46" t="s">
        <v>236</v>
      </c>
      <c r="C198" s="38" t="s">
        <v>44</v>
      </c>
      <c r="D198" s="38" t="s">
        <v>56</v>
      </c>
      <c r="E198" s="38" t="s">
        <v>28</v>
      </c>
      <c r="F198" s="38" t="s">
        <v>31</v>
      </c>
      <c r="G198" s="38">
        <v>1.0</v>
      </c>
    </row>
    <row r="199">
      <c r="A199" s="2" t="s">
        <v>701</v>
      </c>
      <c r="B199" s="45" t="s">
        <v>701</v>
      </c>
      <c r="C199" s="38" t="s">
        <v>128</v>
      </c>
      <c r="G199" s="38">
        <v>0.0</v>
      </c>
      <c r="H199" s="38" t="s">
        <v>31</v>
      </c>
    </row>
    <row r="200">
      <c r="A200" s="11" t="s">
        <v>441</v>
      </c>
      <c r="B200" s="46" t="s">
        <v>441</v>
      </c>
      <c r="C200" s="38" t="s">
        <v>71</v>
      </c>
      <c r="E200" s="38" t="s">
        <v>28</v>
      </c>
      <c r="F200" s="38" t="s">
        <v>31</v>
      </c>
      <c r="G200" s="38" t="s">
        <v>82</v>
      </c>
      <c r="H200" s="38" t="s">
        <v>31</v>
      </c>
    </row>
    <row r="201">
      <c r="A201" s="45" t="s">
        <v>1630</v>
      </c>
      <c r="B201" s="45" t="s">
        <v>1630</v>
      </c>
      <c r="C201" s="38" t="s">
        <v>111</v>
      </c>
      <c r="G201" s="38">
        <v>1.0</v>
      </c>
    </row>
    <row r="202">
      <c r="A202" s="11" t="s">
        <v>702</v>
      </c>
      <c r="B202" s="46" t="s">
        <v>702</v>
      </c>
      <c r="C202" s="38" t="s">
        <v>90</v>
      </c>
      <c r="D202" s="38" t="s">
        <v>131</v>
      </c>
      <c r="E202" s="38" t="s">
        <v>28</v>
      </c>
      <c r="F202" s="38" t="s">
        <v>31</v>
      </c>
      <c r="G202" s="38" t="s">
        <v>82</v>
      </c>
      <c r="H202" s="38" t="s">
        <v>31</v>
      </c>
    </row>
    <row r="203">
      <c r="A203" s="11" t="s">
        <v>765</v>
      </c>
      <c r="B203" s="46" t="s">
        <v>765</v>
      </c>
      <c r="C203" s="38" t="s">
        <v>177</v>
      </c>
      <c r="E203" s="38" t="s">
        <v>28</v>
      </c>
      <c r="F203" s="38" t="s">
        <v>28</v>
      </c>
      <c r="G203" s="38">
        <v>1.0</v>
      </c>
    </row>
    <row r="204">
      <c r="A204" s="11" t="s">
        <v>857</v>
      </c>
      <c r="B204" s="45" t="s">
        <v>857</v>
      </c>
      <c r="C204" s="38" t="s">
        <v>177</v>
      </c>
      <c r="G204" s="38">
        <v>0.0</v>
      </c>
      <c r="H204" s="38" t="s">
        <v>31</v>
      </c>
    </row>
    <row r="205">
      <c r="A205" s="11" t="s">
        <v>500</v>
      </c>
      <c r="B205" s="46" t="s">
        <v>500</v>
      </c>
      <c r="C205" s="38" t="s">
        <v>177</v>
      </c>
      <c r="E205" s="38" t="s">
        <v>28</v>
      </c>
      <c r="F205" s="38" t="s">
        <v>31</v>
      </c>
      <c r="G205" s="38">
        <v>2.0</v>
      </c>
    </row>
    <row r="206">
      <c r="A206" s="11" t="s">
        <v>807</v>
      </c>
      <c r="B206" s="46" t="s">
        <v>807</v>
      </c>
      <c r="C206" s="38" t="s">
        <v>90</v>
      </c>
      <c r="D206" s="38" t="s">
        <v>30</v>
      </c>
      <c r="E206" s="38" t="s">
        <v>28</v>
      </c>
      <c r="F206" s="38" t="s">
        <v>28</v>
      </c>
      <c r="G206" s="38">
        <v>0.0</v>
      </c>
      <c r="H206" s="38" t="s">
        <v>31</v>
      </c>
    </row>
    <row r="207">
      <c r="A207" s="3" t="s">
        <v>119</v>
      </c>
      <c r="B207" s="45" t="s">
        <v>119</v>
      </c>
      <c r="C207" s="38" t="s">
        <v>90</v>
      </c>
      <c r="D207" s="38" t="s">
        <v>121</v>
      </c>
      <c r="G207" s="38">
        <v>1.0</v>
      </c>
    </row>
    <row r="208">
      <c r="A208" s="11" t="s">
        <v>1040</v>
      </c>
      <c r="B208" s="46" t="s">
        <v>1040</v>
      </c>
      <c r="C208" s="38" t="s">
        <v>81</v>
      </c>
      <c r="E208" s="38" t="s">
        <v>28</v>
      </c>
      <c r="F208" s="38" t="s">
        <v>28</v>
      </c>
      <c r="G208" s="38">
        <v>1.0</v>
      </c>
    </row>
    <row r="209">
      <c r="A209" s="11" t="s">
        <v>1196</v>
      </c>
      <c r="B209" s="45" t="s">
        <v>1196</v>
      </c>
      <c r="C209" s="38" t="s">
        <v>81</v>
      </c>
      <c r="G209" s="38">
        <v>1.0</v>
      </c>
    </row>
    <row r="210">
      <c r="A210" s="3" t="s">
        <v>67</v>
      </c>
      <c r="B210" s="46" t="s">
        <v>67</v>
      </c>
      <c r="C210" s="38" t="s">
        <v>71</v>
      </c>
      <c r="E210" s="38" t="s">
        <v>72</v>
      </c>
      <c r="F210" s="38" t="s">
        <v>31</v>
      </c>
      <c r="G210" s="38">
        <v>1.0</v>
      </c>
    </row>
    <row r="211">
      <c r="A211" s="11" t="s">
        <v>99</v>
      </c>
      <c r="B211" s="46" t="s">
        <v>99</v>
      </c>
      <c r="C211" s="38" t="s">
        <v>30</v>
      </c>
      <c r="E211" s="38" t="s">
        <v>28</v>
      </c>
      <c r="F211" s="38" t="s">
        <v>31</v>
      </c>
      <c r="G211" s="38">
        <v>1.0</v>
      </c>
    </row>
    <row r="212">
      <c r="A212" s="11" t="s">
        <v>1388</v>
      </c>
      <c r="B212" s="45" t="s">
        <v>1388</v>
      </c>
      <c r="C212" s="38" t="s">
        <v>81</v>
      </c>
      <c r="G212" s="38">
        <v>1.0</v>
      </c>
    </row>
    <row r="213">
      <c r="A213" s="11" t="s">
        <v>929</v>
      </c>
      <c r="B213" s="45" t="s">
        <v>929</v>
      </c>
      <c r="C213" s="38" t="s">
        <v>81</v>
      </c>
      <c r="G213" s="38">
        <v>0.0</v>
      </c>
      <c r="H213" s="38" t="s">
        <v>31</v>
      </c>
    </row>
    <row r="214">
      <c r="A214" s="3" t="s">
        <v>250</v>
      </c>
      <c r="B214" s="46" t="s">
        <v>250</v>
      </c>
      <c r="C214" s="38" t="s">
        <v>81</v>
      </c>
      <c r="E214" s="38" t="s">
        <v>28</v>
      </c>
      <c r="F214" s="38" t="s">
        <v>31</v>
      </c>
      <c r="G214" s="38">
        <v>1.0</v>
      </c>
    </row>
    <row r="215">
      <c r="A215" s="11" t="s">
        <v>766</v>
      </c>
      <c r="B215" s="46" t="s">
        <v>766</v>
      </c>
      <c r="C215" s="38" t="s">
        <v>81</v>
      </c>
      <c r="E215" s="38" t="s">
        <v>28</v>
      </c>
      <c r="F215" s="38" t="s">
        <v>28</v>
      </c>
      <c r="G215" s="38">
        <v>0.0</v>
      </c>
      <c r="H215" s="38" t="s">
        <v>31</v>
      </c>
    </row>
    <row r="216">
      <c r="A216" s="3" t="s">
        <v>314</v>
      </c>
      <c r="B216" s="60" t="s">
        <v>314</v>
      </c>
      <c r="C216" s="38" t="s">
        <v>81</v>
      </c>
      <c r="E216" s="38" t="s">
        <v>28</v>
      </c>
      <c r="F216" s="38" t="s">
        <v>31</v>
      </c>
      <c r="G216" s="38">
        <v>2.0</v>
      </c>
    </row>
    <row r="217">
      <c r="A217" s="3" t="s">
        <v>468</v>
      </c>
      <c r="B217" s="46" t="s">
        <v>468</v>
      </c>
      <c r="C217" s="38" t="s">
        <v>111</v>
      </c>
      <c r="E217" s="38" t="s">
        <v>28</v>
      </c>
      <c r="F217" s="38" t="s">
        <v>31</v>
      </c>
      <c r="G217" s="38">
        <v>1.0</v>
      </c>
    </row>
    <row r="218">
      <c r="A218" s="45" t="s">
        <v>1595</v>
      </c>
      <c r="B218" s="45" t="s">
        <v>1595</v>
      </c>
      <c r="C218" s="38" t="s">
        <v>33</v>
      </c>
      <c r="D218" s="38" t="s">
        <v>226</v>
      </c>
      <c r="G218" s="38">
        <v>0.0</v>
      </c>
      <c r="H218" s="38" t="s">
        <v>31</v>
      </c>
    </row>
    <row r="219">
      <c r="A219" s="3" t="s">
        <v>341</v>
      </c>
      <c r="B219" s="46" t="s">
        <v>341</v>
      </c>
      <c r="C219" s="38" t="s">
        <v>81</v>
      </c>
      <c r="D219" s="38" t="s">
        <v>56</v>
      </c>
      <c r="E219" s="38" t="s">
        <v>28</v>
      </c>
      <c r="F219" s="38" t="s">
        <v>31</v>
      </c>
      <c r="G219" s="38" t="s">
        <v>82</v>
      </c>
      <c r="H219" s="38" t="s">
        <v>31</v>
      </c>
    </row>
    <row r="220">
      <c r="A220" s="11" t="s">
        <v>1367</v>
      </c>
      <c r="B220" s="45" t="s">
        <v>1367</v>
      </c>
      <c r="C220" s="38" t="s">
        <v>44</v>
      </c>
      <c r="D220" s="38" t="s">
        <v>131</v>
      </c>
      <c r="G220" s="38">
        <v>0.0</v>
      </c>
      <c r="H220" s="38" t="s">
        <v>31</v>
      </c>
    </row>
    <row r="221">
      <c r="A221" s="3" t="s">
        <v>1271</v>
      </c>
      <c r="B221" s="45" t="s">
        <v>1271</v>
      </c>
      <c r="C221" s="38" t="s">
        <v>33</v>
      </c>
      <c r="F221" s="38" t="s">
        <v>31</v>
      </c>
      <c r="G221" s="38" t="s">
        <v>82</v>
      </c>
      <c r="H221" s="38" t="s">
        <v>31</v>
      </c>
    </row>
    <row r="222">
      <c r="A222" s="11" t="s">
        <v>672</v>
      </c>
      <c r="B222" s="46" t="s">
        <v>672</v>
      </c>
      <c r="C222" s="38" t="s">
        <v>90</v>
      </c>
      <c r="D222" s="38" t="s">
        <v>131</v>
      </c>
      <c r="E222" s="38" t="s">
        <v>28</v>
      </c>
      <c r="F222" s="38" t="s">
        <v>28</v>
      </c>
      <c r="G222" s="38">
        <v>0.0</v>
      </c>
      <c r="H222" s="38" t="s">
        <v>31</v>
      </c>
    </row>
    <row r="223">
      <c r="A223" s="11" t="s">
        <v>1219</v>
      </c>
      <c r="B223" s="45" t="s">
        <v>1219</v>
      </c>
      <c r="C223" s="38" t="s">
        <v>111</v>
      </c>
      <c r="G223" s="38">
        <v>0.0</v>
      </c>
      <c r="H223" s="38" t="s">
        <v>31</v>
      </c>
    </row>
    <row r="224">
      <c r="A224" s="3" t="s">
        <v>108</v>
      </c>
      <c r="B224" s="46" t="s">
        <v>108</v>
      </c>
      <c r="C224" s="38" t="s">
        <v>111</v>
      </c>
      <c r="E224" s="38" t="s">
        <v>28</v>
      </c>
      <c r="F224" s="38" t="s">
        <v>31</v>
      </c>
      <c r="G224" s="38">
        <v>1.0</v>
      </c>
    </row>
    <row r="225">
      <c r="A225" s="11" t="s">
        <v>1069</v>
      </c>
      <c r="B225" s="46" t="s">
        <v>1069</v>
      </c>
      <c r="C225" s="38" t="s">
        <v>128</v>
      </c>
      <c r="D225" s="38" t="s">
        <v>131</v>
      </c>
      <c r="E225" s="38" t="s">
        <v>28</v>
      </c>
      <c r="F225" s="38" t="s">
        <v>28</v>
      </c>
      <c r="G225" s="38">
        <v>0.0</v>
      </c>
      <c r="H225" s="38" t="s">
        <v>31</v>
      </c>
    </row>
    <row r="226">
      <c r="A226" s="11" t="s">
        <v>570</v>
      </c>
      <c r="B226" s="46" t="s">
        <v>570</v>
      </c>
      <c r="C226" s="38" t="s">
        <v>29</v>
      </c>
      <c r="D226" s="38" t="s">
        <v>111</v>
      </c>
      <c r="E226" s="38" t="s">
        <v>64</v>
      </c>
      <c r="F226" s="38" t="s">
        <v>31</v>
      </c>
      <c r="G226" s="38">
        <v>1.0</v>
      </c>
    </row>
    <row r="227">
      <c r="A227" s="11" t="s">
        <v>1303</v>
      </c>
      <c r="B227" s="45" t="s">
        <v>1303</v>
      </c>
      <c r="C227" s="38" t="s">
        <v>29</v>
      </c>
      <c r="D227" s="38" t="s">
        <v>111</v>
      </c>
      <c r="G227" s="38">
        <v>1.0</v>
      </c>
    </row>
    <row r="228">
      <c r="A228" s="11" t="s">
        <v>1178</v>
      </c>
      <c r="B228" s="45" t="s">
        <v>1178</v>
      </c>
      <c r="C228" s="38" t="s">
        <v>71</v>
      </c>
      <c r="G228" s="38">
        <v>0.0</v>
      </c>
      <c r="H228" s="38" t="s">
        <v>31</v>
      </c>
    </row>
    <row r="229">
      <c r="A229" s="11" t="s">
        <v>368</v>
      </c>
      <c r="B229" s="46" t="s">
        <v>2714</v>
      </c>
      <c r="C229" s="38" t="s">
        <v>71</v>
      </c>
      <c r="D229" s="38" t="s">
        <v>56</v>
      </c>
      <c r="E229" s="38" t="s">
        <v>28</v>
      </c>
      <c r="F229" s="38" t="s">
        <v>31</v>
      </c>
      <c r="G229" s="38" t="s">
        <v>82</v>
      </c>
      <c r="H229" s="38" t="s">
        <v>31</v>
      </c>
    </row>
    <row r="230">
      <c r="A230" s="11" t="s">
        <v>398</v>
      </c>
      <c r="B230" s="46" t="s">
        <v>398</v>
      </c>
      <c r="C230" s="38" t="s">
        <v>71</v>
      </c>
      <c r="D230" s="38" t="s">
        <v>56</v>
      </c>
      <c r="E230" s="38" t="s">
        <v>28</v>
      </c>
      <c r="F230" s="38" t="s">
        <v>28</v>
      </c>
      <c r="G230" s="38">
        <v>0.0</v>
      </c>
      <c r="H230" s="38" t="s">
        <v>31</v>
      </c>
    </row>
    <row r="231">
      <c r="A231" s="11" t="s">
        <v>917</v>
      </c>
      <c r="B231" s="46" t="s">
        <v>917</v>
      </c>
      <c r="C231" s="38" t="s">
        <v>44</v>
      </c>
      <c r="E231" s="38" t="s">
        <v>28</v>
      </c>
      <c r="F231" s="38" t="s">
        <v>31</v>
      </c>
      <c r="G231" s="38">
        <v>1.0</v>
      </c>
    </row>
    <row r="232">
      <c r="A232" s="3" t="s">
        <v>41</v>
      </c>
      <c r="B232" s="46" t="s">
        <v>41</v>
      </c>
      <c r="C232" s="38" t="s">
        <v>33</v>
      </c>
      <c r="E232" s="38" t="s">
        <v>42</v>
      </c>
      <c r="F232" s="38" t="s">
        <v>31</v>
      </c>
      <c r="G232" s="38">
        <v>2.0</v>
      </c>
    </row>
    <row r="233">
      <c r="A233" s="45" t="s">
        <v>1531</v>
      </c>
      <c r="B233" s="45" t="s">
        <v>1531</v>
      </c>
      <c r="C233" s="38" t="s">
        <v>44</v>
      </c>
      <c r="G233" s="38">
        <v>0.0</v>
      </c>
      <c r="H233" s="38" t="s">
        <v>31</v>
      </c>
    </row>
    <row r="234">
      <c r="A234" s="11" t="s">
        <v>1109</v>
      </c>
      <c r="B234" s="46" t="s">
        <v>1109</v>
      </c>
      <c r="C234" s="38" t="s">
        <v>29</v>
      </c>
      <c r="D234" s="38" t="s">
        <v>131</v>
      </c>
      <c r="E234" s="38" t="s">
        <v>28</v>
      </c>
      <c r="F234" s="38" t="s">
        <v>31</v>
      </c>
      <c r="G234" s="38">
        <v>1.0</v>
      </c>
    </row>
    <row r="235">
      <c r="A235" s="11" t="s">
        <v>1110</v>
      </c>
      <c r="B235" s="46" t="s">
        <v>1110</v>
      </c>
      <c r="C235" s="38" t="s">
        <v>29</v>
      </c>
      <c r="D235" s="38" t="s">
        <v>131</v>
      </c>
      <c r="E235" s="38" t="s">
        <v>28</v>
      </c>
      <c r="F235" s="38" t="s">
        <v>28</v>
      </c>
      <c r="G235" s="38">
        <v>0.0</v>
      </c>
      <c r="H235" s="38" t="s">
        <v>31</v>
      </c>
    </row>
    <row r="236">
      <c r="A236" s="11" t="s">
        <v>157</v>
      </c>
      <c r="B236" s="46" t="s">
        <v>157</v>
      </c>
      <c r="C236" s="38" t="s">
        <v>44</v>
      </c>
      <c r="E236" s="38" t="s">
        <v>28</v>
      </c>
      <c r="F236" s="38" t="s">
        <v>31</v>
      </c>
      <c r="G236" s="38">
        <v>1.0</v>
      </c>
    </row>
    <row r="237">
      <c r="A237" s="11" t="s">
        <v>995</v>
      </c>
      <c r="B237" s="46" t="s">
        <v>995</v>
      </c>
      <c r="C237" s="38" t="s">
        <v>81</v>
      </c>
      <c r="E237" s="38" t="s">
        <v>28</v>
      </c>
      <c r="F237" s="38" t="s">
        <v>28</v>
      </c>
      <c r="G237" s="38">
        <v>1.0</v>
      </c>
    </row>
    <row r="238">
      <c r="A238" s="3" t="s">
        <v>714</v>
      </c>
      <c r="B238" s="46" t="s">
        <v>714</v>
      </c>
      <c r="C238" s="38" t="s">
        <v>172</v>
      </c>
      <c r="E238" s="38" t="s">
        <v>28</v>
      </c>
      <c r="F238" s="38" t="s">
        <v>31</v>
      </c>
      <c r="G238" s="38">
        <v>2.0</v>
      </c>
    </row>
    <row r="239">
      <c r="A239" s="11" t="s">
        <v>1208</v>
      </c>
      <c r="B239" s="45" t="s">
        <v>1208</v>
      </c>
      <c r="C239" s="38" t="s">
        <v>33</v>
      </c>
      <c r="G239" s="38">
        <v>0.0</v>
      </c>
      <c r="H239" s="38" t="s">
        <v>31</v>
      </c>
    </row>
    <row r="240">
      <c r="A240" s="46" t="s">
        <v>1006</v>
      </c>
      <c r="B240" s="46" t="s">
        <v>1006</v>
      </c>
      <c r="C240" s="38" t="s">
        <v>33</v>
      </c>
      <c r="D240" s="38" t="s">
        <v>56</v>
      </c>
      <c r="E240" s="38" t="s">
        <v>28</v>
      </c>
      <c r="F240" s="38" t="s">
        <v>28</v>
      </c>
      <c r="G240" s="38">
        <v>1.0</v>
      </c>
    </row>
    <row r="241">
      <c r="A241" s="11" t="s">
        <v>399</v>
      </c>
      <c r="B241" s="46" t="s">
        <v>399</v>
      </c>
      <c r="C241" s="38" t="s">
        <v>71</v>
      </c>
      <c r="D241" s="38" t="s">
        <v>56</v>
      </c>
      <c r="E241" s="38" t="s">
        <v>400</v>
      </c>
      <c r="F241" s="38" t="s">
        <v>31</v>
      </c>
      <c r="G241" s="38">
        <v>2.0</v>
      </c>
    </row>
    <row r="242">
      <c r="A242" s="11" t="s">
        <v>756</v>
      </c>
      <c r="B242" s="46" t="s">
        <v>756</v>
      </c>
      <c r="C242" s="38" t="s">
        <v>44</v>
      </c>
      <c r="E242" s="38" t="s">
        <v>28</v>
      </c>
      <c r="F242" s="38" t="s">
        <v>28</v>
      </c>
      <c r="G242" s="38">
        <v>0.0</v>
      </c>
      <c r="H242" s="38" t="s">
        <v>31</v>
      </c>
    </row>
    <row r="243">
      <c r="A243" s="45" t="s">
        <v>1543</v>
      </c>
      <c r="B243" s="45" t="s">
        <v>1543</v>
      </c>
      <c r="C243" s="38" t="s">
        <v>172</v>
      </c>
      <c r="G243" s="38">
        <v>0.0</v>
      </c>
    </row>
    <row r="244">
      <c r="A244" s="11" t="s">
        <v>1114</v>
      </c>
      <c r="B244" s="46" t="s">
        <v>1114</v>
      </c>
      <c r="C244" s="38" t="s">
        <v>172</v>
      </c>
      <c r="E244" s="38" t="s">
        <v>28</v>
      </c>
      <c r="F244" s="38" t="s">
        <v>28</v>
      </c>
      <c r="G244" s="38">
        <v>0.0</v>
      </c>
      <c r="H244" s="38" t="s">
        <v>31</v>
      </c>
    </row>
    <row r="245">
      <c r="A245" s="11" t="s">
        <v>1070</v>
      </c>
      <c r="B245" s="46" t="s">
        <v>1070</v>
      </c>
      <c r="C245" s="38" t="s">
        <v>128</v>
      </c>
      <c r="D245" s="38" t="s">
        <v>186</v>
      </c>
      <c r="E245" s="38" t="s">
        <v>28</v>
      </c>
      <c r="F245" s="38" t="s">
        <v>28</v>
      </c>
      <c r="G245" s="38">
        <v>0.0</v>
      </c>
      <c r="H245" s="38" t="s">
        <v>31</v>
      </c>
    </row>
    <row r="246">
      <c r="A246" s="11" t="s">
        <v>350</v>
      </c>
      <c r="B246" s="46" t="s">
        <v>350</v>
      </c>
      <c r="C246" s="38" t="s">
        <v>29</v>
      </c>
      <c r="E246" s="38" t="s">
        <v>28</v>
      </c>
      <c r="F246" s="38" t="s">
        <v>31</v>
      </c>
      <c r="G246" s="38">
        <v>1.0</v>
      </c>
    </row>
    <row r="247">
      <c r="A247" s="3" t="s">
        <v>566</v>
      </c>
      <c r="B247" s="46" t="s">
        <v>566</v>
      </c>
      <c r="C247" s="38" t="s">
        <v>29</v>
      </c>
      <c r="D247" s="38" t="s">
        <v>30</v>
      </c>
      <c r="E247" s="38" t="s">
        <v>28</v>
      </c>
      <c r="F247" s="38" t="s">
        <v>31</v>
      </c>
      <c r="G247" s="38">
        <v>1.0</v>
      </c>
    </row>
    <row r="248">
      <c r="A248" s="11" t="s">
        <v>968</v>
      </c>
      <c r="B248" s="46" t="s">
        <v>968</v>
      </c>
      <c r="C248" s="38" t="s">
        <v>90</v>
      </c>
      <c r="D248" s="38" t="s">
        <v>131</v>
      </c>
      <c r="E248" s="38" t="s">
        <v>28</v>
      </c>
      <c r="F248" s="38" t="s">
        <v>28</v>
      </c>
      <c r="G248" s="38">
        <v>0.0</v>
      </c>
      <c r="H248" s="38" t="s">
        <v>31</v>
      </c>
    </row>
    <row r="249">
      <c r="A249" s="45" t="s">
        <v>1506</v>
      </c>
      <c r="B249" s="45" t="s">
        <v>1506</v>
      </c>
      <c r="C249" s="38" t="s">
        <v>186</v>
      </c>
      <c r="G249" s="38">
        <v>1.0</v>
      </c>
    </row>
    <row r="250">
      <c r="A250" s="16" t="s">
        <v>268</v>
      </c>
      <c r="B250" s="46" t="s">
        <v>268</v>
      </c>
      <c r="C250" s="38" t="s">
        <v>44</v>
      </c>
      <c r="D250" s="38" t="s">
        <v>177</v>
      </c>
      <c r="E250" s="38" t="s">
        <v>28</v>
      </c>
      <c r="F250" s="38" t="s">
        <v>31</v>
      </c>
      <c r="G250" s="38">
        <v>1.0</v>
      </c>
    </row>
    <row r="251">
      <c r="A251" s="3" t="s">
        <v>43</v>
      </c>
      <c r="B251" s="46" t="s">
        <v>43</v>
      </c>
      <c r="C251" s="38" t="s">
        <v>44</v>
      </c>
      <c r="E251" s="38" t="s">
        <v>45</v>
      </c>
      <c r="F251" s="38" t="s">
        <v>31</v>
      </c>
      <c r="G251" s="38">
        <v>2.0</v>
      </c>
    </row>
    <row r="252">
      <c r="A252" s="45" t="s">
        <v>1420</v>
      </c>
      <c r="B252" s="45" t="s">
        <v>1420</v>
      </c>
      <c r="C252" s="38" t="s">
        <v>44</v>
      </c>
      <c r="E252" s="38" t="s">
        <v>147</v>
      </c>
      <c r="G252" s="38">
        <v>1.0</v>
      </c>
    </row>
    <row r="253">
      <c r="A253" s="11" t="s">
        <v>1157</v>
      </c>
      <c r="B253" s="46" t="s">
        <v>1157</v>
      </c>
      <c r="C253" s="38" t="s">
        <v>75</v>
      </c>
      <c r="D253" s="38" t="s">
        <v>177</v>
      </c>
      <c r="E253" s="38" t="s">
        <v>28</v>
      </c>
      <c r="F253" s="38" t="s">
        <v>28</v>
      </c>
      <c r="G253" s="38">
        <v>0.0</v>
      </c>
      <c r="H253" s="38" t="s">
        <v>31</v>
      </c>
    </row>
    <row r="254">
      <c r="A254" s="3" t="s">
        <v>359</v>
      </c>
      <c r="B254" s="59" t="s">
        <v>359</v>
      </c>
      <c r="C254" s="38" t="s">
        <v>71</v>
      </c>
      <c r="E254" s="38" t="s">
        <v>28</v>
      </c>
      <c r="F254" s="38" t="s">
        <v>31</v>
      </c>
      <c r="G254" s="38" t="s">
        <v>82</v>
      </c>
      <c r="H254" s="38" t="s">
        <v>31</v>
      </c>
    </row>
    <row r="255">
      <c r="A255" s="11" t="s">
        <v>1012</v>
      </c>
      <c r="B255" s="46" t="s">
        <v>1012</v>
      </c>
      <c r="C255" s="38" t="s">
        <v>71</v>
      </c>
      <c r="E255" s="38" t="s">
        <v>28</v>
      </c>
      <c r="F255" s="38" t="s">
        <v>28</v>
      </c>
      <c r="G255" s="38">
        <v>0.0</v>
      </c>
      <c r="H255" s="38" t="s">
        <v>31</v>
      </c>
    </row>
    <row r="256">
      <c r="A256" s="45" t="s">
        <v>1554</v>
      </c>
      <c r="B256" s="45" t="s">
        <v>1554</v>
      </c>
      <c r="C256" s="38" t="s">
        <v>186</v>
      </c>
      <c r="D256" s="38" t="s">
        <v>128</v>
      </c>
      <c r="G256" s="38">
        <v>1.0</v>
      </c>
    </row>
    <row r="257">
      <c r="A257" s="11" t="s">
        <v>1179</v>
      </c>
      <c r="B257" s="45" t="s">
        <v>1179</v>
      </c>
      <c r="C257" s="38" t="s">
        <v>111</v>
      </c>
      <c r="D257" s="38" t="s">
        <v>226</v>
      </c>
      <c r="G257" s="38">
        <v>0.0</v>
      </c>
      <c r="H257" s="38" t="s">
        <v>31</v>
      </c>
    </row>
    <row r="258">
      <c r="A258" s="11" t="s">
        <v>984</v>
      </c>
      <c r="B258" s="46" t="s">
        <v>984</v>
      </c>
      <c r="C258" s="38" t="s">
        <v>90</v>
      </c>
      <c r="D258" s="38" t="s">
        <v>81</v>
      </c>
      <c r="E258" s="38" t="s">
        <v>28</v>
      </c>
      <c r="F258" s="38" t="s">
        <v>28</v>
      </c>
      <c r="G258" s="38">
        <v>0.0</v>
      </c>
      <c r="H258" s="38" t="s">
        <v>31</v>
      </c>
    </row>
    <row r="259">
      <c r="A259" s="11" t="s">
        <v>1300</v>
      </c>
      <c r="B259" s="45" t="s">
        <v>1300</v>
      </c>
      <c r="C259" s="38" t="s">
        <v>30</v>
      </c>
      <c r="G259" s="38">
        <v>0.0</v>
      </c>
      <c r="H259" s="38" t="s">
        <v>31</v>
      </c>
    </row>
    <row r="260">
      <c r="A260" s="45" t="s">
        <v>1550</v>
      </c>
      <c r="B260" s="45" t="s">
        <v>1550</v>
      </c>
      <c r="C260" s="38" t="s">
        <v>186</v>
      </c>
      <c r="D260" s="38" t="s">
        <v>128</v>
      </c>
      <c r="G260" s="38">
        <v>0.0</v>
      </c>
      <c r="H260" s="38" t="s">
        <v>31</v>
      </c>
    </row>
    <row r="261">
      <c r="A261" s="11" t="s">
        <v>1248</v>
      </c>
      <c r="B261" s="45" t="s">
        <v>1248</v>
      </c>
      <c r="C261" s="38" t="s">
        <v>111</v>
      </c>
      <c r="D261" s="38" t="s">
        <v>172</v>
      </c>
      <c r="G261" s="38">
        <v>0.0</v>
      </c>
      <c r="H261" s="38" t="s">
        <v>31</v>
      </c>
    </row>
    <row r="262">
      <c r="A262" s="3" t="s">
        <v>315</v>
      </c>
      <c r="B262" s="46" t="s">
        <v>315</v>
      </c>
      <c r="C262" s="38" t="s">
        <v>177</v>
      </c>
      <c r="D262" s="38" t="s">
        <v>30</v>
      </c>
      <c r="E262" s="38" t="s">
        <v>28</v>
      </c>
      <c r="F262" s="38" t="s">
        <v>31</v>
      </c>
      <c r="G262" s="38">
        <v>2.0</v>
      </c>
    </row>
    <row r="263">
      <c r="A263" s="11" t="s">
        <v>646</v>
      </c>
      <c r="B263" s="46" t="s">
        <v>646</v>
      </c>
      <c r="C263" s="38" t="s">
        <v>44</v>
      </c>
      <c r="D263" s="38" t="s">
        <v>128</v>
      </c>
      <c r="E263" s="38" t="s">
        <v>28</v>
      </c>
      <c r="F263" s="38" t="s">
        <v>28</v>
      </c>
      <c r="G263" s="38">
        <v>0.0</v>
      </c>
      <c r="H263" s="38" t="s">
        <v>31</v>
      </c>
    </row>
    <row r="264">
      <c r="A264" s="3" t="s">
        <v>1397</v>
      </c>
      <c r="B264" s="45" t="s">
        <v>1397</v>
      </c>
      <c r="C264" s="38" t="s">
        <v>90</v>
      </c>
      <c r="D264" s="38" t="s">
        <v>131</v>
      </c>
      <c r="G264" s="38" t="s">
        <v>82</v>
      </c>
      <c r="H264" s="38" t="s">
        <v>31</v>
      </c>
    </row>
    <row r="265">
      <c r="A265" s="45" t="s">
        <v>1566</v>
      </c>
      <c r="B265" s="45" t="s">
        <v>1566</v>
      </c>
      <c r="C265" s="38" t="s">
        <v>177</v>
      </c>
      <c r="D265" s="38" t="s">
        <v>30</v>
      </c>
      <c r="G265" s="38">
        <v>0.0</v>
      </c>
      <c r="H265" s="38" t="s">
        <v>31</v>
      </c>
    </row>
    <row r="266">
      <c r="A266" s="11" t="s">
        <v>442</v>
      </c>
      <c r="B266" s="46" t="s">
        <v>442</v>
      </c>
      <c r="C266" s="38" t="s">
        <v>121</v>
      </c>
      <c r="D266" s="38" t="s">
        <v>128</v>
      </c>
      <c r="E266" s="38" t="s">
        <v>28</v>
      </c>
      <c r="F266" s="38" t="s">
        <v>31</v>
      </c>
      <c r="G266" s="38">
        <v>2.0</v>
      </c>
    </row>
    <row r="267">
      <c r="A267" s="3" t="s">
        <v>1090</v>
      </c>
      <c r="B267" s="45" t="s">
        <v>1090</v>
      </c>
      <c r="C267" s="38" t="s">
        <v>186</v>
      </c>
      <c r="D267" s="38" t="s">
        <v>128</v>
      </c>
      <c r="G267" s="38">
        <v>2.0</v>
      </c>
    </row>
    <row r="268">
      <c r="A268" s="11" t="s">
        <v>1088</v>
      </c>
      <c r="B268" s="46" t="s">
        <v>1088</v>
      </c>
      <c r="C268" s="38" t="s">
        <v>121</v>
      </c>
      <c r="E268" s="38" t="s">
        <v>28</v>
      </c>
      <c r="F268" s="38" t="s">
        <v>28</v>
      </c>
      <c r="G268" s="38">
        <v>0.0</v>
      </c>
      <c r="H268" s="38" t="s">
        <v>31</v>
      </c>
    </row>
    <row r="269">
      <c r="A269" s="3" t="s">
        <v>342</v>
      </c>
      <c r="B269" s="46" t="s">
        <v>342</v>
      </c>
      <c r="C269" s="38" t="s">
        <v>71</v>
      </c>
      <c r="D269" s="38" t="s">
        <v>111</v>
      </c>
      <c r="E269" s="38" t="s">
        <v>28</v>
      </c>
      <c r="F269" s="38" t="s">
        <v>31</v>
      </c>
      <c r="G269" s="38" t="s">
        <v>82</v>
      </c>
      <c r="H269" s="38" t="s">
        <v>31</v>
      </c>
    </row>
    <row r="270">
      <c r="A270" s="3" t="s">
        <v>1427</v>
      </c>
      <c r="B270" s="45" t="s">
        <v>2715</v>
      </c>
      <c r="C270" s="38" t="s">
        <v>177</v>
      </c>
      <c r="D270" s="38" t="s">
        <v>186</v>
      </c>
      <c r="G270" s="38" t="s">
        <v>82</v>
      </c>
      <c r="H270" s="38" t="s">
        <v>31</v>
      </c>
    </row>
    <row r="271">
      <c r="A271" s="11" t="s">
        <v>1242</v>
      </c>
      <c r="B271" s="45" t="s">
        <v>1242</v>
      </c>
      <c r="C271" s="38" t="s">
        <v>75</v>
      </c>
      <c r="G271" s="38">
        <v>0.0</v>
      </c>
      <c r="H271" s="38" t="s">
        <v>31</v>
      </c>
    </row>
    <row r="272">
      <c r="A272" s="11" t="s">
        <v>1158</v>
      </c>
      <c r="B272" s="46" t="s">
        <v>1158</v>
      </c>
      <c r="C272" s="38" t="s">
        <v>75</v>
      </c>
      <c r="E272" s="38" t="s">
        <v>28</v>
      </c>
      <c r="F272" s="38" t="s">
        <v>28</v>
      </c>
      <c r="G272" s="38">
        <v>0.0</v>
      </c>
      <c r="H272" s="38" t="s">
        <v>31</v>
      </c>
    </row>
    <row r="273">
      <c r="A273" s="3" t="s">
        <v>201</v>
      </c>
      <c r="B273" s="46" t="s">
        <v>201</v>
      </c>
      <c r="C273" s="38" t="s">
        <v>71</v>
      </c>
      <c r="E273" s="38" t="s">
        <v>28</v>
      </c>
      <c r="F273" s="38" t="s">
        <v>31</v>
      </c>
      <c r="G273" s="38">
        <v>1.0</v>
      </c>
    </row>
    <row r="274">
      <c r="A274" s="11" t="s">
        <v>865</v>
      </c>
      <c r="B274" s="46" t="s">
        <v>865</v>
      </c>
      <c r="C274" s="38" t="s">
        <v>128</v>
      </c>
      <c r="D274" s="38" t="s">
        <v>56</v>
      </c>
      <c r="E274" s="38" t="s">
        <v>28</v>
      </c>
      <c r="F274" s="38" t="s">
        <v>31</v>
      </c>
      <c r="G274" s="38">
        <v>1.0</v>
      </c>
    </row>
    <row r="275">
      <c r="A275" s="11" t="s">
        <v>925</v>
      </c>
      <c r="B275" s="46" t="s">
        <v>925</v>
      </c>
      <c r="C275" s="38" t="s">
        <v>128</v>
      </c>
      <c r="D275" s="38" t="s">
        <v>56</v>
      </c>
      <c r="E275" s="38" t="s">
        <v>28</v>
      </c>
      <c r="F275" s="38" t="s">
        <v>28</v>
      </c>
      <c r="G275" s="38">
        <v>0.0</v>
      </c>
      <c r="H275" s="38" t="s">
        <v>31</v>
      </c>
    </row>
    <row r="276">
      <c r="A276" s="11" t="s">
        <v>370</v>
      </c>
      <c r="B276" s="46" t="s">
        <v>370</v>
      </c>
      <c r="C276" s="38" t="s">
        <v>29</v>
      </c>
      <c r="D276" s="38" t="s">
        <v>30</v>
      </c>
      <c r="E276" s="38" t="s">
        <v>28</v>
      </c>
      <c r="F276" s="38" t="s">
        <v>28</v>
      </c>
      <c r="G276" s="38">
        <v>1.0</v>
      </c>
    </row>
    <row r="277">
      <c r="A277" s="11" t="s">
        <v>731</v>
      </c>
      <c r="B277" s="46" t="s">
        <v>731</v>
      </c>
      <c r="C277" s="38" t="s">
        <v>29</v>
      </c>
      <c r="E277" s="38" t="s">
        <v>28</v>
      </c>
      <c r="F277" s="38" t="s">
        <v>28</v>
      </c>
      <c r="G277" s="38">
        <v>0.0</v>
      </c>
      <c r="H277" s="38" t="s">
        <v>31</v>
      </c>
    </row>
    <row r="278">
      <c r="A278" s="11" t="s">
        <v>573</v>
      </c>
      <c r="B278" s="46" t="s">
        <v>573</v>
      </c>
      <c r="C278" s="38" t="s">
        <v>30</v>
      </c>
      <c r="D278" s="38" t="s">
        <v>56</v>
      </c>
      <c r="E278" s="38" t="s">
        <v>28</v>
      </c>
      <c r="F278" s="38" t="s">
        <v>28</v>
      </c>
      <c r="G278" s="38">
        <v>1.0</v>
      </c>
    </row>
    <row r="279">
      <c r="A279" s="11" t="s">
        <v>159</v>
      </c>
      <c r="B279" s="46" t="s">
        <v>159</v>
      </c>
      <c r="C279" s="38" t="s">
        <v>44</v>
      </c>
      <c r="E279" s="38" t="s">
        <v>28</v>
      </c>
      <c r="F279" s="38" t="s">
        <v>31</v>
      </c>
      <c r="G279" s="38">
        <v>1.0</v>
      </c>
    </row>
    <row r="280">
      <c r="A280" s="11" t="s">
        <v>853</v>
      </c>
      <c r="B280" s="46" t="s">
        <v>853</v>
      </c>
      <c r="C280" s="38" t="s">
        <v>44</v>
      </c>
      <c r="E280" s="38" t="s">
        <v>28</v>
      </c>
      <c r="F280" s="38" t="s">
        <v>28</v>
      </c>
      <c r="G280" s="38">
        <v>0.0</v>
      </c>
      <c r="H280" s="38" t="s">
        <v>31</v>
      </c>
    </row>
    <row r="281">
      <c r="A281" s="11" t="s">
        <v>1269</v>
      </c>
      <c r="B281" s="45" t="s">
        <v>1269</v>
      </c>
      <c r="C281" s="38" t="s">
        <v>121</v>
      </c>
      <c r="D281" s="38" t="s">
        <v>128</v>
      </c>
      <c r="G281" s="38">
        <v>0.0</v>
      </c>
      <c r="H281" s="38" t="s">
        <v>31</v>
      </c>
    </row>
    <row r="282">
      <c r="A282" s="3" t="s">
        <v>469</v>
      </c>
      <c r="B282" s="46" t="s">
        <v>469</v>
      </c>
      <c r="C282" s="38" t="s">
        <v>128</v>
      </c>
      <c r="D282" s="38" t="s">
        <v>177</v>
      </c>
      <c r="E282" s="38" t="s">
        <v>28</v>
      </c>
      <c r="F282" s="38" t="s">
        <v>31</v>
      </c>
      <c r="G282" s="38">
        <v>1.0</v>
      </c>
    </row>
    <row r="283">
      <c r="A283" s="11" t="s">
        <v>1035</v>
      </c>
      <c r="B283" s="46" t="s">
        <v>1035</v>
      </c>
      <c r="C283" s="38" t="s">
        <v>90</v>
      </c>
      <c r="D283" s="38" t="s">
        <v>44</v>
      </c>
      <c r="E283" s="38" t="s">
        <v>28</v>
      </c>
      <c r="F283" s="38" t="s">
        <v>28</v>
      </c>
      <c r="G283" s="38">
        <v>0.0</v>
      </c>
      <c r="H283" s="38" t="s">
        <v>31</v>
      </c>
    </row>
    <row r="284">
      <c r="A284" s="11" t="s">
        <v>866</v>
      </c>
      <c r="B284" s="46" t="s">
        <v>866</v>
      </c>
      <c r="C284" s="38" t="s">
        <v>128</v>
      </c>
      <c r="D284" s="38" t="s">
        <v>177</v>
      </c>
      <c r="E284" s="38" t="s">
        <v>28</v>
      </c>
      <c r="F284" s="38" t="s">
        <v>28</v>
      </c>
      <c r="G284" s="38">
        <v>0.0</v>
      </c>
      <c r="H284" s="38" t="s">
        <v>31</v>
      </c>
    </row>
    <row r="285">
      <c r="A285" s="45" t="s">
        <v>1626</v>
      </c>
      <c r="B285" s="45" t="s">
        <v>1626</v>
      </c>
      <c r="C285" s="38" t="s">
        <v>186</v>
      </c>
      <c r="G285" s="38">
        <v>0.0</v>
      </c>
      <c r="H285" s="38" t="s">
        <v>31</v>
      </c>
    </row>
    <row r="286">
      <c r="A286" s="3" t="s">
        <v>1052</v>
      </c>
      <c r="B286" s="45" t="s">
        <v>1052</v>
      </c>
      <c r="C286" s="38" t="s">
        <v>186</v>
      </c>
      <c r="G286" s="38">
        <v>2.0</v>
      </c>
    </row>
    <row r="287">
      <c r="A287" s="11" t="s">
        <v>376</v>
      </c>
      <c r="B287" s="46" t="s">
        <v>376</v>
      </c>
      <c r="C287" s="38" t="s">
        <v>44</v>
      </c>
      <c r="E287" s="38" t="s">
        <v>28</v>
      </c>
      <c r="F287" s="38" t="s">
        <v>28</v>
      </c>
      <c r="G287" s="38">
        <v>0.0</v>
      </c>
      <c r="H287" s="38" t="s">
        <v>31</v>
      </c>
    </row>
    <row r="288">
      <c r="A288" s="3" t="s">
        <v>410</v>
      </c>
      <c r="B288" s="46" t="s">
        <v>410</v>
      </c>
      <c r="C288" s="38" t="s">
        <v>111</v>
      </c>
      <c r="E288" s="38" t="s">
        <v>28</v>
      </c>
      <c r="F288" s="38" t="s">
        <v>31</v>
      </c>
      <c r="G288" s="38">
        <v>2.0</v>
      </c>
    </row>
    <row r="289">
      <c r="A289" s="45" t="s">
        <v>1562</v>
      </c>
      <c r="B289" s="45" t="s">
        <v>1562</v>
      </c>
      <c r="C289" s="38" t="s">
        <v>111</v>
      </c>
      <c r="G289" s="38">
        <v>0.0</v>
      </c>
      <c r="H289" s="38" t="s">
        <v>31</v>
      </c>
    </row>
    <row r="290">
      <c r="A290" s="45" t="s">
        <v>1560</v>
      </c>
      <c r="B290" s="45" t="s">
        <v>1560</v>
      </c>
      <c r="C290" s="38" t="s">
        <v>111</v>
      </c>
      <c r="G290" s="38">
        <v>1.0</v>
      </c>
    </row>
    <row r="291">
      <c r="A291" s="11" t="s">
        <v>1350</v>
      </c>
      <c r="B291" s="45" t="s">
        <v>2716</v>
      </c>
      <c r="C291" s="38" t="s">
        <v>177</v>
      </c>
      <c r="D291" s="38" t="s">
        <v>29</v>
      </c>
      <c r="G291" s="38">
        <v>0.0</v>
      </c>
      <c r="H291" s="38" t="s">
        <v>31</v>
      </c>
    </row>
    <row r="292">
      <c r="A292" s="11" t="s">
        <v>1030</v>
      </c>
      <c r="B292" s="46" t="s">
        <v>1030</v>
      </c>
      <c r="C292" s="38" t="s">
        <v>172</v>
      </c>
      <c r="E292" s="38" t="s">
        <v>28</v>
      </c>
      <c r="F292" s="38" t="s">
        <v>28</v>
      </c>
      <c r="G292" s="38">
        <v>0.0</v>
      </c>
      <c r="H292" s="38" t="s">
        <v>31</v>
      </c>
    </row>
    <row r="293">
      <c r="A293" s="11" t="s">
        <v>444</v>
      </c>
      <c r="B293" s="46" t="s">
        <v>444</v>
      </c>
      <c r="C293" s="38" t="s">
        <v>121</v>
      </c>
      <c r="D293" s="38" t="s">
        <v>128</v>
      </c>
      <c r="E293" s="38" t="s">
        <v>28</v>
      </c>
      <c r="F293" s="38" t="s">
        <v>28</v>
      </c>
      <c r="G293" s="38">
        <v>1.0</v>
      </c>
    </row>
    <row r="294">
      <c r="A294" s="45" t="s">
        <v>1548</v>
      </c>
      <c r="B294" s="45" t="s">
        <v>1548</v>
      </c>
      <c r="C294" s="38" t="s">
        <v>44</v>
      </c>
      <c r="D294" s="38" t="s">
        <v>147</v>
      </c>
      <c r="G294" s="38">
        <v>0.0</v>
      </c>
      <c r="H294" s="38" t="s">
        <v>31</v>
      </c>
    </row>
    <row r="295">
      <c r="A295" s="11" t="s">
        <v>161</v>
      </c>
      <c r="B295" s="46" t="s">
        <v>161</v>
      </c>
      <c r="C295" s="38" t="s">
        <v>30</v>
      </c>
      <c r="E295" s="38" t="s">
        <v>28</v>
      </c>
      <c r="F295" s="38" t="s">
        <v>31</v>
      </c>
      <c r="G295" s="38">
        <v>1.0</v>
      </c>
    </row>
    <row r="296">
      <c r="A296" s="45" t="s">
        <v>1644</v>
      </c>
      <c r="B296" s="45" t="s">
        <v>1644</v>
      </c>
      <c r="C296" s="38" t="s">
        <v>29</v>
      </c>
      <c r="E296" s="38" t="s">
        <v>128</v>
      </c>
      <c r="G296" s="38">
        <v>1.0</v>
      </c>
    </row>
    <row r="297">
      <c r="A297" s="3" t="s">
        <v>1449</v>
      </c>
      <c r="B297" s="45" t="s">
        <v>1449</v>
      </c>
      <c r="C297" s="38" t="s">
        <v>128</v>
      </c>
      <c r="F297" s="38" t="s">
        <v>31</v>
      </c>
      <c r="G297" s="38" t="s">
        <v>82</v>
      </c>
      <c r="H297" s="38" t="s">
        <v>31</v>
      </c>
    </row>
    <row r="298">
      <c r="A298" s="45" t="s">
        <v>1642</v>
      </c>
      <c r="B298" s="45" t="s">
        <v>1642</v>
      </c>
      <c r="C298" s="38" t="s">
        <v>29</v>
      </c>
      <c r="G298" s="38">
        <v>1.0</v>
      </c>
    </row>
    <row r="299">
      <c r="A299" s="3" t="s">
        <v>330</v>
      </c>
      <c r="B299" s="46" t="s">
        <v>330</v>
      </c>
      <c r="C299" s="38" t="s">
        <v>33</v>
      </c>
      <c r="E299" s="38" t="s">
        <v>28</v>
      </c>
      <c r="F299" s="38" t="s">
        <v>31</v>
      </c>
      <c r="G299" s="38">
        <v>1.0</v>
      </c>
    </row>
    <row r="300">
      <c r="A300" s="3" t="s">
        <v>166</v>
      </c>
      <c r="B300" s="46" t="s">
        <v>166</v>
      </c>
      <c r="C300" s="38" t="s">
        <v>90</v>
      </c>
      <c r="E300" s="38" t="s">
        <v>168</v>
      </c>
      <c r="F300" s="38" t="s">
        <v>31</v>
      </c>
      <c r="G300" s="38">
        <v>2.0</v>
      </c>
    </row>
    <row r="301">
      <c r="A301" s="11" t="s">
        <v>1031</v>
      </c>
      <c r="B301" s="46" t="s">
        <v>1031</v>
      </c>
      <c r="C301" s="38" t="s">
        <v>111</v>
      </c>
      <c r="E301" s="38" t="s">
        <v>28</v>
      </c>
      <c r="F301" s="38" t="s">
        <v>28</v>
      </c>
      <c r="G301" s="38">
        <v>0.0</v>
      </c>
      <c r="H301" s="38" t="s">
        <v>31</v>
      </c>
    </row>
    <row r="302">
      <c r="A302" s="3" t="s">
        <v>122</v>
      </c>
      <c r="B302" s="46" t="s">
        <v>122</v>
      </c>
      <c r="C302" s="38" t="s">
        <v>30</v>
      </c>
      <c r="E302" s="38" t="s">
        <v>28</v>
      </c>
      <c r="F302" s="38" t="s">
        <v>31</v>
      </c>
      <c r="G302" s="38">
        <v>1.0</v>
      </c>
    </row>
    <row r="303">
      <c r="A303" s="11" t="s">
        <v>1016</v>
      </c>
      <c r="B303" s="46" t="s">
        <v>1016</v>
      </c>
      <c r="C303" s="38" t="s">
        <v>71</v>
      </c>
      <c r="E303" s="38" t="s">
        <v>28</v>
      </c>
      <c r="F303" s="38" t="s">
        <v>28</v>
      </c>
      <c r="G303" s="38">
        <v>0.0</v>
      </c>
      <c r="H303" s="38" t="s">
        <v>31</v>
      </c>
    </row>
    <row r="304">
      <c r="A304" s="45" t="s">
        <v>1636</v>
      </c>
      <c r="B304" s="45" t="s">
        <v>1636</v>
      </c>
      <c r="C304" s="38" t="s">
        <v>226</v>
      </c>
      <c r="G304" s="38">
        <v>1.0</v>
      </c>
    </row>
    <row r="305">
      <c r="A305" s="11" t="s">
        <v>1298</v>
      </c>
      <c r="B305" s="45" t="s">
        <v>1298</v>
      </c>
      <c r="C305" s="38" t="s">
        <v>147</v>
      </c>
      <c r="D305" s="38" t="s">
        <v>186</v>
      </c>
      <c r="G305" s="38" t="s">
        <v>82</v>
      </c>
      <c r="H305" s="38" t="s">
        <v>31</v>
      </c>
    </row>
    <row r="306">
      <c r="A306" s="11" t="s">
        <v>1358</v>
      </c>
      <c r="B306" s="45" t="s">
        <v>1358</v>
      </c>
      <c r="C306" s="38" t="s">
        <v>44</v>
      </c>
      <c r="D306" s="38" t="s">
        <v>56</v>
      </c>
      <c r="G306" s="38">
        <v>0.0</v>
      </c>
      <c r="H306" s="38" t="s">
        <v>31</v>
      </c>
    </row>
    <row r="307">
      <c r="A307" s="11" t="s">
        <v>1423</v>
      </c>
      <c r="B307" s="45" t="s">
        <v>2717</v>
      </c>
      <c r="C307" s="38" t="s">
        <v>186</v>
      </c>
      <c r="D307" s="38" t="s">
        <v>226</v>
      </c>
      <c r="G307" s="38">
        <v>0.0</v>
      </c>
      <c r="H307" s="38" t="s">
        <v>31</v>
      </c>
    </row>
    <row r="308">
      <c r="A308" s="3" t="s">
        <v>258</v>
      </c>
      <c r="B308" s="46" t="s">
        <v>258</v>
      </c>
      <c r="C308" s="38" t="s">
        <v>71</v>
      </c>
      <c r="E308" s="38" t="s">
        <v>28</v>
      </c>
      <c r="F308" s="38" t="s">
        <v>31</v>
      </c>
      <c r="G308" s="38">
        <v>2.0</v>
      </c>
    </row>
    <row r="309">
      <c r="A309" s="11" t="s">
        <v>1228</v>
      </c>
      <c r="B309" s="46" t="s">
        <v>1228</v>
      </c>
      <c r="C309" s="38" t="s">
        <v>226</v>
      </c>
      <c r="E309" s="38" t="s">
        <v>28</v>
      </c>
      <c r="F309" s="38" t="s">
        <v>28</v>
      </c>
      <c r="G309" s="38">
        <v>0.0</v>
      </c>
      <c r="H309" s="38" t="s">
        <v>31</v>
      </c>
    </row>
    <row r="310">
      <c r="A310" s="45" t="s">
        <v>1552</v>
      </c>
      <c r="B310" s="45" t="s">
        <v>1552</v>
      </c>
      <c r="C310" s="38" t="s">
        <v>177</v>
      </c>
      <c r="D310" s="38" t="s">
        <v>30</v>
      </c>
      <c r="G310" s="38">
        <v>1.0</v>
      </c>
    </row>
    <row r="311">
      <c r="A311" s="11" t="s">
        <v>825</v>
      </c>
      <c r="B311" s="46" t="s">
        <v>825</v>
      </c>
      <c r="C311" s="38" t="s">
        <v>226</v>
      </c>
      <c r="D311" s="38" t="s">
        <v>56</v>
      </c>
      <c r="E311" s="38" t="s">
        <v>28</v>
      </c>
      <c r="F311" s="38" t="s">
        <v>31</v>
      </c>
      <c r="G311" s="38" t="s">
        <v>82</v>
      </c>
      <c r="H311" s="38" t="s">
        <v>31</v>
      </c>
    </row>
    <row r="312">
      <c r="A312" s="45" t="s">
        <v>1545</v>
      </c>
      <c r="B312" s="45" t="s">
        <v>1545</v>
      </c>
      <c r="C312" s="38" t="s">
        <v>186</v>
      </c>
      <c r="G312" s="38">
        <v>0.0</v>
      </c>
      <c r="H312" s="38" t="s">
        <v>31</v>
      </c>
    </row>
    <row r="313">
      <c r="A313" s="3" t="s">
        <v>561</v>
      </c>
      <c r="B313" s="46" t="s">
        <v>561</v>
      </c>
      <c r="C313" s="38" t="s">
        <v>33</v>
      </c>
      <c r="E313" s="38" t="s">
        <v>28</v>
      </c>
      <c r="F313" s="38" t="s">
        <v>31</v>
      </c>
      <c r="G313" s="38" t="s">
        <v>82</v>
      </c>
      <c r="H313" s="38" t="s">
        <v>31</v>
      </c>
    </row>
    <row r="314">
      <c r="A314" s="3" t="s">
        <v>1385</v>
      </c>
      <c r="B314" s="45" t="s">
        <v>1385</v>
      </c>
      <c r="C314" s="38" t="s">
        <v>33</v>
      </c>
      <c r="D314" s="38" t="s">
        <v>131</v>
      </c>
      <c r="G314" s="38" t="s">
        <v>82</v>
      </c>
      <c r="H314" s="38" t="s">
        <v>31</v>
      </c>
    </row>
    <row r="315">
      <c r="A315" s="11" t="s">
        <v>1071</v>
      </c>
      <c r="B315" s="46" t="s">
        <v>1071</v>
      </c>
      <c r="C315" s="38" t="s">
        <v>81</v>
      </c>
      <c r="D315" s="38" t="s">
        <v>71</v>
      </c>
      <c r="E315" s="38" t="s">
        <v>28</v>
      </c>
      <c r="F315" s="38" t="s">
        <v>28</v>
      </c>
      <c r="G315" s="38">
        <v>0.0</v>
      </c>
      <c r="H315" s="38" t="s">
        <v>31</v>
      </c>
    </row>
    <row r="316">
      <c r="A316" s="3" t="s">
        <v>393</v>
      </c>
      <c r="B316" s="46" t="s">
        <v>393</v>
      </c>
      <c r="C316" s="38" t="s">
        <v>81</v>
      </c>
      <c r="D316" s="38" t="s">
        <v>71</v>
      </c>
      <c r="E316" s="38" t="s">
        <v>28</v>
      </c>
      <c r="F316" s="38" t="s">
        <v>31</v>
      </c>
      <c r="G316" s="38">
        <v>1.0</v>
      </c>
    </row>
    <row r="317">
      <c r="A317" s="3" t="s">
        <v>712</v>
      </c>
      <c r="B317" s="46" t="s">
        <v>712</v>
      </c>
      <c r="C317" s="38" t="s">
        <v>90</v>
      </c>
      <c r="D317" s="38" t="s">
        <v>226</v>
      </c>
      <c r="E317" s="38" t="s">
        <v>28</v>
      </c>
      <c r="F317" s="38" t="s">
        <v>31</v>
      </c>
      <c r="G317" s="38" t="s">
        <v>82</v>
      </c>
      <c r="H317" s="38" t="s">
        <v>31</v>
      </c>
    </row>
    <row r="318">
      <c r="A318" s="45" t="s">
        <v>1574</v>
      </c>
      <c r="B318" s="45" t="s">
        <v>1574</v>
      </c>
      <c r="C318" s="38" t="s">
        <v>71</v>
      </c>
      <c r="G318" s="38">
        <v>1.0</v>
      </c>
    </row>
    <row r="319">
      <c r="A319" s="11" t="s">
        <v>703</v>
      </c>
      <c r="B319" s="46" t="s">
        <v>703</v>
      </c>
      <c r="C319" s="38" t="s">
        <v>128</v>
      </c>
      <c r="E319" s="38" t="s">
        <v>28</v>
      </c>
      <c r="F319" s="38" t="s">
        <v>31</v>
      </c>
      <c r="G319" s="38">
        <v>1.0</v>
      </c>
    </row>
    <row r="320">
      <c r="A320" s="11" t="s">
        <v>1072</v>
      </c>
      <c r="B320" s="46" t="s">
        <v>1072</v>
      </c>
      <c r="C320" s="38" t="s">
        <v>128</v>
      </c>
      <c r="E320" s="38" t="s">
        <v>28</v>
      </c>
      <c r="F320" s="38" t="s">
        <v>28</v>
      </c>
      <c r="G320" s="38">
        <v>0.0</v>
      </c>
      <c r="H320" s="38" t="s">
        <v>31</v>
      </c>
    </row>
    <row r="321">
      <c r="A321" s="11" t="s">
        <v>1214</v>
      </c>
      <c r="B321" s="45" t="s">
        <v>1214</v>
      </c>
      <c r="C321" s="38" t="s">
        <v>226</v>
      </c>
      <c r="G321" s="38">
        <v>0.0</v>
      </c>
      <c r="H321" s="38" t="s">
        <v>31</v>
      </c>
    </row>
    <row r="322">
      <c r="A322" s="11" t="s">
        <v>1209</v>
      </c>
      <c r="B322" s="45" t="s">
        <v>1209</v>
      </c>
      <c r="C322" s="38" t="s">
        <v>226</v>
      </c>
      <c r="G322" s="38">
        <v>0.0</v>
      </c>
      <c r="H322" s="38" t="s">
        <v>31</v>
      </c>
    </row>
    <row r="323">
      <c r="A323" s="11" t="s">
        <v>1223</v>
      </c>
      <c r="B323" s="45" t="s">
        <v>1223</v>
      </c>
      <c r="C323" s="38" t="s">
        <v>226</v>
      </c>
      <c r="G323" s="38">
        <v>0.0</v>
      </c>
      <c r="H323" s="38" t="s">
        <v>31</v>
      </c>
    </row>
    <row r="324">
      <c r="A324" s="11" t="s">
        <v>1210</v>
      </c>
      <c r="B324" s="45" t="s">
        <v>2718</v>
      </c>
      <c r="C324" s="38" t="s">
        <v>33</v>
      </c>
      <c r="D324" s="38" t="s">
        <v>56</v>
      </c>
      <c r="G324" s="38" t="s">
        <v>82</v>
      </c>
      <c r="H324" s="38" t="s">
        <v>31</v>
      </c>
    </row>
    <row r="325">
      <c r="A325" s="3" t="s">
        <v>1085</v>
      </c>
      <c r="B325" s="45" t="s">
        <v>1210</v>
      </c>
      <c r="C325" s="38" t="s">
        <v>147</v>
      </c>
      <c r="D325" s="38" t="s">
        <v>56</v>
      </c>
      <c r="G325" s="38">
        <v>0.0</v>
      </c>
      <c r="H325" s="38" t="s">
        <v>31</v>
      </c>
    </row>
    <row r="326">
      <c r="A326" s="3" t="s">
        <v>1411</v>
      </c>
      <c r="B326" s="46" t="s">
        <v>1085</v>
      </c>
      <c r="C326" s="38" t="s">
        <v>131</v>
      </c>
      <c r="D326" s="38" t="s">
        <v>177</v>
      </c>
      <c r="E326" s="38" t="s">
        <v>28</v>
      </c>
      <c r="F326" s="38" t="s">
        <v>31</v>
      </c>
      <c r="G326" s="38">
        <v>2.0</v>
      </c>
    </row>
    <row r="327">
      <c r="A327" s="3" t="s">
        <v>1325</v>
      </c>
      <c r="B327" s="45" t="s">
        <v>2719</v>
      </c>
      <c r="C327" s="38" t="s">
        <v>111</v>
      </c>
      <c r="D327" s="38" t="s">
        <v>147</v>
      </c>
      <c r="G327" s="38" t="s">
        <v>82</v>
      </c>
      <c r="H327" s="38" t="s">
        <v>31</v>
      </c>
    </row>
    <row r="328">
      <c r="A328" s="11" t="s">
        <v>100</v>
      </c>
      <c r="B328" s="46" t="s">
        <v>100</v>
      </c>
      <c r="C328" s="38" t="s">
        <v>71</v>
      </c>
      <c r="D328" s="38" t="s">
        <v>56</v>
      </c>
      <c r="E328" s="38" t="s">
        <v>28</v>
      </c>
      <c r="F328" s="38" t="s">
        <v>31</v>
      </c>
      <c r="G328" s="38">
        <v>1.0</v>
      </c>
    </row>
    <row r="329">
      <c r="A329" s="3" t="s">
        <v>209</v>
      </c>
      <c r="B329" s="46" t="s">
        <v>209</v>
      </c>
      <c r="C329" s="38" t="s">
        <v>29</v>
      </c>
      <c r="D329" s="38" t="s">
        <v>56</v>
      </c>
      <c r="E329" s="38" t="s">
        <v>28</v>
      </c>
      <c r="F329" s="38" t="s">
        <v>31</v>
      </c>
      <c r="G329" s="38">
        <v>2.0</v>
      </c>
    </row>
    <row r="330">
      <c r="A330" s="11" t="s">
        <v>836</v>
      </c>
      <c r="B330" s="46" t="s">
        <v>836</v>
      </c>
      <c r="C330" s="38" t="s">
        <v>44</v>
      </c>
      <c r="E330" s="38" t="s">
        <v>840</v>
      </c>
      <c r="F330" s="38" t="s">
        <v>31</v>
      </c>
      <c r="G330" s="38">
        <v>2.0</v>
      </c>
    </row>
    <row r="331">
      <c r="A331" s="11" t="s">
        <v>1018</v>
      </c>
      <c r="B331" s="46" t="s">
        <v>1018</v>
      </c>
      <c r="C331" s="38" t="s">
        <v>147</v>
      </c>
      <c r="D331" s="38" t="s">
        <v>33</v>
      </c>
      <c r="E331" s="38" t="s">
        <v>28</v>
      </c>
      <c r="F331" s="38" t="s">
        <v>28</v>
      </c>
      <c r="G331" s="38">
        <v>0.0</v>
      </c>
      <c r="H331" s="38" t="s">
        <v>31</v>
      </c>
    </row>
    <row r="332">
      <c r="A332" s="3" t="s">
        <v>474</v>
      </c>
      <c r="B332" s="59" t="s">
        <v>474</v>
      </c>
      <c r="C332" s="38" t="s">
        <v>147</v>
      </c>
      <c r="D332" s="38" t="s">
        <v>33</v>
      </c>
      <c r="E332" s="38" t="s">
        <v>28</v>
      </c>
      <c r="F332" s="38" t="s">
        <v>31</v>
      </c>
      <c r="G332" s="38">
        <v>1.0</v>
      </c>
    </row>
    <row r="333">
      <c r="A333" s="11" t="s">
        <v>295</v>
      </c>
      <c r="B333" s="46" t="s">
        <v>295</v>
      </c>
      <c r="C333" s="38" t="s">
        <v>44</v>
      </c>
      <c r="E333" s="38" t="s">
        <v>28</v>
      </c>
      <c r="F333" s="38" t="s">
        <v>28</v>
      </c>
      <c r="G333" s="38">
        <v>0.0</v>
      </c>
      <c r="H333" s="38" t="s">
        <v>31</v>
      </c>
    </row>
    <row r="334">
      <c r="A334" s="11" t="s">
        <v>1469</v>
      </c>
      <c r="B334" s="45" t="s">
        <v>1469</v>
      </c>
      <c r="C334" s="38" t="s">
        <v>147</v>
      </c>
      <c r="D334" s="38" t="s">
        <v>186</v>
      </c>
      <c r="G334" s="38">
        <v>0.0</v>
      </c>
      <c r="H334" s="38" t="s">
        <v>31</v>
      </c>
    </row>
    <row r="335">
      <c r="A335" s="11" t="s">
        <v>751</v>
      </c>
      <c r="B335" s="46" t="s">
        <v>751</v>
      </c>
      <c r="C335" s="38" t="s">
        <v>111</v>
      </c>
      <c r="E335" s="38" t="s">
        <v>28</v>
      </c>
      <c r="F335" s="38" t="s">
        <v>28</v>
      </c>
      <c r="G335" s="38">
        <v>0.0</v>
      </c>
      <c r="H335" s="38" t="s">
        <v>31</v>
      </c>
    </row>
    <row r="336">
      <c r="A336" s="3" t="s">
        <v>170</v>
      </c>
      <c r="B336" s="46" t="s">
        <v>170</v>
      </c>
      <c r="C336" s="38" t="s">
        <v>71</v>
      </c>
      <c r="D336" s="38" t="s">
        <v>172</v>
      </c>
      <c r="E336" s="38" t="s">
        <v>28</v>
      </c>
      <c r="F336" s="38" t="s">
        <v>31</v>
      </c>
      <c r="G336" s="38">
        <v>2.0</v>
      </c>
    </row>
    <row r="337">
      <c r="A337" s="11" t="s">
        <v>637</v>
      </c>
      <c r="B337" s="46" t="s">
        <v>637</v>
      </c>
      <c r="C337" s="38" t="s">
        <v>90</v>
      </c>
      <c r="E337" s="38" t="s">
        <v>28</v>
      </c>
      <c r="F337" s="38" t="s">
        <v>31</v>
      </c>
      <c r="G337" s="38" t="s">
        <v>82</v>
      </c>
      <c r="H337" s="38" t="s">
        <v>31</v>
      </c>
    </row>
    <row r="338">
      <c r="A338" s="45" t="s">
        <v>1640</v>
      </c>
      <c r="B338" s="45" t="s">
        <v>1640</v>
      </c>
      <c r="C338" s="38" t="s">
        <v>33</v>
      </c>
      <c r="D338" s="38" t="s">
        <v>147</v>
      </c>
      <c r="G338" s="38">
        <v>0.0</v>
      </c>
      <c r="H338" s="38" t="s">
        <v>31</v>
      </c>
    </row>
    <row r="339">
      <c r="A339" s="45" t="s">
        <v>1586</v>
      </c>
      <c r="B339" s="45" t="s">
        <v>1586</v>
      </c>
      <c r="C339" s="38" t="s">
        <v>33</v>
      </c>
      <c r="D339" s="38" t="s">
        <v>226</v>
      </c>
      <c r="G339" s="38">
        <v>0.0</v>
      </c>
      <c r="H339" s="38" t="s">
        <v>31</v>
      </c>
    </row>
    <row r="340">
      <c r="A340" s="11" t="s">
        <v>583</v>
      </c>
      <c r="B340" s="46" t="s">
        <v>583</v>
      </c>
      <c r="C340" s="38" t="s">
        <v>147</v>
      </c>
      <c r="D340" s="38" t="s">
        <v>111</v>
      </c>
      <c r="E340" s="38" t="s">
        <v>28</v>
      </c>
      <c r="F340" s="38" t="s">
        <v>31</v>
      </c>
      <c r="G340" s="38">
        <v>1.0</v>
      </c>
    </row>
    <row r="341">
      <c r="A341" s="45" t="s">
        <v>1516</v>
      </c>
      <c r="B341" s="45" t="s">
        <v>1516</v>
      </c>
      <c r="C341" s="38" t="s">
        <v>29</v>
      </c>
      <c r="D341" s="38" t="s">
        <v>30</v>
      </c>
      <c r="G341" s="38">
        <v>1.0</v>
      </c>
    </row>
    <row r="342">
      <c r="A342" s="3" t="s">
        <v>1134</v>
      </c>
      <c r="B342" s="46" t="s">
        <v>1134</v>
      </c>
      <c r="C342" s="38" t="s">
        <v>186</v>
      </c>
      <c r="E342" s="38" t="s">
        <v>1136</v>
      </c>
      <c r="F342" s="38" t="s">
        <v>31</v>
      </c>
      <c r="G342" s="38">
        <v>2.0</v>
      </c>
    </row>
    <row r="343">
      <c r="A343" s="11" t="s">
        <v>1041</v>
      </c>
      <c r="B343" s="46" t="s">
        <v>1041</v>
      </c>
      <c r="C343" s="38" t="s">
        <v>44</v>
      </c>
      <c r="D343" s="38" t="s">
        <v>177</v>
      </c>
      <c r="E343" s="38" t="s">
        <v>28</v>
      </c>
      <c r="F343" s="38" t="s">
        <v>28</v>
      </c>
      <c r="G343" s="38">
        <v>0.0</v>
      </c>
      <c r="H343" s="38" t="s">
        <v>31</v>
      </c>
    </row>
    <row r="344">
      <c r="A344" s="3" t="s">
        <v>782</v>
      </c>
      <c r="B344" s="46" t="s">
        <v>782</v>
      </c>
      <c r="C344" s="38" t="s">
        <v>71</v>
      </c>
      <c r="D344" s="38" t="s">
        <v>172</v>
      </c>
      <c r="E344" s="38" t="s">
        <v>28</v>
      </c>
      <c r="F344" s="38" t="s">
        <v>28</v>
      </c>
      <c r="G344" s="38">
        <v>1.0</v>
      </c>
    </row>
    <row r="345">
      <c r="A345" s="3" t="s">
        <v>1382</v>
      </c>
      <c r="B345" s="45" t="s">
        <v>1382</v>
      </c>
      <c r="C345" s="38" t="s">
        <v>131</v>
      </c>
      <c r="D345" s="38" t="s">
        <v>111</v>
      </c>
      <c r="G345" s="38" t="s">
        <v>82</v>
      </c>
      <c r="H345" s="38" t="s">
        <v>31</v>
      </c>
    </row>
    <row r="346">
      <c r="A346" s="11" t="s">
        <v>1231</v>
      </c>
      <c r="B346" s="45" t="s">
        <v>1231</v>
      </c>
      <c r="C346" s="38" t="s">
        <v>81</v>
      </c>
      <c r="G346" s="38">
        <v>0.0</v>
      </c>
      <c r="H346" s="38" t="s">
        <v>31</v>
      </c>
    </row>
    <row r="347">
      <c r="A347" s="3" t="s">
        <v>169</v>
      </c>
      <c r="B347" s="46" t="s">
        <v>169</v>
      </c>
      <c r="C347" s="38" t="s">
        <v>90</v>
      </c>
      <c r="D347" s="38" t="s">
        <v>81</v>
      </c>
      <c r="E347" s="38" t="s">
        <v>28</v>
      </c>
      <c r="F347" s="38" t="s">
        <v>31</v>
      </c>
      <c r="G347" s="38">
        <v>1.0</v>
      </c>
    </row>
    <row r="348">
      <c r="A348" s="11" t="s">
        <v>1359</v>
      </c>
      <c r="B348" s="45" t="s">
        <v>1359</v>
      </c>
      <c r="C348" s="38" t="s">
        <v>29</v>
      </c>
      <c r="D348" s="38" t="s">
        <v>56</v>
      </c>
      <c r="G348" s="38">
        <v>0.0</v>
      </c>
      <c r="H348" s="38" t="s">
        <v>31</v>
      </c>
    </row>
    <row r="349">
      <c r="A349" s="11" t="s">
        <v>1232</v>
      </c>
      <c r="B349" s="45" t="s">
        <v>1232</v>
      </c>
      <c r="C349" s="38" t="s">
        <v>75</v>
      </c>
      <c r="D349" s="38" t="s">
        <v>111</v>
      </c>
      <c r="G349" s="38">
        <v>0.0</v>
      </c>
      <c r="H349" s="38" t="s">
        <v>31</v>
      </c>
    </row>
    <row r="350">
      <c r="A350" s="3" t="s">
        <v>658</v>
      </c>
      <c r="B350" s="46" t="s">
        <v>658</v>
      </c>
      <c r="C350" s="38" t="s">
        <v>121</v>
      </c>
      <c r="D350" s="38" t="s">
        <v>44</v>
      </c>
      <c r="E350" s="38" t="s">
        <v>28</v>
      </c>
      <c r="F350" s="38" t="s">
        <v>31</v>
      </c>
      <c r="G350" s="38">
        <v>1.0</v>
      </c>
    </row>
    <row r="351">
      <c r="A351" s="11" t="s">
        <v>1360</v>
      </c>
      <c r="B351" s="45" t="s">
        <v>1360</v>
      </c>
      <c r="C351" s="38" t="s">
        <v>121</v>
      </c>
      <c r="D351" s="38" t="s">
        <v>44</v>
      </c>
      <c r="G351" s="38">
        <v>0.0</v>
      </c>
      <c r="H351" s="38" t="s">
        <v>31</v>
      </c>
    </row>
    <row r="352">
      <c r="A352" s="45" t="s">
        <v>1498</v>
      </c>
      <c r="B352" s="45" t="s">
        <v>1498</v>
      </c>
      <c r="C352" s="38" t="s">
        <v>111</v>
      </c>
      <c r="G352" s="38">
        <v>1.0</v>
      </c>
    </row>
    <row r="353">
      <c r="A353" s="45" t="s">
        <v>1648</v>
      </c>
      <c r="B353" s="45" t="s">
        <v>1648</v>
      </c>
      <c r="C353" s="38" t="s">
        <v>90</v>
      </c>
      <c r="D353" s="38" t="s">
        <v>30</v>
      </c>
      <c r="G353" s="38">
        <v>1.0</v>
      </c>
    </row>
    <row r="354">
      <c r="A354" s="11" t="s">
        <v>732</v>
      </c>
      <c r="B354" s="46" t="s">
        <v>732</v>
      </c>
      <c r="C354" s="38" t="s">
        <v>71</v>
      </c>
      <c r="E354" s="38" t="s">
        <v>28</v>
      </c>
      <c r="F354" s="38" t="s">
        <v>31</v>
      </c>
      <c r="G354" s="38" t="s">
        <v>82</v>
      </c>
      <c r="H354" s="38" t="s">
        <v>31</v>
      </c>
    </row>
    <row r="355">
      <c r="A355" s="3" t="s">
        <v>670</v>
      </c>
      <c r="B355" s="46" t="s">
        <v>670</v>
      </c>
      <c r="C355" s="38" t="s">
        <v>90</v>
      </c>
      <c r="E355" s="38" t="s">
        <v>92</v>
      </c>
      <c r="F355" s="38" t="s">
        <v>31</v>
      </c>
      <c r="G355" s="38">
        <v>1.0</v>
      </c>
    </row>
    <row r="356">
      <c r="A356" s="11" t="s">
        <v>1406</v>
      </c>
      <c r="B356" s="45" t="s">
        <v>1406</v>
      </c>
      <c r="C356" s="38" t="s">
        <v>29</v>
      </c>
      <c r="D356" s="38" t="s">
        <v>131</v>
      </c>
      <c r="G356" s="38" t="s">
        <v>82</v>
      </c>
      <c r="H356" s="38" t="s">
        <v>31</v>
      </c>
    </row>
    <row r="357">
      <c r="A357" s="11" t="s">
        <v>380</v>
      </c>
      <c r="B357" s="46" t="s">
        <v>380</v>
      </c>
      <c r="C357" s="38" t="s">
        <v>71</v>
      </c>
      <c r="E357" s="38" t="s">
        <v>28</v>
      </c>
      <c r="F357" s="38" t="s">
        <v>31</v>
      </c>
      <c r="G357" s="38" t="s">
        <v>82</v>
      </c>
      <c r="H357" s="38" t="s">
        <v>31</v>
      </c>
    </row>
    <row r="358">
      <c r="A358" s="3" t="s">
        <v>1291</v>
      </c>
      <c r="B358" s="45" t="s">
        <v>1291</v>
      </c>
      <c r="C358" s="38" t="s">
        <v>44</v>
      </c>
      <c r="D358" s="38" t="s">
        <v>226</v>
      </c>
      <c r="G358" s="38" t="s">
        <v>82</v>
      </c>
      <c r="H358" s="38" t="s">
        <v>31</v>
      </c>
    </row>
    <row r="359">
      <c r="A359" s="11" t="s">
        <v>847</v>
      </c>
      <c r="B359" s="46" t="s">
        <v>847</v>
      </c>
      <c r="C359" s="38" t="s">
        <v>44</v>
      </c>
      <c r="D359" s="38" t="s">
        <v>186</v>
      </c>
      <c r="E359" s="38" t="s">
        <v>28</v>
      </c>
      <c r="F359" s="38" t="s">
        <v>28</v>
      </c>
      <c r="G359" s="38">
        <v>0.0</v>
      </c>
      <c r="H359" s="38" t="s">
        <v>31</v>
      </c>
    </row>
    <row r="360">
      <c r="A360" s="11" t="s">
        <v>973</v>
      </c>
      <c r="B360" s="46" t="s">
        <v>973</v>
      </c>
      <c r="C360" s="38" t="s">
        <v>44</v>
      </c>
      <c r="E360" s="38" t="s">
        <v>28</v>
      </c>
      <c r="F360" s="38" t="s">
        <v>28</v>
      </c>
      <c r="G360" s="38">
        <v>0.0</v>
      </c>
      <c r="H360" s="38" t="s">
        <v>31</v>
      </c>
    </row>
    <row r="361">
      <c r="A361" s="45" t="s">
        <v>1611</v>
      </c>
      <c r="B361" s="45" t="s">
        <v>1611</v>
      </c>
      <c r="C361" s="38" t="s">
        <v>111</v>
      </c>
      <c r="D361" s="38" t="s">
        <v>172</v>
      </c>
      <c r="G361" s="38">
        <v>1.0</v>
      </c>
    </row>
    <row r="362">
      <c r="A362" s="11" t="s">
        <v>455</v>
      </c>
      <c r="B362" s="46" t="s">
        <v>455</v>
      </c>
      <c r="C362" s="38" t="s">
        <v>131</v>
      </c>
      <c r="E362" s="38" t="s">
        <v>28</v>
      </c>
      <c r="F362" s="38" t="s">
        <v>28</v>
      </c>
      <c r="G362" s="38">
        <v>1.0</v>
      </c>
    </row>
    <row r="363">
      <c r="A363" s="3" t="s">
        <v>989</v>
      </c>
      <c r="B363" s="45" t="s">
        <v>989</v>
      </c>
      <c r="C363" s="38" t="s">
        <v>131</v>
      </c>
      <c r="D363" s="38" t="s">
        <v>172</v>
      </c>
      <c r="G363" s="38" t="s">
        <v>82</v>
      </c>
      <c r="H363" s="38" t="s">
        <v>31</v>
      </c>
    </row>
    <row r="364">
      <c r="A364" s="11" t="s">
        <v>197</v>
      </c>
      <c r="B364" s="46" t="s">
        <v>197</v>
      </c>
      <c r="C364" s="38" t="s">
        <v>131</v>
      </c>
      <c r="E364" s="38" t="s">
        <v>28</v>
      </c>
      <c r="F364" s="38" t="s">
        <v>31</v>
      </c>
      <c r="G364" s="38">
        <v>2.0</v>
      </c>
    </row>
    <row r="365">
      <c r="A365" s="11" t="s">
        <v>767</v>
      </c>
      <c r="B365" s="46" t="s">
        <v>767</v>
      </c>
      <c r="C365" s="38" t="s">
        <v>131</v>
      </c>
      <c r="E365" s="38" t="s">
        <v>28</v>
      </c>
      <c r="F365" s="38" t="s">
        <v>28</v>
      </c>
      <c r="G365" s="38">
        <v>0.0</v>
      </c>
      <c r="H365" s="38" t="s">
        <v>31</v>
      </c>
    </row>
    <row r="366">
      <c r="A366" s="11" t="s">
        <v>254</v>
      </c>
      <c r="B366" s="46" t="s">
        <v>254</v>
      </c>
      <c r="C366" s="38" t="s">
        <v>30</v>
      </c>
      <c r="E366" s="38" t="s">
        <v>28</v>
      </c>
      <c r="F366" s="38" t="s">
        <v>31</v>
      </c>
      <c r="G366" s="38">
        <v>1.0</v>
      </c>
    </row>
    <row r="367">
      <c r="A367" s="11" t="s">
        <v>716</v>
      </c>
      <c r="B367" s="46" t="s">
        <v>716</v>
      </c>
      <c r="C367" s="38" t="s">
        <v>71</v>
      </c>
      <c r="E367" s="38" t="s">
        <v>28</v>
      </c>
      <c r="F367" s="38" t="s">
        <v>31</v>
      </c>
      <c r="G367" s="38" t="s">
        <v>82</v>
      </c>
      <c r="H367" s="38" t="s">
        <v>31</v>
      </c>
    </row>
    <row r="368">
      <c r="A368" s="11" t="s">
        <v>1425</v>
      </c>
      <c r="B368" s="45" t="s">
        <v>2720</v>
      </c>
      <c r="C368" s="38" t="s">
        <v>186</v>
      </c>
      <c r="D368" s="38" t="s">
        <v>226</v>
      </c>
      <c r="G368" s="38">
        <v>0.0</v>
      </c>
      <c r="H368" s="38" t="s">
        <v>31</v>
      </c>
    </row>
    <row r="369">
      <c r="A369" s="11" t="s">
        <v>536</v>
      </c>
      <c r="B369" s="46" t="s">
        <v>536</v>
      </c>
      <c r="C369" s="38" t="s">
        <v>44</v>
      </c>
      <c r="E369" s="38" t="s">
        <v>28</v>
      </c>
      <c r="F369" s="38" t="s">
        <v>31</v>
      </c>
      <c r="G369" s="38">
        <v>1.0</v>
      </c>
    </row>
    <row r="370">
      <c r="A370" s="3" t="s">
        <v>132</v>
      </c>
      <c r="B370" s="46" t="s">
        <v>132</v>
      </c>
      <c r="C370" s="38" t="s">
        <v>90</v>
      </c>
      <c r="E370" s="38" t="s">
        <v>28</v>
      </c>
      <c r="F370" s="38" t="s">
        <v>31</v>
      </c>
      <c r="G370" s="38">
        <v>1.0</v>
      </c>
    </row>
    <row r="371">
      <c r="A371" s="11" t="s">
        <v>721</v>
      </c>
      <c r="B371" s="46" t="s">
        <v>721</v>
      </c>
      <c r="C371" s="38" t="s">
        <v>90</v>
      </c>
      <c r="E371" s="38" t="s">
        <v>28</v>
      </c>
      <c r="F371" s="38" t="s">
        <v>28</v>
      </c>
      <c r="G371" s="38">
        <v>0.0</v>
      </c>
      <c r="H371" s="38" t="s">
        <v>31</v>
      </c>
    </row>
    <row r="372">
      <c r="A372" s="45" t="s">
        <v>1617</v>
      </c>
      <c r="B372" s="45" t="s">
        <v>1617</v>
      </c>
      <c r="C372" s="38" t="s">
        <v>128</v>
      </c>
      <c r="D372" s="38" t="s">
        <v>147</v>
      </c>
      <c r="G372" s="38">
        <v>1.0</v>
      </c>
    </row>
    <row r="373">
      <c r="A373" s="11" t="s">
        <v>1073</v>
      </c>
      <c r="B373" s="46" t="s">
        <v>1073</v>
      </c>
      <c r="C373" s="38" t="s">
        <v>128</v>
      </c>
      <c r="D373" s="38" t="s">
        <v>147</v>
      </c>
      <c r="E373" s="38" t="s">
        <v>28</v>
      </c>
      <c r="F373" s="38" t="s">
        <v>28</v>
      </c>
      <c r="G373" s="38">
        <v>0.0</v>
      </c>
      <c r="H373" s="38" t="s">
        <v>31</v>
      </c>
    </row>
    <row r="374">
      <c r="A374" s="3" t="s">
        <v>1471</v>
      </c>
      <c r="B374" s="45" t="s">
        <v>1471</v>
      </c>
      <c r="C374" s="38" t="s">
        <v>44</v>
      </c>
      <c r="F374" s="38" t="s">
        <v>31</v>
      </c>
      <c r="G374" s="38" t="s">
        <v>82</v>
      </c>
      <c r="H374" s="38" t="s">
        <v>31</v>
      </c>
    </row>
    <row r="375">
      <c r="A375" s="3" t="s">
        <v>1436</v>
      </c>
      <c r="B375" s="64" t="s">
        <v>2721</v>
      </c>
      <c r="C375" s="38" t="s">
        <v>186</v>
      </c>
      <c r="D375" s="38" t="s">
        <v>75</v>
      </c>
      <c r="G375" s="38" t="s">
        <v>82</v>
      </c>
      <c r="H375" s="38" t="s">
        <v>31</v>
      </c>
    </row>
    <row r="376">
      <c r="A376" s="11" t="s">
        <v>1064</v>
      </c>
      <c r="B376" s="46" t="s">
        <v>1064</v>
      </c>
      <c r="C376" s="38" t="s">
        <v>131</v>
      </c>
      <c r="D376" s="38" t="s">
        <v>121</v>
      </c>
      <c r="E376" s="38" t="s">
        <v>28</v>
      </c>
      <c r="F376" s="38" t="s">
        <v>28</v>
      </c>
      <c r="G376" s="38">
        <v>1.0</v>
      </c>
    </row>
    <row r="377">
      <c r="A377" s="45" t="s">
        <v>1578</v>
      </c>
      <c r="B377" s="45" t="s">
        <v>1578</v>
      </c>
      <c r="C377" s="38" t="s">
        <v>177</v>
      </c>
      <c r="D377" s="38" t="s">
        <v>33</v>
      </c>
      <c r="G377" s="38">
        <v>1.0</v>
      </c>
    </row>
    <row r="378">
      <c r="A378" s="3" t="s">
        <v>1306</v>
      </c>
      <c r="B378" s="45" t="s">
        <v>2722</v>
      </c>
      <c r="C378" s="38" t="s">
        <v>128</v>
      </c>
      <c r="D378" s="38" t="s">
        <v>56</v>
      </c>
      <c r="G378" s="38" t="s">
        <v>82</v>
      </c>
      <c r="H378" s="38" t="s">
        <v>31</v>
      </c>
    </row>
    <row r="379">
      <c r="A379" s="11" t="s">
        <v>880</v>
      </c>
      <c r="B379" s="46" t="s">
        <v>880</v>
      </c>
      <c r="C379" s="38" t="s">
        <v>44</v>
      </c>
      <c r="D379" s="38" t="s">
        <v>81</v>
      </c>
      <c r="E379" s="38" t="s">
        <v>28</v>
      </c>
      <c r="F379" s="38" t="s">
        <v>28</v>
      </c>
      <c r="G379" s="38">
        <v>0.0</v>
      </c>
      <c r="H379" s="38" t="s">
        <v>31</v>
      </c>
    </row>
    <row r="380">
      <c r="A380" s="3" t="s">
        <v>923</v>
      </c>
      <c r="B380" s="45" t="s">
        <v>923</v>
      </c>
      <c r="C380" s="38" t="s">
        <v>44</v>
      </c>
      <c r="D380" s="38" t="s">
        <v>75</v>
      </c>
      <c r="G380" s="38" t="s">
        <v>82</v>
      </c>
      <c r="H380" s="38" t="s">
        <v>31</v>
      </c>
    </row>
    <row r="381">
      <c r="A381" s="3" t="s">
        <v>316</v>
      </c>
      <c r="B381" s="46" t="s">
        <v>316</v>
      </c>
      <c r="C381" s="38" t="s">
        <v>90</v>
      </c>
      <c r="D381" s="38" t="s">
        <v>33</v>
      </c>
      <c r="E381" s="38" t="s">
        <v>28</v>
      </c>
      <c r="F381" s="38" t="s">
        <v>31</v>
      </c>
      <c r="G381" s="38">
        <v>1.0</v>
      </c>
    </row>
    <row r="382">
      <c r="A382" s="3" t="s">
        <v>1117</v>
      </c>
      <c r="B382" s="46" t="s">
        <v>1117</v>
      </c>
      <c r="C382" s="38" t="s">
        <v>121</v>
      </c>
      <c r="D382" s="38" t="s">
        <v>128</v>
      </c>
      <c r="E382" s="38" t="s">
        <v>1120</v>
      </c>
      <c r="F382" s="38" t="s">
        <v>31</v>
      </c>
      <c r="G382" s="38">
        <v>2.0</v>
      </c>
    </row>
    <row r="383">
      <c r="A383" s="3" t="s">
        <v>1352</v>
      </c>
      <c r="B383" s="45" t="s">
        <v>1352</v>
      </c>
      <c r="C383" s="38" t="s">
        <v>186</v>
      </c>
      <c r="D383" s="38" t="s">
        <v>111</v>
      </c>
      <c r="G383" s="38" t="s">
        <v>82</v>
      </c>
      <c r="H383" s="38" t="s">
        <v>31</v>
      </c>
    </row>
    <row r="384">
      <c r="A384" s="3" t="s">
        <v>1356</v>
      </c>
      <c r="B384" s="45" t="s">
        <v>1356</v>
      </c>
      <c r="C384" s="38" t="s">
        <v>186</v>
      </c>
      <c r="D384" s="38" t="s">
        <v>111</v>
      </c>
      <c r="G384" s="38" t="s">
        <v>82</v>
      </c>
      <c r="H384" s="38" t="s">
        <v>31</v>
      </c>
    </row>
    <row r="385">
      <c r="A385" s="11" t="s">
        <v>1224</v>
      </c>
      <c r="B385" s="45" t="s">
        <v>1224</v>
      </c>
      <c r="C385" s="38" t="s">
        <v>29</v>
      </c>
      <c r="G385" s="38">
        <v>0.0</v>
      </c>
      <c r="H385" s="38" t="s">
        <v>31</v>
      </c>
    </row>
    <row r="386">
      <c r="A386" s="11" t="s">
        <v>996</v>
      </c>
      <c r="B386" s="46" t="s">
        <v>996</v>
      </c>
      <c r="C386" s="38" t="s">
        <v>90</v>
      </c>
      <c r="D386" s="38" t="s">
        <v>29</v>
      </c>
      <c r="E386" s="38" t="s">
        <v>28</v>
      </c>
      <c r="F386" s="38" t="s">
        <v>28</v>
      </c>
      <c r="G386" s="38">
        <v>0.0</v>
      </c>
      <c r="H386" s="38" t="s">
        <v>31</v>
      </c>
    </row>
    <row r="387">
      <c r="A387" s="11" t="s">
        <v>371</v>
      </c>
      <c r="B387" s="46" t="s">
        <v>371</v>
      </c>
      <c r="C387" s="38" t="s">
        <v>90</v>
      </c>
      <c r="D387" s="38" t="s">
        <v>56</v>
      </c>
      <c r="E387" s="38" t="s">
        <v>28</v>
      </c>
      <c r="F387" s="38" t="s">
        <v>28</v>
      </c>
      <c r="G387" s="38">
        <v>0.0</v>
      </c>
      <c r="H387" s="38" t="s">
        <v>31</v>
      </c>
    </row>
    <row r="388">
      <c r="A388" s="11" t="s">
        <v>144</v>
      </c>
      <c r="B388" s="46" t="s">
        <v>144</v>
      </c>
      <c r="C388" s="38" t="s">
        <v>90</v>
      </c>
      <c r="D388" s="38" t="s">
        <v>56</v>
      </c>
      <c r="E388" s="38" t="s">
        <v>28</v>
      </c>
      <c r="F388" s="38" t="s">
        <v>31</v>
      </c>
      <c r="G388" s="38">
        <v>1.0</v>
      </c>
    </row>
    <row r="389">
      <c r="A389" s="11" t="s">
        <v>1095</v>
      </c>
      <c r="B389" s="46" t="s">
        <v>1095</v>
      </c>
      <c r="C389" s="38" t="s">
        <v>71</v>
      </c>
      <c r="E389" s="38" t="s">
        <v>28</v>
      </c>
      <c r="F389" s="38" t="s">
        <v>28</v>
      </c>
      <c r="G389" s="38">
        <v>0.0</v>
      </c>
      <c r="H389" s="38" t="s">
        <v>31</v>
      </c>
    </row>
    <row r="390">
      <c r="A390" s="3" t="s">
        <v>784</v>
      </c>
      <c r="B390" s="45" t="s">
        <v>784</v>
      </c>
      <c r="C390" s="38" t="s">
        <v>71</v>
      </c>
      <c r="E390" s="38" t="s">
        <v>28</v>
      </c>
      <c r="F390" s="38" t="s">
        <v>31</v>
      </c>
      <c r="G390" s="38">
        <v>1.0</v>
      </c>
    </row>
    <row r="391">
      <c r="A391" s="11" t="s">
        <v>987</v>
      </c>
      <c r="B391" s="46" t="s">
        <v>987</v>
      </c>
      <c r="C391" s="38" t="s">
        <v>147</v>
      </c>
      <c r="E391" s="38" t="s">
        <v>28</v>
      </c>
      <c r="F391" s="38" t="s">
        <v>28</v>
      </c>
      <c r="G391" s="38">
        <v>0.0</v>
      </c>
      <c r="H391" s="38" t="s">
        <v>31</v>
      </c>
    </row>
    <row r="392">
      <c r="A392" s="3" t="s">
        <v>662</v>
      </c>
      <c r="B392" s="46" t="s">
        <v>662</v>
      </c>
      <c r="C392" s="38" t="s">
        <v>121</v>
      </c>
      <c r="D392" s="38" t="s">
        <v>29</v>
      </c>
      <c r="E392" s="38" t="s">
        <v>28</v>
      </c>
      <c r="F392" s="38" t="s">
        <v>31</v>
      </c>
      <c r="G392" s="38">
        <v>1.0</v>
      </c>
    </row>
    <row r="393">
      <c r="A393" s="11" t="s">
        <v>1115</v>
      </c>
      <c r="B393" s="46" t="s">
        <v>1115</v>
      </c>
      <c r="C393" s="38" t="s">
        <v>29</v>
      </c>
      <c r="E393" s="38" t="s">
        <v>28</v>
      </c>
      <c r="F393" s="38" t="s">
        <v>28</v>
      </c>
      <c r="G393" s="38">
        <v>0.0</v>
      </c>
      <c r="H393" s="38" t="s">
        <v>31</v>
      </c>
    </row>
    <row r="394">
      <c r="A394" s="3" t="s">
        <v>278</v>
      </c>
      <c r="B394" s="46" t="s">
        <v>278</v>
      </c>
      <c r="C394" s="38" t="s">
        <v>71</v>
      </c>
      <c r="E394" s="38" t="s">
        <v>28</v>
      </c>
      <c r="F394" s="38" t="s">
        <v>31</v>
      </c>
      <c r="G394" s="38">
        <v>2.0</v>
      </c>
    </row>
    <row r="395">
      <c r="A395" s="11" t="s">
        <v>733</v>
      </c>
      <c r="B395" s="46" t="s">
        <v>733</v>
      </c>
      <c r="C395" s="38" t="s">
        <v>71</v>
      </c>
      <c r="E395" s="38" t="s">
        <v>28</v>
      </c>
      <c r="F395" s="38" t="s">
        <v>28</v>
      </c>
      <c r="G395" s="38">
        <v>0.0</v>
      </c>
      <c r="H395" s="38" t="s">
        <v>31</v>
      </c>
    </row>
    <row r="396">
      <c r="A396" s="3" t="s">
        <v>252</v>
      </c>
      <c r="B396" s="46" t="s">
        <v>252</v>
      </c>
      <c r="C396" s="38" t="s">
        <v>33</v>
      </c>
      <c r="D396" s="38" t="s">
        <v>71</v>
      </c>
      <c r="E396" s="38" t="s">
        <v>28</v>
      </c>
      <c r="F396" s="38" t="s">
        <v>31</v>
      </c>
      <c r="G396" s="38">
        <v>1.0</v>
      </c>
    </row>
    <row r="397">
      <c r="A397" s="3" t="s">
        <v>46</v>
      </c>
      <c r="B397" s="60" t="s">
        <v>46</v>
      </c>
      <c r="C397" s="38" t="s">
        <v>33</v>
      </c>
      <c r="E397" s="38" t="s">
        <v>47</v>
      </c>
      <c r="F397" s="38" t="s">
        <v>31</v>
      </c>
      <c r="G397" s="38">
        <v>2.0</v>
      </c>
    </row>
    <row r="398">
      <c r="A398" s="3" t="s">
        <v>317</v>
      </c>
      <c r="B398" s="46" t="s">
        <v>317</v>
      </c>
      <c r="C398" s="38" t="s">
        <v>177</v>
      </c>
      <c r="D398" s="38" t="s">
        <v>33</v>
      </c>
      <c r="E398" s="38" t="s">
        <v>28</v>
      </c>
      <c r="F398" s="38" t="s">
        <v>31</v>
      </c>
      <c r="G398" s="38">
        <v>2.0</v>
      </c>
    </row>
    <row r="399">
      <c r="A399" s="11" t="s">
        <v>939</v>
      </c>
      <c r="B399" s="46" t="s">
        <v>939</v>
      </c>
      <c r="C399" s="38" t="s">
        <v>44</v>
      </c>
      <c r="D399" s="38" t="s">
        <v>29</v>
      </c>
      <c r="E399" s="38" t="s">
        <v>28</v>
      </c>
      <c r="F399" s="38" t="s">
        <v>28</v>
      </c>
      <c r="G399" s="38">
        <v>1.0</v>
      </c>
    </row>
    <row r="400">
      <c r="A400" s="11" t="s">
        <v>1013</v>
      </c>
      <c r="B400" s="46" t="s">
        <v>1013</v>
      </c>
      <c r="C400" s="38" t="s">
        <v>71</v>
      </c>
      <c r="E400" s="38" t="s">
        <v>28</v>
      </c>
      <c r="F400" s="38" t="s">
        <v>28</v>
      </c>
      <c r="G400" s="38">
        <v>0.0</v>
      </c>
      <c r="H400" s="38" t="s">
        <v>31</v>
      </c>
    </row>
    <row r="401">
      <c r="A401" s="3" t="s">
        <v>256</v>
      </c>
      <c r="B401" s="46" t="s">
        <v>256</v>
      </c>
      <c r="C401" s="38" t="s">
        <v>44</v>
      </c>
      <c r="D401" s="38" t="s">
        <v>29</v>
      </c>
      <c r="E401" s="38" t="s">
        <v>28</v>
      </c>
      <c r="F401" s="38" t="s">
        <v>31</v>
      </c>
      <c r="G401" s="38">
        <v>2.0</v>
      </c>
    </row>
    <row r="402">
      <c r="A402" s="11" t="s">
        <v>722</v>
      </c>
      <c r="B402" s="46" t="s">
        <v>722</v>
      </c>
      <c r="C402" s="38" t="s">
        <v>71</v>
      </c>
      <c r="E402" s="38" t="s">
        <v>28</v>
      </c>
      <c r="F402" s="38" t="s">
        <v>28</v>
      </c>
      <c r="G402" s="38">
        <v>1.0</v>
      </c>
    </row>
    <row r="403">
      <c r="A403" s="45" t="s">
        <v>1613</v>
      </c>
      <c r="B403" s="45" t="s">
        <v>1613</v>
      </c>
      <c r="C403" s="38" t="s">
        <v>226</v>
      </c>
      <c r="D403" s="38" t="s">
        <v>131</v>
      </c>
      <c r="G403" s="38">
        <v>0.0</v>
      </c>
      <c r="H403" s="38" t="s">
        <v>31</v>
      </c>
    </row>
    <row r="404">
      <c r="A404" s="11" t="s">
        <v>940</v>
      </c>
      <c r="B404" s="45" t="s">
        <v>940</v>
      </c>
      <c r="C404" s="38" t="s">
        <v>44</v>
      </c>
      <c r="D404" s="38" t="s">
        <v>29</v>
      </c>
      <c r="G404" s="38">
        <v>0.0</v>
      </c>
      <c r="H404" s="38" t="s">
        <v>31</v>
      </c>
    </row>
    <row r="405">
      <c r="A405" s="3" t="s">
        <v>1415</v>
      </c>
      <c r="B405" s="45" t="s">
        <v>1415</v>
      </c>
      <c r="C405" s="38" t="s">
        <v>111</v>
      </c>
      <c r="D405" s="38" t="s">
        <v>56</v>
      </c>
      <c r="G405" s="38" t="s">
        <v>82</v>
      </c>
      <c r="H405" s="38" t="s">
        <v>31</v>
      </c>
    </row>
    <row r="406">
      <c r="A406" s="11" t="s">
        <v>803</v>
      </c>
      <c r="B406" s="46" t="s">
        <v>803</v>
      </c>
      <c r="C406" s="38" t="s">
        <v>44</v>
      </c>
      <c r="E406" s="38" t="s">
        <v>28</v>
      </c>
      <c r="F406" s="38" t="s">
        <v>28</v>
      </c>
      <c r="G406" s="38">
        <v>0.0</v>
      </c>
      <c r="H406" s="38" t="s">
        <v>31</v>
      </c>
    </row>
    <row r="407">
      <c r="A407" s="45" t="s">
        <v>1441</v>
      </c>
      <c r="B407" s="45" t="s">
        <v>1441</v>
      </c>
      <c r="C407" s="38" t="s">
        <v>111</v>
      </c>
      <c r="D407" s="38" t="s">
        <v>177</v>
      </c>
      <c r="G407" s="38" t="s">
        <v>82</v>
      </c>
      <c r="H407" s="38" t="s">
        <v>31</v>
      </c>
    </row>
    <row r="408">
      <c r="A408" s="3" t="s">
        <v>482</v>
      </c>
      <c r="B408" s="46" t="s">
        <v>482</v>
      </c>
      <c r="C408" s="38" t="s">
        <v>121</v>
      </c>
      <c r="D408" s="38" t="s">
        <v>111</v>
      </c>
      <c r="E408" s="38" t="s">
        <v>28</v>
      </c>
      <c r="F408" s="38" t="s">
        <v>31</v>
      </c>
      <c r="G408" s="38" t="s">
        <v>82</v>
      </c>
      <c r="H408" s="38" t="s">
        <v>31</v>
      </c>
    </row>
    <row r="409">
      <c r="A409" s="11" t="s">
        <v>1001</v>
      </c>
      <c r="B409" s="46" t="s">
        <v>1001</v>
      </c>
      <c r="C409" s="38" t="s">
        <v>29</v>
      </c>
      <c r="E409" s="38" t="s">
        <v>28</v>
      </c>
      <c r="F409" s="38" t="s">
        <v>28</v>
      </c>
      <c r="G409" s="38">
        <v>0.0</v>
      </c>
      <c r="H409" s="38" t="s">
        <v>31</v>
      </c>
    </row>
    <row r="410">
      <c r="A410" s="11" t="s">
        <v>680</v>
      </c>
      <c r="B410" s="46" t="s">
        <v>680</v>
      </c>
      <c r="C410" s="38" t="s">
        <v>44</v>
      </c>
      <c r="E410" s="38" t="s">
        <v>28</v>
      </c>
      <c r="F410" s="38" t="s">
        <v>31</v>
      </c>
      <c r="G410" s="38" t="s">
        <v>82</v>
      </c>
      <c r="H410" s="38" t="s">
        <v>31</v>
      </c>
    </row>
    <row r="411">
      <c r="A411" s="45" t="s">
        <v>1624</v>
      </c>
      <c r="B411" s="45" t="s">
        <v>1624</v>
      </c>
      <c r="C411" s="38" t="s">
        <v>81</v>
      </c>
      <c r="G411" s="38">
        <v>1.0</v>
      </c>
    </row>
    <row r="412">
      <c r="A412" s="11" t="s">
        <v>1181</v>
      </c>
      <c r="B412" s="45" t="s">
        <v>1181</v>
      </c>
      <c r="C412" s="38" t="s">
        <v>81</v>
      </c>
      <c r="G412" s="38">
        <v>0.0</v>
      </c>
      <c r="H412" s="38" t="s">
        <v>31</v>
      </c>
    </row>
    <row r="413">
      <c r="A413" s="11" t="s">
        <v>1074</v>
      </c>
      <c r="B413" s="63" t="s">
        <v>2723</v>
      </c>
      <c r="C413" s="38" t="s">
        <v>121</v>
      </c>
      <c r="E413" s="38" t="s">
        <v>28</v>
      </c>
      <c r="F413" s="38" t="s">
        <v>28</v>
      </c>
      <c r="G413" s="38">
        <v>0.0</v>
      </c>
      <c r="H413" s="38" t="s">
        <v>31</v>
      </c>
    </row>
    <row r="414">
      <c r="A414" s="11" t="s">
        <v>1462</v>
      </c>
      <c r="B414" s="62" t="s">
        <v>1462</v>
      </c>
      <c r="C414" s="38" t="s">
        <v>226</v>
      </c>
      <c r="G414" s="38">
        <v>0.0</v>
      </c>
      <c r="H414" s="38" t="s">
        <v>31</v>
      </c>
    </row>
    <row r="415">
      <c r="A415" s="11" t="s">
        <v>826</v>
      </c>
      <c r="B415" s="63" t="s">
        <v>826</v>
      </c>
      <c r="C415" s="38" t="s">
        <v>226</v>
      </c>
      <c r="E415" s="38" t="s">
        <v>28</v>
      </c>
      <c r="F415" s="38" t="s">
        <v>28</v>
      </c>
      <c r="G415" s="38">
        <v>1.0</v>
      </c>
    </row>
    <row r="416">
      <c r="A416" s="11" t="s">
        <v>903</v>
      </c>
      <c r="B416" s="63" t="s">
        <v>903</v>
      </c>
      <c r="C416" s="38" t="s">
        <v>226</v>
      </c>
      <c r="E416" s="38" t="s">
        <v>28</v>
      </c>
      <c r="F416" s="38" t="s">
        <v>31</v>
      </c>
      <c r="G416" s="38">
        <v>2.0</v>
      </c>
    </row>
    <row r="417">
      <c r="A417" s="3" t="s">
        <v>885</v>
      </c>
      <c r="B417" s="63" t="s">
        <v>885</v>
      </c>
      <c r="C417" s="38" t="s">
        <v>33</v>
      </c>
      <c r="E417" s="38" t="s">
        <v>28</v>
      </c>
      <c r="F417" s="38" t="s">
        <v>31</v>
      </c>
      <c r="G417" s="38">
        <v>2.0</v>
      </c>
    </row>
    <row r="418">
      <c r="A418" s="11" t="s">
        <v>557</v>
      </c>
      <c r="B418" s="63" t="s">
        <v>557</v>
      </c>
      <c r="C418" s="38" t="s">
        <v>33</v>
      </c>
      <c r="D418" s="38" t="s">
        <v>121</v>
      </c>
      <c r="E418" s="38" t="s">
        <v>28</v>
      </c>
      <c r="F418" s="38" t="s">
        <v>28</v>
      </c>
      <c r="G418" s="38">
        <v>0.0</v>
      </c>
      <c r="H418" s="38" t="s">
        <v>31</v>
      </c>
    </row>
    <row r="419">
      <c r="A419" s="3" t="s">
        <v>1328</v>
      </c>
      <c r="B419" s="45" t="s">
        <v>1328</v>
      </c>
      <c r="C419" s="38" t="s">
        <v>131</v>
      </c>
      <c r="D419" s="38" t="s">
        <v>172</v>
      </c>
      <c r="G419" s="38" t="s">
        <v>82</v>
      </c>
      <c r="H419" s="38" t="s">
        <v>31</v>
      </c>
    </row>
    <row r="420">
      <c r="A420" s="3" t="s">
        <v>1103</v>
      </c>
      <c r="B420" s="46" t="s">
        <v>1103</v>
      </c>
      <c r="C420" s="38" t="s">
        <v>44</v>
      </c>
      <c r="E420" s="38" t="s">
        <v>1106</v>
      </c>
      <c r="F420" s="38" t="s">
        <v>31</v>
      </c>
      <c r="G420" s="38">
        <v>1.0</v>
      </c>
    </row>
    <row r="421">
      <c r="A421" s="11" t="s">
        <v>1389</v>
      </c>
      <c r="B421" s="62" t="s">
        <v>1389</v>
      </c>
      <c r="C421" s="38" t="s">
        <v>33</v>
      </c>
      <c r="G421" s="38">
        <v>1.0</v>
      </c>
    </row>
    <row r="422">
      <c r="A422" s="11" t="s">
        <v>891</v>
      </c>
      <c r="B422" s="62" t="s">
        <v>891</v>
      </c>
      <c r="C422" s="38" t="s">
        <v>33</v>
      </c>
      <c r="G422" s="38">
        <v>0.0</v>
      </c>
      <c r="H422" s="38" t="s">
        <v>31</v>
      </c>
    </row>
    <row r="423">
      <c r="A423" s="11" t="s">
        <v>863</v>
      </c>
      <c r="B423" s="63" t="s">
        <v>863</v>
      </c>
      <c r="C423" s="38" t="s">
        <v>81</v>
      </c>
      <c r="D423" s="38" t="s">
        <v>131</v>
      </c>
      <c r="E423" s="38" t="s">
        <v>28</v>
      </c>
      <c r="F423" s="38" t="s">
        <v>31</v>
      </c>
      <c r="G423" s="38">
        <v>2.0</v>
      </c>
    </row>
    <row r="424">
      <c r="A424" s="11" t="s">
        <v>864</v>
      </c>
      <c r="B424" s="63" t="s">
        <v>864</v>
      </c>
      <c r="C424" s="38" t="s">
        <v>81</v>
      </c>
      <c r="D424" s="38" t="s">
        <v>131</v>
      </c>
      <c r="E424" s="38" t="s">
        <v>28</v>
      </c>
      <c r="F424" s="38" t="s">
        <v>28</v>
      </c>
      <c r="G424" s="38">
        <v>1.0</v>
      </c>
    </row>
    <row r="425">
      <c r="A425" s="11" t="s">
        <v>941</v>
      </c>
      <c r="B425" s="62" t="s">
        <v>941</v>
      </c>
      <c r="C425" s="38" t="s">
        <v>81</v>
      </c>
      <c r="D425" s="38" t="s">
        <v>131</v>
      </c>
      <c r="G425" s="38">
        <v>0.0</v>
      </c>
      <c r="H425" s="38" t="s">
        <v>31</v>
      </c>
    </row>
    <row r="426">
      <c r="A426" s="3" t="s">
        <v>307</v>
      </c>
      <c r="B426" s="65" t="s">
        <v>307</v>
      </c>
      <c r="C426" s="38" t="s">
        <v>226</v>
      </c>
      <c r="E426" s="38" t="s">
        <v>28</v>
      </c>
      <c r="F426" s="38" t="s">
        <v>31</v>
      </c>
      <c r="G426" s="38">
        <v>1.0</v>
      </c>
    </row>
    <row r="427">
      <c r="A427" s="11" t="s">
        <v>1296</v>
      </c>
      <c r="B427" s="62" t="s">
        <v>1296</v>
      </c>
      <c r="C427" s="38" t="s">
        <v>147</v>
      </c>
      <c r="D427" s="38" t="s">
        <v>111</v>
      </c>
      <c r="G427" s="38">
        <v>0.0</v>
      </c>
      <c r="H427" s="38" t="s">
        <v>31</v>
      </c>
    </row>
    <row r="428">
      <c r="A428" s="11" t="s">
        <v>606</v>
      </c>
      <c r="B428" s="45" t="s">
        <v>606</v>
      </c>
      <c r="C428" s="38" t="s">
        <v>75</v>
      </c>
      <c r="D428" s="38" t="s">
        <v>128</v>
      </c>
      <c r="G428" s="38">
        <v>0.0</v>
      </c>
      <c r="H428" s="38" t="s">
        <v>31</v>
      </c>
    </row>
    <row r="429">
      <c r="A429" s="3" t="s">
        <v>1369</v>
      </c>
      <c r="B429" s="45" t="s">
        <v>1369</v>
      </c>
      <c r="C429" s="38" t="s">
        <v>44</v>
      </c>
      <c r="F429" s="38" t="s">
        <v>31</v>
      </c>
      <c r="G429" s="38" t="s">
        <v>82</v>
      </c>
      <c r="H429" s="38" t="s">
        <v>31</v>
      </c>
    </row>
    <row r="430">
      <c r="A430" s="11" t="s">
        <v>1075</v>
      </c>
      <c r="B430" s="46" t="s">
        <v>1075</v>
      </c>
      <c r="C430" s="38" t="s">
        <v>147</v>
      </c>
      <c r="D430" s="38" t="s">
        <v>56</v>
      </c>
      <c r="E430" s="38" t="s">
        <v>28</v>
      </c>
      <c r="F430" s="38" t="s">
        <v>28</v>
      </c>
      <c r="G430" s="38">
        <v>0.0</v>
      </c>
      <c r="H430" s="38" t="s">
        <v>31</v>
      </c>
    </row>
    <row r="431">
      <c r="A431" s="11" t="s">
        <v>985</v>
      </c>
      <c r="B431" s="46" t="s">
        <v>985</v>
      </c>
      <c r="C431" s="38" t="s">
        <v>81</v>
      </c>
      <c r="E431" s="38" t="s">
        <v>28</v>
      </c>
      <c r="F431" s="38" t="s">
        <v>28</v>
      </c>
      <c r="G431" s="38">
        <v>0.0</v>
      </c>
      <c r="H431" s="38" t="s">
        <v>31</v>
      </c>
    </row>
    <row r="432">
      <c r="A432" s="11" t="s">
        <v>224</v>
      </c>
      <c r="B432" s="46" t="s">
        <v>224</v>
      </c>
      <c r="C432" s="38" t="s">
        <v>226</v>
      </c>
      <c r="E432" s="38" t="s">
        <v>28</v>
      </c>
      <c r="F432" s="38" t="s">
        <v>31</v>
      </c>
      <c r="G432" s="38">
        <v>1.0</v>
      </c>
    </row>
    <row r="433">
      <c r="A433" s="11" t="s">
        <v>280</v>
      </c>
      <c r="B433" s="46" t="s">
        <v>280</v>
      </c>
      <c r="C433" s="38" t="s">
        <v>44</v>
      </c>
      <c r="D433" s="38" t="s">
        <v>56</v>
      </c>
      <c r="E433" s="38" t="s">
        <v>28</v>
      </c>
      <c r="F433" s="38" t="s">
        <v>28</v>
      </c>
      <c r="G433" s="38">
        <v>0.0</v>
      </c>
      <c r="H433" s="38" t="s">
        <v>31</v>
      </c>
    </row>
    <row r="434">
      <c r="A434" s="3" t="s">
        <v>286</v>
      </c>
      <c r="B434" s="46" t="s">
        <v>286</v>
      </c>
      <c r="C434" s="38" t="s">
        <v>44</v>
      </c>
      <c r="D434" s="38" t="s">
        <v>56</v>
      </c>
      <c r="E434" s="38" t="s">
        <v>28</v>
      </c>
      <c r="F434" s="38" t="s">
        <v>31</v>
      </c>
      <c r="G434" s="38">
        <v>1.0</v>
      </c>
    </row>
    <row r="435">
      <c r="A435" s="3" t="s">
        <v>618</v>
      </c>
      <c r="B435" s="46" t="s">
        <v>618</v>
      </c>
      <c r="C435" s="38" t="s">
        <v>29</v>
      </c>
      <c r="E435" s="38" t="s">
        <v>28</v>
      </c>
      <c r="F435" s="38" t="s">
        <v>31</v>
      </c>
      <c r="G435" s="38" t="s">
        <v>82</v>
      </c>
      <c r="H435" s="38" t="s">
        <v>31</v>
      </c>
    </row>
    <row r="436">
      <c r="A436" s="3" t="s">
        <v>318</v>
      </c>
      <c r="B436" s="60" t="s">
        <v>318</v>
      </c>
      <c r="C436" s="38" t="s">
        <v>30</v>
      </c>
      <c r="D436" s="38" t="s">
        <v>44</v>
      </c>
      <c r="E436" s="38" t="s">
        <v>28</v>
      </c>
      <c r="F436" s="38" t="s">
        <v>31</v>
      </c>
      <c r="G436" s="38">
        <v>1.0</v>
      </c>
    </row>
    <row r="437">
      <c r="A437" s="3" t="s">
        <v>332</v>
      </c>
      <c r="B437" s="46" t="s">
        <v>332</v>
      </c>
      <c r="C437" s="38" t="s">
        <v>81</v>
      </c>
      <c r="E437" s="38" t="s">
        <v>334</v>
      </c>
      <c r="F437" s="38" t="s">
        <v>31</v>
      </c>
      <c r="G437" s="38">
        <v>2.0</v>
      </c>
    </row>
    <row r="438">
      <c r="A438" s="11" t="s">
        <v>1146</v>
      </c>
      <c r="B438" s="46" t="s">
        <v>1146</v>
      </c>
      <c r="C438" s="38" t="s">
        <v>44</v>
      </c>
      <c r="D438" s="38" t="s">
        <v>172</v>
      </c>
      <c r="E438" s="38" t="s">
        <v>28</v>
      </c>
      <c r="F438" s="38" t="s">
        <v>28</v>
      </c>
      <c r="G438" s="38">
        <v>1.0</v>
      </c>
    </row>
    <row r="439">
      <c r="A439" s="11" t="s">
        <v>900</v>
      </c>
      <c r="B439" s="46" t="s">
        <v>900</v>
      </c>
      <c r="C439" s="38" t="s">
        <v>128</v>
      </c>
      <c r="E439" s="38" t="s">
        <v>28</v>
      </c>
      <c r="F439" s="38" t="s">
        <v>28</v>
      </c>
      <c r="G439" s="38">
        <v>0.0</v>
      </c>
      <c r="H439" s="38" t="s">
        <v>31</v>
      </c>
    </row>
    <row r="440">
      <c r="A440" s="3" t="s">
        <v>1391</v>
      </c>
      <c r="B440" s="45" t="s">
        <v>1391</v>
      </c>
      <c r="C440" s="38" t="s">
        <v>226</v>
      </c>
      <c r="D440" s="38" t="s">
        <v>177</v>
      </c>
      <c r="G440" s="38" t="s">
        <v>82</v>
      </c>
      <c r="H440" s="38" t="s">
        <v>31</v>
      </c>
    </row>
    <row r="441">
      <c r="A441" s="45" t="s">
        <v>1588</v>
      </c>
      <c r="B441" s="45" t="s">
        <v>1588</v>
      </c>
      <c r="C441" s="38" t="s">
        <v>44</v>
      </c>
      <c r="D441" s="38" t="s">
        <v>128</v>
      </c>
      <c r="G441" s="38">
        <v>1.0</v>
      </c>
    </row>
    <row r="442">
      <c r="A442" s="11" t="s">
        <v>1032</v>
      </c>
      <c r="B442" s="46" t="s">
        <v>1032</v>
      </c>
      <c r="C442" s="38" t="s">
        <v>90</v>
      </c>
      <c r="D442" s="38" t="s">
        <v>56</v>
      </c>
      <c r="E442" s="38" t="s">
        <v>28</v>
      </c>
      <c r="F442" s="38" t="s">
        <v>28</v>
      </c>
      <c r="G442" s="38">
        <v>0.0</v>
      </c>
      <c r="H442" s="38" t="s">
        <v>31</v>
      </c>
    </row>
    <row r="443">
      <c r="A443" s="11" t="s">
        <v>456</v>
      </c>
      <c r="B443" s="46" t="s">
        <v>456</v>
      </c>
      <c r="C443" s="38" t="s">
        <v>131</v>
      </c>
      <c r="D443" s="38" t="s">
        <v>172</v>
      </c>
      <c r="E443" s="38" t="s">
        <v>28</v>
      </c>
      <c r="F443" s="38" t="s">
        <v>31</v>
      </c>
      <c r="G443" s="38" t="s">
        <v>82</v>
      </c>
      <c r="H443" s="38" t="s">
        <v>31</v>
      </c>
    </row>
    <row r="444">
      <c r="A444" s="11" t="s">
        <v>1243</v>
      </c>
      <c r="B444" s="45" t="s">
        <v>1243</v>
      </c>
      <c r="C444" s="38" t="s">
        <v>226</v>
      </c>
      <c r="D444" s="38" t="s">
        <v>111</v>
      </c>
      <c r="G444" s="38">
        <v>0.0</v>
      </c>
      <c r="H444" s="38" t="s">
        <v>31</v>
      </c>
    </row>
    <row r="445">
      <c r="A445" s="3" t="s">
        <v>529</v>
      </c>
      <c r="B445" s="46" t="s">
        <v>529</v>
      </c>
      <c r="C445" s="38" t="s">
        <v>226</v>
      </c>
      <c r="D445" s="38" t="s">
        <v>111</v>
      </c>
      <c r="E445" s="38" t="s">
        <v>28</v>
      </c>
      <c r="F445" s="38" t="s">
        <v>31</v>
      </c>
      <c r="G445" s="38">
        <v>1.0</v>
      </c>
    </row>
    <row r="446">
      <c r="A446" s="11" t="s">
        <v>1304</v>
      </c>
      <c r="B446" s="45" t="s">
        <v>1304</v>
      </c>
      <c r="C446" s="38" t="s">
        <v>29</v>
      </c>
      <c r="G446" s="38">
        <v>0.0</v>
      </c>
      <c r="H446" s="38" t="s">
        <v>31</v>
      </c>
    </row>
    <row r="447">
      <c r="A447" s="3" t="s">
        <v>1321</v>
      </c>
      <c r="B447" s="45" t="s">
        <v>2724</v>
      </c>
      <c r="C447" s="38" t="s">
        <v>71</v>
      </c>
      <c r="D447" s="38" t="s">
        <v>111</v>
      </c>
      <c r="G447" s="38" t="s">
        <v>82</v>
      </c>
      <c r="H447" s="38" t="s">
        <v>31</v>
      </c>
    </row>
    <row r="448">
      <c r="A448" s="11" t="s">
        <v>988</v>
      </c>
      <c r="B448" s="46" t="s">
        <v>988</v>
      </c>
      <c r="C448" s="38" t="s">
        <v>111</v>
      </c>
      <c r="E448" s="38" t="s">
        <v>28</v>
      </c>
      <c r="F448" s="38" t="s">
        <v>28</v>
      </c>
      <c r="G448" s="38">
        <v>0.0</v>
      </c>
      <c r="H448" s="38" t="s">
        <v>31</v>
      </c>
    </row>
    <row r="449">
      <c r="A449" s="11" t="s">
        <v>102</v>
      </c>
      <c r="B449" s="46" t="s">
        <v>102</v>
      </c>
      <c r="C449" s="38" t="s">
        <v>71</v>
      </c>
      <c r="E449" s="38" t="s">
        <v>28</v>
      </c>
      <c r="F449" s="38" t="s">
        <v>31</v>
      </c>
      <c r="G449" s="38">
        <v>1.0</v>
      </c>
    </row>
    <row r="450">
      <c r="A450" s="3" t="s">
        <v>1258</v>
      </c>
      <c r="B450" s="45" t="s">
        <v>1258</v>
      </c>
      <c r="C450" s="38" t="s">
        <v>111</v>
      </c>
      <c r="F450" s="38" t="s">
        <v>31</v>
      </c>
      <c r="G450" s="38" t="s">
        <v>82</v>
      </c>
      <c r="H450" s="38" t="s">
        <v>31</v>
      </c>
    </row>
    <row r="451">
      <c r="A451" s="45" t="s">
        <v>1582</v>
      </c>
      <c r="B451" s="45" t="s">
        <v>1582</v>
      </c>
      <c r="C451" s="38" t="s">
        <v>131</v>
      </c>
      <c r="D451" s="38" t="s">
        <v>111</v>
      </c>
      <c r="G451" s="38">
        <v>0.0</v>
      </c>
      <c r="H451" s="38" t="s">
        <v>31</v>
      </c>
    </row>
    <row r="452">
      <c r="A452" s="45" t="s">
        <v>1510</v>
      </c>
      <c r="B452" s="45" t="s">
        <v>1510</v>
      </c>
      <c r="C452" s="38" t="s">
        <v>131</v>
      </c>
      <c r="D452" s="38" t="s">
        <v>111</v>
      </c>
      <c r="G452" s="38">
        <v>1.0</v>
      </c>
    </row>
    <row r="453">
      <c r="A453" s="45" t="s">
        <v>1518</v>
      </c>
      <c r="B453" s="45" t="s">
        <v>1518</v>
      </c>
      <c r="C453" s="38" t="s">
        <v>90</v>
      </c>
      <c r="E453" s="38" t="s">
        <v>30</v>
      </c>
      <c r="G453" s="38">
        <v>1.0</v>
      </c>
    </row>
    <row r="454">
      <c r="A454" s="3" t="s">
        <v>1457</v>
      </c>
      <c r="B454" s="45" t="s">
        <v>1457</v>
      </c>
      <c r="C454" s="38" t="s">
        <v>111</v>
      </c>
      <c r="F454" s="38" t="s">
        <v>31</v>
      </c>
      <c r="G454" s="38" t="s">
        <v>82</v>
      </c>
      <c r="H454" s="38" t="s">
        <v>31</v>
      </c>
    </row>
    <row r="455">
      <c r="A455" s="3" t="s">
        <v>1460</v>
      </c>
      <c r="B455" s="45" t="s">
        <v>1460</v>
      </c>
      <c r="C455" s="38" t="s">
        <v>111</v>
      </c>
      <c r="F455" s="38" t="s">
        <v>31</v>
      </c>
      <c r="G455" s="38" t="s">
        <v>82</v>
      </c>
      <c r="H455" s="38" t="s">
        <v>31</v>
      </c>
    </row>
    <row r="456">
      <c r="A456" s="11" t="s">
        <v>828</v>
      </c>
      <c r="B456" s="46" t="s">
        <v>828</v>
      </c>
      <c r="C456" s="38" t="s">
        <v>226</v>
      </c>
      <c r="E456" s="38" t="s">
        <v>28</v>
      </c>
      <c r="F456" s="38" t="s">
        <v>31</v>
      </c>
      <c r="G456" s="38">
        <v>1.0</v>
      </c>
    </row>
    <row r="457">
      <c r="A457" s="45" t="s">
        <v>1584</v>
      </c>
      <c r="B457" s="45" t="s">
        <v>1584</v>
      </c>
      <c r="C457" s="38" t="s">
        <v>226</v>
      </c>
      <c r="G457" s="38">
        <v>0.0</v>
      </c>
      <c r="H457" s="38" t="s">
        <v>31</v>
      </c>
    </row>
    <row r="458">
      <c r="A458" s="11" t="s">
        <v>416</v>
      </c>
      <c r="B458" s="46" t="s">
        <v>416</v>
      </c>
      <c r="C458" s="38" t="s">
        <v>147</v>
      </c>
      <c r="E458" s="38" t="s">
        <v>28</v>
      </c>
      <c r="F458" s="38" t="s">
        <v>28</v>
      </c>
      <c r="G458" s="38">
        <v>0.0</v>
      </c>
      <c r="H458" s="38" t="s">
        <v>31</v>
      </c>
    </row>
    <row r="459">
      <c r="A459" s="11" t="s">
        <v>915</v>
      </c>
      <c r="B459" s="45" t="s">
        <v>915</v>
      </c>
      <c r="C459" s="38" t="s">
        <v>44</v>
      </c>
      <c r="G459" s="38">
        <v>0.0</v>
      </c>
      <c r="H459" s="38" t="s">
        <v>31</v>
      </c>
    </row>
    <row r="460">
      <c r="A460" s="11" t="s">
        <v>736</v>
      </c>
      <c r="B460" s="46" t="s">
        <v>736</v>
      </c>
      <c r="C460" s="38" t="s">
        <v>71</v>
      </c>
      <c r="E460" s="38" t="s">
        <v>28</v>
      </c>
      <c r="F460" s="38" t="s">
        <v>31</v>
      </c>
      <c r="G460" s="38" t="s">
        <v>82</v>
      </c>
      <c r="H460" s="38" t="s">
        <v>31</v>
      </c>
    </row>
    <row r="461">
      <c r="A461" s="3" t="s">
        <v>360</v>
      </c>
      <c r="B461" s="59" t="s">
        <v>2725</v>
      </c>
      <c r="C461" s="38" t="s">
        <v>111</v>
      </c>
      <c r="D461" s="38" t="s">
        <v>172</v>
      </c>
      <c r="E461" s="38" t="s">
        <v>28</v>
      </c>
      <c r="F461" s="38" t="s">
        <v>31</v>
      </c>
      <c r="G461" s="38">
        <v>1.0</v>
      </c>
    </row>
    <row r="462">
      <c r="A462" s="3" t="s">
        <v>1084</v>
      </c>
      <c r="B462" s="46" t="s">
        <v>1084</v>
      </c>
      <c r="C462" s="38" t="s">
        <v>177</v>
      </c>
      <c r="D462" s="38" t="s">
        <v>172</v>
      </c>
      <c r="E462" s="38" t="s">
        <v>28</v>
      </c>
      <c r="F462" s="38" t="s">
        <v>31</v>
      </c>
      <c r="G462" s="38" t="s">
        <v>82</v>
      </c>
      <c r="H462" s="38" t="s">
        <v>31</v>
      </c>
    </row>
    <row r="463">
      <c r="A463" s="3" t="s">
        <v>112</v>
      </c>
      <c r="B463" s="46" t="s">
        <v>112</v>
      </c>
      <c r="C463" s="38" t="s">
        <v>71</v>
      </c>
      <c r="E463" s="38" t="s">
        <v>28</v>
      </c>
      <c r="F463" s="38" t="s">
        <v>31</v>
      </c>
      <c r="G463" s="38">
        <v>1.0</v>
      </c>
    </row>
    <row r="464">
      <c r="A464" s="11" t="s">
        <v>1096</v>
      </c>
      <c r="B464" s="63" t="s">
        <v>2726</v>
      </c>
      <c r="C464" s="38" t="s">
        <v>121</v>
      </c>
      <c r="D464" s="38" t="s">
        <v>56</v>
      </c>
      <c r="E464" s="38" t="s">
        <v>28</v>
      </c>
      <c r="F464" s="38" t="s">
        <v>31</v>
      </c>
      <c r="G464" s="38" t="s">
        <v>82</v>
      </c>
      <c r="H464" s="38" t="s">
        <v>31</v>
      </c>
    </row>
    <row r="465">
      <c r="A465" s="3" t="s">
        <v>246</v>
      </c>
      <c r="B465" s="63" t="s">
        <v>246</v>
      </c>
      <c r="C465" s="38" t="s">
        <v>81</v>
      </c>
      <c r="E465" s="38" t="s">
        <v>28</v>
      </c>
      <c r="F465" s="38" t="s">
        <v>31</v>
      </c>
      <c r="G465" s="38" t="s">
        <v>82</v>
      </c>
      <c r="H465" s="38" t="s">
        <v>31</v>
      </c>
    </row>
    <row r="466">
      <c r="A466" s="3" t="s">
        <v>614</v>
      </c>
      <c r="B466" s="63" t="s">
        <v>614</v>
      </c>
      <c r="C466" s="38" t="s">
        <v>177</v>
      </c>
      <c r="E466" s="38" t="s">
        <v>28</v>
      </c>
      <c r="F466" s="38" t="s">
        <v>31</v>
      </c>
      <c r="G466" s="38">
        <v>1.0</v>
      </c>
    </row>
    <row r="467">
      <c r="A467" s="11" t="s">
        <v>1202</v>
      </c>
      <c r="B467" s="62" t="s">
        <v>1202</v>
      </c>
      <c r="C467" s="38" t="s">
        <v>177</v>
      </c>
      <c r="G467" s="38">
        <v>0.0</v>
      </c>
      <c r="H467" s="38" t="s">
        <v>31</v>
      </c>
    </row>
    <row r="468">
      <c r="A468" s="3" t="s">
        <v>1252</v>
      </c>
      <c r="B468" s="62" t="s">
        <v>1252</v>
      </c>
      <c r="C468" s="38" t="s">
        <v>33</v>
      </c>
      <c r="D468" s="38" t="s">
        <v>56</v>
      </c>
      <c r="G468" s="38" t="s">
        <v>82</v>
      </c>
      <c r="H468" s="38" t="s">
        <v>31</v>
      </c>
    </row>
    <row r="469">
      <c r="A469" s="45" t="s">
        <v>1524</v>
      </c>
      <c r="B469" s="62" t="s">
        <v>1524</v>
      </c>
      <c r="C469" s="38" t="s">
        <v>33</v>
      </c>
      <c r="D469" s="38" t="s">
        <v>226</v>
      </c>
      <c r="G469" s="38">
        <v>1.0</v>
      </c>
    </row>
    <row r="470">
      <c r="A470" s="11" t="s">
        <v>381</v>
      </c>
      <c r="B470" s="63" t="s">
        <v>381</v>
      </c>
      <c r="C470" s="38" t="s">
        <v>29</v>
      </c>
      <c r="D470" s="38" t="s">
        <v>172</v>
      </c>
      <c r="E470" s="38" t="s">
        <v>28</v>
      </c>
      <c r="F470" s="38" t="s">
        <v>31</v>
      </c>
      <c r="G470" s="38">
        <v>1.0</v>
      </c>
    </row>
    <row r="471">
      <c r="A471" s="11" t="s">
        <v>717</v>
      </c>
      <c r="B471" s="46" t="s">
        <v>717</v>
      </c>
      <c r="C471" s="38" t="s">
        <v>90</v>
      </c>
      <c r="D471" s="38" t="s">
        <v>56</v>
      </c>
      <c r="E471" s="38" t="s">
        <v>28</v>
      </c>
      <c r="F471" s="38" t="s">
        <v>28</v>
      </c>
      <c r="G471" s="38">
        <v>0.0</v>
      </c>
      <c r="H471" s="38" t="s">
        <v>31</v>
      </c>
    </row>
    <row r="472">
      <c r="A472" s="2" t="s">
        <v>1033</v>
      </c>
      <c r="B472" s="63" t="s">
        <v>2727</v>
      </c>
      <c r="C472" s="38" t="s">
        <v>111</v>
      </c>
      <c r="D472" s="38" t="s">
        <v>172</v>
      </c>
      <c r="E472" s="38" t="s">
        <v>28</v>
      </c>
      <c r="F472" s="38" t="s">
        <v>28</v>
      </c>
      <c r="G472" s="38">
        <v>0.0</v>
      </c>
      <c r="H472" s="38" t="s">
        <v>31</v>
      </c>
    </row>
    <row r="473">
      <c r="A473" s="11" t="s">
        <v>738</v>
      </c>
      <c r="B473" s="63" t="s">
        <v>738</v>
      </c>
      <c r="C473" s="38" t="s">
        <v>128</v>
      </c>
      <c r="E473" s="38" t="s">
        <v>28</v>
      </c>
      <c r="F473" s="38" t="s">
        <v>31</v>
      </c>
      <c r="G473" s="38">
        <v>1.0</v>
      </c>
    </row>
    <row r="474">
      <c r="A474" s="3" t="s">
        <v>48</v>
      </c>
      <c r="B474" s="63" t="s">
        <v>48</v>
      </c>
      <c r="C474" s="38" t="s">
        <v>44</v>
      </c>
      <c r="E474" s="38" t="s">
        <v>49</v>
      </c>
      <c r="F474" s="38" t="s">
        <v>31</v>
      </c>
      <c r="G474" s="38">
        <v>2.0</v>
      </c>
    </row>
    <row r="475">
      <c r="A475" s="11" t="s">
        <v>740</v>
      </c>
      <c r="B475" s="63" t="s">
        <v>740</v>
      </c>
      <c r="C475" s="38" t="s">
        <v>128</v>
      </c>
      <c r="E475" s="38" t="s">
        <v>28</v>
      </c>
      <c r="F475" s="38" t="s">
        <v>28</v>
      </c>
      <c r="G475" s="38">
        <v>0.0</v>
      </c>
      <c r="H475" s="38" t="s">
        <v>31</v>
      </c>
    </row>
    <row r="476">
      <c r="A476" s="11" t="s">
        <v>588</v>
      </c>
      <c r="B476" s="63" t="s">
        <v>588</v>
      </c>
      <c r="C476" s="38" t="s">
        <v>30</v>
      </c>
      <c r="E476" s="38" t="s">
        <v>28</v>
      </c>
      <c r="F476" s="38" t="s">
        <v>28</v>
      </c>
      <c r="G476" s="38">
        <v>0.0</v>
      </c>
      <c r="H476" s="38" t="s">
        <v>31</v>
      </c>
    </row>
    <row r="477">
      <c r="A477" s="3" t="s">
        <v>872</v>
      </c>
      <c r="B477" s="63" t="s">
        <v>872</v>
      </c>
      <c r="C477" s="38" t="s">
        <v>71</v>
      </c>
      <c r="E477" s="38" t="s">
        <v>28</v>
      </c>
      <c r="F477" s="38" t="s">
        <v>31</v>
      </c>
      <c r="G477" s="38">
        <v>1.0</v>
      </c>
    </row>
    <row r="478">
      <c r="A478" s="3" t="s">
        <v>180</v>
      </c>
      <c r="B478" s="63" t="s">
        <v>180</v>
      </c>
      <c r="C478" s="38" t="s">
        <v>111</v>
      </c>
      <c r="E478" s="38" t="s">
        <v>28</v>
      </c>
      <c r="F478" s="38" t="s">
        <v>31</v>
      </c>
      <c r="G478" s="38">
        <v>1.0</v>
      </c>
    </row>
    <row r="479">
      <c r="A479" s="3" t="s">
        <v>528</v>
      </c>
      <c r="B479" s="63" t="s">
        <v>528</v>
      </c>
      <c r="C479" s="38" t="s">
        <v>147</v>
      </c>
      <c r="D479" s="38" t="s">
        <v>56</v>
      </c>
      <c r="E479" s="38" t="s">
        <v>28</v>
      </c>
      <c r="F479" s="38" t="s">
        <v>31</v>
      </c>
      <c r="G479" s="38">
        <v>1.0</v>
      </c>
    </row>
    <row r="480">
      <c r="A480" s="11" t="s">
        <v>1111</v>
      </c>
      <c r="B480" s="63" t="s">
        <v>1111</v>
      </c>
      <c r="C480" s="38" t="s">
        <v>111</v>
      </c>
      <c r="E480" s="38" t="s">
        <v>28</v>
      </c>
      <c r="F480" s="38" t="s">
        <v>28</v>
      </c>
      <c r="G480" s="38">
        <v>0.0</v>
      </c>
      <c r="H480" s="38" t="s">
        <v>31</v>
      </c>
    </row>
    <row r="481">
      <c r="A481" s="45" t="s">
        <v>1601</v>
      </c>
      <c r="B481" s="62" t="s">
        <v>1601</v>
      </c>
      <c r="C481" s="38" t="s">
        <v>30</v>
      </c>
      <c r="D481" s="38" t="s">
        <v>186</v>
      </c>
      <c r="G481" s="38" t="s">
        <v>82</v>
      </c>
      <c r="H481" s="38" t="s">
        <v>31</v>
      </c>
    </row>
    <row r="482">
      <c r="A482" s="3" t="s">
        <v>470</v>
      </c>
      <c r="B482" s="46" t="s">
        <v>470</v>
      </c>
      <c r="C482" s="38" t="s">
        <v>111</v>
      </c>
      <c r="D482" s="38" t="s">
        <v>56</v>
      </c>
      <c r="E482" s="38" t="s">
        <v>28</v>
      </c>
      <c r="F482" s="38" t="s">
        <v>31</v>
      </c>
      <c r="G482" s="38">
        <v>1.0</v>
      </c>
    </row>
    <row r="483">
      <c r="A483" s="3" t="s">
        <v>1465</v>
      </c>
      <c r="B483" s="45" t="s">
        <v>1465</v>
      </c>
      <c r="C483" s="38" t="s">
        <v>111</v>
      </c>
      <c r="F483" s="38" t="s">
        <v>31</v>
      </c>
      <c r="G483" s="38" t="s">
        <v>82</v>
      </c>
      <c r="H483" s="38" t="s">
        <v>31</v>
      </c>
    </row>
    <row r="484">
      <c r="A484" s="11" t="s">
        <v>1234</v>
      </c>
      <c r="B484" s="45" t="s">
        <v>1234</v>
      </c>
      <c r="C484" s="38" t="s">
        <v>30</v>
      </c>
      <c r="D484" s="38" t="s">
        <v>128</v>
      </c>
      <c r="G484" s="38">
        <v>0.0</v>
      </c>
      <c r="H484" s="38" t="s">
        <v>31</v>
      </c>
    </row>
    <row r="485">
      <c r="A485" s="11" t="s">
        <v>1194</v>
      </c>
      <c r="B485" s="45" t="s">
        <v>1194</v>
      </c>
      <c r="C485" s="38" t="s">
        <v>30</v>
      </c>
      <c r="D485" s="38" t="s">
        <v>128</v>
      </c>
      <c r="G485" s="38">
        <v>0.0</v>
      </c>
      <c r="H485" s="38" t="s">
        <v>31</v>
      </c>
    </row>
    <row r="486">
      <c r="A486" s="2" t="s">
        <v>594</v>
      </c>
      <c r="B486" s="46" t="s">
        <v>594</v>
      </c>
      <c r="C486" s="38" t="s">
        <v>30</v>
      </c>
      <c r="E486" s="38" t="s">
        <v>290</v>
      </c>
      <c r="F486" s="38" t="s">
        <v>31</v>
      </c>
      <c r="G486" s="38">
        <v>2.0</v>
      </c>
    </row>
    <row r="487">
      <c r="A487" s="3" t="s">
        <v>288</v>
      </c>
      <c r="B487" s="46" t="s">
        <v>288</v>
      </c>
      <c r="C487" s="38" t="s">
        <v>30</v>
      </c>
      <c r="E487" s="38" t="s">
        <v>290</v>
      </c>
      <c r="F487" s="38" t="s">
        <v>31</v>
      </c>
      <c r="G487" s="38">
        <v>2.0</v>
      </c>
    </row>
    <row r="488">
      <c r="A488" s="3" t="s">
        <v>494</v>
      </c>
      <c r="B488" s="46" t="s">
        <v>494</v>
      </c>
      <c r="C488" s="38" t="s">
        <v>30</v>
      </c>
      <c r="E488" s="38" t="s">
        <v>28</v>
      </c>
      <c r="F488" s="38" t="s">
        <v>28</v>
      </c>
      <c r="G488" s="38">
        <v>1.0</v>
      </c>
    </row>
    <row r="489">
      <c r="A489" s="11" t="s">
        <v>595</v>
      </c>
      <c r="B489" s="45" t="s">
        <v>595</v>
      </c>
      <c r="C489" s="38" t="s">
        <v>30</v>
      </c>
      <c r="E489" s="38" t="s">
        <v>128</v>
      </c>
      <c r="G489" s="38">
        <v>1.0</v>
      </c>
    </row>
    <row r="490">
      <c r="A490" s="11" t="s">
        <v>1336</v>
      </c>
      <c r="B490" s="45" t="s">
        <v>1336</v>
      </c>
      <c r="C490" s="38" t="s">
        <v>121</v>
      </c>
      <c r="D490" s="38" t="s">
        <v>30</v>
      </c>
      <c r="G490" s="38" t="s">
        <v>82</v>
      </c>
      <c r="H490" s="38" t="s">
        <v>31</v>
      </c>
    </row>
    <row r="491">
      <c r="A491" s="16" t="s">
        <v>345</v>
      </c>
      <c r="B491" s="46" t="s">
        <v>345</v>
      </c>
      <c r="C491" s="38" t="s">
        <v>90</v>
      </c>
      <c r="D491" s="38" t="s">
        <v>128</v>
      </c>
      <c r="E491" s="38" t="s">
        <v>346</v>
      </c>
      <c r="F491" s="38" t="s">
        <v>31</v>
      </c>
      <c r="G491" s="38">
        <v>1.0</v>
      </c>
    </row>
    <row r="492">
      <c r="A492" s="11" t="s">
        <v>1361</v>
      </c>
      <c r="B492" s="45" t="s">
        <v>1361</v>
      </c>
      <c r="C492" s="38" t="s">
        <v>33</v>
      </c>
      <c r="G492" s="38">
        <v>0.0</v>
      </c>
      <c r="H492" s="38" t="s">
        <v>31</v>
      </c>
    </row>
    <row r="493">
      <c r="A493" s="45" t="s">
        <v>1590</v>
      </c>
      <c r="B493" s="45" t="s">
        <v>1590</v>
      </c>
      <c r="C493" s="38" t="s">
        <v>90</v>
      </c>
      <c r="D493" s="38" t="s">
        <v>56</v>
      </c>
      <c r="G493" s="38">
        <v>0.0</v>
      </c>
      <c r="H493" s="38" t="s">
        <v>31</v>
      </c>
    </row>
    <row r="494">
      <c r="A494" s="11" t="s">
        <v>401</v>
      </c>
      <c r="B494" s="46" t="s">
        <v>401</v>
      </c>
      <c r="C494" s="38" t="s">
        <v>71</v>
      </c>
      <c r="D494" s="38" t="s">
        <v>56</v>
      </c>
      <c r="E494" s="38" t="s">
        <v>28</v>
      </c>
      <c r="F494" s="38" t="s">
        <v>28</v>
      </c>
      <c r="G494" s="38">
        <v>0.0</v>
      </c>
      <c r="H494" s="38" t="s">
        <v>31</v>
      </c>
    </row>
    <row r="495">
      <c r="A495" s="11" t="s">
        <v>184</v>
      </c>
      <c r="B495" s="46" t="s">
        <v>184</v>
      </c>
      <c r="C495" s="38" t="s">
        <v>56</v>
      </c>
      <c r="D495" s="38" t="s">
        <v>186</v>
      </c>
      <c r="E495" s="38" t="s">
        <v>28</v>
      </c>
      <c r="F495" s="38" t="s">
        <v>31</v>
      </c>
      <c r="G495" s="38">
        <v>1.0</v>
      </c>
    </row>
    <row r="496">
      <c r="A496" s="11" t="s">
        <v>951</v>
      </c>
      <c r="B496" s="46" t="s">
        <v>951</v>
      </c>
      <c r="C496" s="38" t="s">
        <v>56</v>
      </c>
      <c r="D496" s="38" t="s">
        <v>186</v>
      </c>
      <c r="E496" s="38" t="s">
        <v>28</v>
      </c>
      <c r="F496" s="38" t="s">
        <v>28</v>
      </c>
      <c r="G496" s="38">
        <v>0.0</v>
      </c>
      <c r="H496" s="38" t="s">
        <v>31</v>
      </c>
    </row>
    <row r="497">
      <c r="A497" s="3" t="s">
        <v>260</v>
      </c>
      <c r="B497" s="46" t="s">
        <v>260</v>
      </c>
      <c r="C497" s="38" t="s">
        <v>121</v>
      </c>
      <c r="E497" s="38" t="s">
        <v>262</v>
      </c>
      <c r="F497" s="38" t="s">
        <v>31</v>
      </c>
      <c r="G497" s="38">
        <v>1.0</v>
      </c>
    </row>
    <row r="498">
      <c r="A498" s="3" t="s">
        <v>191</v>
      </c>
      <c r="B498" s="46" t="s">
        <v>191</v>
      </c>
      <c r="C498" s="38" t="s">
        <v>33</v>
      </c>
      <c r="D498" s="38" t="s">
        <v>128</v>
      </c>
      <c r="E498" s="38" t="s">
        <v>28</v>
      </c>
      <c r="F498" s="38" t="s">
        <v>31</v>
      </c>
      <c r="G498" s="38">
        <v>1.0</v>
      </c>
    </row>
    <row r="499">
      <c r="A499" s="3" t="s">
        <v>472</v>
      </c>
      <c r="B499" s="46" t="s">
        <v>472</v>
      </c>
      <c r="C499" s="38" t="s">
        <v>29</v>
      </c>
      <c r="D499" s="38" t="s">
        <v>147</v>
      </c>
      <c r="E499" s="38" t="s">
        <v>28</v>
      </c>
      <c r="F499" s="38" t="s">
        <v>28</v>
      </c>
      <c r="G499" s="38">
        <v>1.0</v>
      </c>
    </row>
    <row r="500">
      <c r="A500" s="11" t="s">
        <v>849</v>
      </c>
      <c r="B500" s="46" t="s">
        <v>849</v>
      </c>
      <c r="C500" s="38" t="s">
        <v>44</v>
      </c>
      <c r="E500" s="38" t="s">
        <v>28</v>
      </c>
      <c r="F500" s="38" t="s">
        <v>28</v>
      </c>
      <c r="G500" s="38">
        <v>0.0</v>
      </c>
      <c r="H500" s="38" t="s">
        <v>31</v>
      </c>
    </row>
    <row r="501">
      <c r="A501" s="11" t="s">
        <v>216</v>
      </c>
      <c r="B501" s="46" t="s">
        <v>216</v>
      </c>
      <c r="C501" s="38" t="s">
        <v>29</v>
      </c>
      <c r="D501" s="38" t="s">
        <v>30</v>
      </c>
      <c r="E501" s="38" t="s">
        <v>29</v>
      </c>
      <c r="F501" s="38" t="s">
        <v>31</v>
      </c>
      <c r="G501" s="38">
        <v>2.0</v>
      </c>
    </row>
    <row r="502">
      <c r="A502" s="3" t="s">
        <v>660</v>
      </c>
      <c r="B502" s="46" t="s">
        <v>660</v>
      </c>
      <c r="C502" s="38" t="s">
        <v>121</v>
      </c>
      <c r="D502" s="38" t="s">
        <v>44</v>
      </c>
      <c r="E502" s="38" t="s">
        <v>28</v>
      </c>
      <c r="F502" s="38" t="s">
        <v>31</v>
      </c>
      <c r="G502" s="38">
        <v>1.0</v>
      </c>
    </row>
    <row r="503">
      <c r="A503" s="11" t="s">
        <v>1362</v>
      </c>
      <c r="B503" s="45" t="s">
        <v>1362</v>
      </c>
      <c r="C503" s="38" t="s">
        <v>121</v>
      </c>
      <c r="D503" s="38" t="s">
        <v>44</v>
      </c>
      <c r="G503" s="38">
        <v>0.0</v>
      </c>
      <c r="H503" s="38" t="s">
        <v>31</v>
      </c>
    </row>
    <row r="504">
      <c r="A504" s="3" t="s">
        <v>194</v>
      </c>
      <c r="B504" s="46" t="s">
        <v>194</v>
      </c>
      <c r="C504" s="38" t="s">
        <v>121</v>
      </c>
      <c r="D504" s="38" t="s">
        <v>128</v>
      </c>
      <c r="E504" s="38" t="s">
        <v>196</v>
      </c>
      <c r="F504" s="38" t="s">
        <v>31</v>
      </c>
      <c r="G504" s="38">
        <v>1.0</v>
      </c>
    </row>
    <row r="505">
      <c r="A505" s="11" t="s">
        <v>745</v>
      </c>
      <c r="B505" s="46" t="s">
        <v>745</v>
      </c>
      <c r="C505" s="38" t="s">
        <v>71</v>
      </c>
      <c r="D505" s="38" t="s">
        <v>111</v>
      </c>
      <c r="E505" s="38" t="s">
        <v>28</v>
      </c>
      <c r="F505" s="38" t="s">
        <v>31</v>
      </c>
      <c r="G505" s="38" t="s">
        <v>82</v>
      </c>
      <c r="H505" s="38" t="s">
        <v>31</v>
      </c>
    </row>
    <row r="506">
      <c r="A506" s="11" t="s">
        <v>683</v>
      </c>
      <c r="B506" s="46" t="s">
        <v>683</v>
      </c>
      <c r="C506" s="38" t="s">
        <v>33</v>
      </c>
      <c r="D506" s="38" t="s">
        <v>56</v>
      </c>
      <c r="E506" s="38" t="s">
        <v>684</v>
      </c>
      <c r="F506" s="38" t="s">
        <v>31</v>
      </c>
      <c r="G506" s="38" t="s">
        <v>82</v>
      </c>
      <c r="H506" s="38" t="s">
        <v>31</v>
      </c>
    </row>
    <row r="507">
      <c r="A507" s="3" t="s">
        <v>50</v>
      </c>
      <c r="B507" s="60" t="s">
        <v>50</v>
      </c>
      <c r="C507" s="38" t="s">
        <v>44</v>
      </c>
      <c r="E507" s="38" t="s">
        <v>28</v>
      </c>
      <c r="F507" s="38" t="s">
        <v>31</v>
      </c>
      <c r="G507" s="38">
        <v>2.0</v>
      </c>
    </row>
    <row r="508">
      <c r="A508" s="3" t="s">
        <v>78</v>
      </c>
      <c r="B508" s="46" t="s">
        <v>78</v>
      </c>
      <c r="C508" s="38" t="s">
        <v>81</v>
      </c>
      <c r="E508" s="38" t="s">
        <v>28</v>
      </c>
      <c r="F508" s="38" t="s">
        <v>31</v>
      </c>
      <c r="G508" s="38" t="s">
        <v>82</v>
      </c>
      <c r="H508" s="38" t="s">
        <v>31</v>
      </c>
    </row>
    <row r="509">
      <c r="A509" s="3" t="s">
        <v>1396</v>
      </c>
      <c r="B509" s="45" t="s">
        <v>1396</v>
      </c>
      <c r="C509" s="38" t="s">
        <v>44</v>
      </c>
      <c r="D509" s="38" t="s">
        <v>186</v>
      </c>
      <c r="G509" s="38" t="s">
        <v>82</v>
      </c>
      <c r="H509" s="38" t="s">
        <v>31</v>
      </c>
    </row>
    <row r="510">
      <c r="A510" s="11" t="s">
        <v>541</v>
      </c>
      <c r="B510" s="46" t="s">
        <v>541</v>
      </c>
      <c r="C510" s="38" t="s">
        <v>177</v>
      </c>
      <c r="D510" s="38" t="s">
        <v>128</v>
      </c>
      <c r="E510" s="38" t="s">
        <v>28</v>
      </c>
      <c r="F510" s="38" t="s">
        <v>28</v>
      </c>
      <c r="G510" s="38">
        <v>0.0</v>
      </c>
      <c r="H510" s="38" t="s">
        <v>31</v>
      </c>
    </row>
    <row r="511">
      <c r="A511" s="11" t="s">
        <v>574</v>
      </c>
      <c r="B511" s="46" t="s">
        <v>574</v>
      </c>
      <c r="C511" s="38" t="s">
        <v>44</v>
      </c>
      <c r="D511" s="38" t="s">
        <v>128</v>
      </c>
      <c r="E511" s="38" t="s">
        <v>28</v>
      </c>
      <c r="F511" s="38" t="s">
        <v>28</v>
      </c>
      <c r="G511" s="38">
        <v>1.0</v>
      </c>
    </row>
    <row r="512">
      <c r="A512" s="11" t="s">
        <v>227</v>
      </c>
      <c r="B512" s="46" t="s">
        <v>227</v>
      </c>
      <c r="C512" s="38" t="s">
        <v>226</v>
      </c>
      <c r="E512" s="38" t="s">
        <v>229</v>
      </c>
      <c r="F512" s="38" t="s">
        <v>31</v>
      </c>
      <c r="G512" s="38">
        <v>1.0</v>
      </c>
    </row>
    <row r="513">
      <c r="A513" s="11" t="s">
        <v>1055</v>
      </c>
      <c r="B513" s="46" t="s">
        <v>1055</v>
      </c>
      <c r="C513" s="38" t="s">
        <v>226</v>
      </c>
      <c r="D513" s="38" t="s">
        <v>147</v>
      </c>
      <c r="E513" s="38" t="s">
        <v>28</v>
      </c>
      <c r="F513" s="38" t="s">
        <v>28</v>
      </c>
      <c r="G513" s="38">
        <v>0.0</v>
      </c>
      <c r="H513" s="38" t="s">
        <v>31</v>
      </c>
    </row>
    <row r="514">
      <c r="A514" s="3" t="s">
        <v>84</v>
      </c>
      <c r="B514" s="46" t="s">
        <v>84</v>
      </c>
      <c r="C514" s="38" t="s">
        <v>44</v>
      </c>
      <c r="E514" s="38" t="s">
        <v>28</v>
      </c>
      <c r="F514" s="38" t="s">
        <v>31</v>
      </c>
      <c r="G514" s="38">
        <v>1.0</v>
      </c>
    </row>
    <row r="515">
      <c r="A515" s="11" t="s">
        <v>351</v>
      </c>
      <c r="B515" s="46" t="s">
        <v>351</v>
      </c>
      <c r="C515" s="38" t="s">
        <v>29</v>
      </c>
      <c r="E515" s="38" t="s">
        <v>28</v>
      </c>
      <c r="F515" s="38" t="s">
        <v>31</v>
      </c>
      <c r="G515" s="38">
        <v>1.0</v>
      </c>
    </row>
    <row r="516">
      <c r="A516" s="3" t="s">
        <v>86</v>
      </c>
      <c r="B516" s="46" t="s">
        <v>86</v>
      </c>
      <c r="C516" s="38" t="s">
        <v>33</v>
      </c>
      <c r="E516" s="38" t="s">
        <v>28</v>
      </c>
      <c r="F516" s="38" t="s">
        <v>31</v>
      </c>
      <c r="G516" s="38">
        <v>1.0</v>
      </c>
    </row>
    <row r="517">
      <c r="A517" s="11" t="s">
        <v>352</v>
      </c>
      <c r="B517" s="46" t="s">
        <v>352</v>
      </c>
      <c r="C517" s="38" t="s">
        <v>90</v>
      </c>
      <c r="D517" s="38" t="s">
        <v>29</v>
      </c>
      <c r="E517" s="38" t="s">
        <v>28</v>
      </c>
      <c r="F517" s="38" t="s">
        <v>31</v>
      </c>
      <c r="G517" s="38">
        <v>1.0</v>
      </c>
    </row>
    <row r="518">
      <c r="A518" s="11" t="s">
        <v>575</v>
      </c>
      <c r="B518" s="46" t="s">
        <v>575</v>
      </c>
      <c r="C518" s="38" t="s">
        <v>90</v>
      </c>
      <c r="D518" s="38" t="s">
        <v>29</v>
      </c>
      <c r="E518" s="38" t="s">
        <v>28</v>
      </c>
      <c r="F518" s="38" t="s">
        <v>28</v>
      </c>
      <c r="G518" s="38">
        <v>0.0</v>
      </c>
      <c r="H518" s="38" t="s">
        <v>31</v>
      </c>
    </row>
    <row r="519">
      <c r="A519" s="11" t="s">
        <v>723</v>
      </c>
      <c r="B519" s="46" t="s">
        <v>723</v>
      </c>
      <c r="C519" s="38" t="s">
        <v>226</v>
      </c>
      <c r="E519" s="38" t="s">
        <v>28</v>
      </c>
      <c r="F519" s="38" t="s">
        <v>31</v>
      </c>
      <c r="G519" s="38" t="s">
        <v>82</v>
      </c>
      <c r="H519" s="38" t="s">
        <v>31</v>
      </c>
    </row>
    <row r="520">
      <c r="A520" s="11" t="s">
        <v>104</v>
      </c>
      <c r="B520" s="46" t="s">
        <v>104</v>
      </c>
      <c r="C520" s="38" t="s">
        <v>71</v>
      </c>
      <c r="E520" s="38" t="s">
        <v>28</v>
      </c>
      <c r="F520" s="38" t="s">
        <v>31</v>
      </c>
      <c r="G520" s="38">
        <v>1.0</v>
      </c>
    </row>
    <row r="521">
      <c r="A521" s="3" t="s">
        <v>319</v>
      </c>
      <c r="B521" s="46" t="s">
        <v>319</v>
      </c>
      <c r="C521" s="38" t="s">
        <v>147</v>
      </c>
      <c r="D521" s="38" t="s">
        <v>131</v>
      </c>
      <c r="E521" s="38" t="s">
        <v>28</v>
      </c>
      <c r="F521" s="38" t="s">
        <v>31</v>
      </c>
      <c r="G521" s="38">
        <v>1.0</v>
      </c>
    </row>
    <row r="522">
      <c r="A522" s="11" t="s">
        <v>977</v>
      </c>
      <c r="B522" s="46" t="s">
        <v>977</v>
      </c>
      <c r="C522" s="38" t="s">
        <v>44</v>
      </c>
      <c r="D522" s="38" t="s">
        <v>56</v>
      </c>
      <c r="E522" s="38" t="s">
        <v>28</v>
      </c>
      <c r="F522" s="38" t="s">
        <v>28</v>
      </c>
      <c r="G522" s="38">
        <v>0.0</v>
      </c>
      <c r="H522" s="38" t="s">
        <v>31</v>
      </c>
    </row>
    <row r="523">
      <c r="A523" s="11" t="s">
        <v>970</v>
      </c>
      <c r="B523" s="46" t="s">
        <v>970</v>
      </c>
      <c r="C523" s="38" t="s">
        <v>71</v>
      </c>
      <c r="E523" s="38" t="s">
        <v>28</v>
      </c>
      <c r="F523" s="38" t="s">
        <v>28</v>
      </c>
      <c r="G523" s="38">
        <v>0.0</v>
      </c>
      <c r="H523" s="38" t="s">
        <v>31</v>
      </c>
    </row>
    <row r="524">
      <c r="A524" s="3" t="s">
        <v>305</v>
      </c>
      <c r="B524" s="46" t="s">
        <v>305</v>
      </c>
      <c r="C524" s="38" t="s">
        <v>29</v>
      </c>
      <c r="E524" s="38" t="s">
        <v>28</v>
      </c>
      <c r="F524" s="38" t="s">
        <v>31</v>
      </c>
      <c r="G524" s="38">
        <v>1.0</v>
      </c>
    </row>
    <row r="525">
      <c r="A525" s="11" t="s">
        <v>402</v>
      </c>
      <c r="B525" s="46" t="s">
        <v>402</v>
      </c>
      <c r="C525" s="38" t="s">
        <v>128</v>
      </c>
      <c r="E525" s="38" t="s">
        <v>28</v>
      </c>
      <c r="F525" s="38" t="s">
        <v>31</v>
      </c>
      <c r="G525" s="38">
        <v>1.0</v>
      </c>
    </row>
    <row r="526">
      <c r="A526" s="11" t="s">
        <v>382</v>
      </c>
      <c r="B526" s="46" t="s">
        <v>382</v>
      </c>
      <c r="C526" s="38" t="s">
        <v>177</v>
      </c>
      <c r="D526" s="38" t="s">
        <v>29</v>
      </c>
      <c r="E526" s="38" t="s">
        <v>28</v>
      </c>
      <c r="F526" s="38" t="s">
        <v>31</v>
      </c>
      <c r="G526" s="38">
        <v>1.0</v>
      </c>
    </row>
    <row r="527">
      <c r="A527" s="11" t="s">
        <v>1470</v>
      </c>
      <c r="B527" s="45" t="s">
        <v>1470</v>
      </c>
      <c r="C527" s="38" t="s">
        <v>90</v>
      </c>
      <c r="D527" s="38" t="s">
        <v>226</v>
      </c>
      <c r="G527" s="38" t="s">
        <v>82</v>
      </c>
      <c r="H527" s="38" t="s">
        <v>31</v>
      </c>
    </row>
    <row r="528">
      <c r="A528" s="11" t="s">
        <v>1081</v>
      </c>
      <c r="B528" s="63" t="s">
        <v>1081</v>
      </c>
      <c r="C528" s="38" t="s">
        <v>44</v>
      </c>
      <c r="E528" s="38" t="s">
        <v>28</v>
      </c>
      <c r="F528" s="38" t="s">
        <v>31</v>
      </c>
      <c r="G528" s="38" t="s">
        <v>82</v>
      </c>
      <c r="H528" s="38" t="s">
        <v>31</v>
      </c>
    </row>
    <row r="529">
      <c r="A529" s="3" t="s">
        <v>275</v>
      </c>
      <c r="B529" s="62" t="s">
        <v>275</v>
      </c>
      <c r="C529" s="38" t="s">
        <v>81</v>
      </c>
      <c r="E529" s="38" t="s">
        <v>277</v>
      </c>
      <c r="F529" s="38" t="s">
        <v>31</v>
      </c>
      <c r="G529" s="38">
        <v>2.0</v>
      </c>
    </row>
    <row r="530">
      <c r="A530" s="11" t="s">
        <v>998</v>
      </c>
      <c r="B530" s="63" t="s">
        <v>998</v>
      </c>
      <c r="C530" s="38" t="s">
        <v>71</v>
      </c>
      <c r="D530" s="38" t="s">
        <v>56</v>
      </c>
      <c r="E530" s="38" t="s">
        <v>28</v>
      </c>
      <c r="F530" s="38" t="s">
        <v>28</v>
      </c>
      <c r="G530" s="38">
        <v>0.0</v>
      </c>
      <c r="H530" s="38" t="s">
        <v>31</v>
      </c>
    </row>
    <row r="531">
      <c r="A531" s="11" t="s">
        <v>338</v>
      </c>
      <c r="B531" s="46" t="s">
        <v>338</v>
      </c>
      <c r="C531" s="38" t="s">
        <v>71</v>
      </c>
      <c r="D531" s="38" t="s">
        <v>56</v>
      </c>
      <c r="E531" s="38" t="s">
        <v>28</v>
      </c>
      <c r="F531" s="38" t="s">
        <v>28</v>
      </c>
      <c r="G531" s="38">
        <v>1.0</v>
      </c>
    </row>
    <row r="532">
      <c r="A532" s="11" t="s">
        <v>105</v>
      </c>
      <c r="B532" s="46" t="s">
        <v>105</v>
      </c>
      <c r="C532" s="38" t="s">
        <v>71</v>
      </c>
      <c r="D532" s="38" t="s">
        <v>56</v>
      </c>
      <c r="E532" s="38" t="s">
        <v>28</v>
      </c>
      <c r="F532" s="38" t="s">
        <v>31</v>
      </c>
      <c r="G532" s="38">
        <v>2.0</v>
      </c>
    </row>
    <row r="533">
      <c r="A533" s="11" t="s">
        <v>230</v>
      </c>
      <c r="B533" s="46" t="s">
        <v>230</v>
      </c>
      <c r="C533" s="38" t="s">
        <v>71</v>
      </c>
      <c r="D533" s="38" t="s">
        <v>56</v>
      </c>
      <c r="E533" s="38" t="s">
        <v>28</v>
      </c>
      <c r="F533" s="38" t="s">
        <v>31</v>
      </c>
      <c r="G533" s="38">
        <v>2.0</v>
      </c>
    </row>
    <row r="534">
      <c r="A534" s="45" t="s">
        <v>1634</v>
      </c>
      <c r="B534" s="45" t="s">
        <v>1634</v>
      </c>
      <c r="C534" s="38" t="s">
        <v>33</v>
      </c>
      <c r="D534" s="38" t="s">
        <v>226</v>
      </c>
      <c r="G534" s="38">
        <v>1.0</v>
      </c>
    </row>
    <row r="535">
      <c r="A535" s="11" t="s">
        <v>1025</v>
      </c>
      <c r="B535" s="46" t="s">
        <v>1025</v>
      </c>
      <c r="C535" s="38" t="s">
        <v>81</v>
      </c>
      <c r="E535" s="38" t="s">
        <v>28</v>
      </c>
      <c r="F535" s="38" t="s">
        <v>28</v>
      </c>
      <c r="G535" s="38">
        <v>1.0</v>
      </c>
    </row>
    <row r="536">
      <c r="A536" s="11" t="s">
        <v>638</v>
      </c>
      <c r="B536" s="46" t="s">
        <v>638</v>
      </c>
      <c r="C536" s="38" t="s">
        <v>71</v>
      </c>
      <c r="D536" s="38" t="s">
        <v>56</v>
      </c>
      <c r="E536" s="38" t="s">
        <v>28</v>
      </c>
      <c r="F536" s="38" t="s">
        <v>31</v>
      </c>
      <c r="G536" s="38">
        <v>2.0</v>
      </c>
    </row>
    <row r="537">
      <c r="A537" s="11" t="s">
        <v>757</v>
      </c>
      <c r="B537" s="46" t="s">
        <v>757</v>
      </c>
      <c r="C537" s="38" t="s">
        <v>75</v>
      </c>
      <c r="D537" s="38" t="s">
        <v>128</v>
      </c>
      <c r="E537" s="38" t="s">
        <v>28</v>
      </c>
      <c r="F537" s="38" t="s">
        <v>28</v>
      </c>
      <c r="G537" s="38">
        <v>1.0</v>
      </c>
    </row>
    <row r="538">
      <c r="A538" s="11" t="s">
        <v>91</v>
      </c>
      <c r="B538" s="46" t="s">
        <v>91</v>
      </c>
      <c r="C538" s="38" t="s">
        <v>90</v>
      </c>
      <c r="E538" s="38" t="s">
        <v>92</v>
      </c>
      <c r="F538" s="38" t="s">
        <v>31</v>
      </c>
      <c r="G538" s="38">
        <v>1.0</v>
      </c>
    </row>
    <row r="539">
      <c r="A539" s="3" t="s">
        <v>710</v>
      </c>
      <c r="B539" s="46" t="s">
        <v>710</v>
      </c>
      <c r="C539" s="38" t="s">
        <v>90</v>
      </c>
      <c r="E539" s="38" t="s">
        <v>141</v>
      </c>
      <c r="F539" s="38" t="s">
        <v>31</v>
      </c>
      <c r="G539" s="38" t="s">
        <v>82</v>
      </c>
      <c r="H539" s="38" t="s">
        <v>31</v>
      </c>
    </row>
    <row r="540">
      <c r="A540" s="3" t="s">
        <v>51</v>
      </c>
      <c r="B540" s="60" t="s">
        <v>51</v>
      </c>
      <c r="C540" s="38" t="s">
        <v>44</v>
      </c>
      <c r="E540" s="38" t="s">
        <v>52</v>
      </c>
      <c r="F540" s="38" t="s">
        <v>31</v>
      </c>
      <c r="G540" s="38">
        <v>2.0</v>
      </c>
    </row>
    <row r="541">
      <c r="A541" s="3" t="s">
        <v>249</v>
      </c>
      <c r="B541" s="46" t="s">
        <v>249</v>
      </c>
      <c r="C541" s="38" t="s">
        <v>81</v>
      </c>
      <c r="E541" s="38" t="s">
        <v>28</v>
      </c>
      <c r="F541" s="38" t="s">
        <v>31</v>
      </c>
      <c r="G541" s="38" t="s">
        <v>82</v>
      </c>
      <c r="H541" s="38" t="s">
        <v>31</v>
      </c>
    </row>
    <row r="542">
      <c r="A542" s="3" t="s">
        <v>1167</v>
      </c>
      <c r="B542" s="45" t="s">
        <v>1167</v>
      </c>
      <c r="C542" s="38" t="s">
        <v>30</v>
      </c>
      <c r="F542" s="38" t="s">
        <v>31</v>
      </c>
      <c r="G542" s="38" t="s">
        <v>82</v>
      </c>
      <c r="H542" s="38" t="s">
        <v>31</v>
      </c>
    </row>
    <row r="543">
      <c r="A543" s="11" t="s">
        <v>676</v>
      </c>
      <c r="B543" s="45" t="s">
        <v>676</v>
      </c>
      <c r="C543" s="38" t="s">
        <v>44</v>
      </c>
      <c r="G543" s="38">
        <v>0.0</v>
      </c>
      <c r="H543" s="38" t="s">
        <v>31</v>
      </c>
    </row>
    <row r="544">
      <c r="A544" s="11" t="s">
        <v>685</v>
      </c>
      <c r="B544" s="46" t="s">
        <v>685</v>
      </c>
      <c r="C544" s="38" t="s">
        <v>44</v>
      </c>
      <c r="E544" s="38" t="s">
        <v>686</v>
      </c>
      <c r="F544" s="38" t="s">
        <v>31</v>
      </c>
      <c r="G544" s="38">
        <v>2.0</v>
      </c>
    </row>
    <row r="545">
      <c r="A545" s="11" t="s">
        <v>687</v>
      </c>
      <c r="B545" s="46" t="s">
        <v>687</v>
      </c>
      <c r="C545" s="38" t="s">
        <v>44</v>
      </c>
      <c r="E545" s="38" t="s">
        <v>28</v>
      </c>
      <c r="F545" s="38" t="s">
        <v>28</v>
      </c>
      <c r="G545" s="38">
        <v>1.0</v>
      </c>
    </row>
    <row r="546">
      <c r="A546" s="11" t="s">
        <v>1200</v>
      </c>
      <c r="B546" s="45" t="s">
        <v>1200</v>
      </c>
      <c r="C546" s="38" t="s">
        <v>44</v>
      </c>
      <c r="D546" s="38" t="s">
        <v>226</v>
      </c>
      <c r="G546" s="38">
        <v>0.0</v>
      </c>
      <c r="H546" s="38" t="s">
        <v>31</v>
      </c>
    </row>
    <row r="547">
      <c r="A547" s="3" t="s">
        <v>420</v>
      </c>
      <c r="B547" s="59" t="s">
        <v>420</v>
      </c>
      <c r="C547" s="38" t="s">
        <v>33</v>
      </c>
      <c r="E547" s="38" t="s">
        <v>28</v>
      </c>
      <c r="F547" s="38" t="s">
        <v>31</v>
      </c>
      <c r="G547" s="38">
        <v>1.0</v>
      </c>
    </row>
    <row r="548">
      <c r="A548" s="11" t="s">
        <v>164</v>
      </c>
      <c r="B548" s="46" t="s">
        <v>164</v>
      </c>
      <c r="C548" s="38" t="s">
        <v>147</v>
      </c>
      <c r="E548" s="38" t="s">
        <v>28</v>
      </c>
      <c r="F548" s="38" t="s">
        <v>31</v>
      </c>
      <c r="G548" s="38">
        <v>1.0</v>
      </c>
    </row>
    <row r="549">
      <c r="A549" s="3" t="s">
        <v>53</v>
      </c>
      <c r="B549" s="46" t="s">
        <v>53</v>
      </c>
      <c r="C549" s="38" t="s">
        <v>44</v>
      </c>
      <c r="E549" s="38" t="s">
        <v>54</v>
      </c>
      <c r="F549" s="38" t="s">
        <v>31</v>
      </c>
      <c r="G549" s="38">
        <v>2.0</v>
      </c>
    </row>
    <row r="550">
      <c r="A550" s="3" t="s">
        <v>188</v>
      </c>
      <c r="B550" s="46" t="s">
        <v>188</v>
      </c>
      <c r="C550" s="38" t="s">
        <v>71</v>
      </c>
      <c r="E550" s="38" t="s">
        <v>28</v>
      </c>
      <c r="F550" s="38" t="s">
        <v>31</v>
      </c>
      <c r="G550" s="38">
        <v>2.0</v>
      </c>
    </row>
    <row r="551">
      <c r="A551" s="45" t="s">
        <v>908</v>
      </c>
      <c r="B551" s="45" t="s">
        <v>908</v>
      </c>
      <c r="C551" s="38" t="s">
        <v>71</v>
      </c>
      <c r="G551" s="38">
        <v>0.0</v>
      </c>
      <c r="H551" s="38" t="s">
        <v>31</v>
      </c>
    </row>
    <row r="552">
      <c r="A552" s="45" t="s">
        <v>478</v>
      </c>
      <c r="B552" s="45" t="s">
        <v>478</v>
      </c>
      <c r="C552" s="38" t="s">
        <v>71</v>
      </c>
      <c r="G552" s="38">
        <v>1.0</v>
      </c>
    </row>
    <row r="553">
      <c r="A553" s="11" t="s">
        <v>1372</v>
      </c>
      <c r="B553" s="45" t="s">
        <v>1372</v>
      </c>
      <c r="C553" s="38" t="s">
        <v>44</v>
      </c>
      <c r="D553" s="38" t="s">
        <v>172</v>
      </c>
      <c r="G553" s="38">
        <v>0.0</v>
      </c>
      <c r="H553" s="38" t="s">
        <v>31</v>
      </c>
    </row>
    <row r="554">
      <c r="A554" s="11" t="s">
        <v>522</v>
      </c>
      <c r="B554" s="46" t="s">
        <v>522</v>
      </c>
      <c r="C554" s="38" t="s">
        <v>226</v>
      </c>
      <c r="E554" s="38" t="s">
        <v>28</v>
      </c>
      <c r="F554" s="38" t="s">
        <v>28</v>
      </c>
      <c r="G554" s="38">
        <v>0.0</v>
      </c>
      <c r="H554" s="38" t="s">
        <v>31</v>
      </c>
    </row>
    <row r="555">
      <c r="A555" s="45" t="s">
        <v>1599</v>
      </c>
      <c r="B555" s="45" t="s">
        <v>1599</v>
      </c>
      <c r="C555" s="38" t="s">
        <v>44</v>
      </c>
      <c r="E555" s="38" t="s">
        <v>131</v>
      </c>
      <c r="G555" s="38">
        <v>1.0</v>
      </c>
    </row>
    <row r="556">
      <c r="A556" s="11" t="s">
        <v>498</v>
      </c>
      <c r="B556" s="46" t="s">
        <v>498</v>
      </c>
      <c r="C556" s="38" t="s">
        <v>121</v>
      </c>
      <c r="D556" s="38" t="s">
        <v>131</v>
      </c>
      <c r="E556" s="38" t="s">
        <v>28</v>
      </c>
      <c r="F556" s="38" t="s">
        <v>28</v>
      </c>
      <c r="G556" s="38">
        <v>0.0</v>
      </c>
      <c r="H556" s="38" t="s">
        <v>31</v>
      </c>
    </row>
    <row r="557">
      <c r="A557" s="11" t="s">
        <v>383</v>
      </c>
      <c r="B557" s="45" t="s">
        <v>383</v>
      </c>
      <c r="C557" s="38" t="s">
        <v>44</v>
      </c>
      <c r="E557" s="38" t="s">
        <v>111</v>
      </c>
      <c r="G557" s="38">
        <v>1.0</v>
      </c>
    </row>
    <row r="558">
      <c r="A558" s="3" t="s">
        <v>390</v>
      </c>
      <c r="B558" s="46" t="s">
        <v>390</v>
      </c>
      <c r="C558" s="38" t="s">
        <v>177</v>
      </c>
      <c r="D558" s="38" t="s">
        <v>29</v>
      </c>
      <c r="E558" s="38" t="s">
        <v>28</v>
      </c>
      <c r="F558" s="38" t="s">
        <v>28</v>
      </c>
      <c r="G558" s="38">
        <v>1.0</v>
      </c>
    </row>
    <row r="559">
      <c r="A559" s="45" t="s">
        <v>1572</v>
      </c>
      <c r="B559" s="45" t="s">
        <v>1572</v>
      </c>
      <c r="C559" s="38" t="s">
        <v>121</v>
      </c>
      <c r="D559" s="38" t="s">
        <v>128</v>
      </c>
      <c r="E559" s="38" t="s">
        <v>147</v>
      </c>
      <c r="G559" s="38">
        <v>1.0</v>
      </c>
    </row>
    <row r="560">
      <c r="A560" s="11" t="s">
        <v>183</v>
      </c>
      <c r="B560" s="46" t="s">
        <v>183</v>
      </c>
      <c r="C560" s="38" t="s">
        <v>147</v>
      </c>
      <c r="E560" s="38" t="s">
        <v>28</v>
      </c>
      <c r="F560" s="38" t="s">
        <v>31</v>
      </c>
      <c r="G560" s="38">
        <v>1.0</v>
      </c>
    </row>
    <row r="561">
      <c r="A561" s="45" t="s">
        <v>1556</v>
      </c>
      <c r="B561" s="45" t="s">
        <v>1556</v>
      </c>
      <c r="C561" s="38" t="s">
        <v>71</v>
      </c>
      <c r="G561" s="38">
        <v>0.0</v>
      </c>
      <c r="H561" s="38" t="s">
        <v>31</v>
      </c>
    </row>
    <row r="562">
      <c r="A562" s="11" t="s">
        <v>1020</v>
      </c>
      <c r="B562" s="46" t="s">
        <v>1020</v>
      </c>
      <c r="C562" s="38" t="s">
        <v>33</v>
      </c>
      <c r="D562" s="38" t="s">
        <v>71</v>
      </c>
      <c r="E562" s="38" t="s">
        <v>28</v>
      </c>
      <c r="F562" s="38" t="s">
        <v>28</v>
      </c>
      <c r="G562" s="38">
        <v>0.0</v>
      </c>
      <c r="H562" s="38" t="s">
        <v>31</v>
      </c>
    </row>
    <row r="563">
      <c r="A563" s="3" t="s">
        <v>543</v>
      </c>
      <c r="B563" s="46" t="s">
        <v>543</v>
      </c>
      <c r="C563" s="38" t="s">
        <v>44</v>
      </c>
      <c r="E563" s="38" t="s">
        <v>28</v>
      </c>
      <c r="F563" s="38" t="s">
        <v>31</v>
      </c>
      <c r="G563" s="38" t="s">
        <v>82</v>
      </c>
      <c r="H563" s="38" t="s">
        <v>31</v>
      </c>
    </row>
    <row r="564">
      <c r="A564" s="11" t="s">
        <v>576</v>
      </c>
      <c r="B564" s="46" t="s">
        <v>576</v>
      </c>
      <c r="C564" s="38" t="s">
        <v>44</v>
      </c>
      <c r="D564" s="38" t="s">
        <v>128</v>
      </c>
      <c r="E564" s="38" t="s">
        <v>28</v>
      </c>
      <c r="F564" s="38" t="s">
        <v>28</v>
      </c>
      <c r="G564" s="38">
        <v>0.0</v>
      </c>
      <c r="H564" s="38" t="s">
        <v>31</v>
      </c>
    </row>
    <row r="565">
      <c r="A565" s="11" t="s">
        <v>1485</v>
      </c>
      <c r="B565" s="45" t="s">
        <v>1485</v>
      </c>
      <c r="C565" s="38" t="s">
        <v>33</v>
      </c>
      <c r="G565" s="38">
        <v>1.0</v>
      </c>
    </row>
    <row r="566">
      <c r="A566" s="45" t="s">
        <v>1522</v>
      </c>
      <c r="B566" s="45" t="s">
        <v>1522</v>
      </c>
      <c r="C566" s="38" t="s">
        <v>29</v>
      </c>
      <c r="E566" s="38" t="s">
        <v>226</v>
      </c>
      <c r="G566" s="38">
        <v>1.0</v>
      </c>
    </row>
    <row r="567">
      <c r="A567" s="11" t="s">
        <v>752</v>
      </c>
      <c r="B567" s="46" t="s">
        <v>752</v>
      </c>
      <c r="C567" s="38" t="s">
        <v>44</v>
      </c>
      <c r="D567" s="38" t="s">
        <v>30</v>
      </c>
      <c r="E567" s="38" t="s">
        <v>28</v>
      </c>
      <c r="F567" s="38" t="s">
        <v>31</v>
      </c>
      <c r="G567" s="38" t="s">
        <v>82</v>
      </c>
      <c r="H567" s="38" t="s">
        <v>31</v>
      </c>
    </row>
    <row r="568">
      <c r="A568" s="11" t="s">
        <v>906</v>
      </c>
      <c r="B568" s="46" t="s">
        <v>906</v>
      </c>
      <c r="C568" s="38" t="s">
        <v>81</v>
      </c>
      <c r="E568" s="38" t="s">
        <v>28</v>
      </c>
      <c r="F568" s="38" t="s">
        <v>28</v>
      </c>
      <c r="G568" s="38">
        <v>0.0</v>
      </c>
      <c r="H568" s="38" t="s">
        <v>31</v>
      </c>
    </row>
    <row r="569">
      <c r="A569" s="3" t="s">
        <v>1274</v>
      </c>
      <c r="B569" s="45" t="s">
        <v>1274</v>
      </c>
      <c r="C569" s="38" t="s">
        <v>81</v>
      </c>
      <c r="F569" s="38" t="s">
        <v>31</v>
      </c>
      <c r="G569" s="38" t="s">
        <v>82</v>
      </c>
      <c r="H569" s="38" t="s">
        <v>31</v>
      </c>
    </row>
    <row r="570">
      <c r="A570" s="3" t="s">
        <v>1008</v>
      </c>
      <c r="B570" s="46" t="s">
        <v>1008</v>
      </c>
      <c r="C570" s="38" t="s">
        <v>111</v>
      </c>
      <c r="D570" s="38" t="s">
        <v>172</v>
      </c>
      <c r="E570" s="38" t="s">
        <v>1011</v>
      </c>
      <c r="F570" s="38" t="s">
        <v>31</v>
      </c>
      <c r="G570" s="38">
        <v>2.0</v>
      </c>
    </row>
    <row r="571">
      <c r="A571" s="11" t="s">
        <v>1339</v>
      </c>
      <c r="B571" s="45" t="s">
        <v>1339</v>
      </c>
      <c r="C571" s="38" t="s">
        <v>121</v>
      </c>
      <c r="G571" s="38">
        <v>0.0</v>
      </c>
      <c r="H571" s="38" t="s">
        <v>31</v>
      </c>
    </row>
    <row r="572">
      <c r="A572" s="11" t="s">
        <v>741</v>
      </c>
      <c r="B572" s="46" t="s">
        <v>741</v>
      </c>
      <c r="C572" s="38" t="s">
        <v>33</v>
      </c>
      <c r="E572" s="38" t="s">
        <v>28</v>
      </c>
      <c r="F572" s="38" t="s">
        <v>28</v>
      </c>
      <c r="G572" s="38">
        <v>0.0</v>
      </c>
      <c r="H572" s="38" t="s">
        <v>31</v>
      </c>
    </row>
    <row r="573">
      <c r="A573" s="2" t="s">
        <v>971</v>
      </c>
      <c r="B573" s="46" t="s">
        <v>971</v>
      </c>
      <c r="C573" s="38" t="s">
        <v>71</v>
      </c>
      <c r="E573" s="38" t="s">
        <v>28</v>
      </c>
      <c r="F573" s="38" t="s">
        <v>28</v>
      </c>
      <c r="G573" s="38">
        <v>0.0</v>
      </c>
      <c r="H573" s="38" t="s">
        <v>31</v>
      </c>
    </row>
    <row r="574">
      <c r="A574" s="11" t="s">
        <v>106</v>
      </c>
      <c r="B574" s="46" t="s">
        <v>106</v>
      </c>
      <c r="C574" s="38" t="s">
        <v>71</v>
      </c>
      <c r="E574" s="38" t="s">
        <v>28</v>
      </c>
      <c r="F574" s="38" t="s">
        <v>31</v>
      </c>
      <c r="G574" s="38">
        <v>1.0</v>
      </c>
    </row>
    <row r="575">
      <c r="A575" s="3" t="s">
        <v>1451</v>
      </c>
      <c r="B575" s="45" t="s">
        <v>1451</v>
      </c>
      <c r="C575" s="38" t="s">
        <v>186</v>
      </c>
      <c r="D575" s="38" t="s">
        <v>56</v>
      </c>
      <c r="G575" s="38" t="s">
        <v>82</v>
      </c>
      <c r="H575" s="38" t="s">
        <v>31</v>
      </c>
    </row>
    <row r="576">
      <c r="A576" s="3" t="s">
        <v>1262</v>
      </c>
      <c r="B576" s="45" t="s">
        <v>1262</v>
      </c>
      <c r="C576" s="38" t="s">
        <v>75</v>
      </c>
      <c r="F576" s="38" t="s">
        <v>31</v>
      </c>
      <c r="G576" s="38" t="s">
        <v>82</v>
      </c>
      <c r="H576" s="38" t="s">
        <v>31</v>
      </c>
    </row>
    <row r="577">
      <c r="A577" s="3" t="s">
        <v>1313</v>
      </c>
      <c r="B577" s="45" t="s">
        <v>1313</v>
      </c>
      <c r="C577" s="38" t="s">
        <v>71</v>
      </c>
      <c r="F577" s="38" t="s">
        <v>31</v>
      </c>
      <c r="G577" s="38" t="s">
        <v>82</v>
      </c>
      <c r="H577" s="38" t="s">
        <v>31</v>
      </c>
    </row>
    <row r="578">
      <c r="A578" s="3" t="s">
        <v>1265</v>
      </c>
      <c r="B578" s="45" t="s">
        <v>1265</v>
      </c>
      <c r="C578" s="38" t="s">
        <v>121</v>
      </c>
      <c r="F578" s="38" t="s">
        <v>31</v>
      </c>
      <c r="G578" s="38" t="s">
        <v>82</v>
      </c>
      <c r="H578" s="38" t="s">
        <v>31</v>
      </c>
    </row>
    <row r="579">
      <c r="A579" s="3" t="s">
        <v>1267</v>
      </c>
      <c r="B579" s="45" t="s">
        <v>1267</v>
      </c>
      <c r="C579" s="38" t="s">
        <v>131</v>
      </c>
      <c r="F579" s="38" t="s">
        <v>31</v>
      </c>
      <c r="G579" s="38" t="s">
        <v>82</v>
      </c>
      <c r="H579" s="38" t="s">
        <v>31</v>
      </c>
    </row>
    <row r="580">
      <c r="A580" s="11" t="s">
        <v>881</v>
      </c>
      <c r="B580" s="46" t="s">
        <v>881</v>
      </c>
      <c r="C580" s="38" t="s">
        <v>44</v>
      </c>
      <c r="D580" s="38" t="s">
        <v>121</v>
      </c>
      <c r="E580" s="38" t="s">
        <v>28</v>
      </c>
      <c r="F580" s="38" t="s">
        <v>31</v>
      </c>
      <c r="G580" s="38" t="s">
        <v>82</v>
      </c>
      <c r="H580" s="38" t="s">
        <v>31</v>
      </c>
    </row>
    <row r="581">
      <c r="A581" s="16" t="s">
        <v>269</v>
      </c>
      <c r="B581" s="46" t="s">
        <v>269</v>
      </c>
      <c r="C581" s="38" t="s">
        <v>44</v>
      </c>
      <c r="E581" s="38" t="s">
        <v>28</v>
      </c>
      <c r="F581" s="38" t="s">
        <v>31</v>
      </c>
      <c r="G581" s="38">
        <v>1.0</v>
      </c>
    </row>
    <row r="582">
      <c r="A582" s="3" t="s">
        <v>1430</v>
      </c>
      <c r="B582" s="45" t="s">
        <v>1430</v>
      </c>
      <c r="C582" s="38" t="s">
        <v>186</v>
      </c>
      <c r="D582" s="38" t="s">
        <v>33</v>
      </c>
      <c r="G582" s="38" t="s">
        <v>82</v>
      </c>
      <c r="H582" s="38" t="s">
        <v>31</v>
      </c>
    </row>
    <row r="583">
      <c r="A583" s="45" t="s">
        <v>1539</v>
      </c>
      <c r="B583" s="45" t="s">
        <v>1539</v>
      </c>
      <c r="C583" s="38" t="s">
        <v>111</v>
      </c>
      <c r="G583" s="38">
        <v>0.0</v>
      </c>
      <c r="H583" s="38" t="s">
        <v>31</v>
      </c>
    </row>
    <row r="584">
      <c r="A584" s="11" t="s">
        <v>829</v>
      </c>
      <c r="B584" s="46" t="s">
        <v>829</v>
      </c>
      <c r="C584" s="38" t="s">
        <v>128</v>
      </c>
      <c r="D584" s="38" t="s">
        <v>121</v>
      </c>
      <c r="E584" s="38" t="s">
        <v>28</v>
      </c>
      <c r="F584" s="38" t="s">
        <v>28</v>
      </c>
      <c r="G584" s="38">
        <v>1.0</v>
      </c>
    </row>
    <row r="585">
      <c r="A585" s="11" t="s">
        <v>830</v>
      </c>
      <c r="B585" s="46" t="s">
        <v>830</v>
      </c>
      <c r="C585" s="38" t="s">
        <v>128</v>
      </c>
      <c r="D585" s="38" t="s">
        <v>121</v>
      </c>
      <c r="E585" s="38" t="s">
        <v>28</v>
      </c>
      <c r="F585" s="38" t="s">
        <v>31</v>
      </c>
      <c r="G585" s="38">
        <v>2.0</v>
      </c>
    </row>
    <row r="586">
      <c r="A586" s="45" t="s">
        <v>812</v>
      </c>
      <c r="B586" s="45" t="s">
        <v>812</v>
      </c>
      <c r="C586" s="38" t="s">
        <v>128</v>
      </c>
      <c r="D586" s="38" t="s">
        <v>121</v>
      </c>
      <c r="G586" s="38">
        <v>0.0</v>
      </c>
      <c r="H586" s="38" t="s">
        <v>31</v>
      </c>
    </row>
    <row r="587">
      <c r="A587" s="11" t="s">
        <v>689</v>
      </c>
      <c r="B587" s="46" t="s">
        <v>689</v>
      </c>
      <c r="C587" s="38" t="s">
        <v>90</v>
      </c>
      <c r="D587" s="38" t="s">
        <v>172</v>
      </c>
      <c r="E587" s="38" t="s">
        <v>28</v>
      </c>
      <c r="F587" s="38" t="s">
        <v>28</v>
      </c>
      <c r="G587" s="38">
        <v>0.0</v>
      </c>
      <c r="H587" s="38" t="s">
        <v>31</v>
      </c>
    </row>
    <row r="588">
      <c r="A588" s="3" t="s">
        <v>887</v>
      </c>
      <c r="B588" s="46" t="s">
        <v>887</v>
      </c>
      <c r="C588" s="38" t="s">
        <v>226</v>
      </c>
      <c r="E588" s="38" t="s">
        <v>890</v>
      </c>
      <c r="F588" s="38" t="s">
        <v>31</v>
      </c>
      <c r="G588" s="38">
        <v>1.0</v>
      </c>
    </row>
    <row r="589">
      <c r="A589" s="3" t="s">
        <v>320</v>
      </c>
      <c r="B589" s="46" t="s">
        <v>320</v>
      </c>
      <c r="C589" s="38" t="s">
        <v>121</v>
      </c>
      <c r="E589" s="38" t="s">
        <v>28</v>
      </c>
      <c r="F589" s="38" t="s">
        <v>31</v>
      </c>
      <c r="G589" s="38">
        <v>1.0</v>
      </c>
    </row>
    <row r="590">
      <c r="A590" s="3" t="s">
        <v>779</v>
      </c>
      <c r="B590" s="46" t="s">
        <v>779</v>
      </c>
      <c r="C590" s="38" t="s">
        <v>121</v>
      </c>
      <c r="E590" s="38" t="s">
        <v>28</v>
      </c>
      <c r="F590" s="38" t="s">
        <v>31</v>
      </c>
      <c r="G590" s="38">
        <v>2.0</v>
      </c>
    </row>
    <row r="591">
      <c r="A591" s="11" t="s">
        <v>1014</v>
      </c>
      <c r="B591" s="46" t="s">
        <v>1014</v>
      </c>
      <c r="C591" s="38" t="s">
        <v>29</v>
      </c>
      <c r="D591" s="38" t="s">
        <v>30</v>
      </c>
      <c r="E591" s="38" t="s">
        <v>28</v>
      </c>
      <c r="F591" s="38" t="s">
        <v>28</v>
      </c>
      <c r="G591" s="38">
        <v>1.0</v>
      </c>
    </row>
    <row r="592">
      <c r="A592" s="11" t="s">
        <v>1346</v>
      </c>
      <c r="B592" s="45" t="s">
        <v>1346</v>
      </c>
      <c r="C592" s="38" t="s">
        <v>29</v>
      </c>
      <c r="D592" s="38" t="s">
        <v>30</v>
      </c>
      <c r="G592" s="38">
        <v>0.0</v>
      </c>
      <c r="H592" s="38" t="s">
        <v>31</v>
      </c>
    </row>
    <row r="593">
      <c r="A593" s="3" t="s">
        <v>768</v>
      </c>
      <c r="B593" s="46" t="s">
        <v>768</v>
      </c>
      <c r="C593" s="38" t="s">
        <v>81</v>
      </c>
      <c r="D593" s="38" t="s">
        <v>177</v>
      </c>
      <c r="E593" s="38" t="s">
        <v>28</v>
      </c>
      <c r="F593" s="38" t="s">
        <v>31</v>
      </c>
      <c r="G593" s="38" t="s">
        <v>82</v>
      </c>
      <c r="H593" s="38" t="s">
        <v>31</v>
      </c>
    </row>
    <row r="594">
      <c r="A594" s="3" t="s">
        <v>55</v>
      </c>
      <c r="B594" s="46" t="s">
        <v>55</v>
      </c>
      <c r="C594" s="38" t="s">
        <v>29</v>
      </c>
      <c r="D594" s="38" t="s">
        <v>56</v>
      </c>
      <c r="E594" s="38" t="s">
        <v>57</v>
      </c>
      <c r="F594" s="38" t="s">
        <v>31</v>
      </c>
      <c r="G594" s="38">
        <v>2.0</v>
      </c>
    </row>
    <row r="595">
      <c r="A595" s="11" t="s">
        <v>831</v>
      </c>
      <c r="B595" s="46" t="s">
        <v>831</v>
      </c>
      <c r="C595" s="38" t="s">
        <v>71</v>
      </c>
      <c r="D595" s="38" t="s">
        <v>56</v>
      </c>
      <c r="E595" s="38" t="s">
        <v>28</v>
      </c>
      <c r="F595" s="38" t="s">
        <v>31</v>
      </c>
      <c r="G595" s="38">
        <v>1.0</v>
      </c>
    </row>
    <row r="596">
      <c r="A596" s="11" t="s">
        <v>796</v>
      </c>
      <c r="B596" s="46" t="s">
        <v>796</v>
      </c>
      <c r="C596" s="38" t="s">
        <v>147</v>
      </c>
      <c r="D596" s="38" t="s">
        <v>177</v>
      </c>
      <c r="E596" s="38" t="s">
        <v>28</v>
      </c>
      <c r="F596" s="38" t="s">
        <v>31</v>
      </c>
      <c r="G596" s="38" t="s">
        <v>82</v>
      </c>
      <c r="H596" s="38" t="s">
        <v>31</v>
      </c>
    </row>
    <row r="597">
      <c r="A597" s="45" t="s">
        <v>1622</v>
      </c>
      <c r="B597" s="45" t="s">
        <v>1622</v>
      </c>
      <c r="C597" s="38" t="s">
        <v>186</v>
      </c>
      <c r="D597" s="38" t="s">
        <v>56</v>
      </c>
      <c r="G597" s="38">
        <v>0.0</v>
      </c>
      <c r="H597" s="38" t="s">
        <v>31</v>
      </c>
    </row>
    <row r="598">
      <c r="A598" s="3" t="s">
        <v>855</v>
      </c>
      <c r="B598" s="45" t="s">
        <v>855</v>
      </c>
      <c r="C598" s="38" t="s">
        <v>30</v>
      </c>
      <c r="D598" s="38" t="s">
        <v>33</v>
      </c>
      <c r="G598" s="38">
        <v>1.0</v>
      </c>
    </row>
    <row r="599">
      <c r="A599" s="11" t="s">
        <v>1204</v>
      </c>
      <c r="B599" s="45" t="s">
        <v>1204</v>
      </c>
      <c r="C599" s="38" t="s">
        <v>30</v>
      </c>
      <c r="D599" s="38" t="s">
        <v>33</v>
      </c>
      <c r="G599" s="38">
        <v>0.0</v>
      </c>
      <c r="H599" s="38" t="s">
        <v>31</v>
      </c>
    </row>
    <row r="600">
      <c r="A600" s="45" t="s">
        <v>1533</v>
      </c>
      <c r="B600" s="45" t="s">
        <v>1533</v>
      </c>
      <c r="C600" s="38" t="s">
        <v>44</v>
      </c>
      <c r="G600" s="38">
        <v>0.0</v>
      </c>
      <c r="H600" s="38" t="s">
        <v>31</v>
      </c>
    </row>
    <row r="601">
      <c r="A601" s="11" t="s">
        <v>698</v>
      </c>
      <c r="B601" s="46" t="s">
        <v>698</v>
      </c>
      <c r="C601" s="38" t="s">
        <v>128</v>
      </c>
      <c r="D601" s="38" t="s">
        <v>147</v>
      </c>
      <c r="E601" s="38" t="s">
        <v>28</v>
      </c>
      <c r="F601" s="38" t="s">
        <v>31</v>
      </c>
      <c r="G601" s="38">
        <v>2.0</v>
      </c>
    </row>
    <row r="602">
      <c r="A602" s="11" t="s">
        <v>445</v>
      </c>
      <c r="B602" s="46" t="s">
        <v>445</v>
      </c>
      <c r="C602" s="38" t="s">
        <v>128</v>
      </c>
      <c r="E602" s="38" t="s">
        <v>28</v>
      </c>
      <c r="F602" s="38" t="s">
        <v>31</v>
      </c>
      <c r="G602" s="38">
        <v>1.0</v>
      </c>
    </row>
    <row r="603">
      <c r="A603" s="11" t="s">
        <v>704</v>
      </c>
      <c r="B603" s="46" t="s">
        <v>704</v>
      </c>
      <c r="C603" s="38" t="s">
        <v>128</v>
      </c>
      <c r="E603" s="38" t="s">
        <v>28</v>
      </c>
      <c r="F603" s="38" t="s">
        <v>28</v>
      </c>
      <c r="G603" s="38">
        <v>0.0</v>
      </c>
      <c r="H603" s="38" t="s">
        <v>31</v>
      </c>
    </row>
    <row r="604">
      <c r="A604" s="11" t="s">
        <v>542</v>
      </c>
      <c r="B604" s="46" t="s">
        <v>542</v>
      </c>
      <c r="C604" s="38" t="s">
        <v>177</v>
      </c>
      <c r="D604" s="38" t="s">
        <v>128</v>
      </c>
      <c r="E604" s="38" t="s">
        <v>28</v>
      </c>
      <c r="F604" s="38" t="s">
        <v>31</v>
      </c>
      <c r="G604" s="38">
        <v>1.0</v>
      </c>
    </row>
    <row r="605">
      <c r="A605" s="11" t="s">
        <v>558</v>
      </c>
      <c r="B605" s="46" t="s">
        <v>558</v>
      </c>
      <c r="C605" s="38" t="s">
        <v>226</v>
      </c>
      <c r="E605" s="38" t="s">
        <v>28</v>
      </c>
      <c r="F605" s="38" t="s">
        <v>31</v>
      </c>
      <c r="G605" s="38" t="s">
        <v>82</v>
      </c>
      <c r="H605" s="38" t="s">
        <v>31</v>
      </c>
    </row>
    <row r="606">
      <c r="A606" s="11" t="s">
        <v>1138</v>
      </c>
      <c r="B606" s="46" t="s">
        <v>1138</v>
      </c>
      <c r="C606" s="38" t="s">
        <v>71</v>
      </c>
      <c r="D606" s="38" t="s">
        <v>29</v>
      </c>
      <c r="E606" s="38" t="s">
        <v>28</v>
      </c>
      <c r="F606" s="38" t="s">
        <v>28</v>
      </c>
      <c r="G606" s="38">
        <v>0.0</v>
      </c>
      <c r="H606" s="38" t="s">
        <v>31</v>
      </c>
    </row>
    <row r="607">
      <c r="A607" s="11" t="s">
        <v>339</v>
      </c>
      <c r="B607" s="46" t="s">
        <v>339</v>
      </c>
      <c r="C607" s="38" t="s">
        <v>90</v>
      </c>
      <c r="E607" s="38" t="s">
        <v>141</v>
      </c>
      <c r="F607" s="38" t="s">
        <v>31</v>
      </c>
      <c r="G607" s="38">
        <v>2.0</v>
      </c>
    </row>
    <row r="608">
      <c r="A608" s="11" t="s">
        <v>1305</v>
      </c>
      <c r="B608" s="45" t="s">
        <v>1305</v>
      </c>
      <c r="C608" s="38" t="s">
        <v>29</v>
      </c>
      <c r="G608" s="38">
        <v>0.0</v>
      </c>
      <c r="H608" s="38" t="s">
        <v>31</v>
      </c>
    </row>
    <row r="609">
      <c r="A609" s="45" t="s">
        <v>1132</v>
      </c>
      <c r="B609" s="45" t="s">
        <v>1132</v>
      </c>
      <c r="C609" s="38" t="s">
        <v>90</v>
      </c>
      <c r="D609" s="38" t="s">
        <v>131</v>
      </c>
      <c r="G609" s="38">
        <v>0.0</v>
      </c>
      <c r="H609" s="38" t="s">
        <v>31</v>
      </c>
    </row>
    <row r="610">
      <c r="A610" s="11" t="s">
        <v>1225</v>
      </c>
      <c r="B610" s="45" t="s">
        <v>1225</v>
      </c>
      <c r="C610" s="38" t="s">
        <v>90</v>
      </c>
      <c r="D610" s="38" t="s">
        <v>30</v>
      </c>
      <c r="G610" s="38">
        <v>0.0</v>
      </c>
      <c r="H610" s="38" t="s">
        <v>31</v>
      </c>
    </row>
    <row r="611">
      <c r="A611" s="11" t="s">
        <v>1076</v>
      </c>
      <c r="B611" s="46" t="s">
        <v>1076</v>
      </c>
      <c r="C611" s="38" t="s">
        <v>147</v>
      </c>
      <c r="D611" s="38" t="s">
        <v>226</v>
      </c>
      <c r="E611" s="38" t="s">
        <v>28</v>
      </c>
      <c r="F611" s="38" t="s">
        <v>28</v>
      </c>
      <c r="G611" s="38">
        <v>0.0</v>
      </c>
      <c r="H611" s="38" t="s">
        <v>31</v>
      </c>
    </row>
    <row r="612">
      <c r="A612" s="3" t="s">
        <v>518</v>
      </c>
      <c r="B612" s="46" t="s">
        <v>518</v>
      </c>
      <c r="C612" s="38" t="s">
        <v>147</v>
      </c>
      <c r="D612" s="38" t="s">
        <v>226</v>
      </c>
      <c r="E612" s="38" t="s">
        <v>28</v>
      </c>
      <c r="F612" s="38" t="s">
        <v>31</v>
      </c>
      <c r="G612" s="38">
        <v>1.0</v>
      </c>
    </row>
    <row r="613">
      <c r="A613" s="11" t="s">
        <v>1141</v>
      </c>
      <c r="B613" s="46" t="s">
        <v>1141</v>
      </c>
      <c r="C613" s="38" t="s">
        <v>90</v>
      </c>
      <c r="D613" s="38" t="s">
        <v>56</v>
      </c>
      <c r="E613" s="38" t="s">
        <v>92</v>
      </c>
      <c r="F613" s="38" t="s">
        <v>31</v>
      </c>
      <c r="G613" s="38">
        <v>1.0</v>
      </c>
    </row>
    <row r="614">
      <c r="A614" s="11" t="s">
        <v>965</v>
      </c>
      <c r="B614" s="46" t="s">
        <v>965</v>
      </c>
      <c r="C614" s="38" t="s">
        <v>44</v>
      </c>
      <c r="E614" s="38" t="s">
        <v>28</v>
      </c>
      <c r="F614" s="38" t="s">
        <v>28</v>
      </c>
      <c r="G614" s="38">
        <v>1.0</v>
      </c>
    </row>
    <row r="615">
      <c r="A615" s="11" t="s">
        <v>602</v>
      </c>
      <c r="B615" s="46" t="s">
        <v>602</v>
      </c>
      <c r="C615" s="38" t="s">
        <v>44</v>
      </c>
      <c r="E615" s="38" t="s">
        <v>28</v>
      </c>
      <c r="F615" s="38" t="s">
        <v>28</v>
      </c>
      <c r="G615" s="38">
        <v>0.0</v>
      </c>
      <c r="H615" s="38" t="s">
        <v>31</v>
      </c>
    </row>
    <row r="616">
      <c r="A616" s="11" t="s">
        <v>843</v>
      </c>
      <c r="B616" s="46" t="s">
        <v>843</v>
      </c>
      <c r="C616" s="38" t="s">
        <v>75</v>
      </c>
      <c r="D616" s="38" t="s">
        <v>44</v>
      </c>
      <c r="E616" s="38" t="s">
        <v>28</v>
      </c>
      <c r="F616" s="38" t="s">
        <v>28</v>
      </c>
      <c r="G616" s="38">
        <v>1.0</v>
      </c>
    </row>
    <row r="617">
      <c r="A617" s="45" t="s">
        <v>1496</v>
      </c>
      <c r="B617" s="45" t="s">
        <v>1496</v>
      </c>
      <c r="C617" s="38" t="s">
        <v>29</v>
      </c>
      <c r="G617" s="38">
        <v>2.0</v>
      </c>
    </row>
    <row r="618">
      <c r="A618" s="16" t="s">
        <v>270</v>
      </c>
      <c r="B618" s="46" t="s">
        <v>270</v>
      </c>
      <c r="C618" s="38" t="s">
        <v>44</v>
      </c>
      <c r="E618" s="38" t="s">
        <v>271</v>
      </c>
      <c r="F618" s="38" t="s">
        <v>31</v>
      </c>
      <c r="G618" s="38">
        <v>1.0</v>
      </c>
    </row>
    <row r="619">
      <c r="A619" s="11" t="s">
        <v>1059</v>
      </c>
      <c r="B619" s="46" t="s">
        <v>1059</v>
      </c>
      <c r="C619" s="38" t="s">
        <v>44</v>
      </c>
      <c r="D619" s="38" t="s">
        <v>128</v>
      </c>
      <c r="E619" s="38" t="s">
        <v>28</v>
      </c>
      <c r="F619" s="38" t="s">
        <v>28</v>
      </c>
      <c r="G619" s="38">
        <v>0.0</v>
      </c>
      <c r="H619" s="38" t="s">
        <v>31</v>
      </c>
    </row>
    <row r="620">
      <c r="A620" s="11" t="s">
        <v>218</v>
      </c>
      <c r="B620" s="46" t="s">
        <v>218</v>
      </c>
      <c r="C620" s="38" t="s">
        <v>71</v>
      </c>
      <c r="E620" s="38" t="s">
        <v>28</v>
      </c>
      <c r="F620" s="38" t="s">
        <v>31</v>
      </c>
      <c r="G620" s="38">
        <v>1.0</v>
      </c>
    </row>
    <row r="621">
      <c r="A621" s="11" t="s">
        <v>1164</v>
      </c>
      <c r="B621" s="46" t="s">
        <v>1164</v>
      </c>
      <c r="C621" s="38" t="s">
        <v>29</v>
      </c>
      <c r="E621" s="38" t="s">
        <v>28</v>
      </c>
      <c r="F621" s="38" t="s">
        <v>28</v>
      </c>
      <c r="G621" s="38">
        <v>0.0</v>
      </c>
      <c r="H621" s="38" t="s">
        <v>31</v>
      </c>
    </row>
    <row r="622">
      <c r="A622" s="11" t="s">
        <v>1166</v>
      </c>
      <c r="B622" s="46" t="s">
        <v>1166</v>
      </c>
      <c r="C622" s="38" t="s">
        <v>29</v>
      </c>
      <c r="E622" s="38" t="s">
        <v>28</v>
      </c>
      <c r="F622" s="38" t="s">
        <v>28</v>
      </c>
      <c r="G622" s="38">
        <v>1.0</v>
      </c>
    </row>
    <row r="623">
      <c r="A623" s="3" t="s">
        <v>373</v>
      </c>
      <c r="B623" s="46" t="s">
        <v>373</v>
      </c>
      <c r="C623" s="38" t="s">
        <v>30</v>
      </c>
      <c r="E623" s="38" t="s">
        <v>28</v>
      </c>
      <c r="F623" s="38" t="s">
        <v>31</v>
      </c>
      <c r="G623" s="38" t="s">
        <v>82</v>
      </c>
      <c r="H623" s="38" t="s">
        <v>31</v>
      </c>
    </row>
    <row r="624">
      <c r="A624" s="11" t="s">
        <v>340</v>
      </c>
      <c r="B624" s="46" t="s">
        <v>340</v>
      </c>
      <c r="C624" s="38" t="s">
        <v>90</v>
      </c>
      <c r="D624" s="38" t="s">
        <v>29</v>
      </c>
      <c r="E624" s="38" t="s">
        <v>28</v>
      </c>
      <c r="F624" s="38" t="s">
        <v>31</v>
      </c>
      <c r="G624" s="38">
        <v>2.0</v>
      </c>
    </row>
    <row r="625">
      <c r="A625" s="11" t="s">
        <v>974</v>
      </c>
      <c r="B625" s="46" t="s">
        <v>974</v>
      </c>
      <c r="C625" s="38" t="s">
        <v>44</v>
      </c>
      <c r="D625" s="38" t="s">
        <v>147</v>
      </c>
      <c r="E625" s="38" t="s">
        <v>28</v>
      </c>
      <c r="F625" s="38" t="s">
        <v>28</v>
      </c>
      <c r="G625" s="38">
        <v>0.0</v>
      </c>
      <c r="H625" s="38" t="s">
        <v>31</v>
      </c>
    </row>
    <row r="626">
      <c r="A626" s="3" t="s">
        <v>1403</v>
      </c>
      <c r="B626" s="45" t="s">
        <v>2728</v>
      </c>
      <c r="C626" s="38" t="s">
        <v>29</v>
      </c>
      <c r="D626" s="38" t="s">
        <v>56</v>
      </c>
      <c r="G626" s="38" t="s">
        <v>82</v>
      </c>
      <c r="H626" s="38" t="s">
        <v>31</v>
      </c>
    </row>
    <row r="627">
      <c r="A627" s="45" t="s">
        <v>1592</v>
      </c>
      <c r="B627" s="45" t="s">
        <v>1592</v>
      </c>
      <c r="C627" s="38" t="s">
        <v>90</v>
      </c>
      <c r="D627" s="38" t="s">
        <v>177</v>
      </c>
      <c r="G627" s="38">
        <v>0.0</v>
      </c>
      <c r="H627" s="38" t="s">
        <v>31</v>
      </c>
    </row>
    <row r="628">
      <c r="A628" s="45" t="s">
        <v>1508</v>
      </c>
      <c r="B628" s="45" t="s">
        <v>1508</v>
      </c>
      <c r="C628" s="38" t="s">
        <v>186</v>
      </c>
      <c r="E628" s="38" t="s">
        <v>56</v>
      </c>
      <c r="G628" s="38">
        <v>1.0</v>
      </c>
    </row>
    <row r="629">
      <c r="A629" s="11" t="s">
        <v>942</v>
      </c>
      <c r="B629" s="46" t="s">
        <v>942</v>
      </c>
      <c r="C629" s="38" t="s">
        <v>44</v>
      </c>
      <c r="E629" s="38" t="s">
        <v>271</v>
      </c>
      <c r="F629" s="38" t="s">
        <v>31</v>
      </c>
      <c r="G629" s="38">
        <v>1.0</v>
      </c>
    </row>
    <row r="630">
      <c r="A630" s="11" t="s">
        <v>577</v>
      </c>
      <c r="B630" s="46" t="s">
        <v>577</v>
      </c>
      <c r="C630" s="38" t="s">
        <v>44</v>
      </c>
      <c r="E630" s="38" t="s">
        <v>49</v>
      </c>
      <c r="F630" s="38" t="s">
        <v>31</v>
      </c>
      <c r="G630" s="38">
        <v>1.0</v>
      </c>
    </row>
    <row r="631">
      <c r="A631" s="11" t="s">
        <v>578</v>
      </c>
      <c r="B631" s="46" t="s">
        <v>578</v>
      </c>
      <c r="C631" s="38" t="s">
        <v>90</v>
      </c>
      <c r="E631" s="38" t="s">
        <v>28</v>
      </c>
      <c r="F631" s="38" t="s">
        <v>31</v>
      </c>
      <c r="G631" s="38">
        <v>1.0</v>
      </c>
    </row>
    <row r="632">
      <c r="A632" s="3" t="s">
        <v>551</v>
      </c>
      <c r="B632" s="46" t="s">
        <v>551</v>
      </c>
      <c r="C632" s="38" t="s">
        <v>121</v>
      </c>
      <c r="D632" s="38" t="s">
        <v>131</v>
      </c>
      <c r="E632" s="38" t="s">
        <v>28</v>
      </c>
      <c r="F632" s="38" t="s">
        <v>31</v>
      </c>
      <c r="G632" s="38">
        <v>1.0</v>
      </c>
    </row>
    <row r="633">
      <c r="A633" s="11" t="s">
        <v>1235</v>
      </c>
      <c r="B633" s="46" t="s">
        <v>1235</v>
      </c>
      <c r="C633" s="38" t="s">
        <v>29</v>
      </c>
      <c r="D633" s="38" t="s">
        <v>147</v>
      </c>
      <c r="E633" s="38" t="s">
        <v>28</v>
      </c>
      <c r="F633" s="38" t="s">
        <v>28</v>
      </c>
      <c r="G633" s="38">
        <v>0.0</v>
      </c>
      <c r="H633" s="38" t="s">
        <v>31</v>
      </c>
    </row>
    <row r="634">
      <c r="A634" s="11" t="s">
        <v>490</v>
      </c>
      <c r="B634" s="46" t="s">
        <v>490</v>
      </c>
      <c r="C634" s="38" t="s">
        <v>29</v>
      </c>
      <c r="D634" s="38" t="s">
        <v>172</v>
      </c>
      <c r="E634" s="38" t="s">
        <v>28</v>
      </c>
      <c r="F634" s="38" t="s">
        <v>28</v>
      </c>
      <c r="G634" s="38">
        <v>0.0</v>
      </c>
      <c r="H634" s="38" t="s">
        <v>31</v>
      </c>
    </row>
    <row r="635">
      <c r="A635" s="3" t="s">
        <v>291</v>
      </c>
      <c r="B635" s="46" t="s">
        <v>291</v>
      </c>
      <c r="C635" s="38" t="s">
        <v>81</v>
      </c>
      <c r="E635" s="38" t="s">
        <v>28</v>
      </c>
      <c r="F635" s="38" t="s">
        <v>31</v>
      </c>
      <c r="G635" s="38">
        <v>2.0</v>
      </c>
    </row>
    <row r="636">
      <c r="A636" s="3" t="s">
        <v>321</v>
      </c>
      <c r="B636" s="46" t="s">
        <v>321</v>
      </c>
      <c r="C636" s="38" t="s">
        <v>29</v>
      </c>
      <c r="E636" s="38" t="s">
        <v>36</v>
      </c>
      <c r="F636" s="38" t="s">
        <v>31</v>
      </c>
      <c r="G636" s="38">
        <v>1.0</v>
      </c>
    </row>
    <row r="637">
      <c r="A637" s="11" t="s">
        <v>538</v>
      </c>
      <c r="B637" s="46" t="s">
        <v>538</v>
      </c>
      <c r="C637" s="38" t="s">
        <v>90</v>
      </c>
      <c r="D637" s="38" t="s">
        <v>121</v>
      </c>
      <c r="E637" s="38" t="s">
        <v>28</v>
      </c>
      <c r="F637" s="38" t="s">
        <v>31</v>
      </c>
      <c r="G637" s="38" t="s">
        <v>82</v>
      </c>
      <c r="H637" s="38" t="s">
        <v>31</v>
      </c>
    </row>
    <row r="638">
      <c r="A638" s="11" t="s">
        <v>384</v>
      </c>
      <c r="B638" s="46" t="s">
        <v>384</v>
      </c>
      <c r="C638" s="38" t="s">
        <v>177</v>
      </c>
      <c r="E638" s="38" t="s">
        <v>28</v>
      </c>
      <c r="F638" s="38" t="s">
        <v>31</v>
      </c>
      <c r="G638" s="38">
        <v>1.0</v>
      </c>
    </row>
    <row r="639">
      <c r="A639" s="11" t="s">
        <v>748</v>
      </c>
      <c r="B639" s="46" t="s">
        <v>748</v>
      </c>
      <c r="C639" s="38" t="s">
        <v>111</v>
      </c>
      <c r="D639" s="38" t="s">
        <v>56</v>
      </c>
      <c r="E639" s="38" t="s">
        <v>28</v>
      </c>
      <c r="F639" s="38" t="s">
        <v>31</v>
      </c>
      <c r="G639" s="38" t="s">
        <v>82</v>
      </c>
      <c r="H639" s="38" t="s">
        <v>31</v>
      </c>
    </row>
    <row r="640">
      <c r="A640" s="11" t="s">
        <v>808</v>
      </c>
      <c r="B640" s="46" t="s">
        <v>808</v>
      </c>
      <c r="C640" s="38" t="s">
        <v>90</v>
      </c>
      <c r="E640" s="38" t="s">
        <v>28</v>
      </c>
      <c r="F640" s="38" t="s">
        <v>28</v>
      </c>
      <c r="G640" s="38">
        <v>1.0</v>
      </c>
    </row>
    <row r="641">
      <c r="A641" s="45" t="s">
        <v>1646</v>
      </c>
      <c r="B641" s="45" t="s">
        <v>1646</v>
      </c>
      <c r="C641" s="38" t="s">
        <v>71</v>
      </c>
      <c r="G641" s="38">
        <v>0.0</v>
      </c>
      <c r="H641" s="38" t="s">
        <v>31</v>
      </c>
    </row>
    <row r="642">
      <c r="A642" s="11" t="s">
        <v>647</v>
      </c>
      <c r="B642" s="46" t="s">
        <v>647</v>
      </c>
      <c r="C642" s="38" t="s">
        <v>44</v>
      </c>
      <c r="E642" s="38" t="s">
        <v>28</v>
      </c>
      <c r="F642" s="38" t="s">
        <v>28</v>
      </c>
      <c r="G642" s="38">
        <v>0.0</v>
      </c>
      <c r="H642" s="38" t="s">
        <v>31</v>
      </c>
    </row>
    <row r="643">
      <c r="A643" s="11" t="s">
        <v>1351</v>
      </c>
      <c r="B643" s="45" t="s">
        <v>1351</v>
      </c>
      <c r="C643" s="38" t="s">
        <v>29</v>
      </c>
      <c r="G643" s="38">
        <v>0.0</v>
      </c>
      <c r="H643" s="38" t="s">
        <v>31</v>
      </c>
    </row>
    <row r="644">
      <c r="A644" s="11" t="s">
        <v>648</v>
      </c>
      <c r="B644" s="45" t="s">
        <v>648</v>
      </c>
      <c r="C644" s="38" t="s">
        <v>33</v>
      </c>
      <c r="G644" s="38">
        <v>0.0</v>
      </c>
      <c r="H644" s="38" t="s">
        <v>31</v>
      </c>
    </row>
    <row r="645">
      <c r="A645" s="11" t="s">
        <v>1077</v>
      </c>
      <c r="B645" s="46" t="s">
        <v>1077</v>
      </c>
      <c r="C645" s="38" t="s">
        <v>131</v>
      </c>
      <c r="D645" s="38" t="s">
        <v>56</v>
      </c>
      <c r="E645" s="38" t="s">
        <v>28</v>
      </c>
      <c r="F645" s="38" t="s">
        <v>31</v>
      </c>
      <c r="G645" s="38" t="s">
        <v>82</v>
      </c>
      <c r="H645" s="38" t="s">
        <v>31</v>
      </c>
    </row>
    <row r="646">
      <c r="A646" s="16" t="s">
        <v>347</v>
      </c>
      <c r="B646" s="46" t="s">
        <v>347</v>
      </c>
      <c r="C646" s="38" t="s">
        <v>29</v>
      </c>
      <c r="E646" s="38" t="s">
        <v>28</v>
      </c>
      <c r="F646" s="38" t="s">
        <v>31</v>
      </c>
      <c r="G646" s="38">
        <v>1.0</v>
      </c>
    </row>
    <row r="647">
      <c r="A647" s="11" t="s">
        <v>809</v>
      </c>
      <c r="B647" s="46" t="s">
        <v>809</v>
      </c>
      <c r="C647" s="38" t="s">
        <v>29</v>
      </c>
      <c r="D647" s="38" t="s">
        <v>56</v>
      </c>
      <c r="E647" s="38" t="s">
        <v>28</v>
      </c>
      <c r="F647" s="38" t="s">
        <v>28</v>
      </c>
      <c r="G647" s="38">
        <v>1.0</v>
      </c>
    </row>
    <row r="648">
      <c r="A648" s="3" t="s">
        <v>117</v>
      </c>
      <c r="B648" s="46" t="s">
        <v>117</v>
      </c>
      <c r="C648" s="38" t="s">
        <v>71</v>
      </c>
      <c r="E648" s="38" t="s">
        <v>28</v>
      </c>
      <c r="F648" s="38" t="s">
        <v>31</v>
      </c>
      <c r="G648" s="38">
        <v>1.0</v>
      </c>
    </row>
    <row r="649">
      <c r="A649" s="11" t="s">
        <v>458</v>
      </c>
      <c r="B649" s="46" t="s">
        <v>458</v>
      </c>
      <c r="C649" s="38" t="s">
        <v>30</v>
      </c>
      <c r="D649" s="38" t="s">
        <v>90</v>
      </c>
      <c r="E649" s="38" t="s">
        <v>459</v>
      </c>
      <c r="F649" s="38" t="s">
        <v>31</v>
      </c>
      <c r="G649" s="38">
        <v>1.0</v>
      </c>
    </row>
    <row r="650">
      <c r="A650" s="3" t="s">
        <v>406</v>
      </c>
      <c r="B650" s="46" t="s">
        <v>406</v>
      </c>
      <c r="C650" s="38" t="s">
        <v>30</v>
      </c>
      <c r="D650" s="38" t="s">
        <v>44</v>
      </c>
      <c r="E650" s="38" t="s">
        <v>409</v>
      </c>
      <c r="F650" s="38" t="s">
        <v>31</v>
      </c>
      <c r="G650" s="38">
        <v>1.0</v>
      </c>
    </row>
    <row r="651">
      <c r="A651" s="3" t="s">
        <v>911</v>
      </c>
      <c r="B651" s="46" t="s">
        <v>911</v>
      </c>
      <c r="C651" s="38" t="s">
        <v>30</v>
      </c>
      <c r="D651" s="38" t="s">
        <v>147</v>
      </c>
      <c r="E651" s="38" t="s">
        <v>28</v>
      </c>
      <c r="F651" s="38" t="s">
        <v>28</v>
      </c>
      <c r="G651" s="38">
        <v>0.0</v>
      </c>
      <c r="H651" s="38" t="s">
        <v>31</v>
      </c>
    </row>
    <row r="652">
      <c r="A652" s="11" t="s">
        <v>1226</v>
      </c>
      <c r="B652" s="45" t="s">
        <v>1226</v>
      </c>
      <c r="C652" s="38" t="s">
        <v>71</v>
      </c>
      <c r="G652" s="38">
        <v>0.0</v>
      </c>
      <c r="H652" s="38" t="s">
        <v>31</v>
      </c>
    </row>
    <row r="653">
      <c r="A653" s="11" t="s">
        <v>219</v>
      </c>
      <c r="B653" s="46" t="s">
        <v>219</v>
      </c>
      <c r="C653" s="38" t="s">
        <v>71</v>
      </c>
      <c r="E653" s="38" t="s">
        <v>28</v>
      </c>
      <c r="F653" s="38" t="s">
        <v>31</v>
      </c>
      <c r="G653" s="38">
        <v>2.0</v>
      </c>
    </row>
    <row r="654">
      <c r="A654" s="45" t="s">
        <v>1558</v>
      </c>
      <c r="B654" s="45" t="s">
        <v>1558</v>
      </c>
      <c r="C654" s="38" t="s">
        <v>186</v>
      </c>
      <c r="G654" s="38">
        <v>1.0</v>
      </c>
    </row>
    <row r="655">
      <c r="A655" s="45" t="s">
        <v>1628</v>
      </c>
      <c r="B655" s="45" t="s">
        <v>1628</v>
      </c>
      <c r="C655" s="38" t="s">
        <v>44</v>
      </c>
      <c r="D655" s="38" t="s">
        <v>111</v>
      </c>
      <c r="G655" s="38">
        <v>0.0</v>
      </c>
      <c r="H655" s="38" t="s">
        <v>31</v>
      </c>
    </row>
    <row r="656">
      <c r="A656" s="11" t="s">
        <v>954</v>
      </c>
      <c r="B656" s="45" t="s">
        <v>954</v>
      </c>
      <c r="C656" s="38" t="s">
        <v>44</v>
      </c>
      <c r="D656" s="38" t="s">
        <v>111</v>
      </c>
      <c r="G656" s="38">
        <v>0.0</v>
      </c>
      <c r="H656" s="38" t="s">
        <v>31</v>
      </c>
    </row>
    <row r="657">
      <c r="A657" s="11" t="s">
        <v>949</v>
      </c>
      <c r="B657" s="46" t="s">
        <v>949</v>
      </c>
      <c r="C657" s="38" t="s">
        <v>44</v>
      </c>
      <c r="D657" s="38" t="s">
        <v>111</v>
      </c>
      <c r="E657" s="38" t="s">
        <v>28</v>
      </c>
      <c r="F657" s="38" t="s">
        <v>31</v>
      </c>
      <c r="G657" s="38">
        <v>1.0</v>
      </c>
    </row>
    <row r="658">
      <c r="A658" s="3" t="s">
        <v>282</v>
      </c>
      <c r="B658" s="46" t="s">
        <v>282</v>
      </c>
      <c r="C658" s="38" t="s">
        <v>33</v>
      </c>
      <c r="E658" s="38" t="s">
        <v>285</v>
      </c>
      <c r="F658" s="38" t="s">
        <v>31</v>
      </c>
      <c r="G658" s="38">
        <v>1.0</v>
      </c>
    </row>
    <row r="659">
      <c r="A659" s="11" t="s">
        <v>462</v>
      </c>
      <c r="B659" s="45" t="s">
        <v>462</v>
      </c>
      <c r="C659" s="38" t="s">
        <v>172</v>
      </c>
      <c r="G659" s="38">
        <v>0.0</v>
      </c>
      <c r="H659" s="38" t="s">
        <v>31</v>
      </c>
    </row>
    <row r="660">
      <c r="A660" s="11" t="s">
        <v>694</v>
      </c>
      <c r="B660" s="46" t="s">
        <v>694</v>
      </c>
      <c r="C660" s="38" t="s">
        <v>71</v>
      </c>
      <c r="E660" s="38" t="s">
        <v>28</v>
      </c>
      <c r="F660" s="38" t="s">
        <v>31</v>
      </c>
      <c r="G660" s="38" t="s">
        <v>82</v>
      </c>
      <c r="H660" s="38" t="s">
        <v>31</v>
      </c>
    </row>
    <row r="661">
      <c r="A661" s="3" t="s">
        <v>512</v>
      </c>
      <c r="B661" s="46" t="s">
        <v>512</v>
      </c>
      <c r="C661" s="38" t="s">
        <v>75</v>
      </c>
      <c r="D661" s="38" t="s">
        <v>111</v>
      </c>
      <c r="E661" s="38" t="s">
        <v>28</v>
      </c>
      <c r="F661" s="38" t="s">
        <v>31</v>
      </c>
      <c r="G661" s="38">
        <v>1.0</v>
      </c>
    </row>
    <row r="662">
      <c r="A662" s="3" t="s">
        <v>322</v>
      </c>
      <c r="B662" s="46" t="s">
        <v>322</v>
      </c>
      <c r="C662" s="38" t="s">
        <v>147</v>
      </c>
      <c r="D662" s="38" t="s">
        <v>75</v>
      </c>
      <c r="E662" s="38" t="s">
        <v>28</v>
      </c>
      <c r="F662" s="38" t="s">
        <v>31</v>
      </c>
      <c r="G662" s="38">
        <v>1.0</v>
      </c>
    </row>
    <row r="663">
      <c r="A663" s="3" t="s">
        <v>58</v>
      </c>
      <c r="B663" s="46" t="s">
        <v>58</v>
      </c>
      <c r="C663" s="38" t="s">
        <v>29</v>
      </c>
      <c r="E663" s="38" t="s">
        <v>28</v>
      </c>
      <c r="F663" s="38" t="s">
        <v>31</v>
      </c>
      <c r="G663" s="38">
        <v>2.0</v>
      </c>
    </row>
    <row r="664">
      <c r="A664" s="11" t="s">
        <v>1237</v>
      </c>
      <c r="B664" s="45" t="s">
        <v>1237</v>
      </c>
      <c r="C664" s="38" t="s">
        <v>71</v>
      </c>
      <c r="G664" s="38">
        <v>0.0</v>
      </c>
      <c r="H664" s="38" t="s">
        <v>31</v>
      </c>
    </row>
    <row r="665">
      <c r="A665" s="11" t="s">
        <v>844</v>
      </c>
      <c r="B665" s="46" t="s">
        <v>844</v>
      </c>
      <c r="C665" s="38" t="s">
        <v>75</v>
      </c>
      <c r="E665" s="38" t="s">
        <v>846</v>
      </c>
      <c r="F665" s="38" t="s">
        <v>31</v>
      </c>
      <c r="G665" s="38">
        <v>1.0</v>
      </c>
    </row>
    <row r="666">
      <c r="A666" s="3" t="s">
        <v>293</v>
      </c>
      <c r="B666" s="46" t="s">
        <v>293</v>
      </c>
      <c r="C666" s="38" t="s">
        <v>29</v>
      </c>
      <c r="D666" s="38" t="s">
        <v>75</v>
      </c>
      <c r="E666" s="38" t="s">
        <v>28</v>
      </c>
      <c r="F666" s="38" t="s">
        <v>31</v>
      </c>
      <c r="G666" s="38">
        <v>1.0</v>
      </c>
    </row>
    <row r="667">
      <c r="A667" s="3" t="s">
        <v>302</v>
      </c>
      <c r="B667" s="46" t="s">
        <v>302</v>
      </c>
      <c r="C667" s="38" t="s">
        <v>172</v>
      </c>
      <c r="E667" s="38" t="s">
        <v>28</v>
      </c>
      <c r="F667" s="38" t="s">
        <v>31</v>
      </c>
      <c r="G667" s="38">
        <v>1.0</v>
      </c>
    </row>
    <row r="668">
      <c r="A668" s="45" t="s">
        <v>1444</v>
      </c>
      <c r="B668" s="45" t="s">
        <v>1444</v>
      </c>
      <c r="C668" s="38" t="s">
        <v>111</v>
      </c>
      <c r="D668" s="38" t="s">
        <v>131</v>
      </c>
      <c r="G668" s="38">
        <v>0.0</v>
      </c>
      <c r="H668" s="38" t="s">
        <v>31</v>
      </c>
    </row>
    <row r="669">
      <c r="A669" s="3" t="s">
        <v>596</v>
      </c>
      <c r="B669" s="46" t="s">
        <v>596</v>
      </c>
      <c r="C669" s="38" t="s">
        <v>111</v>
      </c>
      <c r="E669" s="38" t="s">
        <v>28</v>
      </c>
      <c r="F669" s="38" t="s">
        <v>31</v>
      </c>
      <c r="G669" s="38">
        <v>2.0</v>
      </c>
    </row>
    <row r="670">
      <c r="A670" s="3" t="s">
        <v>447</v>
      </c>
      <c r="B670" s="46" t="s">
        <v>447</v>
      </c>
      <c r="C670" s="38" t="s">
        <v>121</v>
      </c>
      <c r="D670" s="38" t="s">
        <v>111</v>
      </c>
      <c r="E670" s="38" t="s">
        <v>28</v>
      </c>
      <c r="F670" s="38" t="s">
        <v>31</v>
      </c>
      <c r="G670" s="38" t="s">
        <v>82</v>
      </c>
      <c r="H670" s="38" t="s">
        <v>31</v>
      </c>
    </row>
    <row r="671">
      <c r="A671" s="11" t="s">
        <v>93</v>
      </c>
      <c r="B671" s="46" t="s">
        <v>93</v>
      </c>
      <c r="C671" s="38" t="s">
        <v>71</v>
      </c>
      <c r="D671" s="38" t="s">
        <v>56</v>
      </c>
      <c r="E671" s="38" t="s">
        <v>28</v>
      </c>
      <c r="F671" s="38" t="s">
        <v>31</v>
      </c>
      <c r="G671" s="38">
        <v>1.0</v>
      </c>
    </row>
    <row r="672">
      <c r="A672" s="11" t="s">
        <v>491</v>
      </c>
      <c r="B672" s="46" t="s">
        <v>491</v>
      </c>
      <c r="C672" s="38" t="s">
        <v>90</v>
      </c>
      <c r="E672" s="38" t="s">
        <v>28</v>
      </c>
      <c r="F672" s="38" t="s">
        <v>28</v>
      </c>
      <c r="G672" s="38">
        <v>1.0</v>
      </c>
    </row>
    <row r="673">
      <c r="A673" s="16" t="s">
        <v>272</v>
      </c>
      <c r="B673" s="46" t="s">
        <v>272</v>
      </c>
      <c r="C673" s="38" t="s">
        <v>75</v>
      </c>
      <c r="D673" s="38" t="s">
        <v>44</v>
      </c>
      <c r="E673" s="38" t="s">
        <v>28</v>
      </c>
      <c r="F673" s="38" t="s">
        <v>31</v>
      </c>
      <c r="G673" s="38">
        <v>2.0</v>
      </c>
    </row>
    <row r="674">
      <c r="A674" s="11" t="s">
        <v>107</v>
      </c>
      <c r="B674" s="46" t="s">
        <v>107</v>
      </c>
      <c r="C674" s="38" t="s">
        <v>90</v>
      </c>
      <c r="D674" s="38" t="s">
        <v>30</v>
      </c>
      <c r="E674" s="38" t="s">
        <v>28</v>
      </c>
      <c r="F674" s="38" t="s">
        <v>31</v>
      </c>
      <c r="G674" s="38">
        <v>1.0</v>
      </c>
    </row>
    <row r="675">
      <c r="A675" s="11" t="s">
        <v>386</v>
      </c>
      <c r="B675" s="46" t="s">
        <v>386</v>
      </c>
      <c r="C675" s="38" t="s">
        <v>71</v>
      </c>
      <c r="E675" s="38" t="s">
        <v>28</v>
      </c>
      <c r="F675" s="38" t="s">
        <v>31</v>
      </c>
      <c r="G675" s="38" t="s">
        <v>82</v>
      </c>
      <c r="H675" s="38" t="s">
        <v>31</v>
      </c>
    </row>
    <row r="676">
      <c r="A676" s="3" t="s">
        <v>597</v>
      </c>
      <c r="B676" s="46" t="s">
        <v>597</v>
      </c>
      <c r="C676" s="38" t="s">
        <v>177</v>
      </c>
      <c r="D676" s="38" t="s">
        <v>147</v>
      </c>
      <c r="E676" s="38" t="s">
        <v>28</v>
      </c>
      <c r="F676" s="38" t="s">
        <v>31</v>
      </c>
      <c r="G676" s="38" t="s">
        <v>82</v>
      </c>
      <c r="H676" s="38" t="s">
        <v>31</v>
      </c>
    </row>
    <row r="677">
      <c r="A677" s="3" t="s">
        <v>241</v>
      </c>
      <c r="B677" s="46" t="s">
        <v>241</v>
      </c>
      <c r="C677" s="38" t="s">
        <v>111</v>
      </c>
      <c r="E677" s="38" t="s">
        <v>28</v>
      </c>
      <c r="F677" s="38" t="s">
        <v>31</v>
      </c>
      <c r="G677" s="38">
        <v>1.0</v>
      </c>
    </row>
    <row r="678">
      <c r="A678" s="3" t="s">
        <v>428</v>
      </c>
      <c r="B678" s="46" t="s">
        <v>428</v>
      </c>
      <c r="C678" s="38" t="s">
        <v>172</v>
      </c>
      <c r="E678" s="38" t="s">
        <v>28</v>
      </c>
      <c r="F678" s="38" t="s">
        <v>31</v>
      </c>
      <c r="G678" s="38">
        <v>1.0</v>
      </c>
    </row>
    <row r="679">
      <c r="A679" s="3" t="s">
        <v>59</v>
      </c>
      <c r="B679" s="46" t="s">
        <v>59</v>
      </c>
      <c r="C679" s="38" t="s">
        <v>44</v>
      </c>
      <c r="E679" s="38" t="s">
        <v>28</v>
      </c>
      <c r="F679" s="38" t="s">
        <v>31</v>
      </c>
      <c r="G679" s="38">
        <v>2.0</v>
      </c>
    </row>
    <row r="680">
      <c r="A680" s="11" t="s">
        <v>1340</v>
      </c>
      <c r="B680" s="45" t="s">
        <v>1340</v>
      </c>
      <c r="C680" s="38" t="s">
        <v>121</v>
      </c>
      <c r="D680" s="38" t="s">
        <v>131</v>
      </c>
      <c r="G680" s="38" t="s">
        <v>82</v>
      </c>
      <c r="H680" s="38" t="s">
        <v>31</v>
      </c>
    </row>
    <row r="681">
      <c r="A681" s="3" t="s">
        <v>363</v>
      </c>
      <c r="B681" s="46" t="s">
        <v>363</v>
      </c>
      <c r="C681" s="38" t="s">
        <v>71</v>
      </c>
      <c r="E681" s="38" t="s">
        <v>28</v>
      </c>
      <c r="F681" s="38" t="s">
        <v>31</v>
      </c>
      <c r="G681" s="38" t="s">
        <v>82</v>
      </c>
      <c r="H681" s="38" t="s">
        <v>31</v>
      </c>
    </row>
    <row r="682">
      <c r="A682" s="11" t="s">
        <v>867</v>
      </c>
      <c r="B682" s="46" t="s">
        <v>867</v>
      </c>
      <c r="C682" s="38" t="s">
        <v>71</v>
      </c>
      <c r="D682" s="38" t="s">
        <v>56</v>
      </c>
      <c r="E682" s="38" t="s">
        <v>28</v>
      </c>
      <c r="F682" s="38" t="s">
        <v>28</v>
      </c>
      <c r="G682" s="38">
        <v>0.0</v>
      </c>
      <c r="H682" s="38" t="s">
        <v>31</v>
      </c>
    </row>
    <row r="683">
      <c r="A683" s="11" t="s">
        <v>868</v>
      </c>
      <c r="B683" s="46" t="s">
        <v>868</v>
      </c>
      <c r="C683" s="38" t="s">
        <v>71</v>
      </c>
      <c r="D683" s="38" t="s">
        <v>56</v>
      </c>
      <c r="E683" s="38" t="s">
        <v>28</v>
      </c>
      <c r="F683" s="38" t="s">
        <v>28</v>
      </c>
      <c r="G683" s="38">
        <v>1.0</v>
      </c>
    </row>
    <row r="684">
      <c r="A684" s="3" t="s">
        <v>323</v>
      </c>
      <c r="B684" s="46" t="s">
        <v>323</v>
      </c>
      <c r="C684" s="38" t="s">
        <v>71</v>
      </c>
      <c r="D684" s="38" t="s">
        <v>56</v>
      </c>
      <c r="E684" s="38" t="s">
        <v>28</v>
      </c>
      <c r="F684" s="38" t="s">
        <v>31</v>
      </c>
      <c r="G684" s="38">
        <v>2.0</v>
      </c>
    </row>
    <row r="685">
      <c r="A685" s="11" t="s">
        <v>1363</v>
      </c>
      <c r="B685" s="45" t="s">
        <v>1363</v>
      </c>
      <c r="C685" s="38" t="s">
        <v>44</v>
      </c>
      <c r="D685" s="38" t="s">
        <v>111</v>
      </c>
      <c r="G685" s="38">
        <v>0.0</v>
      </c>
      <c r="H685" s="38" t="s">
        <v>31</v>
      </c>
    </row>
    <row r="686">
      <c r="A686" s="3" t="s">
        <v>324</v>
      </c>
      <c r="B686" s="46" t="s">
        <v>324</v>
      </c>
      <c r="C686" s="38" t="s">
        <v>44</v>
      </c>
      <c r="E686" s="38" t="s">
        <v>325</v>
      </c>
      <c r="F686" s="38" t="s">
        <v>31</v>
      </c>
      <c r="G686" s="38">
        <v>1.0</v>
      </c>
    </row>
    <row r="687">
      <c r="A687" s="11" t="s">
        <v>705</v>
      </c>
      <c r="B687" s="46" t="s">
        <v>705</v>
      </c>
      <c r="C687" s="38" t="s">
        <v>131</v>
      </c>
      <c r="D687" s="38" t="s">
        <v>128</v>
      </c>
      <c r="E687" s="38" t="s">
        <v>28</v>
      </c>
      <c r="F687" s="38" t="s">
        <v>28</v>
      </c>
      <c r="G687" s="38">
        <v>0.0</v>
      </c>
      <c r="H687" s="38" t="s">
        <v>31</v>
      </c>
    </row>
    <row r="688">
      <c r="A688" s="45" t="s">
        <v>1512</v>
      </c>
      <c r="B688" s="45" t="s">
        <v>1512</v>
      </c>
      <c r="C688" s="38" t="s">
        <v>29</v>
      </c>
      <c r="G688" s="38">
        <v>1.0</v>
      </c>
    </row>
    <row r="689">
      <c r="A689" s="45" t="s">
        <v>1568</v>
      </c>
      <c r="B689" s="45" t="s">
        <v>1568</v>
      </c>
      <c r="C689" s="38" t="s">
        <v>71</v>
      </c>
      <c r="G689" s="38">
        <v>0.0</v>
      </c>
      <c r="H689" s="38" t="s">
        <v>31</v>
      </c>
    </row>
    <row r="690">
      <c r="A690" s="3" t="s">
        <v>303</v>
      </c>
      <c r="B690" s="46" t="s">
        <v>303</v>
      </c>
      <c r="C690" s="38" t="s">
        <v>71</v>
      </c>
      <c r="D690" s="38" t="s">
        <v>226</v>
      </c>
      <c r="E690" s="38" t="s">
        <v>28</v>
      </c>
      <c r="F690" s="38" t="s">
        <v>31</v>
      </c>
      <c r="G690" s="38">
        <v>1.0</v>
      </c>
    </row>
    <row r="691">
      <c r="A691" s="11" t="s">
        <v>547</v>
      </c>
      <c r="B691" s="46" t="s">
        <v>547</v>
      </c>
      <c r="C691" s="38" t="s">
        <v>128</v>
      </c>
      <c r="D691" s="38" t="s">
        <v>81</v>
      </c>
      <c r="E691" s="38" t="s">
        <v>28</v>
      </c>
      <c r="F691" s="38" t="s">
        <v>31</v>
      </c>
      <c r="G691" s="38" t="s">
        <v>82</v>
      </c>
      <c r="H691" s="38" t="s">
        <v>31</v>
      </c>
    </row>
    <row r="692">
      <c r="A692" s="11" t="s">
        <v>146</v>
      </c>
      <c r="B692" s="46" t="s">
        <v>146</v>
      </c>
      <c r="C692" s="38" t="s">
        <v>30</v>
      </c>
      <c r="D692" s="38" t="s">
        <v>147</v>
      </c>
      <c r="E692" s="38" t="s">
        <v>28</v>
      </c>
      <c r="F692" s="38" t="s">
        <v>31</v>
      </c>
      <c r="G692" s="38">
        <v>1.0</v>
      </c>
    </row>
    <row r="693">
      <c r="A693" s="11" t="s">
        <v>724</v>
      </c>
      <c r="B693" s="46" t="s">
        <v>724</v>
      </c>
      <c r="C693" s="38" t="s">
        <v>121</v>
      </c>
      <c r="E693" s="38" t="s">
        <v>28</v>
      </c>
      <c r="F693" s="38" t="s">
        <v>28</v>
      </c>
      <c r="G693" s="38">
        <v>0.0</v>
      </c>
      <c r="H693" s="38" t="s">
        <v>31</v>
      </c>
    </row>
    <row r="694">
      <c r="A694" s="3" t="s">
        <v>1277</v>
      </c>
      <c r="B694" s="45" t="s">
        <v>1277</v>
      </c>
      <c r="C694" s="38" t="s">
        <v>44</v>
      </c>
      <c r="F694" s="38" t="s">
        <v>31</v>
      </c>
      <c r="G694" s="38" t="s">
        <v>82</v>
      </c>
      <c r="H694" s="38" t="s">
        <v>31</v>
      </c>
    </row>
    <row r="695">
      <c r="A695" s="11" t="s">
        <v>220</v>
      </c>
      <c r="B695" s="46" t="s">
        <v>220</v>
      </c>
      <c r="C695" s="38" t="s">
        <v>29</v>
      </c>
      <c r="E695" s="38" t="s">
        <v>28</v>
      </c>
      <c r="F695" s="38" t="s">
        <v>28</v>
      </c>
      <c r="G695" s="38">
        <v>0.0</v>
      </c>
      <c r="H695" s="38" t="s">
        <v>31</v>
      </c>
    </row>
    <row r="696">
      <c r="A696" s="11" t="s">
        <v>148</v>
      </c>
      <c r="B696" s="45" t="s">
        <v>148</v>
      </c>
      <c r="C696" s="38" t="s">
        <v>29</v>
      </c>
      <c r="G696" s="38">
        <v>1.0</v>
      </c>
    </row>
    <row r="697">
      <c r="A697" s="3" t="s">
        <v>178</v>
      </c>
      <c r="B697" s="46" t="s">
        <v>178</v>
      </c>
      <c r="C697" s="38" t="s">
        <v>90</v>
      </c>
      <c r="D697" s="38" t="s">
        <v>44</v>
      </c>
      <c r="E697" s="38" t="s">
        <v>141</v>
      </c>
      <c r="F697" s="38" t="s">
        <v>31</v>
      </c>
      <c r="G697" s="38">
        <v>1.0</v>
      </c>
    </row>
    <row r="698">
      <c r="A698" s="11" t="s">
        <v>138</v>
      </c>
      <c r="B698" s="46" t="s">
        <v>138</v>
      </c>
      <c r="C698" s="38" t="s">
        <v>71</v>
      </c>
      <c r="D698" s="38" t="s">
        <v>56</v>
      </c>
      <c r="E698" s="38" t="s">
        <v>139</v>
      </c>
      <c r="F698" s="38" t="s">
        <v>31</v>
      </c>
      <c r="G698" s="38">
        <v>1.0</v>
      </c>
    </row>
    <row r="699">
      <c r="A699" s="45" t="s">
        <v>1620</v>
      </c>
      <c r="B699" s="45" t="s">
        <v>1620</v>
      </c>
      <c r="C699" s="38" t="s">
        <v>90</v>
      </c>
      <c r="D699" s="38" t="s">
        <v>29</v>
      </c>
      <c r="G699" s="38">
        <v>1.0</v>
      </c>
    </row>
    <row r="700">
      <c r="A700" s="11" t="s">
        <v>933</v>
      </c>
      <c r="B700" s="46" t="s">
        <v>933</v>
      </c>
      <c r="C700" s="38" t="s">
        <v>30</v>
      </c>
      <c r="E700" s="38" t="s">
        <v>28</v>
      </c>
      <c r="F700" s="38" t="s">
        <v>28</v>
      </c>
      <c r="G700" s="38">
        <v>0.0</v>
      </c>
      <c r="H700" s="38" t="s">
        <v>31</v>
      </c>
    </row>
    <row r="701">
      <c r="A701" s="45" t="s">
        <v>1580</v>
      </c>
      <c r="B701" s="45" t="s">
        <v>1580</v>
      </c>
      <c r="C701" s="38" t="s">
        <v>44</v>
      </c>
      <c r="D701" s="38" t="s">
        <v>128</v>
      </c>
      <c r="G701" s="38">
        <v>0.0</v>
      </c>
      <c r="H701" s="38" t="s">
        <v>31</v>
      </c>
    </row>
    <row r="702">
      <c r="A702" s="11" t="s">
        <v>690</v>
      </c>
      <c r="B702" s="46" t="s">
        <v>690</v>
      </c>
      <c r="C702" s="38" t="s">
        <v>44</v>
      </c>
      <c r="D702" s="38" t="s">
        <v>56</v>
      </c>
      <c r="E702" s="38" t="s">
        <v>28</v>
      </c>
      <c r="F702" s="38" t="s">
        <v>28</v>
      </c>
      <c r="G702" s="38">
        <v>0.0</v>
      </c>
      <c r="H702" s="38" t="s">
        <v>31</v>
      </c>
    </row>
    <row r="703">
      <c r="A703" s="11" t="s">
        <v>1227</v>
      </c>
      <c r="B703" s="45" t="s">
        <v>1227</v>
      </c>
      <c r="C703" s="38" t="s">
        <v>71</v>
      </c>
      <c r="D703" s="38" t="s">
        <v>56</v>
      </c>
      <c r="G703" s="38">
        <v>0.0</v>
      </c>
      <c r="H703" s="38" t="s">
        <v>31</v>
      </c>
    </row>
    <row r="704">
      <c r="A704" s="3" t="s">
        <v>126</v>
      </c>
      <c r="B704" s="46" t="s">
        <v>126</v>
      </c>
      <c r="C704" s="38" t="s">
        <v>75</v>
      </c>
      <c r="D704" s="38" t="s">
        <v>128</v>
      </c>
      <c r="E704" s="38" t="s">
        <v>28</v>
      </c>
      <c r="F704" s="38" t="s">
        <v>31</v>
      </c>
      <c r="G704" s="38">
        <v>2.0</v>
      </c>
    </row>
    <row r="705">
      <c r="A705" s="3" t="s">
        <v>205</v>
      </c>
      <c r="B705" s="46" t="s">
        <v>205</v>
      </c>
      <c r="C705" s="38" t="s">
        <v>172</v>
      </c>
      <c r="E705" s="38" t="s">
        <v>28</v>
      </c>
      <c r="F705" s="38" t="s">
        <v>31</v>
      </c>
      <c r="G705" s="38">
        <v>1.0</v>
      </c>
    </row>
    <row r="706">
      <c r="A706" s="11" t="s">
        <v>801</v>
      </c>
      <c r="B706" s="46" t="s">
        <v>801</v>
      </c>
      <c r="C706" s="38" t="s">
        <v>111</v>
      </c>
      <c r="D706" s="38" t="s">
        <v>56</v>
      </c>
      <c r="E706" s="38" t="s">
        <v>28</v>
      </c>
      <c r="F706" s="38" t="s">
        <v>28</v>
      </c>
      <c r="G706" s="38">
        <v>0.0</v>
      </c>
      <c r="H706" s="38" t="s">
        <v>31</v>
      </c>
    </row>
    <row r="707">
      <c r="A707" s="3" t="s">
        <v>1169</v>
      </c>
      <c r="B707" s="45" t="s">
        <v>1169</v>
      </c>
      <c r="C707" s="38" t="s">
        <v>172</v>
      </c>
      <c r="G707" s="38">
        <v>0.0</v>
      </c>
      <c r="H707" s="38" t="s">
        <v>31</v>
      </c>
    </row>
    <row r="708">
      <c r="A708" s="3" t="s">
        <v>361</v>
      </c>
      <c r="B708" s="46" t="s">
        <v>361</v>
      </c>
      <c r="C708" s="38" t="s">
        <v>71</v>
      </c>
      <c r="D708" s="38" t="s">
        <v>56</v>
      </c>
      <c r="E708" s="38" t="s">
        <v>28</v>
      </c>
      <c r="F708" s="38" t="s">
        <v>31</v>
      </c>
      <c r="G708" s="38">
        <v>1.0</v>
      </c>
    </row>
    <row r="709">
      <c r="A709" s="11" t="s">
        <v>1098</v>
      </c>
      <c r="B709" s="46" t="s">
        <v>1098</v>
      </c>
      <c r="C709" s="38" t="s">
        <v>33</v>
      </c>
      <c r="D709" s="38" t="s">
        <v>56</v>
      </c>
      <c r="E709" s="38" t="s">
        <v>28</v>
      </c>
      <c r="F709" s="38" t="s">
        <v>28</v>
      </c>
      <c r="G709" s="38">
        <v>0.0</v>
      </c>
      <c r="H709" s="38" t="s">
        <v>31</v>
      </c>
    </row>
    <row r="710">
      <c r="A710" s="11" t="s">
        <v>372</v>
      </c>
      <c r="B710" s="46" t="s">
        <v>372</v>
      </c>
      <c r="C710" s="38" t="s">
        <v>29</v>
      </c>
      <c r="E710" s="38" t="s">
        <v>28</v>
      </c>
      <c r="F710" s="38" t="s">
        <v>31</v>
      </c>
      <c r="G710" s="38">
        <v>1.0</v>
      </c>
    </row>
    <row r="711">
      <c r="A711" s="11" t="s">
        <v>1270</v>
      </c>
      <c r="B711" s="46" t="s">
        <v>1270</v>
      </c>
      <c r="C711" s="38" t="s">
        <v>29</v>
      </c>
      <c r="E711" s="38" t="s">
        <v>28</v>
      </c>
      <c r="F711" s="38" t="s">
        <v>28</v>
      </c>
      <c r="G711" s="38">
        <v>0.0</v>
      </c>
      <c r="H711" s="38" t="s">
        <v>31</v>
      </c>
    </row>
    <row r="712">
      <c r="A712" s="3" t="s">
        <v>1373</v>
      </c>
      <c r="B712" s="45" t="s">
        <v>2729</v>
      </c>
      <c r="C712" s="38" t="s">
        <v>29</v>
      </c>
      <c r="D712" s="38" t="s">
        <v>172</v>
      </c>
      <c r="G712" s="38" t="s">
        <v>82</v>
      </c>
      <c r="H712" s="38" t="s">
        <v>31</v>
      </c>
    </row>
    <row r="713">
      <c r="A713" s="3" t="s">
        <v>1376</v>
      </c>
      <c r="B713" s="45" t="s">
        <v>2730</v>
      </c>
      <c r="C713" s="38" t="s">
        <v>44</v>
      </c>
      <c r="D713" s="38" t="s">
        <v>172</v>
      </c>
      <c r="G713" s="38" t="s">
        <v>82</v>
      </c>
      <c r="H713" s="38" t="s">
        <v>31</v>
      </c>
    </row>
    <row r="714">
      <c r="A714" s="3" t="s">
        <v>1378</v>
      </c>
      <c r="B714" s="45" t="s">
        <v>2731</v>
      </c>
      <c r="C714" s="38" t="s">
        <v>81</v>
      </c>
      <c r="D714" s="38" t="s">
        <v>172</v>
      </c>
      <c r="G714" s="38" t="s">
        <v>82</v>
      </c>
      <c r="H714" s="38" t="s">
        <v>31</v>
      </c>
    </row>
    <row r="715">
      <c r="A715" s="3" t="s">
        <v>1380</v>
      </c>
      <c r="B715" s="45" t="s">
        <v>2732</v>
      </c>
      <c r="C715" s="38" t="s">
        <v>111</v>
      </c>
      <c r="D715" s="38" t="s">
        <v>172</v>
      </c>
      <c r="G715" s="38" t="s">
        <v>82</v>
      </c>
      <c r="H715" s="38" t="s">
        <v>31</v>
      </c>
    </row>
    <row r="716">
      <c r="A716" s="3" t="s">
        <v>729</v>
      </c>
      <c r="B716" s="46" t="s">
        <v>729</v>
      </c>
      <c r="C716" s="38" t="s">
        <v>71</v>
      </c>
      <c r="E716" s="38" t="s">
        <v>28</v>
      </c>
      <c r="F716" s="38" t="s">
        <v>31</v>
      </c>
      <c r="G716" s="38" t="s">
        <v>82</v>
      </c>
      <c r="H716" s="38" t="s">
        <v>31</v>
      </c>
    </row>
    <row r="717">
      <c r="A717" s="3" t="s">
        <v>113</v>
      </c>
      <c r="B717" s="46" t="s">
        <v>113</v>
      </c>
      <c r="C717" s="38" t="s">
        <v>71</v>
      </c>
      <c r="E717" s="38" t="s">
        <v>28</v>
      </c>
      <c r="F717" s="38" t="s">
        <v>31</v>
      </c>
      <c r="G717" s="38">
        <v>1.0</v>
      </c>
    </row>
    <row r="718">
      <c r="A718" s="11" t="s">
        <v>603</v>
      </c>
      <c r="B718" s="46" t="s">
        <v>603</v>
      </c>
      <c r="C718" s="38" t="s">
        <v>44</v>
      </c>
      <c r="D718" s="38" t="s">
        <v>30</v>
      </c>
      <c r="E718" s="38" t="s">
        <v>28</v>
      </c>
      <c r="F718" s="38" t="s">
        <v>31</v>
      </c>
      <c r="G718" s="38">
        <v>1.0</v>
      </c>
    </row>
    <row r="719">
      <c r="A719" s="11" t="s">
        <v>966</v>
      </c>
      <c r="B719" s="46" t="s">
        <v>966</v>
      </c>
      <c r="C719" s="38" t="s">
        <v>44</v>
      </c>
      <c r="D719" s="38" t="s">
        <v>30</v>
      </c>
      <c r="E719" s="38" t="s">
        <v>28</v>
      </c>
      <c r="F719" s="38" t="s">
        <v>28</v>
      </c>
      <c r="G719" s="38">
        <v>0.0</v>
      </c>
      <c r="H719" s="38" t="s">
        <v>31</v>
      </c>
    </row>
    <row r="720">
      <c r="A720" s="3" t="s">
        <v>60</v>
      </c>
      <c r="B720" s="46" t="s">
        <v>60</v>
      </c>
      <c r="C720" s="38" t="s">
        <v>33</v>
      </c>
      <c r="E720" s="38" t="s">
        <v>39</v>
      </c>
      <c r="F720" s="38" t="s">
        <v>31</v>
      </c>
      <c r="G720" s="38">
        <v>2.0</v>
      </c>
    </row>
    <row r="721">
      <c r="A721" s="3" t="s">
        <v>1280</v>
      </c>
      <c r="B721" s="45" t="s">
        <v>1280</v>
      </c>
      <c r="C721" s="38" t="s">
        <v>121</v>
      </c>
      <c r="D721" s="38" t="s">
        <v>226</v>
      </c>
      <c r="G721" s="38" t="s">
        <v>82</v>
      </c>
      <c r="H721" s="38" t="s">
        <v>31</v>
      </c>
    </row>
    <row r="722">
      <c r="A722" s="11" t="s">
        <v>559</v>
      </c>
      <c r="B722" s="46" t="s">
        <v>559</v>
      </c>
      <c r="C722" s="38" t="s">
        <v>226</v>
      </c>
      <c r="E722" s="38" t="s">
        <v>28</v>
      </c>
      <c r="F722" s="38" t="s">
        <v>31</v>
      </c>
      <c r="G722" s="38" t="s">
        <v>82</v>
      </c>
      <c r="H722" s="38" t="s">
        <v>31</v>
      </c>
    </row>
    <row r="723">
      <c r="A723" s="3" t="s">
        <v>1309</v>
      </c>
      <c r="B723" s="45" t="s">
        <v>2733</v>
      </c>
      <c r="C723" s="38" t="s">
        <v>81</v>
      </c>
      <c r="D723" s="38" t="s">
        <v>56</v>
      </c>
      <c r="G723" s="38" t="s">
        <v>82</v>
      </c>
      <c r="H723" s="38" t="s">
        <v>31</v>
      </c>
    </row>
    <row r="724">
      <c r="A724" s="3" t="s">
        <v>819</v>
      </c>
      <c r="B724" s="46" t="s">
        <v>819</v>
      </c>
      <c r="C724" s="38" t="s">
        <v>226</v>
      </c>
      <c r="E724" s="38" t="s">
        <v>28</v>
      </c>
      <c r="F724" s="38" t="s">
        <v>31</v>
      </c>
      <c r="G724" s="38">
        <v>2.0</v>
      </c>
    </row>
    <row r="725">
      <c r="A725" s="3" t="s">
        <v>653</v>
      </c>
      <c r="B725" s="46" t="s">
        <v>653</v>
      </c>
      <c r="C725" s="38" t="s">
        <v>44</v>
      </c>
      <c r="D725" s="38" t="s">
        <v>121</v>
      </c>
      <c r="E725" s="38" t="s">
        <v>28</v>
      </c>
      <c r="F725" s="38" t="s">
        <v>31</v>
      </c>
      <c r="G725" s="38">
        <v>1.0</v>
      </c>
    </row>
    <row r="726">
      <c r="A726" s="11" t="s">
        <v>501</v>
      </c>
      <c r="B726" s="46" t="s">
        <v>501</v>
      </c>
      <c r="C726" s="38" t="s">
        <v>81</v>
      </c>
      <c r="D726" s="38" t="s">
        <v>131</v>
      </c>
      <c r="E726" s="38" t="s">
        <v>28</v>
      </c>
      <c r="F726" s="38" t="s">
        <v>31</v>
      </c>
      <c r="G726" s="38" t="s">
        <v>82</v>
      </c>
      <c r="H726" s="38" t="s">
        <v>31</v>
      </c>
    </row>
    <row r="727">
      <c r="A727" s="45" t="s">
        <v>1638</v>
      </c>
      <c r="B727" s="45" t="s">
        <v>1638</v>
      </c>
      <c r="C727" s="38" t="s">
        <v>172</v>
      </c>
      <c r="D727" s="38" t="s">
        <v>56</v>
      </c>
      <c r="G727" s="38">
        <v>0.0</v>
      </c>
      <c r="H727" s="38" t="s">
        <v>31</v>
      </c>
    </row>
    <row r="728">
      <c r="A728" s="3" t="s">
        <v>326</v>
      </c>
      <c r="B728" s="60" t="s">
        <v>326</v>
      </c>
      <c r="C728" s="38" t="s">
        <v>172</v>
      </c>
      <c r="E728" s="38" t="s">
        <v>327</v>
      </c>
      <c r="F728" s="38" t="s">
        <v>31</v>
      </c>
      <c r="G728" s="38">
        <v>2.0</v>
      </c>
    </row>
    <row r="729">
      <c r="A729" s="11" t="s">
        <v>1486</v>
      </c>
      <c r="B729" s="45" t="s">
        <v>1486</v>
      </c>
      <c r="C729" s="38" t="s">
        <v>172</v>
      </c>
      <c r="D729" s="38" t="s">
        <v>56</v>
      </c>
      <c r="G729" s="38">
        <v>1.0</v>
      </c>
    </row>
    <row r="730">
      <c r="A730" s="3" t="s">
        <v>61</v>
      </c>
      <c r="B730" s="46" t="s">
        <v>61</v>
      </c>
      <c r="C730" s="38" t="s">
        <v>33</v>
      </c>
      <c r="E730" s="38" t="s">
        <v>39</v>
      </c>
      <c r="F730" s="38" t="s">
        <v>31</v>
      </c>
      <c r="G730" s="38">
        <v>2.0</v>
      </c>
    </row>
    <row r="731">
      <c r="A731" s="11" t="s">
        <v>952</v>
      </c>
      <c r="B731" s="46" t="s">
        <v>952</v>
      </c>
      <c r="C731" s="38" t="s">
        <v>33</v>
      </c>
      <c r="E731" s="38" t="s">
        <v>28</v>
      </c>
      <c r="F731" s="38" t="s">
        <v>31</v>
      </c>
      <c r="G731" s="38" t="s">
        <v>82</v>
      </c>
      <c r="H731" s="38" t="s">
        <v>31</v>
      </c>
    </row>
    <row r="732">
      <c r="A732" s="3" t="s">
        <v>1311</v>
      </c>
      <c r="B732" s="45" t="s">
        <v>2734</v>
      </c>
      <c r="C732" s="38" t="s">
        <v>56</v>
      </c>
      <c r="F732" s="38" t="s">
        <v>31</v>
      </c>
      <c r="G732" s="38" t="s">
        <v>82</v>
      </c>
      <c r="H732" s="38" t="s">
        <v>31</v>
      </c>
    </row>
    <row r="733">
      <c r="A733" s="45" t="s">
        <v>1576</v>
      </c>
      <c r="B733" s="45" t="s">
        <v>1576</v>
      </c>
      <c r="C733" s="38" t="s">
        <v>33</v>
      </c>
      <c r="E733" s="38" t="s">
        <v>147</v>
      </c>
      <c r="G733" s="38">
        <v>1.0</v>
      </c>
    </row>
    <row r="734">
      <c r="A734" s="45" t="s">
        <v>1564</v>
      </c>
      <c r="B734" s="45" t="s">
        <v>1564</v>
      </c>
      <c r="C734" s="38" t="s">
        <v>29</v>
      </c>
      <c r="D734" s="38" t="s">
        <v>128</v>
      </c>
      <c r="G734" s="38">
        <v>0.0</v>
      </c>
      <c r="H734" s="38" t="s">
        <v>31</v>
      </c>
    </row>
    <row r="735">
      <c r="A735" s="3" t="s">
        <v>62</v>
      </c>
      <c r="B735" s="46" t="s">
        <v>62</v>
      </c>
      <c r="C735" s="38" t="s">
        <v>44</v>
      </c>
      <c r="E735" s="38" t="s">
        <v>28</v>
      </c>
      <c r="F735" s="38" t="s">
        <v>31</v>
      </c>
      <c r="G735" s="38">
        <v>2.0</v>
      </c>
    </row>
    <row r="736">
      <c r="A736" s="11" t="s">
        <v>639</v>
      </c>
      <c r="B736" s="46" t="s">
        <v>639</v>
      </c>
      <c r="C736" s="38" t="s">
        <v>71</v>
      </c>
      <c r="D736" s="38" t="s">
        <v>56</v>
      </c>
      <c r="E736" s="38" t="s">
        <v>28</v>
      </c>
      <c r="F736" s="38" t="s">
        <v>28</v>
      </c>
      <c r="G736" s="38">
        <v>0.0</v>
      </c>
      <c r="H736" s="38" t="s">
        <v>31</v>
      </c>
    </row>
    <row r="737">
      <c r="A737" s="11" t="s">
        <v>1042</v>
      </c>
      <c r="B737" s="46" t="s">
        <v>1042</v>
      </c>
      <c r="C737" s="38" t="s">
        <v>30</v>
      </c>
      <c r="D737" s="38" t="s">
        <v>44</v>
      </c>
      <c r="E737" s="38" t="s">
        <v>28</v>
      </c>
      <c r="F737" s="38" t="s">
        <v>28</v>
      </c>
      <c r="G737" s="38">
        <v>0.0</v>
      </c>
      <c r="H737" s="38" t="s">
        <v>31</v>
      </c>
    </row>
    <row r="738">
      <c r="A738" s="11" t="s">
        <v>1215</v>
      </c>
      <c r="B738" s="45" t="s">
        <v>1215</v>
      </c>
      <c r="C738" s="38" t="s">
        <v>30</v>
      </c>
      <c r="D738" s="38" t="s">
        <v>226</v>
      </c>
      <c r="G738" s="38">
        <v>0.0</v>
      </c>
      <c r="H738" s="38" t="s">
        <v>31</v>
      </c>
    </row>
    <row r="739">
      <c r="A739" s="11" t="s">
        <v>274</v>
      </c>
      <c r="B739" s="45" t="s">
        <v>274</v>
      </c>
      <c r="C739" s="38" t="s">
        <v>71</v>
      </c>
      <c r="D739" s="38" t="s">
        <v>56</v>
      </c>
      <c r="E739" s="38" t="s">
        <v>28</v>
      </c>
      <c r="F739" s="38" t="s">
        <v>28</v>
      </c>
      <c r="G739" s="38">
        <v>1.0</v>
      </c>
    </row>
    <row r="740">
      <c r="A740" s="3" t="s">
        <v>328</v>
      </c>
      <c r="B740" s="46" t="s">
        <v>328</v>
      </c>
      <c r="C740" s="38" t="s">
        <v>128</v>
      </c>
      <c r="E740" s="38" t="s">
        <v>329</v>
      </c>
      <c r="F740" s="38" t="s">
        <v>31</v>
      </c>
      <c r="G740" s="38">
        <v>2.0</v>
      </c>
    </row>
    <row r="741">
      <c r="A741" s="3" t="s">
        <v>63</v>
      </c>
      <c r="B741" s="46" t="s">
        <v>63</v>
      </c>
      <c r="C741" s="38" t="s">
        <v>29</v>
      </c>
      <c r="E741" s="38" t="s">
        <v>64</v>
      </c>
      <c r="F741" s="38" t="s">
        <v>31</v>
      </c>
      <c r="G741" s="38">
        <v>2.0</v>
      </c>
    </row>
    <row r="742">
      <c r="A742" s="11" t="s">
        <v>1147</v>
      </c>
      <c r="B742" s="46" t="s">
        <v>1147</v>
      </c>
      <c r="C742" s="38" t="s">
        <v>177</v>
      </c>
      <c r="D742" s="38" t="s">
        <v>29</v>
      </c>
      <c r="E742" s="38" t="s">
        <v>28</v>
      </c>
      <c r="F742" s="38" t="s">
        <v>28</v>
      </c>
      <c r="G742" s="38">
        <v>0.0</v>
      </c>
      <c r="H742" s="38" t="s">
        <v>31</v>
      </c>
    </row>
    <row r="743">
      <c r="A743" s="3" t="s">
        <v>404</v>
      </c>
      <c r="B743" s="46" t="s">
        <v>404</v>
      </c>
      <c r="C743" s="38" t="s">
        <v>29</v>
      </c>
      <c r="D743" s="38" t="s">
        <v>56</v>
      </c>
      <c r="E743" s="38" t="s">
        <v>28</v>
      </c>
      <c r="F743" s="38" t="s">
        <v>31</v>
      </c>
      <c r="G743" s="38" t="s">
        <v>82</v>
      </c>
      <c r="H743" s="38" t="s">
        <v>31</v>
      </c>
    </row>
    <row r="744">
      <c r="A744" s="11" t="s">
        <v>150</v>
      </c>
      <c r="B744" s="46" t="s">
        <v>150</v>
      </c>
      <c r="C744" s="38" t="s">
        <v>30</v>
      </c>
      <c r="E744" s="38" t="s">
        <v>28</v>
      </c>
      <c r="F744" s="38" t="s">
        <v>31</v>
      </c>
      <c r="G744" s="38">
        <v>1.0</v>
      </c>
    </row>
    <row r="745">
      <c r="A745" s="11" t="s">
        <v>641</v>
      </c>
      <c r="B745" s="46" t="s">
        <v>641</v>
      </c>
      <c r="C745" s="38" t="s">
        <v>71</v>
      </c>
      <c r="D745" s="38" t="s">
        <v>56</v>
      </c>
      <c r="E745" s="38" t="s">
        <v>28</v>
      </c>
      <c r="F745" s="38" t="s">
        <v>28</v>
      </c>
      <c r="G745" s="38">
        <v>1.0</v>
      </c>
    </row>
    <row r="746">
      <c r="A746" s="11" t="s">
        <v>1220</v>
      </c>
      <c r="B746" s="45" t="s">
        <v>1220</v>
      </c>
      <c r="C746" s="38" t="s">
        <v>29</v>
      </c>
      <c r="G746" s="38">
        <v>0.0</v>
      </c>
      <c r="H746" s="38" t="s">
        <v>31</v>
      </c>
    </row>
    <row r="747">
      <c r="A747" s="3" t="s">
        <v>563</v>
      </c>
      <c r="B747" s="46" t="s">
        <v>563</v>
      </c>
      <c r="C747" s="38" t="s">
        <v>33</v>
      </c>
      <c r="D747" s="38" t="s">
        <v>186</v>
      </c>
      <c r="E747" s="38" t="s">
        <v>28</v>
      </c>
      <c r="F747" s="38" t="s">
        <v>31</v>
      </c>
      <c r="G747" s="38" t="s">
        <v>82</v>
      </c>
      <c r="H747" s="38" t="s">
        <v>31</v>
      </c>
    </row>
    <row r="748">
      <c r="A748" s="3" t="s">
        <v>65</v>
      </c>
      <c r="B748" s="60" t="s">
        <v>65</v>
      </c>
      <c r="C748" s="38" t="s">
        <v>29</v>
      </c>
      <c r="E748" s="38" t="s">
        <v>66</v>
      </c>
      <c r="F748" s="38" t="s">
        <v>31</v>
      </c>
      <c r="G748" s="38">
        <v>2.0</v>
      </c>
    </row>
    <row r="749">
      <c r="A749" s="45" t="s">
        <v>1494</v>
      </c>
      <c r="B749" s="45" t="s">
        <v>1494</v>
      </c>
      <c r="C749" s="38" t="s">
        <v>44</v>
      </c>
      <c r="G749" s="38">
        <v>1.0</v>
      </c>
    </row>
    <row r="750">
      <c r="A750" s="3" t="s">
        <v>162</v>
      </c>
      <c r="B750" s="46" t="s">
        <v>162</v>
      </c>
      <c r="C750" s="38" t="s">
        <v>81</v>
      </c>
      <c r="E750" s="38" t="s">
        <v>28</v>
      </c>
      <c r="F750" s="38" t="s">
        <v>31</v>
      </c>
      <c r="G750" s="38">
        <v>2.0</v>
      </c>
    </row>
    <row r="751">
      <c r="A751" s="3" t="s">
        <v>790</v>
      </c>
      <c r="B751" s="46" t="s">
        <v>790</v>
      </c>
      <c r="C751" s="38" t="s">
        <v>71</v>
      </c>
      <c r="E751" s="38" t="s">
        <v>28</v>
      </c>
      <c r="F751" s="38" t="s">
        <v>31</v>
      </c>
      <c r="G751" s="38">
        <v>1.0</v>
      </c>
    </row>
    <row r="752">
      <c r="A752" s="45" t="s">
        <v>1607</v>
      </c>
      <c r="B752" s="45" t="s">
        <v>1607</v>
      </c>
      <c r="C752" s="38" t="s">
        <v>33</v>
      </c>
      <c r="G752" s="38">
        <v>0.0</v>
      </c>
      <c r="H752" s="38" t="s">
        <v>31</v>
      </c>
    </row>
    <row r="753">
      <c r="A753" s="45" t="s">
        <v>1605</v>
      </c>
      <c r="B753" s="45" t="s">
        <v>1605</v>
      </c>
      <c r="C753" s="38" t="s">
        <v>121</v>
      </c>
      <c r="D753" s="38" t="s">
        <v>147</v>
      </c>
      <c r="G753" s="38">
        <v>0.0</v>
      </c>
      <c r="H753" s="38" t="s">
        <v>31</v>
      </c>
    </row>
    <row r="754">
      <c r="A754" s="11" t="s">
        <v>1343</v>
      </c>
      <c r="B754" s="45" t="s">
        <v>1343</v>
      </c>
      <c r="C754" s="38" t="s">
        <v>121</v>
      </c>
      <c r="D754" s="38" t="s">
        <v>186</v>
      </c>
      <c r="G754" s="38">
        <v>0.0</v>
      </c>
      <c r="H754" s="38" t="s">
        <v>31</v>
      </c>
    </row>
    <row r="755">
      <c r="A755" s="3" t="s">
        <v>726</v>
      </c>
      <c r="B755" s="46" t="s">
        <v>726</v>
      </c>
      <c r="C755" s="38" t="s">
        <v>226</v>
      </c>
      <c r="E755" s="38" t="s">
        <v>28</v>
      </c>
      <c r="F755" s="38" t="s">
        <v>31</v>
      </c>
      <c r="G755" s="38">
        <v>1.0</v>
      </c>
    </row>
    <row r="756">
      <c r="A756" s="3" t="s">
        <v>774</v>
      </c>
      <c r="B756" s="46" t="s">
        <v>774</v>
      </c>
      <c r="C756" s="38" t="s">
        <v>121</v>
      </c>
      <c r="D756" s="38" t="s">
        <v>186</v>
      </c>
      <c r="E756" s="38" t="s">
        <v>28</v>
      </c>
      <c r="F756" s="38" t="s">
        <v>31</v>
      </c>
      <c r="G756" s="38">
        <v>1.0</v>
      </c>
    </row>
    <row r="757">
      <c r="A757" s="11" t="s">
        <v>1197</v>
      </c>
      <c r="B757" s="45" t="s">
        <v>1197</v>
      </c>
      <c r="C757" s="38" t="s">
        <v>147</v>
      </c>
      <c r="G757" s="38">
        <v>0.0</v>
      </c>
      <c r="H757" s="38" t="s">
        <v>31</v>
      </c>
    </row>
    <row r="758">
      <c r="A758" s="11" t="s">
        <v>1026</v>
      </c>
      <c r="B758" s="46" t="s">
        <v>1026</v>
      </c>
      <c r="C758" s="38" t="s">
        <v>71</v>
      </c>
      <c r="D758" s="38" t="s">
        <v>56</v>
      </c>
      <c r="E758" s="38" t="s">
        <v>28</v>
      </c>
      <c r="F758" s="38" t="s">
        <v>28</v>
      </c>
      <c r="G758" s="38">
        <v>0.0</v>
      </c>
      <c r="H758" s="38" t="s">
        <v>31</v>
      </c>
    </row>
    <row r="759">
      <c r="A759" s="11" t="s">
        <v>449</v>
      </c>
      <c r="B759" s="45" t="s">
        <v>449</v>
      </c>
      <c r="C759" s="38" t="s">
        <v>111</v>
      </c>
      <c r="E759" s="38" t="s">
        <v>28</v>
      </c>
      <c r="F759" s="38" t="s">
        <v>31</v>
      </c>
      <c r="G759" s="38" t="s">
        <v>82</v>
      </c>
      <c r="H759" s="38" t="s">
        <v>31</v>
      </c>
    </row>
    <row r="760">
      <c r="A760" s="11" t="s">
        <v>832</v>
      </c>
      <c r="B760" s="46" t="s">
        <v>832</v>
      </c>
      <c r="C760" s="38" t="s">
        <v>71</v>
      </c>
      <c r="E760" s="38" t="s">
        <v>28</v>
      </c>
      <c r="F760" s="38" t="s">
        <v>28</v>
      </c>
      <c r="G760" s="38">
        <v>0.0</v>
      </c>
      <c r="H760" s="38" t="s">
        <v>31</v>
      </c>
    </row>
    <row r="761">
      <c r="A761" s="3" t="s">
        <v>1256</v>
      </c>
      <c r="B761" s="45" t="s">
        <v>1256</v>
      </c>
      <c r="C761" s="38" t="s">
        <v>111</v>
      </c>
      <c r="F761" s="38" t="s">
        <v>31</v>
      </c>
      <c r="G761" s="38" t="s">
        <v>82</v>
      </c>
      <c r="H761" s="38" t="s">
        <v>31</v>
      </c>
    </row>
    <row r="762">
      <c r="A762" s="11" t="s">
        <v>896</v>
      </c>
      <c r="B762" s="46" t="s">
        <v>896</v>
      </c>
      <c r="C762" s="38" t="s">
        <v>75</v>
      </c>
      <c r="E762" s="38" t="s">
        <v>28</v>
      </c>
      <c r="F762" s="38" t="s">
        <v>28</v>
      </c>
      <c r="G762" s="38">
        <v>1.0</v>
      </c>
    </row>
    <row r="763">
      <c r="A763" s="3" t="s">
        <v>198</v>
      </c>
      <c r="B763" s="46" t="s">
        <v>198</v>
      </c>
      <c r="C763" s="38" t="s">
        <v>75</v>
      </c>
      <c r="E763" s="38" t="s">
        <v>28</v>
      </c>
      <c r="F763" s="38" t="s">
        <v>31</v>
      </c>
      <c r="G763" s="38">
        <v>2.0</v>
      </c>
    </row>
    <row r="764">
      <c r="A764" s="11" t="s">
        <v>1390</v>
      </c>
      <c r="B764" s="45" t="s">
        <v>1390</v>
      </c>
      <c r="C764" s="38" t="s">
        <v>75</v>
      </c>
      <c r="G764" s="38">
        <v>0.0</v>
      </c>
      <c r="H764" s="38" t="s">
        <v>31</v>
      </c>
    </row>
    <row r="765">
      <c r="A765" s="11" t="s">
        <v>1216</v>
      </c>
      <c r="B765" s="45" t="s">
        <v>1216</v>
      </c>
      <c r="C765" s="38" t="s">
        <v>44</v>
      </c>
      <c r="G765" s="38">
        <v>0.0</v>
      </c>
      <c r="H765" s="38" t="s">
        <v>31</v>
      </c>
    </row>
    <row r="766">
      <c r="A766" s="11" t="s">
        <v>590</v>
      </c>
      <c r="B766" s="46" t="s">
        <v>590</v>
      </c>
      <c r="C766" s="38" t="s">
        <v>90</v>
      </c>
      <c r="D766" s="38" t="s">
        <v>30</v>
      </c>
      <c r="E766" s="38" t="s">
        <v>28</v>
      </c>
      <c r="F766" s="38" t="s">
        <v>31</v>
      </c>
      <c r="G766" s="38">
        <v>2.0</v>
      </c>
    </row>
    <row r="767">
      <c r="A767" s="11" t="s">
        <v>907</v>
      </c>
      <c r="B767" s="46" t="s">
        <v>907</v>
      </c>
      <c r="C767" s="38" t="s">
        <v>90</v>
      </c>
      <c r="D767" s="38" t="s">
        <v>30</v>
      </c>
      <c r="E767" s="38" t="s">
        <v>28</v>
      </c>
      <c r="F767" s="38" t="s">
        <v>28</v>
      </c>
      <c r="G767" s="38">
        <v>0.0</v>
      </c>
      <c r="H767" s="38" t="s">
        <v>31</v>
      </c>
    </row>
    <row r="768">
      <c r="A768" s="11" t="s">
        <v>221</v>
      </c>
      <c r="B768" s="46" t="s">
        <v>221</v>
      </c>
      <c r="C768" s="38" t="s">
        <v>90</v>
      </c>
      <c r="D768" s="38" t="s">
        <v>30</v>
      </c>
      <c r="E768" s="38" t="s">
        <v>28</v>
      </c>
      <c r="F768" s="38" t="s">
        <v>31</v>
      </c>
      <c r="G768" s="38">
        <v>1.0</v>
      </c>
    </row>
    <row r="769">
      <c r="A769" s="11" t="s">
        <v>1401</v>
      </c>
      <c r="B769" s="45" t="s">
        <v>1401</v>
      </c>
      <c r="C769" s="38" t="s">
        <v>29</v>
      </c>
      <c r="D769" s="38" t="s">
        <v>30</v>
      </c>
      <c r="G769" s="38">
        <v>0.0</v>
      </c>
      <c r="H769" s="38" t="s">
        <v>31</v>
      </c>
    </row>
    <row r="770">
      <c r="A770" s="11" t="s">
        <v>969</v>
      </c>
      <c r="B770" s="46" t="s">
        <v>969</v>
      </c>
      <c r="C770" s="38" t="s">
        <v>90</v>
      </c>
      <c r="D770" s="38" t="s">
        <v>56</v>
      </c>
      <c r="E770" s="38" t="s">
        <v>28</v>
      </c>
      <c r="F770" s="38" t="s">
        <v>28</v>
      </c>
      <c r="G770" s="38">
        <v>0.0</v>
      </c>
      <c r="H770" s="38" t="s">
        <v>31</v>
      </c>
    </row>
    <row r="771">
      <c r="A771" s="11" t="s">
        <v>1078</v>
      </c>
      <c r="B771" s="46" t="s">
        <v>1078</v>
      </c>
      <c r="C771" s="38" t="s">
        <v>128</v>
      </c>
      <c r="D771" s="38" t="s">
        <v>186</v>
      </c>
      <c r="E771" s="38" t="s">
        <v>28</v>
      </c>
      <c r="F771" s="38" t="s">
        <v>28</v>
      </c>
      <c r="G771" s="38">
        <v>1.0</v>
      </c>
    </row>
    <row r="772">
      <c r="A772" s="3" t="s">
        <v>1348</v>
      </c>
      <c r="B772" s="45" t="s">
        <v>1348</v>
      </c>
      <c r="C772" s="38" t="s">
        <v>111</v>
      </c>
      <c r="D772" s="38" t="s">
        <v>33</v>
      </c>
      <c r="G772" s="38" t="s">
        <v>82</v>
      </c>
      <c r="H772" s="38" t="s">
        <v>31</v>
      </c>
    </row>
    <row r="773">
      <c r="A773" s="11" t="s">
        <v>1301</v>
      </c>
      <c r="B773" s="45" t="s">
        <v>1301</v>
      </c>
      <c r="C773" s="38" t="s">
        <v>29</v>
      </c>
      <c r="D773" s="38" t="s">
        <v>30</v>
      </c>
      <c r="G773" s="38">
        <v>0.0</v>
      </c>
      <c r="H773" s="38" t="s">
        <v>31</v>
      </c>
    </row>
    <row r="774">
      <c r="A774" s="11" t="s">
        <v>1015</v>
      </c>
      <c r="B774" s="46" t="s">
        <v>1015</v>
      </c>
      <c r="C774" s="38" t="s">
        <v>71</v>
      </c>
      <c r="E774" s="38" t="s">
        <v>28</v>
      </c>
      <c r="F774" s="38" t="s">
        <v>28</v>
      </c>
      <c r="G774" s="38">
        <v>1.0</v>
      </c>
    </row>
    <row r="775">
      <c r="A775" s="11" t="s">
        <v>496</v>
      </c>
      <c r="B775" s="46" t="s">
        <v>496</v>
      </c>
      <c r="C775" s="38" t="s">
        <v>90</v>
      </c>
      <c r="D775" s="38" t="s">
        <v>81</v>
      </c>
      <c r="E775" s="38" t="s">
        <v>28</v>
      </c>
      <c r="F775" s="38" t="s">
        <v>28</v>
      </c>
      <c r="G775" s="38">
        <v>0.0</v>
      </c>
      <c r="H775" s="38" t="s">
        <v>31</v>
      </c>
    </row>
    <row r="776">
      <c r="A776" s="11" t="s">
        <v>1060</v>
      </c>
      <c r="B776" s="46" t="s">
        <v>1060</v>
      </c>
      <c r="C776" s="38" t="s">
        <v>29</v>
      </c>
      <c r="D776" s="38" t="s">
        <v>30</v>
      </c>
      <c r="E776" s="38" t="s">
        <v>28</v>
      </c>
      <c r="F776" s="38" t="s">
        <v>28</v>
      </c>
      <c r="G776" s="38">
        <v>0.0</v>
      </c>
      <c r="H776" s="38" t="s">
        <v>31</v>
      </c>
    </row>
    <row r="777">
      <c r="A777" s="3" t="s">
        <v>1293</v>
      </c>
      <c r="B777" s="45" t="s">
        <v>1293</v>
      </c>
      <c r="C777" s="38" t="s">
        <v>29</v>
      </c>
      <c r="D777" s="38" t="s">
        <v>226</v>
      </c>
      <c r="G777" s="38" t="s">
        <v>82</v>
      </c>
      <c r="H777" s="38" t="s">
        <v>31</v>
      </c>
    </row>
    <row r="778">
      <c r="A778" s="11" t="s">
        <v>492</v>
      </c>
      <c r="B778" s="46" t="s">
        <v>492</v>
      </c>
      <c r="C778" s="38" t="s">
        <v>90</v>
      </c>
      <c r="D778" s="38" t="s">
        <v>56</v>
      </c>
      <c r="E778" s="38" t="s">
        <v>28</v>
      </c>
      <c r="F778" s="38" t="s">
        <v>28</v>
      </c>
      <c r="G778" s="38">
        <v>0.0</v>
      </c>
      <c r="H778" s="38" t="s">
        <v>31</v>
      </c>
    </row>
    <row r="779">
      <c r="A779" s="11" t="s">
        <v>642</v>
      </c>
      <c r="B779" s="46" t="s">
        <v>642</v>
      </c>
      <c r="C779" s="38" t="s">
        <v>90</v>
      </c>
      <c r="E779" s="38" t="s">
        <v>28</v>
      </c>
      <c r="F779" s="38" t="s">
        <v>31</v>
      </c>
      <c r="G779" s="38" t="s">
        <v>82</v>
      </c>
      <c r="H779" s="38" t="s">
        <v>31</v>
      </c>
    </row>
    <row r="780">
      <c r="A780" s="3" t="s">
        <v>1319</v>
      </c>
      <c r="B780" s="45" t="s">
        <v>1319</v>
      </c>
      <c r="C780" s="38" t="s">
        <v>33</v>
      </c>
      <c r="D780" s="38" t="s">
        <v>44</v>
      </c>
      <c r="G780" s="38" t="s">
        <v>82</v>
      </c>
      <c r="H780" s="38" t="s">
        <v>31</v>
      </c>
    </row>
    <row r="781">
      <c r="A781" s="11" t="s">
        <v>1446</v>
      </c>
      <c r="B781" s="45" t="s">
        <v>1446</v>
      </c>
      <c r="C781" s="38" t="s">
        <v>90</v>
      </c>
      <c r="D781" s="38" t="s">
        <v>33</v>
      </c>
      <c r="G781" s="38">
        <v>0.0</v>
      </c>
      <c r="H781" s="38" t="s">
        <v>31</v>
      </c>
    </row>
    <row r="782">
      <c r="A782" s="11" t="s">
        <v>502</v>
      </c>
      <c r="B782" s="46" t="s">
        <v>502</v>
      </c>
      <c r="C782" s="38" t="s">
        <v>81</v>
      </c>
      <c r="E782" s="38" t="s">
        <v>28</v>
      </c>
      <c r="F782" s="38" t="s">
        <v>31</v>
      </c>
      <c r="G782" s="38">
        <v>1.0</v>
      </c>
    </row>
    <row r="783">
      <c r="A783" s="11" t="s">
        <v>833</v>
      </c>
      <c r="B783" s="46" t="s">
        <v>833</v>
      </c>
      <c r="C783" s="38" t="s">
        <v>147</v>
      </c>
      <c r="D783" s="38" t="s">
        <v>56</v>
      </c>
      <c r="E783" s="38" t="s">
        <v>28</v>
      </c>
      <c r="F783" s="38" t="s">
        <v>31</v>
      </c>
      <c r="G783" s="38">
        <v>1.0</v>
      </c>
    </row>
    <row r="784">
      <c r="A784" s="3" t="s">
        <v>77</v>
      </c>
      <c r="B784" s="60" t="s">
        <v>77</v>
      </c>
      <c r="C784" s="38" t="s">
        <v>33</v>
      </c>
      <c r="E784" s="38" t="s">
        <v>28</v>
      </c>
      <c r="F784" s="38" t="s">
        <v>31</v>
      </c>
      <c r="G784" s="38">
        <v>1.0</v>
      </c>
    </row>
    <row r="785">
      <c r="A785" s="11" t="s">
        <v>854</v>
      </c>
      <c r="B785" s="46" t="s">
        <v>854</v>
      </c>
      <c r="C785" s="38" t="s">
        <v>44</v>
      </c>
      <c r="E785" s="38" t="s">
        <v>28</v>
      </c>
      <c r="F785" s="38" t="s">
        <v>31</v>
      </c>
      <c r="G785" s="38">
        <v>1.0</v>
      </c>
    </row>
    <row r="786">
      <c r="A786" s="11" t="s">
        <v>919</v>
      </c>
      <c r="B786" s="46" t="s">
        <v>919</v>
      </c>
      <c r="C786" s="38" t="s">
        <v>44</v>
      </c>
      <c r="E786" s="38" t="s">
        <v>28</v>
      </c>
      <c r="F786" s="38" t="s">
        <v>28</v>
      </c>
      <c r="G786" s="38">
        <v>0.0</v>
      </c>
      <c r="H786" s="38" t="s">
        <v>31</v>
      </c>
    </row>
    <row r="787">
      <c r="A787" s="11" t="s">
        <v>1159</v>
      </c>
      <c r="B787" s="46" t="s">
        <v>1159</v>
      </c>
      <c r="C787" s="38" t="s">
        <v>75</v>
      </c>
      <c r="D787" s="38" t="s">
        <v>44</v>
      </c>
      <c r="E787" s="38" t="s">
        <v>28</v>
      </c>
      <c r="F787" s="38" t="s">
        <v>28</v>
      </c>
      <c r="G787" s="38">
        <v>0.0</v>
      </c>
      <c r="H787" s="38" t="s">
        <v>31</v>
      </c>
    </row>
    <row r="788">
      <c r="A788" s="45" t="s">
        <v>1632</v>
      </c>
      <c r="B788" s="45" t="s">
        <v>1632</v>
      </c>
      <c r="C788" s="38" t="s">
        <v>44</v>
      </c>
      <c r="G788" s="38">
        <v>1.0</v>
      </c>
    </row>
    <row r="789">
      <c r="A789" s="11" t="s">
        <v>523</v>
      </c>
      <c r="B789" s="46" t="s">
        <v>523</v>
      </c>
      <c r="C789" s="38" t="s">
        <v>71</v>
      </c>
      <c r="E789" s="38" t="s">
        <v>28</v>
      </c>
      <c r="F789" s="38" t="s">
        <v>28</v>
      </c>
      <c r="G789" s="38">
        <v>0.0</v>
      </c>
      <c r="H789" s="38" t="s">
        <v>31</v>
      </c>
    </row>
    <row r="790">
      <c r="A790" s="11" t="s">
        <v>960</v>
      </c>
      <c r="B790" s="45" t="s">
        <v>960</v>
      </c>
      <c r="C790" s="38" t="s">
        <v>147</v>
      </c>
      <c r="D790" s="38" t="s">
        <v>75</v>
      </c>
      <c r="G790" s="38">
        <v>0.0</v>
      </c>
      <c r="H790" s="38" t="s">
        <v>31</v>
      </c>
    </row>
    <row r="791">
      <c r="A791" s="45" t="s">
        <v>1489</v>
      </c>
      <c r="B791" s="45" t="s">
        <v>1489</v>
      </c>
      <c r="C791" s="38" t="s">
        <v>90</v>
      </c>
      <c r="D791" s="38" t="s">
        <v>30</v>
      </c>
      <c r="G791" s="38">
        <v>2.0</v>
      </c>
    </row>
    <row r="792">
      <c r="A792" s="11" t="s">
        <v>999</v>
      </c>
      <c r="B792" s="46" t="s">
        <v>999</v>
      </c>
      <c r="C792" s="38" t="s">
        <v>29</v>
      </c>
      <c r="D792" s="38" t="s">
        <v>30</v>
      </c>
      <c r="E792" s="38" t="s">
        <v>28</v>
      </c>
      <c r="F792" s="38" t="s">
        <v>28</v>
      </c>
      <c r="G792" s="38">
        <v>1.0</v>
      </c>
    </row>
    <row r="793">
      <c r="A793" s="11" t="s">
        <v>591</v>
      </c>
      <c r="B793" s="46" t="s">
        <v>591</v>
      </c>
      <c r="C793" s="38" t="s">
        <v>30</v>
      </c>
      <c r="E793" s="38" t="s">
        <v>28</v>
      </c>
      <c r="F793" s="38" t="s">
        <v>28</v>
      </c>
      <c r="G793" s="38">
        <v>0.0</v>
      </c>
      <c r="H793" s="38" t="s">
        <v>31</v>
      </c>
    </row>
    <row r="794">
      <c r="A794" s="11" t="s">
        <v>1148</v>
      </c>
      <c r="B794" s="46" t="s">
        <v>1148</v>
      </c>
      <c r="C794" s="38" t="s">
        <v>29</v>
      </c>
      <c r="D794" s="38" t="s">
        <v>172</v>
      </c>
      <c r="E794" s="38" t="s">
        <v>28</v>
      </c>
      <c r="F794" s="38" t="s">
        <v>28</v>
      </c>
      <c r="G794" s="38">
        <v>0.0</v>
      </c>
      <c r="H794" s="38" t="s">
        <v>31</v>
      </c>
    </row>
    <row r="795">
      <c r="A795" s="11" t="s">
        <v>592</v>
      </c>
      <c r="B795" s="45" t="s">
        <v>592</v>
      </c>
      <c r="C795" s="38" t="s">
        <v>90</v>
      </c>
      <c r="D795" s="38" t="s">
        <v>30</v>
      </c>
      <c r="G795" s="38">
        <v>1.0</v>
      </c>
    </row>
    <row r="796">
      <c r="A796" s="11" t="s">
        <v>608</v>
      </c>
      <c r="B796" s="45" t="s">
        <v>608</v>
      </c>
      <c r="C796" s="38" t="s">
        <v>44</v>
      </c>
      <c r="D796" s="38" t="s">
        <v>128</v>
      </c>
      <c r="E796" s="38" t="s">
        <v>28</v>
      </c>
      <c r="F796" s="38" t="s">
        <v>28</v>
      </c>
      <c r="G796" s="38">
        <v>0.0</v>
      </c>
      <c r="H796" s="38" t="s">
        <v>31</v>
      </c>
    </row>
    <row r="797">
      <c r="A797" s="3" t="s">
        <v>124</v>
      </c>
      <c r="B797" s="46" t="s">
        <v>124</v>
      </c>
      <c r="C797" s="38" t="s">
        <v>71</v>
      </c>
      <c r="E797" s="38" t="s">
        <v>28</v>
      </c>
      <c r="F797" s="38" t="s">
        <v>31</v>
      </c>
      <c r="G797" s="38">
        <v>2.0</v>
      </c>
    </row>
    <row r="798">
      <c r="A798" s="11" t="s">
        <v>1149</v>
      </c>
      <c r="B798" s="46" t="s">
        <v>1149</v>
      </c>
      <c r="C798" s="38" t="s">
        <v>71</v>
      </c>
      <c r="D798" s="38" t="s">
        <v>172</v>
      </c>
      <c r="E798" s="38" t="s">
        <v>28</v>
      </c>
      <c r="F798" s="38" t="s">
        <v>28</v>
      </c>
      <c r="G798" s="38">
        <v>0.0</v>
      </c>
      <c r="H798" s="38" t="s">
        <v>31</v>
      </c>
    </row>
    <row r="799">
      <c r="A799" s="3" t="s">
        <v>1036</v>
      </c>
      <c r="B799" s="46" t="s">
        <v>1036</v>
      </c>
      <c r="C799" s="38" t="s">
        <v>90</v>
      </c>
      <c r="D799" s="38" t="s">
        <v>44</v>
      </c>
      <c r="E799" s="38" t="s">
        <v>28</v>
      </c>
      <c r="F799" s="38" t="s">
        <v>31</v>
      </c>
      <c r="G799" s="38">
        <v>1.0</v>
      </c>
    </row>
    <row r="800">
      <c r="A800" s="11" t="s">
        <v>979</v>
      </c>
      <c r="B800" s="46" t="s">
        <v>979</v>
      </c>
      <c r="C800" s="38" t="s">
        <v>44</v>
      </c>
      <c r="D800" s="38" t="s">
        <v>56</v>
      </c>
      <c r="E800" s="38" t="s">
        <v>28</v>
      </c>
      <c r="F800" s="38" t="s">
        <v>31</v>
      </c>
      <c r="G800" s="38">
        <v>1.0</v>
      </c>
    </row>
    <row r="801">
      <c r="A801" s="11" t="s">
        <v>758</v>
      </c>
      <c r="B801" s="46" t="s">
        <v>2735</v>
      </c>
      <c r="C801" s="38" t="s">
        <v>44</v>
      </c>
      <c r="E801" s="38" t="s">
        <v>28</v>
      </c>
      <c r="F801" s="38" t="s">
        <v>31</v>
      </c>
      <c r="G801" s="38" t="s">
        <v>82</v>
      </c>
      <c r="H801" s="38" t="s">
        <v>31</v>
      </c>
    </row>
    <row r="802">
      <c r="A802" s="11" t="s">
        <v>1239</v>
      </c>
      <c r="B802" s="45" t="s">
        <v>1239</v>
      </c>
      <c r="C802" s="38" t="s">
        <v>111</v>
      </c>
      <c r="G802" s="38">
        <v>0.0</v>
      </c>
      <c r="H802" s="38" t="s">
        <v>31</v>
      </c>
    </row>
    <row r="803">
      <c r="A803" s="11" t="s">
        <v>187</v>
      </c>
      <c r="B803" s="46" t="s">
        <v>187</v>
      </c>
      <c r="C803" s="38" t="s">
        <v>111</v>
      </c>
      <c r="D803" s="38" t="s">
        <v>56</v>
      </c>
      <c r="E803" s="38" t="s">
        <v>28</v>
      </c>
      <c r="F803" s="38" t="s">
        <v>31</v>
      </c>
      <c r="G803" s="38">
        <v>1.0</v>
      </c>
    </row>
    <row r="804">
      <c r="A804" s="11" t="s">
        <v>579</v>
      </c>
      <c r="B804" s="45" t="s">
        <v>579</v>
      </c>
      <c r="C804" s="38" t="s">
        <v>44</v>
      </c>
      <c r="D804" s="38" t="s">
        <v>128</v>
      </c>
      <c r="G804" s="38">
        <v>1.0</v>
      </c>
    </row>
    <row r="805">
      <c r="A805" s="11" t="s">
        <v>719</v>
      </c>
      <c r="B805" s="66" t="s">
        <v>2736</v>
      </c>
      <c r="C805" s="38" t="s">
        <v>90</v>
      </c>
      <c r="D805" s="38" t="s">
        <v>29</v>
      </c>
      <c r="E805" s="25" t="s">
        <v>196</v>
      </c>
      <c r="F805" s="38" t="s">
        <v>28</v>
      </c>
      <c r="G805" s="38">
        <v>0.0</v>
      </c>
      <c r="H805" s="38" t="s">
        <v>31</v>
      </c>
    </row>
    <row r="806">
      <c r="A806" s="11" t="s">
        <v>153</v>
      </c>
      <c r="B806" s="63" t="s">
        <v>153</v>
      </c>
      <c r="C806" s="38" t="s">
        <v>90</v>
      </c>
      <c r="E806" s="38" t="s">
        <v>156</v>
      </c>
      <c r="F806" s="38" t="s">
        <v>31</v>
      </c>
      <c r="G806" s="38">
        <v>2.0</v>
      </c>
    </row>
    <row r="807">
      <c r="A807" s="11" t="s">
        <v>810</v>
      </c>
      <c r="B807" s="63" t="s">
        <v>810</v>
      </c>
      <c r="C807" s="38" t="s">
        <v>111</v>
      </c>
      <c r="E807" s="38" t="s">
        <v>28</v>
      </c>
      <c r="F807" s="38" t="s">
        <v>31</v>
      </c>
      <c r="G807" s="38">
        <v>1.0</v>
      </c>
    </row>
    <row r="808">
      <c r="A808" s="11" t="s">
        <v>749</v>
      </c>
      <c r="B808" s="63" t="s">
        <v>749</v>
      </c>
      <c r="C808" s="38" t="s">
        <v>111</v>
      </c>
      <c r="D808" s="38" t="s">
        <v>56</v>
      </c>
      <c r="E808" s="38" t="s">
        <v>28</v>
      </c>
      <c r="F808" s="38" t="s">
        <v>28</v>
      </c>
      <c r="G808" s="38">
        <v>0.0</v>
      </c>
      <c r="H808" s="38" t="s">
        <v>31</v>
      </c>
    </row>
    <row r="809">
      <c r="A809" s="3" t="s">
        <v>1453</v>
      </c>
      <c r="B809" s="62" t="s">
        <v>1453</v>
      </c>
      <c r="C809" s="38" t="s">
        <v>172</v>
      </c>
      <c r="F809" s="38" t="s">
        <v>31</v>
      </c>
      <c r="G809" s="38" t="s">
        <v>82</v>
      </c>
      <c r="H809" s="38" t="s">
        <v>31</v>
      </c>
    </row>
    <row r="810">
      <c r="A810" s="11" t="s">
        <v>1463</v>
      </c>
      <c r="B810" s="62" t="s">
        <v>1463</v>
      </c>
      <c r="C810" s="38" t="s">
        <v>81</v>
      </c>
      <c r="F810" s="38" t="s">
        <v>31</v>
      </c>
      <c r="G810" s="38" t="s">
        <v>82</v>
      </c>
      <c r="H810" s="38" t="s">
        <v>31</v>
      </c>
    </row>
    <row r="811">
      <c r="A811" s="11" t="s">
        <v>503</v>
      </c>
      <c r="B811" s="63" t="s">
        <v>503</v>
      </c>
      <c r="C811" s="38" t="s">
        <v>177</v>
      </c>
      <c r="E811" s="38" t="s">
        <v>28</v>
      </c>
      <c r="F811" s="38" t="s">
        <v>31</v>
      </c>
      <c r="G811" s="38">
        <v>1.0</v>
      </c>
    </row>
    <row r="812">
      <c r="A812" s="11" t="s">
        <v>580</v>
      </c>
      <c r="B812" s="63" t="s">
        <v>580</v>
      </c>
      <c r="C812" s="38" t="s">
        <v>90</v>
      </c>
      <c r="D812" s="38" t="s">
        <v>56</v>
      </c>
      <c r="E812" s="38" t="s">
        <v>28</v>
      </c>
      <c r="F812" s="38" t="s">
        <v>31</v>
      </c>
      <c r="G812" s="38">
        <v>1.0</v>
      </c>
    </row>
    <row r="813">
      <c r="A813" s="11" t="s">
        <v>1061</v>
      </c>
      <c r="B813" s="63" t="s">
        <v>1061</v>
      </c>
      <c r="C813" s="38" t="s">
        <v>90</v>
      </c>
      <c r="D813" s="38" t="s">
        <v>56</v>
      </c>
      <c r="E813" s="38" t="s">
        <v>28</v>
      </c>
      <c r="F813" s="38" t="s">
        <v>28</v>
      </c>
      <c r="G813" s="38">
        <v>0.0</v>
      </c>
      <c r="H813" s="38" t="s">
        <v>31</v>
      </c>
    </row>
    <row r="814">
      <c r="A814" s="11" t="s">
        <v>231</v>
      </c>
      <c r="B814" s="63" t="s">
        <v>231</v>
      </c>
      <c r="C814" s="38" t="s">
        <v>71</v>
      </c>
      <c r="E814" s="38" t="s">
        <v>28</v>
      </c>
      <c r="F814" s="38" t="s">
        <v>31</v>
      </c>
      <c r="G814" s="38">
        <v>1.0</v>
      </c>
    </row>
    <row r="815">
      <c r="A815" s="3" t="s">
        <v>1455</v>
      </c>
      <c r="B815" s="62" t="s">
        <v>1455</v>
      </c>
      <c r="C815" s="38" t="s">
        <v>147</v>
      </c>
      <c r="D815" s="38" t="s">
        <v>56</v>
      </c>
      <c r="G815" s="38" t="s">
        <v>82</v>
      </c>
      <c r="H815" s="38" t="s">
        <v>31</v>
      </c>
    </row>
    <row r="816">
      <c r="A816" s="3" t="s">
        <v>300</v>
      </c>
      <c r="B816" s="63" t="s">
        <v>300</v>
      </c>
      <c r="C816" s="38" t="s">
        <v>71</v>
      </c>
      <c r="E816" s="38" t="s">
        <v>28</v>
      </c>
      <c r="F816" s="38" t="s">
        <v>31</v>
      </c>
      <c r="G816" s="38" t="s">
        <v>82</v>
      </c>
      <c r="H816" s="38" t="s">
        <v>31</v>
      </c>
    </row>
    <row r="817">
      <c r="A817" s="3" t="s">
        <v>1249</v>
      </c>
      <c r="B817" s="62" t="s">
        <v>1249</v>
      </c>
      <c r="C817" s="38" t="s">
        <v>81</v>
      </c>
      <c r="D817" s="38" t="s">
        <v>56</v>
      </c>
      <c r="G817" s="38" t="s">
        <v>82</v>
      </c>
      <c r="H817" s="38" t="s">
        <v>31</v>
      </c>
    </row>
    <row r="818">
      <c r="A818" s="11" t="s">
        <v>871</v>
      </c>
      <c r="B818" s="63" t="s">
        <v>871</v>
      </c>
      <c r="C818" s="38" t="s">
        <v>81</v>
      </c>
      <c r="E818" s="38" t="s">
        <v>28</v>
      </c>
      <c r="F818" s="38" t="s">
        <v>28</v>
      </c>
      <c r="G818" s="38">
        <v>0.0</v>
      </c>
      <c r="H818" s="38" t="s">
        <v>31</v>
      </c>
    </row>
    <row r="819">
      <c r="A819" s="3" t="s">
        <v>1439</v>
      </c>
      <c r="B819" s="62" t="s">
        <v>1439</v>
      </c>
      <c r="C819" s="38" t="s">
        <v>186</v>
      </c>
      <c r="D819" s="38" t="s">
        <v>81</v>
      </c>
      <c r="G819" s="38" t="s">
        <v>82</v>
      </c>
      <c r="H819" s="38" t="s">
        <v>31</v>
      </c>
    </row>
    <row r="820">
      <c r="A820" s="3" t="s">
        <v>1333</v>
      </c>
      <c r="B820" s="62" t="s">
        <v>1333</v>
      </c>
      <c r="C820" s="38" t="s">
        <v>81</v>
      </c>
      <c r="F820" s="38" t="s">
        <v>31</v>
      </c>
      <c r="G820" s="38" t="s">
        <v>82</v>
      </c>
      <c r="H820" s="38" t="s">
        <v>31</v>
      </c>
    </row>
    <row r="821">
      <c r="A821" s="3" t="s">
        <v>83</v>
      </c>
      <c r="B821" s="63" t="s">
        <v>83</v>
      </c>
      <c r="C821" s="38" t="s">
        <v>71</v>
      </c>
      <c r="E821" s="38" t="s">
        <v>28</v>
      </c>
      <c r="F821" s="38" t="s">
        <v>31</v>
      </c>
      <c r="G821" s="38">
        <v>1.0</v>
      </c>
    </row>
    <row r="822">
      <c r="A822" s="11" t="s">
        <v>1185</v>
      </c>
      <c r="B822" s="62" t="s">
        <v>1185</v>
      </c>
      <c r="C822" s="38" t="s">
        <v>147</v>
      </c>
      <c r="G822" s="38">
        <v>0.0</v>
      </c>
      <c r="H822" s="38" t="s">
        <v>31</v>
      </c>
    </row>
    <row r="823">
      <c r="A823" s="3" t="s">
        <v>412</v>
      </c>
      <c r="B823" s="63" t="s">
        <v>412</v>
      </c>
      <c r="C823" s="38" t="s">
        <v>147</v>
      </c>
      <c r="E823" s="38" t="s">
        <v>28</v>
      </c>
      <c r="F823" s="38" t="s">
        <v>31</v>
      </c>
      <c r="G823" s="38">
        <v>1.0</v>
      </c>
    </row>
    <row r="824">
      <c r="A824" s="11" t="s">
        <v>582</v>
      </c>
      <c r="B824" s="63" t="s">
        <v>582</v>
      </c>
      <c r="C824" s="38" t="s">
        <v>30</v>
      </c>
      <c r="D824" s="38" t="s">
        <v>56</v>
      </c>
      <c r="E824" s="38" t="s">
        <v>28</v>
      </c>
      <c r="F824" s="38" t="s">
        <v>31</v>
      </c>
      <c r="G824" s="38">
        <v>2.0</v>
      </c>
    </row>
    <row r="825">
      <c r="A825" s="11" t="s">
        <v>1468</v>
      </c>
      <c r="B825" s="62" t="s">
        <v>1468</v>
      </c>
      <c r="C825" s="38" t="s">
        <v>147</v>
      </c>
      <c r="D825" s="38" t="s">
        <v>186</v>
      </c>
      <c r="G825" s="38">
        <v>1.0</v>
      </c>
    </row>
    <row r="826">
      <c r="A826" s="3" t="s">
        <v>1316</v>
      </c>
      <c r="B826" s="62" t="s">
        <v>2737</v>
      </c>
      <c r="C826" s="38" t="s">
        <v>186</v>
      </c>
      <c r="D826" s="38" t="s">
        <v>128</v>
      </c>
      <c r="G826" s="38" t="s">
        <v>82</v>
      </c>
      <c r="H826" s="38" t="s">
        <v>31</v>
      </c>
    </row>
  </sheetData>
  <autoFilter ref="$A$1:$B$3082"/>
  <hyperlinks>
    <hyperlink r:id="rId1" ref="B163"/>
    <hyperlink r:id="rId2" ref="B164"/>
    <hyperlink r:id="rId3" ref="B165"/>
    <hyperlink r:id="rId4" ref="B166"/>
    <hyperlink r:id="rId5" ref="B167"/>
    <hyperlink r:id="rId6" ref="B413"/>
    <hyperlink r:id="rId7" ref="B414"/>
    <hyperlink r:id="rId8" ref="B415"/>
    <hyperlink r:id="rId9" ref="B416"/>
    <hyperlink r:id="rId10" ref="B417"/>
    <hyperlink r:id="rId11" ref="B418"/>
    <hyperlink r:id="rId12" ref="B421"/>
    <hyperlink r:id="rId13" ref="B422"/>
    <hyperlink r:id="rId14" ref="B423"/>
    <hyperlink r:id="rId15" ref="B424"/>
    <hyperlink r:id="rId16" ref="B425"/>
    <hyperlink r:id="rId17" ref="B426"/>
    <hyperlink r:id="rId18" ref="B427"/>
    <hyperlink r:id="rId19" ref="B464"/>
    <hyperlink r:id="rId20" ref="B465"/>
    <hyperlink r:id="rId21" ref="B466"/>
    <hyperlink r:id="rId22" ref="B467"/>
    <hyperlink r:id="rId23" ref="B468"/>
    <hyperlink r:id="rId24" ref="B469"/>
    <hyperlink r:id="rId25" ref="B470"/>
    <hyperlink r:id="rId26" ref="B472"/>
    <hyperlink r:id="rId27" ref="B473"/>
    <hyperlink r:id="rId28" ref="B474"/>
    <hyperlink r:id="rId29" ref="B475"/>
    <hyperlink r:id="rId30" ref="B476"/>
    <hyperlink r:id="rId31" ref="B477"/>
    <hyperlink r:id="rId32" ref="B478"/>
    <hyperlink r:id="rId33" ref="B479"/>
    <hyperlink r:id="rId34" ref="B480"/>
    <hyperlink r:id="rId35" ref="B481"/>
    <hyperlink r:id="rId36" ref="B528"/>
    <hyperlink r:id="rId37" ref="B529"/>
    <hyperlink r:id="rId38" ref="B530"/>
    <hyperlink r:id="rId39" ref="B806"/>
    <hyperlink r:id="rId40" ref="B807"/>
    <hyperlink r:id="rId41" ref="B808"/>
    <hyperlink r:id="rId42" ref="B809"/>
    <hyperlink r:id="rId43" ref="B810"/>
    <hyperlink r:id="rId44" ref="B811"/>
    <hyperlink r:id="rId45" ref="B812"/>
    <hyperlink r:id="rId46" ref="B813"/>
    <hyperlink r:id="rId47" ref="B814"/>
    <hyperlink r:id="rId48" ref="B815"/>
    <hyperlink r:id="rId49" ref="B816"/>
    <hyperlink r:id="rId50" ref="B817"/>
    <hyperlink r:id="rId51" ref="B818"/>
    <hyperlink r:id="rId52" ref="B819"/>
    <hyperlink r:id="rId53" ref="B820"/>
    <hyperlink r:id="rId54" ref="B821"/>
    <hyperlink r:id="rId55" ref="B822"/>
    <hyperlink r:id="rId56" ref="B823"/>
    <hyperlink r:id="rId57" ref="B824"/>
    <hyperlink r:id="rId58" ref="B825"/>
    <hyperlink r:id="rId59" ref="B826"/>
  </hyperlinks>
  <drawing r:id="rId6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7" t="s">
        <v>0</v>
      </c>
      <c r="B1" s="57" t="s">
        <v>15</v>
      </c>
      <c r="C1" s="57" t="s">
        <v>16</v>
      </c>
      <c r="D1" s="58" t="s">
        <v>2738</v>
      </c>
      <c r="E1" s="58" t="s">
        <v>18</v>
      </c>
      <c r="F1" s="58" t="s">
        <v>19</v>
      </c>
      <c r="G1" s="57" t="s">
        <v>20</v>
      </c>
      <c r="H1" s="57" t="s">
        <v>2739</v>
      </c>
      <c r="I1" s="57" t="s">
        <v>2740</v>
      </c>
      <c r="J1" s="67" t="s">
        <v>2741</v>
      </c>
      <c r="K1" s="67" t="s">
        <v>2742</v>
      </c>
      <c r="L1" s="57" t="s">
        <v>309</v>
      </c>
      <c r="M1" s="57" t="s">
        <v>2743</v>
      </c>
      <c r="N1" s="57" t="s">
        <v>2744</v>
      </c>
      <c r="O1" s="57" t="s">
        <v>2745</v>
      </c>
      <c r="P1" s="57" t="s">
        <v>2746</v>
      </c>
      <c r="Q1" s="57" t="s">
        <v>2747</v>
      </c>
      <c r="R1" s="57" t="s">
        <v>2748</v>
      </c>
      <c r="S1" s="57" t="s">
        <v>2749</v>
      </c>
      <c r="T1" s="57" t="s">
        <v>2750</v>
      </c>
      <c r="U1" s="57" t="s">
        <v>2751</v>
      </c>
      <c r="V1" s="57" t="s">
        <v>2752</v>
      </c>
      <c r="W1" s="57" t="s">
        <v>2753</v>
      </c>
      <c r="X1" s="57" t="s">
        <v>2754</v>
      </c>
      <c r="Y1" s="57" t="s">
        <v>2755</v>
      </c>
      <c r="Z1" s="57" t="s">
        <v>2756</v>
      </c>
      <c r="AA1" s="57" t="s">
        <v>2757</v>
      </c>
      <c r="AB1" s="57" t="s">
        <v>2758</v>
      </c>
      <c r="AC1" s="57" t="s">
        <v>2759</v>
      </c>
      <c r="AD1" s="67" t="s">
        <v>2760</v>
      </c>
      <c r="AE1" s="67" t="s">
        <v>2761</v>
      </c>
      <c r="AF1" s="67" t="s">
        <v>2762</v>
      </c>
    </row>
    <row r="2">
      <c r="A2" s="46" t="s">
        <v>21</v>
      </c>
      <c r="B2" s="68" t="s">
        <v>29</v>
      </c>
      <c r="C2" s="69" t="s">
        <v>30</v>
      </c>
      <c r="D2" s="46" t="s">
        <v>28</v>
      </c>
      <c r="E2" s="46" t="s">
        <v>31</v>
      </c>
      <c r="F2" s="46">
        <v>2.0</v>
      </c>
      <c r="G2" s="46"/>
      <c r="H2" s="46"/>
      <c r="I2" s="46"/>
      <c r="J2" s="46"/>
      <c r="K2" s="46"/>
      <c r="L2" s="46"/>
      <c r="M2" s="46" t="s">
        <v>31</v>
      </c>
      <c r="N2" s="46" t="s">
        <v>2763</v>
      </c>
      <c r="O2" s="46" t="s">
        <v>29</v>
      </c>
      <c r="P2" s="46" t="s">
        <v>2764</v>
      </c>
      <c r="Q2" s="70">
        <v>0.0</v>
      </c>
      <c r="R2" s="70">
        <v>0.0</v>
      </c>
      <c r="S2" s="70">
        <v>0.0</v>
      </c>
      <c r="T2" s="70">
        <v>1.0</v>
      </c>
      <c r="U2" s="70">
        <v>0.0</v>
      </c>
      <c r="V2" s="70">
        <v>0.0</v>
      </c>
      <c r="W2" s="70">
        <v>45.0</v>
      </c>
      <c r="X2" s="70">
        <v>49.0</v>
      </c>
      <c r="Y2" s="70">
        <v>49.0</v>
      </c>
      <c r="Z2" s="70">
        <v>65.0</v>
      </c>
      <c r="AA2" s="70">
        <v>65.0</v>
      </c>
      <c r="AB2" s="70">
        <v>45.0</v>
      </c>
      <c r="AC2" s="70">
        <v>318.0</v>
      </c>
      <c r="AD2" s="70">
        <v>53.0</v>
      </c>
      <c r="AE2" s="70">
        <v>1.0</v>
      </c>
      <c r="AF2" s="70">
        <f t="shared" ref="AF2:AF911" si="1">Z2+X2</f>
        <v>114</v>
      </c>
    </row>
    <row r="3">
      <c r="A3" s="46" t="s">
        <v>37</v>
      </c>
      <c r="B3" s="68" t="s">
        <v>29</v>
      </c>
      <c r="C3" s="46"/>
      <c r="D3" s="46" t="s">
        <v>28</v>
      </c>
      <c r="E3" s="46" t="s">
        <v>31</v>
      </c>
      <c r="F3" s="46">
        <v>2.0</v>
      </c>
      <c r="G3" s="46"/>
      <c r="H3" s="46"/>
      <c r="I3" s="46"/>
      <c r="J3" s="46"/>
      <c r="K3" s="46"/>
      <c r="L3" s="46"/>
      <c r="M3" s="46" t="s">
        <v>31</v>
      </c>
      <c r="N3" s="46" t="s">
        <v>2763</v>
      </c>
      <c r="O3" s="46" t="s">
        <v>29</v>
      </c>
      <c r="P3" s="46" t="s">
        <v>2765</v>
      </c>
      <c r="Q3" s="70">
        <v>0.0</v>
      </c>
      <c r="R3" s="70">
        <v>0.0</v>
      </c>
      <c r="S3" s="70">
        <v>0.0</v>
      </c>
      <c r="T3" s="70">
        <v>0.0</v>
      </c>
      <c r="U3" s="70">
        <v>1.0</v>
      </c>
      <c r="V3" s="70">
        <v>0.0</v>
      </c>
      <c r="W3" s="70">
        <v>45.0</v>
      </c>
      <c r="X3" s="70">
        <v>49.0</v>
      </c>
      <c r="Y3" s="70">
        <v>65.0</v>
      </c>
      <c r="Z3" s="70">
        <v>49.0</v>
      </c>
      <c r="AA3" s="70">
        <v>65.0</v>
      </c>
      <c r="AB3" s="70">
        <v>45.0</v>
      </c>
      <c r="AC3" s="70">
        <v>318.0</v>
      </c>
      <c r="AD3" s="70">
        <v>53.0</v>
      </c>
      <c r="AE3" s="70">
        <v>2.0</v>
      </c>
      <c r="AF3" s="70">
        <f t="shared" si="1"/>
        <v>98</v>
      </c>
    </row>
    <row r="4">
      <c r="A4" s="46" t="s">
        <v>63</v>
      </c>
      <c r="B4" s="68" t="s">
        <v>29</v>
      </c>
      <c r="C4" s="46"/>
      <c r="D4" s="46" t="s">
        <v>64</v>
      </c>
      <c r="E4" s="46" t="s">
        <v>31</v>
      </c>
      <c r="F4" s="46">
        <v>2.0</v>
      </c>
      <c r="G4" s="46"/>
      <c r="H4" s="46"/>
      <c r="I4" s="46"/>
      <c r="J4" s="46"/>
      <c r="K4" s="46"/>
      <c r="L4" s="46"/>
      <c r="M4" s="46" t="s">
        <v>31</v>
      </c>
      <c r="N4" s="46" t="s">
        <v>2763</v>
      </c>
      <c r="O4" s="46" t="s">
        <v>186</v>
      </c>
      <c r="P4" s="46" t="s">
        <v>2766</v>
      </c>
      <c r="Q4" s="70">
        <v>0.0</v>
      </c>
      <c r="R4" s="70">
        <v>0.0</v>
      </c>
      <c r="S4" s="70">
        <v>0.0</v>
      </c>
      <c r="T4" s="70">
        <v>0.0</v>
      </c>
      <c r="U4" s="70">
        <v>0.0</v>
      </c>
      <c r="V4" s="70">
        <v>1.0</v>
      </c>
      <c r="W4" s="70">
        <v>40.0</v>
      </c>
      <c r="X4" s="70">
        <v>45.0</v>
      </c>
      <c r="Y4" s="70">
        <v>35.0</v>
      </c>
      <c r="Z4" s="70">
        <v>65.0</v>
      </c>
      <c r="AA4" s="70">
        <v>55.0</v>
      </c>
      <c r="AB4" s="70">
        <v>70.0</v>
      </c>
      <c r="AC4" s="70">
        <v>310.0</v>
      </c>
      <c r="AD4" s="70">
        <v>51.67</v>
      </c>
      <c r="AE4" s="70">
        <v>3.0</v>
      </c>
      <c r="AF4" s="70">
        <f t="shared" si="1"/>
        <v>110</v>
      </c>
    </row>
    <row r="5">
      <c r="A5" s="60" t="s">
        <v>65</v>
      </c>
      <c r="B5" s="68" t="s">
        <v>29</v>
      </c>
      <c r="C5" s="60"/>
      <c r="D5" s="71" t="s">
        <v>66</v>
      </c>
      <c r="E5" s="71" t="s">
        <v>31</v>
      </c>
      <c r="F5" s="71">
        <v>2.0</v>
      </c>
      <c r="G5" s="60"/>
      <c r="H5" s="60"/>
      <c r="I5" s="60"/>
      <c r="J5" s="60"/>
      <c r="K5" s="60"/>
      <c r="L5" s="60"/>
      <c r="M5" s="60" t="s">
        <v>31</v>
      </c>
      <c r="N5" s="60" t="s">
        <v>2763</v>
      </c>
      <c r="O5" s="60" t="s">
        <v>29</v>
      </c>
      <c r="P5" s="60" t="s">
        <v>2767</v>
      </c>
      <c r="Q5" s="71">
        <v>0.0</v>
      </c>
      <c r="R5" s="71">
        <v>1.0</v>
      </c>
      <c r="S5" s="71">
        <v>0.0</v>
      </c>
      <c r="T5" s="71">
        <v>0.0</v>
      </c>
      <c r="U5" s="71">
        <v>0.0</v>
      </c>
      <c r="V5" s="71">
        <v>0.0</v>
      </c>
      <c r="W5" s="71">
        <v>55.0</v>
      </c>
      <c r="X5" s="71">
        <v>68.0</v>
      </c>
      <c r="Y5" s="71">
        <v>64.0</v>
      </c>
      <c r="Z5" s="71">
        <v>45.0</v>
      </c>
      <c r="AA5" s="71">
        <v>55.0</v>
      </c>
      <c r="AB5" s="71">
        <v>31.0</v>
      </c>
      <c r="AC5" s="71">
        <v>318.0</v>
      </c>
      <c r="AD5" s="71">
        <v>53.0</v>
      </c>
      <c r="AE5" s="71">
        <v>4.0</v>
      </c>
      <c r="AF5" s="71">
        <f t="shared" si="1"/>
        <v>113</v>
      </c>
    </row>
    <row r="6">
      <c r="A6" s="46" t="s">
        <v>58</v>
      </c>
      <c r="B6" s="68" t="s">
        <v>29</v>
      </c>
      <c r="C6" s="46"/>
      <c r="D6" s="46" t="s">
        <v>28</v>
      </c>
      <c r="E6" s="46" t="s">
        <v>31</v>
      </c>
      <c r="F6" s="46">
        <v>2.0</v>
      </c>
      <c r="G6" s="46"/>
      <c r="H6" s="46"/>
      <c r="I6" s="46"/>
      <c r="J6" s="46"/>
      <c r="K6" s="46"/>
      <c r="L6" s="46"/>
      <c r="M6" s="46" t="s">
        <v>31</v>
      </c>
      <c r="N6" s="46" t="s">
        <v>2768</v>
      </c>
      <c r="O6" s="46" t="s">
        <v>29</v>
      </c>
      <c r="P6" s="46" t="s">
        <v>2769</v>
      </c>
      <c r="Q6" s="70">
        <v>0.0</v>
      </c>
      <c r="R6" s="70">
        <v>0.0</v>
      </c>
      <c r="S6" s="70">
        <v>0.0</v>
      </c>
      <c r="T6" s="70">
        <v>0.0</v>
      </c>
      <c r="U6" s="70">
        <v>0.0</v>
      </c>
      <c r="V6" s="70">
        <v>1.0</v>
      </c>
      <c r="W6" s="70">
        <v>45.0</v>
      </c>
      <c r="X6" s="70">
        <v>45.0</v>
      </c>
      <c r="Y6" s="70">
        <v>55.0</v>
      </c>
      <c r="Z6" s="70">
        <v>45.0</v>
      </c>
      <c r="AA6" s="70">
        <v>55.0</v>
      </c>
      <c r="AB6" s="70">
        <v>63.0</v>
      </c>
      <c r="AC6" s="70">
        <v>308.0</v>
      </c>
      <c r="AD6" s="70">
        <v>51.33</v>
      </c>
      <c r="AE6" s="70">
        <v>5.0</v>
      </c>
      <c r="AF6" s="70">
        <f t="shared" si="1"/>
        <v>90</v>
      </c>
    </row>
    <row r="7">
      <c r="A7" s="46" t="s">
        <v>35</v>
      </c>
      <c r="B7" s="68" t="s">
        <v>29</v>
      </c>
      <c r="C7" s="46"/>
      <c r="D7" s="46" t="s">
        <v>36</v>
      </c>
      <c r="E7" s="46" t="s">
        <v>31</v>
      </c>
      <c r="F7" s="46">
        <v>2.0</v>
      </c>
      <c r="G7" s="46"/>
      <c r="H7" s="46"/>
      <c r="I7" s="46"/>
      <c r="J7" s="46"/>
      <c r="K7" s="46"/>
      <c r="L7" s="46"/>
      <c r="M7" s="46" t="s">
        <v>31</v>
      </c>
      <c r="N7" s="46" t="s">
        <v>2768</v>
      </c>
      <c r="O7" s="46"/>
      <c r="P7" s="46" t="s">
        <v>2770</v>
      </c>
      <c r="Q7" s="70">
        <v>0.0</v>
      </c>
      <c r="R7" s="70">
        <v>0.0</v>
      </c>
      <c r="S7" s="70">
        <v>1.0</v>
      </c>
      <c r="T7" s="70">
        <v>0.0</v>
      </c>
      <c r="U7" s="70">
        <v>0.0</v>
      </c>
      <c r="V7" s="70">
        <v>0.0</v>
      </c>
      <c r="W7" s="70">
        <v>56.0</v>
      </c>
      <c r="X7" s="70">
        <v>61.0</v>
      </c>
      <c r="Y7" s="70">
        <v>65.0</v>
      </c>
      <c r="Z7" s="70">
        <v>48.0</v>
      </c>
      <c r="AA7" s="70">
        <v>45.0</v>
      </c>
      <c r="AB7" s="70">
        <v>38.0</v>
      </c>
      <c r="AC7" s="70">
        <v>313.0</v>
      </c>
      <c r="AD7" s="70">
        <v>52.17</v>
      </c>
      <c r="AE7" s="70">
        <v>6.0</v>
      </c>
      <c r="AF7" s="70">
        <f t="shared" si="1"/>
        <v>109</v>
      </c>
    </row>
    <row r="8">
      <c r="A8" s="46" t="s">
        <v>55</v>
      </c>
      <c r="B8" s="68" t="s">
        <v>29</v>
      </c>
      <c r="C8" s="72" t="s">
        <v>56</v>
      </c>
      <c r="D8" s="46" t="s">
        <v>57</v>
      </c>
      <c r="E8" s="46" t="s">
        <v>31</v>
      </c>
      <c r="F8" s="46">
        <v>2.0</v>
      </c>
      <c r="G8" s="46"/>
      <c r="H8" s="46"/>
      <c r="I8" s="46"/>
      <c r="J8" s="46"/>
      <c r="K8" s="46"/>
      <c r="L8" s="46"/>
      <c r="M8" s="46" t="s">
        <v>31</v>
      </c>
      <c r="N8" s="46" t="s">
        <v>56</v>
      </c>
      <c r="O8" s="46"/>
      <c r="P8" s="46" t="s">
        <v>2771</v>
      </c>
      <c r="Q8" s="70">
        <v>1.0</v>
      </c>
      <c r="R8" s="70">
        <v>0.0</v>
      </c>
      <c r="S8" s="70">
        <v>0.0</v>
      </c>
      <c r="T8" s="70">
        <v>0.0</v>
      </c>
      <c r="U8" s="70">
        <v>0.0</v>
      </c>
      <c r="V8" s="70">
        <v>0.0</v>
      </c>
      <c r="W8" s="70">
        <v>68.0</v>
      </c>
      <c r="X8" s="70">
        <v>55.0</v>
      </c>
      <c r="Y8" s="70">
        <v>55.0</v>
      </c>
      <c r="Z8" s="70">
        <v>50.0</v>
      </c>
      <c r="AA8" s="70">
        <v>50.0</v>
      </c>
      <c r="AB8" s="70">
        <v>42.0</v>
      </c>
      <c r="AC8" s="70">
        <v>320.0</v>
      </c>
      <c r="AD8" s="70">
        <v>53.33</v>
      </c>
      <c r="AE8" s="70">
        <v>7.0</v>
      </c>
      <c r="AF8" s="70">
        <f t="shared" si="1"/>
        <v>105</v>
      </c>
    </row>
    <row r="9">
      <c r="A9" s="46" t="s">
        <v>32</v>
      </c>
      <c r="B9" s="73" t="s">
        <v>33</v>
      </c>
      <c r="C9" s="46"/>
      <c r="D9" s="46" t="s">
        <v>34</v>
      </c>
      <c r="E9" s="46" t="s">
        <v>31</v>
      </c>
      <c r="F9" s="46">
        <v>2.0</v>
      </c>
      <c r="G9" s="46"/>
      <c r="H9" s="46"/>
      <c r="I9" s="46"/>
      <c r="J9" s="46"/>
      <c r="K9" s="46"/>
      <c r="L9" s="46"/>
      <c r="M9" s="46" t="s">
        <v>31</v>
      </c>
      <c r="N9" s="46" t="s">
        <v>2763</v>
      </c>
      <c r="O9" s="46" t="s">
        <v>186</v>
      </c>
      <c r="P9" s="46" t="s">
        <v>2772</v>
      </c>
      <c r="Q9" s="70">
        <v>0.0</v>
      </c>
      <c r="R9" s="70">
        <v>0.0</v>
      </c>
      <c r="S9" s="70">
        <v>0.0</v>
      </c>
      <c r="T9" s="70">
        <v>0.0</v>
      </c>
      <c r="U9" s="70">
        <v>0.0</v>
      </c>
      <c r="V9" s="70">
        <v>1.0</v>
      </c>
      <c r="W9" s="70">
        <v>39.0</v>
      </c>
      <c r="X9" s="70">
        <v>52.0</v>
      </c>
      <c r="Y9" s="70">
        <v>43.0</v>
      </c>
      <c r="Z9" s="70">
        <v>60.0</v>
      </c>
      <c r="AA9" s="70">
        <v>50.0</v>
      </c>
      <c r="AB9" s="70">
        <v>65.0</v>
      </c>
      <c r="AC9" s="70">
        <v>309.0</v>
      </c>
      <c r="AD9" s="70">
        <v>51.5</v>
      </c>
      <c r="AE9" s="70">
        <v>8.0</v>
      </c>
      <c r="AF9" s="70">
        <f t="shared" si="1"/>
        <v>112</v>
      </c>
    </row>
    <row r="10">
      <c r="A10" s="60" t="s">
        <v>40</v>
      </c>
      <c r="B10" s="73" t="s">
        <v>33</v>
      </c>
      <c r="C10" s="60"/>
      <c r="D10" s="71" t="s">
        <v>28</v>
      </c>
      <c r="E10" s="71" t="s">
        <v>31</v>
      </c>
      <c r="F10" s="71">
        <v>2.0</v>
      </c>
      <c r="G10" s="60"/>
      <c r="H10" s="60"/>
      <c r="I10" s="60"/>
      <c r="J10" s="60"/>
      <c r="K10" s="60"/>
      <c r="L10" s="60"/>
      <c r="M10" s="60" t="s">
        <v>31</v>
      </c>
      <c r="N10" s="60" t="s">
        <v>2768</v>
      </c>
      <c r="O10" s="60"/>
      <c r="P10" s="60" t="s">
        <v>2773</v>
      </c>
      <c r="Q10" s="71">
        <v>0.0</v>
      </c>
      <c r="R10" s="71">
        <v>0.0</v>
      </c>
      <c r="S10" s="71">
        <v>0.0</v>
      </c>
      <c r="T10" s="71">
        <v>0.0</v>
      </c>
      <c r="U10" s="71">
        <v>0.0</v>
      </c>
      <c r="V10" s="71">
        <v>1.0</v>
      </c>
      <c r="W10" s="71">
        <v>39.0</v>
      </c>
      <c r="X10" s="71">
        <v>52.0</v>
      </c>
      <c r="Y10" s="71">
        <v>43.0</v>
      </c>
      <c r="Z10" s="71">
        <v>60.0</v>
      </c>
      <c r="AA10" s="71">
        <v>50.0</v>
      </c>
      <c r="AB10" s="71">
        <v>65.0</v>
      </c>
      <c r="AC10" s="71">
        <v>309.0</v>
      </c>
      <c r="AD10" s="71">
        <v>51.5</v>
      </c>
      <c r="AE10" s="71">
        <v>9.0</v>
      </c>
      <c r="AF10" s="71">
        <f t="shared" si="1"/>
        <v>112</v>
      </c>
    </row>
    <row r="11">
      <c r="A11" s="46" t="s">
        <v>61</v>
      </c>
      <c r="B11" s="73" t="s">
        <v>33</v>
      </c>
      <c r="C11" s="46"/>
      <c r="D11" s="46" t="s">
        <v>39</v>
      </c>
      <c r="E11" s="46" t="s">
        <v>31</v>
      </c>
      <c r="F11" s="46">
        <v>2.0</v>
      </c>
      <c r="G11" s="46"/>
      <c r="H11" s="46"/>
      <c r="I11" s="46"/>
      <c r="J11" s="46"/>
      <c r="K11" s="46"/>
      <c r="L11" s="46"/>
      <c r="M11" s="46" t="s">
        <v>31</v>
      </c>
      <c r="N11" s="46" t="s">
        <v>2768</v>
      </c>
      <c r="O11" s="46"/>
      <c r="P11" s="46" t="s">
        <v>2774</v>
      </c>
      <c r="Q11" s="70">
        <v>0.0</v>
      </c>
      <c r="R11" s="70">
        <v>0.0</v>
      </c>
      <c r="S11" s="70">
        <v>0.0</v>
      </c>
      <c r="T11" s="70">
        <v>1.0</v>
      </c>
      <c r="U11" s="70">
        <v>0.0</v>
      </c>
      <c r="V11" s="70">
        <v>0.0</v>
      </c>
      <c r="W11" s="70">
        <v>45.0</v>
      </c>
      <c r="X11" s="70">
        <v>60.0</v>
      </c>
      <c r="Y11" s="70">
        <v>40.0</v>
      </c>
      <c r="Z11" s="70">
        <v>70.0</v>
      </c>
      <c r="AA11" s="70">
        <v>50.0</v>
      </c>
      <c r="AB11" s="70">
        <v>45.0</v>
      </c>
      <c r="AC11" s="70">
        <v>310.0</v>
      </c>
      <c r="AD11" s="70">
        <v>51.67</v>
      </c>
      <c r="AE11" s="70">
        <v>10.0</v>
      </c>
      <c r="AF11" s="70">
        <f t="shared" si="1"/>
        <v>130</v>
      </c>
    </row>
    <row r="12">
      <c r="A12" s="60" t="s">
        <v>38</v>
      </c>
      <c r="B12" s="73" t="s">
        <v>33</v>
      </c>
      <c r="C12" s="60"/>
      <c r="D12" s="71" t="s">
        <v>39</v>
      </c>
      <c r="E12" s="71" t="s">
        <v>31</v>
      </c>
      <c r="F12" s="71">
        <v>2.0</v>
      </c>
      <c r="G12" s="60"/>
      <c r="H12" s="60"/>
      <c r="I12" s="60"/>
      <c r="J12" s="60"/>
      <c r="K12" s="60"/>
      <c r="L12" s="60"/>
      <c r="M12" s="60" t="s">
        <v>31</v>
      </c>
      <c r="N12" s="60" t="s">
        <v>2768</v>
      </c>
      <c r="O12" s="60" t="s">
        <v>2775</v>
      </c>
      <c r="P12" s="60" t="s">
        <v>2776</v>
      </c>
      <c r="Q12" s="71">
        <v>0.0</v>
      </c>
      <c r="R12" s="71">
        <v>0.0</v>
      </c>
      <c r="S12" s="71">
        <v>0.0</v>
      </c>
      <c r="T12" s="71">
        <v>0.0</v>
      </c>
      <c r="U12" s="71">
        <v>0.0</v>
      </c>
      <c r="V12" s="71">
        <v>1.0</v>
      </c>
      <c r="W12" s="71">
        <v>44.0</v>
      </c>
      <c r="X12" s="71">
        <v>58.0</v>
      </c>
      <c r="Y12" s="71">
        <v>44.0</v>
      </c>
      <c r="Z12" s="71">
        <v>58.0</v>
      </c>
      <c r="AA12" s="71">
        <v>44.0</v>
      </c>
      <c r="AB12" s="71">
        <v>61.0</v>
      </c>
      <c r="AC12" s="71">
        <v>309.0</v>
      </c>
      <c r="AD12" s="71">
        <v>51.5</v>
      </c>
      <c r="AE12" s="71">
        <v>11.0</v>
      </c>
      <c r="AF12" s="71">
        <f t="shared" si="1"/>
        <v>116</v>
      </c>
    </row>
    <row r="13">
      <c r="A13" s="46" t="s">
        <v>60</v>
      </c>
      <c r="B13" s="73" t="s">
        <v>33</v>
      </c>
      <c r="C13" s="46"/>
      <c r="D13" s="46" t="s">
        <v>39</v>
      </c>
      <c r="E13" s="46" t="s">
        <v>31</v>
      </c>
      <c r="F13" s="46">
        <v>2.0</v>
      </c>
      <c r="G13" s="46"/>
      <c r="H13" s="46"/>
      <c r="I13" s="46"/>
      <c r="J13" s="46"/>
      <c r="K13" s="46"/>
      <c r="L13" s="46"/>
      <c r="M13" s="46" t="s">
        <v>31</v>
      </c>
      <c r="N13" s="46" t="s">
        <v>2768</v>
      </c>
      <c r="O13" s="46"/>
      <c r="P13" s="46" t="s">
        <v>2777</v>
      </c>
      <c r="Q13" s="70">
        <v>1.0</v>
      </c>
      <c r="R13" s="70">
        <v>0.0</v>
      </c>
      <c r="S13" s="70">
        <v>0.0</v>
      </c>
      <c r="T13" s="70">
        <v>0.0</v>
      </c>
      <c r="U13" s="70">
        <v>0.0</v>
      </c>
      <c r="V13" s="70">
        <v>0.0</v>
      </c>
      <c r="W13" s="70">
        <v>65.0</v>
      </c>
      <c r="X13" s="70">
        <v>63.0</v>
      </c>
      <c r="Y13" s="70">
        <v>45.0</v>
      </c>
      <c r="Z13" s="70">
        <v>45.0</v>
      </c>
      <c r="AA13" s="70">
        <v>45.0</v>
      </c>
      <c r="AB13" s="70">
        <v>45.0</v>
      </c>
      <c r="AC13" s="70">
        <v>308.0</v>
      </c>
      <c r="AD13" s="70">
        <v>51.33</v>
      </c>
      <c r="AE13" s="70">
        <v>12.0</v>
      </c>
      <c r="AF13" s="70">
        <f t="shared" si="1"/>
        <v>108</v>
      </c>
    </row>
    <row r="14">
      <c r="A14" s="46" t="s">
        <v>41</v>
      </c>
      <c r="B14" s="73" t="s">
        <v>33</v>
      </c>
      <c r="C14" s="46"/>
      <c r="D14" s="46" t="s">
        <v>42</v>
      </c>
      <c r="E14" s="46" t="s">
        <v>31</v>
      </c>
      <c r="F14" s="46">
        <v>2.0</v>
      </c>
      <c r="G14" s="46"/>
      <c r="H14" s="46"/>
      <c r="I14" s="46"/>
      <c r="J14" s="46"/>
      <c r="K14" s="46"/>
      <c r="L14" s="46"/>
      <c r="M14" s="46" t="s">
        <v>31</v>
      </c>
      <c r="N14" s="46" t="s">
        <v>2768</v>
      </c>
      <c r="O14" s="46"/>
      <c r="P14" s="46" t="s">
        <v>2778</v>
      </c>
      <c r="Q14" s="70">
        <v>0.0</v>
      </c>
      <c r="R14" s="70">
        <v>0.0</v>
      </c>
      <c r="S14" s="70">
        <v>0.0</v>
      </c>
      <c r="T14" s="70">
        <v>1.0</v>
      </c>
      <c r="U14" s="70">
        <v>0.0</v>
      </c>
      <c r="V14" s="70">
        <v>0.0</v>
      </c>
      <c r="W14" s="70">
        <v>40.0</v>
      </c>
      <c r="X14" s="70">
        <v>45.0</v>
      </c>
      <c r="Y14" s="70">
        <v>40.0</v>
      </c>
      <c r="Z14" s="70">
        <v>62.0</v>
      </c>
      <c r="AA14" s="70">
        <v>60.0</v>
      </c>
      <c r="AB14" s="70">
        <v>60.0</v>
      </c>
      <c r="AC14" s="70">
        <v>307.0</v>
      </c>
      <c r="AD14" s="70">
        <v>51.17</v>
      </c>
      <c r="AE14" s="70">
        <v>13.0</v>
      </c>
      <c r="AF14" s="70">
        <f t="shared" si="1"/>
        <v>107</v>
      </c>
    </row>
    <row r="15">
      <c r="A15" s="60" t="s">
        <v>46</v>
      </c>
      <c r="B15" s="73" t="s">
        <v>33</v>
      </c>
      <c r="C15" s="60"/>
      <c r="D15" s="71" t="s">
        <v>47</v>
      </c>
      <c r="E15" s="71" t="s">
        <v>31</v>
      </c>
      <c r="F15" s="71">
        <v>2.0</v>
      </c>
      <c r="G15" s="60"/>
      <c r="H15" s="60"/>
      <c r="I15" s="60"/>
      <c r="J15" s="60"/>
      <c r="K15" s="60"/>
      <c r="L15" s="60"/>
      <c r="M15" s="74" t="s">
        <v>31</v>
      </c>
      <c r="N15" s="60" t="s">
        <v>2768</v>
      </c>
      <c r="O15" s="60"/>
      <c r="P15" s="60" t="s">
        <v>2779</v>
      </c>
      <c r="Q15" s="75">
        <v>0.0</v>
      </c>
      <c r="R15" s="75">
        <v>0.0</v>
      </c>
      <c r="S15" s="75">
        <v>0.0</v>
      </c>
      <c r="T15" s="75">
        <v>0.0</v>
      </c>
      <c r="U15" s="75">
        <v>0.0</v>
      </c>
      <c r="V15" s="75">
        <v>1.0</v>
      </c>
      <c r="W15" s="75">
        <v>45.0</v>
      </c>
      <c r="X15" s="75">
        <v>65.0</v>
      </c>
      <c r="Y15" s="75">
        <v>40.0</v>
      </c>
      <c r="Z15" s="75">
        <v>60.0</v>
      </c>
      <c r="AA15" s="75">
        <v>40.0</v>
      </c>
      <c r="AB15" s="75">
        <v>70.0</v>
      </c>
      <c r="AC15" s="75">
        <v>320.0</v>
      </c>
      <c r="AD15" s="71">
        <v>53.33</v>
      </c>
      <c r="AE15" s="71">
        <v>14.0</v>
      </c>
      <c r="AF15" s="71">
        <f t="shared" si="1"/>
        <v>125</v>
      </c>
    </row>
    <row r="16">
      <c r="A16" s="46" t="s">
        <v>59</v>
      </c>
      <c r="B16" s="76" t="s">
        <v>44</v>
      </c>
      <c r="C16" s="46"/>
      <c r="D16" s="46" t="s">
        <v>28</v>
      </c>
      <c r="E16" s="46" t="s">
        <v>31</v>
      </c>
      <c r="F16" s="46">
        <v>2.0</v>
      </c>
      <c r="G16" s="46"/>
      <c r="H16" s="46"/>
      <c r="I16" s="46"/>
      <c r="J16" s="46"/>
      <c r="K16" s="46"/>
      <c r="L16" s="46"/>
      <c r="M16" s="46" t="s">
        <v>31</v>
      </c>
      <c r="N16" s="46" t="s">
        <v>2763</v>
      </c>
      <c r="O16" s="46" t="s">
        <v>2780</v>
      </c>
      <c r="P16" s="46" t="s">
        <v>2781</v>
      </c>
      <c r="Q16" s="70">
        <v>0.0</v>
      </c>
      <c r="R16" s="70">
        <v>0.0</v>
      </c>
      <c r="S16" s="70">
        <v>1.0</v>
      </c>
      <c r="T16" s="70">
        <v>0.0</v>
      </c>
      <c r="U16" s="70">
        <v>0.0</v>
      </c>
      <c r="V16" s="70">
        <v>0.0</v>
      </c>
      <c r="W16" s="70">
        <v>44.0</v>
      </c>
      <c r="X16" s="70">
        <v>48.0</v>
      </c>
      <c r="Y16" s="70">
        <v>65.0</v>
      </c>
      <c r="Z16" s="70">
        <v>50.0</v>
      </c>
      <c r="AA16" s="70">
        <v>64.0</v>
      </c>
      <c r="AB16" s="70">
        <v>43.0</v>
      </c>
      <c r="AC16" s="70">
        <v>314.0</v>
      </c>
      <c r="AD16" s="70">
        <v>52.33</v>
      </c>
      <c r="AE16" s="70">
        <v>15.0</v>
      </c>
      <c r="AF16" s="70">
        <f t="shared" si="1"/>
        <v>98</v>
      </c>
    </row>
    <row r="17">
      <c r="A17" s="46" t="s">
        <v>62</v>
      </c>
      <c r="B17" s="76" t="s">
        <v>44</v>
      </c>
      <c r="C17" s="46"/>
      <c r="D17" s="46" t="s">
        <v>28</v>
      </c>
      <c r="E17" s="46" t="s">
        <v>31</v>
      </c>
      <c r="F17" s="46">
        <v>2.0</v>
      </c>
      <c r="G17" s="46"/>
      <c r="H17" s="46"/>
      <c r="I17" s="46"/>
      <c r="J17" s="46"/>
      <c r="K17" s="46"/>
      <c r="L17" s="46"/>
      <c r="M17" s="46" t="s">
        <v>31</v>
      </c>
      <c r="N17" s="46" t="s">
        <v>2763</v>
      </c>
      <c r="O17" s="46" t="s">
        <v>2780</v>
      </c>
      <c r="P17" s="46" t="s">
        <v>2782</v>
      </c>
      <c r="Q17" s="70">
        <v>0.0</v>
      </c>
      <c r="R17" s="70">
        <v>1.0</v>
      </c>
      <c r="S17" s="70">
        <v>0.0</v>
      </c>
      <c r="T17" s="70">
        <v>0.0</v>
      </c>
      <c r="U17" s="70">
        <v>0.0</v>
      </c>
      <c r="V17" s="70">
        <v>0.0</v>
      </c>
      <c r="W17" s="70">
        <v>50.0</v>
      </c>
      <c r="X17" s="70">
        <v>65.0</v>
      </c>
      <c r="Y17" s="70">
        <v>64.0</v>
      </c>
      <c r="Z17" s="70">
        <v>44.0</v>
      </c>
      <c r="AA17" s="70">
        <v>48.0</v>
      </c>
      <c r="AB17" s="70">
        <v>43.0</v>
      </c>
      <c r="AC17" s="70">
        <v>314.0</v>
      </c>
      <c r="AD17" s="70">
        <v>52.33</v>
      </c>
      <c r="AE17" s="70">
        <v>16.0</v>
      </c>
      <c r="AF17" s="70">
        <f t="shared" si="1"/>
        <v>109</v>
      </c>
    </row>
    <row r="18">
      <c r="A18" s="46" t="s">
        <v>48</v>
      </c>
      <c r="B18" s="76" t="s">
        <v>44</v>
      </c>
      <c r="C18" s="46"/>
      <c r="D18" s="46" t="s">
        <v>49</v>
      </c>
      <c r="E18" s="46" t="s">
        <v>31</v>
      </c>
      <c r="F18" s="46">
        <v>2.0</v>
      </c>
      <c r="G18" s="46"/>
      <c r="H18" s="46"/>
      <c r="I18" s="46"/>
      <c r="J18" s="46"/>
      <c r="K18" s="46"/>
      <c r="L18" s="46"/>
      <c r="M18" s="46" t="s">
        <v>31</v>
      </c>
      <c r="N18" s="46" t="s">
        <v>2763</v>
      </c>
      <c r="O18" s="46" t="s">
        <v>2780</v>
      </c>
      <c r="P18" s="46" t="s">
        <v>2783</v>
      </c>
      <c r="Q18" s="70">
        <v>0.0</v>
      </c>
      <c r="R18" s="70">
        <v>1.0</v>
      </c>
      <c r="S18" s="70">
        <v>0.0</v>
      </c>
      <c r="T18" s="70">
        <v>0.0</v>
      </c>
      <c r="U18" s="70">
        <v>0.0</v>
      </c>
      <c r="V18" s="70">
        <v>0.0</v>
      </c>
      <c r="W18" s="70">
        <v>50.0</v>
      </c>
      <c r="X18" s="70">
        <v>70.0</v>
      </c>
      <c r="Y18" s="70">
        <v>50.0</v>
      </c>
      <c r="Z18" s="70">
        <v>50.0</v>
      </c>
      <c r="AA18" s="70">
        <v>50.0</v>
      </c>
      <c r="AB18" s="70">
        <v>40.0</v>
      </c>
      <c r="AC18" s="70">
        <v>310.0</v>
      </c>
      <c r="AD18" s="70">
        <v>51.67</v>
      </c>
      <c r="AE18" s="70">
        <v>17.0</v>
      </c>
      <c r="AF18" s="70">
        <f t="shared" si="1"/>
        <v>120</v>
      </c>
    </row>
    <row r="19">
      <c r="A19" s="60" t="s">
        <v>51</v>
      </c>
      <c r="B19" s="76" t="s">
        <v>44</v>
      </c>
      <c r="C19" s="60"/>
      <c r="D19" s="71" t="s">
        <v>52</v>
      </c>
      <c r="E19" s="71" t="s">
        <v>31</v>
      </c>
      <c r="F19" s="71">
        <v>2.0</v>
      </c>
      <c r="G19" s="60"/>
      <c r="H19" s="60"/>
      <c r="I19" s="60"/>
      <c r="J19" s="60"/>
      <c r="K19" s="60"/>
      <c r="L19" s="60"/>
      <c r="M19" s="60" t="s">
        <v>31</v>
      </c>
      <c r="N19" s="60" t="s">
        <v>2780</v>
      </c>
      <c r="O19" s="60" t="s">
        <v>2768</v>
      </c>
      <c r="P19" s="60" t="s">
        <v>2784</v>
      </c>
      <c r="Q19" s="71">
        <v>0.0</v>
      </c>
      <c r="R19" s="71">
        <v>0.0</v>
      </c>
      <c r="S19" s="71">
        <v>0.0</v>
      </c>
      <c r="T19" s="71">
        <v>1.0</v>
      </c>
      <c r="U19" s="71">
        <v>0.0</v>
      </c>
      <c r="V19" s="71">
        <v>0.0</v>
      </c>
      <c r="W19" s="71">
        <v>53.0</v>
      </c>
      <c r="X19" s="71">
        <v>51.0</v>
      </c>
      <c r="Y19" s="71">
        <v>53.0</v>
      </c>
      <c r="Z19" s="71">
        <v>61.0</v>
      </c>
      <c r="AA19" s="71">
        <v>56.0</v>
      </c>
      <c r="AB19" s="71">
        <v>40.0</v>
      </c>
      <c r="AC19" s="71">
        <v>314.0</v>
      </c>
      <c r="AD19" s="71">
        <v>52.33</v>
      </c>
      <c r="AE19" s="71">
        <v>18.0</v>
      </c>
      <c r="AF19" s="71">
        <f t="shared" si="1"/>
        <v>112</v>
      </c>
    </row>
    <row r="20">
      <c r="A20" s="60" t="s">
        <v>50</v>
      </c>
      <c r="B20" s="76" t="s">
        <v>44</v>
      </c>
      <c r="C20" s="60"/>
      <c r="D20" s="71" t="s">
        <v>28</v>
      </c>
      <c r="E20" s="71" t="s">
        <v>31</v>
      </c>
      <c r="F20" s="71">
        <v>2.0</v>
      </c>
      <c r="G20" s="60"/>
      <c r="H20" s="60"/>
      <c r="I20" s="60"/>
      <c r="J20" s="60"/>
      <c r="K20" s="60"/>
      <c r="L20" s="60"/>
      <c r="M20" s="60" t="s">
        <v>31</v>
      </c>
      <c r="N20" s="60" t="s">
        <v>2768</v>
      </c>
      <c r="O20" s="60"/>
      <c r="P20" s="60" t="s">
        <v>2785</v>
      </c>
      <c r="Q20" s="71">
        <v>0.0</v>
      </c>
      <c r="R20" s="71">
        <v>0.0</v>
      </c>
      <c r="S20" s="71">
        <v>0.0</v>
      </c>
      <c r="T20" s="71">
        <v>1.0</v>
      </c>
      <c r="U20" s="71">
        <v>0.0</v>
      </c>
      <c r="V20" s="71">
        <v>0.0</v>
      </c>
      <c r="W20" s="71">
        <v>55.0</v>
      </c>
      <c r="X20" s="71">
        <v>55.0</v>
      </c>
      <c r="Y20" s="71">
        <v>45.0</v>
      </c>
      <c r="Z20" s="71">
        <v>63.0</v>
      </c>
      <c r="AA20" s="71">
        <v>45.0</v>
      </c>
      <c r="AB20" s="71">
        <v>45.0</v>
      </c>
      <c r="AC20" s="71">
        <v>308.0</v>
      </c>
      <c r="AD20" s="71">
        <v>51.33</v>
      </c>
      <c r="AE20" s="71">
        <v>19.0</v>
      </c>
      <c r="AF20" s="71">
        <f t="shared" si="1"/>
        <v>118</v>
      </c>
    </row>
    <row r="21">
      <c r="A21" s="46" t="s">
        <v>43</v>
      </c>
      <c r="B21" s="76" t="s">
        <v>44</v>
      </c>
      <c r="C21" s="46"/>
      <c r="D21" s="46" t="s">
        <v>45</v>
      </c>
      <c r="E21" s="46" t="s">
        <v>31</v>
      </c>
      <c r="F21" s="46">
        <v>2.0</v>
      </c>
      <c r="G21" s="46"/>
      <c r="H21" s="46"/>
      <c r="I21" s="46"/>
      <c r="J21" s="46"/>
      <c r="K21" s="46"/>
      <c r="L21" s="46"/>
      <c r="M21" s="46" t="s">
        <v>31</v>
      </c>
      <c r="N21" s="46" t="s">
        <v>2780</v>
      </c>
      <c r="O21" s="46"/>
      <c r="P21" s="46" t="s">
        <v>2786</v>
      </c>
      <c r="Q21" s="70">
        <v>0.0</v>
      </c>
      <c r="R21" s="70">
        <v>0.0</v>
      </c>
      <c r="S21" s="70">
        <v>0.0</v>
      </c>
      <c r="T21" s="70">
        <v>0.0</v>
      </c>
      <c r="U21" s="70">
        <v>0.0</v>
      </c>
      <c r="V21" s="70">
        <v>1.0</v>
      </c>
      <c r="W21" s="70">
        <v>41.0</v>
      </c>
      <c r="X21" s="70">
        <v>56.0</v>
      </c>
      <c r="Y21" s="70">
        <v>40.0</v>
      </c>
      <c r="Z21" s="70">
        <v>62.0</v>
      </c>
      <c r="AA21" s="70">
        <v>44.0</v>
      </c>
      <c r="AB21" s="70">
        <v>71.0</v>
      </c>
      <c r="AC21" s="70">
        <v>314.0</v>
      </c>
      <c r="AD21" s="70">
        <v>52.33</v>
      </c>
      <c r="AE21" s="70">
        <v>20.0</v>
      </c>
      <c r="AF21" s="70">
        <f t="shared" si="1"/>
        <v>118</v>
      </c>
    </row>
    <row r="22">
      <c r="A22" s="46" t="s">
        <v>53</v>
      </c>
      <c r="B22" s="76" t="s">
        <v>44</v>
      </c>
      <c r="C22" s="46"/>
      <c r="D22" s="46" t="s">
        <v>54</v>
      </c>
      <c r="E22" s="46" t="s">
        <v>31</v>
      </c>
      <c r="F22" s="46">
        <v>2.0</v>
      </c>
      <c r="G22" s="46"/>
      <c r="H22" s="46"/>
      <c r="I22" s="46"/>
      <c r="J22" s="46"/>
      <c r="K22" s="46"/>
      <c r="L22" s="46"/>
      <c r="M22" s="46"/>
      <c r="N22" s="46" t="s">
        <v>2780</v>
      </c>
      <c r="O22" s="46" t="s">
        <v>2768</v>
      </c>
      <c r="P22" s="46" t="s">
        <v>2787</v>
      </c>
      <c r="Q22" s="70">
        <v>0.0</v>
      </c>
      <c r="R22" s="70">
        <v>0.0</v>
      </c>
      <c r="S22" s="70">
        <v>0.0</v>
      </c>
      <c r="T22" s="70">
        <v>1.0</v>
      </c>
      <c r="U22" s="70">
        <v>0.0</v>
      </c>
      <c r="V22" s="70">
        <v>0.0</v>
      </c>
      <c r="W22" s="70">
        <v>50.0</v>
      </c>
      <c r="X22" s="70">
        <v>54.0</v>
      </c>
      <c r="Y22" s="70">
        <v>54.0</v>
      </c>
      <c r="Z22" s="70">
        <v>66.0</v>
      </c>
      <c r="AA22" s="70">
        <v>56.0</v>
      </c>
      <c r="AB22" s="70">
        <v>40.0</v>
      </c>
      <c r="AC22" s="70">
        <v>320.0</v>
      </c>
      <c r="AD22" s="70">
        <v>53.33</v>
      </c>
      <c r="AE22" s="70">
        <v>21.0</v>
      </c>
      <c r="AF22" s="70">
        <f t="shared" si="1"/>
        <v>120</v>
      </c>
    </row>
    <row r="23">
      <c r="A23" s="46" t="s">
        <v>83</v>
      </c>
      <c r="B23" s="77" t="s">
        <v>71</v>
      </c>
      <c r="C23" s="46"/>
      <c r="D23" s="46" t="s">
        <v>28</v>
      </c>
      <c r="E23" s="46" t="s">
        <v>31</v>
      </c>
      <c r="F23" s="46">
        <v>1.0</v>
      </c>
      <c r="G23" s="46"/>
      <c r="H23" s="46"/>
      <c r="I23" s="46"/>
      <c r="J23" s="46"/>
      <c r="K23" s="46"/>
      <c r="L23" s="46"/>
      <c r="M23" s="46"/>
      <c r="N23" s="46" t="s">
        <v>2768</v>
      </c>
      <c r="O23" s="46"/>
      <c r="P23" s="46" t="s">
        <v>2788</v>
      </c>
      <c r="Q23" s="70">
        <v>0.0</v>
      </c>
      <c r="R23" s="70">
        <v>0.0</v>
      </c>
      <c r="S23" s="70">
        <v>0.0</v>
      </c>
      <c r="T23" s="70">
        <v>0.0</v>
      </c>
      <c r="U23" s="70">
        <v>0.0</v>
      </c>
      <c r="V23" s="70">
        <v>1.0</v>
      </c>
      <c r="W23" s="70">
        <v>38.0</v>
      </c>
      <c r="X23" s="70">
        <v>30.0</v>
      </c>
      <c r="Y23" s="70">
        <v>41.0</v>
      </c>
      <c r="Z23" s="70">
        <v>30.0</v>
      </c>
      <c r="AA23" s="70">
        <v>41.0</v>
      </c>
      <c r="AB23" s="70">
        <v>60.0</v>
      </c>
      <c r="AC23" s="70">
        <v>240.0</v>
      </c>
      <c r="AD23" s="70">
        <v>40.0</v>
      </c>
      <c r="AE23" s="70">
        <v>22.0</v>
      </c>
      <c r="AF23" s="70">
        <f t="shared" si="1"/>
        <v>60</v>
      </c>
    </row>
    <row r="24">
      <c r="A24" s="46" t="s">
        <v>78</v>
      </c>
      <c r="B24" s="78" t="s">
        <v>81</v>
      </c>
      <c r="C24" s="46"/>
      <c r="D24" s="46" t="s">
        <v>28</v>
      </c>
      <c r="E24" s="46" t="s">
        <v>31</v>
      </c>
      <c r="F24" s="46" t="s">
        <v>82</v>
      </c>
      <c r="G24" s="46" t="s">
        <v>31</v>
      </c>
      <c r="H24" s="46"/>
      <c r="I24" s="46"/>
      <c r="J24" s="46"/>
      <c r="K24" s="46"/>
      <c r="L24" s="46"/>
      <c r="M24" s="46"/>
      <c r="N24" s="46" t="s">
        <v>2768</v>
      </c>
      <c r="O24" s="46" t="s">
        <v>172</v>
      </c>
      <c r="P24" s="46" t="s">
        <v>2789</v>
      </c>
      <c r="Q24" s="70">
        <v>0.0</v>
      </c>
      <c r="R24" s="70">
        <v>0.0</v>
      </c>
      <c r="S24" s="70">
        <v>0.0</v>
      </c>
      <c r="T24" s="70">
        <v>0.0</v>
      </c>
      <c r="U24" s="70">
        <v>0.0</v>
      </c>
      <c r="V24" s="70">
        <v>1.0</v>
      </c>
      <c r="W24" s="70">
        <v>60.0</v>
      </c>
      <c r="X24" s="70">
        <v>45.0</v>
      </c>
      <c r="Y24" s="70">
        <v>70.0</v>
      </c>
      <c r="Z24" s="70">
        <v>45.0</v>
      </c>
      <c r="AA24" s="70">
        <v>90.0</v>
      </c>
      <c r="AB24" s="70">
        <v>95.0</v>
      </c>
      <c r="AC24" s="70">
        <v>405.0</v>
      </c>
      <c r="AD24" s="70">
        <v>67.5</v>
      </c>
      <c r="AE24" s="70">
        <v>23.0</v>
      </c>
      <c r="AF24" s="70">
        <f t="shared" si="1"/>
        <v>90</v>
      </c>
    </row>
    <row r="25">
      <c r="A25" s="46" t="s">
        <v>105</v>
      </c>
      <c r="B25" s="77" t="s">
        <v>71</v>
      </c>
      <c r="C25" s="72" t="s">
        <v>56</v>
      </c>
      <c r="D25" s="46" t="s">
        <v>28</v>
      </c>
      <c r="E25" s="46" t="s">
        <v>31</v>
      </c>
      <c r="F25" s="46">
        <v>2.0</v>
      </c>
      <c r="G25" s="46"/>
      <c r="H25" s="46"/>
      <c r="I25" s="46"/>
      <c r="J25" s="46"/>
      <c r="K25" s="46"/>
      <c r="L25" s="46"/>
      <c r="M25" s="46"/>
      <c r="N25" s="46" t="s">
        <v>56</v>
      </c>
      <c r="O25" s="46"/>
      <c r="P25" s="46" t="s">
        <v>2790</v>
      </c>
      <c r="Q25" s="70">
        <v>0.0</v>
      </c>
      <c r="R25" s="70">
        <v>0.0</v>
      </c>
      <c r="S25" s="70">
        <v>0.0</v>
      </c>
      <c r="T25" s="70">
        <v>0.0</v>
      </c>
      <c r="U25" s="70">
        <v>0.0</v>
      </c>
      <c r="V25" s="70">
        <v>1.0</v>
      </c>
      <c r="W25" s="70">
        <v>40.0</v>
      </c>
      <c r="X25" s="70">
        <v>45.0</v>
      </c>
      <c r="Y25" s="70">
        <v>40.0</v>
      </c>
      <c r="Z25" s="70">
        <v>35.0</v>
      </c>
      <c r="AA25" s="70">
        <v>35.0</v>
      </c>
      <c r="AB25" s="70">
        <v>56.0</v>
      </c>
      <c r="AC25" s="70">
        <v>251.0</v>
      </c>
      <c r="AD25" s="70">
        <v>41.83</v>
      </c>
      <c r="AE25" s="70">
        <v>24.0</v>
      </c>
      <c r="AF25" s="70">
        <f t="shared" si="1"/>
        <v>80</v>
      </c>
    </row>
    <row r="26">
      <c r="A26" s="46" t="s">
        <v>106</v>
      </c>
      <c r="B26" s="77" t="s">
        <v>71</v>
      </c>
      <c r="C26" s="46"/>
      <c r="D26" s="46" t="s">
        <v>28</v>
      </c>
      <c r="E26" s="46" t="s">
        <v>31</v>
      </c>
      <c r="F26" s="46">
        <v>1.0</v>
      </c>
      <c r="G26" s="46"/>
      <c r="H26" s="46"/>
      <c r="I26" s="46"/>
      <c r="J26" s="46"/>
      <c r="K26" s="46"/>
      <c r="L26" s="46"/>
      <c r="M26" s="46"/>
      <c r="N26" s="46" t="s">
        <v>2768</v>
      </c>
      <c r="O26" s="46"/>
      <c r="P26" s="46" t="s">
        <v>2791</v>
      </c>
      <c r="Q26" s="70">
        <v>0.0</v>
      </c>
      <c r="R26" s="70">
        <v>0.0</v>
      </c>
      <c r="S26" s="70">
        <v>0.0</v>
      </c>
      <c r="T26" s="70">
        <v>0.0</v>
      </c>
      <c r="U26" s="70">
        <v>0.0</v>
      </c>
      <c r="V26" s="70">
        <v>1.0</v>
      </c>
      <c r="W26" s="70">
        <v>30.0</v>
      </c>
      <c r="X26" s="70">
        <v>56.0</v>
      </c>
      <c r="Y26" s="70">
        <v>35.0</v>
      </c>
      <c r="Z26" s="70">
        <v>25.0</v>
      </c>
      <c r="AA26" s="70">
        <v>35.0</v>
      </c>
      <c r="AB26" s="70">
        <v>72.0</v>
      </c>
      <c r="AC26" s="70">
        <v>253.0</v>
      </c>
      <c r="AD26" s="70">
        <v>42.17</v>
      </c>
      <c r="AE26" s="70">
        <v>25.0</v>
      </c>
      <c r="AF26" s="70">
        <f t="shared" si="1"/>
        <v>81</v>
      </c>
    </row>
    <row r="27">
      <c r="A27" s="46" t="s">
        <v>99</v>
      </c>
      <c r="B27" s="69" t="s">
        <v>30</v>
      </c>
      <c r="C27" s="46"/>
      <c r="D27" s="46" t="s">
        <v>28</v>
      </c>
      <c r="E27" s="46" t="s">
        <v>31</v>
      </c>
      <c r="F27" s="46">
        <v>1.0</v>
      </c>
      <c r="G27" s="46"/>
      <c r="H27" s="46"/>
      <c r="I27" s="46"/>
      <c r="J27" s="46"/>
      <c r="K27" s="46"/>
      <c r="L27" s="46"/>
      <c r="M27" s="46"/>
      <c r="N27" s="46" t="s">
        <v>2768</v>
      </c>
      <c r="O27" s="46" t="s">
        <v>186</v>
      </c>
      <c r="P27" s="46" t="s">
        <v>2792</v>
      </c>
      <c r="Q27" s="70">
        <v>0.0</v>
      </c>
      <c r="R27" s="70">
        <v>1.0</v>
      </c>
      <c r="S27" s="70">
        <v>0.0</v>
      </c>
      <c r="T27" s="70">
        <v>0.0</v>
      </c>
      <c r="U27" s="70">
        <v>0.0</v>
      </c>
      <c r="V27" s="70">
        <v>0.0</v>
      </c>
      <c r="W27" s="70">
        <v>35.0</v>
      </c>
      <c r="X27" s="70">
        <v>60.0</v>
      </c>
      <c r="Y27" s="70">
        <v>44.0</v>
      </c>
      <c r="Z27" s="70">
        <v>40.0</v>
      </c>
      <c r="AA27" s="70">
        <v>54.0</v>
      </c>
      <c r="AB27" s="70">
        <v>55.0</v>
      </c>
      <c r="AC27" s="70">
        <v>288.0</v>
      </c>
      <c r="AD27" s="70">
        <v>48.0</v>
      </c>
      <c r="AE27" s="70">
        <v>26.0</v>
      </c>
      <c r="AF27" s="70">
        <f t="shared" si="1"/>
        <v>100</v>
      </c>
    </row>
    <row r="28">
      <c r="A28" s="46" t="s">
        <v>102</v>
      </c>
      <c r="B28" s="77" t="s">
        <v>71</v>
      </c>
      <c r="C28" s="46"/>
      <c r="D28" s="46" t="s">
        <v>28</v>
      </c>
      <c r="E28" s="46" t="s">
        <v>31</v>
      </c>
      <c r="F28" s="46">
        <v>1.0</v>
      </c>
      <c r="G28" s="46"/>
      <c r="H28" s="46"/>
      <c r="I28" s="46"/>
      <c r="J28" s="46"/>
      <c r="K28" s="46"/>
      <c r="L28" s="46"/>
      <c r="M28" s="46"/>
      <c r="N28" s="46" t="s">
        <v>2768</v>
      </c>
      <c r="O28" s="46"/>
      <c r="P28" s="46" t="s">
        <v>2793</v>
      </c>
      <c r="Q28" s="70">
        <v>0.0</v>
      </c>
      <c r="R28" s="70">
        <v>0.0</v>
      </c>
      <c r="S28" s="70">
        <v>0.0</v>
      </c>
      <c r="T28" s="70">
        <v>0.0</v>
      </c>
      <c r="U28" s="70">
        <v>0.0</v>
      </c>
      <c r="V28" s="70">
        <v>1.0</v>
      </c>
      <c r="W28" s="70">
        <v>40.0</v>
      </c>
      <c r="X28" s="70">
        <v>45.0</v>
      </c>
      <c r="Y28" s="70">
        <v>35.0</v>
      </c>
      <c r="Z28" s="70">
        <v>40.0</v>
      </c>
      <c r="AA28" s="70">
        <v>40.0</v>
      </c>
      <c r="AB28" s="70">
        <v>90.0</v>
      </c>
      <c r="AC28" s="70">
        <v>290.0</v>
      </c>
      <c r="AD28" s="70">
        <v>48.33</v>
      </c>
      <c r="AE28" s="70">
        <v>27.0</v>
      </c>
      <c r="AF28" s="70">
        <f t="shared" si="1"/>
        <v>85</v>
      </c>
    </row>
    <row r="29">
      <c r="A29" s="46" t="s">
        <v>100</v>
      </c>
      <c r="B29" s="77" t="s">
        <v>71</v>
      </c>
      <c r="C29" s="72" t="s">
        <v>56</v>
      </c>
      <c r="D29" s="46" t="s">
        <v>28</v>
      </c>
      <c r="E29" s="46" t="s">
        <v>31</v>
      </c>
      <c r="F29" s="46">
        <v>1.0</v>
      </c>
      <c r="G29" s="46"/>
      <c r="H29" s="46"/>
      <c r="I29" s="46"/>
      <c r="J29" s="46"/>
      <c r="K29" s="46"/>
      <c r="L29" s="46"/>
      <c r="M29" s="46"/>
      <c r="N29" s="46" t="s">
        <v>56</v>
      </c>
      <c r="O29" s="46"/>
      <c r="P29" s="46" t="s">
        <v>2794</v>
      </c>
      <c r="Q29" s="70">
        <v>1.0</v>
      </c>
      <c r="R29" s="70">
        <v>0.0</v>
      </c>
      <c r="S29" s="70">
        <v>0.0</v>
      </c>
      <c r="T29" s="70">
        <v>0.0</v>
      </c>
      <c r="U29" s="70">
        <v>0.0</v>
      </c>
      <c r="V29" s="70">
        <v>0.0</v>
      </c>
      <c r="W29" s="70">
        <v>60.0</v>
      </c>
      <c r="X29" s="70">
        <v>30.0</v>
      </c>
      <c r="Y29" s="70">
        <v>30.0</v>
      </c>
      <c r="Z29" s="70">
        <v>36.0</v>
      </c>
      <c r="AA29" s="70">
        <v>56.0</v>
      </c>
      <c r="AB29" s="70">
        <v>50.0</v>
      </c>
      <c r="AC29" s="70">
        <v>262.0</v>
      </c>
      <c r="AD29" s="70">
        <v>43.67</v>
      </c>
      <c r="AE29" s="70">
        <v>28.0</v>
      </c>
      <c r="AF29" s="70">
        <f t="shared" si="1"/>
        <v>66</v>
      </c>
    </row>
    <row r="30">
      <c r="A30" s="46" t="s">
        <v>107</v>
      </c>
      <c r="B30" s="79" t="s">
        <v>90</v>
      </c>
      <c r="C30" s="69" t="s">
        <v>30</v>
      </c>
      <c r="D30" s="46" t="s">
        <v>28</v>
      </c>
      <c r="E30" s="46" t="s">
        <v>31</v>
      </c>
      <c r="F30" s="46">
        <v>1.0</v>
      </c>
      <c r="G30" s="46"/>
      <c r="H30" s="46"/>
      <c r="I30" s="46"/>
      <c r="J30" s="46"/>
      <c r="K30" s="46"/>
      <c r="L30" s="46"/>
      <c r="M30" s="46"/>
      <c r="N30" s="46" t="s">
        <v>90</v>
      </c>
      <c r="O30" s="46"/>
      <c r="P30" s="46" t="s">
        <v>2795</v>
      </c>
      <c r="Q30" s="70">
        <v>0.0</v>
      </c>
      <c r="R30" s="70">
        <v>1.0</v>
      </c>
      <c r="S30" s="70">
        <v>0.0</v>
      </c>
      <c r="T30" s="70">
        <v>0.0</v>
      </c>
      <c r="U30" s="70">
        <v>0.0</v>
      </c>
      <c r="V30" s="70">
        <v>0.0</v>
      </c>
      <c r="W30" s="70">
        <v>40.0</v>
      </c>
      <c r="X30" s="70">
        <v>60.0</v>
      </c>
      <c r="Y30" s="70">
        <v>40.0</v>
      </c>
      <c r="Z30" s="70">
        <v>40.0</v>
      </c>
      <c r="AA30" s="70">
        <v>40.0</v>
      </c>
      <c r="AB30" s="70">
        <v>30.0</v>
      </c>
      <c r="AC30" s="70">
        <v>250.0</v>
      </c>
      <c r="AD30" s="70">
        <v>41.67</v>
      </c>
      <c r="AE30" s="70">
        <v>29.0</v>
      </c>
      <c r="AF30" s="70">
        <f t="shared" si="1"/>
        <v>100</v>
      </c>
    </row>
    <row r="31">
      <c r="A31" s="46" t="s">
        <v>95</v>
      </c>
      <c r="B31" s="77" t="s">
        <v>71</v>
      </c>
      <c r="C31" s="46"/>
      <c r="D31" s="46" t="s">
        <v>98</v>
      </c>
      <c r="E31" s="46" t="s">
        <v>31</v>
      </c>
      <c r="F31" s="46">
        <v>1.0</v>
      </c>
      <c r="G31" s="46"/>
      <c r="H31" s="46"/>
      <c r="I31" s="46"/>
      <c r="J31" s="46"/>
      <c r="K31" s="46"/>
      <c r="L31" s="46"/>
      <c r="M31" s="46"/>
      <c r="N31" s="46" t="s">
        <v>2780</v>
      </c>
      <c r="O31" s="46" t="s">
        <v>2768</v>
      </c>
      <c r="P31" s="46" t="s">
        <v>2796</v>
      </c>
      <c r="Q31" s="70">
        <v>1.0</v>
      </c>
      <c r="R31" s="70">
        <v>0.0</v>
      </c>
      <c r="S31" s="70">
        <v>0.0</v>
      </c>
      <c r="T31" s="70">
        <v>0.0</v>
      </c>
      <c r="U31" s="70">
        <v>0.0</v>
      </c>
      <c r="V31" s="70">
        <v>0.0</v>
      </c>
      <c r="W31" s="70">
        <v>59.0</v>
      </c>
      <c r="X31" s="70">
        <v>45.0</v>
      </c>
      <c r="Y31" s="70">
        <v>40.0</v>
      </c>
      <c r="Z31" s="70">
        <v>35.0</v>
      </c>
      <c r="AA31" s="70">
        <v>40.0</v>
      </c>
      <c r="AB31" s="70">
        <v>31.0</v>
      </c>
      <c r="AC31" s="70">
        <v>250.0</v>
      </c>
      <c r="AD31" s="70">
        <v>41.67</v>
      </c>
      <c r="AE31" s="70">
        <v>30.0</v>
      </c>
      <c r="AF31" s="70">
        <f t="shared" si="1"/>
        <v>80</v>
      </c>
    </row>
    <row r="32">
      <c r="A32" s="46" t="s">
        <v>104</v>
      </c>
      <c r="B32" s="77" t="s">
        <v>71</v>
      </c>
      <c r="C32" s="46"/>
      <c r="D32" s="46" t="s">
        <v>28</v>
      </c>
      <c r="E32" s="46" t="s">
        <v>31</v>
      </c>
      <c r="F32" s="46">
        <v>1.0</v>
      </c>
      <c r="G32" s="46"/>
      <c r="H32" s="46"/>
      <c r="I32" s="46"/>
      <c r="J32" s="46"/>
      <c r="K32" s="46"/>
      <c r="L32" s="46"/>
      <c r="M32" s="46"/>
      <c r="N32" s="46" t="s">
        <v>2768</v>
      </c>
      <c r="O32" s="46"/>
      <c r="P32" s="46" t="s">
        <v>2797</v>
      </c>
      <c r="Q32" s="70">
        <v>0.0</v>
      </c>
      <c r="R32" s="70">
        <v>1.0</v>
      </c>
      <c r="S32" s="70">
        <v>0.0</v>
      </c>
      <c r="T32" s="70">
        <v>0.0</v>
      </c>
      <c r="U32" s="70">
        <v>0.0</v>
      </c>
      <c r="V32" s="70">
        <v>0.0</v>
      </c>
      <c r="W32" s="70">
        <v>45.0</v>
      </c>
      <c r="X32" s="70">
        <v>55.0</v>
      </c>
      <c r="Y32" s="70">
        <v>39.0</v>
      </c>
      <c r="Z32" s="70">
        <v>35.0</v>
      </c>
      <c r="AA32" s="70">
        <v>39.0</v>
      </c>
      <c r="AB32" s="70">
        <v>42.0</v>
      </c>
      <c r="AC32" s="70">
        <v>255.0</v>
      </c>
      <c r="AD32" s="70">
        <v>42.5</v>
      </c>
      <c r="AE32" s="70">
        <v>31.0</v>
      </c>
      <c r="AF32" s="70">
        <f t="shared" si="1"/>
        <v>90</v>
      </c>
    </row>
    <row r="33">
      <c r="A33" s="46" t="s">
        <v>93</v>
      </c>
      <c r="B33" s="77" t="s">
        <v>71</v>
      </c>
      <c r="C33" s="72" t="s">
        <v>56</v>
      </c>
      <c r="D33" s="46" t="s">
        <v>28</v>
      </c>
      <c r="E33" s="46" t="s">
        <v>31</v>
      </c>
      <c r="F33" s="46">
        <v>1.0</v>
      </c>
      <c r="G33" s="46"/>
      <c r="H33" s="46"/>
      <c r="I33" s="46"/>
      <c r="J33" s="46"/>
      <c r="K33" s="46"/>
      <c r="L33" s="46"/>
      <c r="M33" s="46"/>
      <c r="N33" s="46" t="s">
        <v>56</v>
      </c>
      <c r="O33" s="46"/>
      <c r="P33" s="46" t="s">
        <v>2798</v>
      </c>
      <c r="Q33" s="70">
        <v>0.0</v>
      </c>
      <c r="R33" s="70">
        <v>0.0</v>
      </c>
      <c r="S33" s="70">
        <v>0.0</v>
      </c>
      <c r="T33" s="70">
        <v>0.0</v>
      </c>
      <c r="U33" s="70">
        <v>0.0</v>
      </c>
      <c r="V33" s="70">
        <v>1.0</v>
      </c>
      <c r="W33" s="70">
        <v>40.0</v>
      </c>
      <c r="X33" s="70">
        <v>60.0</v>
      </c>
      <c r="Y33" s="70">
        <v>30.0</v>
      </c>
      <c r="Z33" s="70">
        <v>31.0</v>
      </c>
      <c r="AA33" s="70">
        <v>31.0</v>
      </c>
      <c r="AB33" s="70">
        <v>70.0</v>
      </c>
      <c r="AC33" s="70">
        <v>262.0</v>
      </c>
      <c r="AD33" s="70">
        <v>43.67</v>
      </c>
      <c r="AE33" s="70">
        <v>32.0</v>
      </c>
      <c r="AF33" s="70">
        <f t="shared" si="1"/>
        <v>91</v>
      </c>
    </row>
    <row r="34">
      <c r="A34" s="46" t="s">
        <v>91</v>
      </c>
      <c r="B34" s="79" t="s">
        <v>90</v>
      </c>
      <c r="C34" s="46"/>
      <c r="D34" s="46" t="s">
        <v>92</v>
      </c>
      <c r="E34" s="46" t="s">
        <v>31</v>
      </c>
      <c r="F34" s="46">
        <v>1.0</v>
      </c>
      <c r="G34" s="46"/>
      <c r="H34" s="46"/>
      <c r="I34" s="46"/>
      <c r="J34" s="46"/>
      <c r="K34" s="46"/>
      <c r="L34" s="46"/>
      <c r="M34" s="46"/>
      <c r="N34" s="46" t="s">
        <v>90</v>
      </c>
      <c r="O34" s="46"/>
      <c r="P34" s="46" t="s">
        <v>2799</v>
      </c>
      <c r="Q34" s="70">
        <v>0.0</v>
      </c>
      <c r="R34" s="70">
        <v>0.0</v>
      </c>
      <c r="S34" s="70">
        <v>1.0</v>
      </c>
      <c r="T34" s="70">
        <v>0.0</v>
      </c>
      <c r="U34" s="70">
        <v>0.0</v>
      </c>
      <c r="V34" s="70">
        <v>0.0</v>
      </c>
      <c r="W34" s="70">
        <v>50.0</v>
      </c>
      <c r="X34" s="70">
        <v>65.0</v>
      </c>
      <c r="Y34" s="70">
        <v>90.0</v>
      </c>
      <c r="Z34" s="70">
        <v>35.0</v>
      </c>
      <c r="AA34" s="70">
        <v>35.0</v>
      </c>
      <c r="AB34" s="70">
        <v>15.0</v>
      </c>
      <c r="AC34" s="70">
        <v>290.0</v>
      </c>
      <c r="AD34" s="70">
        <v>48.33</v>
      </c>
      <c r="AE34" s="70">
        <v>33.0</v>
      </c>
      <c r="AF34" s="70">
        <f t="shared" si="1"/>
        <v>100</v>
      </c>
    </row>
    <row r="35">
      <c r="A35" s="46" t="s">
        <v>87</v>
      </c>
      <c r="B35" s="79" t="s">
        <v>90</v>
      </c>
      <c r="C35" s="72" t="s">
        <v>56</v>
      </c>
      <c r="D35" s="46" t="s">
        <v>28</v>
      </c>
      <c r="E35" s="46" t="s">
        <v>31</v>
      </c>
      <c r="F35" s="46">
        <v>1.0</v>
      </c>
      <c r="G35" s="46"/>
      <c r="H35" s="46"/>
      <c r="I35" s="46"/>
      <c r="J35" s="46"/>
      <c r="K35" s="46"/>
      <c r="L35" s="46"/>
      <c r="M35" s="46"/>
      <c r="N35" s="46" t="s">
        <v>90</v>
      </c>
      <c r="O35" s="46"/>
      <c r="P35" s="46" t="s">
        <v>2800</v>
      </c>
      <c r="Q35" s="70">
        <v>0.0</v>
      </c>
      <c r="R35" s="70">
        <v>0.0</v>
      </c>
      <c r="S35" s="70">
        <v>0.0</v>
      </c>
      <c r="T35" s="70">
        <v>0.0</v>
      </c>
      <c r="U35" s="70">
        <v>0.0</v>
      </c>
      <c r="V35" s="70">
        <v>1.0</v>
      </c>
      <c r="W35" s="70">
        <v>30.0</v>
      </c>
      <c r="X35" s="70">
        <v>30.0</v>
      </c>
      <c r="Y35" s="70">
        <v>42.0</v>
      </c>
      <c r="Z35" s="70">
        <v>30.0</v>
      </c>
      <c r="AA35" s="70">
        <v>42.0</v>
      </c>
      <c r="AB35" s="70">
        <v>70.0</v>
      </c>
      <c r="AC35" s="70">
        <v>244.0</v>
      </c>
      <c r="AD35" s="70">
        <v>40.67</v>
      </c>
      <c r="AE35" s="70">
        <v>34.0</v>
      </c>
      <c r="AF35" s="70">
        <f t="shared" si="1"/>
        <v>60</v>
      </c>
    </row>
    <row r="36">
      <c r="A36" s="46" t="s">
        <v>161</v>
      </c>
      <c r="B36" s="69" t="s">
        <v>30</v>
      </c>
      <c r="C36" s="46"/>
      <c r="D36" s="46" t="s">
        <v>28</v>
      </c>
      <c r="E36" s="46" t="s">
        <v>31</v>
      </c>
      <c r="F36" s="46">
        <v>1.0</v>
      </c>
      <c r="G36" s="46"/>
      <c r="H36" s="46"/>
      <c r="I36" s="46"/>
      <c r="J36" s="46"/>
      <c r="K36" s="46"/>
      <c r="L36" s="46"/>
      <c r="M36" s="46"/>
      <c r="N36" s="46" t="s">
        <v>2801</v>
      </c>
      <c r="O36" s="46"/>
      <c r="P36" s="46" t="s">
        <v>2802</v>
      </c>
      <c r="Q36" s="70">
        <v>1.0</v>
      </c>
      <c r="R36" s="70">
        <v>0.0</v>
      </c>
      <c r="S36" s="70">
        <v>0.0</v>
      </c>
      <c r="T36" s="70">
        <v>0.0</v>
      </c>
      <c r="U36" s="70">
        <v>0.0</v>
      </c>
      <c r="V36" s="70">
        <v>0.0</v>
      </c>
      <c r="W36" s="70">
        <v>80.0</v>
      </c>
      <c r="X36" s="70">
        <v>80.0</v>
      </c>
      <c r="Y36" s="70">
        <v>50.0</v>
      </c>
      <c r="Z36" s="70">
        <v>40.0</v>
      </c>
      <c r="AA36" s="70">
        <v>50.0</v>
      </c>
      <c r="AB36" s="70">
        <v>25.0</v>
      </c>
      <c r="AC36" s="70">
        <v>325.0</v>
      </c>
      <c r="AD36" s="70">
        <v>54.17</v>
      </c>
      <c r="AE36" s="70">
        <v>35.0</v>
      </c>
      <c r="AF36" s="70">
        <f t="shared" si="1"/>
        <v>120</v>
      </c>
    </row>
    <row r="37">
      <c r="A37" s="46" t="s">
        <v>159</v>
      </c>
      <c r="B37" s="76" t="s">
        <v>44</v>
      </c>
      <c r="C37" s="46"/>
      <c r="D37" s="46" t="s">
        <v>28</v>
      </c>
      <c r="E37" s="46" t="s">
        <v>31</v>
      </c>
      <c r="F37" s="46">
        <v>1.0</v>
      </c>
      <c r="G37" s="46"/>
      <c r="H37" s="46"/>
      <c r="I37" s="46"/>
      <c r="J37" s="46"/>
      <c r="K37" s="46"/>
      <c r="L37" s="46"/>
      <c r="M37" s="46"/>
      <c r="N37" s="46" t="s">
        <v>2803</v>
      </c>
      <c r="O37" s="46"/>
      <c r="P37" s="46" t="s">
        <v>2804</v>
      </c>
      <c r="Q37" s="70">
        <v>0.0</v>
      </c>
      <c r="R37" s="70">
        <v>1.0</v>
      </c>
      <c r="S37" s="70">
        <v>0.0</v>
      </c>
      <c r="T37" s="70">
        <v>0.0</v>
      </c>
      <c r="U37" s="70">
        <v>0.0</v>
      </c>
      <c r="V37" s="70">
        <v>0.0</v>
      </c>
      <c r="W37" s="70">
        <v>45.0</v>
      </c>
      <c r="X37" s="70">
        <v>67.0</v>
      </c>
      <c r="Y37" s="70">
        <v>60.0</v>
      </c>
      <c r="Z37" s="70">
        <v>35.0</v>
      </c>
      <c r="AA37" s="70">
        <v>50.0</v>
      </c>
      <c r="AB37" s="70">
        <v>63.0</v>
      </c>
      <c r="AC37" s="70">
        <v>320.0</v>
      </c>
      <c r="AD37" s="70">
        <v>53.33</v>
      </c>
      <c r="AE37" s="70">
        <v>36.0</v>
      </c>
      <c r="AF37" s="70">
        <f t="shared" si="1"/>
        <v>102</v>
      </c>
    </row>
    <row r="38">
      <c r="A38" s="46" t="s">
        <v>157</v>
      </c>
      <c r="B38" s="76" t="s">
        <v>44</v>
      </c>
      <c r="C38" s="46"/>
      <c r="D38" s="46" t="s">
        <v>28</v>
      </c>
      <c r="E38" s="46" t="s">
        <v>31</v>
      </c>
      <c r="F38" s="46">
        <v>1.0</v>
      </c>
      <c r="G38" s="46"/>
      <c r="H38" s="46"/>
      <c r="I38" s="46"/>
      <c r="J38" s="46"/>
      <c r="K38" s="46"/>
      <c r="L38" s="46"/>
      <c r="M38" s="46"/>
      <c r="N38" s="46" t="s">
        <v>2803</v>
      </c>
      <c r="O38" s="46"/>
      <c r="P38" s="46" t="s">
        <v>2805</v>
      </c>
      <c r="Q38" s="70">
        <v>0.0</v>
      </c>
      <c r="R38" s="70">
        <v>0.0</v>
      </c>
      <c r="S38" s="70">
        <v>0.0</v>
      </c>
      <c r="T38" s="70">
        <v>0.0</v>
      </c>
      <c r="U38" s="70">
        <v>0.0</v>
      </c>
      <c r="V38" s="70">
        <v>1.0</v>
      </c>
      <c r="W38" s="70">
        <v>49.0</v>
      </c>
      <c r="X38" s="70">
        <v>49.0</v>
      </c>
      <c r="Y38" s="70">
        <v>56.0</v>
      </c>
      <c r="Z38" s="70">
        <v>49.0</v>
      </c>
      <c r="AA38" s="70">
        <v>61.0</v>
      </c>
      <c r="AB38" s="70">
        <v>66.0</v>
      </c>
      <c r="AC38" s="70">
        <v>330.0</v>
      </c>
      <c r="AD38" s="70">
        <v>55.0</v>
      </c>
      <c r="AE38" s="70">
        <v>37.0</v>
      </c>
      <c r="AF38" s="70">
        <f t="shared" si="1"/>
        <v>98</v>
      </c>
    </row>
    <row r="39">
      <c r="A39" s="46" t="s">
        <v>164</v>
      </c>
      <c r="B39" s="80" t="s">
        <v>147</v>
      </c>
      <c r="C39" s="46"/>
      <c r="D39" s="46" t="s">
        <v>28</v>
      </c>
      <c r="E39" s="46" t="s">
        <v>31</v>
      </c>
      <c r="F39" s="46">
        <v>1.0</v>
      </c>
      <c r="G39" s="46"/>
      <c r="H39" s="46"/>
      <c r="I39" s="46"/>
      <c r="J39" s="46"/>
      <c r="K39" s="46"/>
      <c r="L39" s="46"/>
      <c r="M39" s="46"/>
      <c r="N39" s="46" t="s">
        <v>2768</v>
      </c>
      <c r="O39" s="46"/>
      <c r="P39" s="46" t="s">
        <v>2806</v>
      </c>
      <c r="Q39" s="70">
        <v>0.0</v>
      </c>
      <c r="R39" s="70">
        <v>1.0</v>
      </c>
      <c r="S39" s="70">
        <v>0.0</v>
      </c>
      <c r="T39" s="70">
        <v>0.0</v>
      </c>
      <c r="U39" s="70">
        <v>0.0</v>
      </c>
      <c r="V39" s="70">
        <v>0.0</v>
      </c>
      <c r="W39" s="70">
        <v>35.0</v>
      </c>
      <c r="X39" s="70">
        <v>55.0</v>
      </c>
      <c r="Y39" s="70">
        <v>35.0</v>
      </c>
      <c r="Z39" s="70">
        <v>30.0</v>
      </c>
      <c r="AA39" s="70">
        <v>30.0</v>
      </c>
      <c r="AB39" s="70">
        <v>35.0</v>
      </c>
      <c r="AC39" s="70">
        <v>220.0</v>
      </c>
      <c r="AD39" s="70">
        <v>36.67</v>
      </c>
      <c r="AE39" s="70">
        <v>44.0</v>
      </c>
      <c r="AF39" s="70">
        <f t="shared" si="1"/>
        <v>85</v>
      </c>
    </row>
    <row r="40">
      <c r="A40" s="46" t="s">
        <v>146</v>
      </c>
      <c r="B40" s="69" t="s">
        <v>30</v>
      </c>
      <c r="C40" s="80" t="s">
        <v>147</v>
      </c>
      <c r="D40" s="46" t="s">
        <v>28</v>
      </c>
      <c r="E40" s="46" t="s">
        <v>31</v>
      </c>
      <c r="F40" s="46">
        <v>1.0</v>
      </c>
      <c r="G40" s="46"/>
      <c r="H40" s="46"/>
      <c r="I40" s="46"/>
      <c r="J40" s="46"/>
      <c r="K40" s="46"/>
      <c r="L40" s="46"/>
      <c r="M40" s="46"/>
      <c r="N40" s="46" t="s">
        <v>2768</v>
      </c>
      <c r="O40" s="46"/>
      <c r="P40" s="46" t="s">
        <v>2807</v>
      </c>
      <c r="Q40" s="70">
        <v>0.0</v>
      </c>
      <c r="R40" s="70">
        <v>0.0</v>
      </c>
      <c r="S40" s="70">
        <v>0.0</v>
      </c>
      <c r="T40" s="70">
        <v>0.0</v>
      </c>
      <c r="U40" s="70">
        <v>0.0</v>
      </c>
      <c r="V40" s="70">
        <v>1.0</v>
      </c>
      <c r="W40" s="70">
        <v>63.0</v>
      </c>
      <c r="X40" s="70">
        <v>63.0</v>
      </c>
      <c r="Y40" s="70">
        <v>47.0</v>
      </c>
      <c r="Z40" s="70">
        <v>41.0</v>
      </c>
      <c r="AA40" s="70">
        <v>41.0</v>
      </c>
      <c r="AB40" s="70">
        <v>74.0</v>
      </c>
      <c r="AC40" s="70">
        <v>329.0</v>
      </c>
      <c r="AD40" s="70">
        <v>54.83</v>
      </c>
      <c r="AE40" s="70">
        <v>45.0</v>
      </c>
      <c r="AF40" s="70">
        <f t="shared" si="1"/>
        <v>104</v>
      </c>
    </row>
    <row r="41">
      <c r="A41" s="46" t="s">
        <v>150</v>
      </c>
      <c r="B41" s="69" t="s">
        <v>30</v>
      </c>
      <c r="C41" s="46"/>
      <c r="D41" s="46" t="s">
        <v>28</v>
      </c>
      <c r="E41" s="46" t="s">
        <v>31</v>
      </c>
      <c r="F41" s="46">
        <v>1.0</v>
      </c>
      <c r="G41" s="46"/>
      <c r="H41" s="46"/>
      <c r="I41" s="46"/>
      <c r="J41" s="46"/>
      <c r="K41" s="46"/>
      <c r="L41" s="46"/>
      <c r="M41" s="46"/>
      <c r="N41" s="46" t="s">
        <v>2808</v>
      </c>
      <c r="O41" s="46"/>
      <c r="P41" s="46" t="s">
        <v>2809</v>
      </c>
      <c r="Q41" s="70">
        <v>0.0</v>
      </c>
      <c r="R41" s="70">
        <v>0.0</v>
      </c>
      <c r="S41" s="70">
        <v>0.0</v>
      </c>
      <c r="T41" s="70">
        <v>0.0</v>
      </c>
      <c r="U41" s="70">
        <v>0.0</v>
      </c>
      <c r="V41" s="70">
        <v>1.0</v>
      </c>
      <c r="W41" s="70">
        <v>50.0</v>
      </c>
      <c r="X41" s="70">
        <v>50.0</v>
      </c>
      <c r="Y41" s="70">
        <v>62.0</v>
      </c>
      <c r="Z41" s="70">
        <v>40.0</v>
      </c>
      <c r="AA41" s="70">
        <v>62.0</v>
      </c>
      <c r="AB41" s="70">
        <v>65.0</v>
      </c>
      <c r="AC41" s="70">
        <v>329.0</v>
      </c>
      <c r="AD41" s="70">
        <v>54.83</v>
      </c>
      <c r="AE41" s="70">
        <v>46.0</v>
      </c>
      <c r="AF41" s="70">
        <f t="shared" si="1"/>
        <v>90</v>
      </c>
    </row>
    <row r="42">
      <c r="A42" s="46" t="s">
        <v>162</v>
      </c>
      <c r="B42" s="78" t="s">
        <v>81</v>
      </c>
      <c r="C42" s="46"/>
      <c r="D42" s="46" t="s">
        <v>28</v>
      </c>
      <c r="E42" s="46" t="s">
        <v>31</v>
      </c>
      <c r="F42" s="46">
        <v>2.0</v>
      </c>
      <c r="G42" s="46"/>
      <c r="H42" s="46"/>
      <c r="I42" s="46"/>
      <c r="J42" s="46"/>
      <c r="K42" s="46"/>
      <c r="L42" s="46"/>
      <c r="M42" s="46"/>
      <c r="N42" s="46" t="s">
        <v>2801</v>
      </c>
      <c r="O42" s="46"/>
      <c r="P42" s="46" t="s">
        <v>2810</v>
      </c>
      <c r="Q42" s="70">
        <v>0.0</v>
      </c>
      <c r="R42" s="70">
        <v>0.0</v>
      </c>
      <c r="S42" s="70">
        <v>0.0</v>
      </c>
      <c r="T42" s="70">
        <v>0.0</v>
      </c>
      <c r="U42" s="70">
        <v>0.0</v>
      </c>
      <c r="V42" s="70">
        <v>1.0</v>
      </c>
      <c r="W42" s="70">
        <v>35.0</v>
      </c>
      <c r="X42" s="70">
        <v>55.0</v>
      </c>
      <c r="Y42" s="70">
        <v>40.0</v>
      </c>
      <c r="Z42" s="70">
        <v>45.0</v>
      </c>
      <c r="AA42" s="70">
        <v>40.0</v>
      </c>
      <c r="AB42" s="70">
        <v>60.0</v>
      </c>
      <c r="AC42" s="70">
        <v>275.0</v>
      </c>
      <c r="AD42" s="70">
        <v>45.83</v>
      </c>
      <c r="AE42" s="70">
        <v>47.0</v>
      </c>
      <c r="AF42" s="70">
        <f t="shared" si="1"/>
        <v>100</v>
      </c>
    </row>
    <row r="43">
      <c r="A43" s="46" t="s">
        <v>124</v>
      </c>
      <c r="B43" s="77" t="s">
        <v>71</v>
      </c>
      <c r="C43" s="46"/>
      <c r="D43" s="46" t="s">
        <v>28</v>
      </c>
      <c r="E43" s="46" t="s">
        <v>31</v>
      </c>
      <c r="F43" s="46">
        <v>2.0</v>
      </c>
      <c r="G43" s="46"/>
      <c r="H43" s="46"/>
      <c r="I43" s="46"/>
      <c r="J43" s="46"/>
      <c r="K43" s="46"/>
      <c r="L43" s="46"/>
      <c r="M43" s="46"/>
      <c r="N43" s="46" t="s">
        <v>2763</v>
      </c>
      <c r="O43" s="46" t="s">
        <v>2768</v>
      </c>
      <c r="P43" s="46" t="s">
        <v>2811</v>
      </c>
      <c r="Q43" s="70">
        <v>1.0</v>
      </c>
      <c r="R43" s="70">
        <v>0.0</v>
      </c>
      <c r="S43" s="70">
        <v>0.0</v>
      </c>
      <c r="T43" s="70">
        <v>0.0</v>
      </c>
      <c r="U43" s="70">
        <v>0.0</v>
      </c>
      <c r="V43" s="70">
        <v>0.0</v>
      </c>
      <c r="W43" s="70">
        <v>64.0</v>
      </c>
      <c r="X43" s="70">
        <v>51.0</v>
      </c>
      <c r="Y43" s="70">
        <v>23.0</v>
      </c>
      <c r="Z43" s="70">
        <v>51.0</v>
      </c>
      <c r="AA43" s="70">
        <v>23.0</v>
      </c>
      <c r="AB43" s="70">
        <v>28.0</v>
      </c>
      <c r="AC43" s="70">
        <v>240.0</v>
      </c>
      <c r="AD43" s="70">
        <v>40.0</v>
      </c>
      <c r="AE43" s="70">
        <v>49.0</v>
      </c>
      <c r="AF43" s="70">
        <f t="shared" si="1"/>
        <v>102</v>
      </c>
    </row>
    <row r="44">
      <c r="A44" s="46" t="s">
        <v>122</v>
      </c>
      <c r="B44" s="69" t="s">
        <v>30</v>
      </c>
      <c r="C44" s="46"/>
      <c r="D44" s="46" t="s">
        <v>28</v>
      </c>
      <c r="E44" s="46" t="s">
        <v>31</v>
      </c>
      <c r="F44" s="46">
        <v>1.0</v>
      </c>
      <c r="G44" s="46"/>
      <c r="H44" s="46"/>
      <c r="I44" s="46"/>
      <c r="J44" s="46"/>
      <c r="K44" s="46"/>
      <c r="L44" s="46"/>
      <c r="M44" s="46"/>
      <c r="N44" s="46" t="s">
        <v>2801</v>
      </c>
      <c r="O44" s="46"/>
      <c r="P44" s="46" t="s">
        <v>2812</v>
      </c>
      <c r="Q44" s="70">
        <v>1.0</v>
      </c>
      <c r="R44" s="70">
        <v>0.0</v>
      </c>
      <c r="S44" s="70">
        <v>0.0</v>
      </c>
      <c r="T44" s="70">
        <v>0.0</v>
      </c>
      <c r="U44" s="70">
        <v>0.0</v>
      </c>
      <c r="V44" s="70">
        <v>0.0</v>
      </c>
      <c r="W44" s="70">
        <v>70.0</v>
      </c>
      <c r="X44" s="70">
        <v>43.0</v>
      </c>
      <c r="Y44" s="70">
        <v>53.0</v>
      </c>
      <c r="Z44" s="70">
        <v>43.0</v>
      </c>
      <c r="AA44" s="70">
        <v>53.0</v>
      </c>
      <c r="AB44" s="70">
        <v>40.0</v>
      </c>
      <c r="AC44" s="70">
        <v>302.0</v>
      </c>
      <c r="AD44" s="70">
        <v>50.33</v>
      </c>
      <c r="AE44" s="70">
        <v>50.0</v>
      </c>
      <c r="AF44" s="70">
        <f t="shared" si="1"/>
        <v>86</v>
      </c>
    </row>
    <row r="45">
      <c r="A45" s="46" t="s">
        <v>112</v>
      </c>
      <c r="B45" s="77" t="s">
        <v>71</v>
      </c>
      <c r="C45" s="46"/>
      <c r="D45" s="46" t="s">
        <v>28</v>
      </c>
      <c r="E45" s="46" t="s">
        <v>31</v>
      </c>
      <c r="F45" s="46">
        <v>1.0</v>
      </c>
      <c r="G45" s="46"/>
      <c r="H45" s="46"/>
      <c r="I45" s="46"/>
      <c r="J45" s="46"/>
      <c r="K45" s="46"/>
      <c r="L45" s="46"/>
      <c r="M45" s="46"/>
      <c r="N45" s="46" t="s">
        <v>2768</v>
      </c>
      <c r="O45" s="46"/>
      <c r="P45" s="46" t="s">
        <v>2813</v>
      </c>
      <c r="Q45" s="70">
        <v>0.0</v>
      </c>
      <c r="R45" s="70">
        <v>0.0</v>
      </c>
      <c r="S45" s="70">
        <v>0.0</v>
      </c>
      <c r="T45" s="70">
        <v>0.0</v>
      </c>
      <c r="U45" s="70">
        <v>0.0</v>
      </c>
      <c r="V45" s="70">
        <v>1.0</v>
      </c>
      <c r="W45" s="70">
        <v>55.0</v>
      </c>
      <c r="X45" s="70">
        <v>50.0</v>
      </c>
      <c r="Y45" s="70">
        <v>40.0</v>
      </c>
      <c r="Z45" s="70">
        <v>40.0</v>
      </c>
      <c r="AA45" s="70">
        <v>40.0</v>
      </c>
      <c r="AB45" s="70">
        <v>75.0</v>
      </c>
      <c r="AC45" s="70">
        <v>300.0</v>
      </c>
      <c r="AD45" s="70">
        <v>50.0</v>
      </c>
      <c r="AE45" s="70">
        <v>51.0</v>
      </c>
      <c r="AF45" s="70">
        <f t="shared" si="1"/>
        <v>90</v>
      </c>
    </row>
    <row r="46">
      <c r="A46" s="46" t="s">
        <v>108</v>
      </c>
      <c r="B46" s="81" t="s">
        <v>111</v>
      </c>
      <c r="C46" s="46"/>
      <c r="D46" s="46" t="s">
        <v>28</v>
      </c>
      <c r="E46" s="46" t="s">
        <v>31</v>
      </c>
      <c r="F46" s="46">
        <v>1.0</v>
      </c>
      <c r="G46" s="46"/>
      <c r="H46" s="46"/>
      <c r="I46" s="46"/>
      <c r="J46" s="46"/>
      <c r="K46" s="46"/>
      <c r="L46" s="46"/>
      <c r="M46" s="46"/>
      <c r="N46" s="46" t="s">
        <v>2768</v>
      </c>
      <c r="O46" s="46"/>
      <c r="P46" s="46" t="s">
        <v>2814</v>
      </c>
      <c r="Q46" s="70">
        <v>0.0</v>
      </c>
      <c r="R46" s="70">
        <v>0.0</v>
      </c>
      <c r="S46" s="70">
        <v>0.0</v>
      </c>
      <c r="T46" s="70">
        <v>0.0</v>
      </c>
      <c r="U46" s="70">
        <v>0.0</v>
      </c>
      <c r="V46" s="70">
        <v>1.0</v>
      </c>
      <c r="W46" s="70">
        <v>62.0</v>
      </c>
      <c r="X46" s="70">
        <v>48.0</v>
      </c>
      <c r="Y46" s="70">
        <v>54.0</v>
      </c>
      <c r="Z46" s="70">
        <v>63.0</v>
      </c>
      <c r="AA46" s="70">
        <v>60.0</v>
      </c>
      <c r="AB46" s="70">
        <v>68.0</v>
      </c>
      <c r="AC46" s="70">
        <v>355.0</v>
      </c>
      <c r="AD46" s="70">
        <v>59.17</v>
      </c>
      <c r="AE46" s="70">
        <v>52.0</v>
      </c>
      <c r="AF46" s="70">
        <f t="shared" si="1"/>
        <v>111</v>
      </c>
    </row>
    <row r="47">
      <c r="A47" s="46" t="s">
        <v>113</v>
      </c>
      <c r="B47" s="77" t="s">
        <v>71</v>
      </c>
      <c r="C47" s="46"/>
      <c r="D47" s="46" t="s">
        <v>28</v>
      </c>
      <c r="E47" s="46" t="s">
        <v>31</v>
      </c>
      <c r="F47" s="46">
        <v>1.0</v>
      </c>
      <c r="G47" s="46"/>
      <c r="H47" s="46"/>
      <c r="I47" s="46"/>
      <c r="J47" s="46"/>
      <c r="K47" s="46"/>
      <c r="L47" s="46"/>
      <c r="M47" s="46"/>
      <c r="N47" s="46" t="s">
        <v>2768</v>
      </c>
      <c r="O47" s="46"/>
      <c r="P47" s="46" t="s">
        <v>2815</v>
      </c>
      <c r="Q47" s="70">
        <v>0.0</v>
      </c>
      <c r="R47" s="70">
        <v>1.0</v>
      </c>
      <c r="S47" s="70">
        <v>0.0</v>
      </c>
      <c r="T47" s="70">
        <v>0.0</v>
      </c>
      <c r="U47" s="70">
        <v>0.0</v>
      </c>
      <c r="V47" s="70">
        <v>0.0</v>
      </c>
      <c r="W47" s="70">
        <v>60.0</v>
      </c>
      <c r="X47" s="70">
        <v>80.0</v>
      </c>
      <c r="Y47" s="70">
        <v>50.0</v>
      </c>
      <c r="Z47" s="70">
        <v>50.0</v>
      </c>
      <c r="AA47" s="70">
        <v>50.0</v>
      </c>
      <c r="AB47" s="70">
        <v>40.0</v>
      </c>
      <c r="AC47" s="70">
        <v>330.0</v>
      </c>
      <c r="AD47" s="70">
        <v>55.0</v>
      </c>
      <c r="AE47" s="70">
        <v>54.0</v>
      </c>
      <c r="AF47" s="70">
        <f t="shared" si="1"/>
        <v>130</v>
      </c>
    </row>
    <row r="48">
      <c r="A48" s="46" t="s">
        <v>132</v>
      </c>
      <c r="B48" s="79" t="s">
        <v>90</v>
      </c>
      <c r="C48" s="46"/>
      <c r="D48" s="46" t="s">
        <v>28</v>
      </c>
      <c r="E48" s="46" t="s">
        <v>31</v>
      </c>
      <c r="F48" s="46">
        <v>1.0</v>
      </c>
      <c r="G48" s="46"/>
      <c r="H48" s="46"/>
      <c r="I48" s="46"/>
      <c r="J48" s="46"/>
      <c r="K48" s="46"/>
      <c r="L48" s="46"/>
      <c r="M48" s="46"/>
      <c r="N48" s="46" t="s">
        <v>90</v>
      </c>
      <c r="O48" s="46"/>
      <c r="P48" s="46" t="s">
        <v>2816</v>
      </c>
      <c r="Q48" s="70">
        <v>0.0</v>
      </c>
      <c r="R48" s="70">
        <v>0.0</v>
      </c>
      <c r="S48" s="70">
        <v>1.0</v>
      </c>
      <c r="T48" s="70">
        <v>0.0</v>
      </c>
      <c r="U48" s="70">
        <v>0.0</v>
      </c>
      <c r="V48" s="70">
        <v>0.0</v>
      </c>
      <c r="W48" s="70">
        <v>37.0</v>
      </c>
      <c r="X48" s="70">
        <v>25.0</v>
      </c>
      <c r="Y48" s="70">
        <v>41.0</v>
      </c>
      <c r="Z48" s="70">
        <v>25.0</v>
      </c>
      <c r="AA48" s="70">
        <v>41.0</v>
      </c>
      <c r="AB48" s="70">
        <v>25.0</v>
      </c>
      <c r="AC48" s="70">
        <v>194.0</v>
      </c>
      <c r="AD48" s="70">
        <v>32.33</v>
      </c>
      <c r="AE48" s="70">
        <v>55.0</v>
      </c>
      <c r="AF48" s="70">
        <f t="shared" si="1"/>
        <v>50</v>
      </c>
    </row>
    <row r="49">
      <c r="A49" s="46" t="s">
        <v>134</v>
      </c>
      <c r="B49" s="78" t="s">
        <v>81</v>
      </c>
      <c r="C49" s="46"/>
      <c r="D49" s="46" t="s">
        <v>28</v>
      </c>
      <c r="E49" s="46" t="s">
        <v>31</v>
      </c>
      <c r="F49" s="46">
        <v>1.0</v>
      </c>
      <c r="G49" s="46"/>
      <c r="H49" s="46"/>
      <c r="I49" s="46"/>
      <c r="J49" s="46"/>
      <c r="K49" s="46"/>
      <c r="L49" s="46"/>
      <c r="M49" s="46"/>
      <c r="N49" s="46" t="s">
        <v>2768</v>
      </c>
      <c r="O49" s="46"/>
      <c r="P49" s="46" t="s">
        <v>2817</v>
      </c>
      <c r="Q49" s="70">
        <v>0.0</v>
      </c>
      <c r="R49" s="70">
        <v>0.0</v>
      </c>
      <c r="S49" s="70">
        <v>0.0</v>
      </c>
      <c r="T49" s="70">
        <v>0.0</v>
      </c>
      <c r="U49" s="70">
        <v>0.0</v>
      </c>
      <c r="V49" s="70">
        <v>1.0</v>
      </c>
      <c r="W49" s="70">
        <v>45.0</v>
      </c>
      <c r="X49" s="70">
        <v>60.0</v>
      </c>
      <c r="Y49" s="70">
        <v>32.0</v>
      </c>
      <c r="Z49" s="70">
        <v>50.0</v>
      </c>
      <c r="AA49" s="70">
        <v>32.0</v>
      </c>
      <c r="AB49" s="70">
        <v>76.0</v>
      </c>
      <c r="AC49" s="70">
        <v>295.0</v>
      </c>
      <c r="AD49" s="70">
        <v>49.17</v>
      </c>
      <c r="AE49" s="70">
        <v>56.0</v>
      </c>
      <c r="AF49" s="70">
        <f t="shared" si="1"/>
        <v>110</v>
      </c>
    </row>
    <row r="50">
      <c r="A50" s="46" t="s">
        <v>86</v>
      </c>
      <c r="B50" s="73" t="s">
        <v>33</v>
      </c>
      <c r="C50" s="46"/>
      <c r="D50" s="46" t="s">
        <v>28</v>
      </c>
      <c r="E50" s="46" t="s">
        <v>31</v>
      </c>
      <c r="F50" s="46">
        <v>1.0</v>
      </c>
      <c r="G50" s="46"/>
      <c r="H50" s="46"/>
      <c r="I50" s="46"/>
      <c r="J50" s="46"/>
      <c r="K50" s="46"/>
      <c r="L50" s="46"/>
      <c r="M50" s="46"/>
      <c r="N50" s="46" t="s">
        <v>2768</v>
      </c>
      <c r="O50" s="46"/>
      <c r="P50" s="46" t="s">
        <v>2818</v>
      </c>
      <c r="Q50" s="70">
        <v>0.0</v>
      </c>
      <c r="R50" s="70">
        <v>0.0</v>
      </c>
      <c r="S50" s="70">
        <v>0.0</v>
      </c>
      <c r="T50" s="70">
        <v>0.0</v>
      </c>
      <c r="U50" s="70">
        <v>0.0</v>
      </c>
      <c r="V50" s="70">
        <v>1.0</v>
      </c>
      <c r="W50" s="70">
        <v>50.0</v>
      </c>
      <c r="X50" s="70">
        <v>53.0</v>
      </c>
      <c r="Y50" s="70">
        <v>48.0</v>
      </c>
      <c r="Z50" s="70">
        <v>53.0</v>
      </c>
      <c r="AA50" s="70">
        <v>48.0</v>
      </c>
      <c r="AB50" s="70">
        <v>64.0</v>
      </c>
      <c r="AC50" s="70">
        <v>316.0</v>
      </c>
      <c r="AD50" s="70">
        <v>52.67</v>
      </c>
      <c r="AE50" s="70">
        <v>57.0</v>
      </c>
      <c r="AF50" s="70">
        <f t="shared" si="1"/>
        <v>106</v>
      </c>
    </row>
    <row r="51">
      <c r="A51" s="46" t="s">
        <v>84</v>
      </c>
      <c r="B51" s="76" t="s">
        <v>44</v>
      </c>
      <c r="C51" s="46"/>
      <c r="D51" s="46" t="s">
        <v>28</v>
      </c>
      <c r="E51" s="46" t="s">
        <v>31</v>
      </c>
      <c r="F51" s="46">
        <v>1.0</v>
      </c>
      <c r="G51" s="46"/>
      <c r="H51" s="46"/>
      <c r="I51" s="46"/>
      <c r="J51" s="46"/>
      <c r="K51" s="46"/>
      <c r="L51" s="46"/>
      <c r="M51" s="46"/>
      <c r="N51" s="46" t="s">
        <v>2768</v>
      </c>
      <c r="O51" s="46"/>
      <c r="P51" s="46" t="s">
        <v>2819</v>
      </c>
      <c r="Q51" s="70">
        <v>0.0</v>
      </c>
      <c r="R51" s="70">
        <v>0.0</v>
      </c>
      <c r="S51" s="70">
        <v>0.0</v>
      </c>
      <c r="T51" s="70">
        <v>0.0</v>
      </c>
      <c r="U51" s="70">
        <v>0.0</v>
      </c>
      <c r="V51" s="70">
        <v>1.0</v>
      </c>
      <c r="W51" s="70">
        <v>50.0</v>
      </c>
      <c r="X51" s="70">
        <v>53.0</v>
      </c>
      <c r="Y51" s="70">
        <v>48.0</v>
      </c>
      <c r="Z51" s="70">
        <v>53.0</v>
      </c>
      <c r="AA51" s="70">
        <v>48.0</v>
      </c>
      <c r="AB51" s="70">
        <v>64.0</v>
      </c>
      <c r="AC51" s="70">
        <v>316.0</v>
      </c>
      <c r="AD51" s="70">
        <v>52.67</v>
      </c>
      <c r="AE51" s="70">
        <v>58.0</v>
      </c>
      <c r="AF51" s="70">
        <f t="shared" si="1"/>
        <v>106</v>
      </c>
    </row>
    <row r="52">
      <c r="A52" s="46" t="s">
        <v>187</v>
      </c>
      <c r="B52" s="81" t="s">
        <v>111</v>
      </c>
      <c r="C52" s="72" t="s">
        <v>56</v>
      </c>
      <c r="D52" s="46" t="s">
        <v>28</v>
      </c>
      <c r="E52" s="46" t="s">
        <v>31</v>
      </c>
      <c r="F52" s="46">
        <v>1.0</v>
      </c>
      <c r="G52" s="46"/>
      <c r="H52" s="46"/>
      <c r="I52" s="46"/>
      <c r="J52" s="46"/>
      <c r="K52" s="46"/>
      <c r="L52" s="46"/>
      <c r="M52" s="46"/>
      <c r="N52" s="46" t="s">
        <v>2768</v>
      </c>
      <c r="O52" s="46" t="s">
        <v>56</v>
      </c>
      <c r="P52" s="46" t="s">
        <v>2820</v>
      </c>
      <c r="Q52" s="70">
        <v>0.0</v>
      </c>
      <c r="R52" s="70">
        <v>0.0</v>
      </c>
      <c r="S52" s="70">
        <v>0.0</v>
      </c>
      <c r="T52" s="70">
        <v>0.0</v>
      </c>
      <c r="U52" s="70">
        <v>0.0</v>
      </c>
      <c r="V52" s="70">
        <v>1.0</v>
      </c>
      <c r="W52" s="70">
        <v>65.0</v>
      </c>
      <c r="X52" s="70">
        <v>45.0</v>
      </c>
      <c r="Y52" s="70">
        <v>43.0</v>
      </c>
      <c r="Z52" s="70">
        <v>55.0</v>
      </c>
      <c r="AA52" s="70">
        <v>43.0</v>
      </c>
      <c r="AB52" s="70">
        <v>72.0</v>
      </c>
      <c r="AC52" s="70">
        <v>323.0</v>
      </c>
      <c r="AD52" s="70">
        <v>53.83</v>
      </c>
      <c r="AE52" s="70">
        <v>59.0</v>
      </c>
      <c r="AF52" s="70">
        <f t="shared" si="1"/>
        <v>100</v>
      </c>
    </row>
    <row r="53">
      <c r="A53" s="46" t="s">
        <v>184</v>
      </c>
      <c r="B53" s="72" t="s">
        <v>56</v>
      </c>
      <c r="C53" s="82" t="s">
        <v>186</v>
      </c>
      <c r="D53" s="46" t="s">
        <v>28</v>
      </c>
      <c r="E53" s="46" t="s">
        <v>31</v>
      </c>
      <c r="F53" s="46">
        <v>1.0</v>
      </c>
      <c r="G53" s="46"/>
      <c r="H53" s="46"/>
      <c r="I53" s="46"/>
      <c r="J53" s="46"/>
      <c r="K53" s="46"/>
      <c r="L53" s="46"/>
      <c r="M53" s="46"/>
      <c r="N53" s="46" t="s">
        <v>56</v>
      </c>
      <c r="O53" s="46"/>
      <c r="P53" s="46" t="s">
        <v>2821</v>
      </c>
      <c r="Q53" s="70">
        <v>0.0</v>
      </c>
      <c r="R53" s="70">
        <v>0.0</v>
      </c>
      <c r="S53" s="70">
        <v>0.0</v>
      </c>
      <c r="T53" s="70">
        <v>0.0</v>
      </c>
      <c r="U53" s="70">
        <v>0.0</v>
      </c>
      <c r="V53" s="70">
        <v>1.0</v>
      </c>
      <c r="W53" s="70">
        <v>40.0</v>
      </c>
      <c r="X53" s="70">
        <v>30.0</v>
      </c>
      <c r="Y53" s="70">
        <v>35.0</v>
      </c>
      <c r="Z53" s="70">
        <v>45.0</v>
      </c>
      <c r="AA53" s="70">
        <v>40.0</v>
      </c>
      <c r="AB53" s="70">
        <v>55.0</v>
      </c>
      <c r="AC53" s="70">
        <v>245.0</v>
      </c>
      <c r="AD53" s="70">
        <v>40.83</v>
      </c>
      <c r="AE53" s="70">
        <v>60.0</v>
      </c>
      <c r="AF53" s="70">
        <f t="shared" si="1"/>
        <v>75</v>
      </c>
    </row>
    <row r="54">
      <c r="A54" s="46" t="s">
        <v>166</v>
      </c>
      <c r="B54" s="79" t="s">
        <v>90</v>
      </c>
      <c r="C54" s="46"/>
      <c r="D54" s="46" t="s">
        <v>168</v>
      </c>
      <c r="E54" s="46" t="s">
        <v>31</v>
      </c>
      <c r="F54" s="46">
        <v>2.0</v>
      </c>
      <c r="G54" s="46"/>
      <c r="H54" s="46"/>
      <c r="I54" s="46"/>
      <c r="J54" s="46"/>
      <c r="K54" s="46"/>
      <c r="L54" s="46"/>
      <c r="M54" s="46"/>
      <c r="N54" s="46" t="s">
        <v>90</v>
      </c>
      <c r="O54" s="46"/>
      <c r="P54" s="46" t="s">
        <v>2822</v>
      </c>
      <c r="Q54" s="70">
        <v>0.0</v>
      </c>
      <c r="R54" s="70">
        <v>1.0</v>
      </c>
      <c r="S54" s="70">
        <v>0.0</v>
      </c>
      <c r="T54" s="70">
        <v>0.0</v>
      </c>
      <c r="U54" s="70">
        <v>0.0</v>
      </c>
      <c r="V54" s="70">
        <v>0.0</v>
      </c>
      <c r="W54" s="70">
        <v>47.0</v>
      </c>
      <c r="X54" s="70">
        <v>62.0</v>
      </c>
      <c r="Y54" s="70">
        <v>45.0</v>
      </c>
      <c r="Z54" s="70">
        <v>55.0</v>
      </c>
      <c r="AA54" s="70">
        <v>45.0</v>
      </c>
      <c r="AB54" s="70">
        <v>46.0</v>
      </c>
      <c r="AC54" s="70">
        <v>300.0</v>
      </c>
      <c r="AD54" s="70">
        <v>50.0</v>
      </c>
      <c r="AE54" s="70">
        <v>65.0</v>
      </c>
      <c r="AF54" s="70">
        <f t="shared" si="1"/>
        <v>117</v>
      </c>
    </row>
    <row r="55">
      <c r="A55" s="46" t="s">
        <v>169</v>
      </c>
      <c r="B55" s="79" t="s">
        <v>90</v>
      </c>
      <c r="C55" s="78" t="s">
        <v>81</v>
      </c>
      <c r="D55" s="46" t="s">
        <v>28</v>
      </c>
      <c r="E55" s="46" t="s">
        <v>31</v>
      </c>
      <c r="F55" s="46">
        <v>1.0</v>
      </c>
      <c r="G55" s="46"/>
      <c r="H55" s="46"/>
      <c r="I55" s="46"/>
      <c r="J55" s="46"/>
      <c r="K55" s="46"/>
      <c r="L55" s="46"/>
      <c r="M55" s="46"/>
      <c r="N55" s="46" t="s">
        <v>90</v>
      </c>
      <c r="O55" s="46"/>
      <c r="P55" s="46" t="s">
        <v>2823</v>
      </c>
      <c r="Q55" s="70">
        <v>0.0</v>
      </c>
      <c r="R55" s="70">
        <v>0.0</v>
      </c>
      <c r="S55" s="70">
        <v>0.0</v>
      </c>
      <c r="T55" s="70">
        <v>0.0</v>
      </c>
      <c r="U55" s="70">
        <v>0.0</v>
      </c>
      <c r="V55" s="70">
        <v>1.0</v>
      </c>
      <c r="W55" s="70">
        <v>50.0</v>
      </c>
      <c r="X55" s="70">
        <v>47.0</v>
      </c>
      <c r="Y55" s="70">
        <v>50.0</v>
      </c>
      <c r="Z55" s="70">
        <v>57.0</v>
      </c>
      <c r="AA55" s="70">
        <v>50.0</v>
      </c>
      <c r="AB55" s="70">
        <v>65.0</v>
      </c>
      <c r="AC55" s="70">
        <v>319.0</v>
      </c>
      <c r="AD55" s="70">
        <v>53.17</v>
      </c>
      <c r="AE55" s="70">
        <v>66.0</v>
      </c>
      <c r="AF55" s="70">
        <f t="shared" si="1"/>
        <v>104</v>
      </c>
    </row>
    <row r="56">
      <c r="A56" s="46" t="s">
        <v>170</v>
      </c>
      <c r="B56" s="77" t="s">
        <v>71</v>
      </c>
      <c r="C56" s="83" t="s">
        <v>172</v>
      </c>
      <c r="D56" s="46" t="s">
        <v>28</v>
      </c>
      <c r="E56" s="46" t="s">
        <v>31</v>
      </c>
      <c r="F56" s="46">
        <v>2.0</v>
      </c>
      <c r="G56" s="46"/>
      <c r="H56" s="46"/>
      <c r="I56" s="46"/>
      <c r="J56" s="46"/>
      <c r="K56" s="46" t="s">
        <v>31</v>
      </c>
      <c r="L56" s="46"/>
      <c r="M56" s="46"/>
      <c r="N56" s="46" t="s">
        <v>2824</v>
      </c>
      <c r="O56" s="46"/>
      <c r="P56" s="46" t="s">
        <v>2825</v>
      </c>
      <c r="Q56" s="70">
        <v>1.0</v>
      </c>
      <c r="R56" s="70">
        <v>0.0</v>
      </c>
      <c r="S56" s="70">
        <v>0.0</v>
      </c>
      <c r="T56" s="70">
        <v>0.0</v>
      </c>
      <c r="U56" s="70">
        <v>0.0</v>
      </c>
      <c r="V56" s="70">
        <v>0.0</v>
      </c>
      <c r="W56" s="70">
        <v>90.0</v>
      </c>
      <c r="X56" s="70">
        <v>30.0</v>
      </c>
      <c r="Y56" s="70">
        <v>15.0</v>
      </c>
      <c r="Z56" s="70">
        <v>40.0</v>
      </c>
      <c r="AA56" s="70">
        <v>20.0</v>
      </c>
      <c r="AB56" s="70">
        <v>15.0</v>
      </c>
      <c r="AC56" s="70">
        <v>210.0</v>
      </c>
      <c r="AD56" s="70">
        <v>35.0</v>
      </c>
      <c r="AE56" s="70">
        <v>70.0</v>
      </c>
      <c r="AF56" s="70">
        <f t="shared" si="1"/>
        <v>70</v>
      </c>
    </row>
    <row r="57">
      <c r="A57" s="46" t="s">
        <v>178</v>
      </c>
      <c r="B57" s="79" t="s">
        <v>90</v>
      </c>
      <c r="C57" s="76" t="s">
        <v>44</v>
      </c>
      <c r="D57" s="46" t="s">
        <v>141</v>
      </c>
      <c r="E57" s="46" t="s">
        <v>31</v>
      </c>
      <c r="F57" s="46">
        <v>1.0</v>
      </c>
      <c r="G57" s="46"/>
      <c r="H57" s="46"/>
      <c r="I57" s="46"/>
      <c r="J57" s="46"/>
      <c r="K57" s="46"/>
      <c r="L57" s="46"/>
      <c r="M57" s="46"/>
      <c r="N57" s="46" t="s">
        <v>2780</v>
      </c>
      <c r="O57" s="46" t="s">
        <v>90</v>
      </c>
      <c r="P57" s="46" t="s">
        <v>2826</v>
      </c>
      <c r="Q57" s="70">
        <v>0.0</v>
      </c>
      <c r="R57" s="70">
        <v>0.0</v>
      </c>
      <c r="S57" s="70">
        <v>0.0</v>
      </c>
      <c r="T57" s="70">
        <v>0.0</v>
      </c>
      <c r="U57" s="70">
        <v>0.0</v>
      </c>
      <c r="V57" s="70">
        <v>1.0</v>
      </c>
      <c r="W57" s="70">
        <v>40.0</v>
      </c>
      <c r="X57" s="70">
        <v>30.0</v>
      </c>
      <c r="Y57" s="70">
        <v>32.0</v>
      </c>
      <c r="Z57" s="70">
        <v>50.0</v>
      </c>
      <c r="AA57" s="70">
        <v>52.0</v>
      </c>
      <c r="AB57" s="70">
        <v>65.0</v>
      </c>
      <c r="AC57" s="70">
        <v>269.0</v>
      </c>
      <c r="AD57" s="70">
        <v>44.83</v>
      </c>
      <c r="AE57" s="70">
        <v>71.0</v>
      </c>
      <c r="AF57" s="70">
        <f t="shared" si="1"/>
        <v>80</v>
      </c>
    </row>
    <row r="58">
      <c r="A58" s="46" t="s">
        <v>173</v>
      </c>
      <c r="B58" s="68" t="s">
        <v>29</v>
      </c>
      <c r="C58" s="69" t="s">
        <v>30</v>
      </c>
      <c r="D58" s="46" t="s">
        <v>28</v>
      </c>
      <c r="E58" s="46" t="s">
        <v>31</v>
      </c>
      <c r="F58" s="46">
        <v>2.0</v>
      </c>
      <c r="G58" s="46"/>
      <c r="H58" s="46"/>
      <c r="I58" s="46"/>
      <c r="J58" s="46"/>
      <c r="K58" s="46" t="s">
        <v>31</v>
      </c>
      <c r="L58" s="46"/>
      <c r="M58" s="46"/>
      <c r="N58" s="46" t="s">
        <v>2824</v>
      </c>
      <c r="O58" s="46"/>
      <c r="P58" s="46" t="s">
        <v>2827</v>
      </c>
      <c r="Q58" s="70">
        <v>0.0</v>
      </c>
      <c r="R58" s="70">
        <v>0.0</v>
      </c>
      <c r="S58" s="70">
        <v>0.0</v>
      </c>
      <c r="T58" s="70">
        <v>1.0</v>
      </c>
      <c r="U58" s="70">
        <v>0.0</v>
      </c>
      <c r="V58" s="70">
        <v>0.0</v>
      </c>
      <c r="W58" s="70">
        <v>40.0</v>
      </c>
      <c r="X58" s="70">
        <v>30.0</v>
      </c>
      <c r="Y58" s="70">
        <v>35.0</v>
      </c>
      <c r="Z58" s="70">
        <v>50.0</v>
      </c>
      <c r="AA58" s="70">
        <v>70.0</v>
      </c>
      <c r="AB58" s="70">
        <v>55.0</v>
      </c>
      <c r="AC58" s="70">
        <v>280.0</v>
      </c>
      <c r="AD58" s="70">
        <v>46.67</v>
      </c>
      <c r="AE58" s="70">
        <v>72.0</v>
      </c>
      <c r="AF58" s="70">
        <f t="shared" si="1"/>
        <v>80</v>
      </c>
    </row>
    <row r="59">
      <c r="A59" s="46" t="s">
        <v>180</v>
      </c>
      <c r="B59" s="81" t="s">
        <v>111</v>
      </c>
      <c r="C59" s="46"/>
      <c r="D59" s="46" t="s">
        <v>28</v>
      </c>
      <c r="E59" s="46" t="s">
        <v>31</v>
      </c>
      <c r="F59" s="46">
        <v>1.0</v>
      </c>
      <c r="G59" s="46"/>
      <c r="H59" s="46"/>
      <c r="I59" s="46"/>
      <c r="J59" s="46"/>
      <c r="K59" s="46"/>
      <c r="L59" s="46"/>
      <c r="M59" s="46"/>
      <c r="N59" s="46" t="s">
        <v>2768</v>
      </c>
      <c r="O59" s="46"/>
      <c r="P59" s="46" t="s">
        <v>2828</v>
      </c>
      <c r="Q59" s="70">
        <v>1.0</v>
      </c>
      <c r="R59" s="70">
        <v>0.0</v>
      </c>
      <c r="S59" s="70">
        <v>0.0</v>
      </c>
      <c r="T59" s="70">
        <v>0.0</v>
      </c>
      <c r="U59" s="70">
        <v>0.0</v>
      </c>
      <c r="V59" s="70">
        <v>0.0</v>
      </c>
      <c r="W59" s="70">
        <v>76.0</v>
      </c>
      <c r="X59" s="70">
        <v>25.0</v>
      </c>
      <c r="Y59" s="70">
        <v>45.0</v>
      </c>
      <c r="Z59" s="70">
        <v>67.0</v>
      </c>
      <c r="AA59" s="70">
        <v>55.0</v>
      </c>
      <c r="AB59" s="70">
        <v>24.0</v>
      </c>
      <c r="AC59" s="70">
        <v>292.0</v>
      </c>
      <c r="AD59" s="70">
        <v>48.67</v>
      </c>
      <c r="AE59" s="70">
        <v>73.0</v>
      </c>
      <c r="AF59" s="70">
        <f t="shared" si="1"/>
        <v>92</v>
      </c>
    </row>
    <row r="60">
      <c r="A60" s="46" t="s">
        <v>140</v>
      </c>
      <c r="B60" s="79" t="s">
        <v>90</v>
      </c>
      <c r="C60" s="46"/>
      <c r="D60" s="46" t="s">
        <v>141</v>
      </c>
      <c r="E60" s="46" t="s">
        <v>31</v>
      </c>
      <c r="F60" s="46">
        <v>2.0</v>
      </c>
      <c r="G60" s="46"/>
      <c r="H60" s="46"/>
      <c r="I60" s="46"/>
      <c r="J60" s="46"/>
      <c r="K60" s="46"/>
      <c r="L60" s="46"/>
      <c r="M60" s="46"/>
      <c r="N60" s="46" t="s">
        <v>90</v>
      </c>
      <c r="O60" s="46"/>
      <c r="P60" s="46" t="s">
        <v>2829</v>
      </c>
      <c r="Q60" s="70">
        <v>1.0</v>
      </c>
      <c r="R60" s="70">
        <v>0.0</v>
      </c>
      <c r="S60" s="70">
        <v>0.0</v>
      </c>
      <c r="T60" s="70">
        <v>0.0</v>
      </c>
      <c r="U60" s="70">
        <v>0.0</v>
      </c>
      <c r="V60" s="70">
        <v>0.0</v>
      </c>
      <c r="W60" s="70">
        <v>45.0</v>
      </c>
      <c r="X60" s="70">
        <v>30.0</v>
      </c>
      <c r="Y60" s="70">
        <v>35.0</v>
      </c>
      <c r="Z60" s="70">
        <v>20.0</v>
      </c>
      <c r="AA60" s="70">
        <v>20.0</v>
      </c>
      <c r="AB60" s="70">
        <v>45.0</v>
      </c>
      <c r="AC60" s="70">
        <v>195.0</v>
      </c>
      <c r="AD60" s="70">
        <v>32.5</v>
      </c>
      <c r="AE60" s="70">
        <v>74.0</v>
      </c>
      <c r="AF60" s="70">
        <f t="shared" si="1"/>
        <v>50</v>
      </c>
    </row>
    <row r="61">
      <c r="A61" s="46" t="s">
        <v>144</v>
      </c>
      <c r="B61" s="79" t="s">
        <v>90</v>
      </c>
      <c r="C61" s="72" t="s">
        <v>56</v>
      </c>
      <c r="D61" s="46" t="s">
        <v>28</v>
      </c>
      <c r="E61" s="46" t="s">
        <v>31</v>
      </c>
      <c r="F61" s="46">
        <v>1.0</v>
      </c>
      <c r="G61" s="46"/>
      <c r="H61" s="46"/>
      <c r="I61" s="46"/>
      <c r="J61" s="46"/>
      <c r="K61" s="46"/>
      <c r="L61" s="46"/>
      <c r="M61" s="46"/>
      <c r="N61" s="46" t="s">
        <v>90</v>
      </c>
      <c r="O61" s="46"/>
      <c r="P61" s="46" t="s">
        <v>2830</v>
      </c>
      <c r="Q61" s="70">
        <v>0.0</v>
      </c>
      <c r="R61" s="70">
        <v>0.0</v>
      </c>
      <c r="S61" s="70">
        <v>0.0</v>
      </c>
      <c r="T61" s="70">
        <v>0.0</v>
      </c>
      <c r="U61" s="70">
        <v>1.0</v>
      </c>
      <c r="V61" s="70">
        <v>0.0</v>
      </c>
      <c r="W61" s="70">
        <v>40.0</v>
      </c>
      <c r="X61" s="70">
        <v>20.0</v>
      </c>
      <c r="Y61" s="70">
        <v>30.0</v>
      </c>
      <c r="Z61" s="70">
        <v>40.0</v>
      </c>
      <c r="AA61" s="70">
        <v>80.0</v>
      </c>
      <c r="AB61" s="70">
        <v>55.0</v>
      </c>
      <c r="AC61" s="70">
        <v>265.0</v>
      </c>
      <c r="AD61" s="70">
        <v>44.17</v>
      </c>
      <c r="AE61" s="70">
        <v>76.0</v>
      </c>
      <c r="AF61" s="70">
        <f t="shared" si="1"/>
        <v>60</v>
      </c>
    </row>
    <row r="62">
      <c r="A62" s="46" t="s">
        <v>153</v>
      </c>
      <c r="B62" s="79" t="s">
        <v>90</v>
      </c>
      <c r="C62" s="46"/>
      <c r="D62" s="46" t="s">
        <v>156</v>
      </c>
      <c r="E62" s="46" t="s">
        <v>31</v>
      </c>
      <c r="F62" s="46">
        <v>2.0</v>
      </c>
      <c r="G62" s="46"/>
      <c r="H62" s="46"/>
      <c r="I62" s="46"/>
      <c r="J62" s="46" t="s">
        <v>31</v>
      </c>
      <c r="K62" s="46"/>
      <c r="L62" s="46"/>
      <c r="M62" s="46"/>
      <c r="N62" s="46" t="s">
        <v>90</v>
      </c>
      <c r="O62" s="46"/>
      <c r="P62" s="46" t="s">
        <v>2831</v>
      </c>
      <c r="Q62" s="70">
        <v>1.0</v>
      </c>
      <c r="R62" s="70">
        <v>0.0</v>
      </c>
      <c r="S62" s="70">
        <v>0.0</v>
      </c>
      <c r="T62" s="70">
        <v>0.0</v>
      </c>
      <c r="U62" s="70">
        <v>0.0</v>
      </c>
      <c r="V62" s="70">
        <v>0.0</v>
      </c>
      <c r="W62" s="70">
        <v>45.0</v>
      </c>
      <c r="X62" s="70">
        <v>45.0</v>
      </c>
      <c r="Y62" s="70">
        <v>35.0</v>
      </c>
      <c r="Z62" s="70">
        <v>20.0</v>
      </c>
      <c r="AA62" s="70">
        <v>30.0</v>
      </c>
      <c r="AB62" s="70">
        <v>20.0</v>
      </c>
      <c r="AC62" s="70">
        <v>195.0</v>
      </c>
      <c r="AD62" s="70">
        <v>32.5</v>
      </c>
      <c r="AE62" s="70">
        <v>78.0</v>
      </c>
      <c r="AF62" s="70">
        <f t="shared" si="1"/>
        <v>65</v>
      </c>
    </row>
    <row r="63">
      <c r="A63" s="46" t="s">
        <v>142</v>
      </c>
      <c r="B63" s="68" t="s">
        <v>29</v>
      </c>
      <c r="C63" s="46"/>
      <c r="D63" s="46" t="s">
        <v>28</v>
      </c>
      <c r="E63" s="46" t="s">
        <v>31</v>
      </c>
      <c r="F63" s="46">
        <v>1.0</v>
      </c>
      <c r="G63" s="46"/>
      <c r="H63" s="46"/>
      <c r="I63" s="46"/>
      <c r="J63" s="46"/>
      <c r="K63" s="46"/>
      <c r="L63" s="46"/>
      <c r="M63" s="46"/>
      <c r="N63" s="46" t="s">
        <v>172</v>
      </c>
      <c r="O63" s="46" t="s">
        <v>29</v>
      </c>
      <c r="P63" s="46" t="s">
        <v>2832</v>
      </c>
      <c r="Q63" s="70">
        <v>0.0</v>
      </c>
      <c r="R63" s="70">
        <v>0.0</v>
      </c>
      <c r="S63" s="70">
        <v>0.0</v>
      </c>
      <c r="T63" s="70">
        <v>1.0</v>
      </c>
      <c r="U63" s="70">
        <v>0.0</v>
      </c>
      <c r="V63" s="70">
        <v>0.0</v>
      </c>
      <c r="W63" s="70">
        <v>45.0</v>
      </c>
      <c r="X63" s="70">
        <v>35.0</v>
      </c>
      <c r="Y63" s="70">
        <v>45.0</v>
      </c>
      <c r="Z63" s="70">
        <v>62.0</v>
      </c>
      <c r="AA63" s="70">
        <v>53.0</v>
      </c>
      <c r="AB63" s="70">
        <v>35.0</v>
      </c>
      <c r="AC63" s="70">
        <v>275.0</v>
      </c>
      <c r="AD63" s="70">
        <v>45.83</v>
      </c>
      <c r="AE63" s="70">
        <v>79.0</v>
      </c>
      <c r="AF63" s="70">
        <f t="shared" si="1"/>
        <v>97</v>
      </c>
    </row>
    <row r="64">
      <c r="A64" s="46" t="s">
        <v>136</v>
      </c>
      <c r="B64" s="79" t="s">
        <v>90</v>
      </c>
      <c r="C64" s="46"/>
      <c r="D64" s="46" t="s">
        <v>137</v>
      </c>
      <c r="E64" s="46" t="s">
        <v>31</v>
      </c>
      <c r="F64" s="46">
        <v>1.0</v>
      </c>
      <c r="G64" s="46"/>
      <c r="H64" s="46"/>
      <c r="I64" s="46"/>
      <c r="J64" s="46" t="s">
        <v>31</v>
      </c>
      <c r="K64" s="46"/>
      <c r="L64" s="46"/>
      <c r="M64" s="46"/>
      <c r="N64" s="46" t="s">
        <v>90</v>
      </c>
      <c r="O64" s="46"/>
      <c r="P64" s="46" t="s">
        <v>2833</v>
      </c>
      <c r="Q64" s="70">
        <v>0.0</v>
      </c>
      <c r="R64" s="70">
        <v>0.0</v>
      </c>
      <c r="S64" s="70">
        <v>0.0</v>
      </c>
      <c r="T64" s="70">
        <v>0.0</v>
      </c>
      <c r="U64" s="70">
        <v>1.0</v>
      </c>
      <c r="V64" s="70">
        <v>0.0</v>
      </c>
      <c r="W64" s="70">
        <v>40.0</v>
      </c>
      <c r="X64" s="70">
        <v>29.0</v>
      </c>
      <c r="Y64" s="70">
        <v>45.0</v>
      </c>
      <c r="Z64" s="70">
        <v>29.0</v>
      </c>
      <c r="AA64" s="70">
        <v>45.0</v>
      </c>
      <c r="AB64" s="70">
        <v>36.0</v>
      </c>
      <c r="AC64" s="70">
        <v>224.0</v>
      </c>
      <c r="AD64" s="70">
        <v>37.33</v>
      </c>
      <c r="AE64" s="70">
        <v>83.0</v>
      </c>
      <c r="AF64" s="70">
        <f t="shared" si="1"/>
        <v>58</v>
      </c>
    </row>
    <row r="65">
      <c r="A65" s="46" t="s">
        <v>183</v>
      </c>
      <c r="B65" s="80" t="s">
        <v>147</v>
      </c>
      <c r="C65" s="46"/>
      <c r="D65" s="46" t="s">
        <v>28</v>
      </c>
      <c r="E65" s="46" t="s">
        <v>31</v>
      </c>
      <c r="F65" s="46">
        <v>1.0</v>
      </c>
      <c r="G65" s="46"/>
      <c r="H65" s="46"/>
      <c r="I65" s="46"/>
      <c r="J65" s="46"/>
      <c r="K65" s="46"/>
      <c r="L65" s="46"/>
      <c r="M65" s="46"/>
      <c r="N65" s="46" t="s">
        <v>2768</v>
      </c>
      <c r="O65" s="46"/>
      <c r="P65" s="46" t="s">
        <v>2834</v>
      </c>
      <c r="Q65" s="70">
        <v>0.0</v>
      </c>
      <c r="R65" s="70">
        <v>0.0</v>
      </c>
      <c r="S65" s="70">
        <v>0.0</v>
      </c>
      <c r="T65" s="70">
        <v>0.0</v>
      </c>
      <c r="U65" s="70">
        <v>0.0</v>
      </c>
      <c r="V65" s="70">
        <v>1.0</v>
      </c>
      <c r="W65" s="70">
        <v>41.0</v>
      </c>
      <c r="X65" s="70">
        <v>50.0</v>
      </c>
      <c r="Y65" s="70">
        <v>37.0</v>
      </c>
      <c r="Z65" s="70">
        <v>50.0</v>
      </c>
      <c r="AA65" s="70">
        <v>37.0</v>
      </c>
      <c r="AB65" s="70">
        <v>66.0</v>
      </c>
      <c r="AC65" s="70">
        <v>281.0</v>
      </c>
      <c r="AD65" s="70">
        <v>46.83</v>
      </c>
      <c r="AE65" s="70">
        <v>85.0</v>
      </c>
      <c r="AF65" s="70">
        <f t="shared" si="1"/>
        <v>100</v>
      </c>
    </row>
    <row r="66">
      <c r="A66" s="46" t="s">
        <v>191</v>
      </c>
      <c r="B66" s="73" t="s">
        <v>33</v>
      </c>
      <c r="C66" s="84" t="s">
        <v>128</v>
      </c>
      <c r="D66" s="46" t="s">
        <v>28</v>
      </c>
      <c r="E66" s="46" t="s">
        <v>31</v>
      </c>
      <c r="F66" s="46">
        <v>1.0</v>
      </c>
      <c r="G66" s="46"/>
      <c r="H66" s="46"/>
      <c r="I66" s="46"/>
      <c r="J66" s="46"/>
      <c r="K66" s="46"/>
      <c r="L66" s="46"/>
      <c r="M66" s="46"/>
      <c r="N66" s="46" t="s">
        <v>2768</v>
      </c>
      <c r="O66" s="46"/>
      <c r="P66" s="46" t="s">
        <v>2835</v>
      </c>
      <c r="Q66" s="70">
        <v>0.0</v>
      </c>
      <c r="R66" s="70">
        <v>0.0</v>
      </c>
      <c r="S66" s="70">
        <v>0.0</v>
      </c>
      <c r="T66" s="70">
        <v>1.0</v>
      </c>
      <c r="U66" s="70">
        <v>0.0</v>
      </c>
      <c r="V66" s="70">
        <v>0.0</v>
      </c>
      <c r="W66" s="70">
        <v>60.0</v>
      </c>
      <c r="X66" s="70">
        <v>60.0</v>
      </c>
      <c r="Y66" s="70">
        <v>40.0</v>
      </c>
      <c r="Z66" s="70">
        <v>65.0</v>
      </c>
      <c r="AA66" s="70">
        <v>45.0</v>
      </c>
      <c r="AB66" s="70">
        <v>35.0</v>
      </c>
      <c r="AC66" s="70">
        <v>305.0</v>
      </c>
      <c r="AD66" s="70">
        <v>50.83</v>
      </c>
      <c r="AE66" s="70">
        <v>48.0</v>
      </c>
      <c r="AF66" s="70">
        <f t="shared" si="1"/>
        <v>125</v>
      </c>
    </row>
    <row r="67">
      <c r="A67" s="46" t="s">
        <v>194</v>
      </c>
      <c r="B67" s="85" t="s">
        <v>121</v>
      </c>
      <c r="C67" s="84" t="s">
        <v>128</v>
      </c>
      <c r="D67" s="46" t="s">
        <v>196</v>
      </c>
      <c r="E67" s="46" t="s">
        <v>31</v>
      </c>
      <c r="F67" s="46">
        <v>1.0</v>
      </c>
      <c r="G67" s="46"/>
      <c r="H67" s="46"/>
      <c r="I67" s="46"/>
      <c r="J67" s="46"/>
      <c r="K67" s="46"/>
      <c r="L67" s="46"/>
      <c r="M67" s="46"/>
      <c r="N67" s="46" t="s">
        <v>2808</v>
      </c>
      <c r="O67" s="46"/>
      <c r="P67" s="46" t="s">
        <v>2836</v>
      </c>
      <c r="Q67" s="70">
        <v>0.0</v>
      </c>
      <c r="R67" s="70">
        <v>0.0</v>
      </c>
      <c r="S67" s="70">
        <v>1.0</v>
      </c>
      <c r="T67" s="70">
        <v>0.0</v>
      </c>
      <c r="U67" s="70">
        <v>0.0</v>
      </c>
      <c r="V67" s="70">
        <v>0.0</v>
      </c>
      <c r="W67" s="70">
        <v>35.0</v>
      </c>
      <c r="X67" s="70">
        <v>45.0</v>
      </c>
      <c r="Y67" s="70">
        <v>160.0</v>
      </c>
      <c r="Z67" s="70">
        <v>30.0</v>
      </c>
      <c r="AA67" s="70">
        <v>45.0</v>
      </c>
      <c r="AB67" s="70">
        <v>70.0</v>
      </c>
      <c r="AC67" s="70">
        <v>385.0</v>
      </c>
      <c r="AD67" s="70">
        <v>64.17</v>
      </c>
      <c r="AE67" s="70">
        <v>53.0</v>
      </c>
      <c r="AF67" s="70">
        <f t="shared" si="1"/>
        <v>75</v>
      </c>
    </row>
    <row r="68">
      <c r="A68" s="46" t="s">
        <v>207</v>
      </c>
      <c r="B68" s="77" t="s">
        <v>71</v>
      </c>
      <c r="C68" s="46"/>
      <c r="D68" s="46" t="s">
        <v>28</v>
      </c>
      <c r="E68" s="46" t="s">
        <v>31</v>
      </c>
      <c r="F68" s="46" t="s">
        <v>82</v>
      </c>
      <c r="G68" s="46" t="s">
        <v>31</v>
      </c>
      <c r="H68" s="46"/>
      <c r="I68" s="46"/>
      <c r="J68" s="46"/>
      <c r="K68" s="46"/>
      <c r="L68" s="46"/>
      <c r="M68" s="46"/>
      <c r="N68" s="46" t="s">
        <v>172</v>
      </c>
      <c r="O68" s="46" t="s">
        <v>2801</v>
      </c>
      <c r="P68" s="46" t="s">
        <v>2837</v>
      </c>
      <c r="Q68" s="70">
        <v>1.0</v>
      </c>
      <c r="R68" s="70">
        <v>0.0</v>
      </c>
      <c r="S68" s="70">
        <v>0.0</v>
      </c>
      <c r="T68" s="70">
        <v>0.0</v>
      </c>
      <c r="U68" s="70">
        <v>0.0</v>
      </c>
      <c r="V68" s="70">
        <v>0.0</v>
      </c>
      <c r="W68" s="70">
        <v>70.0</v>
      </c>
      <c r="X68" s="70">
        <v>70.0</v>
      </c>
      <c r="Y68" s="70">
        <v>70.0</v>
      </c>
      <c r="Z68" s="70">
        <v>70.0</v>
      </c>
      <c r="AA68" s="70">
        <v>70.0</v>
      </c>
      <c r="AB68" s="70">
        <v>70.0</v>
      </c>
      <c r="AC68" s="70">
        <v>420.0</v>
      </c>
      <c r="AD68" s="70">
        <v>70.0</v>
      </c>
      <c r="AE68" s="70">
        <v>87.0</v>
      </c>
      <c r="AF68" s="70">
        <f t="shared" si="1"/>
        <v>140</v>
      </c>
    </row>
    <row r="69">
      <c r="A69" s="46" t="s">
        <v>198</v>
      </c>
      <c r="B69" s="86" t="s">
        <v>75</v>
      </c>
      <c r="C69" s="46"/>
      <c r="D69" s="46" t="s">
        <v>28</v>
      </c>
      <c r="E69" s="46" t="s">
        <v>31</v>
      </c>
      <c r="F69" s="46">
        <v>2.0</v>
      </c>
      <c r="G69" s="46"/>
      <c r="H69" s="46"/>
      <c r="I69" s="46"/>
      <c r="J69" s="46"/>
      <c r="K69" s="46"/>
      <c r="L69" s="46"/>
      <c r="M69" s="46"/>
      <c r="N69" s="46" t="s">
        <v>2808</v>
      </c>
      <c r="O69" s="46"/>
      <c r="P69" s="46" t="s">
        <v>2838</v>
      </c>
      <c r="Q69" s="70">
        <v>0.0</v>
      </c>
      <c r="R69" s="70">
        <v>0.0</v>
      </c>
      <c r="S69" s="70">
        <v>0.0</v>
      </c>
      <c r="T69" s="70">
        <v>1.0</v>
      </c>
      <c r="U69" s="70">
        <v>0.0</v>
      </c>
      <c r="V69" s="70">
        <v>0.0</v>
      </c>
      <c r="W69" s="70">
        <v>36.0</v>
      </c>
      <c r="X69" s="70">
        <v>50.0</v>
      </c>
      <c r="Y69" s="70">
        <v>50.0</v>
      </c>
      <c r="Z69" s="70">
        <v>65.0</v>
      </c>
      <c r="AA69" s="70">
        <v>60.0</v>
      </c>
      <c r="AB69" s="70">
        <v>44.0</v>
      </c>
      <c r="AC69" s="70">
        <v>305.0</v>
      </c>
      <c r="AD69" s="70">
        <v>50.83</v>
      </c>
      <c r="AE69" s="70">
        <v>88.0</v>
      </c>
      <c r="AF69" s="70">
        <f t="shared" si="1"/>
        <v>115</v>
      </c>
    </row>
    <row r="70">
      <c r="A70" s="46" t="s">
        <v>205</v>
      </c>
      <c r="B70" s="83" t="s">
        <v>172</v>
      </c>
      <c r="C70" s="46"/>
      <c r="D70" s="46" t="s">
        <v>28</v>
      </c>
      <c r="E70" s="46" t="s">
        <v>31</v>
      </c>
      <c r="F70" s="46">
        <v>1.0</v>
      </c>
      <c r="G70" s="46"/>
      <c r="H70" s="46"/>
      <c r="I70" s="46"/>
      <c r="J70" s="46"/>
      <c r="K70" s="46"/>
      <c r="L70" s="46"/>
      <c r="M70" s="46"/>
      <c r="N70" s="46" t="s">
        <v>172</v>
      </c>
      <c r="O70" s="46"/>
      <c r="P70" s="46" t="s">
        <v>2839</v>
      </c>
      <c r="Q70" s="70">
        <v>0.0</v>
      </c>
      <c r="R70" s="70">
        <v>0.0</v>
      </c>
      <c r="S70" s="70">
        <v>1.0</v>
      </c>
      <c r="T70" s="70">
        <v>0.0</v>
      </c>
      <c r="U70" s="70">
        <v>0.0</v>
      </c>
      <c r="V70" s="70">
        <v>0.0</v>
      </c>
      <c r="W70" s="70">
        <v>62.0</v>
      </c>
      <c r="X70" s="70">
        <v>48.0</v>
      </c>
      <c r="Y70" s="70">
        <v>66.0</v>
      </c>
      <c r="Z70" s="70">
        <v>59.0</v>
      </c>
      <c r="AA70" s="70">
        <v>57.0</v>
      </c>
      <c r="AB70" s="70">
        <v>49.0</v>
      </c>
      <c r="AC70" s="70">
        <v>341.0</v>
      </c>
      <c r="AD70" s="70">
        <v>56.83</v>
      </c>
      <c r="AE70" s="70">
        <v>89.0</v>
      </c>
      <c r="AF70" s="70">
        <f t="shared" si="1"/>
        <v>107</v>
      </c>
    </row>
    <row r="71">
      <c r="A71" s="46" t="s">
        <v>203</v>
      </c>
      <c r="B71" s="68" t="s">
        <v>29</v>
      </c>
      <c r="C71" s="46"/>
      <c r="D71" s="46" t="s">
        <v>28</v>
      </c>
      <c r="E71" s="46" t="s">
        <v>31</v>
      </c>
      <c r="F71" s="46">
        <v>2.0</v>
      </c>
      <c r="G71" s="46"/>
      <c r="H71" s="46"/>
      <c r="I71" s="46"/>
      <c r="J71" s="46"/>
      <c r="K71" s="46"/>
      <c r="L71" s="46"/>
      <c r="M71" s="46"/>
      <c r="N71" s="46" t="s">
        <v>29</v>
      </c>
      <c r="O71" s="46"/>
      <c r="P71" s="46" t="s">
        <v>2840</v>
      </c>
      <c r="Q71" s="70">
        <v>1.0</v>
      </c>
      <c r="R71" s="70">
        <v>0.0</v>
      </c>
      <c r="S71" s="70">
        <v>0.0</v>
      </c>
      <c r="T71" s="70">
        <v>0.0</v>
      </c>
      <c r="U71" s="70">
        <v>0.0</v>
      </c>
      <c r="V71" s="70">
        <v>0.0</v>
      </c>
      <c r="W71" s="70">
        <v>42.0</v>
      </c>
      <c r="X71" s="70">
        <v>30.0</v>
      </c>
      <c r="Y71" s="70">
        <v>38.0</v>
      </c>
      <c r="Z71" s="70">
        <v>30.0</v>
      </c>
      <c r="AA71" s="70">
        <v>38.0</v>
      </c>
      <c r="AB71" s="70">
        <v>32.0</v>
      </c>
      <c r="AC71" s="70">
        <v>210.0</v>
      </c>
      <c r="AD71" s="70">
        <v>35.0</v>
      </c>
      <c r="AE71" s="70">
        <v>90.0</v>
      </c>
      <c r="AF71" s="70">
        <f t="shared" si="1"/>
        <v>60</v>
      </c>
    </row>
    <row r="72">
      <c r="A72" s="46" t="s">
        <v>216</v>
      </c>
      <c r="B72" s="68" t="s">
        <v>29</v>
      </c>
      <c r="C72" s="69" t="s">
        <v>30</v>
      </c>
      <c r="D72" s="46" t="s">
        <v>29</v>
      </c>
      <c r="E72" s="46" t="s">
        <v>31</v>
      </c>
      <c r="F72" s="46">
        <v>2.0</v>
      </c>
      <c r="G72" s="46"/>
      <c r="H72" s="46"/>
      <c r="I72" s="46"/>
      <c r="J72" s="46" t="s">
        <v>31</v>
      </c>
      <c r="K72" s="46"/>
      <c r="L72" s="46"/>
      <c r="M72" s="46"/>
      <c r="N72" s="46" t="s">
        <v>29</v>
      </c>
      <c r="O72" s="46"/>
      <c r="P72" s="46" t="s">
        <v>2841</v>
      </c>
      <c r="Q72" s="70">
        <v>0.0</v>
      </c>
      <c r="R72" s="70">
        <v>0.0</v>
      </c>
      <c r="S72" s="70">
        <v>0.0</v>
      </c>
      <c r="T72" s="70">
        <v>1.0</v>
      </c>
      <c r="U72" s="70">
        <v>0.0</v>
      </c>
      <c r="V72" s="70">
        <v>0.0</v>
      </c>
      <c r="W72" s="70">
        <v>45.0</v>
      </c>
      <c r="X72" s="70">
        <v>50.0</v>
      </c>
      <c r="Y72" s="70">
        <v>55.0</v>
      </c>
      <c r="Z72" s="70">
        <v>75.0</v>
      </c>
      <c r="AA72" s="70">
        <v>65.0</v>
      </c>
      <c r="AB72" s="70">
        <v>30.0</v>
      </c>
      <c r="AC72" s="70">
        <v>320.0</v>
      </c>
      <c r="AD72" s="70">
        <v>53.33</v>
      </c>
      <c r="AE72" s="70">
        <v>91.0</v>
      </c>
      <c r="AF72" s="70">
        <f t="shared" si="1"/>
        <v>125</v>
      </c>
    </row>
    <row r="73">
      <c r="A73" s="46" t="s">
        <v>221</v>
      </c>
      <c r="B73" s="79" t="s">
        <v>90</v>
      </c>
      <c r="C73" s="69" t="s">
        <v>30</v>
      </c>
      <c r="D73" s="46" t="s">
        <v>28</v>
      </c>
      <c r="E73" s="46" t="s">
        <v>31</v>
      </c>
      <c r="F73" s="46">
        <v>1.0</v>
      </c>
      <c r="G73" s="46"/>
      <c r="H73" s="46"/>
      <c r="I73" s="46"/>
      <c r="J73" s="46"/>
      <c r="K73" s="46"/>
      <c r="L73" s="46"/>
      <c r="M73" s="46"/>
      <c r="N73" s="46" t="s">
        <v>90</v>
      </c>
      <c r="O73" s="46"/>
      <c r="P73" s="46" t="s">
        <v>2842</v>
      </c>
      <c r="Q73" s="70">
        <v>0.0</v>
      </c>
      <c r="R73" s="70">
        <v>0.0</v>
      </c>
      <c r="S73" s="70">
        <v>0.0</v>
      </c>
      <c r="T73" s="70">
        <v>0.0</v>
      </c>
      <c r="U73" s="70">
        <v>1.0</v>
      </c>
      <c r="V73" s="70">
        <v>0.0</v>
      </c>
      <c r="W73" s="70">
        <v>60.0</v>
      </c>
      <c r="X73" s="70">
        <v>55.0</v>
      </c>
      <c r="Y73" s="70">
        <v>50.0</v>
      </c>
      <c r="Z73" s="70">
        <v>40.0</v>
      </c>
      <c r="AA73" s="70">
        <v>55.0</v>
      </c>
      <c r="AB73" s="70">
        <v>45.0</v>
      </c>
      <c r="AC73" s="70">
        <v>305.0</v>
      </c>
      <c r="AD73" s="70">
        <v>50.83</v>
      </c>
      <c r="AE73" s="70">
        <v>92.0</v>
      </c>
      <c r="AF73" s="70">
        <f t="shared" si="1"/>
        <v>95</v>
      </c>
    </row>
    <row r="74">
      <c r="A74" s="46" t="s">
        <v>211</v>
      </c>
      <c r="B74" s="68" t="s">
        <v>29</v>
      </c>
      <c r="C74" s="69" t="s">
        <v>30</v>
      </c>
      <c r="D74" s="46" t="s">
        <v>28</v>
      </c>
      <c r="E74" s="46" t="s">
        <v>31</v>
      </c>
      <c r="F74" s="46">
        <v>2.0</v>
      </c>
      <c r="G74" s="46"/>
      <c r="H74" s="46"/>
      <c r="I74" s="46"/>
      <c r="J74" s="46"/>
      <c r="K74" s="46"/>
      <c r="L74" s="46"/>
      <c r="M74" s="46"/>
      <c r="N74" s="46" t="s">
        <v>29</v>
      </c>
      <c r="O74" s="46"/>
      <c r="P74" s="46" t="s">
        <v>2843</v>
      </c>
      <c r="Q74" s="70">
        <v>0.0</v>
      </c>
      <c r="R74" s="70">
        <v>1.0</v>
      </c>
      <c r="S74" s="70">
        <v>0.0</v>
      </c>
      <c r="T74" s="70">
        <v>0.0</v>
      </c>
      <c r="U74" s="70">
        <v>0.0</v>
      </c>
      <c r="V74" s="70">
        <v>0.0</v>
      </c>
      <c r="W74" s="70">
        <v>50.0</v>
      </c>
      <c r="X74" s="70">
        <v>75.0</v>
      </c>
      <c r="Y74" s="70">
        <v>35.0</v>
      </c>
      <c r="Z74" s="70">
        <v>70.0</v>
      </c>
      <c r="AA74" s="70">
        <v>30.0</v>
      </c>
      <c r="AB74" s="70">
        <v>40.0</v>
      </c>
      <c r="AC74" s="70">
        <v>300.0</v>
      </c>
      <c r="AD74" s="70">
        <v>50.0</v>
      </c>
      <c r="AE74" s="70">
        <v>93.0</v>
      </c>
      <c r="AF74" s="70">
        <f t="shared" si="1"/>
        <v>145</v>
      </c>
    </row>
    <row r="75">
      <c r="A75" s="46" t="s">
        <v>218</v>
      </c>
      <c r="B75" s="77" t="s">
        <v>71</v>
      </c>
      <c r="C75" s="46"/>
      <c r="D75" s="46" t="s">
        <v>28</v>
      </c>
      <c r="E75" s="46" t="s">
        <v>31</v>
      </c>
      <c r="F75" s="46">
        <v>1.0</v>
      </c>
      <c r="G75" s="46"/>
      <c r="H75" s="46"/>
      <c r="I75" s="46"/>
      <c r="J75" s="46"/>
      <c r="K75" s="46"/>
      <c r="L75" s="46"/>
      <c r="M75" s="46"/>
      <c r="N75" s="46" t="s">
        <v>2768</v>
      </c>
      <c r="O75" s="46"/>
      <c r="P75" s="46" t="s">
        <v>2844</v>
      </c>
      <c r="Q75" s="70">
        <v>0.0</v>
      </c>
      <c r="R75" s="70">
        <v>1.0</v>
      </c>
      <c r="S75" s="70">
        <v>0.0</v>
      </c>
      <c r="T75" s="70">
        <v>0.0</v>
      </c>
      <c r="U75" s="70">
        <v>0.0</v>
      </c>
      <c r="V75" s="70">
        <v>0.0</v>
      </c>
      <c r="W75" s="70">
        <v>35.0</v>
      </c>
      <c r="X75" s="70">
        <v>46.0</v>
      </c>
      <c r="Y75" s="70">
        <v>34.0</v>
      </c>
      <c r="Z75" s="70">
        <v>35.0</v>
      </c>
      <c r="AA75" s="70">
        <v>45.0</v>
      </c>
      <c r="AB75" s="70">
        <v>20.0</v>
      </c>
      <c r="AC75" s="70">
        <v>215.0</v>
      </c>
      <c r="AD75" s="70">
        <v>35.83</v>
      </c>
      <c r="AE75" s="70">
        <v>94.0</v>
      </c>
      <c r="AF75" s="70">
        <f t="shared" si="1"/>
        <v>81</v>
      </c>
    </row>
    <row r="76">
      <c r="A76" s="46" t="s">
        <v>220</v>
      </c>
      <c r="B76" s="68" t="s">
        <v>29</v>
      </c>
      <c r="C76" s="46"/>
      <c r="D76" s="46" t="s">
        <v>28</v>
      </c>
      <c r="E76" s="46" t="s">
        <v>28</v>
      </c>
      <c r="F76" s="46">
        <v>0.0</v>
      </c>
      <c r="G76" s="46" t="s">
        <v>31</v>
      </c>
      <c r="H76" s="46"/>
      <c r="I76" s="46"/>
      <c r="J76" s="46"/>
      <c r="K76" s="46"/>
      <c r="L76" s="46"/>
      <c r="M76" s="46"/>
      <c r="N76" s="46" t="s">
        <v>29</v>
      </c>
      <c r="O76" s="46"/>
      <c r="P76" s="46" t="s">
        <v>2845</v>
      </c>
      <c r="Q76" s="70">
        <v>0.0</v>
      </c>
      <c r="R76" s="70">
        <v>0.0</v>
      </c>
      <c r="S76" s="70">
        <v>0.0</v>
      </c>
      <c r="T76" s="70">
        <v>2.0</v>
      </c>
      <c r="U76" s="70">
        <v>0.0</v>
      </c>
      <c r="V76" s="70">
        <v>0.0</v>
      </c>
      <c r="W76" s="70">
        <v>75.0</v>
      </c>
      <c r="X76" s="70">
        <v>75.0</v>
      </c>
      <c r="Y76" s="70">
        <v>55.0</v>
      </c>
      <c r="Z76" s="70">
        <v>105.0</v>
      </c>
      <c r="AA76" s="70">
        <v>85.0</v>
      </c>
      <c r="AB76" s="70">
        <v>30.0</v>
      </c>
      <c r="AC76" s="70">
        <v>425.0</v>
      </c>
      <c r="AD76" s="70">
        <v>70.83</v>
      </c>
      <c r="AE76" s="70">
        <v>96.0</v>
      </c>
      <c r="AF76" s="70">
        <f t="shared" si="1"/>
        <v>180</v>
      </c>
    </row>
    <row r="77">
      <c r="A77" s="46" t="s">
        <v>219</v>
      </c>
      <c r="B77" s="77" t="s">
        <v>71</v>
      </c>
      <c r="C77" s="46"/>
      <c r="D77" s="46" t="s">
        <v>28</v>
      </c>
      <c r="E77" s="46" t="s">
        <v>31</v>
      </c>
      <c r="F77" s="46">
        <v>2.0</v>
      </c>
      <c r="G77" s="46"/>
      <c r="H77" s="46"/>
      <c r="I77" s="46"/>
      <c r="J77" s="46"/>
      <c r="K77" s="46"/>
      <c r="L77" s="46"/>
      <c r="M77" s="46"/>
      <c r="N77" s="46" t="s">
        <v>2768</v>
      </c>
      <c r="O77" s="46"/>
      <c r="P77" s="46" t="s">
        <v>2846</v>
      </c>
      <c r="Q77" s="70">
        <v>1.0</v>
      </c>
      <c r="R77" s="70">
        <v>0.0</v>
      </c>
      <c r="S77" s="70">
        <v>0.0</v>
      </c>
      <c r="T77" s="70">
        <v>0.0</v>
      </c>
      <c r="U77" s="70">
        <v>0.0</v>
      </c>
      <c r="V77" s="70">
        <v>0.0</v>
      </c>
      <c r="W77" s="70">
        <v>60.0</v>
      </c>
      <c r="X77" s="70">
        <v>60.0</v>
      </c>
      <c r="Y77" s="70">
        <v>60.0</v>
      </c>
      <c r="Z77" s="70">
        <v>35.0</v>
      </c>
      <c r="AA77" s="70">
        <v>35.0</v>
      </c>
      <c r="AB77" s="70">
        <v>30.0</v>
      </c>
      <c r="AC77" s="70">
        <v>280.0</v>
      </c>
      <c r="AD77" s="70">
        <v>46.67</v>
      </c>
      <c r="AE77" s="70">
        <v>97.0</v>
      </c>
      <c r="AF77" s="70">
        <f t="shared" si="1"/>
        <v>95</v>
      </c>
    </row>
    <row r="78">
      <c r="A78" s="46" t="s">
        <v>214</v>
      </c>
      <c r="B78" s="77" t="s">
        <v>71</v>
      </c>
      <c r="C78" s="46"/>
      <c r="D78" s="46" t="s">
        <v>215</v>
      </c>
      <c r="E78" s="46" t="s">
        <v>31</v>
      </c>
      <c r="F78" s="46">
        <v>1.0</v>
      </c>
      <c r="G78" s="46"/>
      <c r="H78" s="46"/>
      <c r="I78" s="46"/>
      <c r="J78" s="46"/>
      <c r="K78" s="46"/>
      <c r="L78" s="46"/>
      <c r="M78" s="46"/>
      <c r="N78" s="46" t="s">
        <v>2768</v>
      </c>
      <c r="O78" s="46" t="s">
        <v>2775</v>
      </c>
      <c r="P78" s="46" t="s">
        <v>2847</v>
      </c>
      <c r="Q78" s="70">
        <v>0.0</v>
      </c>
      <c r="R78" s="70">
        <v>0.0</v>
      </c>
      <c r="S78" s="70">
        <v>0.0</v>
      </c>
      <c r="T78" s="70">
        <v>0.0</v>
      </c>
      <c r="U78" s="70">
        <v>0.0</v>
      </c>
      <c r="V78" s="70">
        <v>1.0</v>
      </c>
      <c r="W78" s="70">
        <v>55.0</v>
      </c>
      <c r="X78" s="70">
        <v>66.0</v>
      </c>
      <c r="Y78" s="70">
        <v>44.0</v>
      </c>
      <c r="Z78" s="70">
        <v>44.0</v>
      </c>
      <c r="AA78" s="70">
        <v>56.0</v>
      </c>
      <c r="AB78" s="70">
        <v>85.0</v>
      </c>
      <c r="AC78" s="70">
        <v>350.0</v>
      </c>
      <c r="AD78" s="70">
        <v>58.33</v>
      </c>
      <c r="AE78" s="70">
        <v>98.0</v>
      </c>
      <c r="AF78" s="70">
        <f t="shared" si="1"/>
        <v>110</v>
      </c>
    </row>
    <row r="79">
      <c r="A79" s="46" t="s">
        <v>212</v>
      </c>
      <c r="B79" s="85" t="s">
        <v>121</v>
      </c>
      <c r="C79" s="46"/>
      <c r="D79" s="46" t="s">
        <v>28</v>
      </c>
      <c r="E79" s="46" t="s">
        <v>31</v>
      </c>
      <c r="F79" s="46">
        <v>1.0</v>
      </c>
      <c r="G79" s="46"/>
      <c r="H79" s="46"/>
      <c r="I79" s="46"/>
      <c r="J79" s="46"/>
      <c r="K79" s="46" t="s">
        <v>31</v>
      </c>
      <c r="L79" s="46"/>
      <c r="M79" s="46"/>
      <c r="N79" s="46" t="s">
        <v>2824</v>
      </c>
      <c r="O79" s="46"/>
      <c r="P79" s="46" t="s">
        <v>2848</v>
      </c>
      <c r="Q79" s="70">
        <v>0.0</v>
      </c>
      <c r="R79" s="70">
        <v>0.0</v>
      </c>
      <c r="S79" s="70">
        <v>1.0</v>
      </c>
      <c r="T79" s="70">
        <v>0.0</v>
      </c>
      <c r="U79" s="70">
        <v>0.0</v>
      </c>
      <c r="V79" s="70">
        <v>0.0</v>
      </c>
      <c r="W79" s="70">
        <v>50.0</v>
      </c>
      <c r="X79" s="70">
        <v>80.0</v>
      </c>
      <c r="Y79" s="70">
        <v>95.0</v>
      </c>
      <c r="Z79" s="70">
        <v>10.0</v>
      </c>
      <c r="AA79" s="70">
        <v>45.0</v>
      </c>
      <c r="AB79" s="70">
        <v>10.0</v>
      </c>
      <c r="AC79" s="70">
        <v>290.0</v>
      </c>
      <c r="AD79" s="70">
        <v>48.33</v>
      </c>
      <c r="AE79" s="70">
        <v>99.0</v>
      </c>
      <c r="AF79" s="70">
        <f t="shared" si="1"/>
        <v>90</v>
      </c>
    </row>
    <row r="80">
      <c r="A80" s="46" t="s">
        <v>254</v>
      </c>
      <c r="B80" s="69" t="s">
        <v>30</v>
      </c>
      <c r="C80" s="46"/>
      <c r="D80" s="46" t="s">
        <v>28</v>
      </c>
      <c r="E80" s="46" t="s">
        <v>31</v>
      </c>
      <c r="F80" s="46">
        <v>1.0</v>
      </c>
      <c r="G80" s="46"/>
      <c r="H80" s="46"/>
      <c r="I80" s="46"/>
      <c r="J80" s="46"/>
      <c r="K80" s="46"/>
      <c r="L80" s="46"/>
      <c r="M80" s="46"/>
      <c r="N80" s="46" t="s">
        <v>2801</v>
      </c>
      <c r="O80" s="46"/>
      <c r="P80" s="46" t="s">
        <v>2849</v>
      </c>
      <c r="Q80" s="70">
        <v>0.0</v>
      </c>
      <c r="R80" s="70">
        <v>0.0</v>
      </c>
      <c r="S80" s="70">
        <v>1.0</v>
      </c>
      <c r="T80" s="70">
        <v>0.0</v>
      </c>
      <c r="U80" s="70">
        <v>0.0</v>
      </c>
      <c r="V80" s="70">
        <v>0.0</v>
      </c>
      <c r="W80" s="70">
        <v>40.0</v>
      </c>
      <c r="X80" s="70">
        <v>65.0</v>
      </c>
      <c r="Y80" s="70">
        <v>95.0</v>
      </c>
      <c r="Z80" s="70">
        <v>60.0</v>
      </c>
      <c r="AA80" s="70">
        <v>45.0</v>
      </c>
      <c r="AB80" s="70">
        <v>35.0</v>
      </c>
      <c r="AC80" s="70">
        <v>340.0</v>
      </c>
      <c r="AD80" s="70">
        <v>56.67</v>
      </c>
      <c r="AE80" s="70">
        <v>101.0</v>
      </c>
      <c r="AF80" s="70">
        <f t="shared" si="1"/>
        <v>125</v>
      </c>
    </row>
    <row r="81">
      <c r="A81" s="46" t="s">
        <v>250</v>
      </c>
      <c r="B81" s="78" t="s">
        <v>81</v>
      </c>
      <c r="C81" s="46"/>
      <c r="D81" s="46" t="s">
        <v>28</v>
      </c>
      <c r="E81" s="46" t="s">
        <v>31</v>
      </c>
      <c r="F81" s="46">
        <v>1.0</v>
      </c>
      <c r="G81" s="46"/>
      <c r="H81" s="46"/>
      <c r="I81" s="46"/>
      <c r="J81" s="46"/>
      <c r="K81" s="46"/>
      <c r="L81" s="46"/>
      <c r="M81" s="46"/>
      <c r="N81" s="46" t="s">
        <v>2768</v>
      </c>
      <c r="O81" s="46"/>
      <c r="P81" s="46" t="s">
        <v>2850</v>
      </c>
      <c r="Q81" s="70">
        <v>0.0</v>
      </c>
      <c r="R81" s="70">
        <v>0.0</v>
      </c>
      <c r="S81" s="70">
        <v>0.0</v>
      </c>
      <c r="T81" s="70">
        <v>0.0</v>
      </c>
      <c r="U81" s="70">
        <v>0.0</v>
      </c>
      <c r="V81" s="70">
        <v>1.0</v>
      </c>
      <c r="W81" s="70">
        <v>40.0</v>
      </c>
      <c r="X81" s="70">
        <v>45.0</v>
      </c>
      <c r="Y81" s="70">
        <v>40.0</v>
      </c>
      <c r="Z81" s="70">
        <v>65.0</v>
      </c>
      <c r="AA81" s="70">
        <v>40.0</v>
      </c>
      <c r="AB81" s="70">
        <v>65.0</v>
      </c>
      <c r="AC81" s="70">
        <v>295.0</v>
      </c>
      <c r="AD81" s="70">
        <v>49.17</v>
      </c>
      <c r="AE81" s="70">
        <v>105.0</v>
      </c>
      <c r="AF81" s="70">
        <f t="shared" si="1"/>
        <v>110</v>
      </c>
    </row>
    <row r="82">
      <c r="A82" s="46" t="s">
        <v>249</v>
      </c>
      <c r="B82" s="78" t="s">
        <v>81</v>
      </c>
      <c r="C82" s="46"/>
      <c r="D82" s="46" t="s">
        <v>28</v>
      </c>
      <c r="E82" s="46" t="s">
        <v>31</v>
      </c>
      <c r="F82" s="46" t="s">
        <v>82</v>
      </c>
      <c r="G82" s="46" t="s">
        <v>31</v>
      </c>
      <c r="H82" s="46"/>
      <c r="I82" s="46"/>
      <c r="J82" s="46"/>
      <c r="K82" s="46"/>
      <c r="L82" s="46"/>
      <c r="M82" s="46"/>
      <c r="N82" s="46" t="s">
        <v>172</v>
      </c>
      <c r="O82" s="46"/>
      <c r="P82" s="46" t="s">
        <v>2851</v>
      </c>
      <c r="Q82" s="70">
        <v>0.0</v>
      </c>
      <c r="R82" s="70">
        <v>0.0</v>
      </c>
      <c r="S82" s="70">
        <v>0.0</v>
      </c>
      <c r="T82" s="70">
        <v>0.0</v>
      </c>
      <c r="U82" s="70">
        <v>0.0</v>
      </c>
      <c r="V82" s="70">
        <v>1.0</v>
      </c>
      <c r="W82" s="70">
        <v>60.0</v>
      </c>
      <c r="X82" s="70">
        <v>50.0</v>
      </c>
      <c r="Y82" s="70">
        <v>40.0</v>
      </c>
      <c r="Z82" s="70">
        <v>85.0</v>
      </c>
      <c r="AA82" s="70">
        <v>75.0</v>
      </c>
      <c r="AB82" s="70">
        <v>95.0</v>
      </c>
      <c r="AC82" s="70">
        <v>405.0</v>
      </c>
      <c r="AD82" s="70">
        <v>67.5</v>
      </c>
      <c r="AE82" s="70">
        <v>106.0</v>
      </c>
      <c r="AF82" s="70">
        <f t="shared" si="1"/>
        <v>135</v>
      </c>
    </row>
    <row r="83">
      <c r="A83" s="46" t="s">
        <v>246</v>
      </c>
      <c r="B83" s="78" t="s">
        <v>81</v>
      </c>
      <c r="C83" s="46"/>
      <c r="D83" s="46" t="s">
        <v>28</v>
      </c>
      <c r="E83" s="46" t="s">
        <v>31</v>
      </c>
      <c r="F83" s="46" t="s">
        <v>82</v>
      </c>
      <c r="G83" s="46" t="s">
        <v>31</v>
      </c>
      <c r="H83" s="46"/>
      <c r="I83" s="46"/>
      <c r="J83" s="46"/>
      <c r="K83" s="46"/>
      <c r="L83" s="46"/>
      <c r="M83" s="46"/>
      <c r="N83" s="46" t="s">
        <v>172</v>
      </c>
      <c r="O83" s="46"/>
      <c r="P83" s="46" t="s">
        <v>2852</v>
      </c>
      <c r="Q83" s="70">
        <v>0.0</v>
      </c>
      <c r="R83" s="70">
        <v>0.0</v>
      </c>
      <c r="S83" s="70">
        <v>0.0</v>
      </c>
      <c r="T83" s="70">
        <v>0.0</v>
      </c>
      <c r="U83" s="70">
        <v>0.0</v>
      </c>
      <c r="V83" s="70">
        <v>1.0</v>
      </c>
      <c r="W83" s="70">
        <v>60.0</v>
      </c>
      <c r="X83" s="70">
        <v>40.0</v>
      </c>
      <c r="Y83" s="70">
        <v>50.0</v>
      </c>
      <c r="Z83" s="70">
        <v>75.0</v>
      </c>
      <c r="AA83" s="70">
        <v>85.0</v>
      </c>
      <c r="AB83" s="70">
        <v>95.0</v>
      </c>
      <c r="AC83" s="70">
        <v>405.0</v>
      </c>
      <c r="AD83" s="70">
        <v>67.5</v>
      </c>
      <c r="AE83" s="70">
        <v>107.0</v>
      </c>
      <c r="AF83" s="70">
        <f t="shared" si="1"/>
        <v>115</v>
      </c>
    </row>
    <row r="84">
      <c r="A84" s="46" t="s">
        <v>197</v>
      </c>
      <c r="B84" s="87" t="s">
        <v>131</v>
      </c>
      <c r="C84" s="46"/>
      <c r="D84" s="46" t="s">
        <v>28</v>
      </c>
      <c r="E84" s="46" t="s">
        <v>31</v>
      </c>
      <c r="F84" s="46">
        <v>2.0</v>
      </c>
      <c r="G84" s="46"/>
      <c r="H84" s="46"/>
      <c r="I84" s="46"/>
      <c r="J84" s="46"/>
      <c r="K84" s="46"/>
      <c r="L84" s="46"/>
      <c r="M84" s="46"/>
      <c r="N84" s="46" t="s">
        <v>2808</v>
      </c>
      <c r="O84" s="46"/>
      <c r="P84" s="46" t="s">
        <v>2853</v>
      </c>
      <c r="Q84" s="70">
        <v>0.0</v>
      </c>
      <c r="R84" s="70">
        <v>0.0</v>
      </c>
      <c r="S84" s="70">
        <v>1.0</v>
      </c>
      <c r="T84" s="70">
        <v>0.0</v>
      </c>
      <c r="U84" s="70">
        <v>0.0</v>
      </c>
      <c r="V84" s="70">
        <v>0.0</v>
      </c>
      <c r="W84" s="70">
        <v>40.0</v>
      </c>
      <c r="X84" s="70">
        <v>55.0</v>
      </c>
      <c r="Y84" s="70">
        <v>70.0</v>
      </c>
      <c r="Z84" s="70">
        <v>45.0</v>
      </c>
      <c r="AA84" s="70">
        <v>60.0</v>
      </c>
      <c r="AB84" s="70">
        <v>30.0</v>
      </c>
      <c r="AC84" s="70">
        <v>300.0</v>
      </c>
      <c r="AD84" s="70">
        <v>50.0</v>
      </c>
      <c r="AE84" s="70">
        <v>109.0</v>
      </c>
      <c r="AF84" s="70">
        <f t="shared" si="1"/>
        <v>100</v>
      </c>
    </row>
    <row r="85">
      <c r="A85" s="46" t="s">
        <v>252</v>
      </c>
      <c r="B85" s="73" t="s">
        <v>33</v>
      </c>
      <c r="C85" s="77" t="s">
        <v>71</v>
      </c>
      <c r="D85" s="46" t="s">
        <v>28</v>
      </c>
      <c r="E85" s="46" t="s">
        <v>31</v>
      </c>
      <c r="F85" s="46">
        <v>1.0</v>
      </c>
      <c r="G85" s="46"/>
      <c r="H85" s="46"/>
      <c r="I85" s="46"/>
      <c r="J85" s="46"/>
      <c r="K85" s="46"/>
      <c r="L85" s="46"/>
      <c r="M85" s="46"/>
      <c r="N85" s="46" t="s">
        <v>2768</v>
      </c>
      <c r="O85" s="46"/>
      <c r="P85" s="46" t="s">
        <v>2854</v>
      </c>
      <c r="Q85" s="70">
        <v>0.0</v>
      </c>
      <c r="R85" s="70">
        <v>0.0</v>
      </c>
      <c r="S85" s="70">
        <v>0.0</v>
      </c>
      <c r="T85" s="70">
        <v>1.0</v>
      </c>
      <c r="U85" s="70">
        <v>0.0</v>
      </c>
      <c r="V85" s="70">
        <v>0.0</v>
      </c>
      <c r="W85" s="70">
        <v>62.0</v>
      </c>
      <c r="X85" s="70">
        <v>50.0</v>
      </c>
      <c r="Y85" s="70">
        <v>58.0</v>
      </c>
      <c r="Z85" s="70">
        <v>73.0</v>
      </c>
      <c r="AA85" s="70">
        <v>54.0</v>
      </c>
      <c r="AB85" s="70">
        <v>72.0</v>
      </c>
      <c r="AC85" s="70">
        <v>369.0</v>
      </c>
      <c r="AD85" s="70">
        <v>61.5</v>
      </c>
      <c r="AE85" s="70">
        <v>111.0</v>
      </c>
      <c r="AF85" s="70">
        <f t="shared" si="1"/>
        <v>123</v>
      </c>
    </row>
    <row r="86">
      <c r="A86" s="46" t="s">
        <v>231</v>
      </c>
      <c r="B86" s="77" t="s">
        <v>71</v>
      </c>
      <c r="C86" s="46"/>
      <c r="D86" s="46" t="s">
        <v>28</v>
      </c>
      <c r="E86" s="46" t="s">
        <v>31</v>
      </c>
      <c r="F86" s="46">
        <v>1.0</v>
      </c>
      <c r="G86" s="46"/>
      <c r="H86" s="46"/>
      <c r="I86" s="46"/>
      <c r="J86" s="46"/>
      <c r="K86" s="46"/>
      <c r="L86" s="46"/>
      <c r="M86" s="46"/>
      <c r="N86" s="46" t="s">
        <v>2768</v>
      </c>
      <c r="O86" s="46"/>
      <c r="P86" s="46" t="s">
        <v>2855</v>
      </c>
      <c r="Q86" s="70">
        <v>0.0</v>
      </c>
      <c r="R86" s="70">
        <v>1.0</v>
      </c>
      <c r="S86" s="70">
        <v>0.0</v>
      </c>
      <c r="T86" s="70">
        <v>0.0</v>
      </c>
      <c r="U86" s="70">
        <v>0.0</v>
      </c>
      <c r="V86" s="70">
        <v>0.0</v>
      </c>
      <c r="W86" s="70">
        <v>48.0</v>
      </c>
      <c r="X86" s="70">
        <v>70.0</v>
      </c>
      <c r="Y86" s="70">
        <v>30.0</v>
      </c>
      <c r="Z86" s="70">
        <v>30.0</v>
      </c>
      <c r="AA86" s="70">
        <v>30.0</v>
      </c>
      <c r="AB86" s="70">
        <v>45.0</v>
      </c>
      <c r="AC86" s="70">
        <v>253.0</v>
      </c>
      <c r="AD86" s="70">
        <v>42.17</v>
      </c>
      <c r="AE86" s="70">
        <v>104.0</v>
      </c>
      <c r="AF86" s="70">
        <f t="shared" si="1"/>
        <v>100</v>
      </c>
    </row>
    <row r="87">
      <c r="A87" s="46" t="s">
        <v>209</v>
      </c>
      <c r="B87" s="68" t="s">
        <v>29</v>
      </c>
      <c r="C87" s="72" t="s">
        <v>56</v>
      </c>
      <c r="D87" s="46" t="s">
        <v>28</v>
      </c>
      <c r="E87" s="46" t="s">
        <v>31</v>
      </c>
      <c r="F87" s="46">
        <v>2.0</v>
      </c>
      <c r="G87" s="46"/>
      <c r="H87" s="46"/>
      <c r="I87" s="46"/>
      <c r="J87" s="46"/>
      <c r="K87" s="46"/>
      <c r="L87" s="46"/>
      <c r="M87" s="46"/>
      <c r="N87" s="46" t="s">
        <v>172</v>
      </c>
      <c r="O87" s="46" t="s">
        <v>29</v>
      </c>
      <c r="P87" s="46" t="s">
        <v>2856</v>
      </c>
      <c r="Q87" s="70">
        <v>0.0</v>
      </c>
      <c r="R87" s="70">
        <v>0.0</v>
      </c>
      <c r="S87" s="70">
        <v>0.0</v>
      </c>
      <c r="T87" s="70">
        <v>0.0</v>
      </c>
      <c r="U87" s="70">
        <v>1.0</v>
      </c>
      <c r="V87" s="70">
        <v>0.0</v>
      </c>
      <c r="W87" s="70">
        <v>35.0</v>
      </c>
      <c r="X87" s="70">
        <v>35.0</v>
      </c>
      <c r="Y87" s="70">
        <v>40.0</v>
      </c>
      <c r="Z87" s="70">
        <v>35.0</v>
      </c>
      <c r="AA87" s="70">
        <v>55.0</v>
      </c>
      <c r="AB87" s="70">
        <v>50.0</v>
      </c>
      <c r="AC87" s="70">
        <v>250.0</v>
      </c>
      <c r="AD87" s="70">
        <v>41.67</v>
      </c>
      <c r="AE87" s="70">
        <v>112.0</v>
      </c>
      <c r="AF87" s="70">
        <f t="shared" si="1"/>
        <v>70</v>
      </c>
    </row>
    <row r="88">
      <c r="A88" s="46" t="s">
        <v>201</v>
      </c>
      <c r="B88" s="77" t="s">
        <v>71</v>
      </c>
      <c r="C88" s="46"/>
      <c r="D88" s="46" t="s">
        <v>28</v>
      </c>
      <c r="E88" s="46" t="s">
        <v>31</v>
      </c>
      <c r="F88" s="46">
        <v>1.0</v>
      </c>
      <c r="G88" s="46"/>
      <c r="H88" s="46"/>
      <c r="I88" s="46"/>
      <c r="J88" s="46"/>
      <c r="K88" s="46"/>
      <c r="L88" s="46"/>
      <c r="M88" s="46"/>
      <c r="N88" s="46" t="s">
        <v>2768</v>
      </c>
      <c r="O88" s="46"/>
      <c r="P88" s="46" t="s">
        <v>2857</v>
      </c>
      <c r="Q88" s="70">
        <v>0.0</v>
      </c>
      <c r="R88" s="70">
        <v>0.0</v>
      </c>
      <c r="S88" s="70">
        <v>0.0</v>
      </c>
      <c r="T88" s="70">
        <v>0.0</v>
      </c>
      <c r="U88" s="70">
        <v>0.0</v>
      </c>
      <c r="V88" s="70">
        <v>1.0</v>
      </c>
      <c r="W88" s="70">
        <v>49.0</v>
      </c>
      <c r="X88" s="70">
        <v>55.0</v>
      </c>
      <c r="Y88" s="70">
        <v>42.0</v>
      </c>
      <c r="Z88" s="70">
        <v>42.0</v>
      </c>
      <c r="AA88" s="70">
        <v>37.0</v>
      </c>
      <c r="AB88" s="70">
        <v>85.0</v>
      </c>
      <c r="AC88" s="70">
        <v>310.0</v>
      </c>
      <c r="AD88" s="70">
        <v>51.67</v>
      </c>
      <c r="AE88" s="70">
        <v>113.0</v>
      </c>
      <c r="AF88" s="70">
        <f t="shared" si="1"/>
        <v>97</v>
      </c>
    </row>
    <row r="89">
      <c r="A89" s="46" t="s">
        <v>224</v>
      </c>
      <c r="B89" s="88" t="s">
        <v>226</v>
      </c>
      <c r="C89" s="46"/>
      <c r="D89" s="46" t="s">
        <v>28</v>
      </c>
      <c r="E89" s="46" t="s">
        <v>31</v>
      </c>
      <c r="F89" s="46">
        <v>1.0</v>
      </c>
      <c r="G89" s="46"/>
      <c r="H89" s="46"/>
      <c r="I89" s="46"/>
      <c r="J89" s="46"/>
      <c r="K89" s="46"/>
      <c r="L89" s="46"/>
      <c r="M89" s="46"/>
      <c r="N89" s="46" t="s">
        <v>2768</v>
      </c>
      <c r="O89" s="46"/>
      <c r="P89" s="46" t="s">
        <v>2858</v>
      </c>
      <c r="Q89" s="70">
        <v>0.0</v>
      </c>
      <c r="R89" s="70">
        <v>1.0</v>
      </c>
      <c r="S89" s="70">
        <v>0.0</v>
      </c>
      <c r="T89" s="70">
        <v>0.0</v>
      </c>
      <c r="U89" s="70">
        <v>0.0</v>
      </c>
      <c r="V89" s="70">
        <v>0.0</v>
      </c>
      <c r="W89" s="70">
        <v>40.0</v>
      </c>
      <c r="X89" s="70">
        <v>80.0</v>
      </c>
      <c r="Y89" s="70">
        <v>35.0</v>
      </c>
      <c r="Z89" s="70">
        <v>35.0</v>
      </c>
      <c r="AA89" s="70">
        <v>45.0</v>
      </c>
      <c r="AB89" s="70">
        <v>70.0</v>
      </c>
      <c r="AC89" s="70">
        <v>305.0</v>
      </c>
      <c r="AD89" s="70">
        <v>50.83</v>
      </c>
      <c r="AE89" s="70">
        <v>114.0</v>
      </c>
      <c r="AF89" s="70">
        <f t="shared" si="1"/>
        <v>115</v>
      </c>
    </row>
    <row r="90">
      <c r="A90" s="60" t="s">
        <v>307</v>
      </c>
      <c r="B90" s="88" t="s">
        <v>226</v>
      </c>
      <c r="C90" s="60"/>
      <c r="D90" s="71" t="s">
        <v>28</v>
      </c>
      <c r="E90" s="71" t="s">
        <v>31</v>
      </c>
      <c r="F90" s="71">
        <v>1.0</v>
      </c>
      <c r="G90" s="60"/>
      <c r="H90" s="60"/>
      <c r="I90" s="60"/>
      <c r="J90" s="60"/>
      <c r="K90" s="60"/>
      <c r="L90" s="60"/>
      <c r="M90" s="60"/>
      <c r="N90" s="60" t="s">
        <v>2775</v>
      </c>
      <c r="O90" s="60"/>
      <c r="P90" s="60" t="s">
        <v>2859</v>
      </c>
      <c r="Q90" s="71">
        <v>1.0</v>
      </c>
      <c r="R90" s="71">
        <v>0.0</v>
      </c>
      <c r="S90" s="71">
        <v>0.0</v>
      </c>
      <c r="T90" s="71">
        <v>0.0</v>
      </c>
      <c r="U90" s="71">
        <v>0.0</v>
      </c>
      <c r="V90" s="71">
        <v>0.0</v>
      </c>
      <c r="W90" s="71">
        <v>72.0</v>
      </c>
      <c r="X90" s="71">
        <v>60.0</v>
      </c>
      <c r="Y90" s="71">
        <v>30.0</v>
      </c>
      <c r="Z90" s="71">
        <v>20.0</v>
      </c>
      <c r="AA90" s="71">
        <v>30.0</v>
      </c>
      <c r="AB90" s="71">
        <v>25.0</v>
      </c>
      <c r="AC90" s="71">
        <v>237.0</v>
      </c>
      <c r="AD90" s="71">
        <v>39.5</v>
      </c>
      <c r="AE90" s="71">
        <v>115.0</v>
      </c>
      <c r="AF90" s="71">
        <f t="shared" si="1"/>
        <v>80</v>
      </c>
    </row>
    <row r="91">
      <c r="A91" s="46" t="s">
        <v>230</v>
      </c>
      <c r="B91" s="77" t="s">
        <v>71</v>
      </c>
      <c r="C91" s="72" t="s">
        <v>56</v>
      </c>
      <c r="D91" s="46" t="s">
        <v>28</v>
      </c>
      <c r="E91" s="46" t="s">
        <v>31</v>
      </c>
      <c r="F91" s="46">
        <v>2.0</v>
      </c>
      <c r="G91" s="46"/>
      <c r="H91" s="46"/>
      <c r="I91" s="46"/>
      <c r="J91" s="46"/>
      <c r="K91" s="46"/>
      <c r="L91" s="46"/>
      <c r="M91" s="46"/>
      <c r="N91" s="46" t="s">
        <v>56</v>
      </c>
      <c r="O91" s="46"/>
      <c r="P91" s="46" t="s">
        <v>2860</v>
      </c>
      <c r="Q91" s="70">
        <v>0.0</v>
      </c>
      <c r="R91" s="70">
        <v>1.0</v>
      </c>
      <c r="S91" s="70">
        <v>0.0</v>
      </c>
      <c r="T91" s="70">
        <v>0.0</v>
      </c>
      <c r="U91" s="70">
        <v>0.0</v>
      </c>
      <c r="V91" s="70">
        <v>0.0</v>
      </c>
      <c r="W91" s="70">
        <v>50.0</v>
      </c>
      <c r="X91" s="70">
        <v>55.0</v>
      </c>
      <c r="Y91" s="70">
        <v>50.0</v>
      </c>
      <c r="Z91" s="70">
        <v>36.0</v>
      </c>
      <c r="AA91" s="70">
        <v>30.0</v>
      </c>
      <c r="AB91" s="70">
        <v>43.0</v>
      </c>
      <c r="AC91" s="70">
        <v>264.0</v>
      </c>
      <c r="AD91" s="70">
        <v>44.0</v>
      </c>
      <c r="AE91" s="70">
        <v>116.0</v>
      </c>
      <c r="AF91" s="70">
        <f t="shared" si="1"/>
        <v>91</v>
      </c>
    </row>
    <row r="92">
      <c r="A92" s="46" t="s">
        <v>227</v>
      </c>
      <c r="B92" s="88" t="s">
        <v>226</v>
      </c>
      <c r="C92" s="46"/>
      <c r="D92" s="46" t="s">
        <v>229</v>
      </c>
      <c r="E92" s="46" t="s">
        <v>31</v>
      </c>
      <c r="F92" s="46">
        <v>1.0</v>
      </c>
      <c r="G92" s="46"/>
      <c r="H92" s="46"/>
      <c r="I92" s="46"/>
      <c r="J92" s="46"/>
      <c r="K92" s="46"/>
      <c r="L92" s="46"/>
      <c r="M92" s="46"/>
      <c r="N92" s="46" t="s">
        <v>2768</v>
      </c>
      <c r="O92" s="46" t="s">
        <v>2775</v>
      </c>
      <c r="P92" s="46" t="s">
        <v>2861</v>
      </c>
      <c r="Q92" s="70">
        <v>0.0</v>
      </c>
      <c r="R92" s="70">
        <v>1.0</v>
      </c>
      <c r="S92" s="70">
        <v>0.0</v>
      </c>
      <c r="T92" s="70">
        <v>0.0</v>
      </c>
      <c r="U92" s="70">
        <v>0.0</v>
      </c>
      <c r="V92" s="70">
        <v>0.0</v>
      </c>
      <c r="W92" s="70">
        <v>67.0</v>
      </c>
      <c r="X92" s="70">
        <v>82.0</v>
      </c>
      <c r="Y92" s="70">
        <v>62.0</v>
      </c>
      <c r="Z92" s="70">
        <v>46.0</v>
      </c>
      <c r="AA92" s="70">
        <v>48.0</v>
      </c>
      <c r="AB92" s="70">
        <v>43.0</v>
      </c>
      <c r="AC92" s="70">
        <v>348.0</v>
      </c>
      <c r="AD92" s="70">
        <v>58.0</v>
      </c>
      <c r="AE92" s="70">
        <v>118.0</v>
      </c>
      <c r="AF92" s="70">
        <f t="shared" si="1"/>
        <v>128</v>
      </c>
    </row>
    <row r="93">
      <c r="A93" s="46" t="s">
        <v>235</v>
      </c>
      <c r="B93" s="81" t="s">
        <v>111</v>
      </c>
      <c r="C93" s="46"/>
      <c r="D93" s="46" t="s">
        <v>28</v>
      </c>
      <c r="E93" s="46" t="s">
        <v>31</v>
      </c>
      <c r="F93" s="46">
        <v>1.0</v>
      </c>
      <c r="G93" s="46"/>
      <c r="H93" s="46"/>
      <c r="I93" s="46"/>
      <c r="J93" s="46"/>
      <c r="K93" s="46"/>
      <c r="L93" s="46"/>
      <c r="M93" s="46"/>
      <c r="N93" s="46" t="s">
        <v>2775</v>
      </c>
      <c r="O93" s="46"/>
      <c r="P93" s="46" t="s">
        <v>2862</v>
      </c>
      <c r="Q93" s="70">
        <v>0.0</v>
      </c>
      <c r="R93" s="70">
        <v>0.0</v>
      </c>
      <c r="S93" s="70">
        <v>0.0</v>
      </c>
      <c r="T93" s="70">
        <v>0.0</v>
      </c>
      <c r="U93" s="70">
        <v>1.0</v>
      </c>
      <c r="V93" s="70">
        <v>0.0</v>
      </c>
      <c r="W93" s="70">
        <v>60.0</v>
      </c>
      <c r="X93" s="70">
        <v>48.0</v>
      </c>
      <c r="Y93" s="70">
        <v>45.0</v>
      </c>
      <c r="Z93" s="70">
        <v>43.0</v>
      </c>
      <c r="AA93" s="70">
        <v>90.0</v>
      </c>
      <c r="AB93" s="70">
        <v>42.0</v>
      </c>
      <c r="AC93" s="70">
        <v>328.0</v>
      </c>
      <c r="AD93" s="70">
        <v>54.67</v>
      </c>
      <c r="AE93" s="70">
        <v>120.0</v>
      </c>
      <c r="AF93" s="70">
        <f t="shared" si="1"/>
        <v>91</v>
      </c>
    </row>
    <row r="94">
      <c r="A94" s="46" t="s">
        <v>233</v>
      </c>
      <c r="B94" s="87" t="s">
        <v>131</v>
      </c>
      <c r="C94" s="81" t="s">
        <v>111</v>
      </c>
      <c r="D94" s="46" t="s">
        <v>28</v>
      </c>
      <c r="E94" s="46" t="s">
        <v>31</v>
      </c>
      <c r="F94" s="46">
        <v>1.0</v>
      </c>
      <c r="G94" s="46"/>
      <c r="H94" s="46"/>
      <c r="I94" s="46"/>
      <c r="J94" s="46"/>
      <c r="K94" s="46"/>
      <c r="L94" s="46"/>
      <c r="M94" s="46"/>
      <c r="N94" s="46" t="s">
        <v>2808</v>
      </c>
      <c r="O94" s="46"/>
      <c r="P94" s="46" t="s">
        <v>2863</v>
      </c>
      <c r="Q94" s="70">
        <v>0.0</v>
      </c>
      <c r="R94" s="70">
        <v>0.0</v>
      </c>
      <c r="S94" s="70">
        <v>1.0</v>
      </c>
      <c r="T94" s="70">
        <v>0.0</v>
      </c>
      <c r="U94" s="70">
        <v>0.0</v>
      </c>
      <c r="V94" s="70">
        <v>0.0</v>
      </c>
      <c r="W94" s="70">
        <v>57.0</v>
      </c>
      <c r="X94" s="70">
        <v>24.0</v>
      </c>
      <c r="Y94" s="70">
        <v>86.0</v>
      </c>
      <c r="Z94" s="70">
        <v>24.0</v>
      </c>
      <c r="AA94" s="70">
        <v>86.0</v>
      </c>
      <c r="AB94" s="70">
        <v>23.0</v>
      </c>
      <c r="AC94" s="70">
        <v>300.0</v>
      </c>
      <c r="AD94" s="70">
        <v>50.0</v>
      </c>
      <c r="AE94" s="70">
        <v>121.0</v>
      </c>
      <c r="AF94" s="70">
        <f t="shared" si="1"/>
        <v>48</v>
      </c>
    </row>
    <row r="95">
      <c r="A95" s="46" t="s">
        <v>236</v>
      </c>
      <c r="B95" s="76" t="s">
        <v>44</v>
      </c>
      <c r="C95" s="72" t="s">
        <v>56</v>
      </c>
      <c r="D95" s="46" t="s">
        <v>28</v>
      </c>
      <c r="E95" s="46" t="s">
        <v>31</v>
      </c>
      <c r="F95" s="46">
        <v>1.0</v>
      </c>
      <c r="G95" s="46"/>
      <c r="H95" s="46"/>
      <c r="I95" s="46"/>
      <c r="J95" s="46"/>
      <c r="K95" s="46"/>
      <c r="L95" s="46"/>
      <c r="M95" s="46"/>
      <c r="N95" s="46" t="s">
        <v>2780</v>
      </c>
      <c r="O95" s="46" t="s">
        <v>56</v>
      </c>
      <c r="P95" s="46" t="s">
        <v>2864</v>
      </c>
      <c r="Q95" s="70">
        <v>1.0</v>
      </c>
      <c r="R95" s="70">
        <v>0.0</v>
      </c>
      <c r="S95" s="70">
        <v>0.0</v>
      </c>
      <c r="T95" s="70">
        <v>0.0</v>
      </c>
      <c r="U95" s="70">
        <v>0.0</v>
      </c>
      <c r="V95" s="70">
        <v>0.0</v>
      </c>
      <c r="W95" s="70">
        <v>62.0</v>
      </c>
      <c r="X95" s="70">
        <v>44.0</v>
      </c>
      <c r="Y95" s="70">
        <v>50.0</v>
      </c>
      <c r="Z95" s="70">
        <v>44.0</v>
      </c>
      <c r="AA95" s="70">
        <v>50.0</v>
      </c>
      <c r="AB95" s="70">
        <v>55.0</v>
      </c>
      <c r="AC95" s="70">
        <v>305.0</v>
      </c>
      <c r="AD95" s="70">
        <v>50.83</v>
      </c>
      <c r="AE95" s="70">
        <v>122.0</v>
      </c>
      <c r="AF95" s="70">
        <f t="shared" si="1"/>
        <v>88</v>
      </c>
    </row>
    <row r="96">
      <c r="A96" s="46" t="s">
        <v>621</v>
      </c>
      <c r="B96" s="68" t="s">
        <v>29</v>
      </c>
      <c r="C96" s="46"/>
      <c r="D96" s="46" t="s">
        <v>623</v>
      </c>
      <c r="E96" s="46" t="s">
        <v>31</v>
      </c>
      <c r="F96" s="46">
        <v>1.0</v>
      </c>
      <c r="G96" s="46"/>
      <c r="H96" s="46"/>
      <c r="I96" s="46"/>
      <c r="J96" s="46"/>
      <c r="K96" s="46"/>
      <c r="L96" s="46"/>
      <c r="M96" s="46"/>
      <c r="N96" s="46" t="s">
        <v>29</v>
      </c>
      <c r="O96" s="46" t="s">
        <v>2775</v>
      </c>
      <c r="P96" s="46" t="s">
        <v>2865</v>
      </c>
      <c r="Q96" s="70">
        <v>0.0</v>
      </c>
      <c r="R96" s="70">
        <v>0.0</v>
      </c>
      <c r="S96" s="70">
        <v>0.0</v>
      </c>
      <c r="T96" s="70">
        <v>1.0</v>
      </c>
      <c r="U96" s="70">
        <v>0.0</v>
      </c>
      <c r="V96" s="70">
        <v>0.0</v>
      </c>
      <c r="W96" s="70">
        <v>50.0</v>
      </c>
      <c r="X96" s="70">
        <v>85.0</v>
      </c>
      <c r="Y96" s="70">
        <v>40.0</v>
      </c>
      <c r="Z96" s="70">
        <v>85.0</v>
      </c>
      <c r="AA96" s="70">
        <v>40.0</v>
      </c>
      <c r="AB96" s="70">
        <v>35.0</v>
      </c>
      <c r="AC96" s="70">
        <v>335.0</v>
      </c>
      <c r="AD96" s="70">
        <v>55.83</v>
      </c>
      <c r="AE96" s="70">
        <v>554.0</v>
      </c>
      <c r="AF96" s="70">
        <f t="shared" si="1"/>
        <v>170</v>
      </c>
    </row>
    <row r="97">
      <c r="A97" s="46" t="s">
        <v>256</v>
      </c>
      <c r="B97" s="76" t="s">
        <v>44</v>
      </c>
      <c r="C97" s="68" t="s">
        <v>29</v>
      </c>
      <c r="D97" s="46" t="s">
        <v>28</v>
      </c>
      <c r="E97" s="46" t="s">
        <v>31</v>
      </c>
      <c r="F97" s="46">
        <v>2.0</v>
      </c>
      <c r="G97" s="46"/>
      <c r="H97" s="46"/>
      <c r="I97" s="46"/>
      <c r="J97" s="46"/>
      <c r="K97" s="46"/>
      <c r="L97" s="46"/>
      <c r="M97" s="46"/>
      <c r="N97" s="46" t="s">
        <v>2780</v>
      </c>
      <c r="O97" s="46" t="s">
        <v>29</v>
      </c>
      <c r="P97" s="46" t="s">
        <v>2866</v>
      </c>
      <c r="Q97" s="70">
        <v>0.0</v>
      </c>
      <c r="R97" s="70">
        <v>0.0</v>
      </c>
      <c r="S97" s="70">
        <v>0.0</v>
      </c>
      <c r="T97" s="70">
        <v>0.0</v>
      </c>
      <c r="U97" s="70">
        <v>1.0</v>
      </c>
      <c r="V97" s="70">
        <v>0.0</v>
      </c>
      <c r="W97" s="70">
        <v>40.0</v>
      </c>
      <c r="X97" s="70">
        <v>30.0</v>
      </c>
      <c r="Y97" s="70">
        <v>30.0</v>
      </c>
      <c r="Z97" s="70">
        <v>40.0</v>
      </c>
      <c r="AA97" s="70">
        <v>50.0</v>
      </c>
      <c r="AB97" s="70">
        <v>30.0</v>
      </c>
      <c r="AC97" s="70">
        <v>220.0</v>
      </c>
      <c r="AD97" s="70">
        <v>36.67</v>
      </c>
      <c r="AE97" s="70">
        <v>124.0</v>
      </c>
      <c r="AF97" s="70">
        <f t="shared" si="1"/>
        <v>70</v>
      </c>
    </row>
    <row r="98">
      <c r="A98" s="46" t="s">
        <v>117</v>
      </c>
      <c r="B98" s="77" t="s">
        <v>71</v>
      </c>
      <c r="C98" s="46"/>
      <c r="D98" s="46" t="s">
        <v>28</v>
      </c>
      <c r="E98" s="46" t="s">
        <v>31</v>
      </c>
      <c r="F98" s="46">
        <v>1.0</v>
      </c>
      <c r="G98" s="46"/>
      <c r="H98" s="46"/>
      <c r="I98" s="46"/>
      <c r="J98" s="46"/>
      <c r="K98" s="46"/>
      <c r="L98" s="46"/>
      <c r="M98" s="46"/>
      <c r="N98" s="46" t="s">
        <v>2768</v>
      </c>
      <c r="O98" s="46" t="s">
        <v>172</v>
      </c>
      <c r="P98" s="46" t="s">
        <v>2867</v>
      </c>
      <c r="Q98" s="70">
        <v>0.0</v>
      </c>
      <c r="R98" s="70">
        <v>0.0</v>
      </c>
      <c r="S98" s="70">
        <v>0.0</v>
      </c>
      <c r="T98" s="70">
        <v>0.0</v>
      </c>
      <c r="U98" s="70">
        <v>0.0</v>
      </c>
      <c r="V98" s="70">
        <v>1.0</v>
      </c>
      <c r="W98" s="70">
        <v>50.0</v>
      </c>
      <c r="X98" s="70">
        <v>45.0</v>
      </c>
      <c r="Y98" s="70">
        <v>45.0</v>
      </c>
      <c r="Z98" s="70">
        <v>35.0</v>
      </c>
      <c r="AA98" s="70">
        <v>35.0</v>
      </c>
      <c r="AB98" s="70">
        <v>50.0</v>
      </c>
      <c r="AC98" s="70">
        <v>260.0</v>
      </c>
      <c r="AD98" s="70">
        <v>43.33</v>
      </c>
      <c r="AE98" s="70">
        <v>125.0</v>
      </c>
      <c r="AF98" s="70">
        <f t="shared" si="1"/>
        <v>80</v>
      </c>
    </row>
    <row r="99">
      <c r="A99" s="46" t="s">
        <v>241</v>
      </c>
      <c r="B99" s="81" t="s">
        <v>111</v>
      </c>
      <c r="C99" s="46"/>
      <c r="D99" s="46" t="s">
        <v>28</v>
      </c>
      <c r="E99" s="46" t="s">
        <v>31</v>
      </c>
      <c r="F99" s="46">
        <v>1.0</v>
      </c>
      <c r="G99" s="46"/>
      <c r="H99" s="46"/>
      <c r="I99" s="46"/>
      <c r="J99" s="46"/>
      <c r="K99" s="46"/>
      <c r="L99" s="46"/>
      <c r="M99" s="46"/>
      <c r="N99" s="46" t="s">
        <v>2768</v>
      </c>
      <c r="O99" s="46"/>
      <c r="P99" s="46" t="s">
        <v>2868</v>
      </c>
      <c r="Q99" s="70">
        <v>0.0</v>
      </c>
      <c r="R99" s="70">
        <v>0.0</v>
      </c>
      <c r="S99" s="70">
        <v>0.0</v>
      </c>
      <c r="T99" s="70">
        <v>0.0</v>
      </c>
      <c r="U99" s="70">
        <v>1.0</v>
      </c>
      <c r="V99" s="70">
        <v>0.0</v>
      </c>
      <c r="W99" s="70">
        <v>60.0</v>
      </c>
      <c r="X99" s="70">
        <v>25.0</v>
      </c>
      <c r="Y99" s="70">
        <v>35.0</v>
      </c>
      <c r="Z99" s="70">
        <v>70.0</v>
      </c>
      <c r="AA99" s="70">
        <v>80.0</v>
      </c>
      <c r="AB99" s="70">
        <v>60.0</v>
      </c>
      <c r="AC99" s="70">
        <v>330.0</v>
      </c>
      <c r="AD99" s="70">
        <v>55.0</v>
      </c>
      <c r="AE99" s="70">
        <v>126.0</v>
      </c>
      <c r="AF99" s="70">
        <f t="shared" si="1"/>
        <v>95</v>
      </c>
    </row>
    <row r="100">
      <c r="A100" s="46" t="s">
        <v>258</v>
      </c>
      <c r="B100" s="77" t="s">
        <v>71</v>
      </c>
      <c r="C100" s="46"/>
      <c r="D100" s="46" t="s">
        <v>28</v>
      </c>
      <c r="E100" s="46" t="s">
        <v>31</v>
      </c>
      <c r="F100" s="46">
        <v>2.0</v>
      </c>
      <c r="G100" s="46"/>
      <c r="H100" s="46"/>
      <c r="I100" s="46"/>
      <c r="J100" s="46"/>
      <c r="K100" s="46" t="s">
        <v>31</v>
      </c>
      <c r="L100" s="46"/>
      <c r="M100" s="46"/>
      <c r="N100" s="46" t="s">
        <v>2824</v>
      </c>
      <c r="O100" s="46"/>
      <c r="P100" s="46" t="s">
        <v>2869</v>
      </c>
      <c r="Q100" s="70">
        <v>1.0</v>
      </c>
      <c r="R100" s="70">
        <v>0.0</v>
      </c>
      <c r="S100" s="70">
        <v>0.0</v>
      </c>
      <c r="T100" s="70">
        <v>0.0</v>
      </c>
      <c r="U100" s="70">
        <v>0.0</v>
      </c>
      <c r="V100" s="70">
        <v>0.0</v>
      </c>
      <c r="W100" s="70">
        <v>100.0</v>
      </c>
      <c r="X100" s="70">
        <v>5.0</v>
      </c>
      <c r="Y100" s="70">
        <v>5.0</v>
      </c>
      <c r="Z100" s="70">
        <v>15.0</v>
      </c>
      <c r="AA100" s="70">
        <v>65.0</v>
      </c>
      <c r="AB100" s="70">
        <v>30.0</v>
      </c>
      <c r="AC100" s="70">
        <v>220.0</v>
      </c>
      <c r="AD100" s="70">
        <v>36.67</v>
      </c>
      <c r="AE100" s="70">
        <v>127.0</v>
      </c>
      <c r="AF100" s="70">
        <f t="shared" si="1"/>
        <v>20</v>
      </c>
    </row>
    <row r="101">
      <c r="A101" s="46" t="s">
        <v>278</v>
      </c>
      <c r="B101" s="77" t="s">
        <v>71</v>
      </c>
      <c r="C101" s="46"/>
      <c r="D101" s="46" t="s">
        <v>28</v>
      </c>
      <c r="E101" s="46" t="s">
        <v>31</v>
      </c>
      <c r="F101" s="46">
        <v>2.0</v>
      </c>
      <c r="G101" s="46"/>
      <c r="H101" s="46"/>
      <c r="I101" s="46"/>
      <c r="J101" s="46"/>
      <c r="K101" s="46"/>
      <c r="L101" s="46"/>
      <c r="M101" s="46"/>
      <c r="N101" s="46" t="s">
        <v>2768</v>
      </c>
      <c r="O101" s="46"/>
      <c r="P101" s="46" t="s">
        <v>2870</v>
      </c>
      <c r="Q101" s="70">
        <v>0.0</v>
      </c>
      <c r="R101" s="70">
        <v>1.0</v>
      </c>
      <c r="S101" s="70">
        <v>0.0</v>
      </c>
      <c r="T101" s="70">
        <v>0.0</v>
      </c>
      <c r="U101" s="70">
        <v>0.0</v>
      </c>
      <c r="V101" s="70">
        <v>0.0</v>
      </c>
      <c r="W101" s="70">
        <v>45.0</v>
      </c>
      <c r="X101" s="70">
        <v>60.0</v>
      </c>
      <c r="Y101" s="70">
        <v>45.0</v>
      </c>
      <c r="Z101" s="70">
        <v>25.0</v>
      </c>
      <c r="AA101" s="70">
        <v>45.0</v>
      </c>
      <c r="AB101" s="70">
        <v>55.0</v>
      </c>
      <c r="AC101" s="70">
        <v>275.0</v>
      </c>
      <c r="AD101" s="70">
        <v>45.83</v>
      </c>
      <c r="AE101" s="70">
        <v>133.0</v>
      </c>
      <c r="AF101" s="70">
        <f t="shared" si="1"/>
        <v>85</v>
      </c>
    </row>
    <row r="102">
      <c r="A102" s="46" t="s">
        <v>288</v>
      </c>
      <c r="B102" s="69" t="s">
        <v>30</v>
      </c>
      <c r="C102" s="46"/>
      <c r="D102" s="46" t="s">
        <v>290</v>
      </c>
      <c r="E102" s="46" t="s">
        <v>31</v>
      </c>
      <c r="F102" s="46">
        <v>2.0</v>
      </c>
      <c r="G102" s="46"/>
      <c r="H102" s="46"/>
      <c r="I102" s="46"/>
      <c r="J102" s="46"/>
      <c r="K102" s="46"/>
      <c r="L102" s="46"/>
      <c r="M102" s="46"/>
      <c r="N102" s="46" t="s">
        <v>2763</v>
      </c>
      <c r="O102" s="46" t="s">
        <v>2768</v>
      </c>
      <c r="P102" s="46" t="s">
        <v>2871</v>
      </c>
      <c r="Q102" s="70">
        <v>0.0</v>
      </c>
      <c r="R102" s="70">
        <v>1.0</v>
      </c>
      <c r="S102" s="70">
        <v>0.0</v>
      </c>
      <c r="T102" s="70">
        <v>0.0</v>
      </c>
      <c r="U102" s="70">
        <v>0.0</v>
      </c>
      <c r="V102" s="70">
        <v>0.0</v>
      </c>
      <c r="W102" s="70">
        <v>46.0</v>
      </c>
      <c r="X102" s="70">
        <v>57.0</v>
      </c>
      <c r="Y102" s="70">
        <v>40.0</v>
      </c>
      <c r="Z102" s="70">
        <v>40.0</v>
      </c>
      <c r="AA102" s="70">
        <v>40.0</v>
      </c>
      <c r="AB102" s="70">
        <v>50.0</v>
      </c>
      <c r="AC102" s="70">
        <v>273.0</v>
      </c>
      <c r="AD102" s="70">
        <v>45.5</v>
      </c>
      <c r="AE102" s="70">
        <v>134.0</v>
      </c>
      <c r="AF102" s="70">
        <f t="shared" si="1"/>
        <v>97</v>
      </c>
    </row>
    <row r="103">
      <c r="A103" s="46" t="s">
        <v>282</v>
      </c>
      <c r="B103" s="73" t="s">
        <v>33</v>
      </c>
      <c r="C103" s="46"/>
      <c r="D103" s="46" t="s">
        <v>285</v>
      </c>
      <c r="E103" s="46" t="s">
        <v>31</v>
      </c>
      <c r="F103" s="46">
        <v>1.0</v>
      </c>
      <c r="G103" s="46"/>
      <c r="H103" s="46"/>
      <c r="I103" s="46"/>
      <c r="J103" s="46"/>
      <c r="K103" s="46"/>
      <c r="L103" s="46"/>
      <c r="M103" s="46"/>
      <c r="N103" s="46" t="s">
        <v>2801</v>
      </c>
      <c r="O103" s="46"/>
      <c r="P103" s="46" t="s">
        <v>2872</v>
      </c>
      <c r="Q103" s="70">
        <v>0.0</v>
      </c>
      <c r="R103" s="70">
        <v>0.0</v>
      </c>
      <c r="S103" s="70">
        <v>0.0</v>
      </c>
      <c r="T103" s="70">
        <v>1.0</v>
      </c>
      <c r="U103" s="70">
        <v>0.0</v>
      </c>
      <c r="V103" s="70">
        <v>0.0</v>
      </c>
      <c r="W103" s="70">
        <v>40.0</v>
      </c>
      <c r="X103" s="70">
        <v>40.0</v>
      </c>
      <c r="Y103" s="70">
        <v>40.0</v>
      </c>
      <c r="Z103" s="70">
        <v>70.0</v>
      </c>
      <c r="AA103" s="70">
        <v>40.0</v>
      </c>
      <c r="AB103" s="70">
        <v>20.0</v>
      </c>
      <c r="AC103" s="70">
        <v>250.0</v>
      </c>
      <c r="AD103" s="70">
        <v>41.67</v>
      </c>
      <c r="AE103" s="70">
        <v>135.0</v>
      </c>
      <c r="AF103" s="70">
        <f t="shared" si="1"/>
        <v>110</v>
      </c>
    </row>
    <row r="104">
      <c r="A104" s="46" t="s">
        <v>291</v>
      </c>
      <c r="B104" s="78" t="s">
        <v>81</v>
      </c>
      <c r="C104" s="46"/>
      <c r="D104" s="46" t="s">
        <v>28</v>
      </c>
      <c r="E104" s="46" t="s">
        <v>31</v>
      </c>
      <c r="F104" s="46">
        <v>2.0</v>
      </c>
      <c r="G104" s="46"/>
      <c r="H104" s="46"/>
      <c r="I104" s="46"/>
      <c r="J104" s="46"/>
      <c r="K104" s="46"/>
      <c r="L104" s="46"/>
      <c r="M104" s="46"/>
      <c r="N104" s="46" t="s">
        <v>2768</v>
      </c>
      <c r="O104" s="46"/>
      <c r="P104" s="46" t="s">
        <v>2873</v>
      </c>
      <c r="Q104" s="70">
        <v>0.0</v>
      </c>
      <c r="R104" s="70">
        <v>1.0</v>
      </c>
      <c r="S104" s="70">
        <v>0.0</v>
      </c>
      <c r="T104" s="70">
        <v>0.0</v>
      </c>
      <c r="U104" s="70">
        <v>0.0</v>
      </c>
      <c r="V104" s="70">
        <v>0.0</v>
      </c>
      <c r="W104" s="70">
        <v>45.0</v>
      </c>
      <c r="X104" s="70">
        <v>65.0</v>
      </c>
      <c r="Y104" s="70">
        <v>34.0</v>
      </c>
      <c r="Z104" s="70">
        <v>40.0</v>
      </c>
      <c r="AA104" s="70">
        <v>34.0</v>
      </c>
      <c r="AB104" s="70">
        <v>45.0</v>
      </c>
      <c r="AC104" s="70">
        <v>263.0</v>
      </c>
      <c r="AD104" s="70">
        <v>43.83</v>
      </c>
      <c r="AE104" s="70">
        <v>136.0</v>
      </c>
      <c r="AF104" s="70">
        <f t="shared" si="1"/>
        <v>105</v>
      </c>
    </row>
    <row r="105">
      <c r="A105" s="45" t="s">
        <v>274</v>
      </c>
      <c r="B105" s="77" t="s">
        <v>71</v>
      </c>
      <c r="C105" s="72" t="s">
        <v>56</v>
      </c>
      <c r="D105" s="46" t="s">
        <v>28</v>
      </c>
      <c r="E105" s="46" t="s">
        <v>28</v>
      </c>
      <c r="F105" s="46">
        <v>1.0</v>
      </c>
      <c r="G105" s="46"/>
      <c r="H105" s="46"/>
      <c r="I105" s="46"/>
      <c r="J105" s="46"/>
      <c r="K105" s="46"/>
      <c r="L105" s="46"/>
      <c r="M105" s="46"/>
      <c r="N105" s="46" t="s">
        <v>56</v>
      </c>
      <c r="O105" s="46"/>
      <c r="P105" s="46" t="s">
        <v>2874</v>
      </c>
      <c r="Q105" s="70">
        <v>0.0</v>
      </c>
      <c r="R105" s="70">
        <v>2.0</v>
      </c>
      <c r="S105" s="70">
        <v>0.0</v>
      </c>
      <c r="T105" s="70">
        <v>0.0</v>
      </c>
      <c r="U105" s="70">
        <v>0.0</v>
      </c>
      <c r="V105" s="70">
        <v>0.0</v>
      </c>
      <c r="W105" s="70">
        <v>62.0</v>
      </c>
      <c r="X105" s="70">
        <v>77.0</v>
      </c>
      <c r="Y105" s="70">
        <v>62.0</v>
      </c>
      <c r="Z105" s="70">
        <v>50.0</v>
      </c>
      <c r="AA105" s="70">
        <v>42.0</v>
      </c>
      <c r="AB105" s="70">
        <v>65.0</v>
      </c>
      <c r="AC105" s="70">
        <v>358.0</v>
      </c>
      <c r="AD105" s="70">
        <v>59.67</v>
      </c>
      <c r="AE105" s="70">
        <v>141.0</v>
      </c>
      <c r="AF105" s="70">
        <f t="shared" si="1"/>
        <v>127</v>
      </c>
    </row>
    <row r="106">
      <c r="A106" s="45" t="s">
        <v>275</v>
      </c>
      <c r="B106" s="78" t="s">
        <v>81</v>
      </c>
      <c r="C106" s="46"/>
      <c r="D106" s="46" t="s">
        <v>277</v>
      </c>
      <c r="E106" s="46" t="s">
        <v>31</v>
      </c>
      <c r="F106" s="46">
        <v>2.0</v>
      </c>
      <c r="G106" s="46"/>
      <c r="H106" s="46"/>
      <c r="I106" s="46"/>
      <c r="J106" s="46" t="s">
        <v>31</v>
      </c>
      <c r="K106" s="46" t="s">
        <v>31</v>
      </c>
      <c r="L106" s="46"/>
      <c r="M106" s="46"/>
      <c r="N106" s="46" t="s">
        <v>2824</v>
      </c>
      <c r="O106" s="46"/>
      <c r="P106" s="46" t="s">
        <v>2875</v>
      </c>
      <c r="Q106" s="70">
        <v>0.0</v>
      </c>
      <c r="R106" s="70">
        <v>0.0</v>
      </c>
      <c r="S106" s="70">
        <v>0.0</v>
      </c>
      <c r="T106" s="70">
        <v>0.0</v>
      </c>
      <c r="U106" s="70">
        <v>0.0</v>
      </c>
      <c r="V106" s="70">
        <v>1.0</v>
      </c>
      <c r="W106" s="70">
        <v>20.0</v>
      </c>
      <c r="X106" s="70">
        <v>40.0</v>
      </c>
      <c r="Y106" s="70">
        <v>15.0</v>
      </c>
      <c r="Z106" s="70">
        <v>35.0</v>
      </c>
      <c r="AA106" s="70">
        <v>35.0</v>
      </c>
      <c r="AB106" s="70">
        <v>60.0</v>
      </c>
      <c r="AC106" s="70">
        <v>205.0</v>
      </c>
      <c r="AD106" s="70">
        <v>34.17</v>
      </c>
      <c r="AE106" s="70">
        <v>142.0</v>
      </c>
      <c r="AF106" s="70">
        <f t="shared" si="1"/>
        <v>75</v>
      </c>
    </row>
    <row r="107">
      <c r="A107" s="46" t="s">
        <v>269</v>
      </c>
      <c r="B107" s="76" t="s">
        <v>44</v>
      </c>
      <c r="C107" s="46"/>
      <c r="D107" s="46" t="s">
        <v>28</v>
      </c>
      <c r="E107" s="46" t="s">
        <v>31</v>
      </c>
      <c r="F107" s="46">
        <v>1.0</v>
      </c>
      <c r="G107" s="46"/>
      <c r="H107" s="46"/>
      <c r="I107" s="46"/>
      <c r="J107" s="46"/>
      <c r="K107" s="46"/>
      <c r="L107" s="46"/>
      <c r="M107" s="46"/>
      <c r="N107" s="46" t="s">
        <v>2780</v>
      </c>
      <c r="O107" s="46" t="s">
        <v>2803</v>
      </c>
      <c r="P107" s="46" t="s">
        <v>2876</v>
      </c>
      <c r="Q107" s="70">
        <v>0.0</v>
      </c>
      <c r="R107" s="70">
        <v>0.0</v>
      </c>
      <c r="S107" s="70">
        <v>0.0</v>
      </c>
      <c r="T107" s="70">
        <v>1.0</v>
      </c>
      <c r="U107" s="70">
        <v>0.0</v>
      </c>
      <c r="V107" s="70">
        <v>0.0</v>
      </c>
      <c r="W107" s="70">
        <v>35.0</v>
      </c>
      <c r="X107" s="70">
        <v>65.0</v>
      </c>
      <c r="Y107" s="70">
        <v>35.0</v>
      </c>
      <c r="Z107" s="70">
        <v>65.0</v>
      </c>
      <c r="AA107" s="70">
        <v>35.0</v>
      </c>
      <c r="AB107" s="70">
        <v>65.0</v>
      </c>
      <c r="AC107" s="70">
        <v>300.0</v>
      </c>
      <c r="AD107" s="70">
        <v>50.0</v>
      </c>
      <c r="AE107" s="70">
        <v>341.0</v>
      </c>
      <c r="AF107" s="70">
        <f t="shared" si="1"/>
        <v>130</v>
      </c>
    </row>
    <row r="108">
      <c r="A108" s="46" t="s">
        <v>266</v>
      </c>
      <c r="B108" s="76" t="s">
        <v>44</v>
      </c>
      <c r="C108" s="46"/>
      <c r="D108" s="46" t="s">
        <v>28</v>
      </c>
      <c r="E108" s="46" t="s">
        <v>31</v>
      </c>
      <c r="F108" s="46">
        <v>1.0</v>
      </c>
      <c r="G108" s="46"/>
      <c r="H108" s="46"/>
      <c r="I108" s="46"/>
      <c r="J108" s="46"/>
      <c r="K108" s="46"/>
      <c r="L108" s="46"/>
      <c r="M108" s="46"/>
      <c r="N108" s="46" t="s">
        <v>2780</v>
      </c>
      <c r="O108" s="46" t="s">
        <v>2877</v>
      </c>
      <c r="P108" s="46" t="s">
        <v>2878</v>
      </c>
      <c r="Q108" s="70">
        <v>0.0</v>
      </c>
      <c r="R108" s="70">
        <v>0.0</v>
      </c>
      <c r="S108" s="70">
        <v>0.0</v>
      </c>
      <c r="T108" s="70">
        <v>1.0</v>
      </c>
      <c r="U108" s="70">
        <v>0.0</v>
      </c>
      <c r="V108" s="70">
        <v>0.0</v>
      </c>
      <c r="W108" s="70">
        <v>50.0</v>
      </c>
      <c r="X108" s="70">
        <v>53.0</v>
      </c>
      <c r="Y108" s="70">
        <v>62.0</v>
      </c>
      <c r="Z108" s="70">
        <v>58.0</v>
      </c>
      <c r="AA108" s="70">
        <v>63.0</v>
      </c>
      <c r="AB108" s="70">
        <v>44.0</v>
      </c>
      <c r="AC108" s="70">
        <v>330.0</v>
      </c>
      <c r="AD108" s="70">
        <v>55.0</v>
      </c>
      <c r="AE108" s="70">
        <v>345.0</v>
      </c>
      <c r="AF108" s="70">
        <f t="shared" si="1"/>
        <v>111</v>
      </c>
    </row>
    <row r="109">
      <c r="A109" s="46" t="s">
        <v>270</v>
      </c>
      <c r="B109" s="76" t="s">
        <v>44</v>
      </c>
      <c r="C109" s="46"/>
      <c r="D109" s="46" t="s">
        <v>271</v>
      </c>
      <c r="E109" s="46" t="s">
        <v>31</v>
      </c>
      <c r="F109" s="46">
        <v>1.0</v>
      </c>
      <c r="G109" s="46"/>
      <c r="H109" s="46"/>
      <c r="I109" s="46"/>
      <c r="J109" s="46"/>
      <c r="K109" s="46"/>
      <c r="L109" s="46"/>
      <c r="M109" s="46"/>
      <c r="N109" s="46" t="s">
        <v>2780</v>
      </c>
      <c r="O109" s="46" t="s">
        <v>2768</v>
      </c>
      <c r="P109" s="46" t="s">
        <v>2879</v>
      </c>
      <c r="Q109" s="70">
        <v>0.0</v>
      </c>
      <c r="R109" s="70">
        <v>0.0</v>
      </c>
      <c r="S109" s="70">
        <v>0.0</v>
      </c>
      <c r="T109" s="70">
        <v>0.0</v>
      </c>
      <c r="U109" s="70">
        <v>1.0</v>
      </c>
      <c r="V109" s="70">
        <v>0.0</v>
      </c>
      <c r="W109" s="70">
        <v>65.0</v>
      </c>
      <c r="X109" s="70">
        <v>45.0</v>
      </c>
      <c r="Y109" s="70">
        <v>55.0</v>
      </c>
      <c r="Z109" s="70">
        <v>45.0</v>
      </c>
      <c r="AA109" s="70">
        <v>70.0</v>
      </c>
      <c r="AB109" s="70">
        <v>45.0</v>
      </c>
      <c r="AC109" s="70">
        <v>325.0</v>
      </c>
      <c r="AD109" s="70">
        <v>54.17</v>
      </c>
      <c r="AE109" s="70">
        <v>732.0</v>
      </c>
      <c r="AF109" s="70">
        <f t="shared" si="1"/>
        <v>90</v>
      </c>
    </row>
    <row r="110">
      <c r="A110" s="46" t="s">
        <v>272</v>
      </c>
      <c r="B110" s="86" t="s">
        <v>75</v>
      </c>
      <c r="C110" s="76" t="s">
        <v>44</v>
      </c>
      <c r="D110" s="46" t="s">
        <v>28</v>
      </c>
      <c r="E110" s="46" t="s">
        <v>31</v>
      </c>
      <c r="F110" s="46">
        <v>2.0</v>
      </c>
      <c r="G110" s="46"/>
      <c r="H110" s="46"/>
      <c r="I110" s="46"/>
      <c r="J110" s="46"/>
      <c r="K110" s="46"/>
      <c r="L110" s="46"/>
      <c r="M110" s="46"/>
      <c r="N110" s="46" t="s">
        <v>2780</v>
      </c>
      <c r="O110" s="46" t="s">
        <v>2768</v>
      </c>
      <c r="P110" s="46" t="s">
        <v>2880</v>
      </c>
      <c r="Q110" s="70">
        <v>1.0</v>
      </c>
      <c r="R110" s="70">
        <v>0.0</v>
      </c>
      <c r="S110" s="70">
        <v>0.0</v>
      </c>
      <c r="T110" s="70">
        <v>0.0</v>
      </c>
      <c r="U110" s="70">
        <v>0.0</v>
      </c>
      <c r="V110" s="70">
        <v>0.0</v>
      </c>
      <c r="W110" s="70">
        <v>70.0</v>
      </c>
      <c r="X110" s="70">
        <v>40.0</v>
      </c>
      <c r="Y110" s="70">
        <v>50.0</v>
      </c>
      <c r="Z110" s="70">
        <v>55.0</v>
      </c>
      <c r="AA110" s="70">
        <v>50.0</v>
      </c>
      <c r="AB110" s="70">
        <v>25.0</v>
      </c>
      <c r="AC110" s="70">
        <v>290.0</v>
      </c>
      <c r="AD110" s="70">
        <v>48.33</v>
      </c>
      <c r="AE110" s="70">
        <v>831.0</v>
      </c>
      <c r="AF110" s="70">
        <f t="shared" si="1"/>
        <v>95</v>
      </c>
    </row>
    <row r="111">
      <c r="A111" s="46" t="s">
        <v>263</v>
      </c>
      <c r="B111" s="76" t="s">
        <v>44</v>
      </c>
      <c r="C111" s="46"/>
      <c r="D111" s="46" t="s">
        <v>28</v>
      </c>
      <c r="E111" s="46" t="s">
        <v>31</v>
      </c>
      <c r="F111" s="46">
        <v>1.0</v>
      </c>
      <c r="G111" s="46"/>
      <c r="H111" s="46"/>
      <c r="I111" s="46"/>
      <c r="J111" s="46" t="s">
        <v>31</v>
      </c>
      <c r="K111" s="46"/>
      <c r="L111" s="46"/>
      <c r="M111" s="46"/>
      <c r="N111" s="46" t="s">
        <v>2780</v>
      </c>
      <c r="O111" s="46"/>
      <c r="P111" s="46" t="s">
        <v>2881</v>
      </c>
      <c r="Q111" s="70">
        <v>0.0</v>
      </c>
      <c r="R111" s="70">
        <v>0.0</v>
      </c>
      <c r="S111" s="70">
        <v>1.0</v>
      </c>
      <c r="T111" s="70">
        <v>0.0</v>
      </c>
      <c r="U111" s="70">
        <v>0.0</v>
      </c>
      <c r="V111" s="70">
        <v>0.0</v>
      </c>
      <c r="W111" s="70">
        <v>35.0</v>
      </c>
      <c r="X111" s="70">
        <v>64.0</v>
      </c>
      <c r="Y111" s="70">
        <v>85.0</v>
      </c>
      <c r="Z111" s="70">
        <v>74.0</v>
      </c>
      <c r="AA111" s="70">
        <v>55.0</v>
      </c>
      <c r="AB111" s="70">
        <v>32.0</v>
      </c>
      <c r="AC111" s="70">
        <v>345.0</v>
      </c>
      <c r="AD111" s="70">
        <v>57.5</v>
      </c>
      <c r="AE111" s="70">
        <v>854.0</v>
      </c>
      <c r="AF111" s="70">
        <f t="shared" si="1"/>
        <v>138</v>
      </c>
    </row>
    <row r="112">
      <c r="A112" s="46" t="s">
        <v>268</v>
      </c>
      <c r="B112" s="76" t="s">
        <v>44</v>
      </c>
      <c r="C112" s="89" t="s">
        <v>177</v>
      </c>
      <c r="D112" s="46" t="s">
        <v>28</v>
      </c>
      <c r="E112" s="46" t="s">
        <v>31</v>
      </c>
      <c r="F112" s="46">
        <v>1.0</v>
      </c>
      <c r="G112" s="46"/>
      <c r="H112" s="46"/>
      <c r="I112" s="46"/>
      <c r="J112" s="46"/>
      <c r="K112" s="46"/>
      <c r="L112" s="46"/>
      <c r="M112" s="46"/>
      <c r="N112" s="46" t="s">
        <v>2801</v>
      </c>
      <c r="O112" s="46"/>
      <c r="P112" s="46" t="s">
        <v>2882</v>
      </c>
      <c r="Q112" s="70">
        <v>0.0</v>
      </c>
      <c r="R112" s="70">
        <v>0.0</v>
      </c>
      <c r="S112" s="70">
        <v>0.0</v>
      </c>
      <c r="T112" s="70">
        <v>0.0</v>
      </c>
      <c r="U112" s="70">
        <v>1.0</v>
      </c>
      <c r="V112" s="70">
        <v>0.0</v>
      </c>
      <c r="W112" s="70">
        <v>55.0</v>
      </c>
      <c r="X112" s="70">
        <v>40.0</v>
      </c>
      <c r="Y112" s="70">
        <v>50.0</v>
      </c>
      <c r="Z112" s="70">
        <v>65.0</v>
      </c>
      <c r="AA112" s="70">
        <v>85.0</v>
      </c>
      <c r="AB112" s="70">
        <v>40.0</v>
      </c>
      <c r="AC112" s="70">
        <v>335.0</v>
      </c>
      <c r="AD112" s="70">
        <v>55.83</v>
      </c>
      <c r="AE112" s="70">
        <v>1023.0</v>
      </c>
      <c r="AF112" s="70">
        <f t="shared" si="1"/>
        <v>105</v>
      </c>
    </row>
    <row r="113">
      <c r="A113" s="46" t="s">
        <v>303</v>
      </c>
      <c r="B113" s="77" t="s">
        <v>71</v>
      </c>
      <c r="C113" s="46" t="s">
        <v>226</v>
      </c>
      <c r="D113" s="46" t="s">
        <v>28</v>
      </c>
      <c r="E113" s="46" t="s">
        <v>31</v>
      </c>
      <c r="F113" s="46">
        <v>1.0</v>
      </c>
      <c r="G113" s="46"/>
      <c r="H113" s="46"/>
      <c r="I113" s="46"/>
      <c r="J113" s="46"/>
      <c r="K113" s="46"/>
      <c r="L113" s="46"/>
      <c r="M113" s="46"/>
      <c r="N113" s="46" t="s">
        <v>2768</v>
      </c>
      <c r="O113" s="46"/>
      <c r="P113" s="46" t="s">
        <v>2883</v>
      </c>
      <c r="Q113" s="70">
        <v>0.0</v>
      </c>
      <c r="R113" s="70">
        <v>1.0</v>
      </c>
      <c r="S113" s="70">
        <v>0.0</v>
      </c>
      <c r="T113" s="70">
        <v>0.0</v>
      </c>
      <c r="U113" s="70">
        <v>0.0</v>
      </c>
      <c r="V113" s="70">
        <v>0.0</v>
      </c>
      <c r="W113" s="70">
        <v>70.0</v>
      </c>
      <c r="X113" s="70">
        <v>75.0</v>
      </c>
      <c r="Y113" s="70">
        <v>50.0</v>
      </c>
      <c r="Z113" s="70">
        <v>45.0</v>
      </c>
      <c r="AA113" s="70">
        <v>50.0</v>
      </c>
      <c r="AB113" s="70">
        <v>50.0</v>
      </c>
      <c r="AC113" s="70">
        <v>340.0</v>
      </c>
      <c r="AD113" s="70">
        <v>56.67</v>
      </c>
      <c r="AE113" s="70">
        <v>67.0</v>
      </c>
      <c r="AF113" s="70">
        <f t="shared" si="1"/>
        <v>120</v>
      </c>
    </row>
    <row r="114">
      <c r="A114" s="46" t="s">
        <v>302</v>
      </c>
      <c r="B114" s="83" t="s">
        <v>172</v>
      </c>
      <c r="C114" s="46"/>
      <c r="D114" s="46" t="s">
        <v>28</v>
      </c>
      <c r="E114" s="46" t="s">
        <v>31</v>
      </c>
      <c r="F114" s="46">
        <v>1.0</v>
      </c>
      <c r="G114" s="46"/>
      <c r="H114" s="46"/>
      <c r="I114" s="46"/>
      <c r="J114" s="46"/>
      <c r="K114" s="46"/>
      <c r="L114" s="46"/>
      <c r="M114" s="46"/>
      <c r="N114" s="46" t="s">
        <v>2768</v>
      </c>
      <c r="O114" s="46" t="s">
        <v>172</v>
      </c>
      <c r="P114" s="46" t="s">
        <v>2884</v>
      </c>
      <c r="Q114" s="70">
        <v>0.0</v>
      </c>
      <c r="R114" s="70">
        <v>1.0</v>
      </c>
      <c r="S114" s="70">
        <v>0.0</v>
      </c>
      <c r="T114" s="70">
        <v>0.0</v>
      </c>
      <c r="U114" s="70">
        <v>0.0</v>
      </c>
      <c r="V114" s="70">
        <v>0.0</v>
      </c>
      <c r="W114" s="70">
        <v>60.0</v>
      </c>
      <c r="X114" s="70">
        <v>80.0</v>
      </c>
      <c r="Y114" s="70">
        <v>50.0</v>
      </c>
      <c r="Z114" s="70">
        <v>40.0</v>
      </c>
      <c r="AA114" s="70">
        <v>40.0</v>
      </c>
      <c r="AB114" s="70">
        <v>30.0</v>
      </c>
      <c r="AC114" s="70">
        <v>300.0</v>
      </c>
      <c r="AD114" s="70">
        <v>50.0</v>
      </c>
      <c r="AE114" s="70">
        <v>68.0</v>
      </c>
      <c r="AF114" s="70">
        <f t="shared" si="1"/>
        <v>120</v>
      </c>
    </row>
    <row r="115">
      <c r="A115" s="46" t="s">
        <v>305</v>
      </c>
      <c r="B115" s="68" t="s">
        <v>29</v>
      </c>
      <c r="C115" s="46"/>
      <c r="D115" s="46" t="s">
        <v>28</v>
      </c>
      <c r="E115" s="46" t="s">
        <v>31</v>
      </c>
      <c r="F115" s="46">
        <v>1.0</v>
      </c>
      <c r="G115" s="46"/>
      <c r="H115" s="46"/>
      <c r="I115" s="46"/>
      <c r="J115" s="46"/>
      <c r="K115" s="46"/>
      <c r="L115" s="46"/>
      <c r="M115" s="46"/>
      <c r="N115" s="46" t="s">
        <v>29</v>
      </c>
      <c r="O115" s="46"/>
      <c r="P115" s="46" t="s">
        <v>2885</v>
      </c>
      <c r="Q115" s="70">
        <v>0.0</v>
      </c>
      <c r="R115" s="70">
        <v>0.0</v>
      </c>
      <c r="S115" s="70">
        <v>0.0</v>
      </c>
      <c r="T115" s="70">
        <v>1.0</v>
      </c>
      <c r="U115" s="70">
        <v>0.0</v>
      </c>
      <c r="V115" s="70">
        <v>0.0</v>
      </c>
      <c r="W115" s="70">
        <v>45.0</v>
      </c>
      <c r="X115" s="70">
        <v>35.0</v>
      </c>
      <c r="Y115" s="70">
        <v>50.0</v>
      </c>
      <c r="Z115" s="70">
        <v>70.0</v>
      </c>
      <c r="AA115" s="70">
        <v>50.0</v>
      </c>
      <c r="AB115" s="70">
        <v>30.0</v>
      </c>
      <c r="AC115" s="70">
        <v>280.0</v>
      </c>
      <c r="AD115" s="70">
        <v>46.67</v>
      </c>
      <c r="AE115" s="70">
        <v>100.0</v>
      </c>
      <c r="AF115" s="70">
        <f t="shared" si="1"/>
        <v>105</v>
      </c>
    </row>
    <row r="116">
      <c r="A116" s="46" t="s">
        <v>338</v>
      </c>
      <c r="B116" s="77" t="s">
        <v>71</v>
      </c>
      <c r="C116" s="72" t="s">
        <v>56</v>
      </c>
      <c r="D116" s="46" t="s">
        <v>28</v>
      </c>
      <c r="E116" s="46" t="s">
        <v>28</v>
      </c>
      <c r="F116" s="46">
        <v>1.0</v>
      </c>
      <c r="G116" s="46"/>
      <c r="H116" s="46"/>
      <c r="I116" s="46"/>
      <c r="J116" s="46"/>
      <c r="K116" s="46"/>
      <c r="L116" s="46"/>
      <c r="M116" s="46"/>
      <c r="N116" s="46" t="s">
        <v>56</v>
      </c>
      <c r="O116" s="46"/>
      <c r="P116" s="46" t="s">
        <v>2886</v>
      </c>
      <c r="Q116" s="70">
        <v>0.0</v>
      </c>
      <c r="R116" s="70">
        <v>0.0</v>
      </c>
      <c r="S116" s="70">
        <v>0.0</v>
      </c>
      <c r="T116" s="70">
        <v>0.0</v>
      </c>
      <c r="U116" s="70">
        <v>0.0</v>
      </c>
      <c r="V116" s="70">
        <v>2.0</v>
      </c>
      <c r="W116" s="70">
        <v>63.0</v>
      </c>
      <c r="X116" s="70">
        <v>60.0</v>
      </c>
      <c r="Y116" s="70">
        <v>55.0</v>
      </c>
      <c r="Z116" s="70">
        <v>50.0</v>
      </c>
      <c r="AA116" s="70">
        <v>50.0</v>
      </c>
      <c r="AB116" s="70">
        <v>71.0</v>
      </c>
      <c r="AC116" s="70">
        <v>349.0</v>
      </c>
      <c r="AD116" s="70">
        <v>58.17</v>
      </c>
      <c r="AE116" s="70">
        <v>144.0</v>
      </c>
      <c r="AF116" s="70">
        <f t="shared" si="1"/>
        <v>110</v>
      </c>
    </row>
    <row r="117">
      <c r="A117" s="46" t="s">
        <v>335</v>
      </c>
      <c r="B117" s="79" t="s">
        <v>90</v>
      </c>
      <c r="C117" s="69" t="s">
        <v>30</v>
      </c>
      <c r="D117" s="46" t="s">
        <v>28</v>
      </c>
      <c r="E117" s="46" t="s">
        <v>28</v>
      </c>
      <c r="F117" s="46">
        <v>0.0</v>
      </c>
      <c r="G117" s="46" t="s">
        <v>31</v>
      </c>
      <c r="H117" s="46"/>
      <c r="I117" s="46"/>
      <c r="J117" s="46"/>
      <c r="K117" s="46"/>
      <c r="L117" s="46"/>
      <c r="M117" s="46"/>
      <c r="N117" s="46" t="s">
        <v>90</v>
      </c>
      <c r="O117" s="46"/>
      <c r="P117" s="46" t="s">
        <v>2887</v>
      </c>
      <c r="Q117" s="70">
        <v>0.0</v>
      </c>
      <c r="R117" s="70">
        <v>2.0</v>
      </c>
      <c r="S117" s="70">
        <v>0.0</v>
      </c>
      <c r="T117" s="70">
        <v>0.0</v>
      </c>
      <c r="U117" s="70">
        <v>1.0</v>
      </c>
      <c r="V117" s="70">
        <v>0.0</v>
      </c>
      <c r="W117" s="70">
        <v>65.0</v>
      </c>
      <c r="X117" s="70">
        <v>90.0</v>
      </c>
      <c r="Y117" s="70">
        <v>40.0</v>
      </c>
      <c r="Z117" s="70">
        <v>45.0</v>
      </c>
      <c r="AA117" s="70">
        <v>80.0</v>
      </c>
      <c r="AB117" s="70">
        <v>75.0</v>
      </c>
      <c r="AC117" s="70">
        <v>395.0</v>
      </c>
      <c r="AD117" s="70">
        <v>65.83</v>
      </c>
      <c r="AE117" s="70">
        <v>145.0</v>
      </c>
      <c r="AF117" s="70">
        <f t="shared" si="1"/>
        <v>135</v>
      </c>
    </row>
    <row r="118">
      <c r="A118" s="46" t="s">
        <v>337</v>
      </c>
      <c r="B118" s="68" t="s">
        <v>29</v>
      </c>
      <c r="C118" s="46"/>
      <c r="D118" s="46" t="s">
        <v>28</v>
      </c>
      <c r="E118" s="46" t="s">
        <v>31</v>
      </c>
      <c r="F118" s="46" t="s">
        <v>82</v>
      </c>
      <c r="G118" s="46" t="s">
        <v>31</v>
      </c>
      <c r="H118" s="46"/>
      <c r="I118" s="46"/>
      <c r="J118" s="46"/>
      <c r="K118" s="46"/>
      <c r="L118" s="46"/>
      <c r="M118" s="46"/>
      <c r="N118" s="46" t="s">
        <v>29</v>
      </c>
      <c r="O118" s="46"/>
      <c r="P118" s="46" t="s">
        <v>2888</v>
      </c>
      <c r="Q118" s="70">
        <v>0.0</v>
      </c>
      <c r="R118" s="70">
        <v>2.0</v>
      </c>
      <c r="S118" s="70">
        <v>0.0</v>
      </c>
      <c r="T118" s="70">
        <v>0.0</v>
      </c>
      <c r="U118" s="70">
        <v>0.0</v>
      </c>
      <c r="V118" s="70">
        <v>0.0</v>
      </c>
      <c r="W118" s="70">
        <v>74.0</v>
      </c>
      <c r="X118" s="70">
        <v>100.0</v>
      </c>
      <c r="Y118" s="70">
        <v>72.0</v>
      </c>
      <c r="Z118" s="70">
        <v>90.0</v>
      </c>
      <c r="AA118" s="70">
        <v>72.0</v>
      </c>
      <c r="AB118" s="70">
        <v>46.0</v>
      </c>
      <c r="AC118" s="70">
        <v>454.0</v>
      </c>
      <c r="AD118" s="70">
        <v>75.67</v>
      </c>
      <c r="AE118" s="70">
        <v>146.0</v>
      </c>
      <c r="AF118" s="70">
        <f t="shared" si="1"/>
        <v>190</v>
      </c>
    </row>
    <row r="119">
      <c r="A119" s="46" t="s">
        <v>340</v>
      </c>
      <c r="B119" s="79" t="s">
        <v>90</v>
      </c>
      <c r="C119" s="68" t="s">
        <v>29</v>
      </c>
      <c r="D119" s="46" t="s">
        <v>28</v>
      </c>
      <c r="E119" s="46" t="s">
        <v>31</v>
      </c>
      <c r="F119" s="46">
        <v>2.0</v>
      </c>
      <c r="G119" s="46"/>
      <c r="H119" s="46"/>
      <c r="I119" s="46"/>
      <c r="J119" s="46"/>
      <c r="K119" s="46"/>
      <c r="L119" s="46"/>
      <c r="M119" s="46"/>
      <c r="N119" s="46" t="s">
        <v>90</v>
      </c>
      <c r="O119" s="46"/>
      <c r="P119" s="46" t="s">
        <v>2889</v>
      </c>
      <c r="Q119" s="70">
        <v>0.0</v>
      </c>
      <c r="R119" s="70">
        <v>0.0</v>
      </c>
      <c r="S119" s="70">
        <v>1.0</v>
      </c>
      <c r="T119" s="70">
        <v>0.0</v>
      </c>
      <c r="U119" s="70">
        <v>0.0</v>
      </c>
      <c r="V119" s="70">
        <v>0.0</v>
      </c>
      <c r="W119" s="70">
        <v>45.0</v>
      </c>
      <c r="X119" s="70">
        <v>53.0</v>
      </c>
      <c r="Y119" s="70">
        <v>70.0</v>
      </c>
      <c r="Z119" s="70">
        <v>40.0</v>
      </c>
      <c r="AA119" s="70">
        <v>60.0</v>
      </c>
      <c r="AB119" s="70">
        <v>42.0</v>
      </c>
      <c r="AC119" s="70">
        <v>310.0</v>
      </c>
      <c r="AD119" s="70">
        <v>51.67</v>
      </c>
      <c r="AE119" s="70">
        <v>147.0</v>
      </c>
      <c r="AF119" s="70">
        <f t="shared" si="1"/>
        <v>93</v>
      </c>
    </row>
    <row r="120">
      <c r="A120" s="46" t="s">
        <v>330</v>
      </c>
      <c r="B120" s="73" t="s">
        <v>33</v>
      </c>
      <c r="C120" s="46"/>
      <c r="D120" s="46" t="s">
        <v>28</v>
      </c>
      <c r="E120" s="46" t="s">
        <v>31</v>
      </c>
      <c r="F120" s="46">
        <v>1.0</v>
      </c>
      <c r="G120" s="46"/>
      <c r="H120" s="46"/>
      <c r="I120" s="46"/>
      <c r="J120" s="46"/>
      <c r="K120" s="46"/>
      <c r="L120" s="46"/>
      <c r="M120" s="46"/>
      <c r="N120" s="46" t="s">
        <v>2768</v>
      </c>
      <c r="O120" s="46"/>
      <c r="P120" s="46" t="s">
        <v>2890</v>
      </c>
      <c r="Q120" s="70">
        <v>0.0</v>
      </c>
      <c r="R120" s="70">
        <v>1.0</v>
      </c>
      <c r="S120" s="70">
        <v>0.0</v>
      </c>
      <c r="T120" s="70">
        <v>0.0</v>
      </c>
      <c r="U120" s="70">
        <v>0.0</v>
      </c>
      <c r="V120" s="70">
        <v>0.0</v>
      </c>
      <c r="W120" s="70">
        <v>55.0</v>
      </c>
      <c r="X120" s="70">
        <v>70.0</v>
      </c>
      <c r="Y120" s="70">
        <v>45.0</v>
      </c>
      <c r="Z120" s="70">
        <v>70.0</v>
      </c>
      <c r="AA120" s="70">
        <v>50.0</v>
      </c>
      <c r="AB120" s="70">
        <v>60.0</v>
      </c>
      <c r="AC120" s="70">
        <v>350.0</v>
      </c>
      <c r="AD120" s="70">
        <v>58.33</v>
      </c>
      <c r="AE120" s="70">
        <v>148.0</v>
      </c>
      <c r="AF120" s="70">
        <f t="shared" si="1"/>
        <v>140</v>
      </c>
    </row>
    <row r="121">
      <c r="A121" s="46" t="s">
        <v>312</v>
      </c>
      <c r="B121" s="77" t="s">
        <v>71</v>
      </c>
      <c r="C121" s="83" t="s">
        <v>172</v>
      </c>
      <c r="D121" s="46" t="s">
        <v>54</v>
      </c>
      <c r="E121" s="46" t="s">
        <v>31</v>
      </c>
      <c r="F121" s="46">
        <v>2.0</v>
      </c>
      <c r="G121" s="46"/>
      <c r="H121" s="46"/>
      <c r="I121" s="46"/>
      <c r="J121" s="46"/>
      <c r="K121" s="46" t="s">
        <v>31</v>
      </c>
      <c r="L121" s="46" t="s">
        <v>31</v>
      </c>
      <c r="M121" s="46"/>
      <c r="N121" s="46" t="s">
        <v>2824</v>
      </c>
      <c r="O121" s="46"/>
      <c r="P121" s="46" t="s">
        <v>2891</v>
      </c>
      <c r="Q121" s="70">
        <v>1.0</v>
      </c>
      <c r="R121" s="70">
        <v>0.0</v>
      </c>
      <c r="S121" s="70">
        <v>0.0</v>
      </c>
      <c r="T121" s="70">
        <v>0.0</v>
      </c>
      <c r="U121" s="70">
        <v>0.0</v>
      </c>
      <c r="V121" s="70">
        <v>0.0</v>
      </c>
      <c r="W121" s="70">
        <v>50.0</v>
      </c>
      <c r="X121" s="70">
        <v>20.0</v>
      </c>
      <c r="Y121" s="70">
        <v>40.0</v>
      </c>
      <c r="Z121" s="70">
        <v>20.0</v>
      </c>
      <c r="AA121" s="70">
        <v>40.0</v>
      </c>
      <c r="AB121" s="70">
        <v>20.0</v>
      </c>
      <c r="AC121" s="70">
        <v>190.0</v>
      </c>
      <c r="AD121" s="70">
        <v>31.67</v>
      </c>
      <c r="AE121" s="70">
        <v>149.0</v>
      </c>
      <c r="AF121" s="70">
        <f t="shared" si="1"/>
        <v>40</v>
      </c>
    </row>
    <row r="122">
      <c r="A122" s="60" t="s">
        <v>318</v>
      </c>
      <c r="B122" s="69" t="s">
        <v>30</v>
      </c>
      <c r="C122" s="76" t="s">
        <v>44</v>
      </c>
      <c r="D122" s="71" t="s">
        <v>28</v>
      </c>
      <c r="E122" s="71" t="s">
        <v>31</v>
      </c>
      <c r="F122" s="71">
        <v>1.0</v>
      </c>
      <c r="G122" s="60"/>
      <c r="H122" s="60"/>
      <c r="I122" s="60"/>
      <c r="J122" s="60"/>
      <c r="K122" s="60"/>
      <c r="L122" s="60" t="s">
        <v>31</v>
      </c>
      <c r="M122" s="60"/>
      <c r="N122" s="60" t="s">
        <v>2780</v>
      </c>
      <c r="O122" s="60"/>
      <c r="P122" s="60" t="s">
        <v>2892</v>
      </c>
      <c r="Q122" s="71">
        <v>0.0</v>
      </c>
      <c r="R122" s="71">
        <v>0.0</v>
      </c>
      <c r="S122" s="71">
        <v>1.0</v>
      </c>
      <c r="T122" s="71">
        <v>0.0</v>
      </c>
      <c r="U122" s="71">
        <v>0.0</v>
      </c>
      <c r="V122" s="71">
        <v>0.0</v>
      </c>
      <c r="W122" s="71">
        <v>50.0</v>
      </c>
      <c r="X122" s="71">
        <v>53.0</v>
      </c>
      <c r="Y122" s="71">
        <v>62.0</v>
      </c>
      <c r="Z122" s="71">
        <v>43.0</v>
      </c>
      <c r="AA122" s="71">
        <v>52.0</v>
      </c>
      <c r="AB122" s="71">
        <v>45.0</v>
      </c>
      <c r="AC122" s="71">
        <v>305.0</v>
      </c>
      <c r="AD122" s="71">
        <v>50.83</v>
      </c>
      <c r="AE122" s="71">
        <v>150.0</v>
      </c>
      <c r="AF122" s="71">
        <f t="shared" si="1"/>
        <v>96</v>
      </c>
    </row>
    <row r="123">
      <c r="A123" s="46" t="s">
        <v>324</v>
      </c>
      <c r="B123" s="76" t="s">
        <v>44</v>
      </c>
      <c r="C123" s="46"/>
      <c r="D123" s="46" t="s">
        <v>325</v>
      </c>
      <c r="E123" s="46" t="s">
        <v>31</v>
      </c>
      <c r="F123" s="46">
        <v>1.0</v>
      </c>
      <c r="G123" s="46"/>
      <c r="H123" s="46"/>
      <c r="I123" s="46"/>
      <c r="J123" s="46"/>
      <c r="K123" s="46"/>
      <c r="L123" s="46" t="s">
        <v>31</v>
      </c>
      <c r="M123" s="46"/>
      <c r="N123" s="46" t="s">
        <v>2877</v>
      </c>
      <c r="O123" s="46"/>
      <c r="P123" s="46" t="s">
        <v>2893</v>
      </c>
      <c r="Q123" s="70">
        <v>0.0</v>
      </c>
      <c r="R123" s="70">
        <v>0.0</v>
      </c>
      <c r="S123" s="70">
        <v>0.0</v>
      </c>
      <c r="T123" s="70">
        <v>0.0</v>
      </c>
      <c r="U123" s="70">
        <v>0.0</v>
      </c>
      <c r="V123" s="70">
        <v>1.0</v>
      </c>
      <c r="W123" s="70">
        <v>30.0</v>
      </c>
      <c r="X123" s="70">
        <v>45.0</v>
      </c>
      <c r="Y123" s="70">
        <v>55.0</v>
      </c>
      <c r="Z123" s="70">
        <v>70.0</v>
      </c>
      <c r="AA123" s="70">
        <v>55.0</v>
      </c>
      <c r="AB123" s="70">
        <v>85.0</v>
      </c>
      <c r="AC123" s="70">
        <v>340.0</v>
      </c>
      <c r="AD123" s="70">
        <v>56.67</v>
      </c>
      <c r="AE123" s="70">
        <v>151.0</v>
      </c>
      <c r="AF123" s="70">
        <f t="shared" si="1"/>
        <v>115</v>
      </c>
    </row>
    <row r="124">
      <c r="A124" s="60" t="s">
        <v>326</v>
      </c>
      <c r="B124" s="83" t="s">
        <v>172</v>
      </c>
      <c r="C124" s="60"/>
      <c r="D124" s="71" t="s">
        <v>327</v>
      </c>
      <c r="E124" s="71" t="s">
        <v>31</v>
      </c>
      <c r="F124" s="71">
        <v>2.0</v>
      </c>
      <c r="G124" s="60"/>
      <c r="H124" s="60"/>
      <c r="I124" s="60"/>
      <c r="J124" s="60"/>
      <c r="K124" s="60" t="s">
        <v>31</v>
      </c>
      <c r="L124" s="60" t="s">
        <v>31</v>
      </c>
      <c r="M124" s="60"/>
      <c r="N124" s="60" t="s">
        <v>2824</v>
      </c>
      <c r="O124" s="60"/>
      <c r="P124" s="60" t="s">
        <v>2894</v>
      </c>
      <c r="Q124" s="71">
        <v>0.0</v>
      </c>
      <c r="R124" s="71">
        <v>0.0</v>
      </c>
      <c r="S124" s="71">
        <v>0.0</v>
      </c>
      <c r="T124" s="71">
        <v>0.0</v>
      </c>
      <c r="U124" s="71">
        <v>1.0</v>
      </c>
      <c r="V124" s="71">
        <v>0.0</v>
      </c>
      <c r="W124" s="71">
        <v>35.0</v>
      </c>
      <c r="X124" s="71">
        <v>20.0</v>
      </c>
      <c r="Y124" s="71">
        <v>65.0</v>
      </c>
      <c r="Z124" s="71">
        <v>40.0</v>
      </c>
      <c r="AA124" s="71">
        <v>65.0</v>
      </c>
      <c r="AB124" s="71">
        <v>20.0</v>
      </c>
      <c r="AC124" s="71">
        <v>245.0</v>
      </c>
      <c r="AD124" s="71">
        <v>40.83</v>
      </c>
      <c r="AE124" s="71">
        <v>152.0</v>
      </c>
      <c r="AF124" s="71">
        <f t="shared" si="1"/>
        <v>60</v>
      </c>
    </row>
    <row r="125">
      <c r="A125" s="46" t="s">
        <v>322</v>
      </c>
      <c r="B125" s="80" t="s">
        <v>147</v>
      </c>
      <c r="C125" s="86" t="s">
        <v>75</v>
      </c>
      <c r="D125" s="46" t="s">
        <v>28</v>
      </c>
      <c r="E125" s="46" t="s">
        <v>31</v>
      </c>
      <c r="F125" s="46">
        <v>1.0</v>
      </c>
      <c r="G125" s="46"/>
      <c r="H125" s="46"/>
      <c r="I125" s="46"/>
      <c r="J125" s="46"/>
      <c r="K125" s="46"/>
      <c r="L125" s="46" t="s">
        <v>31</v>
      </c>
      <c r="M125" s="46"/>
      <c r="N125" s="46" t="s">
        <v>2768</v>
      </c>
      <c r="O125" s="46"/>
      <c r="P125" s="46" t="s">
        <v>2895</v>
      </c>
      <c r="Q125" s="70">
        <v>0.0</v>
      </c>
      <c r="R125" s="70">
        <v>0.0</v>
      </c>
      <c r="S125" s="70">
        <v>0.0</v>
      </c>
      <c r="T125" s="70">
        <v>0.0</v>
      </c>
      <c r="U125" s="70">
        <v>0.0</v>
      </c>
      <c r="V125" s="70">
        <v>1.0</v>
      </c>
      <c r="W125" s="70">
        <v>55.0</v>
      </c>
      <c r="X125" s="70">
        <v>95.0</v>
      </c>
      <c r="Y125" s="70">
        <v>55.0</v>
      </c>
      <c r="Z125" s="70">
        <v>35.0</v>
      </c>
      <c r="AA125" s="70">
        <v>75.0</v>
      </c>
      <c r="AB125" s="70">
        <v>115.0</v>
      </c>
      <c r="AC125" s="70">
        <v>430.0</v>
      </c>
      <c r="AD125" s="70">
        <v>71.67</v>
      </c>
      <c r="AE125" s="70">
        <v>153.0</v>
      </c>
      <c r="AF125" s="70">
        <f t="shared" si="1"/>
        <v>130</v>
      </c>
    </row>
    <row r="126">
      <c r="A126" s="46" t="s">
        <v>321</v>
      </c>
      <c r="B126" s="68" t="s">
        <v>29</v>
      </c>
      <c r="C126" s="46"/>
      <c r="D126" s="46" t="s">
        <v>36</v>
      </c>
      <c r="E126" s="46" t="s">
        <v>31</v>
      </c>
      <c r="F126" s="46">
        <v>1.0</v>
      </c>
      <c r="G126" s="46"/>
      <c r="H126" s="46"/>
      <c r="I126" s="46"/>
      <c r="J126" s="46"/>
      <c r="K126" s="46"/>
      <c r="L126" s="46" t="s">
        <v>31</v>
      </c>
      <c r="M126" s="46"/>
      <c r="N126" s="46" t="s">
        <v>172</v>
      </c>
      <c r="O126" s="46" t="s">
        <v>29</v>
      </c>
      <c r="P126" s="46" t="s">
        <v>2896</v>
      </c>
      <c r="Q126" s="70">
        <v>1.0</v>
      </c>
      <c r="R126" s="70">
        <v>0.0</v>
      </c>
      <c r="S126" s="70">
        <v>0.0</v>
      </c>
      <c r="T126" s="70">
        <v>0.0</v>
      </c>
      <c r="U126" s="70">
        <v>0.0</v>
      </c>
      <c r="V126" s="70">
        <v>0.0</v>
      </c>
      <c r="W126" s="70">
        <v>60.0</v>
      </c>
      <c r="X126" s="70">
        <v>40.0</v>
      </c>
      <c r="Y126" s="70">
        <v>60.0</v>
      </c>
      <c r="Z126" s="70">
        <v>40.0</v>
      </c>
      <c r="AA126" s="70">
        <v>60.0</v>
      </c>
      <c r="AB126" s="70">
        <v>35.0</v>
      </c>
      <c r="AC126" s="70">
        <v>295.0</v>
      </c>
      <c r="AD126" s="70">
        <v>49.17</v>
      </c>
      <c r="AE126" s="70">
        <v>154.0</v>
      </c>
      <c r="AF126" s="70">
        <f t="shared" si="1"/>
        <v>80</v>
      </c>
    </row>
    <row r="127">
      <c r="A127" s="46" t="s">
        <v>315</v>
      </c>
      <c r="B127" s="89" t="s">
        <v>177</v>
      </c>
      <c r="C127" s="69" t="s">
        <v>30</v>
      </c>
      <c r="D127" s="46" t="s">
        <v>28</v>
      </c>
      <c r="E127" s="46" t="s">
        <v>31</v>
      </c>
      <c r="F127" s="46">
        <v>2.0</v>
      </c>
      <c r="G127" s="46"/>
      <c r="H127" s="46"/>
      <c r="I127" s="46"/>
      <c r="J127" s="46"/>
      <c r="K127" s="46"/>
      <c r="L127" s="46" t="s">
        <v>31</v>
      </c>
      <c r="M127" s="46"/>
      <c r="N127" s="46" t="s">
        <v>2801</v>
      </c>
      <c r="O127" s="46"/>
      <c r="P127" s="46" t="s">
        <v>2897</v>
      </c>
      <c r="Q127" s="70">
        <v>0.0</v>
      </c>
      <c r="R127" s="70">
        <v>0.0</v>
      </c>
      <c r="S127" s="70">
        <v>0.0</v>
      </c>
      <c r="T127" s="70">
        <v>1.0</v>
      </c>
      <c r="U127" s="70">
        <v>0.0</v>
      </c>
      <c r="V127" s="70">
        <v>0.0</v>
      </c>
      <c r="W127" s="70">
        <v>30.0</v>
      </c>
      <c r="X127" s="70">
        <v>35.0</v>
      </c>
      <c r="Y127" s="70">
        <v>30.0</v>
      </c>
      <c r="Z127" s="70">
        <v>100.0</v>
      </c>
      <c r="AA127" s="70">
        <v>35.0</v>
      </c>
      <c r="AB127" s="70">
        <v>80.0</v>
      </c>
      <c r="AC127" s="70">
        <v>310.0</v>
      </c>
      <c r="AD127" s="70">
        <v>51.67</v>
      </c>
      <c r="AE127" s="70">
        <v>155.0</v>
      </c>
      <c r="AF127" s="70">
        <f t="shared" si="1"/>
        <v>135</v>
      </c>
    </row>
    <row r="128">
      <c r="A128" s="46" t="s">
        <v>311</v>
      </c>
      <c r="B128" s="82" t="s">
        <v>186</v>
      </c>
      <c r="C128" s="46"/>
      <c r="D128" s="46" t="s">
        <v>28</v>
      </c>
      <c r="E128" s="46" t="s">
        <v>31</v>
      </c>
      <c r="F128" s="46">
        <v>2.0</v>
      </c>
      <c r="G128" s="46"/>
      <c r="H128" s="46"/>
      <c r="I128" s="46"/>
      <c r="J128" s="46"/>
      <c r="K128" s="46"/>
      <c r="L128" s="46" t="s">
        <v>31</v>
      </c>
      <c r="M128" s="46"/>
      <c r="N128" s="46" t="s">
        <v>2763</v>
      </c>
      <c r="O128" s="46" t="s">
        <v>186</v>
      </c>
      <c r="P128" s="46" t="s">
        <v>2898</v>
      </c>
      <c r="Q128" s="70">
        <v>0.0</v>
      </c>
      <c r="R128" s="70">
        <v>1.0</v>
      </c>
      <c r="S128" s="70">
        <v>0.0</v>
      </c>
      <c r="T128" s="70">
        <v>0.0</v>
      </c>
      <c r="U128" s="70">
        <v>0.0</v>
      </c>
      <c r="V128" s="70">
        <v>0.0</v>
      </c>
      <c r="W128" s="70">
        <v>46.0</v>
      </c>
      <c r="X128" s="70">
        <v>87.0</v>
      </c>
      <c r="Y128" s="70">
        <v>60.0</v>
      </c>
      <c r="Z128" s="70">
        <v>30.0</v>
      </c>
      <c r="AA128" s="70">
        <v>40.0</v>
      </c>
      <c r="AB128" s="70">
        <v>57.0</v>
      </c>
      <c r="AC128" s="70">
        <v>320.0</v>
      </c>
      <c r="AD128" s="70">
        <v>53.33</v>
      </c>
      <c r="AE128" s="70">
        <v>156.0</v>
      </c>
      <c r="AF128" s="70">
        <f t="shared" si="1"/>
        <v>117</v>
      </c>
    </row>
    <row r="129">
      <c r="A129" s="46" t="s">
        <v>319</v>
      </c>
      <c r="B129" s="80" t="s">
        <v>147</v>
      </c>
      <c r="C129" s="87" t="s">
        <v>131</v>
      </c>
      <c r="D129" s="46" t="s">
        <v>28</v>
      </c>
      <c r="E129" s="46" t="s">
        <v>31</v>
      </c>
      <c r="F129" s="46">
        <v>1.0</v>
      </c>
      <c r="G129" s="46"/>
      <c r="H129" s="46"/>
      <c r="I129" s="46"/>
      <c r="J129" s="46"/>
      <c r="K129" s="46"/>
      <c r="L129" s="46" t="s">
        <v>31</v>
      </c>
      <c r="M129" s="46"/>
      <c r="N129" s="46" t="s">
        <v>2775</v>
      </c>
      <c r="O129" s="46"/>
      <c r="P129" s="46" t="s">
        <v>2899</v>
      </c>
      <c r="Q129" s="70">
        <v>0.0</v>
      </c>
      <c r="R129" s="70">
        <v>1.0</v>
      </c>
      <c r="S129" s="70">
        <v>0.0</v>
      </c>
      <c r="T129" s="70">
        <v>0.0</v>
      </c>
      <c r="U129" s="70">
        <v>0.0</v>
      </c>
      <c r="V129" s="70">
        <v>0.0</v>
      </c>
      <c r="W129" s="70">
        <v>45.0</v>
      </c>
      <c r="X129" s="70">
        <v>85.0</v>
      </c>
      <c r="Y129" s="70">
        <v>70.0</v>
      </c>
      <c r="Z129" s="70">
        <v>40.0</v>
      </c>
      <c r="AA129" s="70">
        <v>40.0</v>
      </c>
      <c r="AB129" s="70">
        <v>60.0</v>
      </c>
      <c r="AC129" s="70">
        <v>340.0</v>
      </c>
      <c r="AD129" s="70">
        <v>56.67</v>
      </c>
      <c r="AE129" s="70">
        <v>158.0</v>
      </c>
      <c r="AF129" s="70">
        <f t="shared" si="1"/>
        <v>125</v>
      </c>
    </row>
    <row r="130">
      <c r="A130" s="46" t="s">
        <v>382</v>
      </c>
      <c r="B130" s="89" t="s">
        <v>177</v>
      </c>
      <c r="C130" s="68" t="s">
        <v>29</v>
      </c>
      <c r="D130" s="46" t="s">
        <v>28</v>
      </c>
      <c r="E130" s="46" t="s">
        <v>31</v>
      </c>
      <c r="F130" s="46">
        <v>1.0</v>
      </c>
      <c r="G130" s="46"/>
      <c r="H130" s="46"/>
      <c r="I130" s="46"/>
      <c r="J130" s="46"/>
      <c r="K130" s="46"/>
      <c r="L130" s="46" t="s">
        <v>31</v>
      </c>
      <c r="M130" s="46"/>
      <c r="N130" s="46" t="s">
        <v>29</v>
      </c>
      <c r="O130" s="46" t="s">
        <v>2801</v>
      </c>
      <c r="P130" s="46" t="s">
        <v>2900</v>
      </c>
      <c r="Q130" s="70">
        <v>0.0</v>
      </c>
      <c r="R130" s="70">
        <v>1.0</v>
      </c>
      <c r="S130" s="70">
        <v>0.0</v>
      </c>
      <c r="T130" s="70">
        <v>0.0</v>
      </c>
      <c r="U130" s="70">
        <v>0.0</v>
      </c>
      <c r="V130" s="70">
        <v>0.0</v>
      </c>
      <c r="W130" s="70">
        <v>43.0</v>
      </c>
      <c r="X130" s="70">
        <v>70.0</v>
      </c>
      <c r="Y130" s="70">
        <v>48.0</v>
      </c>
      <c r="Z130" s="70">
        <v>50.0</v>
      </c>
      <c r="AA130" s="70">
        <v>60.0</v>
      </c>
      <c r="AB130" s="70">
        <v>38.0</v>
      </c>
      <c r="AC130" s="70">
        <v>309.0</v>
      </c>
      <c r="AD130" s="70">
        <v>51.5</v>
      </c>
      <c r="AE130" s="70">
        <v>159.0</v>
      </c>
      <c r="AF130" s="70">
        <f t="shared" si="1"/>
        <v>120</v>
      </c>
    </row>
    <row r="131">
      <c r="A131" s="46" t="s">
        <v>1121</v>
      </c>
      <c r="B131" s="84" t="s">
        <v>128</v>
      </c>
      <c r="C131" s="46"/>
      <c r="D131" s="46" t="s">
        <v>1122</v>
      </c>
      <c r="E131" s="46" t="s">
        <v>31</v>
      </c>
      <c r="F131" s="46">
        <v>1.0</v>
      </c>
      <c r="G131" s="46"/>
      <c r="H131" s="46"/>
      <c r="I131" s="46"/>
      <c r="J131" s="46"/>
      <c r="K131" s="46"/>
      <c r="L131" s="46" t="s">
        <v>31</v>
      </c>
      <c r="M131" s="46"/>
      <c r="N131" s="46" t="s">
        <v>2768</v>
      </c>
      <c r="O131" s="46"/>
      <c r="P131" s="46" t="s">
        <v>2901</v>
      </c>
      <c r="Q131" s="70">
        <v>0.0</v>
      </c>
      <c r="R131" s="70">
        <v>1.0</v>
      </c>
      <c r="S131" s="70">
        <v>0.0</v>
      </c>
      <c r="T131" s="70">
        <v>0.0</v>
      </c>
      <c r="U131" s="70">
        <v>0.0</v>
      </c>
      <c r="V131" s="70">
        <v>0.0</v>
      </c>
      <c r="W131" s="70">
        <v>60.0</v>
      </c>
      <c r="X131" s="70">
        <v>85.0</v>
      </c>
      <c r="Y131" s="70">
        <v>40.0</v>
      </c>
      <c r="Z131" s="70">
        <v>30.0</v>
      </c>
      <c r="AA131" s="70">
        <v>45.0</v>
      </c>
      <c r="AB131" s="70">
        <v>68.0</v>
      </c>
      <c r="AC131" s="70">
        <v>328.0</v>
      </c>
      <c r="AD131" s="70">
        <v>54.67</v>
      </c>
      <c r="AE131" s="70">
        <v>160.0</v>
      </c>
      <c r="AF131" s="70">
        <f t="shared" si="1"/>
        <v>115</v>
      </c>
    </row>
    <row r="132">
      <c r="A132" s="46" t="s">
        <v>313</v>
      </c>
      <c r="B132" s="68" t="s">
        <v>29</v>
      </c>
      <c r="C132" s="83" t="s">
        <v>172</v>
      </c>
      <c r="D132" s="46" t="s">
        <v>28</v>
      </c>
      <c r="E132" s="46" t="s">
        <v>31</v>
      </c>
      <c r="F132" s="46">
        <v>1.0</v>
      </c>
      <c r="G132" s="46"/>
      <c r="H132" s="46"/>
      <c r="I132" s="46"/>
      <c r="J132" s="46"/>
      <c r="K132" s="46"/>
      <c r="L132" s="46" t="s">
        <v>31</v>
      </c>
      <c r="M132" s="46"/>
      <c r="N132" s="46" t="s">
        <v>29</v>
      </c>
      <c r="O132" s="46" t="s">
        <v>172</v>
      </c>
      <c r="P132" s="46" t="s">
        <v>2902</v>
      </c>
      <c r="Q132" s="70">
        <v>0.0</v>
      </c>
      <c r="R132" s="70">
        <v>0.0</v>
      </c>
      <c r="S132" s="70">
        <v>0.0</v>
      </c>
      <c r="T132" s="70">
        <v>0.0</v>
      </c>
      <c r="U132" s="70">
        <v>0.0</v>
      </c>
      <c r="V132" s="70">
        <v>1.0</v>
      </c>
      <c r="W132" s="70">
        <v>40.0</v>
      </c>
      <c r="X132" s="70">
        <v>27.0</v>
      </c>
      <c r="Y132" s="70">
        <v>60.0</v>
      </c>
      <c r="Z132" s="70">
        <v>37.0</v>
      </c>
      <c r="AA132" s="70">
        <v>50.0</v>
      </c>
      <c r="AB132" s="70">
        <v>66.0</v>
      </c>
      <c r="AC132" s="70">
        <v>280.0</v>
      </c>
      <c r="AD132" s="70">
        <v>46.67</v>
      </c>
      <c r="AE132" s="70">
        <v>161.0</v>
      </c>
      <c r="AF132" s="70">
        <f t="shared" si="1"/>
        <v>64</v>
      </c>
    </row>
    <row r="133">
      <c r="A133" s="46" t="s">
        <v>73</v>
      </c>
      <c r="B133" s="86" t="s">
        <v>75</v>
      </c>
      <c r="C133" s="46"/>
      <c r="D133" s="46" t="s">
        <v>310</v>
      </c>
      <c r="E133" s="46" t="s">
        <v>31</v>
      </c>
      <c r="F133" s="46">
        <v>1.0</v>
      </c>
      <c r="G133" s="46"/>
      <c r="H133" s="46"/>
      <c r="I133" s="46"/>
      <c r="J133" s="46"/>
      <c r="K133" s="46"/>
      <c r="L133" s="46" t="s">
        <v>31</v>
      </c>
      <c r="M133" s="46"/>
      <c r="N133" s="46" t="s">
        <v>2768</v>
      </c>
      <c r="O133" s="46"/>
      <c r="P133" s="46" t="s">
        <v>2903</v>
      </c>
      <c r="Q133" s="70">
        <v>0.0</v>
      </c>
      <c r="R133" s="70">
        <v>0.0</v>
      </c>
      <c r="S133" s="70">
        <v>0.0</v>
      </c>
      <c r="T133" s="70">
        <v>0.0</v>
      </c>
      <c r="U133" s="70">
        <v>0.0</v>
      </c>
      <c r="V133" s="70">
        <v>1.0</v>
      </c>
      <c r="W133" s="70">
        <v>38.0</v>
      </c>
      <c r="X133" s="70">
        <v>41.0</v>
      </c>
      <c r="Y133" s="70">
        <v>40.0</v>
      </c>
      <c r="Z133" s="70">
        <v>50.0</v>
      </c>
      <c r="AA133" s="70">
        <v>65.0</v>
      </c>
      <c r="AB133" s="70">
        <v>65.0</v>
      </c>
      <c r="AC133" s="70">
        <v>299.0</v>
      </c>
      <c r="AD133" s="70">
        <v>49.83</v>
      </c>
      <c r="AE133" s="70">
        <v>162.0</v>
      </c>
      <c r="AF133" s="70">
        <f t="shared" si="1"/>
        <v>91</v>
      </c>
    </row>
    <row r="134">
      <c r="A134" s="60" t="s">
        <v>314</v>
      </c>
      <c r="B134" s="78" t="s">
        <v>81</v>
      </c>
      <c r="C134" s="60"/>
      <c r="D134" s="71" t="s">
        <v>28</v>
      </c>
      <c r="E134" s="71" t="s">
        <v>31</v>
      </c>
      <c r="F134" s="71">
        <v>2.0</v>
      </c>
      <c r="G134" s="60"/>
      <c r="H134" s="60"/>
      <c r="I134" s="60"/>
      <c r="J134" s="60"/>
      <c r="K134" s="60" t="s">
        <v>31</v>
      </c>
      <c r="L134" s="60" t="s">
        <v>31</v>
      </c>
      <c r="M134" s="60"/>
      <c r="N134" s="60" t="s">
        <v>2824</v>
      </c>
      <c r="O134" s="60"/>
      <c r="P134" s="60" t="s">
        <v>2904</v>
      </c>
      <c r="Q134" s="71">
        <v>0.0</v>
      </c>
      <c r="R134" s="71">
        <v>0.0</v>
      </c>
      <c r="S134" s="71">
        <v>0.0</v>
      </c>
      <c r="T134" s="71">
        <v>0.0</v>
      </c>
      <c r="U134" s="71">
        <v>0.0</v>
      </c>
      <c r="V134" s="71">
        <v>1.0</v>
      </c>
      <c r="W134" s="71">
        <v>45.0</v>
      </c>
      <c r="X134" s="71">
        <v>63.0</v>
      </c>
      <c r="Y134" s="71">
        <v>37.0</v>
      </c>
      <c r="Z134" s="71">
        <v>65.0</v>
      </c>
      <c r="AA134" s="71">
        <v>55.0</v>
      </c>
      <c r="AB134" s="71">
        <v>95.0</v>
      </c>
      <c r="AC134" s="71">
        <v>360.0</v>
      </c>
      <c r="AD134" s="71">
        <v>60.0</v>
      </c>
      <c r="AE134" s="71">
        <v>163.0</v>
      </c>
      <c r="AF134" s="71">
        <f t="shared" si="1"/>
        <v>128</v>
      </c>
    </row>
    <row r="135">
      <c r="A135" s="46" t="s">
        <v>323</v>
      </c>
      <c r="B135" s="77" t="s">
        <v>71</v>
      </c>
      <c r="C135" s="72" t="s">
        <v>56</v>
      </c>
      <c r="D135" s="46" t="s">
        <v>28</v>
      </c>
      <c r="E135" s="46" t="s">
        <v>31</v>
      </c>
      <c r="F135" s="46">
        <v>2.0</v>
      </c>
      <c r="G135" s="46"/>
      <c r="H135" s="46"/>
      <c r="I135" s="46"/>
      <c r="J135" s="46"/>
      <c r="K135" s="46"/>
      <c r="L135" s="46" t="s">
        <v>31</v>
      </c>
      <c r="M135" s="46"/>
      <c r="N135" s="46" t="s">
        <v>56</v>
      </c>
      <c r="O135" s="46"/>
      <c r="P135" s="46" t="s">
        <v>2905</v>
      </c>
      <c r="Q135" s="70">
        <v>0.0</v>
      </c>
      <c r="R135" s="70">
        <v>0.0</v>
      </c>
      <c r="S135" s="70">
        <v>0.0</v>
      </c>
      <c r="T135" s="70">
        <v>0.0</v>
      </c>
      <c r="U135" s="70">
        <v>0.0</v>
      </c>
      <c r="V135" s="70">
        <v>1.0</v>
      </c>
      <c r="W135" s="70">
        <v>40.0</v>
      </c>
      <c r="X135" s="70">
        <v>55.0</v>
      </c>
      <c r="Y135" s="70">
        <v>30.0</v>
      </c>
      <c r="Z135" s="70">
        <v>30.0</v>
      </c>
      <c r="AA135" s="70">
        <v>30.0</v>
      </c>
      <c r="AB135" s="70">
        <v>60.0</v>
      </c>
      <c r="AC135" s="70">
        <v>245.0</v>
      </c>
      <c r="AD135" s="70">
        <v>40.83</v>
      </c>
      <c r="AE135" s="70">
        <v>164.0</v>
      </c>
      <c r="AF135" s="70">
        <f t="shared" si="1"/>
        <v>85</v>
      </c>
    </row>
    <row r="136">
      <c r="A136" s="46" t="s">
        <v>320</v>
      </c>
      <c r="B136" s="85" t="s">
        <v>121</v>
      </c>
      <c r="C136" s="46"/>
      <c r="D136" s="46" t="s">
        <v>28</v>
      </c>
      <c r="E136" s="46" t="s">
        <v>31</v>
      </c>
      <c r="F136" s="46">
        <v>1.0</v>
      </c>
      <c r="G136" s="46"/>
      <c r="H136" s="46"/>
      <c r="I136" s="46"/>
      <c r="J136" s="46" t="s">
        <v>31</v>
      </c>
      <c r="K136" s="46"/>
      <c r="L136" s="46" t="s">
        <v>31</v>
      </c>
      <c r="M136" s="46"/>
      <c r="N136" s="46" t="s">
        <v>2768</v>
      </c>
      <c r="O136" s="46"/>
      <c r="P136" s="46" t="s">
        <v>2906</v>
      </c>
      <c r="Q136" s="70">
        <v>0.0</v>
      </c>
      <c r="R136" s="70">
        <v>1.0</v>
      </c>
      <c r="S136" s="70">
        <v>0.0</v>
      </c>
      <c r="T136" s="70">
        <v>0.0</v>
      </c>
      <c r="U136" s="70">
        <v>0.0</v>
      </c>
      <c r="V136" s="70">
        <v>0.0</v>
      </c>
      <c r="W136" s="70">
        <v>45.0</v>
      </c>
      <c r="X136" s="70">
        <v>65.0</v>
      </c>
      <c r="Y136" s="70">
        <v>40.0</v>
      </c>
      <c r="Z136" s="70">
        <v>30.0</v>
      </c>
      <c r="AA136" s="70">
        <v>40.0</v>
      </c>
      <c r="AB136" s="70">
        <v>60.0</v>
      </c>
      <c r="AC136" s="70">
        <v>280.0</v>
      </c>
      <c r="AD136" s="70">
        <v>46.67</v>
      </c>
      <c r="AE136" s="70">
        <v>165.0</v>
      </c>
      <c r="AF136" s="70">
        <f t="shared" si="1"/>
        <v>95</v>
      </c>
    </row>
    <row r="137">
      <c r="A137" s="46" t="s">
        <v>332</v>
      </c>
      <c r="B137" s="78" t="s">
        <v>81</v>
      </c>
      <c r="C137" s="46"/>
      <c r="D137" s="46" t="s">
        <v>334</v>
      </c>
      <c r="E137" s="46" t="s">
        <v>31</v>
      </c>
      <c r="F137" s="46">
        <v>2.0</v>
      </c>
      <c r="G137" s="46"/>
      <c r="H137" s="46"/>
      <c r="I137" s="46"/>
      <c r="J137" s="46"/>
      <c r="K137" s="46"/>
      <c r="L137" s="46"/>
      <c r="M137" s="46"/>
      <c r="N137" s="46" t="s">
        <v>2763</v>
      </c>
      <c r="O137" s="46" t="s">
        <v>2768</v>
      </c>
      <c r="P137" s="46" t="s">
        <v>2907</v>
      </c>
      <c r="Q137" s="70">
        <v>0.0</v>
      </c>
      <c r="R137" s="70">
        <v>0.0</v>
      </c>
      <c r="S137" s="70">
        <v>0.0</v>
      </c>
      <c r="T137" s="70">
        <v>1.0</v>
      </c>
      <c r="U137" s="70">
        <v>0.0</v>
      </c>
      <c r="V137" s="70">
        <v>0.0</v>
      </c>
      <c r="W137" s="70">
        <v>55.0</v>
      </c>
      <c r="X137" s="70">
        <v>40.0</v>
      </c>
      <c r="Y137" s="70">
        <v>40.0</v>
      </c>
      <c r="Z137" s="70">
        <v>65.0</v>
      </c>
      <c r="AA137" s="70">
        <v>45.0</v>
      </c>
      <c r="AB137" s="70">
        <v>35.0</v>
      </c>
      <c r="AC137" s="70">
        <v>280.0</v>
      </c>
      <c r="AD137" s="70">
        <v>46.67</v>
      </c>
      <c r="AE137" s="70">
        <v>166.0</v>
      </c>
      <c r="AF137" s="70">
        <f t="shared" si="1"/>
        <v>105</v>
      </c>
    </row>
    <row r="138">
      <c r="A138" s="46" t="s">
        <v>341</v>
      </c>
      <c r="B138" s="78" t="s">
        <v>81</v>
      </c>
      <c r="C138" s="72" t="s">
        <v>56</v>
      </c>
      <c r="D138" s="46" t="s">
        <v>28</v>
      </c>
      <c r="E138" s="46" t="s">
        <v>31</v>
      </c>
      <c r="F138" s="46" t="s">
        <v>82</v>
      </c>
      <c r="G138" s="46" t="s">
        <v>31</v>
      </c>
      <c r="H138" s="46"/>
      <c r="I138" s="46"/>
      <c r="J138" s="46"/>
      <c r="K138" s="46"/>
      <c r="L138" s="46"/>
      <c r="M138" s="46"/>
      <c r="N138" s="46" t="s">
        <v>2768</v>
      </c>
      <c r="O138" s="46"/>
      <c r="P138" s="46" t="s">
        <v>2908</v>
      </c>
      <c r="Q138" s="70">
        <v>0.0</v>
      </c>
      <c r="R138" s="70">
        <v>0.0</v>
      </c>
      <c r="S138" s="70">
        <v>0.0</v>
      </c>
      <c r="T138" s="70">
        <v>0.0</v>
      </c>
      <c r="U138" s="70">
        <v>0.0</v>
      </c>
      <c r="V138" s="70">
        <v>2.0</v>
      </c>
      <c r="W138" s="70">
        <v>55.0</v>
      </c>
      <c r="X138" s="70">
        <v>75.0</v>
      </c>
      <c r="Y138" s="70">
        <v>60.0</v>
      </c>
      <c r="Z138" s="70">
        <v>75.0</v>
      </c>
      <c r="AA138" s="70">
        <v>60.0</v>
      </c>
      <c r="AB138" s="70">
        <v>103.0</v>
      </c>
      <c r="AC138" s="70">
        <v>428.0</v>
      </c>
      <c r="AD138" s="70">
        <v>71.33</v>
      </c>
      <c r="AE138" s="70">
        <v>167.0</v>
      </c>
      <c r="AF138" s="70">
        <f t="shared" si="1"/>
        <v>150</v>
      </c>
    </row>
    <row r="139">
      <c r="A139" s="60" t="s">
        <v>77</v>
      </c>
      <c r="B139" s="73" t="s">
        <v>33</v>
      </c>
      <c r="C139" s="60"/>
      <c r="D139" s="71" t="s">
        <v>28</v>
      </c>
      <c r="E139" s="71" t="s">
        <v>31</v>
      </c>
      <c r="F139" s="71">
        <v>1.0</v>
      </c>
      <c r="G139" s="60"/>
      <c r="H139" s="60"/>
      <c r="I139" s="60"/>
      <c r="J139" s="60"/>
      <c r="K139" s="60"/>
      <c r="L139" s="60"/>
      <c r="M139" s="60"/>
      <c r="N139" s="60" t="s">
        <v>2768</v>
      </c>
      <c r="O139" s="60"/>
      <c r="P139" s="60" t="s">
        <v>2903</v>
      </c>
      <c r="Q139" s="71">
        <v>0.0</v>
      </c>
      <c r="R139" s="71">
        <v>0.0</v>
      </c>
      <c r="S139" s="71">
        <v>0.0</v>
      </c>
      <c r="T139" s="71">
        <v>0.0</v>
      </c>
      <c r="U139" s="71">
        <v>0.0</v>
      </c>
      <c r="V139" s="71">
        <v>1.0</v>
      </c>
      <c r="W139" s="71">
        <v>38.0</v>
      </c>
      <c r="X139" s="71">
        <v>41.0</v>
      </c>
      <c r="Y139" s="71">
        <v>40.0</v>
      </c>
      <c r="Z139" s="71">
        <v>50.0</v>
      </c>
      <c r="AA139" s="71">
        <v>65.0</v>
      </c>
      <c r="AB139" s="71">
        <v>65.0</v>
      </c>
      <c r="AC139" s="71">
        <v>299.0</v>
      </c>
      <c r="AD139" s="71">
        <v>49.83</v>
      </c>
      <c r="AE139" s="71">
        <v>758.0</v>
      </c>
      <c r="AF139" s="71">
        <f t="shared" si="1"/>
        <v>91</v>
      </c>
    </row>
    <row r="140">
      <c r="A140" s="46" t="s">
        <v>316</v>
      </c>
      <c r="B140" s="79" t="s">
        <v>90</v>
      </c>
      <c r="C140" s="73" t="s">
        <v>33</v>
      </c>
      <c r="D140" s="46" t="s">
        <v>28</v>
      </c>
      <c r="E140" s="46" t="s">
        <v>31</v>
      </c>
      <c r="F140" s="46">
        <v>1.0</v>
      </c>
      <c r="G140" s="46"/>
      <c r="H140" s="46"/>
      <c r="I140" s="46"/>
      <c r="J140" s="46"/>
      <c r="K140" s="46"/>
      <c r="L140" s="46"/>
      <c r="M140" s="46"/>
      <c r="N140" s="46" t="s">
        <v>90</v>
      </c>
      <c r="O140" s="46"/>
      <c r="P140" s="46" t="s">
        <v>2909</v>
      </c>
      <c r="Q140" s="70">
        <v>0.0</v>
      </c>
      <c r="R140" s="70">
        <v>1.0</v>
      </c>
      <c r="S140" s="70">
        <v>0.0</v>
      </c>
      <c r="T140" s="70">
        <v>0.0</v>
      </c>
      <c r="U140" s="70">
        <v>0.0</v>
      </c>
      <c r="V140" s="70">
        <v>0.0</v>
      </c>
      <c r="W140" s="70">
        <v>55.0</v>
      </c>
      <c r="X140" s="70">
        <v>85.0</v>
      </c>
      <c r="Y140" s="70">
        <v>55.0</v>
      </c>
      <c r="Z140" s="70">
        <v>50.0</v>
      </c>
      <c r="AA140" s="70">
        <v>55.0</v>
      </c>
      <c r="AB140" s="70">
        <v>60.0</v>
      </c>
      <c r="AC140" s="70">
        <v>360.0</v>
      </c>
      <c r="AD140" s="70">
        <v>60.0</v>
      </c>
      <c r="AE140" s="70">
        <v>1499.0</v>
      </c>
      <c r="AF140" s="70">
        <f t="shared" si="1"/>
        <v>135</v>
      </c>
    </row>
    <row r="141">
      <c r="A141" s="46" t="s">
        <v>352</v>
      </c>
      <c r="B141" s="79" t="s">
        <v>90</v>
      </c>
      <c r="C141" s="68" t="s">
        <v>29</v>
      </c>
      <c r="D141" s="46" t="s">
        <v>28</v>
      </c>
      <c r="E141" s="46" t="s">
        <v>31</v>
      </c>
      <c r="F141" s="46">
        <v>1.0</v>
      </c>
      <c r="G141" s="46"/>
      <c r="H141" s="46"/>
      <c r="I141" s="46"/>
      <c r="J141" s="46"/>
      <c r="K141" s="46"/>
      <c r="L141" s="46"/>
      <c r="M141" s="46"/>
      <c r="N141" s="46" t="s">
        <v>90</v>
      </c>
      <c r="O141" s="46" t="s">
        <v>29</v>
      </c>
      <c r="P141" s="46" t="s">
        <v>2910</v>
      </c>
      <c r="Q141" s="70">
        <v>0.0</v>
      </c>
      <c r="R141" s="70">
        <v>1.0</v>
      </c>
      <c r="S141" s="70">
        <v>0.0</v>
      </c>
      <c r="T141" s="70">
        <v>0.0</v>
      </c>
      <c r="U141" s="70">
        <v>0.0</v>
      </c>
      <c r="V141" s="70">
        <v>0.0</v>
      </c>
      <c r="W141" s="70">
        <v>35.0</v>
      </c>
      <c r="X141" s="70">
        <v>70.0</v>
      </c>
      <c r="Y141" s="70">
        <v>55.0</v>
      </c>
      <c r="Z141" s="70">
        <v>45.0</v>
      </c>
      <c r="AA141" s="70">
        <v>55.0</v>
      </c>
      <c r="AB141" s="70">
        <v>25.0</v>
      </c>
      <c r="AC141" s="70">
        <v>285.0</v>
      </c>
      <c r="AD141" s="70">
        <v>47.5</v>
      </c>
      <c r="AE141" s="70">
        <v>171.0</v>
      </c>
      <c r="AF141" s="70">
        <f t="shared" si="1"/>
        <v>115</v>
      </c>
    </row>
    <row r="142">
      <c r="A142" s="46" t="s">
        <v>351</v>
      </c>
      <c r="B142" s="68" t="s">
        <v>29</v>
      </c>
      <c r="C142" s="46"/>
      <c r="D142" s="46" t="s">
        <v>28</v>
      </c>
      <c r="E142" s="46" t="s">
        <v>31</v>
      </c>
      <c r="F142" s="46">
        <v>1.0</v>
      </c>
      <c r="G142" s="46"/>
      <c r="H142" s="46"/>
      <c r="I142" s="46"/>
      <c r="J142" s="46"/>
      <c r="K142" s="46"/>
      <c r="L142" s="46"/>
      <c r="M142" s="46"/>
      <c r="N142" s="46" t="s">
        <v>2768</v>
      </c>
      <c r="O142" s="46"/>
      <c r="P142" s="46" t="s">
        <v>2911</v>
      </c>
      <c r="Q142" s="70">
        <v>0.0</v>
      </c>
      <c r="R142" s="70">
        <v>0.0</v>
      </c>
      <c r="S142" s="70">
        <v>0.0</v>
      </c>
      <c r="T142" s="70">
        <v>0.0</v>
      </c>
      <c r="U142" s="70">
        <v>0.0</v>
      </c>
      <c r="V142" s="70">
        <v>1.0</v>
      </c>
      <c r="W142" s="70">
        <v>50.0</v>
      </c>
      <c r="X142" s="70">
        <v>53.0</v>
      </c>
      <c r="Y142" s="70">
        <v>48.0</v>
      </c>
      <c r="Z142" s="70">
        <v>53.0</v>
      </c>
      <c r="AA142" s="70">
        <v>48.0</v>
      </c>
      <c r="AB142" s="70">
        <v>64.0</v>
      </c>
      <c r="AC142" s="70">
        <v>316.0</v>
      </c>
      <c r="AD142" s="70">
        <v>52.67</v>
      </c>
      <c r="AE142" s="70">
        <v>177.0</v>
      </c>
      <c r="AF142" s="70">
        <f t="shared" si="1"/>
        <v>106</v>
      </c>
    </row>
    <row r="143">
      <c r="A143" s="46" t="s">
        <v>339</v>
      </c>
      <c r="B143" s="79" t="s">
        <v>90</v>
      </c>
      <c r="C143" s="46"/>
      <c r="D143" s="46" t="s">
        <v>141</v>
      </c>
      <c r="E143" s="46" t="s">
        <v>31</v>
      </c>
      <c r="F143" s="46">
        <v>2.0</v>
      </c>
      <c r="G143" s="46"/>
      <c r="H143" s="46"/>
      <c r="I143" s="46"/>
      <c r="J143" s="46"/>
      <c r="K143" s="46"/>
      <c r="L143" s="46"/>
      <c r="M143" s="46"/>
      <c r="N143" s="46" t="s">
        <v>90</v>
      </c>
      <c r="O143" s="46"/>
      <c r="P143" s="46" t="s">
        <v>2912</v>
      </c>
      <c r="Q143" s="70">
        <v>0.0</v>
      </c>
      <c r="R143" s="70">
        <v>0.0</v>
      </c>
      <c r="S143" s="70">
        <v>1.0</v>
      </c>
      <c r="T143" s="70">
        <v>0.0</v>
      </c>
      <c r="U143" s="70">
        <v>0.0</v>
      </c>
      <c r="V143" s="70">
        <v>0.0</v>
      </c>
      <c r="W143" s="70">
        <v>38.0</v>
      </c>
      <c r="X143" s="70">
        <v>35.0</v>
      </c>
      <c r="Y143" s="70">
        <v>40.0</v>
      </c>
      <c r="Z143" s="70">
        <v>27.0</v>
      </c>
      <c r="AA143" s="70">
        <v>25.0</v>
      </c>
      <c r="AB143" s="70">
        <v>35.0</v>
      </c>
      <c r="AC143" s="70">
        <v>200.0</v>
      </c>
      <c r="AD143" s="70">
        <v>33.33</v>
      </c>
      <c r="AE143" s="70">
        <v>179.0</v>
      </c>
      <c r="AF143" s="70">
        <f t="shared" si="1"/>
        <v>62</v>
      </c>
    </row>
    <row r="144">
      <c r="A144" s="46" t="s">
        <v>350</v>
      </c>
      <c r="B144" s="68" t="s">
        <v>29</v>
      </c>
      <c r="C144" s="46"/>
      <c r="D144" s="46" t="s">
        <v>28</v>
      </c>
      <c r="E144" s="46" t="s">
        <v>31</v>
      </c>
      <c r="F144" s="46">
        <v>1.0</v>
      </c>
      <c r="G144" s="46"/>
      <c r="H144" s="46"/>
      <c r="I144" s="46"/>
      <c r="J144" s="46"/>
      <c r="K144" s="46"/>
      <c r="L144" s="46"/>
      <c r="M144" s="46"/>
      <c r="N144" s="46" t="s">
        <v>29</v>
      </c>
      <c r="O144" s="46"/>
      <c r="P144" s="46" t="s">
        <v>2913</v>
      </c>
      <c r="Q144" s="70">
        <v>0.0</v>
      </c>
      <c r="R144" s="70">
        <v>1.0</v>
      </c>
      <c r="S144" s="70">
        <v>0.0</v>
      </c>
      <c r="T144" s="70">
        <v>0.0</v>
      </c>
      <c r="U144" s="70">
        <v>0.0</v>
      </c>
      <c r="V144" s="70">
        <v>0.0</v>
      </c>
      <c r="W144" s="70">
        <v>40.0</v>
      </c>
      <c r="X144" s="70">
        <v>55.0</v>
      </c>
      <c r="Y144" s="70">
        <v>35.0</v>
      </c>
      <c r="Z144" s="70">
        <v>50.0</v>
      </c>
      <c r="AA144" s="70">
        <v>35.0</v>
      </c>
      <c r="AB144" s="70">
        <v>35.0</v>
      </c>
      <c r="AC144" s="70">
        <v>250.0</v>
      </c>
      <c r="AD144" s="70">
        <v>41.67</v>
      </c>
      <c r="AE144" s="70">
        <v>180.0</v>
      </c>
      <c r="AF144" s="70">
        <f t="shared" si="1"/>
        <v>105</v>
      </c>
    </row>
    <row r="145">
      <c r="A145" s="46" t="s">
        <v>363</v>
      </c>
      <c r="B145" s="77" t="s">
        <v>71</v>
      </c>
      <c r="C145" s="46"/>
      <c r="D145" s="46" t="s">
        <v>28</v>
      </c>
      <c r="E145" s="46" t="s">
        <v>31</v>
      </c>
      <c r="F145" s="46" t="s">
        <v>82</v>
      </c>
      <c r="G145" s="46" t="s">
        <v>31</v>
      </c>
      <c r="H145" s="46"/>
      <c r="I145" s="46"/>
      <c r="J145" s="46"/>
      <c r="K145" s="46"/>
      <c r="L145" s="46"/>
      <c r="M145" s="46"/>
      <c r="N145" s="46" t="s">
        <v>2768</v>
      </c>
      <c r="O145" s="46"/>
      <c r="P145" s="46" t="s">
        <v>2914</v>
      </c>
      <c r="Q145" s="70">
        <v>0.0</v>
      </c>
      <c r="R145" s="70">
        <v>1.0</v>
      </c>
      <c r="S145" s="70">
        <v>0.0</v>
      </c>
      <c r="T145" s="70">
        <v>0.0</v>
      </c>
      <c r="U145" s="70">
        <v>0.0</v>
      </c>
      <c r="V145" s="70">
        <v>0.0</v>
      </c>
      <c r="W145" s="70">
        <v>73.0</v>
      </c>
      <c r="X145" s="70">
        <v>95.0</v>
      </c>
      <c r="Y145" s="70">
        <v>62.0</v>
      </c>
      <c r="Z145" s="70">
        <v>85.0</v>
      </c>
      <c r="AA145" s="70">
        <v>65.0</v>
      </c>
      <c r="AB145" s="70">
        <v>85.0</v>
      </c>
      <c r="AC145" s="70">
        <v>465.0</v>
      </c>
      <c r="AD145" s="70">
        <v>77.5</v>
      </c>
      <c r="AE145" s="70">
        <v>181.0</v>
      </c>
      <c r="AF145" s="70">
        <f t="shared" si="1"/>
        <v>180</v>
      </c>
    </row>
    <row r="146">
      <c r="A146" s="46" t="s">
        <v>345</v>
      </c>
      <c r="B146" s="79" t="s">
        <v>90</v>
      </c>
      <c r="C146" s="84" t="s">
        <v>128</v>
      </c>
      <c r="D146" s="46" t="s">
        <v>346</v>
      </c>
      <c r="E146" s="46" t="s">
        <v>31</v>
      </c>
      <c r="F146" s="46">
        <v>1.0</v>
      </c>
      <c r="G146" s="46"/>
      <c r="H146" s="46"/>
      <c r="I146" s="46"/>
      <c r="J146" s="46" t="s">
        <v>31</v>
      </c>
      <c r="K146" s="46"/>
      <c r="L146" s="46"/>
      <c r="M146" s="46"/>
      <c r="N146" s="46" t="s">
        <v>90</v>
      </c>
      <c r="O146" s="46"/>
      <c r="P146" s="46" t="s">
        <v>2915</v>
      </c>
      <c r="Q146" s="70">
        <v>0.0</v>
      </c>
      <c r="R146" s="70">
        <v>0.0</v>
      </c>
      <c r="S146" s="70">
        <v>1.0</v>
      </c>
      <c r="T146" s="70">
        <v>0.0</v>
      </c>
      <c r="U146" s="70">
        <v>0.0</v>
      </c>
      <c r="V146" s="70">
        <v>0.0</v>
      </c>
      <c r="W146" s="70">
        <v>31.0</v>
      </c>
      <c r="X146" s="70">
        <v>45.0</v>
      </c>
      <c r="Y146" s="70">
        <v>90.0</v>
      </c>
      <c r="Z146" s="70">
        <v>30.0</v>
      </c>
      <c r="AA146" s="70">
        <v>30.0</v>
      </c>
      <c r="AB146" s="70">
        <v>40.0</v>
      </c>
      <c r="AC146" s="70">
        <v>266.0</v>
      </c>
      <c r="AD146" s="70">
        <v>44.33</v>
      </c>
      <c r="AE146" s="70">
        <v>182.0</v>
      </c>
      <c r="AF146" s="70">
        <f t="shared" si="1"/>
        <v>75</v>
      </c>
    </row>
    <row r="147">
      <c r="A147" s="46" t="s">
        <v>348</v>
      </c>
      <c r="B147" s="77" t="s">
        <v>71</v>
      </c>
      <c r="C147" s="68" t="s">
        <v>29</v>
      </c>
      <c r="D147" s="46" t="s">
        <v>28</v>
      </c>
      <c r="E147" s="46" t="s">
        <v>31</v>
      </c>
      <c r="F147" s="46">
        <v>1.0</v>
      </c>
      <c r="G147" s="46"/>
      <c r="H147" s="46"/>
      <c r="I147" s="46"/>
      <c r="J147" s="46"/>
      <c r="K147" s="46"/>
      <c r="L147" s="46"/>
      <c r="M147" s="46"/>
      <c r="N147" s="46" t="s">
        <v>2768</v>
      </c>
      <c r="O147" s="46"/>
      <c r="P147" s="46" t="s">
        <v>2916</v>
      </c>
      <c r="Q147" s="70">
        <v>0.0</v>
      </c>
      <c r="R147" s="70">
        <v>0.0</v>
      </c>
      <c r="S147" s="70">
        <v>0.0</v>
      </c>
      <c r="T147" s="70">
        <v>0.0</v>
      </c>
      <c r="U147" s="70">
        <v>0.0</v>
      </c>
      <c r="V147" s="70">
        <v>1.0</v>
      </c>
      <c r="W147" s="70">
        <v>60.0</v>
      </c>
      <c r="X147" s="70">
        <v>60.0</v>
      </c>
      <c r="Y147" s="70">
        <v>50.0</v>
      </c>
      <c r="Z147" s="70">
        <v>40.0</v>
      </c>
      <c r="AA147" s="70">
        <v>50.0</v>
      </c>
      <c r="AB147" s="70">
        <v>75.0</v>
      </c>
      <c r="AC147" s="70">
        <v>335.0</v>
      </c>
      <c r="AD147" s="70">
        <v>55.83</v>
      </c>
      <c r="AE147" s="70">
        <v>183.0</v>
      </c>
      <c r="AF147" s="70">
        <f t="shared" si="1"/>
        <v>100</v>
      </c>
    </row>
    <row r="148">
      <c r="A148" s="46" t="s">
        <v>347</v>
      </c>
      <c r="B148" s="68" t="s">
        <v>29</v>
      </c>
      <c r="C148" s="46"/>
      <c r="D148" s="46" t="s">
        <v>28</v>
      </c>
      <c r="E148" s="46" t="s">
        <v>31</v>
      </c>
      <c r="F148" s="46">
        <v>1.0</v>
      </c>
      <c r="G148" s="46"/>
      <c r="H148" s="46"/>
      <c r="I148" s="46"/>
      <c r="J148" s="46"/>
      <c r="K148" s="46"/>
      <c r="L148" s="46"/>
      <c r="M148" s="46"/>
      <c r="N148" s="46" t="s">
        <v>2768</v>
      </c>
      <c r="O148" s="46"/>
      <c r="P148" s="46" t="s">
        <v>2917</v>
      </c>
      <c r="Q148" s="70">
        <v>1.0</v>
      </c>
      <c r="R148" s="70">
        <v>0.0</v>
      </c>
      <c r="S148" s="70">
        <v>0.0</v>
      </c>
      <c r="T148" s="70">
        <v>0.0</v>
      </c>
      <c r="U148" s="70">
        <v>0.0</v>
      </c>
      <c r="V148" s="70">
        <v>0.0</v>
      </c>
      <c r="W148" s="70">
        <v>66.0</v>
      </c>
      <c r="X148" s="70">
        <v>65.0</v>
      </c>
      <c r="Y148" s="70">
        <v>48.0</v>
      </c>
      <c r="Z148" s="70">
        <v>62.0</v>
      </c>
      <c r="AA148" s="70">
        <v>57.0</v>
      </c>
      <c r="AB148" s="70">
        <v>52.0</v>
      </c>
      <c r="AC148" s="70">
        <v>350.0</v>
      </c>
      <c r="AD148" s="70">
        <v>58.33</v>
      </c>
      <c r="AE148" s="70">
        <v>184.0</v>
      </c>
      <c r="AF148" s="70">
        <f t="shared" si="1"/>
        <v>127</v>
      </c>
    </row>
    <row r="149">
      <c r="A149" s="46" t="s">
        <v>370</v>
      </c>
      <c r="B149" s="68" t="s">
        <v>29</v>
      </c>
      <c r="C149" s="69" t="s">
        <v>30</v>
      </c>
      <c r="D149" s="46" t="s">
        <v>28</v>
      </c>
      <c r="E149" s="46" t="s">
        <v>28</v>
      </c>
      <c r="F149" s="46">
        <v>1.0</v>
      </c>
      <c r="G149" s="46"/>
      <c r="H149" s="46"/>
      <c r="I149" s="46"/>
      <c r="J149" s="46" t="s">
        <v>31</v>
      </c>
      <c r="K149" s="46"/>
      <c r="L149" s="46"/>
      <c r="M149" s="46"/>
      <c r="N149" s="46" t="s">
        <v>29</v>
      </c>
      <c r="O149" s="46"/>
      <c r="P149" s="46" t="s">
        <v>2918</v>
      </c>
      <c r="Q149" s="70">
        <v>0.0</v>
      </c>
      <c r="R149" s="70">
        <v>0.0</v>
      </c>
      <c r="S149" s="70">
        <v>0.0</v>
      </c>
      <c r="T149" s="70">
        <v>2.0</v>
      </c>
      <c r="U149" s="70">
        <v>0.0</v>
      </c>
      <c r="V149" s="70">
        <v>0.0</v>
      </c>
      <c r="W149" s="70">
        <v>60.0</v>
      </c>
      <c r="X149" s="70">
        <v>65.0</v>
      </c>
      <c r="Y149" s="70">
        <v>70.0</v>
      </c>
      <c r="Z149" s="70">
        <v>85.0</v>
      </c>
      <c r="AA149" s="70">
        <v>75.0</v>
      </c>
      <c r="AB149" s="70">
        <v>40.0</v>
      </c>
      <c r="AC149" s="70">
        <v>395.0</v>
      </c>
      <c r="AD149" s="70">
        <v>65.83</v>
      </c>
      <c r="AE149" s="70">
        <v>228.0</v>
      </c>
      <c r="AF149" s="70">
        <f t="shared" si="1"/>
        <v>150</v>
      </c>
    </row>
    <row r="150">
      <c r="A150" s="46" t="s">
        <v>372</v>
      </c>
      <c r="B150" s="68" t="s">
        <v>29</v>
      </c>
      <c r="C150" s="46"/>
      <c r="D150" s="46" t="s">
        <v>28</v>
      </c>
      <c r="E150" s="46" t="s">
        <v>31</v>
      </c>
      <c r="F150" s="46">
        <v>1.0</v>
      </c>
      <c r="G150" s="46"/>
      <c r="H150" s="46"/>
      <c r="I150" s="46"/>
      <c r="J150" s="46"/>
      <c r="K150" s="46"/>
      <c r="L150" s="46"/>
      <c r="M150" s="46"/>
      <c r="N150" s="46" t="s">
        <v>29</v>
      </c>
      <c r="O150" s="46"/>
      <c r="P150" s="46" t="s">
        <v>2919</v>
      </c>
      <c r="Q150" s="70">
        <v>0.0</v>
      </c>
      <c r="R150" s="70">
        <v>0.0</v>
      </c>
      <c r="S150" s="70">
        <v>1.0</v>
      </c>
      <c r="T150" s="70">
        <v>0.0</v>
      </c>
      <c r="U150" s="70">
        <v>0.0</v>
      </c>
      <c r="V150" s="70">
        <v>0.0</v>
      </c>
      <c r="W150" s="70">
        <v>65.0</v>
      </c>
      <c r="X150" s="70">
        <v>55.0</v>
      </c>
      <c r="Y150" s="70">
        <v>115.0</v>
      </c>
      <c r="Z150" s="70">
        <v>100.0</v>
      </c>
      <c r="AA150" s="70">
        <v>40.0</v>
      </c>
      <c r="AB150" s="70">
        <v>60.0</v>
      </c>
      <c r="AC150" s="70">
        <v>435.0</v>
      </c>
      <c r="AD150" s="70">
        <v>72.5</v>
      </c>
      <c r="AE150" s="70">
        <v>231.0</v>
      </c>
      <c r="AF150" s="70">
        <f t="shared" si="1"/>
        <v>155</v>
      </c>
    </row>
    <row r="151">
      <c r="A151" s="46" t="s">
        <v>371</v>
      </c>
      <c r="B151" s="79" t="s">
        <v>90</v>
      </c>
      <c r="C151" s="72" t="s">
        <v>56</v>
      </c>
      <c r="D151" s="46" t="s">
        <v>28</v>
      </c>
      <c r="E151" s="46" t="s">
        <v>28</v>
      </c>
      <c r="F151" s="46">
        <v>0.0</v>
      </c>
      <c r="G151" s="46" t="s">
        <v>31</v>
      </c>
      <c r="H151" s="46"/>
      <c r="I151" s="46"/>
      <c r="J151" s="46"/>
      <c r="K151" s="46"/>
      <c r="L151" s="46"/>
      <c r="M151" s="46"/>
      <c r="N151" s="46" t="s">
        <v>90</v>
      </c>
      <c r="O151" s="46"/>
      <c r="P151" s="46" t="s">
        <v>2920</v>
      </c>
      <c r="Q151" s="70">
        <v>0.0</v>
      </c>
      <c r="R151" s="70">
        <v>0.0</v>
      </c>
      <c r="S151" s="70">
        <v>0.0</v>
      </c>
      <c r="T151" s="70">
        <v>0.0</v>
      </c>
      <c r="U151" s="70">
        <v>2.0</v>
      </c>
      <c r="V151" s="70">
        <v>0.0</v>
      </c>
      <c r="W151" s="70">
        <v>55.0</v>
      </c>
      <c r="X151" s="70">
        <v>35.0</v>
      </c>
      <c r="Y151" s="70">
        <v>50.0</v>
      </c>
      <c r="Z151" s="70">
        <v>55.0</v>
      </c>
      <c r="AA151" s="70">
        <v>110.0</v>
      </c>
      <c r="AB151" s="70">
        <v>85.0</v>
      </c>
      <c r="AC151" s="70">
        <v>390.0</v>
      </c>
      <c r="AD151" s="70">
        <v>65.0</v>
      </c>
      <c r="AE151" s="70">
        <v>234.0</v>
      </c>
      <c r="AF151" s="70">
        <f t="shared" si="1"/>
        <v>90</v>
      </c>
    </row>
    <row r="152">
      <c r="A152" s="46" t="s">
        <v>365</v>
      </c>
      <c r="B152" s="79" t="s">
        <v>90</v>
      </c>
      <c r="C152" s="69" t="s">
        <v>30</v>
      </c>
      <c r="D152" s="46" t="s">
        <v>28</v>
      </c>
      <c r="E152" s="46" t="s">
        <v>28</v>
      </c>
      <c r="F152" s="46">
        <v>0.0</v>
      </c>
      <c r="G152" s="46" t="s">
        <v>31</v>
      </c>
      <c r="H152" s="46"/>
      <c r="I152" s="46"/>
      <c r="J152" s="46"/>
      <c r="K152" s="46"/>
      <c r="L152" s="46"/>
      <c r="M152" s="46"/>
      <c r="N152" s="46" t="s">
        <v>90</v>
      </c>
      <c r="O152" s="46"/>
      <c r="P152" s="46" t="s">
        <v>2921</v>
      </c>
      <c r="Q152" s="70">
        <v>0.0</v>
      </c>
      <c r="R152" s="70">
        <v>2.0</v>
      </c>
      <c r="S152" s="70">
        <v>0.0</v>
      </c>
      <c r="T152" s="70">
        <v>0.0</v>
      </c>
      <c r="U152" s="70">
        <v>0.0</v>
      </c>
      <c r="V152" s="70">
        <v>0.0</v>
      </c>
      <c r="W152" s="70">
        <v>70.0</v>
      </c>
      <c r="X152" s="70">
        <v>90.0</v>
      </c>
      <c r="Y152" s="70">
        <v>70.0</v>
      </c>
      <c r="Z152" s="70">
        <v>60.0</v>
      </c>
      <c r="AA152" s="70">
        <v>70.0</v>
      </c>
      <c r="AB152" s="70">
        <v>40.0</v>
      </c>
      <c r="AC152" s="70">
        <v>400.0</v>
      </c>
      <c r="AD152" s="70">
        <v>66.67</v>
      </c>
      <c r="AE152" s="70">
        <v>236.0</v>
      </c>
      <c r="AF152" s="70">
        <f t="shared" si="1"/>
        <v>150</v>
      </c>
    </row>
    <row r="153">
      <c r="A153" s="46" t="s">
        <v>378</v>
      </c>
      <c r="B153" s="77" t="s">
        <v>71</v>
      </c>
      <c r="C153" s="46"/>
      <c r="D153" s="46" t="s">
        <v>379</v>
      </c>
      <c r="E153" s="46" t="s">
        <v>31</v>
      </c>
      <c r="F153" s="46">
        <v>1.0</v>
      </c>
      <c r="G153" s="46"/>
      <c r="H153" s="46"/>
      <c r="I153" s="46"/>
      <c r="J153" s="46"/>
      <c r="K153" s="46"/>
      <c r="L153" s="46"/>
      <c r="M153" s="46"/>
      <c r="N153" s="46" t="s">
        <v>2768</v>
      </c>
      <c r="O153" s="46"/>
      <c r="P153" s="46" t="s">
        <v>2922</v>
      </c>
      <c r="Q153" s="70">
        <v>0.0</v>
      </c>
      <c r="R153" s="70">
        <v>0.0</v>
      </c>
      <c r="S153" s="70">
        <v>0.0</v>
      </c>
      <c r="T153" s="70">
        <v>0.0</v>
      </c>
      <c r="U153" s="70">
        <v>0.0</v>
      </c>
      <c r="V153" s="70">
        <v>1.0</v>
      </c>
      <c r="W153" s="70">
        <v>38.0</v>
      </c>
      <c r="X153" s="70">
        <v>36.0</v>
      </c>
      <c r="Y153" s="70">
        <v>38.0</v>
      </c>
      <c r="Z153" s="70">
        <v>32.0</v>
      </c>
      <c r="AA153" s="70">
        <v>36.0</v>
      </c>
      <c r="AB153" s="70">
        <v>57.0</v>
      </c>
      <c r="AC153" s="70">
        <v>237.0</v>
      </c>
      <c r="AD153" s="70">
        <v>39.5</v>
      </c>
      <c r="AE153" s="70">
        <v>241.0</v>
      </c>
      <c r="AF153" s="70">
        <f t="shared" si="1"/>
        <v>68</v>
      </c>
    </row>
    <row r="154">
      <c r="A154" s="46" t="s">
        <v>381</v>
      </c>
      <c r="B154" s="68" t="s">
        <v>29</v>
      </c>
      <c r="C154" s="83" t="s">
        <v>172</v>
      </c>
      <c r="D154" s="46" t="s">
        <v>28</v>
      </c>
      <c r="E154" s="46" t="s">
        <v>31</v>
      </c>
      <c r="F154" s="46">
        <v>1.0</v>
      </c>
      <c r="G154" s="46"/>
      <c r="H154" s="46"/>
      <c r="I154" s="46"/>
      <c r="J154" s="46"/>
      <c r="K154" s="46"/>
      <c r="L154" s="46"/>
      <c r="M154" s="46"/>
      <c r="N154" s="46" t="s">
        <v>29</v>
      </c>
      <c r="O154" s="46"/>
      <c r="P154" s="46" t="s">
        <v>2923</v>
      </c>
      <c r="Q154" s="70">
        <v>0.0</v>
      </c>
      <c r="R154" s="70">
        <v>0.0</v>
      </c>
      <c r="S154" s="70">
        <v>0.0</v>
      </c>
      <c r="T154" s="70">
        <v>0.0</v>
      </c>
      <c r="U154" s="70">
        <v>1.0</v>
      </c>
      <c r="V154" s="70">
        <v>0.0</v>
      </c>
      <c r="W154" s="70">
        <v>40.0</v>
      </c>
      <c r="X154" s="70">
        <v>35.0</v>
      </c>
      <c r="Y154" s="70">
        <v>55.0</v>
      </c>
      <c r="Z154" s="70">
        <v>65.0</v>
      </c>
      <c r="AA154" s="70">
        <v>75.0</v>
      </c>
      <c r="AB154" s="70">
        <v>15.0</v>
      </c>
      <c r="AC154" s="70">
        <v>285.0</v>
      </c>
      <c r="AD154" s="70">
        <v>47.5</v>
      </c>
      <c r="AE154" s="70">
        <v>244.0</v>
      </c>
      <c r="AF154" s="70">
        <f t="shared" si="1"/>
        <v>100</v>
      </c>
    </row>
    <row r="155">
      <c r="A155" s="46" t="s">
        <v>410</v>
      </c>
      <c r="B155" s="81" t="s">
        <v>111</v>
      </c>
      <c r="C155" s="46"/>
      <c r="D155" s="46" t="s">
        <v>28</v>
      </c>
      <c r="E155" s="46" t="s">
        <v>31</v>
      </c>
      <c r="F155" s="46">
        <v>2.0</v>
      </c>
      <c r="G155" s="46"/>
      <c r="H155" s="46"/>
      <c r="I155" s="46"/>
      <c r="J155" s="46"/>
      <c r="K155" s="46"/>
      <c r="L155" s="46"/>
      <c r="M155" s="46"/>
      <c r="N155" s="46" t="s">
        <v>2775</v>
      </c>
      <c r="O155" s="46"/>
      <c r="P155" s="46" t="s">
        <v>2924</v>
      </c>
      <c r="Q155" s="70">
        <v>0.0</v>
      </c>
      <c r="R155" s="70">
        <v>0.0</v>
      </c>
      <c r="S155" s="70">
        <v>0.0</v>
      </c>
      <c r="T155" s="70">
        <v>0.0</v>
      </c>
      <c r="U155" s="70">
        <v>1.0</v>
      </c>
      <c r="V155" s="70">
        <v>0.0</v>
      </c>
      <c r="W155" s="70">
        <v>45.0</v>
      </c>
      <c r="X155" s="70">
        <v>30.0</v>
      </c>
      <c r="Y155" s="70">
        <v>50.0</v>
      </c>
      <c r="Z155" s="70">
        <v>55.0</v>
      </c>
      <c r="AA155" s="70">
        <v>65.0</v>
      </c>
      <c r="AB155" s="70">
        <v>45.0</v>
      </c>
      <c r="AC155" s="70">
        <v>290.0</v>
      </c>
      <c r="AD155" s="70">
        <v>48.33</v>
      </c>
      <c r="AE155" s="70">
        <v>185.0</v>
      </c>
      <c r="AF155" s="70">
        <f t="shared" si="1"/>
        <v>85</v>
      </c>
    </row>
    <row r="156">
      <c r="A156" s="46" t="s">
        <v>393</v>
      </c>
      <c r="B156" s="78" t="s">
        <v>81</v>
      </c>
      <c r="C156" s="77" t="s">
        <v>71</v>
      </c>
      <c r="D156" s="46" t="s">
        <v>28</v>
      </c>
      <c r="E156" s="46" t="s">
        <v>31</v>
      </c>
      <c r="F156" s="46">
        <v>1.0</v>
      </c>
      <c r="G156" s="46"/>
      <c r="H156" s="46"/>
      <c r="I156" s="46"/>
      <c r="J156" s="46"/>
      <c r="K156" s="46"/>
      <c r="L156" s="46"/>
      <c r="M156" s="46"/>
      <c r="N156" s="46" t="s">
        <v>2763</v>
      </c>
      <c r="O156" s="46" t="s">
        <v>186</v>
      </c>
      <c r="P156" s="46" t="s">
        <v>2925</v>
      </c>
      <c r="Q156" s="70">
        <v>0.0</v>
      </c>
      <c r="R156" s="70">
        <v>0.0</v>
      </c>
      <c r="S156" s="70">
        <v>0.0</v>
      </c>
      <c r="T156" s="70">
        <v>0.0</v>
      </c>
      <c r="U156" s="70">
        <v>0.0</v>
      </c>
      <c r="V156" s="70">
        <v>1.0</v>
      </c>
      <c r="W156" s="70">
        <v>44.0</v>
      </c>
      <c r="X156" s="70">
        <v>38.0</v>
      </c>
      <c r="Y156" s="70">
        <v>33.0</v>
      </c>
      <c r="Z156" s="70">
        <v>61.0</v>
      </c>
      <c r="AA156" s="70">
        <v>43.0</v>
      </c>
      <c r="AB156" s="70">
        <v>70.0</v>
      </c>
      <c r="AC156" s="70">
        <v>289.0</v>
      </c>
      <c r="AD156" s="70">
        <v>48.17</v>
      </c>
      <c r="AE156" s="70">
        <v>186.0</v>
      </c>
      <c r="AF156" s="70">
        <f t="shared" si="1"/>
        <v>99</v>
      </c>
    </row>
    <row r="157">
      <c r="A157" s="46" t="s">
        <v>395</v>
      </c>
      <c r="B157" s="77" t="s">
        <v>71</v>
      </c>
      <c r="C157" s="46"/>
      <c r="D157" s="46" t="s">
        <v>28</v>
      </c>
      <c r="E157" s="46" t="s">
        <v>31</v>
      </c>
      <c r="F157" s="46">
        <v>1.0</v>
      </c>
      <c r="G157" s="46"/>
      <c r="H157" s="46"/>
      <c r="I157" s="46"/>
      <c r="J157" s="46"/>
      <c r="K157" s="46"/>
      <c r="L157" s="46"/>
      <c r="M157" s="46"/>
      <c r="N157" s="46" t="s">
        <v>2768</v>
      </c>
      <c r="O157" s="46"/>
      <c r="P157" s="46" t="s">
        <v>2926</v>
      </c>
      <c r="Q157" s="70">
        <v>0.0</v>
      </c>
      <c r="R157" s="70">
        <v>0.0</v>
      </c>
      <c r="S157" s="70">
        <v>0.0</v>
      </c>
      <c r="T157" s="70">
        <v>0.0</v>
      </c>
      <c r="U157" s="70">
        <v>0.0</v>
      </c>
      <c r="V157" s="70">
        <v>1.0</v>
      </c>
      <c r="W157" s="70">
        <v>55.0</v>
      </c>
      <c r="X157" s="70">
        <v>70.0</v>
      </c>
      <c r="Y157" s="70">
        <v>55.0</v>
      </c>
      <c r="Z157" s="70">
        <v>40.0</v>
      </c>
      <c r="AA157" s="70">
        <v>55.0</v>
      </c>
      <c r="AB157" s="70">
        <v>85.0</v>
      </c>
      <c r="AC157" s="70">
        <v>360.0</v>
      </c>
      <c r="AD157" s="70">
        <v>60.0</v>
      </c>
      <c r="AE157" s="70">
        <v>194.0</v>
      </c>
      <c r="AF157" s="70">
        <f t="shared" si="1"/>
        <v>110</v>
      </c>
    </row>
    <row r="158">
      <c r="A158" s="46" t="s">
        <v>398</v>
      </c>
      <c r="B158" s="77" t="s">
        <v>71</v>
      </c>
      <c r="C158" s="72" t="s">
        <v>56</v>
      </c>
      <c r="D158" s="46" t="s">
        <v>28</v>
      </c>
      <c r="E158" s="46" t="s">
        <v>28</v>
      </c>
      <c r="F158" s="46">
        <v>0.0</v>
      </c>
      <c r="G158" s="46" t="s">
        <v>31</v>
      </c>
      <c r="H158" s="46"/>
      <c r="I158" s="46"/>
      <c r="J158" s="46"/>
      <c r="K158" s="46"/>
      <c r="L158" s="46"/>
      <c r="M158" s="46"/>
      <c r="N158" s="46" t="s">
        <v>56</v>
      </c>
      <c r="O158" s="46"/>
      <c r="P158" s="46" t="s">
        <v>2927</v>
      </c>
      <c r="Q158" s="70">
        <v>0.0</v>
      </c>
      <c r="R158" s="70">
        <v>0.0</v>
      </c>
      <c r="S158" s="70">
        <v>0.0</v>
      </c>
      <c r="T158" s="70">
        <v>0.0</v>
      </c>
      <c r="U158" s="70">
        <v>0.0</v>
      </c>
      <c r="V158" s="70">
        <v>2.0</v>
      </c>
      <c r="W158" s="70">
        <v>65.0</v>
      </c>
      <c r="X158" s="70">
        <v>90.0</v>
      </c>
      <c r="Y158" s="70">
        <v>65.0</v>
      </c>
      <c r="Z158" s="70">
        <v>61.0</v>
      </c>
      <c r="AA158" s="70">
        <v>61.0</v>
      </c>
      <c r="AB158" s="70">
        <v>100.0</v>
      </c>
      <c r="AC158" s="70">
        <v>442.0</v>
      </c>
      <c r="AD158" s="70">
        <v>73.67</v>
      </c>
      <c r="AE158" s="70">
        <v>198.0</v>
      </c>
      <c r="AF158" s="70">
        <f t="shared" si="1"/>
        <v>151</v>
      </c>
    </row>
    <row r="159">
      <c r="A159" s="46" t="s">
        <v>396</v>
      </c>
      <c r="B159" s="69" t="s">
        <v>30</v>
      </c>
      <c r="C159" s="46"/>
      <c r="D159" s="46" t="s">
        <v>28</v>
      </c>
      <c r="E159" s="46" t="s">
        <v>28</v>
      </c>
      <c r="F159" s="46">
        <v>0.0</v>
      </c>
      <c r="G159" s="46" t="s">
        <v>31</v>
      </c>
      <c r="H159" s="46"/>
      <c r="I159" s="46"/>
      <c r="J159" s="46"/>
      <c r="K159" s="46"/>
      <c r="L159" s="46"/>
      <c r="M159" s="46"/>
      <c r="N159" s="46" t="s">
        <v>2768</v>
      </c>
      <c r="O159" s="46" t="s">
        <v>186</v>
      </c>
      <c r="P159" s="46" t="s">
        <v>2928</v>
      </c>
      <c r="Q159" s="70">
        <v>0.0</v>
      </c>
      <c r="R159" s="70">
        <v>2.0</v>
      </c>
      <c r="S159" s="70">
        <v>0.0</v>
      </c>
      <c r="T159" s="70">
        <v>0.0</v>
      </c>
      <c r="U159" s="70">
        <v>0.0</v>
      </c>
      <c r="V159" s="70">
        <v>0.0</v>
      </c>
      <c r="W159" s="70">
        <v>60.0</v>
      </c>
      <c r="X159" s="70">
        <v>95.0</v>
      </c>
      <c r="Y159" s="70">
        <v>69.0</v>
      </c>
      <c r="Z159" s="70">
        <v>65.0</v>
      </c>
      <c r="AA159" s="70">
        <v>79.0</v>
      </c>
      <c r="AB159" s="70">
        <v>80.0</v>
      </c>
      <c r="AC159" s="70">
        <v>448.0</v>
      </c>
      <c r="AD159" s="70">
        <v>74.67</v>
      </c>
      <c r="AE159" s="70">
        <v>200.0</v>
      </c>
      <c r="AF159" s="70">
        <f t="shared" si="1"/>
        <v>160</v>
      </c>
    </row>
    <row r="160">
      <c r="A160" s="46" t="s">
        <v>367</v>
      </c>
      <c r="B160" s="77" t="s">
        <v>71</v>
      </c>
      <c r="C160" s="72" t="s">
        <v>56</v>
      </c>
      <c r="D160" s="46" t="s">
        <v>28</v>
      </c>
      <c r="E160" s="46" t="s">
        <v>31</v>
      </c>
      <c r="F160" s="46">
        <v>1.0</v>
      </c>
      <c r="G160" s="46"/>
      <c r="H160" s="46"/>
      <c r="I160" s="46"/>
      <c r="J160" s="46"/>
      <c r="K160" s="46"/>
      <c r="L160" s="46"/>
      <c r="M160" s="46"/>
      <c r="N160" s="46" t="s">
        <v>56</v>
      </c>
      <c r="O160" s="46"/>
      <c r="P160" s="46" t="s">
        <v>2929</v>
      </c>
      <c r="Q160" s="70">
        <v>0.0</v>
      </c>
      <c r="R160" s="70">
        <v>1.0</v>
      </c>
      <c r="S160" s="70">
        <v>0.0</v>
      </c>
      <c r="T160" s="70">
        <v>0.0</v>
      </c>
      <c r="U160" s="70">
        <v>0.0</v>
      </c>
      <c r="V160" s="70">
        <v>0.0</v>
      </c>
      <c r="W160" s="70">
        <v>35.0</v>
      </c>
      <c r="X160" s="70">
        <v>85.0</v>
      </c>
      <c r="Y160" s="70">
        <v>45.0</v>
      </c>
      <c r="Z160" s="70">
        <v>35.0</v>
      </c>
      <c r="AA160" s="70">
        <v>35.0</v>
      </c>
      <c r="AB160" s="70">
        <v>75.0</v>
      </c>
      <c r="AC160" s="70">
        <v>310.0</v>
      </c>
      <c r="AD160" s="70">
        <v>51.67</v>
      </c>
      <c r="AE160" s="70">
        <v>202.0</v>
      </c>
      <c r="AF160" s="70">
        <f t="shared" si="1"/>
        <v>120</v>
      </c>
    </row>
    <row r="161">
      <c r="A161" s="46" t="s">
        <v>401</v>
      </c>
      <c r="B161" s="77" t="s">
        <v>71</v>
      </c>
      <c r="C161" s="72" t="s">
        <v>56</v>
      </c>
      <c r="D161" s="46" t="s">
        <v>28</v>
      </c>
      <c r="E161" s="46" t="s">
        <v>28</v>
      </c>
      <c r="F161" s="46">
        <v>0.0</v>
      </c>
      <c r="G161" s="46" t="s">
        <v>31</v>
      </c>
      <c r="H161" s="46"/>
      <c r="I161" s="46"/>
      <c r="J161" s="46"/>
      <c r="K161" s="46"/>
      <c r="L161" s="46"/>
      <c r="M161" s="46"/>
      <c r="N161" s="46" t="s">
        <v>56</v>
      </c>
      <c r="O161" s="46"/>
      <c r="P161" s="46" t="s">
        <v>2930</v>
      </c>
      <c r="Q161" s="70">
        <v>2.0</v>
      </c>
      <c r="R161" s="70">
        <v>0.0</v>
      </c>
      <c r="S161" s="70">
        <v>0.0</v>
      </c>
      <c r="T161" s="70">
        <v>0.0</v>
      </c>
      <c r="U161" s="70">
        <v>0.0</v>
      </c>
      <c r="V161" s="70">
        <v>0.0</v>
      </c>
      <c r="W161" s="70">
        <v>100.0</v>
      </c>
      <c r="X161" s="70">
        <v>50.0</v>
      </c>
      <c r="Y161" s="70">
        <v>50.0</v>
      </c>
      <c r="Z161" s="70">
        <v>86.0</v>
      </c>
      <c r="AA161" s="70">
        <v>96.0</v>
      </c>
      <c r="AB161" s="70">
        <v>70.0</v>
      </c>
      <c r="AC161" s="70">
        <v>452.0</v>
      </c>
      <c r="AD161" s="70">
        <v>75.33</v>
      </c>
      <c r="AE161" s="70">
        <v>204.0</v>
      </c>
      <c r="AF161" s="70">
        <f t="shared" si="1"/>
        <v>136</v>
      </c>
    </row>
    <row r="162">
      <c r="A162" s="46" t="s">
        <v>402</v>
      </c>
      <c r="B162" s="84" t="s">
        <v>128</v>
      </c>
      <c r="C162" s="46"/>
      <c r="D162" s="46" t="s">
        <v>28</v>
      </c>
      <c r="E162" s="46" t="s">
        <v>31</v>
      </c>
      <c r="F162" s="46">
        <v>1.0</v>
      </c>
      <c r="G162" s="46"/>
      <c r="H162" s="46"/>
      <c r="I162" s="46"/>
      <c r="J162" s="46"/>
      <c r="K162" s="46"/>
      <c r="L162" s="46"/>
      <c r="M162" s="46"/>
      <c r="N162" s="46" t="s">
        <v>2768</v>
      </c>
      <c r="O162" s="46"/>
      <c r="P162" s="46" t="s">
        <v>2931</v>
      </c>
      <c r="Q162" s="70">
        <v>1.0</v>
      </c>
      <c r="R162" s="70">
        <v>0.0</v>
      </c>
      <c r="S162" s="70">
        <v>0.0</v>
      </c>
      <c r="T162" s="70">
        <v>0.0</v>
      </c>
      <c r="U162" s="70">
        <v>0.0</v>
      </c>
      <c r="V162" s="70">
        <v>0.0</v>
      </c>
      <c r="W162" s="70">
        <v>90.0</v>
      </c>
      <c r="X162" s="70">
        <v>60.0</v>
      </c>
      <c r="Y162" s="70">
        <v>60.0</v>
      </c>
      <c r="Z162" s="70">
        <v>40.0</v>
      </c>
      <c r="AA162" s="70">
        <v>40.0</v>
      </c>
      <c r="AB162" s="70">
        <v>40.0</v>
      </c>
      <c r="AC162" s="70">
        <v>330.0</v>
      </c>
      <c r="AD162" s="70">
        <v>55.0</v>
      </c>
      <c r="AE162" s="70">
        <v>205.0</v>
      </c>
      <c r="AF162" s="70">
        <f t="shared" si="1"/>
        <v>100</v>
      </c>
    </row>
    <row r="163">
      <c r="A163" s="46" t="s">
        <v>399</v>
      </c>
      <c r="B163" s="77" t="s">
        <v>71</v>
      </c>
      <c r="C163" s="72" t="s">
        <v>56</v>
      </c>
      <c r="D163" s="46" t="s">
        <v>400</v>
      </c>
      <c r="E163" s="46" t="s">
        <v>31</v>
      </c>
      <c r="F163" s="46">
        <v>2.0</v>
      </c>
      <c r="G163" s="46"/>
      <c r="H163" s="46"/>
      <c r="I163" s="46"/>
      <c r="J163" s="46"/>
      <c r="K163" s="46"/>
      <c r="L163" s="46"/>
      <c r="M163" s="46"/>
      <c r="N163" s="46" t="s">
        <v>56</v>
      </c>
      <c r="O163" s="46"/>
      <c r="P163" s="46" t="s">
        <v>2932</v>
      </c>
      <c r="Q163" s="70">
        <v>0.0</v>
      </c>
      <c r="R163" s="70">
        <v>0.0</v>
      </c>
      <c r="S163" s="70">
        <v>0.0</v>
      </c>
      <c r="T163" s="70">
        <v>0.0</v>
      </c>
      <c r="U163" s="70">
        <v>0.0</v>
      </c>
      <c r="V163" s="70">
        <v>1.0</v>
      </c>
      <c r="W163" s="70">
        <v>45.0</v>
      </c>
      <c r="X163" s="70">
        <v>50.0</v>
      </c>
      <c r="Y163" s="70">
        <v>43.0</v>
      </c>
      <c r="Z163" s="70">
        <v>40.0</v>
      </c>
      <c r="AA163" s="70">
        <v>38.0</v>
      </c>
      <c r="AB163" s="70">
        <v>62.0</v>
      </c>
      <c r="AC163" s="70">
        <v>278.0</v>
      </c>
      <c r="AD163" s="70">
        <v>46.33</v>
      </c>
      <c r="AE163" s="70">
        <v>207.0</v>
      </c>
      <c r="AF163" s="70">
        <f t="shared" si="1"/>
        <v>90</v>
      </c>
    </row>
    <row r="164">
      <c r="A164" s="46" t="s">
        <v>384</v>
      </c>
      <c r="B164" s="89" t="s">
        <v>177</v>
      </c>
      <c r="C164" s="46"/>
      <c r="D164" s="46" t="s">
        <v>28</v>
      </c>
      <c r="E164" s="46" t="s">
        <v>31</v>
      </c>
      <c r="F164" s="46">
        <v>1.0</v>
      </c>
      <c r="G164" s="46"/>
      <c r="H164" s="46"/>
      <c r="I164" s="46"/>
      <c r="J164" s="46"/>
      <c r="K164" s="46"/>
      <c r="L164" s="46"/>
      <c r="M164" s="46"/>
      <c r="N164" s="46" t="s">
        <v>2801</v>
      </c>
      <c r="O164" s="46"/>
      <c r="P164" s="46" t="s">
        <v>2933</v>
      </c>
      <c r="Q164" s="70">
        <v>0.0</v>
      </c>
      <c r="R164" s="70">
        <v>1.0</v>
      </c>
      <c r="S164" s="70">
        <v>0.0</v>
      </c>
      <c r="T164" s="70">
        <v>0.0</v>
      </c>
      <c r="U164" s="70">
        <v>0.0</v>
      </c>
      <c r="V164" s="70">
        <v>0.0</v>
      </c>
      <c r="W164" s="70">
        <v>44.0</v>
      </c>
      <c r="X164" s="70">
        <v>75.0</v>
      </c>
      <c r="Y164" s="70">
        <v>35.0</v>
      </c>
      <c r="Z164" s="70">
        <v>63.0</v>
      </c>
      <c r="AA164" s="70">
        <v>33.0</v>
      </c>
      <c r="AB164" s="70">
        <v>45.0</v>
      </c>
      <c r="AC164" s="70">
        <v>295.0</v>
      </c>
      <c r="AD164" s="70">
        <v>49.17</v>
      </c>
      <c r="AE164" s="70">
        <v>211.0</v>
      </c>
      <c r="AF164" s="70">
        <f t="shared" si="1"/>
        <v>138</v>
      </c>
    </row>
    <row r="165">
      <c r="A165" s="46" t="s">
        <v>390</v>
      </c>
      <c r="B165" s="89" t="s">
        <v>177</v>
      </c>
      <c r="C165" s="68" t="s">
        <v>29</v>
      </c>
      <c r="D165" s="46" t="s">
        <v>28</v>
      </c>
      <c r="E165" s="46" t="s">
        <v>28</v>
      </c>
      <c r="F165" s="46">
        <v>1.0</v>
      </c>
      <c r="G165" s="46"/>
      <c r="H165" s="46"/>
      <c r="I165" s="46"/>
      <c r="J165" s="46"/>
      <c r="K165" s="46"/>
      <c r="L165" s="46"/>
      <c r="M165" s="46"/>
      <c r="N165" s="46" t="s">
        <v>2801</v>
      </c>
      <c r="O165" s="46"/>
      <c r="P165" s="46" t="s">
        <v>2934</v>
      </c>
      <c r="Q165" s="70">
        <v>0.0</v>
      </c>
      <c r="R165" s="70">
        <v>0.0</v>
      </c>
      <c r="S165" s="70">
        <v>1.0</v>
      </c>
      <c r="T165" s="70">
        <v>0.0</v>
      </c>
      <c r="U165" s="70">
        <v>0.0</v>
      </c>
      <c r="V165" s="70">
        <v>0.0</v>
      </c>
      <c r="W165" s="70">
        <v>59.0</v>
      </c>
      <c r="X165" s="70">
        <v>66.0</v>
      </c>
      <c r="Y165" s="70">
        <v>70.0</v>
      </c>
      <c r="Z165" s="70">
        <v>44.0</v>
      </c>
      <c r="AA165" s="70">
        <v>55.0</v>
      </c>
      <c r="AB165" s="70">
        <v>41.0</v>
      </c>
      <c r="AC165" s="70">
        <v>335.0</v>
      </c>
      <c r="AD165" s="70">
        <v>55.83</v>
      </c>
      <c r="AE165" s="70">
        <v>212.0</v>
      </c>
      <c r="AF165" s="70">
        <f t="shared" si="1"/>
        <v>110</v>
      </c>
    </row>
    <row r="166">
      <c r="A166" s="46" t="s">
        <v>416</v>
      </c>
      <c r="B166" s="80" t="s">
        <v>147</v>
      </c>
      <c r="C166" s="46"/>
      <c r="D166" s="46" t="s">
        <v>28</v>
      </c>
      <c r="E166" s="46" t="s">
        <v>28</v>
      </c>
      <c r="F166" s="46">
        <v>0.0</v>
      </c>
      <c r="G166" s="46" t="s">
        <v>31</v>
      </c>
      <c r="H166" s="46"/>
      <c r="I166" s="46"/>
      <c r="J166" s="46"/>
      <c r="K166" s="46"/>
      <c r="L166" s="46"/>
      <c r="M166" s="46"/>
      <c r="N166" s="46" t="s">
        <v>2768</v>
      </c>
      <c r="O166" s="46"/>
      <c r="P166" s="46" t="s">
        <v>2935</v>
      </c>
      <c r="Q166" s="70">
        <v>0.0</v>
      </c>
      <c r="R166" s="70">
        <v>2.0</v>
      </c>
      <c r="S166" s="70">
        <v>0.0</v>
      </c>
      <c r="T166" s="70">
        <v>0.0</v>
      </c>
      <c r="U166" s="70">
        <v>0.0</v>
      </c>
      <c r="V166" s="70">
        <v>0.0</v>
      </c>
      <c r="W166" s="70">
        <v>70.0</v>
      </c>
      <c r="X166" s="70">
        <v>90.0</v>
      </c>
      <c r="Y166" s="70">
        <v>70.0</v>
      </c>
      <c r="Z166" s="70">
        <v>60.0</v>
      </c>
      <c r="AA166" s="70">
        <v>60.0</v>
      </c>
      <c r="AB166" s="70">
        <v>70.0</v>
      </c>
      <c r="AC166" s="70">
        <v>420.0</v>
      </c>
      <c r="AD166" s="70">
        <v>70.0</v>
      </c>
      <c r="AE166" s="70">
        <v>246.0</v>
      </c>
      <c r="AF166" s="70">
        <f t="shared" si="1"/>
        <v>150</v>
      </c>
    </row>
    <row r="167">
      <c r="A167" s="59" t="s">
        <v>474</v>
      </c>
      <c r="B167" s="80" t="s">
        <v>147</v>
      </c>
      <c r="C167" s="73" t="s">
        <v>33</v>
      </c>
      <c r="D167" s="59" t="s">
        <v>28</v>
      </c>
      <c r="E167" s="59" t="s">
        <v>31</v>
      </c>
      <c r="F167" s="59">
        <v>1.0</v>
      </c>
      <c r="G167" s="59"/>
      <c r="H167" s="59"/>
      <c r="I167" s="59"/>
      <c r="J167" s="59"/>
      <c r="K167" s="59"/>
      <c r="L167" s="59"/>
      <c r="M167" s="59"/>
      <c r="N167" s="59" t="s">
        <v>2768</v>
      </c>
      <c r="O167" s="59"/>
      <c r="P167" s="59" t="s">
        <v>2936</v>
      </c>
      <c r="Q167" s="90">
        <v>0.0</v>
      </c>
      <c r="R167" s="90">
        <v>0.0</v>
      </c>
      <c r="S167" s="90">
        <v>0.0</v>
      </c>
      <c r="T167" s="90">
        <v>1.0</v>
      </c>
      <c r="U167" s="90">
        <v>0.0</v>
      </c>
      <c r="V167" s="90">
        <v>0.0</v>
      </c>
      <c r="W167" s="90">
        <v>45.0</v>
      </c>
      <c r="X167" s="90">
        <v>60.0</v>
      </c>
      <c r="Y167" s="90">
        <v>30.0</v>
      </c>
      <c r="Z167" s="90">
        <v>80.0</v>
      </c>
      <c r="AA167" s="90">
        <v>50.0</v>
      </c>
      <c r="AB167" s="90">
        <v>65.0</v>
      </c>
      <c r="AC167" s="90">
        <v>330.0</v>
      </c>
      <c r="AD167" s="90">
        <v>55.0</v>
      </c>
      <c r="AE167" s="90">
        <v>251.0</v>
      </c>
      <c r="AF167" s="90">
        <f t="shared" si="1"/>
        <v>140</v>
      </c>
    </row>
    <row r="168">
      <c r="A168" s="59" t="s">
        <v>426</v>
      </c>
      <c r="B168" s="76" t="s">
        <v>44</v>
      </c>
      <c r="C168" s="59"/>
      <c r="D168" s="59" t="s">
        <v>28</v>
      </c>
      <c r="E168" s="59" t="s">
        <v>31</v>
      </c>
      <c r="F168" s="59">
        <v>1.0</v>
      </c>
      <c r="G168" s="59"/>
      <c r="H168" s="59"/>
      <c r="I168" s="59"/>
      <c r="J168" s="59"/>
      <c r="K168" s="59"/>
      <c r="L168" s="59"/>
      <c r="M168" s="59"/>
      <c r="N168" s="59" t="s">
        <v>2780</v>
      </c>
      <c r="O168" s="59" t="s">
        <v>2768</v>
      </c>
      <c r="P168" s="59" t="s">
        <v>2937</v>
      </c>
      <c r="Q168" s="90">
        <v>0.0</v>
      </c>
      <c r="R168" s="90">
        <v>0.0</v>
      </c>
      <c r="S168" s="90">
        <v>0.0</v>
      </c>
      <c r="T168" s="90">
        <v>0.0</v>
      </c>
      <c r="U168" s="90">
        <v>0.0</v>
      </c>
      <c r="V168" s="90">
        <v>1.0</v>
      </c>
      <c r="W168" s="90">
        <v>55.0</v>
      </c>
      <c r="X168" s="90">
        <v>65.0</v>
      </c>
      <c r="Y168" s="90">
        <v>35.0</v>
      </c>
      <c r="Z168" s="90">
        <v>60.0</v>
      </c>
      <c r="AA168" s="90">
        <v>30.0</v>
      </c>
      <c r="AB168" s="90">
        <v>85.0</v>
      </c>
      <c r="AC168" s="90">
        <v>330.0</v>
      </c>
      <c r="AD168" s="90">
        <v>55.0</v>
      </c>
      <c r="AE168" s="90">
        <v>252.0</v>
      </c>
      <c r="AF168" s="90">
        <f t="shared" si="1"/>
        <v>125</v>
      </c>
    </row>
    <row r="169">
      <c r="A169" s="59" t="s">
        <v>2725</v>
      </c>
      <c r="B169" s="81" t="s">
        <v>111</v>
      </c>
      <c r="C169" s="83" t="s">
        <v>172</v>
      </c>
      <c r="D169" s="59" t="s">
        <v>28</v>
      </c>
      <c r="E169" s="59" t="s">
        <v>31</v>
      </c>
      <c r="F169" s="59">
        <v>1.0</v>
      </c>
      <c r="G169" s="59"/>
      <c r="H169" s="59"/>
      <c r="I169" s="59"/>
      <c r="J169" s="59"/>
      <c r="K169" s="59" t="s">
        <v>31</v>
      </c>
      <c r="L169" s="59"/>
      <c r="M169" s="59"/>
      <c r="N169" s="59" t="s">
        <v>2824</v>
      </c>
      <c r="O169" s="59"/>
      <c r="P169" s="59" t="s">
        <v>2938</v>
      </c>
      <c r="Q169" s="90">
        <v>0.0</v>
      </c>
      <c r="R169" s="90">
        <v>0.0</v>
      </c>
      <c r="S169" s="90">
        <v>0.0</v>
      </c>
      <c r="T169" s="90">
        <v>0.0</v>
      </c>
      <c r="U169" s="90">
        <v>1.0</v>
      </c>
      <c r="V169" s="90">
        <v>0.0</v>
      </c>
      <c r="W169" s="90">
        <v>20.0</v>
      </c>
      <c r="X169" s="90">
        <v>25.0</v>
      </c>
      <c r="Y169" s="90">
        <v>45.0</v>
      </c>
      <c r="Z169" s="90">
        <v>70.0</v>
      </c>
      <c r="AA169" s="90">
        <v>90.0</v>
      </c>
      <c r="AB169" s="90">
        <v>60.0</v>
      </c>
      <c r="AC169" s="90">
        <v>310.0</v>
      </c>
      <c r="AD169" s="90">
        <v>51.67</v>
      </c>
      <c r="AE169" s="90">
        <v>255.0</v>
      </c>
      <c r="AF169" s="90">
        <f t="shared" si="1"/>
        <v>95</v>
      </c>
    </row>
    <row r="170">
      <c r="A170" s="59" t="s">
        <v>358</v>
      </c>
      <c r="B170" s="86" t="s">
        <v>75</v>
      </c>
      <c r="C170" s="59"/>
      <c r="D170" s="59" t="s">
        <v>28</v>
      </c>
      <c r="E170" s="59" t="s">
        <v>31</v>
      </c>
      <c r="F170" s="59" t="s">
        <v>82</v>
      </c>
      <c r="G170" s="59" t="s">
        <v>31</v>
      </c>
      <c r="H170" s="59"/>
      <c r="I170" s="59"/>
      <c r="J170" s="59"/>
      <c r="K170" s="59"/>
      <c r="L170" s="59"/>
      <c r="M170" s="59"/>
      <c r="N170" s="59" t="s">
        <v>2808</v>
      </c>
      <c r="O170" s="59"/>
      <c r="P170" s="59" t="s">
        <v>2939</v>
      </c>
      <c r="Q170" s="90">
        <v>0.0</v>
      </c>
      <c r="R170" s="90">
        <v>0.0</v>
      </c>
      <c r="S170" s="90">
        <v>0.0</v>
      </c>
      <c r="T170" s="90">
        <v>0.0</v>
      </c>
      <c r="U170" s="90">
        <v>2.0</v>
      </c>
      <c r="V170" s="90">
        <v>0.0</v>
      </c>
      <c r="W170" s="90">
        <v>80.0</v>
      </c>
      <c r="X170" s="90">
        <v>50.0</v>
      </c>
      <c r="Y170" s="90">
        <v>50.0</v>
      </c>
      <c r="Z170" s="90">
        <v>95.0</v>
      </c>
      <c r="AA170" s="90">
        <v>135.0</v>
      </c>
      <c r="AB170" s="90">
        <v>105.0</v>
      </c>
      <c r="AC170" s="90">
        <v>515.0</v>
      </c>
      <c r="AD170" s="90">
        <v>85.83</v>
      </c>
      <c r="AE170" s="90">
        <v>256.0</v>
      </c>
      <c r="AF170" s="90">
        <f t="shared" si="1"/>
        <v>145</v>
      </c>
    </row>
    <row r="171">
      <c r="A171" s="59" t="s">
        <v>359</v>
      </c>
      <c r="B171" s="77" t="s">
        <v>71</v>
      </c>
      <c r="C171" s="59"/>
      <c r="D171" s="59" t="s">
        <v>28</v>
      </c>
      <c r="E171" s="59" t="s">
        <v>31</v>
      </c>
      <c r="F171" s="59" t="s">
        <v>82</v>
      </c>
      <c r="G171" s="59" t="s">
        <v>31</v>
      </c>
      <c r="H171" s="59"/>
      <c r="I171" s="59"/>
      <c r="J171" s="59"/>
      <c r="K171" s="59"/>
      <c r="L171" s="59"/>
      <c r="M171" s="59"/>
      <c r="N171" s="59" t="s">
        <v>2768</v>
      </c>
      <c r="O171" s="59"/>
      <c r="P171" s="59" t="s">
        <v>2940</v>
      </c>
      <c r="Q171" s="90">
        <v>0.0</v>
      </c>
      <c r="R171" s="90">
        <v>0.0</v>
      </c>
      <c r="S171" s="90">
        <v>0.0</v>
      </c>
      <c r="T171" s="90">
        <v>0.0</v>
      </c>
      <c r="U171" s="90">
        <v>0.0</v>
      </c>
      <c r="V171" s="90">
        <v>1.0</v>
      </c>
      <c r="W171" s="90">
        <v>75.0</v>
      </c>
      <c r="X171" s="90">
        <v>80.0</v>
      </c>
      <c r="Y171" s="90">
        <v>60.0</v>
      </c>
      <c r="Z171" s="90">
        <v>65.0</v>
      </c>
      <c r="AA171" s="90">
        <v>90.0</v>
      </c>
      <c r="AB171" s="90">
        <v>102.0</v>
      </c>
      <c r="AC171" s="90">
        <v>472.0</v>
      </c>
      <c r="AD171" s="90">
        <v>78.67</v>
      </c>
      <c r="AE171" s="90">
        <v>534.0</v>
      </c>
      <c r="AF171" s="90">
        <f t="shared" si="1"/>
        <v>145</v>
      </c>
    </row>
    <row r="172">
      <c r="A172" s="46" t="s">
        <v>355</v>
      </c>
      <c r="B172" s="85" t="s">
        <v>121</v>
      </c>
      <c r="C172" s="83" t="s">
        <v>172</v>
      </c>
      <c r="D172" s="46" t="s">
        <v>28</v>
      </c>
      <c r="E172" s="46" t="s">
        <v>31</v>
      </c>
      <c r="F172" s="46" t="s">
        <v>82</v>
      </c>
      <c r="G172" s="46" t="s">
        <v>31</v>
      </c>
      <c r="H172" s="46"/>
      <c r="I172" s="46"/>
      <c r="J172" s="46"/>
      <c r="K172" s="46"/>
      <c r="L172" s="46"/>
      <c r="M172" s="46"/>
      <c r="N172" s="46" t="s">
        <v>172</v>
      </c>
      <c r="O172" s="46" t="s">
        <v>2808</v>
      </c>
      <c r="P172" s="46" t="s">
        <v>2941</v>
      </c>
      <c r="Q172" s="70">
        <v>0.0</v>
      </c>
      <c r="R172" s="70">
        <v>0.0</v>
      </c>
      <c r="S172" s="70">
        <v>1.0</v>
      </c>
      <c r="T172" s="70">
        <v>0.0</v>
      </c>
      <c r="U172" s="70">
        <v>1.0</v>
      </c>
      <c r="V172" s="70">
        <v>0.0</v>
      </c>
      <c r="W172" s="70">
        <v>50.0</v>
      </c>
      <c r="X172" s="70">
        <v>50.0</v>
      </c>
      <c r="Y172" s="70">
        <v>150.0</v>
      </c>
      <c r="Z172" s="70">
        <v>50.0</v>
      </c>
      <c r="AA172" s="70">
        <v>150.0</v>
      </c>
      <c r="AB172" s="70">
        <v>50.0</v>
      </c>
      <c r="AC172" s="70">
        <v>500.0</v>
      </c>
      <c r="AD172" s="70">
        <v>83.33</v>
      </c>
      <c r="AE172" s="70">
        <v>755.0</v>
      </c>
      <c r="AF172" s="70">
        <f t="shared" si="1"/>
        <v>100</v>
      </c>
    </row>
    <row r="173">
      <c r="A173" s="46" t="s">
        <v>412</v>
      </c>
      <c r="B173" s="80" t="s">
        <v>147</v>
      </c>
      <c r="C173" s="46"/>
      <c r="D173" s="46" t="s">
        <v>28</v>
      </c>
      <c r="E173" s="46" t="s">
        <v>31</v>
      </c>
      <c r="F173" s="46">
        <v>1.0</v>
      </c>
      <c r="G173" s="46"/>
      <c r="H173" s="46"/>
      <c r="I173" s="46"/>
      <c r="J173" s="46"/>
      <c r="K173" s="46"/>
      <c r="L173" s="46"/>
      <c r="M173" s="46"/>
      <c r="N173" s="46" t="s">
        <v>2768</v>
      </c>
      <c r="O173" s="46"/>
      <c r="P173" s="46" t="s">
        <v>2942</v>
      </c>
      <c r="Q173" s="70">
        <v>0.0</v>
      </c>
      <c r="R173" s="70">
        <v>0.0</v>
      </c>
      <c r="S173" s="70">
        <v>0.0</v>
      </c>
      <c r="T173" s="70">
        <v>1.0</v>
      </c>
      <c r="U173" s="70">
        <v>0.0</v>
      </c>
      <c r="V173" s="70">
        <v>0.0</v>
      </c>
      <c r="W173" s="70">
        <v>40.0</v>
      </c>
      <c r="X173" s="70">
        <v>65.0</v>
      </c>
      <c r="Y173" s="70">
        <v>40.0</v>
      </c>
      <c r="Z173" s="70">
        <v>80.0</v>
      </c>
      <c r="AA173" s="70">
        <v>40.0</v>
      </c>
      <c r="AB173" s="70">
        <v>65.0</v>
      </c>
      <c r="AC173" s="70">
        <v>330.0</v>
      </c>
      <c r="AD173" s="70">
        <v>55.0</v>
      </c>
      <c r="AE173" s="70">
        <v>257.0</v>
      </c>
      <c r="AF173" s="70">
        <f t="shared" si="1"/>
        <v>145</v>
      </c>
    </row>
    <row r="174">
      <c r="A174" s="46" t="s">
        <v>428</v>
      </c>
      <c r="B174" s="83" t="s">
        <v>172</v>
      </c>
      <c r="C174" s="46"/>
      <c r="D174" s="46" t="s">
        <v>28</v>
      </c>
      <c r="E174" s="46" t="s">
        <v>31</v>
      </c>
      <c r="F174" s="46">
        <v>1.0</v>
      </c>
      <c r="G174" s="46"/>
      <c r="H174" s="46"/>
      <c r="I174" s="46"/>
      <c r="J174" s="46"/>
      <c r="K174" s="46"/>
      <c r="L174" s="46"/>
      <c r="M174" s="46"/>
      <c r="N174" s="46" t="s">
        <v>172</v>
      </c>
      <c r="O174" s="46"/>
      <c r="P174" s="46" t="s">
        <v>2943</v>
      </c>
      <c r="Q174" s="70">
        <v>1.0</v>
      </c>
      <c r="R174" s="70">
        <v>0.0</v>
      </c>
      <c r="S174" s="70">
        <v>0.0</v>
      </c>
      <c r="T174" s="70">
        <v>0.0</v>
      </c>
      <c r="U174" s="70">
        <v>0.0</v>
      </c>
      <c r="V174" s="70">
        <v>0.0</v>
      </c>
      <c r="W174" s="70">
        <v>78.0</v>
      </c>
      <c r="X174" s="70">
        <v>52.0</v>
      </c>
      <c r="Y174" s="70">
        <v>60.0</v>
      </c>
      <c r="Z174" s="70">
        <v>63.0</v>
      </c>
      <c r="AA174" s="70">
        <v>65.0</v>
      </c>
      <c r="AB174" s="70">
        <v>23.0</v>
      </c>
      <c r="AC174" s="70">
        <v>341.0</v>
      </c>
      <c r="AD174" s="70">
        <v>56.83</v>
      </c>
      <c r="AE174" s="70">
        <v>258.0</v>
      </c>
      <c r="AF174" s="70">
        <f t="shared" si="1"/>
        <v>115</v>
      </c>
    </row>
    <row r="175">
      <c r="A175" s="46" t="s">
        <v>434</v>
      </c>
      <c r="B175" s="80" t="s">
        <v>147</v>
      </c>
      <c r="C175" s="77" t="s">
        <v>71</v>
      </c>
      <c r="D175" s="46" t="s">
        <v>28</v>
      </c>
      <c r="E175" s="46" t="s">
        <v>31</v>
      </c>
      <c r="F175" s="46">
        <v>1.0</v>
      </c>
      <c r="G175" s="46"/>
      <c r="H175" s="46"/>
      <c r="I175" s="46"/>
      <c r="J175" s="46"/>
      <c r="K175" s="46"/>
      <c r="L175" s="46"/>
      <c r="M175" s="46"/>
      <c r="N175" s="46" t="s">
        <v>2768</v>
      </c>
      <c r="O175" s="46"/>
      <c r="P175" s="46" t="s">
        <v>2791</v>
      </c>
      <c r="Q175" s="70">
        <v>0.0</v>
      </c>
      <c r="R175" s="70">
        <v>0.0</v>
      </c>
      <c r="S175" s="70">
        <v>0.0</v>
      </c>
      <c r="T175" s="70">
        <v>0.0</v>
      </c>
      <c r="U175" s="70">
        <v>0.0</v>
      </c>
      <c r="V175" s="70">
        <v>1.0</v>
      </c>
      <c r="W175" s="70">
        <v>30.0</v>
      </c>
      <c r="X175" s="70">
        <v>56.0</v>
      </c>
      <c r="Y175" s="70">
        <v>35.0</v>
      </c>
      <c r="Z175" s="70">
        <v>25.0</v>
      </c>
      <c r="AA175" s="70">
        <v>35.0</v>
      </c>
      <c r="AB175" s="70">
        <v>72.0</v>
      </c>
      <c r="AC175" s="70">
        <v>253.0</v>
      </c>
      <c r="AD175" s="70">
        <v>42.17</v>
      </c>
      <c r="AE175" s="70">
        <v>259.0</v>
      </c>
      <c r="AF175" s="70">
        <f t="shared" si="1"/>
        <v>81</v>
      </c>
    </row>
    <row r="176">
      <c r="A176" s="46" t="s">
        <v>971</v>
      </c>
      <c r="B176" s="77" t="s">
        <v>71</v>
      </c>
      <c r="C176" s="46"/>
      <c r="D176" s="46" t="s">
        <v>28</v>
      </c>
      <c r="E176" s="46" t="s">
        <v>28</v>
      </c>
      <c r="F176" s="46">
        <v>0.0</v>
      </c>
      <c r="G176" s="46" t="s">
        <v>31</v>
      </c>
      <c r="H176" s="46"/>
      <c r="I176" s="46"/>
      <c r="J176" s="46"/>
      <c r="K176" s="46"/>
      <c r="L176" s="46"/>
      <c r="M176" s="46"/>
      <c r="N176" s="46" t="s">
        <v>2768</v>
      </c>
      <c r="O176" s="46"/>
      <c r="P176" s="46" t="s">
        <v>2944</v>
      </c>
      <c r="Q176" s="70">
        <v>0.0</v>
      </c>
      <c r="R176" s="70">
        <v>0.0</v>
      </c>
      <c r="S176" s="70">
        <v>0.0</v>
      </c>
      <c r="T176" s="70">
        <v>0.0</v>
      </c>
      <c r="U176" s="70">
        <v>0.0</v>
      </c>
      <c r="V176" s="70">
        <v>2.0</v>
      </c>
      <c r="W176" s="70">
        <v>55.0</v>
      </c>
      <c r="X176" s="70">
        <v>81.0</v>
      </c>
      <c r="Y176" s="70">
        <v>60.0</v>
      </c>
      <c r="Z176" s="70">
        <v>60.0</v>
      </c>
      <c r="AA176" s="70">
        <v>70.0</v>
      </c>
      <c r="AB176" s="70">
        <v>97.0</v>
      </c>
      <c r="AC176" s="70">
        <v>423.0</v>
      </c>
      <c r="AD176" s="70">
        <v>68.83</v>
      </c>
      <c r="AE176" s="70">
        <v>260.0</v>
      </c>
      <c r="AF176" s="70">
        <f t="shared" si="1"/>
        <v>141</v>
      </c>
    </row>
    <row r="177">
      <c r="A177" s="46" t="s">
        <v>430</v>
      </c>
      <c r="B177" s="80" t="s">
        <v>147</v>
      </c>
      <c r="C177" s="46"/>
      <c r="D177" s="46" t="s">
        <v>28</v>
      </c>
      <c r="E177" s="46" t="s">
        <v>31</v>
      </c>
      <c r="F177" s="46">
        <v>1.0</v>
      </c>
      <c r="G177" s="46"/>
      <c r="H177" s="46"/>
      <c r="I177" s="46"/>
      <c r="J177" s="46"/>
      <c r="K177" s="46"/>
      <c r="L177" s="46"/>
      <c r="M177" s="46"/>
      <c r="N177" s="46" t="s">
        <v>2768</v>
      </c>
      <c r="O177" s="46"/>
      <c r="P177" s="46" t="s">
        <v>2793</v>
      </c>
      <c r="Q177" s="70">
        <v>0.0</v>
      </c>
      <c r="R177" s="70">
        <v>0.0</v>
      </c>
      <c r="S177" s="70">
        <v>0.0</v>
      </c>
      <c r="T177" s="70">
        <v>0.0</v>
      </c>
      <c r="U177" s="70">
        <v>0.0</v>
      </c>
      <c r="V177" s="70">
        <v>1.0</v>
      </c>
      <c r="W177" s="70">
        <v>40.0</v>
      </c>
      <c r="X177" s="70">
        <v>35.0</v>
      </c>
      <c r="Y177" s="70">
        <v>35.0</v>
      </c>
      <c r="Z177" s="70">
        <v>50.0</v>
      </c>
      <c r="AA177" s="70">
        <v>40.0</v>
      </c>
      <c r="AB177" s="70">
        <v>90.0</v>
      </c>
      <c r="AC177" s="70">
        <v>290.0</v>
      </c>
      <c r="AD177" s="70">
        <v>48.33</v>
      </c>
      <c r="AE177" s="70">
        <v>261.0</v>
      </c>
      <c r="AF177" s="70">
        <f t="shared" si="1"/>
        <v>85</v>
      </c>
    </row>
    <row r="178">
      <c r="A178" s="46" t="s">
        <v>432</v>
      </c>
      <c r="B178" s="80" t="s">
        <v>147</v>
      </c>
      <c r="C178" s="46"/>
      <c r="D178" s="46" t="s">
        <v>28</v>
      </c>
      <c r="E178" s="46" t="s">
        <v>28</v>
      </c>
      <c r="F178" s="46">
        <v>0.0</v>
      </c>
      <c r="G178" s="46" t="s">
        <v>31</v>
      </c>
      <c r="H178" s="46"/>
      <c r="I178" s="46"/>
      <c r="J178" s="46"/>
      <c r="K178" s="46"/>
      <c r="L178" s="46"/>
      <c r="M178" s="46"/>
      <c r="N178" s="46" t="s">
        <v>2768</v>
      </c>
      <c r="O178" s="46"/>
      <c r="P178" s="46" t="s">
        <v>2945</v>
      </c>
      <c r="Q178" s="70">
        <v>0.0</v>
      </c>
      <c r="R178" s="70">
        <v>0.0</v>
      </c>
      <c r="S178" s="70">
        <v>0.0</v>
      </c>
      <c r="T178" s="70">
        <v>0.0</v>
      </c>
      <c r="U178" s="70">
        <v>0.0</v>
      </c>
      <c r="V178" s="70">
        <v>2.0</v>
      </c>
      <c r="W178" s="70">
        <v>65.0</v>
      </c>
      <c r="X178" s="70">
        <v>60.0</v>
      </c>
      <c r="Y178" s="70">
        <v>60.0</v>
      </c>
      <c r="Z178" s="70">
        <v>75.0</v>
      </c>
      <c r="AA178" s="70">
        <v>65.0</v>
      </c>
      <c r="AB178" s="70">
        <v>115.0</v>
      </c>
      <c r="AC178" s="70">
        <v>440.0</v>
      </c>
      <c r="AD178" s="70">
        <v>73.33</v>
      </c>
      <c r="AE178" s="70">
        <v>262.0</v>
      </c>
      <c r="AF178" s="70">
        <f t="shared" si="1"/>
        <v>135</v>
      </c>
    </row>
    <row r="179">
      <c r="A179" s="59" t="s">
        <v>420</v>
      </c>
      <c r="B179" s="73" t="s">
        <v>33</v>
      </c>
      <c r="C179" s="59"/>
      <c r="D179" s="59" t="s">
        <v>28</v>
      </c>
      <c r="E179" s="59" t="s">
        <v>31</v>
      </c>
      <c r="F179" s="59">
        <v>1.0</v>
      </c>
      <c r="G179" s="59"/>
      <c r="H179" s="59"/>
      <c r="I179" s="59"/>
      <c r="J179" s="59"/>
      <c r="K179" s="59"/>
      <c r="L179" s="59"/>
      <c r="M179" s="59"/>
      <c r="N179" s="59" t="s">
        <v>2768</v>
      </c>
      <c r="O179" s="59"/>
      <c r="P179" s="59" t="s">
        <v>2946</v>
      </c>
      <c r="Q179" s="90">
        <v>0.0</v>
      </c>
      <c r="R179" s="90">
        <v>0.0</v>
      </c>
      <c r="S179" s="90">
        <v>0.0</v>
      </c>
      <c r="T179" s="90">
        <v>0.0</v>
      </c>
      <c r="U179" s="90">
        <v>0.0</v>
      </c>
      <c r="V179" s="90">
        <v>1.0</v>
      </c>
      <c r="W179" s="90">
        <v>50.0</v>
      </c>
      <c r="X179" s="90">
        <v>85.0</v>
      </c>
      <c r="Y179" s="90">
        <v>55.0</v>
      </c>
      <c r="Z179" s="90">
        <v>65.0</v>
      </c>
      <c r="AA179" s="90">
        <v>65.0</v>
      </c>
      <c r="AB179" s="90">
        <v>90.0</v>
      </c>
      <c r="AC179" s="90">
        <v>410.0</v>
      </c>
      <c r="AD179" s="90">
        <v>68.33</v>
      </c>
      <c r="AE179" s="90">
        <v>269.0</v>
      </c>
      <c r="AF179" s="90">
        <f t="shared" si="1"/>
        <v>150</v>
      </c>
    </row>
    <row r="180">
      <c r="A180" s="46" t="s">
        <v>528</v>
      </c>
      <c r="B180" s="80" t="s">
        <v>147</v>
      </c>
      <c r="C180" s="72" t="s">
        <v>56</v>
      </c>
      <c r="D180" s="46" t="s">
        <v>28</v>
      </c>
      <c r="E180" s="46" t="s">
        <v>31</v>
      </c>
      <c r="F180" s="46">
        <v>1.0</v>
      </c>
      <c r="G180" s="46"/>
      <c r="H180" s="46"/>
      <c r="I180" s="46"/>
      <c r="J180" s="46"/>
      <c r="K180" s="46"/>
      <c r="L180" s="46"/>
      <c r="M180" s="46"/>
      <c r="N180" s="46" t="s">
        <v>56</v>
      </c>
      <c r="O180" s="46"/>
      <c r="P180" s="46" t="s">
        <v>2947</v>
      </c>
      <c r="Q180" s="70">
        <v>0.0</v>
      </c>
      <c r="R180" s="70">
        <v>0.0</v>
      </c>
      <c r="S180" s="70">
        <v>0.0</v>
      </c>
      <c r="T180" s="70">
        <v>0.0</v>
      </c>
      <c r="U180" s="70">
        <v>0.0</v>
      </c>
      <c r="V180" s="70">
        <v>1.0</v>
      </c>
      <c r="W180" s="70">
        <v>60.0</v>
      </c>
      <c r="X180" s="70">
        <v>85.0</v>
      </c>
      <c r="Y180" s="70">
        <v>42.0</v>
      </c>
      <c r="Z180" s="70">
        <v>85.0</v>
      </c>
      <c r="AA180" s="70">
        <v>42.0</v>
      </c>
      <c r="AB180" s="70">
        <v>91.0</v>
      </c>
      <c r="AC180" s="70">
        <v>405.0</v>
      </c>
      <c r="AD180" s="70">
        <v>67.5</v>
      </c>
      <c r="AE180" s="70">
        <v>272.0</v>
      </c>
      <c r="AF180" s="70">
        <f t="shared" si="1"/>
        <v>170</v>
      </c>
    </row>
    <row r="181">
      <c r="A181" s="46" t="s">
        <v>300</v>
      </c>
      <c r="B181" s="77" t="s">
        <v>71</v>
      </c>
      <c r="C181" s="46"/>
      <c r="D181" s="46" t="s">
        <v>28</v>
      </c>
      <c r="E181" s="46" t="s">
        <v>31</v>
      </c>
      <c r="F181" s="46" t="s">
        <v>82</v>
      </c>
      <c r="G181" s="46" t="s">
        <v>31</v>
      </c>
      <c r="H181" s="46"/>
      <c r="I181" s="46"/>
      <c r="J181" s="46"/>
      <c r="K181" s="46"/>
      <c r="L181" s="46"/>
      <c r="M181" s="46"/>
      <c r="N181" s="46" t="s">
        <v>2768</v>
      </c>
      <c r="O181" s="46"/>
      <c r="P181" s="46" t="s">
        <v>2948</v>
      </c>
      <c r="Q181" s="70">
        <v>0.0</v>
      </c>
      <c r="R181" s="70">
        <v>2.0</v>
      </c>
      <c r="S181" s="70">
        <v>0.0</v>
      </c>
      <c r="T181" s="70">
        <v>0.0</v>
      </c>
      <c r="U181" s="70">
        <v>0.0</v>
      </c>
      <c r="V181" s="70">
        <v>0.0</v>
      </c>
      <c r="W181" s="70">
        <v>73.0</v>
      </c>
      <c r="X181" s="70">
        <v>115.0</v>
      </c>
      <c r="Y181" s="70">
        <v>60.0</v>
      </c>
      <c r="Z181" s="70">
        <v>60.0</v>
      </c>
      <c r="AA181" s="70">
        <v>60.0</v>
      </c>
      <c r="AB181" s="70">
        <v>90.0</v>
      </c>
      <c r="AC181" s="70">
        <v>458.0</v>
      </c>
      <c r="AD181" s="70">
        <v>76.33</v>
      </c>
      <c r="AE181" s="70">
        <v>273.0</v>
      </c>
      <c r="AF181" s="70">
        <f t="shared" si="1"/>
        <v>175</v>
      </c>
    </row>
    <row r="182">
      <c r="A182" s="46" t="s">
        <v>387</v>
      </c>
      <c r="B182" s="76" t="s">
        <v>44</v>
      </c>
      <c r="C182" s="84" t="s">
        <v>128</v>
      </c>
      <c r="D182" s="46" t="s">
        <v>28</v>
      </c>
      <c r="E182" s="46" t="s">
        <v>31</v>
      </c>
      <c r="F182" s="46">
        <v>1.0</v>
      </c>
      <c r="G182" s="46"/>
      <c r="H182" s="46"/>
      <c r="I182" s="46"/>
      <c r="J182" s="46"/>
      <c r="K182" s="46"/>
      <c r="L182" s="46"/>
      <c r="M182" s="46"/>
      <c r="N182" s="46" t="s">
        <v>2803</v>
      </c>
      <c r="O182" s="46"/>
      <c r="P182" s="46" t="s">
        <v>2949</v>
      </c>
      <c r="Q182" s="70">
        <v>1.0</v>
      </c>
      <c r="R182" s="70">
        <v>0.0</v>
      </c>
      <c r="S182" s="70">
        <v>0.0</v>
      </c>
      <c r="T182" s="70">
        <v>0.0</v>
      </c>
      <c r="U182" s="70">
        <v>0.0</v>
      </c>
      <c r="V182" s="70">
        <v>0.0</v>
      </c>
      <c r="W182" s="70">
        <v>50.0</v>
      </c>
      <c r="X182" s="70">
        <v>48.0</v>
      </c>
      <c r="Y182" s="70">
        <v>43.0</v>
      </c>
      <c r="Z182" s="70">
        <v>46.0</v>
      </c>
      <c r="AA182" s="70">
        <v>41.0</v>
      </c>
      <c r="AB182" s="70">
        <v>60.0</v>
      </c>
      <c r="AC182" s="70">
        <v>288.0</v>
      </c>
      <c r="AD182" s="70">
        <v>48.0</v>
      </c>
      <c r="AE182" s="70">
        <v>267.0</v>
      </c>
      <c r="AF182" s="70">
        <f t="shared" si="1"/>
        <v>94</v>
      </c>
    </row>
    <row r="183">
      <c r="A183" s="46" t="s">
        <v>433</v>
      </c>
      <c r="B183" s="80" t="s">
        <v>147</v>
      </c>
      <c r="C183" s="77" t="s">
        <v>71</v>
      </c>
      <c r="D183" s="46" t="s">
        <v>28</v>
      </c>
      <c r="E183" s="46" t="s">
        <v>28</v>
      </c>
      <c r="F183" s="46">
        <v>0.0</v>
      </c>
      <c r="G183" s="46" t="s">
        <v>31</v>
      </c>
      <c r="H183" s="46"/>
      <c r="I183" s="46"/>
      <c r="J183" s="46"/>
      <c r="K183" s="46"/>
      <c r="L183" s="46"/>
      <c r="M183" s="46"/>
      <c r="N183" s="46" t="s">
        <v>2768</v>
      </c>
      <c r="O183" s="46"/>
      <c r="P183" s="46" t="s">
        <v>2944</v>
      </c>
      <c r="Q183" s="70">
        <v>0.0</v>
      </c>
      <c r="R183" s="70">
        <v>0.0</v>
      </c>
      <c r="S183" s="70">
        <v>0.0</v>
      </c>
      <c r="T183" s="70">
        <v>0.0</v>
      </c>
      <c r="U183" s="70">
        <v>0.0</v>
      </c>
      <c r="V183" s="70">
        <v>2.0</v>
      </c>
      <c r="W183" s="70">
        <v>55.0</v>
      </c>
      <c r="X183" s="70">
        <v>81.0</v>
      </c>
      <c r="Y183" s="70">
        <v>60.0</v>
      </c>
      <c r="Z183" s="70">
        <v>50.0</v>
      </c>
      <c r="AA183" s="70">
        <v>70.0</v>
      </c>
      <c r="AB183" s="70">
        <v>97.0</v>
      </c>
      <c r="AC183" s="70">
        <v>413.0</v>
      </c>
      <c r="AD183" s="70">
        <v>68.83</v>
      </c>
      <c r="AE183" s="70">
        <v>1265.0</v>
      </c>
      <c r="AF183" s="70">
        <f t="shared" si="1"/>
        <v>131</v>
      </c>
    </row>
    <row r="184">
      <c r="A184" s="46" t="s">
        <v>436</v>
      </c>
      <c r="B184" s="81" t="s">
        <v>111</v>
      </c>
      <c r="C184" s="46"/>
      <c r="D184" s="46" t="s">
        <v>28</v>
      </c>
      <c r="E184" s="46" t="s">
        <v>31</v>
      </c>
      <c r="F184" s="46">
        <v>1.0</v>
      </c>
      <c r="G184" s="46"/>
      <c r="H184" s="46"/>
      <c r="I184" s="46"/>
      <c r="J184" s="46"/>
      <c r="K184" s="46" t="s">
        <v>31</v>
      </c>
      <c r="L184" s="46"/>
      <c r="M184" s="46"/>
      <c r="N184" s="46" t="s">
        <v>2824</v>
      </c>
      <c r="O184" s="46"/>
      <c r="P184" s="46" t="s">
        <v>2950</v>
      </c>
      <c r="Q184" s="70">
        <v>0.0</v>
      </c>
      <c r="R184" s="70">
        <v>0.0</v>
      </c>
      <c r="S184" s="70">
        <v>0.0</v>
      </c>
      <c r="T184" s="70">
        <v>1.0</v>
      </c>
      <c r="U184" s="70">
        <v>0.0</v>
      </c>
      <c r="V184" s="70">
        <v>0.0</v>
      </c>
      <c r="W184" s="70">
        <v>45.0</v>
      </c>
      <c r="X184" s="70">
        <v>30.0</v>
      </c>
      <c r="Y184" s="70">
        <v>50.0</v>
      </c>
      <c r="Z184" s="70">
        <v>65.0</v>
      </c>
      <c r="AA184" s="70">
        <v>50.0</v>
      </c>
      <c r="AB184" s="70">
        <v>45.0</v>
      </c>
      <c r="AC184" s="70">
        <v>285.0</v>
      </c>
      <c r="AD184" s="70">
        <v>47.5</v>
      </c>
      <c r="AE184" s="70">
        <v>294.0</v>
      </c>
      <c r="AF184" s="70">
        <f t="shared" si="1"/>
        <v>95</v>
      </c>
    </row>
    <row r="185">
      <c r="A185" s="46" t="s">
        <v>441</v>
      </c>
      <c r="B185" s="77" t="s">
        <v>71</v>
      </c>
      <c r="C185" s="46"/>
      <c r="D185" s="46" t="s">
        <v>28</v>
      </c>
      <c r="E185" s="46" t="s">
        <v>31</v>
      </c>
      <c r="F185" s="46" t="s">
        <v>82</v>
      </c>
      <c r="G185" s="46" t="s">
        <v>31</v>
      </c>
      <c r="H185" s="46"/>
      <c r="I185" s="46"/>
      <c r="J185" s="46"/>
      <c r="K185" s="46"/>
      <c r="L185" s="46"/>
      <c r="M185" s="46"/>
      <c r="N185" s="46" t="s">
        <v>2768</v>
      </c>
      <c r="O185" s="46"/>
      <c r="P185" s="46" t="s">
        <v>2951</v>
      </c>
      <c r="Q185" s="70">
        <v>1.0</v>
      </c>
      <c r="R185" s="70">
        <v>0.0</v>
      </c>
      <c r="S185" s="70">
        <v>0.0</v>
      </c>
      <c r="T185" s="70">
        <v>0.0</v>
      </c>
      <c r="U185" s="70">
        <v>0.0</v>
      </c>
      <c r="V185" s="70">
        <v>0.0</v>
      </c>
      <c r="W185" s="70">
        <v>100.0</v>
      </c>
      <c r="X185" s="70">
        <v>70.0</v>
      </c>
      <c r="Y185" s="70">
        <v>70.0</v>
      </c>
      <c r="Z185" s="70">
        <v>65.0</v>
      </c>
      <c r="AA185" s="70">
        <v>65.0</v>
      </c>
      <c r="AB185" s="70">
        <v>45.0</v>
      </c>
      <c r="AC185" s="70">
        <v>415.0</v>
      </c>
      <c r="AD185" s="70">
        <v>69.17</v>
      </c>
      <c r="AE185" s="70">
        <v>295.0</v>
      </c>
      <c r="AF185" s="70">
        <f t="shared" si="1"/>
        <v>135</v>
      </c>
    </row>
    <row r="186">
      <c r="A186" s="45" t="s">
        <v>449</v>
      </c>
      <c r="B186" s="81" t="s">
        <v>111</v>
      </c>
      <c r="C186" s="46"/>
      <c r="D186" s="46" t="s">
        <v>28</v>
      </c>
      <c r="E186" s="46" t="s">
        <v>31</v>
      </c>
      <c r="F186" s="46" t="s">
        <v>82</v>
      </c>
      <c r="G186" s="46" t="s">
        <v>31</v>
      </c>
      <c r="H186" s="46"/>
      <c r="I186" s="46"/>
      <c r="J186" s="46"/>
      <c r="K186" s="46"/>
      <c r="L186" s="46"/>
      <c r="M186" s="46"/>
      <c r="N186" s="46" t="s">
        <v>2824</v>
      </c>
      <c r="O186" s="46"/>
      <c r="P186" s="46" t="s">
        <v>2952</v>
      </c>
      <c r="Q186" s="70">
        <v>0.0</v>
      </c>
      <c r="R186" s="70">
        <v>1.0</v>
      </c>
      <c r="S186" s="70">
        <v>0.0</v>
      </c>
      <c r="T186" s="70">
        <v>1.0</v>
      </c>
      <c r="U186" s="70">
        <v>0.0</v>
      </c>
      <c r="V186" s="70">
        <v>0.0</v>
      </c>
      <c r="W186" s="70">
        <v>48.0</v>
      </c>
      <c r="X186" s="70">
        <v>72.0</v>
      </c>
      <c r="Y186" s="70">
        <v>48.0</v>
      </c>
      <c r="Z186" s="70">
        <v>72.0</v>
      </c>
      <c r="AA186" s="70">
        <v>48.0</v>
      </c>
      <c r="AB186" s="70">
        <v>48.0</v>
      </c>
      <c r="AC186" s="70">
        <v>336.0</v>
      </c>
      <c r="AD186" s="70">
        <v>56.0</v>
      </c>
      <c r="AE186" s="70">
        <v>305.0</v>
      </c>
      <c r="AF186" s="70">
        <f t="shared" si="1"/>
        <v>144</v>
      </c>
    </row>
    <row r="187">
      <c r="A187" s="46" t="s">
        <v>445</v>
      </c>
      <c r="B187" s="84" t="s">
        <v>128</v>
      </c>
      <c r="C187" s="46"/>
      <c r="D187" s="46" t="s">
        <v>28</v>
      </c>
      <c r="E187" s="46" t="s">
        <v>31</v>
      </c>
      <c r="F187" s="46">
        <v>1.0</v>
      </c>
      <c r="G187" s="46"/>
      <c r="H187" s="46"/>
      <c r="I187" s="46"/>
      <c r="J187" s="46"/>
      <c r="K187" s="46"/>
      <c r="L187" s="46"/>
      <c r="M187" s="46"/>
      <c r="N187" s="46" t="s">
        <v>2768</v>
      </c>
      <c r="O187" s="46"/>
      <c r="P187" s="46" t="s">
        <v>2953</v>
      </c>
      <c r="Q187" s="70">
        <v>0.0</v>
      </c>
      <c r="R187" s="70">
        <v>0.0</v>
      </c>
      <c r="S187" s="70">
        <v>1.0</v>
      </c>
      <c r="T187" s="70">
        <v>0.0</v>
      </c>
      <c r="U187" s="70">
        <v>0.0</v>
      </c>
      <c r="V187" s="70">
        <v>0.0</v>
      </c>
      <c r="W187" s="70">
        <v>50.0</v>
      </c>
      <c r="X187" s="70">
        <v>75.0</v>
      </c>
      <c r="Y187" s="70">
        <v>85.0</v>
      </c>
      <c r="Z187" s="70">
        <v>20.0</v>
      </c>
      <c r="AA187" s="70">
        <v>30.0</v>
      </c>
      <c r="AB187" s="70">
        <v>40.0</v>
      </c>
      <c r="AC187" s="70">
        <v>300.0</v>
      </c>
      <c r="AD187" s="70">
        <v>50.0</v>
      </c>
      <c r="AE187" s="70">
        <v>290.0</v>
      </c>
      <c r="AF187" s="70">
        <f t="shared" si="1"/>
        <v>95</v>
      </c>
    </row>
    <row r="188">
      <c r="A188" s="46" t="s">
        <v>442</v>
      </c>
      <c r="B188" s="85" t="s">
        <v>121</v>
      </c>
      <c r="C188" s="84" t="s">
        <v>128</v>
      </c>
      <c r="D188" s="46" t="s">
        <v>28</v>
      </c>
      <c r="E188" s="46" t="s">
        <v>31</v>
      </c>
      <c r="F188" s="46">
        <v>2.0</v>
      </c>
      <c r="G188" s="46"/>
      <c r="H188" s="46"/>
      <c r="I188" s="46"/>
      <c r="J188" s="46"/>
      <c r="K188" s="46"/>
      <c r="L188" s="46"/>
      <c r="M188" s="46"/>
      <c r="N188" s="46" t="s">
        <v>2808</v>
      </c>
      <c r="O188" s="46"/>
      <c r="P188" s="46" t="s">
        <v>2954</v>
      </c>
      <c r="Q188" s="70">
        <v>0.0</v>
      </c>
      <c r="R188" s="70">
        <v>0.0</v>
      </c>
      <c r="S188" s="70">
        <v>1.0</v>
      </c>
      <c r="T188" s="70">
        <v>0.0</v>
      </c>
      <c r="U188" s="70">
        <v>0.0</v>
      </c>
      <c r="V188" s="70">
        <v>0.0</v>
      </c>
      <c r="W188" s="70">
        <v>40.0</v>
      </c>
      <c r="X188" s="70">
        <v>80.0</v>
      </c>
      <c r="Y188" s="70">
        <v>100.0</v>
      </c>
      <c r="Z188" s="70">
        <v>30.0</v>
      </c>
      <c r="AA188" s="70">
        <v>30.0</v>
      </c>
      <c r="AB188" s="70">
        <v>20.0</v>
      </c>
      <c r="AC188" s="70">
        <v>300.0</v>
      </c>
      <c r="AD188" s="70">
        <v>50.0</v>
      </c>
      <c r="AE188" s="70">
        <v>291.0</v>
      </c>
      <c r="AF188" s="70">
        <f t="shared" si="1"/>
        <v>110</v>
      </c>
    </row>
    <row r="189">
      <c r="A189" s="46" t="s">
        <v>444</v>
      </c>
      <c r="B189" s="85" t="s">
        <v>121</v>
      </c>
      <c r="C189" s="84" t="s">
        <v>128</v>
      </c>
      <c r="D189" s="46" t="s">
        <v>28</v>
      </c>
      <c r="E189" s="46" t="s">
        <v>28</v>
      </c>
      <c r="F189" s="46">
        <v>1.0</v>
      </c>
      <c r="G189" s="46"/>
      <c r="H189" s="46"/>
      <c r="I189" s="46"/>
      <c r="J189" s="46"/>
      <c r="K189" s="46"/>
      <c r="L189" s="46"/>
      <c r="M189" s="46"/>
      <c r="N189" s="46" t="s">
        <v>2808</v>
      </c>
      <c r="O189" s="46"/>
      <c r="P189" s="46" t="s">
        <v>2955</v>
      </c>
      <c r="Q189" s="70">
        <v>0.0</v>
      </c>
      <c r="R189" s="70">
        <v>0.0</v>
      </c>
      <c r="S189" s="70">
        <v>2.0</v>
      </c>
      <c r="T189" s="70">
        <v>0.0</v>
      </c>
      <c r="U189" s="70">
        <v>0.0</v>
      </c>
      <c r="V189" s="70">
        <v>0.0</v>
      </c>
      <c r="W189" s="70">
        <v>55.0</v>
      </c>
      <c r="X189" s="70">
        <v>95.0</v>
      </c>
      <c r="Y189" s="70">
        <v>115.0</v>
      </c>
      <c r="Z189" s="70">
        <v>45.0</v>
      </c>
      <c r="AA189" s="70">
        <v>45.0</v>
      </c>
      <c r="AB189" s="70">
        <v>35.0</v>
      </c>
      <c r="AC189" s="70">
        <v>390.0</v>
      </c>
      <c r="AD189" s="70">
        <v>65.0</v>
      </c>
      <c r="AE189" s="70">
        <v>292.0</v>
      </c>
      <c r="AF189" s="70">
        <f t="shared" si="1"/>
        <v>140</v>
      </c>
    </row>
    <row r="190">
      <c r="A190" s="46" t="s">
        <v>439</v>
      </c>
      <c r="B190" s="84" t="s">
        <v>128</v>
      </c>
      <c r="C190" s="46"/>
      <c r="D190" s="46" t="s">
        <v>28</v>
      </c>
      <c r="E190" s="46" t="s">
        <v>31</v>
      </c>
      <c r="F190" s="46">
        <v>1.0</v>
      </c>
      <c r="G190" s="46"/>
      <c r="H190" s="46"/>
      <c r="I190" s="46"/>
      <c r="J190" s="46"/>
      <c r="K190" s="46"/>
      <c r="L190" s="46"/>
      <c r="M190" s="46"/>
      <c r="N190" s="46" t="s">
        <v>2768</v>
      </c>
      <c r="O190" s="46"/>
      <c r="P190" s="46" t="s">
        <v>2956</v>
      </c>
      <c r="Q190" s="70">
        <v>0.0</v>
      </c>
      <c r="R190" s="70">
        <v>0.0</v>
      </c>
      <c r="S190" s="70">
        <v>0.0</v>
      </c>
      <c r="T190" s="70">
        <v>0.0</v>
      </c>
      <c r="U190" s="70">
        <v>0.0</v>
      </c>
      <c r="V190" s="70">
        <v>1.0</v>
      </c>
      <c r="W190" s="70">
        <v>10.0</v>
      </c>
      <c r="X190" s="70">
        <v>55.0</v>
      </c>
      <c r="Y190" s="70">
        <v>25.0</v>
      </c>
      <c r="Z190" s="70">
        <v>35.0</v>
      </c>
      <c r="AA190" s="70">
        <v>45.0</v>
      </c>
      <c r="AB190" s="70">
        <v>95.0</v>
      </c>
      <c r="AC190" s="70">
        <v>265.0</v>
      </c>
      <c r="AD190" s="70">
        <v>44.17</v>
      </c>
      <c r="AE190" s="70">
        <v>293.0</v>
      </c>
      <c r="AF190" s="70">
        <f t="shared" si="1"/>
        <v>90</v>
      </c>
    </row>
    <row r="191">
      <c r="A191" s="45" t="s">
        <v>175</v>
      </c>
      <c r="B191" s="89" t="s">
        <v>177</v>
      </c>
      <c r="C191" s="72" t="s">
        <v>56</v>
      </c>
      <c r="D191" s="46" t="s">
        <v>28</v>
      </c>
      <c r="E191" s="46" t="s">
        <v>31</v>
      </c>
      <c r="F191" s="46">
        <v>1.0</v>
      </c>
      <c r="G191" s="46"/>
      <c r="H191" s="46"/>
      <c r="I191" s="46"/>
      <c r="J191" s="46"/>
      <c r="K191" s="46"/>
      <c r="L191" s="46"/>
      <c r="M191" s="46"/>
      <c r="N191" s="46" t="s">
        <v>2801</v>
      </c>
      <c r="O191" s="46"/>
      <c r="P191" s="46" t="s">
        <v>2957</v>
      </c>
      <c r="Q191" s="70">
        <v>1.0</v>
      </c>
      <c r="R191" s="70">
        <v>0.0</v>
      </c>
      <c r="S191" s="70">
        <v>0.0</v>
      </c>
      <c r="T191" s="70">
        <v>0.0</v>
      </c>
      <c r="U191" s="70">
        <v>0.0</v>
      </c>
      <c r="V191" s="70">
        <v>0.0</v>
      </c>
      <c r="W191" s="70">
        <v>90.0</v>
      </c>
      <c r="X191" s="70">
        <v>50.0</v>
      </c>
      <c r="Y191" s="70">
        <v>34.0</v>
      </c>
      <c r="Z191" s="70">
        <v>60.0</v>
      </c>
      <c r="AA191" s="70">
        <v>44.0</v>
      </c>
      <c r="AB191" s="70">
        <v>70.0</v>
      </c>
      <c r="AC191" s="70">
        <v>348.0</v>
      </c>
      <c r="AD191" s="70">
        <v>58.0</v>
      </c>
      <c r="AE191" s="70">
        <v>307.0</v>
      </c>
      <c r="AF191" s="70">
        <f t="shared" si="1"/>
        <v>110</v>
      </c>
    </row>
    <row r="192">
      <c r="A192" s="46" t="s">
        <v>518</v>
      </c>
      <c r="B192" s="80" t="s">
        <v>147</v>
      </c>
      <c r="C192" s="88" t="s">
        <v>226</v>
      </c>
      <c r="D192" s="46" t="s">
        <v>28</v>
      </c>
      <c r="E192" s="46" t="s">
        <v>31</v>
      </c>
      <c r="F192" s="46">
        <v>1.0</v>
      </c>
      <c r="G192" s="46"/>
      <c r="H192" s="46"/>
      <c r="I192" s="46"/>
      <c r="J192" s="46"/>
      <c r="K192" s="46"/>
      <c r="L192" s="46"/>
      <c r="M192" s="46"/>
      <c r="N192" s="46" t="s">
        <v>2768</v>
      </c>
      <c r="O192" s="46" t="s">
        <v>186</v>
      </c>
      <c r="P192" s="46" t="s">
        <v>2958</v>
      </c>
      <c r="Q192" s="70">
        <v>0.0</v>
      </c>
      <c r="R192" s="70">
        <v>1.0</v>
      </c>
      <c r="S192" s="70">
        <v>0.0</v>
      </c>
      <c r="T192" s="70">
        <v>0.0</v>
      </c>
      <c r="U192" s="70">
        <v>0.0</v>
      </c>
      <c r="V192" s="70">
        <v>0.0</v>
      </c>
      <c r="W192" s="70">
        <v>50.0</v>
      </c>
      <c r="X192" s="70">
        <v>75.0</v>
      </c>
      <c r="Y192" s="70">
        <v>70.0</v>
      </c>
      <c r="Z192" s="70">
        <v>35.0</v>
      </c>
      <c r="AA192" s="70">
        <v>70.0</v>
      </c>
      <c r="AB192" s="70">
        <v>48.0</v>
      </c>
      <c r="AC192" s="70">
        <v>348.0</v>
      </c>
      <c r="AD192" s="70">
        <v>58.0</v>
      </c>
      <c r="AE192" s="70">
        <v>123.0</v>
      </c>
      <c r="AF192" s="70">
        <f t="shared" si="1"/>
        <v>110</v>
      </c>
    </row>
    <row r="193">
      <c r="A193" s="46" t="s">
        <v>188</v>
      </c>
      <c r="B193" s="77" t="s">
        <v>71</v>
      </c>
      <c r="C193" s="46"/>
      <c r="D193" s="46" t="s">
        <v>28</v>
      </c>
      <c r="E193" s="46" t="s">
        <v>31</v>
      </c>
      <c r="F193" s="46">
        <v>2.0</v>
      </c>
      <c r="G193" s="46"/>
      <c r="H193" s="46"/>
      <c r="I193" s="46"/>
      <c r="J193" s="46"/>
      <c r="K193" s="46"/>
      <c r="L193" s="46"/>
      <c r="M193" s="46"/>
      <c r="N193" s="46" t="s">
        <v>2808</v>
      </c>
      <c r="O193" s="46"/>
      <c r="P193" s="46" t="s">
        <v>2959</v>
      </c>
      <c r="Q193" s="70">
        <v>0.0</v>
      </c>
      <c r="R193" s="70">
        <v>0.0</v>
      </c>
      <c r="S193" s="70">
        <v>0.0</v>
      </c>
      <c r="T193" s="70">
        <v>1.0</v>
      </c>
      <c r="U193" s="70">
        <v>0.0</v>
      </c>
      <c r="V193" s="70">
        <v>0.0</v>
      </c>
      <c r="W193" s="70">
        <v>65.0</v>
      </c>
      <c r="X193" s="70">
        <v>60.0</v>
      </c>
      <c r="Y193" s="70">
        <v>70.0</v>
      </c>
      <c r="Z193" s="70">
        <v>85.0</v>
      </c>
      <c r="AA193" s="70">
        <v>75.0</v>
      </c>
      <c r="AB193" s="70">
        <v>40.0</v>
      </c>
      <c r="AC193" s="70">
        <v>395.0</v>
      </c>
      <c r="AD193" s="70">
        <v>65.83</v>
      </c>
      <c r="AE193" s="70">
        <v>132.0</v>
      </c>
      <c r="AF193" s="70">
        <f t="shared" si="1"/>
        <v>145</v>
      </c>
    </row>
    <row r="194">
      <c r="A194" s="46" t="s">
        <v>494</v>
      </c>
      <c r="B194" s="69" t="s">
        <v>30</v>
      </c>
      <c r="C194" s="46"/>
      <c r="D194" s="46" t="s">
        <v>28</v>
      </c>
      <c r="E194" s="46" t="s">
        <v>28</v>
      </c>
      <c r="F194" s="46">
        <v>1.0</v>
      </c>
      <c r="G194" s="46"/>
      <c r="H194" s="46"/>
      <c r="I194" s="46"/>
      <c r="J194" s="46"/>
      <c r="K194" s="46"/>
      <c r="L194" s="46"/>
      <c r="M194" s="46"/>
      <c r="N194" s="46" t="s">
        <v>2824</v>
      </c>
      <c r="O194" s="46"/>
      <c r="P194" s="46" t="s">
        <v>2960</v>
      </c>
      <c r="Q194" s="70">
        <v>2.0</v>
      </c>
      <c r="R194" s="70">
        <v>0.0</v>
      </c>
      <c r="S194" s="70">
        <v>0.0</v>
      </c>
      <c r="T194" s="70">
        <v>0.0</v>
      </c>
      <c r="U194" s="70">
        <v>0.0</v>
      </c>
      <c r="V194" s="70">
        <v>0.0</v>
      </c>
      <c r="W194" s="70">
        <v>70.0</v>
      </c>
      <c r="X194" s="70">
        <v>62.0</v>
      </c>
      <c r="Y194" s="70">
        <v>67.0</v>
      </c>
      <c r="Z194" s="70">
        <v>55.0</v>
      </c>
      <c r="AA194" s="70">
        <v>55.0</v>
      </c>
      <c r="AB194" s="70">
        <v>56.0</v>
      </c>
      <c r="AC194" s="70">
        <v>365.0</v>
      </c>
      <c r="AD194" s="70">
        <v>60.83</v>
      </c>
      <c r="AE194" s="70">
        <v>213.0</v>
      </c>
      <c r="AF194" s="70">
        <f t="shared" si="1"/>
        <v>117</v>
      </c>
    </row>
    <row r="195">
      <c r="A195" s="46" t="s">
        <v>489</v>
      </c>
      <c r="B195" s="77" t="s">
        <v>71</v>
      </c>
      <c r="C195" s="84" t="s">
        <v>128</v>
      </c>
      <c r="D195" s="46" t="s">
        <v>28</v>
      </c>
      <c r="E195" s="46" t="s">
        <v>28</v>
      </c>
      <c r="F195" s="46">
        <v>0.0</v>
      </c>
      <c r="G195" s="46" t="s">
        <v>31</v>
      </c>
      <c r="H195" s="46"/>
      <c r="I195" s="46"/>
      <c r="J195" s="46"/>
      <c r="K195" s="46"/>
      <c r="L195" s="46"/>
      <c r="M195" s="46"/>
      <c r="N195" s="46" t="s">
        <v>2768</v>
      </c>
      <c r="O195" s="46"/>
      <c r="P195" s="46" t="s">
        <v>2961</v>
      </c>
      <c r="Q195" s="70">
        <v>2.0</v>
      </c>
      <c r="R195" s="70">
        <v>0.0</v>
      </c>
      <c r="S195" s="70">
        <v>0.0</v>
      </c>
      <c r="T195" s="70">
        <v>0.0</v>
      </c>
      <c r="U195" s="70">
        <v>0.0</v>
      </c>
      <c r="V195" s="70">
        <v>0.0</v>
      </c>
      <c r="W195" s="70">
        <v>85.0</v>
      </c>
      <c r="X195" s="70">
        <v>56.0</v>
      </c>
      <c r="Y195" s="70">
        <v>77.0</v>
      </c>
      <c r="Z195" s="70">
        <v>50.0</v>
      </c>
      <c r="AA195" s="70">
        <v>77.0</v>
      </c>
      <c r="AB195" s="70">
        <v>78.0</v>
      </c>
      <c r="AC195" s="70">
        <v>423.0</v>
      </c>
      <c r="AD195" s="70">
        <v>70.5</v>
      </c>
      <c r="AE195" s="70">
        <v>215.0</v>
      </c>
      <c r="AF195" s="70">
        <f t="shared" si="1"/>
        <v>106</v>
      </c>
    </row>
    <row r="196">
      <c r="A196" s="46" t="s">
        <v>491</v>
      </c>
      <c r="B196" s="79" t="s">
        <v>90</v>
      </c>
      <c r="C196" s="46"/>
      <c r="D196" s="46" t="s">
        <v>28</v>
      </c>
      <c r="E196" s="46" t="s">
        <v>28</v>
      </c>
      <c r="F196" s="46">
        <v>1.0</v>
      </c>
      <c r="G196" s="46"/>
      <c r="H196" s="46"/>
      <c r="I196" s="46"/>
      <c r="J196" s="46"/>
      <c r="K196" s="46"/>
      <c r="L196" s="46"/>
      <c r="M196" s="46"/>
      <c r="N196" s="46" t="s">
        <v>90</v>
      </c>
      <c r="O196" s="46"/>
      <c r="P196" s="46" t="s">
        <v>2962</v>
      </c>
      <c r="Q196" s="70">
        <v>0.0</v>
      </c>
      <c r="R196" s="70">
        <v>0.0</v>
      </c>
      <c r="S196" s="70">
        <v>2.0</v>
      </c>
      <c r="T196" s="70">
        <v>0.0</v>
      </c>
      <c r="U196" s="70">
        <v>0.0</v>
      </c>
      <c r="V196" s="70">
        <v>0.0</v>
      </c>
      <c r="W196" s="70">
        <v>45.0</v>
      </c>
      <c r="X196" s="70">
        <v>22.0</v>
      </c>
      <c r="Y196" s="70">
        <v>60.0</v>
      </c>
      <c r="Z196" s="70">
        <v>27.0</v>
      </c>
      <c r="AA196" s="70">
        <v>30.0</v>
      </c>
      <c r="AB196" s="70">
        <v>29.0</v>
      </c>
      <c r="AC196" s="70">
        <v>213.0</v>
      </c>
      <c r="AD196" s="70">
        <v>35.5</v>
      </c>
      <c r="AE196" s="70">
        <v>217.0</v>
      </c>
      <c r="AF196" s="70">
        <f t="shared" si="1"/>
        <v>49</v>
      </c>
    </row>
    <row r="197">
      <c r="A197" s="46" t="s">
        <v>492</v>
      </c>
      <c r="B197" s="79" t="s">
        <v>90</v>
      </c>
      <c r="C197" s="72" t="s">
        <v>56</v>
      </c>
      <c r="D197" s="46" t="s">
        <v>28</v>
      </c>
      <c r="E197" s="46" t="s">
        <v>28</v>
      </c>
      <c r="F197" s="46">
        <v>0.0</v>
      </c>
      <c r="G197" s="46" t="s">
        <v>31</v>
      </c>
      <c r="H197" s="46"/>
      <c r="I197" s="46"/>
      <c r="J197" s="46"/>
      <c r="K197" s="46"/>
      <c r="L197" s="46"/>
      <c r="M197" s="46"/>
      <c r="N197" s="46" t="s">
        <v>90</v>
      </c>
      <c r="O197" s="46"/>
      <c r="P197" s="46" t="s">
        <v>2963</v>
      </c>
      <c r="Q197" s="70">
        <v>1.0</v>
      </c>
      <c r="R197" s="70">
        <v>0.0</v>
      </c>
      <c r="S197" s="70">
        <v>0.0</v>
      </c>
      <c r="T197" s="70">
        <v>1.0</v>
      </c>
      <c r="U197" s="70">
        <v>0.0</v>
      </c>
      <c r="V197" s="70">
        <v>1.0</v>
      </c>
      <c r="W197" s="70">
        <v>80.0</v>
      </c>
      <c r="X197" s="70">
        <v>52.0</v>
      </c>
      <c r="Y197" s="70">
        <v>50.0</v>
      </c>
      <c r="Z197" s="70">
        <v>90.0</v>
      </c>
      <c r="AA197" s="70">
        <v>50.0</v>
      </c>
      <c r="AB197" s="70">
        <v>89.0</v>
      </c>
      <c r="AC197" s="70">
        <v>411.0</v>
      </c>
      <c r="AD197" s="70">
        <v>68.5</v>
      </c>
      <c r="AE197" s="70">
        <v>218.0</v>
      </c>
      <c r="AF197" s="70">
        <f t="shared" si="1"/>
        <v>142</v>
      </c>
    </row>
    <row r="198">
      <c r="A198" s="46" t="s">
        <v>490</v>
      </c>
      <c r="B198" s="68" t="s">
        <v>29</v>
      </c>
      <c r="C198" s="83" t="s">
        <v>172</v>
      </c>
      <c r="D198" s="46" t="s">
        <v>28</v>
      </c>
      <c r="E198" s="46" t="s">
        <v>28</v>
      </c>
      <c r="F198" s="46">
        <v>0.0</v>
      </c>
      <c r="G198" s="46" t="s">
        <v>31</v>
      </c>
      <c r="H198" s="46"/>
      <c r="I198" s="46"/>
      <c r="J198" s="46"/>
      <c r="K198" s="46"/>
      <c r="L198" s="46"/>
      <c r="M198" s="46"/>
      <c r="N198" s="46" t="s">
        <v>29</v>
      </c>
      <c r="O198" s="46"/>
      <c r="P198" s="46" t="s">
        <v>2964</v>
      </c>
      <c r="Q198" s="70">
        <v>0.0</v>
      </c>
      <c r="R198" s="70">
        <v>0.0</v>
      </c>
      <c r="S198" s="70">
        <v>0.0</v>
      </c>
      <c r="T198" s="70">
        <v>0.0</v>
      </c>
      <c r="U198" s="70">
        <v>2.0</v>
      </c>
      <c r="V198" s="70">
        <v>0.0</v>
      </c>
      <c r="W198" s="70">
        <v>60.0</v>
      </c>
      <c r="X198" s="70">
        <v>45.0</v>
      </c>
      <c r="Y198" s="70">
        <v>80.0</v>
      </c>
      <c r="Z198" s="70">
        <v>90.0</v>
      </c>
      <c r="AA198" s="70">
        <v>100.0</v>
      </c>
      <c r="AB198" s="70">
        <v>30.0</v>
      </c>
      <c r="AC198" s="70">
        <v>405.0</v>
      </c>
      <c r="AD198" s="70">
        <v>67.5</v>
      </c>
      <c r="AE198" s="70">
        <v>220.0</v>
      </c>
      <c r="AF198" s="70">
        <f t="shared" si="1"/>
        <v>135</v>
      </c>
    </row>
    <row r="199">
      <c r="A199" s="46" t="s">
        <v>470</v>
      </c>
      <c r="B199" s="81" t="s">
        <v>111</v>
      </c>
      <c r="C199" s="72" t="s">
        <v>56</v>
      </c>
      <c r="D199" s="46" t="s">
        <v>28</v>
      </c>
      <c r="E199" s="46" t="s">
        <v>31</v>
      </c>
      <c r="F199" s="46">
        <v>1.0</v>
      </c>
      <c r="G199" s="46"/>
      <c r="H199" s="46"/>
      <c r="I199" s="46"/>
      <c r="J199" s="46"/>
      <c r="K199" s="46"/>
      <c r="L199" s="46"/>
      <c r="M199" s="46"/>
      <c r="N199" s="46" t="s">
        <v>56</v>
      </c>
      <c r="O199" s="46"/>
      <c r="P199" s="46" t="s">
        <v>2965</v>
      </c>
      <c r="Q199" s="70">
        <v>0.0</v>
      </c>
      <c r="R199" s="70">
        <v>0.0</v>
      </c>
      <c r="S199" s="70">
        <v>0.0</v>
      </c>
      <c r="T199" s="70">
        <v>1.0</v>
      </c>
      <c r="U199" s="70">
        <v>0.0</v>
      </c>
      <c r="V199" s="70">
        <v>0.0</v>
      </c>
      <c r="W199" s="70">
        <v>40.0</v>
      </c>
      <c r="X199" s="70">
        <v>50.0</v>
      </c>
      <c r="Y199" s="70">
        <v>45.0</v>
      </c>
      <c r="Z199" s="70">
        <v>70.0</v>
      </c>
      <c r="AA199" s="70">
        <v>45.0</v>
      </c>
      <c r="AB199" s="70">
        <v>70.0</v>
      </c>
      <c r="AC199" s="70">
        <v>320.0</v>
      </c>
      <c r="AD199" s="70">
        <v>53.33</v>
      </c>
      <c r="AE199" s="70">
        <v>221.0</v>
      </c>
      <c r="AF199" s="70">
        <f t="shared" si="1"/>
        <v>120</v>
      </c>
    </row>
    <row r="200">
      <c r="A200" s="46" t="s">
        <v>472</v>
      </c>
      <c r="B200" s="68" t="s">
        <v>29</v>
      </c>
      <c r="C200" s="80" t="s">
        <v>147</v>
      </c>
      <c r="D200" s="46" t="s">
        <v>28</v>
      </c>
      <c r="E200" s="46" t="s">
        <v>28</v>
      </c>
      <c r="F200" s="46">
        <v>1.0</v>
      </c>
      <c r="G200" s="46"/>
      <c r="H200" s="46"/>
      <c r="I200" s="46"/>
      <c r="J200" s="46"/>
      <c r="K200" s="46"/>
      <c r="L200" s="46"/>
      <c r="M200" s="46"/>
      <c r="N200" s="46" t="s">
        <v>2768</v>
      </c>
      <c r="O200" s="46" t="s">
        <v>29</v>
      </c>
      <c r="P200" s="46" t="s">
        <v>2966</v>
      </c>
      <c r="Q200" s="70">
        <v>0.0</v>
      </c>
      <c r="R200" s="70">
        <v>2.0</v>
      </c>
      <c r="S200" s="70">
        <v>0.0</v>
      </c>
      <c r="T200" s="70">
        <v>0.0</v>
      </c>
      <c r="U200" s="70">
        <v>0.0</v>
      </c>
      <c r="V200" s="70">
        <v>0.0</v>
      </c>
      <c r="W200" s="70">
        <v>70.0</v>
      </c>
      <c r="X200" s="70">
        <v>70.0</v>
      </c>
      <c r="Y200" s="70">
        <v>40.0</v>
      </c>
      <c r="Z200" s="70">
        <v>60.0</v>
      </c>
      <c r="AA200" s="70">
        <v>40.0</v>
      </c>
      <c r="AB200" s="70">
        <v>60.0</v>
      </c>
      <c r="AC200" s="70">
        <v>340.0</v>
      </c>
      <c r="AD200" s="70">
        <v>56.67</v>
      </c>
      <c r="AE200" s="70">
        <v>222.0</v>
      </c>
      <c r="AF200" s="70">
        <f t="shared" si="1"/>
        <v>130</v>
      </c>
    </row>
    <row r="201">
      <c r="A201" s="46" t="s">
        <v>469</v>
      </c>
      <c r="B201" s="84" t="s">
        <v>128</v>
      </c>
      <c r="C201" s="89" t="s">
        <v>177</v>
      </c>
      <c r="D201" s="46" t="s">
        <v>28</v>
      </c>
      <c r="E201" s="46" t="s">
        <v>31</v>
      </c>
      <c r="F201" s="46">
        <v>1.0</v>
      </c>
      <c r="G201" s="46"/>
      <c r="H201" s="46"/>
      <c r="I201" s="46"/>
      <c r="J201" s="46"/>
      <c r="K201" s="46"/>
      <c r="L201" s="46"/>
      <c r="M201" s="46"/>
      <c r="N201" s="46" t="s">
        <v>2808</v>
      </c>
      <c r="O201" s="46"/>
      <c r="P201" s="46" t="s">
        <v>2967</v>
      </c>
      <c r="Q201" s="70">
        <v>0.0</v>
      </c>
      <c r="R201" s="70">
        <v>1.0</v>
      </c>
      <c r="S201" s="70">
        <v>0.0</v>
      </c>
      <c r="T201" s="70">
        <v>0.0</v>
      </c>
      <c r="U201" s="70">
        <v>0.0</v>
      </c>
      <c r="V201" s="70">
        <v>0.0</v>
      </c>
      <c r="W201" s="70">
        <v>59.0</v>
      </c>
      <c r="X201" s="70">
        <v>74.0</v>
      </c>
      <c r="Y201" s="70">
        <v>50.0</v>
      </c>
      <c r="Z201" s="70">
        <v>35.0</v>
      </c>
      <c r="AA201" s="70">
        <v>50.0</v>
      </c>
      <c r="AB201" s="70">
        <v>35.0</v>
      </c>
      <c r="AC201" s="70">
        <v>303.0</v>
      </c>
      <c r="AD201" s="70">
        <v>50.5</v>
      </c>
      <c r="AE201" s="70">
        <v>224.0</v>
      </c>
      <c r="AF201" s="70">
        <f t="shared" si="1"/>
        <v>109</v>
      </c>
    </row>
    <row r="202">
      <c r="A202" s="46" t="s">
        <v>466</v>
      </c>
      <c r="B202" s="84" t="s">
        <v>128</v>
      </c>
      <c r="C202" s="81" t="s">
        <v>111</v>
      </c>
      <c r="D202" s="46" t="s">
        <v>28</v>
      </c>
      <c r="E202" s="46" t="s">
        <v>31</v>
      </c>
      <c r="F202" s="46">
        <v>1.0</v>
      </c>
      <c r="G202" s="46"/>
      <c r="H202" s="46"/>
      <c r="I202" s="46"/>
      <c r="J202" s="46"/>
      <c r="K202" s="46"/>
      <c r="L202" s="46"/>
      <c r="M202" s="46"/>
      <c r="N202" s="46" t="s">
        <v>2808</v>
      </c>
      <c r="O202" s="46"/>
      <c r="P202" s="46" t="s">
        <v>2968</v>
      </c>
      <c r="Q202" s="70">
        <v>0.0</v>
      </c>
      <c r="R202" s="70">
        <v>0.0</v>
      </c>
      <c r="S202" s="70">
        <v>0.0</v>
      </c>
      <c r="T202" s="70">
        <v>0.0</v>
      </c>
      <c r="U202" s="70">
        <v>1.0</v>
      </c>
      <c r="V202" s="70">
        <v>0.0</v>
      </c>
      <c r="W202" s="70">
        <v>40.0</v>
      </c>
      <c r="X202" s="70">
        <v>40.0</v>
      </c>
      <c r="Y202" s="70">
        <v>55.0</v>
      </c>
      <c r="Z202" s="70">
        <v>40.0</v>
      </c>
      <c r="AA202" s="70">
        <v>70.0</v>
      </c>
      <c r="AB202" s="70">
        <v>55.0</v>
      </c>
      <c r="AC202" s="70">
        <v>300.0</v>
      </c>
      <c r="AD202" s="70">
        <v>50.0</v>
      </c>
      <c r="AE202" s="70">
        <v>225.0</v>
      </c>
      <c r="AF202" s="70">
        <f t="shared" si="1"/>
        <v>80</v>
      </c>
    </row>
    <row r="203">
      <c r="A203" s="46" t="s">
        <v>468</v>
      </c>
      <c r="B203" s="81" t="s">
        <v>111</v>
      </c>
      <c r="C203" s="46"/>
      <c r="D203" s="46" t="s">
        <v>28</v>
      </c>
      <c r="E203" s="46" t="s">
        <v>31</v>
      </c>
      <c r="F203" s="46">
        <v>1.0</v>
      </c>
      <c r="G203" s="46"/>
      <c r="H203" s="46"/>
      <c r="I203" s="46"/>
      <c r="J203" s="46"/>
      <c r="K203" s="46"/>
      <c r="L203" s="46"/>
      <c r="M203" s="46"/>
      <c r="N203" s="46" t="s">
        <v>2775</v>
      </c>
      <c r="O203" s="46"/>
      <c r="P203" s="46" t="s">
        <v>2969</v>
      </c>
      <c r="Q203" s="70">
        <v>0.0</v>
      </c>
      <c r="R203" s="70">
        <v>0.0</v>
      </c>
      <c r="S203" s="70">
        <v>0.0</v>
      </c>
      <c r="T203" s="70">
        <v>1.0</v>
      </c>
      <c r="U203" s="70">
        <v>0.0</v>
      </c>
      <c r="V203" s="70">
        <v>0.0</v>
      </c>
      <c r="W203" s="70">
        <v>55.0</v>
      </c>
      <c r="X203" s="70">
        <v>55.0</v>
      </c>
      <c r="Y203" s="70">
        <v>55.0</v>
      </c>
      <c r="Z203" s="70">
        <v>85.0</v>
      </c>
      <c r="AA203" s="70">
        <v>55.0</v>
      </c>
      <c r="AB203" s="70">
        <v>30.0</v>
      </c>
      <c r="AC203" s="70">
        <v>335.0</v>
      </c>
      <c r="AD203" s="70">
        <v>55.83</v>
      </c>
      <c r="AE203" s="70">
        <v>226.0</v>
      </c>
      <c r="AF203" s="70">
        <f t="shared" si="1"/>
        <v>140</v>
      </c>
    </row>
    <row r="204">
      <c r="A204" s="46" t="s">
        <v>404</v>
      </c>
      <c r="B204" s="68" t="s">
        <v>29</v>
      </c>
      <c r="C204" s="72" t="s">
        <v>56</v>
      </c>
      <c r="D204" s="46" t="s">
        <v>28</v>
      </c>
      <c r="E204" s="46" t="s">
        <v>31</v>
      </c>
      <c r="F204" s="46" t="s">
        <v>82</v>
      </c>
      <c r="G204" s="46" t="s">
        <v>31</v>
      </c>
      <c r="H204" s="46"/>
      <c r="I204" s="46"/>
      <c r="J204" s="46"/>
      <c r="K204" s="46"/>
      <c r="L204" s="46"/>
      <c r="M204" s="46"/>
      <c r="N204" s="46" t="s">
        <v>2763</v>
      </c>
      <c r="O204" s="46" t="s">
        <v>29</v>
      </c>
      <c r="P204" s="46" t="s">
        <v>2970</v>
      </c>
      <c r="Q204" s="70">
        <v>2.0</v>
      </c>
      <c r="R204" s="70">
        <v>0.0</v>
      </c>
      <c r="S204" s="70">
        <v>0.0</v>
      </c>
      <c r="T204" s="70">
        <v>0.0</v>
      </c>
      <c r="U204" s="70">
        <v>0.0</v>
      </c>
      <c r="V204" s="70">
        <v>0.0</v>
      </c>
      <c r="W204" s="70">
        <v>99.0</v>
      </c>
      <c r="X204" s="70">
        <v>68.0</v>
      </c>
      <c r="Y204" s="70">
        <v>83.0</v>
      </c>
      <c r="Z204" s="70">
        <v>72.0</v>
      </c>
      <c r="AA204" s="70">
        <v>87.0</v>
      </c>
      <c r="AB204" s="70">
        <v>51.0</v>
      </c>
      <c r="AC204" s="70">
        <v>460.0</v>
      </c>
      <c r="AD204" s="70">
        <v>76.67</v>
      </c>
      <c r="AE204" s="70">
        <v>223.0</v>
      </c>
      <c r="AF204" s="70">
        <f t="shared" si="1"/>
        <v>140</v>
      </c>
    </row>
    <row r="205">
      <c r="A205" s="46" t="s">
        <v>481</v>
      </c>
      <c r="B205" s="80" t="s">
        <v>147</v>
      </c>
      <c r="C205" s="76" t="s">
        <v>44</v>
      </c>
      <c r="D205" s="46" t="s">
        <v>28</v>
      </c>
      <c r="E205" s="46" t="s">
        <v>31</v>
      </c>
      <c r="F205" s="46">
        <v>1.0</v>
      </c>
      <c r="G205" s="46"/>
      <c r="H205" s="46"/>
      <c r="I205" s="46"/>
      <c r="J205" s="46"/>
      <c r="K205" s="46"/>
      <c r="L205" s="46"/>
      <c r="M205" s="46"/>
      <c r="N205" s="46" t="s">
        <v>2803</v>
      </c>
      <c r="O205" s="46"/>
      <c r="P205" s="46" t="s">
        <v>2971</v>
      </c>
      <c r="Q205" s="91">
        <v>0.0</v>
      </c>
      <c r="R205" s="91">
        <v>1.0</v>
      </c>
      <c r="S205" s="91">
        <v>0.0</v>
      </c>
      <c r="T205" s="91">
        <v>0.0</v>
      </c>
      <c r="U205" s="91">
        <v>0.0</v>
      </c>
      <c r="V205" s="91">
        <v>0.0</v>
      </c>
      <c r="W205" s="91">
        <v>45.0</v>
      </c>
      <c r="X205" s="91">
        <v>90.0</v>
      </c>
      <c r="Y205" s="91">
        <v>20.0</v>
      </c>
      <c r="Z205" s="91">
        <v>65.0</v>
      </c>
      <c r="AA205" s="91">
        <v>20.0</v>
      </c>
      <c r="AB205" s="91">
        <v>65.0</v>
      </c>
      <c r="AC205" s="91">
        <v>305.0</v>
      </c>
      <c r="AD205" s="91">
        <v>50.83</v>
      </c>
      <c r="AE205" s="46"/>
      <c r="AF205" s="70">
        <f t="shared" si="1"/>
        <v>155</v>
      </c>
    </row>
    <row r="206">
      <c r="A206" s="46" t="s">
        <v>482</v>
      </c>
      <c r="B206" s="85" t="s">
        <v>121</v>
      </c>
      <c r="C206" s="81" t="s">
        <v>111</v>
      </c>
      <c r="D206" s="46" t="s">
        <v>28</v>
      </c>
      <c r="E206" s="46" t="s">
        <v>31</v>
      </c>
      <c r="F206" s="46" t="s">
        <v>82</v>
      </c>
      <c r="G206" s="46" t="s">
        <v>31</v>
      </c>
      <c r="H206" s="46"/>
      <c r="I206" s="46"/>
      <c r="J206" s="46"/>
      <c r="K206" s="46"/>
      <c r="L206" s="46"/>
      <c r="M206" s="46"/>
      <c r="N206" s="46" t="s">
        <v>2808</v>
      </c>
      <c r="O206" s="46"/>
      <c r="P206" s="46" t="s">
        <v>2972</v>
      </c>
      <c r="Q206" s="70">
        <v>0.0</v>
      </c>
      <c r="R206" s="70">
        <v>0.0</v>
      </c>
      <c r="S206" s="70">
        <v>0.0</v>
      </c>
      <c r="T206" s="70">
        <v>2.0</v>
      </c>
      <c r="U206" s="70">
        <v>0.0</v>
      </c>
      <c r="V206" s="70">
        <v>0.0</v>
      </c>
      <c r="W206" s="70">
        <v>90.0</v>
      </c>
      <c r="X206" s="70">
        <v>55.0</v>
      </c>
      <c r="Y206" s="70">
        <v>65.0</v>
      </c>
      <c r="Z206" s="70">
        <v>95.0</v>
      </c>
      <c r="AA206" s="70">
        <v>85.0</v>
      </c>
      <c r="AB206" s="70">
        <v>70.0</v>
      </c>
      <c r="AC206" s="70">
        <v>460.0</v>
      </c>
      <c r="AD206" s="70">
        <v>76.67</v>
      </c>
      <c r="AE206" s="70">
        <v>296.0</v>
      </c>
      <c r="AF206" s="70">
        <f t="shared" si="1"/>
        <v>150</v>
      </c>
    </row>
    <row r="207">
      <c r="A207" s="46" t="s">
        <v>447</v>
      </c>
      <c r="B207" s="85" t="s">
        <v>121</v>
      </c>
      <c r="C207" s="81" t="s">
        <v>111</v>
      </c>
      <c r="D207" s="46" t="s">
        <v>28</v>
      </c>
      <c r="E207" s="46" t="s">
        <v>31</v>
      </c>
      <c r="F207" s="46" t="s">
        <v>82</v>
      </c>
      <c r="G207" s="46" t="s">
        <v>31</v>
      </c>
      <c r="H207" s="46"/>
      <c r="I207" s="46"/>
      <c r="J207" s="46"/>
      <c r="K207" s="46"/>
      <c r="L207" s="46"/>
      <c r="M207" s="46"/>
      <c r="N207" s="46" t="s">
        <v>2808</v>
      </c>
      <c r="O207" s="46"/>
      <c r="P207" s="46" t="s">
        <v>2973</v>
      </c>
      <c r="Q207" s="70">
        <v>0.0</v>
      </c>
      <c r="R207" s="70">
        <v>2.0</v>
      </c>
      <c r="S207" s="70">
        <v>0.0</v>
      </c>
      <c r="T207" s="70">
        <v>0.0</v>
      </c>
      <c r="U207" s="70">
        <v>0.0</v>
      </c>
      <c r="V207" s="70">
        <v>0.0</v>
      </c>
      <c r="W207" s="70">
        <v>90.0</v>
      </c>
      <c r="X207" s="70">
        <v>95.0</v>
      </c>
      <c r="Y207" s="70">
        <v>85.0</v>
      </c>
      <c r="Z207" s="70">
        <v>55.0</v>
      </c>
      <c r="AA207" s="70">
        <v>65.0</v>
      </c>
      <c r="AB207" s="70">
        <v>70.0</v>
      </c>
      <c r="AC207" s="70">
        <v>460.0</v>
      </c>
      <c r="AD207" s="70">
        <v>76.67</v>
      </c>
      <c r="AE207" s="70">
        <v>297.0</v>
      </c>
      <c r="AF207" s="70">
        <f t="shared" si="1"/>
        <v>150</v>
      </c>
    </row>
    <row r="208">
      <c r="A208" s="46" t="s">
        <v>502</v>
      </c>
      <c r="B208" s="78" t="s">
        <v>81</v>
      </c>
      <c r="C208" s="46"/>
      <c r="D208" s="46" t="s">
        <v>28</v>
      </c>
      <c r="E208" s="46" t="s">
        <v>31</v>
      </c>
      <c r="F208" s="46">
        <v>1.0</v>
      </c>
      <c r="G208" s="46"/>
      <c r="H208" s="46"/>
      <c r="I208" s="46"/>
      <c r="J208" s="46"/>
      <c r="K208" s="46"/>
      <c r="L208" s="46"/>
      <c r="M208" s="46"/>
      <c r="N208" s="46" t="s">
        <v>2808</v>
      </c>
      <c r="O208" s="46"/>
      <c r="P208" s="46" t="s">
        <v>2974</v>
      </c>
      <c r="Q208" s="70">
        <v>0.0</v>
      </c>
      <c r="R208" s="70">
        <v>0.0</v>
      </c>
      <c r="S208" s="70">
        <v>0.0</v>
      </c>
      <c r="T208" s="70">
        <v>0.0</v>
      </c>
      <c r="U208" s="70">
        <v>0.0</v>
      </c>
      <c r="V208" s="70">
        <v>1.0</v>
      </c>
      <c r="W208" s="70">
        <v>40.0</v>
      </c>
      <c r="X208" s="70">
        <v>30.0</v>
      </c>
      <c r="Y208" s="70">
        <v>50.0</v>
      </c>
      <c r="Z208" s="70">
        <v>55.0</v>
      </c>
      <c r="AA208" s="70">
        <v>55.0</v>
      </c>
      <c r="AB208" s="70">
        <v>100.0</v>
      </c>
      <c r="AC208" s="70">
        <v>330.0</v>
      </c>
      <c r="AD208" s="70">
        <v>55.0</v>
      </c>
      <c r="AE208" s="70">
        <v>308.0</v>
      </c>
      <c r="AF208" s="70">
        <f t="shared" si="1"/>
        <v>85</v>
      </c>
    </row>
    <row r="209">
      <c r="A209" s="46" t="s">
        <v>500</v>
      </c>
      <c r="B209" s="89" t="s">
        <v>177</v>
      </c>
      <c r="C209" s="46"/>
      <c r="D209" s="46" t="s">
        <v>28</v>
      </c>
      <c r="E209" s="46" t="s">
        <v>31</v>
      </c>
      <c r="F209" s="46">
        <v>2.0</v>
      </c>
      <c r="G209" s="46"/>
      <c r="H209" s="46"/>
      <c r="I209" s="46"/>
      <c r="J209" s="46"/>
      <c r="K209" s="46"/>
      <c r="L209" s="46"/>
      <c r="M209" s="46"/>
      <c r="N209" s="46" t="s">
        <v>2801</v>
      </c>
      <c r="O209" s="46"/>
      <c r="P209" s="46" t="s">
        <v>2975</v>
      </c>
      <c r="Q209" s="70">
        <v>0.0</v>
      </c>
      <c r="R209" s="70">
        <v>0.0</v>
      </c>
      <c r="S209" s="70">
        <v>0.0</v>
      </c>
      <c r="T209" s="70">
        <v>0.0</v>
      </c>
      <c r="U209" s="70">
        <v>1.0</v>
      </c>
      <c r="V209" s="70">
        <v>0.0</v>
      </c>
      <c r="W209" s="70">
        <v>20.0</v>
      </c>
      <c r="X209" s="70">
        <v>40.0</v>
      </c>
      <c r="Y209" s="70">
        <v>90.0</v>
      </c>
      <c r="Z209" s="70">
        <v>30.0</v>
      </c>
      <c r="AA209" s="70">
        <v>90.0</v>
      </c>
      <c r="AB209" s="70">
        <v>25.0</v>
      </c>
      <c r="AC209" s="70">
        <v>295.0</v>
      </c>
      <c r="AD209" s="70">
        <v>49.17</v>
      </c>
      <c r="AE209" s="70">
        <v>309.0</v>
      </c>
      <c r="AF209" s="70">
        <f t="shared" si="1"/>
        <v>70</v>
      </c>
    </row>
    <row r="210">
      <c r="A210" s="46" t="s">
        <v>503</v>
      </c>
      <c r="B210" s="89" t="s">
        <v>177</v>
      </c>
      <c r="C210" s="46"/>
      <c r="D210" s="46" t="s">
        <v>28</v>
      </c>
      <c r="E210" s="46" t="s">
        <v>31</v>
      </c>
      <c r="F210" s="46">
        <v>1.0</v>
      </c>
      <c r="G210" s="46"/>
      <c r="H210" s="46"/>
      <c r="I210" s="46"/>
      <c r="J210" s="46"/>
      <c r="K210" s="46"/>
      <c r="L210" s="46"/>
      <c r="M210" s="46"/>
      <c r="N210" s="46" t="s">
        <v>2808</v>
      </c>
      <c r="O210" s="46" t="s">
        <v>2801</v>
      </c>
      <c r="P210" s="46" t="s">
        <v>2976</v>
      </c>
      <c r="Q210" s="70">
        <v>0.0</v>
      </c>
      <c r="R210" s="70">
        <v>0.0</v>
      </c>
      <c r="S210" s="70">
        <v>1.0</v>
      </c>
      <c r="T210" s="70">
        <v>0.0</v>
      </c>
      <c r="U210" s="70">
        <v>0.0</v>
      </c>
      <c r="V210" s="70">
        <v>0.0</v>
      </c>
      <c r="W210" s="70">
        <v>38.0</v>
      </c>
      <c r="X210" s="70">
        <v>30.0</v>
      </c>
      <c r="Y210" s="70">
        <v>85.0</v>
      </c>
      <c r="Z210" s="70">
        <v>55.0</v>
      </c>
      <c r="AA210" s="70">
        <v>65.0</v>
      </c>
      <c r="AB210" s="70">
        <v>30.0</v>
      </c>
      <c r="AC210" s="70">
        <v>303.0</v>
      </c>
      <c r="AD210" s="70">
        <v>50.5</v>
      </c>
      <c r="AE210" s="70">
        <v>310.0</v>
      </c>
      <c r="AF210" s="70">
        <f t="shared" si="1"/>
        <v>85</v>
      </c>
    </row>
    <row r="211">
      <c r="A211" s="46" t="s">
        <v>455</v>
      </c>
      <c r="B211" s="87" t="s">
        <v>131</v>
      </c>
      <c r="C211" s="46"/>
      <c r="D211" s="46" t="s">
        <v>28</v>
      </c>
      <c r="E211" s="46" t="s">
        <v>28</v>
      </c>
      <c r="F211" s="46">
        <v>1.0</v>
      </c>
      <c r="G211" s="46"/>
      <c r="H211" s="46"/>
      <c r="I211" s="46"/>
      <c r="J211" s="46"/>
      <c r="K211" s="46"/>
      <c r="L211" s="46"/>
      <c r="M211" s="46"/>
      <c r="N211" s="46" t="s">
        <v>2808</v>
      </c>
      <c r="O211" s="46"/>
      <c r="P211" s="46" t="s">
        <v>2977</v>
      </c>
      <c r="Q211" s="70">
        <v>0.0</v>
      </c>
      <c r="R211" s="70">
        <v>0.0</v>
      </c>
      <c r="S211" s="70">
        <v>2.0</v>
      </c>
      <c r="T211" s="70">
        <v>0.0</v>
      </c>
      <c r="U211" s="70">
        <v>0.0</v>
      </c>
      <c r="V211" s="70">
        <v>0.0</v>
      </c>
      <c r="W211" s="70">
        <v>60.0</v>
      </c>
      <c r="X211" s="70">
        <v>80.0</v>
      </c>
      <c r="Y211" s="70">
        <v>95.0</v>
      </c>
      <c r="Z211" s="70">
        <v>70.0</v>
      </c>
      <c r="AA211" s="70">
        <v>85.0</v>
      </c>
      <c r="AB211" s="70">
        <v>50.0</v>
      </c>
      <c r="AC211" s="70">
        <v>440.0</v>
      </c>
      <c r="AD211" s="70">
        <v>73.33</v>
      </c>
      <c r="AE211" s="70">
        <v>312.0</v>
      </c>
      <c r="AF211" s="70">
        <f t="shared" si="1"/>
        <v>150</v>
      </c>
    </row>
    <row r="212">
      <c r="A212" s="46" t="s">
        <v>501</v>
      </c>
      <c r="B212" s="78" t="s">
        <v>81</v>
      </c>
      <c r="C212" s="87" t="s">
        <v>131</v>
      </c>
      <c r="D212" s="46" t="s">
        <v>28</v>
      </c>
      <c r="E212" s="46" t="s">
        <v>31</v>
      </c>
      <c r="F212" s="46" t="s">
        <v>82</v>
      </c>
      <c r="G212" s="46" t="s">
        <v>31</v>
      </c>
      <c r="H212" s="46"/>
      <c r="I212" s="46"/>
      <c r="J212" s="46"/>
      <c r="K212" s="46"/>
      <c r="L212" s="46"/>
      <c r="M212" s="46"/>
      <c r="N212" s="46" t="s">
        <v>2768</v>
      </c>
      <c r="O212" s="46" t="s">
        <v>172</v>
      </c>
      <c r="P212" s="46" t="s">
        <v>2978</v>
      </c>
      <c r="Q212" s="70">
        <v>0.0</v>
      </c>
      <c r="R212" s="70">
        <v>2.0</v>
      </c>
      <c r="S212" s="70">
        <v>0.0</v>
      </c>
      <c r="T212" s="70">
        <v>0.0</v>
      </c>
      <c r="U212" s="70">
        <v>0.0</v>
      </c>
      <c r="V212" s="70">
        <v>0.0</v>
      </c>
      <c r="W212" s="70">
        <v>65.0</v>
      </c>
      <c r="X212" s="70">
        <v>98.0</v>
      </c>
      <c r="Y212" s="70">
        <v>63.0</v>
      </c>
      <c r="Z212" s="70">
        <v>40.0</v>
      </c>
      <c r="AA212" s="70">
        <v>73.0</v>
      </c>
      <c r="AB212" s="70">
        <v>96.0</v>
      </c>
      <c r="AC212" s="70">
        <v>435.0</v>
      </c>
      <c r="AD212" s="70">
        <v>72.5</v>
      </c>
      <c r="AE212" s="70">
        <v>313.0</v>
      </c>
      <c r="AF212" s="70">
        <f t="shared" si="1"/>
        <v>138</v>
      </c>
    </row>
    <row r="213">
      <c r="A213" s="46" t="s">
        <v>512</v>
      </c>
      <c r="B213" s="86" t="s">
        <v>75</v>
      </c>
      <c r="C213" s="81" t="s">
        <v>111</v>
      </c>
      <c r="D213" s="46" t="s">
        <v>28</v>
      </c>
      <c r="E213" s="46" t="s">
        <v>31</v>
      </c>
      <c r="F213" s="46">
        <v>1.0</v>
      </c>
      <c r="G213" s="46"/>
      <c r="H213" s="46"/>
      <c r="I213" s="46"/>
      <c r="J213" s="46"/>
      <c r="K213" s="46" t="s">
        <v>31</v>
      </c>
      <c r="L213" s="46"/>
      <c r="M213" s="46"/>
      <c r="N213" s="46" t="s">
        <v>2824</v>
      </c>
      <c r="O213" s="46"/>
      <c r="P213" s="46" t="s">
        <v>2979</v>
      </c>
      <c r="Q213" s="70">
        <v>0.0</v>
      </c>
      <c r="R213" s="70">
        <v>0.0</v>
      </c>
      <c r="S213" s="70">
        <v>0.0</v>
      </c>
      <c r="T213" s="70">
        <v>1.0</v>
      </c>
      <c r="U213" s="70">
        <v>0.0</v>
      </c>
      <c r="V213" s="70">
        <v>0.0</v>
      </c>
      <c r="W213" s="70">
        <v>45.0</v>
      </c>
      <c r="X213" s="70">
        <v>30.0</v>
      </c>
      <c r="Y213" s="70">
        <v>15.0</v>
      </c>
      <c r="Z213" s="70">
        <v>85.0</v>
      </c>
      <c r="AA213" s="70">
        <v>65.0</v>
      </c>
      <c r="AB213" s="70">
        <v>65.0</v>
      </c>
      <c r="AC213" s="70">
        <v>305.0</v>
      </c>
      <c r="AD213" s="70">
        <v>50.83</v>
      </c>
      <c r="AE213" s="70">
        <v>334.0</v>
      </c>
      <c r="AF213" s="70">
        <f t="shared" si="1"/>
        <v>115</v>
      </c>
    </row>
    <row r="214">
      <c r="A214" s="46" t="s">
        <v>516</v>
      </c>
      <c r="B214" s="69" t="s">
        <v>30</v>
      </c>
      <c r="C214" s="88" t="s">
        <v>226</v>
      </c>
      <c r="D214" s="46" t="s">
        <v>28</v>
      </c>
      <c r="E214" s="46" t="s">
        <v>31</v>
      </c>
      <c r="F214" s="46">
        <v>1.0</v>
      </c>
      <c r="G214" s="46"/>
      <c r="H214" s="46"/>
      <c r="I214" s="46"/>
      <c r="J214" s="46"/>
      <c r="K214" s="46"/>
      <c r="L214" s="46"/>
      <c r="M214" s="46"/>
      <c r="N214" s="46" t="s">
        <v>2775</v>
      </c>
      <c r="O214" s="46"/>
      <c r="P214" s="46" t="s">
        <v>2980</v>
      </c>
      <c r="Q214" s="70">
        <v>0.0</v>
      </c>
      <c r="R214" s="70">
        <v>1.0</v>
      </c>
      <c r="S214" s="70">
        <v>0.0</v>
      </c>
      <c r="T214" s="70">
        <v>0.0</v>
      </c>
      <c r="U214" s="70">
        <v>0.0</v>
      </c>
      <c r="V214" s="70">
        <v>0.0</v>
      </c>
      <c r="W214" s="70">
        <v>48.0</v>
      </c>
      <c r="X214" s="70">
        <v>61.0</v>
      </c>
      <c r="Y214" s="70">
        <v>40.0</v>
      </c>
      <c r="Z214" s="70">
        <v>61.0</v>
      </c>
      <c r="AA214" s="70">
        <v>40.0</v>
      </c>
      <c r="AB214" s="70">
        <v>50.0</v>
      </c>
      <c r="AC214" s="70">
        <v>300.0</v>
      </c>
      <c r="AD214" s="70">
        <v>50.0</v>
      </c>
      <c r="AE214" s="70">
        <v>335.0</v>
      </c>
      <c r="AF214" s="70">
        <f t="shared" si="1"/>
        <v>122</v>
      </c>
    </row>
    <row r="215">
      <c r="A215" s="46" t="s">
        <v>679</v>
      </c>
      <c r="B215" s="76" t="s">
        <v>44</v>
      </c>
      <c r="C215" s="46"/>
      <c r="D215" s="46" t="s">
        <v>28</v>
      </c>
      <c r="E215" s="46" t="s">
        <v>31</v>
      </c>
      <c r="F215" s="46" t="s">
        <v>82</v>
      </c>
      <c r="G215" s="46" t="s">
        <v>31</v>
      </c>
      <c r="H215" s="46"/>
      <c r="I215" s="46"/>
      <c r="J215" s="46"/>
      <c r="K215" s="46"/>
      <c r="L215" s="46"/>
      <c r="M215" s="46"/>
      <c r="N215" s="46" t="s">
        <v>2803</v>
      </c>
      <c r="O215" s="46"/>
      <c r="P215" s="46" t="s">
        <v>2981</v>
      </c>
      <c r="Q215" s="70">
        <v>0.0</v>
      </c>
      <c r="R215" s="70">
        <v>0.0</v>
      </c>
      <c r="S215" s="70">
        <v>0.0</v>
      </c>
      <c r="T215" s="70">
        <v>0.0</v>
      </c>
      <c r="U215" s="70">
        <v>0.0</v>
      </c>
      <c r="V215" s="70">
        <v>2.0</v>
      </c>
      <c r="W215" s="70">
        <v>70.0</v>
      </c>
      <c r="X215" s="70">
        <v>92.0</v>
      </c>
      <c r="Y215" s="70">
        <v>65.0</v>
      </c>
      <c r="Z215" s="70">
        <v>80.0</v>
      </c>
      <c r="AA215" s="70">
        <v>55.0</v>
      </c>
      <c r="AB215" s="70">
        <v>98.0</v>
      </c>
      <c r="AC215" s="70">
        <v>460.0</v>
      </c>
      <c r="AD215" s="70">
        <v>76.67</v>
      </c>
      <c r="AE215" s="70">
        <v>342.0</v>
      </c>
      <c r="AF215" s="70">
        <f t="shared" si="1"/>
        <v>172</v>
      </c>
    </row>
    <row r="216">
      <c r="A216" s="46" t="s">
        <v>504</v>
      </c>
      <c r="B216" s="86" t="s">
        <v>75</v>
      </c>
      <c r="C216" s="87" t="s">
        <v>131</v>
      </c>
      <c r="D216" s="46" t="s">
        <v>28</v>
      </c>
      <c r="E216" s="46" t="s">
        <v>31</v>
      </c>
      <c r="F216" s="46">
        <v>1.0</v>
      </c>
      <c r="G216" s="46"/>
      <c r="H216" s="46"/>
      <c r="I216" s="46"/>
      <c r="J216" s="46"/>
      <c r="K216" s="46"/>
      <c r="L216" s="46"/>
      <c r="M216" s="46"/>
      <c r="N216" s="46" t="s">
        <v>2768</v>
      </c>
      <c r="O216" s="46"/>
      <c r="P216" s="46" t="s">
        <v>2953</v>
      </c>
      <c r="Q216" s="70">
        <v>0.0</v>
      </c>
      <c r="R216" s="70">
        <v>0.0</v>
      </c>
      <c r="S216" s="70">
        <v>1.0</v>
      </c>
      <c r="T216" s="70">
        <v>0.0</v>
      </c>
      <c r="U216" s="70">
        <v>0.0</v>
      </c>
      <c r="V216" s="70">
        <v>0.0</v>
      </c>
      <c r="W216" s="70">
        <v>50.0</v>
      </c>
      <c r="X216" s="70">
        <v>75.0</v>
      </c>
      <c r="Y216" s="70">
        <v>90.0</v>
      </c>
      <c r="Z216" s="70">
        <v>10.0</v>
      </c>
      <c r="AA216" s="70">
        <v>35.0</v>
      </c>
      <c r="AB216" s="70">
        <v>40.0</v>
      </c>
      <c r="AC216" s="70">
        <v>300.0</v>
      </c>
      <c r="AD216" s="70">
        <v>50.0</v>
      </c>
      <c r="AE216" s="70">
        <v>350.0</v>
      </c>
      <c r="AF216" s="70">
        <f t="shared" si="1"/>
        <v>85</v>
      </c>
    </row>
    <row r="217">
      <c r="A217" s="46" t="s">
        <v>507</v>
      </c>
      <c r="B217" s="86" t="s">
        <v>75</v>
      </c>
      <c r="C217" s="87" t="s">
        <v>131</v>
      </c>
      <c r="D217" s="46" t="s">
        <v>28</v>
      </c>
      <c r="E217" s="46" t="s">
        <v>28</v>
      </c>
      <c r="F217" s="46">
        <v>0.0</v>
      </c>
      <c r="G217" s="46" t="s">
        <v>31</v>
      </c>
      <c r="H217" s="46"/>
      <c r="I217" s="46"/>
      <c r="J217" s="46"/>
      <c r="K217" s="46"/>
      <c r="L217" s="46"/>
      <c r="M217" s="46"/>
      <c r="N217" s="46" t="s">
        <v>2768</v>
      </c>
      <c r="O217" s="46"/>
      <c r="P217" s="46" t="s">
        <v>2982</v>
      </c>
      <c r="Q217" s="70">
        <v>0.0</v>
      </c>
      <c r="R217" s="70">
        <v>0.0</v>
      </c>
      <c r="S217" s="70">
        <v>2.0</v>
      </c>
      <c r="T217" s="70">
        <v>0.0</v>
      </c>
      <c r="U217" s="70">
        <v>0.0</v>
      </c>
      <c r="V217" s="70">
        <v>0.0</v>
      </c>
      <c r="W217" s="70">
        <v>75.0</v>
      </c>
      <c r="X217" s="70">
        <v>100.0</v>
      </c>
      <c r="Y217" s="70">
        <v>120.0</v>
      </c>
      <c r="Z217" s="70">
        <v>25.0</v>
      </c>
      <c r="AA217" s="70">
        <v>65.0</v>
      </c>
      <c r="AB217" s="70">
        <v>65.0</v>
      </c>
      <c r="AC217" s="70">
        <v>450.0</v>
      </c>
      <c r="AD217" s="70">
        <v>75.0</v>
      </c>
      <c r="AE217" s="70">
        <v>351.0</v>
      </c>
      <c r="AF217" s="70">
        <f t="shared" si="1"/>
        <v>125</v>
      </c>
    </row>
    <row r="218">
      <c r="A218" s="46" t="s">
        <v>126</v>
      </c>
      <c r="B218" s="86" t="s">
        <v>75</v>
      </c>
      <c r="C218" s="84" t="s">
        <v>128</v>
      </c>
      <c r="D218" s="46" t="s">
        <v>28</v>
      </c>
      <c r="E218" s="46" t="s">
        <v>31</v>
      </c>
      <c r="F218" s="46">
        <v>2.0</v>
      </c>
      <c r="G218" s="46"/>
      <c r="H218" s="46"/>
      <c r="I218" s="46"/>
      <c r="J218" s="46"/>
      <c r="K218" s="46"/>
      <c r="L218" s="46"/>
      <c r="M218" s="46"/>
      <c r="N218" s="46" t="s">
        <v>2768</v>
      </c>
      <c r="O218" s="46"/>
      <c r="P218" s="46" t="s">
        <v>2983</v>
      </c>
      <c r="Q218" s="70">
        <v>0.0</v>
      </c>
      <c r="R218" s="70">
        <v>1.0</v>
      </c>
      <c r="S218" s="70">
        <v>0.0</v>
      </c>
      <c r="T218" s="70">
        <v>0.0</v>
      </c>
      <c r="U218" s="70">
        <v>0.0</v>
      </c>
      <c r="V218" s="70">
        <v>0.0</v>
      </c>
      <c r="W218" s="70">
        <v>50.0</v>
      </c>
      <c r="X218" s="70">
        <v>50.0</v>
      </c>
      <c r="Y218" s="70">
        <v>40.0</v>
      </c>
      <c r="Z218" s="70">
        <v>30.0</v>
      </c>
      <c r="AA218" s="70">
        <v>30.0</v>
      </c>
      <c r="AB218" s="70">
        <v>50.0</v>
      </c>
      <c r="AC218" s="70">
        <v>250.0</v>
      </c>
      <c r="AD218" s="70">
        <v>41.67</v>
      </c>
      <c r="AE218" s="70">
        <v>352.0</v>
      </c>
      <c r="AF218" s="70">
        <f t="shared" si="1"/>
        <v>80</v>
      </c>
    </row>
    <row r="219">
      <c r="A219" s="46" t="s">
        <v>511</v>
      </c>
      <c r="B219" s="84" t="s">
        <v>128</v>
      </c>
      <c r="C219" s="46"/>
      <c r="D219" s="46" t="s">
        <v>28</v>
      </c>
      <c r="E219" s="46" t="s">
        <v>28</v>
      </c>
      <c r="F219" s="46">
        <v>0.0</v>
      </c>
      <c r="G219" s="46" t="s">
        <v>31</v>
      </c>
      <c r="H219" s="46"/>
      <c r="I219" s="46"/>
      <c r="J219" s="46"/>
      <c r="K219" s="46"/>
      <c r="L219" s="46"/>
      <c r="M219" s="46"/>
      <c r="N219" s="46" t="s">
        <v>2768</v>
      </c>
      <c r="O219" s="46"/>
      <c r="P219" s="46" t="s">
        <v>2984</v>
      </c>
      <c r="Q219" s="70">
        <v>0.0</v>
      </c>
      <c r="R219" s="70">
        <v>1.0</v>
      </c>
      <c r="S219" s="70">
        <v>1.0</v>
      </c>
      <c r="T219" s="70">
        <v>0.0</v>
      </c>
      <c r="U219" s="70">
        <v>0.0</v>
      </c>
      <c r="V219" s="70">
        <v>0.0</v>
      </c>
      <c r="W219" s="70">
        <v>90.0</v>
      </c>
      <c r="X219" s="70">
        <v>120.0</v>
      </c>
      <c r="Y219" s="70">
        <v>120.0</v>
      </c>
      <c r="Z219" s="70">
        <v>60.0</v>
      </c>
      <c r="AA219" s="70">
        <v>60.0</v>
      </c>
      <c r="AB219" s="70">
        <v>50.0</v>
      </c>
      <c r="AC219" s="70">
        <v>500.0</v>
      </c>
      <c r="AD219" s="70">
        <v>83.33</v>
      </c>
      <c r="AE219" s="70">
        <v>355.0</v>
      </c>
      <c r="AF219" s="70">
        <f t="shared" si="1"/>
        <v>180</v>
      </c>
    </row>
    <row r="220">
      <c r="A220" s="46" t="s">
        <v>510</v>
      </c>
      <c r="B220" s="86" t="s">
        <v>75</v>
      </c>
      <c r="C220" s="46"/>
      <c r="D220" s="46" t="s">
        <v>28</v>
      </c>
      <c r="E220" s="46" t="s">
        <v>31</v>
      </c>
      <c r="F220" s="46">
        <v>1.0</v>
      </c>
      <c r="G220" s="46"/>
      <c r="H220" s="46"/>
      <c r="I220" s="46"/>
      <c r="J220" s="46"/>
      <c r="K220" s="46"/>
      <c r="L220" s="46"/>
      <c r="M220" s="46"/>
      <c r="N220" s="46" t="s">
        <v>2768</v>
      </c>
      <c r="O220" s="46"/>
      <c r="P220" s="46" t="s">
        <v>2985</v>
      </c>
      <c r="Q220" s="70">
        <v>0.0</v>
      </c>
      <c r="R220" s="70">
        <v>1.0</v>
      </c>
      <c r="S220" s="70">
        <v>0.0</v>
      </c>
      <c r="T220" s="70">
        <v>0.0</v>
      </c>
      <c r="U220" s="70">
        <v>0.0</v>
      </c>
      <c r="V220" s="70">
        <v>0.0</v>
      </c>
      <c r="W220" s="70">
        <v>55.0</v>
      </c>
      <c r="X220" s="70">
        <v>70.0</v>
      </c>
      <c r="Y220" s="70">
        <v>40.0</v>
      </c>
      <c r="Z220" s="70">
        <v>60.0</v>
      </c>
      <c r="AA220" s="70">
        <v>40.0</v>
      </c>
      <c r="AB220" s="70">
        <v>40.0</v>
      </c>
      <c r="AC220" s="70">
        <v>305.0</v>
      </c>
      <c r="AD220" s="70">
        <v>50.83</v>
      </c>
      <c r="AE220" s="70">
        <v>358.0</v>
      </c>
      <c r="AF220" s="70">
        <f t="shared" si="1"/>
        <v>130</v>
      </c>
    </row>
    <row r="221">
      <c r="A221" s="46" t="s">
        <v>508</v>
      </c>
      <c r="B221" s="86" t="s">
        <v>75</v>
      </c>
      <c r="C221" s="46"/>
      <c r="D221" s="46" t="s">
        <v>28</v>
      </c>
      <c r="E221" s="46" t="s">
        <v>28</v>
      </c>
      <c r="F221" s="46">
        <v>0.0</v>
      </c>
      <c r="G221" s="46" t="s">
        <v>31</v>
      </c>
      <c r="H221" s="46"/>
      <c r="I221" s="46"/>
      <c r="J221" s="46"/>
      <c r="K221" s="46"/>
      <c r="L221" s="46"/>
      <c r="M221" s="46"/>
      <c r="N221" s="46" t="s">
        <v>2768</v>
      </c>
      <c r="O221" s="46"/>
      <c r="P221" s="46" t="s">
        <v>2986</v>
      </c>
      <c r="Q221" s="70">
        <v>0.0</v>
      </c>
      <c r="R221" s="70">
        <v>2.0</v>
      </c>
      <c r="S221" s="70">
        <v>0.0</v>
      </c>
      <c r="T221" s="70">
        <v>0.0</v>
      </c>
      <c r="U221" s="70">
        <v>0.0</v>
      </c>
      <c r="V221" s="70">
        <v>0.0</v>
      </c>
      <c r="W221" s="70">
        <v>95.0</v>
      </c>
      <c r="X221" s="70">
        <v>130.0</v>
      </c>
      <c r="Y221" s="70">
        <v>80.0</v>
      </c>
      <c r="Z221" s="70">
        <v>70.0</v>
      </c>
      <c r="AA221" s="70">
        <v>80.0</v>
      </c>
      <c r="AB221" s="70">
        <v>50.0</v>
      </c>
      <c r="AC221" s="70">
        <v>505.0</v>
      </c>
      <c r="AD221" s="70">
        <v>84.17</v>
      </c>
      <c r="AE221" s="70">
        <v>359.0</v>
      </c>
      <c r="AF221" s="70">
        <f t="shared" si="1"/>
        <v>200</v>
      </c>
    </row>
    <row r="222">
      <c r="A222" s="46" t="s">
        <v>456</v>
      </c>
      <c r="B222" s="87" t="s">
        <v>131</v>
      </c>
      <c r="C222" s="83" t="s">
        <v>172</v>
      </c>
      <c r="D222" s="46" t="s">
        <v>28</v>
      </c>
      <c r="E222" s="46" t="s">
        <v>31</v>
      </c>
      <c r="F222" s="46" t="s">
        <v>82</v>
      </c>
      <c r="G222" s="46" t="s">
        <v>31</v>
      </c>
      <c r="H222" s="46"/>
      <c r="I222" s="46"/>
      <c r="J222" s="46"/>
      <c r="K222" s="46"/>
      <c r="L222" s="46"/>
      <c r="M222" s="46"/>
      <c r="N222" s="46" t="s">
        <v>2768</v>
      </c>
      <c r="O222" s="46" t="s">
        <v>172</v>
      </c>
      <c r="P222" s="46" t="s">
        <v>2987</v>
      </c>
      <c r="Q222" s="70">
        <v>0.0</v>
      </c>
      <c r="R222" s="70">
        <v>1.0</v>
      </c>
      <c r="S222" s="70">
        <v>1.0</v>
      </c>
      <c r="T222" s="70">
        <v>0.0</v>
      </c>
      <c r="U222" s="70">
        <v>0.0</v>
      </c>
      <c r="V222" s="70">
        <v>0.0</v>
      </c>
      <c r="W222" s="70">
        <v>50.0</v>
      </c>
      <c r="X222" s="70">
        <v>85.0</v>
      </c>
      <c r="Y222" s="70">
        <v>85.0</v>
      </c>
      <c r="Z222" s="70">
        <v>55.0</v>
      </c>
      <c r="AA222" s="70">
        <v>55.0</v>
      </c>
      <c r="AB222" s="70">
        <v>50.0</v>
      </c>
      <c r="AC222" s="70">
        <v>380.0</v>
      </c>
      <c r="AD222" s="70">
        <v>63.33</v>
      </c>
      <c r="AE222" s="70">
        <v>362.0</v>
      </c>
      <c r="AF222" s="70">
        <f t="shared" si="1"/>
        <v>140</v>
      </c>
    </row>
    <row r="223">
      <c r="A223" s="46" t="s">
        <v>458</v>
      </c>
      <c r="B223" s="69" t="s">
        <v>30</v>
      </c>
      <c r="C223" s="79" t="s">
        <v>90</v>
      </c>
      <c r="D223" s="46" t="s">
        <v>459</v>
      </c>
      <c r="E223" s="46" t="s">
        <v>31</v>
      </c>
      <c r="F223" s="46">
        <v>1.0</v>
      </c>
      <c r="G223" s="46"/>
      <c r="H223" s="46"/>
      <c r="I223" s="46"/>
      <c r="J223" s="46"/>
      <c r="K223" s="46"/>
      <c r="L223" s="46"/>
      <c r="M223" s="46"/>
      <c r="N223" s="46" t="s">
        <v>90</v>
      </c>
      <c r="O223" s="46" t="s">
        <v>2877</v>
      </c>
      <c r="P223" s="46" t="s">
        <v>2988</v>
      </c>
      <c r="Q223" s="70">
        <v>0.0</v>
      </c>
      <c r="R223" s="70">
        <v>0.0</v>
      </c>
      <c r="S223" s="70">
        <v>1.0</v>
      </c>
      <c r="T223" s="70">
        <v>0.0</v>
      </c>
      <c r="U223" s="70">
        <v>0.0</v>
      </c>
      <c r="V223" s="70">
        <v>0.0</v>
      </c>
      <c r="W223" s="70">
        <v>40.0</v>
      </c>
      <c r="X223" s="70">
        <v>50.0</v>
      </c>
      <c r="Y223" s="70">
        <v>90.0</v>
      </c>
      <c r="Z223" s="70">
        <v>30.0</v>
      </c>
      <c r="AA223" s="70">
        <v>55.0</v>
      </c>
      <c r="AB223" s="70">
        <v>65.0</v>
      </c>
      <c r="AC223" s="70">
        <v>330.0</v>
      </c>
      <c r="AD223" s="70">
        <v>55.0</v>
      </c>
      <c r="AE223" s="70">
        <v>363.0</v>
      </c>
      <c r="AF223" s="70">
        <f t="shared" si="1"/>
        <v>80</v>
      </c>
    </row>
    <row r="224">
      <c r="A224" s="46" t="s">
        <v>524</v>
      </c>
      <c r="B224" s="77" t="s">
        <v>71</v>
      </c>
      <c r="C224" s="46"/>
      <c r="D224" s="46" t="s">
        <v>28</v>
      </c>
      <c r="E224" s="46" t="s">
        <v>31</v>
      </c>
      <c r="F224" s="46" t="s">
        <v>82</v>
      </c>
      <c r="G224" s="46" t="s">
        <v>31</v>
      </c>
      <c r="H224" s="46"/>
      <c r="I224" s="46"/>
      <c r="J224" s="46"/>
      <c r="K224" s="46"/>
      <c r="L224" s="46"/>
      <c r="M224" s="46"/>
      <c r="N224" s="46" t="s">
        <v>524</v>
      </c>
      <c r="O224" s="46"/>
      <c r="P224" s="46" t="s">
        <v>2989</v>
      </c>
      <c r="Q224" s="70">
        <v>1.0</v>
      </c>
      <c r="R224" s="70">
        <v>0.0</v>
      </c>
      <c r="S224" s="70">
        <v>0.0</v>
      </c>
      <c r="T224" s="70">
        <v>0.0</v>
      </c>
      <c r="U224" s="70">
        <v>0.0</v>
      </c>
      <c r="V224" s="70">
        <v>0.0</v>
      </c>
      <c r="W224" s="70">
        <v>48.0</v>
      </c>
      <c r="X224" s="70">
        <v>48.0</v>
      </c>
      <c r="Y224" s="70">
        <v>48.0</v>
      </c>
      <c r="Z224" s="70">
        <v>48.0</v>
      </c>
      <c r="AA224" s="70">
        <v>48.0</v>
      </c>
      <c r="AB224" s="70">
        <v>48.0</v>
      </c>
      <c r="AC224" s="70">
        <v>288.0</v>
      </c>
      <c r="AD224" s="70">
        <v>48.0</v>
      </c>
      <c r="AE224" s="70">
        <v>69.0</v>
      </c>
      <c r="AF224" s="70">
        <f t="shared" si="1"/>
        <v>96</v>
      </c>
    </row>
    <row r="225">
      <c r="A225" s="46" t="s">
        <v>537</v>
      </c>
      <c r="B225" s="76" t="s">
        <v>44</v>
      </c>
      <c r="C225" s="85" t="s">
        <v>121</v>
      </c>
      <c r="D225" s="46" t="s">
        <v>28</v>
      </c>
      <c r="E225" s="46" t="s">
        <v>31</v>
      </c>
      <c r="F225" s="46" t="s">
        <v>82</v>
      </c>
      <c r="G225" s="46" t="s">
        <v>31</v>
      </c>
      <c r="H225" s="46"/>
      <c r="I225" s="46"/>
      <c r="J225" s="46"/>
      <c r="K225" s="46"/>
      <c r="L225" s="46"/>
      <c r="M225" s="46"/>
      <c r="N225" s="46" t="s">
        <v>2780</v>
      </c>
      <c r="O225" s="46" t="s">
        <v>2877</v>
      </c>
      <c r="P225" s="46" t="s">
        <v>2990</v>
      </c>
      <c r="Q225" s="70">
        <v>0.0</v>
      </c>
      <c r="R225" s="70">
        <v>0.0</v>
      </c>
      <c r="S225" s="70">
        <v>1.0</v>
      </c>
      <c r="T225" s="70">
        <v>0.0</v>
      </c>
      <c r="U225" s="70">
        <v>1.0</v>
      </c>
      <c r="V225" s="70">
        <v>0.0</v>
      </c>
      <c r="W225" s="70">
        <v>65.0</v>
      </c>
      <c r="X225" s="70">
        <v>55.0</v>
      </c>
      <c r="Y225" s="70">
        <v>95.0</v>
      </c>
      <c r="Z225" s="70">
        <v>65.0</v>
      </c>
      <c r="AA225" s="70">
        <v>95.0</v>
      </c>
      <c r="AB225" s="70">
        <v>35.0</v>
      </c>
      <c r="AC225" s="70">
        <v>410.0</v>
      </c>
      <c r="AD225" s="70">
        <v>68.33</v>
      </c>
      <c r="AE225" s="70">
        <v>386.0</v>
      </c>
      <c r="AF225" s="70">
        <f t="shared" si="1"/>
        <v>120</v>
      </c>
    </row>
    <row r="226">
      <c r="A226" s="46" t="s">
        <v>543</v>
      </c>
      <c r="B226" s="76" t="s">
        <v>44</v>
      </c>
      <c r="C226" s="46"/>
      <c r="D226" s="46" t="s">
        <v>28</v>
      </c>
      <c r="E226" s="46" t="s">
        <v>31</v>
      </c>
      <c r="F226" s="46" t="s">
        <v>82</v>
      </c>
      <c r="G226" s="46" t="s">
        <v>31</v>
      </c>
      <c r="H226" s="46"/>
      <c r="I226" s="46"/>
      <c r="J226" s="46"/>
      <c r="K226" s="46"/>
      <c r="L226" s="46"/>
      <c r="M226" s="46"/>
      <c r="N226" s="46" t="s">
        <v>2780</v>
      </c>
      <c r="O226" s="46"/>
      <c r="P226" s="46" t="s">
        <v>2991</v>
      </c>
      <c r="Q226" s="70">
        <v>0.0</v>
      </c>
      <c r="R226" s="70">
        <v>0.0</v>
      </c>
      <c r="S226" s="70">
        <v>0.0</v>
      </c>
      <c r="T226" s="70">
        <v>0.0</v>
      </c>
      <c r="U226" s="70">
        <v>2.0</v>
      </c>
      <c r="V226" s="70">
        <v>0.0</v>
      </c>
      <c r="W226" s="92">
        <v>55.0</v>
      </c>
      <c r="X226" s="70">
        <v>60.0</v>
      </c>
      <c r="Y226" s="92">
        <v>130.0</v>
      </c>
      <c r="Z226" s="70">
        <v>30.0</v>
      </c>
      <c r="AA226" s="92">
        <v>130.0</v>
      </c>
      <c r="AB226" s="70">
        <v>5.0</v>
      </c>
      <c r="AC226" s="70">
        <v>410.0</v>
      </c>
      <c r="AD226" s="70">
        <v>68.33</v>
      </c>
      <c r="AE226" s="70">
        <v>387.0</v>
      </c>
      <c r="AF226" s="70">
        <f t="shared" si="1"/>
        <v>90</v>
      </c>
    </row>
    <row r="227">
      <c r="A227" s="46" t="s">
        <v>542</v>
      </c>
      <c r="B227" s="89" t="s">
        <v>177</v>
      </c>
      <c r="C227" s="84" t="s">
        <v>128</v>
      </c>
      <c r="D227" s="46" t="s">
        <v>28</v>
      </c>
      <c r="E227" s="46" t="s">
        <v>31</v>
      </c>
      <c r="F227" s="46">
        <v>1.0</v>
      </c>
      <c r="G227" s="46"/>
      <c r="H227" s="46"/>
      <c r="I227" s="46"/>
      <c r="J227" s="46"/>
      <c r="K227" s="46"/>
      <c r="L227" s="46"/>
      <c r="M227" s="46"/>
      <c r="N227" s="46" t="s">
        <v>2801</v>
      </c>
      <c r="O227" s="46"/>
      <c r="P227" s="46" t="s">
        <v>2992</v>
      </c>
      <c r="Q227" s="70">
        <v>0.0</v>
      </c>
      <c r="R227" s="70">
        <v>0.0</v>
      </c>
      <c r="S227" s="70">
        <v>1.0</v>
      </c>
      <c r="T227" s="70">
        <v>0.0</v>
      </c>
      <c r="U227" s="70">
        <v>0.0</v>
      </c>
      <c r="V227" s="70">
        <v>0.0</v>
      </c>
      <c r="W227" s="70">
        <v>55.0</v>
      </c>
      <c r="X227" s="70">
        <v>55.0</v>
      </c>
      <c r="Y227" s="70">
        <v>80.0</v>
      </c>
      <c r="Z227" s="70">
        <v>70.0</v>
      </c>
      <c r="AA227" s="70">
        <v>45.0</v>
      </c>
      <c r="AB227" s="70">
        <v>15.0</v>
      </c>
      <c r="AC227" s="70">
        <v>320.0</v>
      </c>
      <c r="AD227" s="70">
        <v>53.33</v>
      </c>
      <c r="AE227" s="70">
        <v>388.0</v>
      </c>
      <c r="AF227" s="70">
        <f t="shared" si="1"/>
        <v>125</v>
      </c>
    </row>
    <row r="228">
      <c r="A228" s="46" t="s">
        <v>541</v>
      </c>
      <c r="B228" s="89" t="s">
        <v>177</v>
      </c>
      <c r="C228" s="84" t="s">
        <v>128</v>
      </c>
      <c r="D228" s="46" t="s">
        <v>28</v>
      </c>
      <c r="E228" s="46" t="s">
        <v>28</v>
      </c>
      <c r="F228" s="46">
        <v>0.0</v>
      </c>
      <c r="G228" s="46" t="s">
        <v>31</v>
      </c>
      <c r="H228" s="46"/>
      <c r="I228" s="46"/>
      <c r="J228" s="46"/>
      <c r="K228" s="46"/>
      <c r="L228" s="46"/>
      <c r="M228" s="46"/>
      <c r="N228" s="46" t="s">
        <v>2801</v>
      </c>
      <c r="O228" s="46"/>
      <c r="P228" s="46" t="s">
        <v>2993</v>
      </c>
      <c r="Q228" s="70">
        <v>0.0</v>
      </c>
      <c r="R228" s="70">
        <v>0.0</v>
      </c>
      <c r="S228" s="70">
        <v>2.0</v>
      </c>
      <c r="T228" s="70">
        <v>0.0</v>
      </c>
      <c r="U228" s="70">
        <v>0.0</v>
      </c>
      <c r="V228" s="70">
        <v>0.0</v>
      </c>
      <c r="W228" s="70">
        <v>85.0</v>
      </c>
      <c r="X228" s="70">
        <v>75.0</v>
      </c>
      <c r="Y228" s="70">
        <v>110.0</v>
      </c>
      <c r="Z228" s="70">
        <v>100.0</v>
      </c>
      <c r="AA228" s="70">
        <v>75.0</v>
      </c>
      <c r="AB228" s="70">
        <v>35.0</v>
      </c>
      <c r="AC228" s="70">
        <v>480.0</v>
      </c>
      <c r="AD228" s="70">
        <v>80.0</v>
      </c>
      <c r="AE228" s="70">
        <v>389.0</v>
      </c>
      <c r="AF228" s="70">
        <f t="shared" si="1"/>
        <v>175</v>
      </c>
    </row>
    <row r="229">
      <c r="A229" s="46" t="s">
        <v>536</v>
      </c>
      <c r="B229" s="76" t="s">
        <v>44</v>
      </c>
      <c r="C229" s="46"/>
      <c r="D229" s="46" t="s">
        <v>28</v>
      </c>
      <c r="E229" s="46" t="s">
        <v>31</v>
      </c>
      <c r="F229" s="46">
        <v>1.0</v>
      </c>
      <c r="G229" s="46"/>
      <c r="H229" s="46"/>
      <c r="I229" s="46"/>
      <c r="J229" s="46"/>
      <c r="K229" s="46"/>
      <c r="L229" s="46"/>
      <c r="M229" s="46"/>
      <c r="N229" s="46" t="s">
        <v>2877</v>
      </c>
      <c r="O229" s="46"/>
      <c r="P229" s="46" t="s">
        <v>2994</v>
      </c>
      <c r="Q229" s="70">
        <v>0.0</v>
      </c>
      <c r="R229" s="70">
        <v>1.0</v>
      </c>
      <c r="S229" s="70">
        <v>0.0</v>
      </c>
      <c r="T229" s="70">
        <v>0.0</v>
      </c>
      <c r="U229" s="70">
        <v>0.0</v>
      </c>
      <c r="V229" s="70">
        <v>0.0</v>
      </c>
      <c r="W229" s="70">
        <v>30.0</v>
      </c>
      <c r="X229" s="70">
        <v>105.0</v>
      </c>
      <c r="Y229" s="70">
        <v>90.0</v>
      </c>
      <c r="Z229" s="70">
        <v>25.0</v>
      </c>
      <c r="AA229" s="70">
        <v>25.0</v>
      </c>
      <c r="AB229" s="70">
        <v>50.0</v>
      </c>
      <c r="AC229" s="70">
        <v>325.0</v>
      </c>
      <c r="AD229" s="70">
        <v>54.17</v>
      </c>
      <c r="AE229" s="70">
        <v>390.0</v>
      </c>
      <c r="AF229" s="70">
        <f t="shared" si="1"/>
        <v>130</v>
      </c>
    </row>
    <row r="230">
      <c r="A230" s="46" t="s">
        <v>532</v>
      </c>
      <c r="B230" s="76" t="s">
        <v>44</v>
      </c>
      <c r="C230" s="46"/>
      <c r="D230" s="46" t="s">
        <v>45</v>
      </c>
      <c r="E230" s="46" t="s">
        <v>31</v>
      </c>
      <c r="F230" s="46">
        <v>1.0</v>
      </c>
      <c r="G230" s="46"/>
      <c r="H230" s="46"/>
      <c r="I230" s="46"/>
      <c r="J230" s="46"/>
      <c r="K230" s="46"/>
      <c r="L230" s="46"/>
      <c r="M230" s="46"/>
      <c r="N230" s="46" t="s">
        <v>2780</v>
      </c>
      <c r="O230" s="46" t="s">
        <v>2877</v>
      </c>
      <c r="P230" s="46" t="s">
        <v>2995</v>
      </c>
      <c r="Q230" s="70">
        <v>0.0</v>
      </c>
      <c r="R230" s="70">
        <v>1.0</v>
      </c>
      <c r="S230" s="70">
        <v>0.0</v>
      </c>
      <c r="T230" s="70">
        <v>0.0</v>
      </c>
      <c r="U230" s="70">
        <v>0.0</v>
      </c>
      <c r="V230" s="70">
        <v>0.0</v>
      </c>
      <c r="W230" s="70">
        <v>43.0</v>
      </c>
      <c r="X230" s="70">
        <v>80.0</v>
      </c>
      <c r="Y230" s="70">
        <v>65.0</v>
      </c>
      <c r="Z230" s="70">
        <v>50.0</v>
      </c>
      <c r="AA230" s="70">
        <v>35.0</v>
      </c>
      <c r="AB230" s="70">
        <v>35.0</v>
      </c>
      <c r="AC230" s="70">
        <v>308.0</v>
      </c>
      <c r="AD230" s="70">
        <v>51.33</v>
      </c>
      <c r="AE230" s="70">
        <v>391.0</v>
      </c>
      <c r="AF230" s="70">
        <f t="shared" si="1"/>
        <v>130</v>
      </c>
    </row>
    <row r="231">
      <c r="A231" s="46" t="s">
        <v>544</v>
      </c>
      <c r="B231" s="85" t="s">
        <v>121</v>
      </c>
      <c r="C231" s="76" t="s">
        <v>44</v>
      </c>
      <c r="D231" s="46" t="s">
        <v>28</v>
      </c>
      <c r="E231" s="46" t="s">
        <v>31</v>
      </c>
      <c r="F231" s="46">
        <v>1.0</v>
      </c>
      <c r="G231" s="46"/>
      <c r="H231" s="46"/>
      <c r="I231" s="46"/>
      <c r="J231" s="46"/>
      <c r="K231" s="46"/>
      <c r="L231" s="46"/>
      <c r="M231" s="46"/>
      <c r="N231" s="46" t="s">
        <v>2877</v>
      </c>
      <c r="O231" s="46"/>
      <c r="P231" s="46" t="s">
        <v>2996</v>
      </c>
      <c r="Q231" s="70">
        <v>0.0</v>
      </c>
      <c r="R231" s="70">
        <v>1.0</v>
      </c>
      <c r="S231" s="70">
        <v>0.0</v>
      </c>
      <c r="T231" s="70">
        <v>0.0</v>
      </c>
      <c r="U231" s="70">
        <v>0.0</v>
      </c>
      <c r="V231" s="70">
        <v>0.0</v>
      </c>
      <c r="W231" s="70">
        <v>42.0</v>
      </c>
      <c r="X231" s="70">
        <v>52.0</v>
      </c>
      <c r="Y231" s="70">
        <v>67.0</v>
      </c>
      <c r="Z231" s="70">
        <v>39.0</v>
      </c>
      <c r="AA231" s="70">
        <v>56.0</v>
      </c>
      <c r="AB231" s="70">
        <v>50.0</v>
      </c>
      <c r="AC231" s="70">
        <v>306.0</v>
      </c>
      <c r="AD231" s="70">
        <v>51.0</v>
      </c>
      <c r="AE231" s="70">
        <v>392.0</v>
      </c>
      <c r="AF231" s="70">
        <f t="shared" si="1"/>
        <v>91</v>
      </c>
    </row>
    <row r="232">
      <c r="A232" s="46" t="s">
        <v>529</v>
      </c>
      <c r="B232" s="88" t="s">
        <v>226</v>
      </c>
      <c r="C232" s="81" t="s">
        <v>111</v>
      </c>
      <c r="D232" s="46" t="s">
        <v>28</v>
      </c>
      <c r="E232" s="46" t="s">
        <v>31</v>
      </c>
      <c r="F232" s="46">
        <v>1.0</v>
      </c>
      <c r="G232" s="46"/>
      <c r="H232" s="46"/>
      <c r="I232" s="46"/>
      <c r="J232" s="46"/>
      <c r="K232" s="46"/>
      <c r="L232" s="46"/>
      <c r="M232" s="46"/>
      <c r="N232" s="46" t="s">
        <v>2775</v>
      </c>
      <c r="O232" s="46"/>
      <c r="P232" s="46" t="s">
        <v>2997</v>
      </c>
      <c r="Q232" s="70">
        <v>0.0</v>
      </c>
      <c r="R232" s="70">
        <v>0.0</v>
      </c>
      <c r="S232" s="70">
        <v>0.0</v>
      </c>
      <c r="T232" s="70">
        <v>0.0</v>
      </c>
      <c r="U232" s="70">
        <v>0.0</v>
      </c>
      <c r="V232" s="70">
        <v>1.0</v>
      </c>
      <c r="W232" s="70">
        <v>30.0</v>
      </c>
      <c r="X232" s="70">
        <v>40.0</v>
      </c>
      <c r="Y232" s="70">
        <v>55.0</v>
      </c>
      <c r="Z232" s="70">
        <v>40.0</v>
      </c>
      <c r="AA232" s="70">
        <v>55.0</v>
      </c>
      <c r="AB232" s="70">
        <v>60.0</v>
      </c>
      <c r="AC232" s="70">
        <v>280.0</v>
      </c>
      <c r="AD232" s="70">
        <v>46.67</v>
      </c>
      <c r="AE232" s="70">
        <v>397.0</v>
      </c>
      <c r="AF232" s="70">
        <f t="shared" si="1"/>
        <v>80</v>
      </c>
    </row>
    <row r="233">
      <c r="A233" s="46" t="s">
        <v>538</v>
      </c>
      <c r="B233" s="79" t="s">
        <v>90</v>
      </c>
      <c r="C233" s="85" t="s">
        <v>121</v>
      </c>
      <c r="D233" s="46" t="s">
        <v>28</v>
      </c>
      <c r="E233" s="46" t="s">
        <v>31</v>
      </c>
      <c r="F233" s="46" t="s">
        <v>82</v>
      </c>
      <c r="G233" s="46" t="s">
        <v>31</v>
      </c>
      <c r="H233" s="46"/>
      <c r="I233" s="46"/>
      <c r="J233" s="46"/>
      <c r="K233" s="46"/>
      <c r="L233" s="46"/>
      <c r="M233" s="46"/>
      <c r="N233" s="46" t="s">
        <v>90</v>
      </c>
      <c r="O233" s="46"/>
      <c r="P233" s="46" t="s">
        <v>2998</v>
      </c>
      <c r="Q233" s="70">
        <v>0.0</v>
      </c>
      <c r="R233" s="70">
        <v>0.0</v>
      </c>
      <c r="S233" s="70">
        <v>1.0</v>
      </c>
      <c r="T233" s="70">
        <v>0.0</v>
      </c>
      <c r="U233" s="70">
        <v>1.0</v>
      </c>
      <c r="V233" s="70">
        <v>0.0</v>
      </c>
      <c r="W233" s="70">
        <v>20.0</v>
      </c>
      <c r="X233" s="70">
        <v>10.0</v>
      </c>
      <c r="Y233" s="70">
        <v>230.0</v>
      </c>
      <c r="Z233" s="70">
        <v>10.0</v>
      </c>
      <c r="AA233" s="70">
        <v>230.0</v>
      </c>
      <c r="AB233" s="70">
        <v>5.0</v>
      </c>
      <c r="AC233" s="70">
        <v>505.0</v>
      </c>
      <c r="AD233" s="70">
        <v>84.17</v>
      </c>
      <c r="AE233" s="70">
        <v>404.0</v>
      </c>
      <c r="AF233" s="70">
        <f t="shared" si="1"/>
        <v>20</v>
      </c>
    </row>
    <row r="234">
      <c r="A234" s="46" t="s">
        <v>547</v>
      </c>
      <c r="B234" s="84" t="s">
        <v>128</v>
      </c>
      <c r="C234" s="78" t="s">
        <v>81</v>
      </c>
      <c r="D234" s="46" t="s">
        <v>28</v>
      </c>
      <c r="E234" s="46" t="s">
        <v>31</v>
      </c>
      <c r="F234" s="46" t="s">
        <v>82</v>
      </c>
      <c r="G234" s="46" t="s">
        <v>31</v>
      </c>
      <c r="H234" s="46"/>
      <c r="I234" s="46"/>
      <c r="J234" s="46"/>
      <c r="K234" s="46"/>
      <c r="L234" s="46"/>
      <c r="M234" s="46"/>
      <c r="N234" s="46" t="s">
        <v>2780</v>
      </c>
      <c r="O234" s="46" t="s">
        <v>2801</v>
      </c>
      <c r="P234" s="46" t="s">
        <v>2999</v>
      </c>
      <c r="Q234" s="70">
        <v>2.0</v>
      </c>
      <c r="R234" s="70">
        <v>0.0</v>
      </c>
      <c r="S234" s="70">
        <v>0.0</v>
      </c>
      <c r="T234" s="70">
        <v>0.0</v>
      </c>
      <c r="U234" s="70">
        <v>0.0</v>
      </c>
      <c r="V234" s="70">
        <v>0.0</v>
      </c>
      <c r="W234" s="70">
        <v>109.0</v>
      </c>
      <c r="X234" s="70">
        <v>66.0</v>
      </c>
      <c r="Y234" s="70">
        <v>84.0</v>
      </c>
      <c r="Z234" s="70">
        <v>81.0</v>
      </c>
      <c r="AA234" s="70">
        <v>99.0</v>
      </c>
      <c r="AB234" s="70">
        <v>32.0</v>
      </c>
      <c r="AC234" s="70">
        <v>471.0</v>
      </c>
      <c r="AD234" s="70">
        <v>78.5</v>
      </c>
      <c r="AE234" s="70">
        <v>408.0</v>
      </c>
      <c r="AF234" s="70">
        <f t="shared" si="1"/>
        <v>147</v>
      </c>
    </row>
    <row r="235">
      <c r="A235" s="46" t="s">
        <v>237</v>
      </c>
      <c r="B235" s="88" t="s">
        <v>226</v>
      </c>
      <c r="C235" s="46"/>
      <c r="D235" s="46" t="s">
        <v>240</v>
      </c>
      <c r="E235" s="46" t="s">
        <v>31</v>
      </c>
      <c r="F235" s="46">
        <v>1.0</v>
      </c>
      <c r="G235" s="46"/>
      <c r="H235" s="46"/>
      <c r="I235" s="46"/>
      <c r="J235" s="46"/>
      <c r="K235" s="46"/>
      <c r="L235" s="46"/>
      <c r="M235" s="46"/>
      <c r="N235" s="46" t="s">
        <v>2877</v>
      </c>
      <c r="O235" s="46"/>
      <c r="P235" s="46" t="s">
        <v>3000</v>
      </c>
      <c r="Q235" s="70">
        <v>0.0</v>
      </c>
      <c r="R235" s="70">
        <v>1.0</v>
      </c>
      <c r="S235" s="70">
        <v>0.0</v>
      </c>
      <c r="T235" s="70">
        <v>0.0</v>
      </c>
      <c r="U235" s="70">
        <v>0.0</v>
      </c>
      <c r="V235" s="70">
        <v>0.0</v>
      </c>
      <c r="W235" s="70">
        <v>47.0</v>
      </c>
      <c r="X235" s="70">
        <v>82.0</v>
      </c>
      <c r="Y235" s="70">
        <v>57.0</v>
      </c>
      <c r="Z235" s="70">
        <v>42.0</v>
      </c>
      <c r="AA235" s="70">
        <v>47.0</v>
      </c>
      <c r="AB235" s="70">
        <v>63.0</v>
      </c>
      <c r="AC235" s="70">
        <v>338.0</v>
      </c>
      <c r="AD235" s="70">
        <v>56.33</v>
      </c>
      <c r="AE235" s="70">
        <v>410.0</v>
      </c>
      <c r="AF235" s="70">
        <f t="shared" si="1"/>
        <v>124</v>
      </c>
    </row>
    <row r="236">
      <c r="A236" s="46" t="s">
        <v>260</v>
      </c>
      <c r="B236" s="85" t="s">
        <v>121</v>
      </c>
      <c r="C236" s="46"/>
      <c r="D236" s="46" t="s">
        <v>262</v>
      </c>
      <c r="E236" s="46" t="s">
        <v>31</v>
      </c>
      <c r="F236" s="46">
        <v>1.0</v>
      </c>
      <c r="G236" s="46"/>
      <c r="H236" s="46"/>
      <c r="I236" s="46"/>
      <c r="J236" s="46"/>
      <c r="K236" s="46"/>
      <c r="L236" s="46"/>
      <c r="M236" s="46"/>
      <c r="N236" s="46" t="s">
        <v>2808</v>
      </c>
      <c r="O236" s="46"/>
      <c r="P236" s="46" t="s">
        <v>3001</v>
      </c>
      <c r="Q236" s="70">
        <v>0.0</v>
      </c>
      <c r="R236" s="70">
        <v>0.0</v>
      </c>
      <c r="S236" s="70">
        <v>1.0</v>
      </c>
      <c r="T236" s="70">
        <v>0.0</v>
      </c>
      <c r="U236" s="70">
        <v>0.0</v>
      </c>
      <c r="V236" s="70">
        <v>0.0</v>
      </c>
      <c r="W236" s="70">
        <v>30.0</v>
      </c>
      <c r="X236" s="70">
        <v>45.0</v>
      </c>
      <c r="Y236" s="70">
        <v>135.0</v>
      </c>
      <c r="Z236" s="70">
        <v>45.0</v>
      </c>
      <c r="AA236" s="70">
        <v>90.0</v>
      </c>
      <c r="AB236" s="70">
        <v>30.0</v>
      </c>
      <c r="AC236" s="70">
        <v>375.0</v>
      </c>
      <c r="AD236" s="70">
        <v>62.5</v>
      </c>
      <c r="AE236" s="70">
        <v>412.0</v>
      </c>
      <c r="AF236" s="70">
        <f t="shared" si="1"/>
        <v>90</v>
      </c>
    </row>
    <row r="237">
      <c r="A237" s="46" t="s">
        <v>553</v>
      </c>
      <c r="B237" s="84" t="s">
        <v>128</v>
      </c>
      <c r="C237" s="87" t="s">
        <v>131</v>
      </c>
      <c r="D237" s="46" t="s">
        <v>28</v>
      </c>
      <c r="E237" s="46" t="s">
        <v>31</v>
      </c>
      <c r="F237" s="46">
        <v>1.0</v>
      </c>
      <c r="G237" s="46"/>
      <c r="H237" s="46"/>
      <c r="I237" s="46"/>
      <c r="J237" s="46"/>
      <c r="K237" s="46"/>
      <c r="L237" s="46"/>
      <c r="M237" s="46"/>
      <c r="N237" s="46" t="s">
        <v>2768</v>
      </c>
      <c r="O237" s="46"/>
      <c r="P237" s="46" t="s">
        <v>2956</v>
      </c>
      <c r="Q237" s="70">
        <v>0.0</v>
      </c>
      <c r="R237" s="70">
        <v>0.0</v>
      </c>
      <c r="S237" s="70">
        <v>0.0</v>
      </c>
      <c r="T237" s="70">
        <v>0.0</v>
      </c>
      <c r="U237" s="70">
        <v>0.0</v>
      </c>
      <c r="V237" s="70">
        <v>1.0</v>
      </c>
      <c r="W237" s="70">
        <v>10.0</v>
      </c>
      <c r="X237" s="70">
        <v>55.0</v>
      </c>
      <c r="Y237" s="70">
        <v>30.0</v>
      </c>
      <c r="Z237" s="70">
        <v>35.0</v>
      </c>
      <c r="AA237" s="70">
        <v>45.0</v>
      </c>
      <c r="AB237" s="70">
        <v>90.0</v>
      </c>
      <c r="AC237" s="70">
        <v>265.0</v>
      </c>
      <c r="AD237" s="70">
        <v>44.17</v>
      </c>
      <c r="AE237" s="70">
        <v>413.0</v>
      </c>
      <c r="AF237" s="70">
        <f t="shared" si="1"/>
        <v>90</v>
      </c>
    </row>
    <row r="238">
      <c r="A238" s="46" t="s">
        <v>557</v>
      </c>
      <c r="B238" s="73" t="s">
        <v>33</v>
      </c>
      <c r="C238" s="85" t="s">
        <v>121</v>
      </c>
      <c r="D238" s="46" t="s">
        <v>28</v>
      </c>
      <c r="E238" s="46" t="s">
        <v>28</v>
      </c>
      <c r="F238" s="46">
        <v>0.0</v>
      </c>
      <c r="G238" s="46" t="s">
        <v>31</v>
      </c>
      <c r="H238" s="46"/>
      <c r="I238" s="46"/>
      <c r="J238" s="46"/>
      <c r="K238" s="46"/>
      <c r="L238" s="46"/>
      <c r="M238" s="46"/>
      <c r="N238" s="46" t="s">
        <v>2801</v>
      </c>
      <c r="O238" s="46"/>
      <c r="P238" s="46" t="s">
        <v>3002</v>
      </c>
      <c r="Q238" s="70">
        <v>0.0</v>
      </c>
      <c r="R238" s="70">
        <v>0.0</v>
      </c>
      <c r="S238" s="70">
        <v>2.0</v>
      </c>
      <c r="T238" s="70">
        <v>0.0</v>
      </c>
      <c r="U238" s="70">
        <v>0.0</v>
      </c>
      <c r="V238" s="70">
        <v>0.0</v>
      </c>
      <c r="W238" s="70">
        <v>60.0</v>
      </c>
      <c r="X238" s="70">
        <v>50.0</v>
      </c>
      <c r="Y238" s="70">
        <v>120.0</v>
      </c>
      <c r="Z238" s="70">
        <v>90.0</v>
      </c>
      <c r="AA238" s="70">
        <v>80.0</v>
      </c>
      <c r="AB238" s="70">
        <v>30.0</v>
      </c>
      <c r="AC238" s="70">
        <v>430.0</v>
      </c>
      <c r="AD238" s="70">
        <v>71.67</v>
      </c>
      <c r="AE238" s="70">
        <v>418.0</v>
      </c>
      <c r="AF238" s="70">
        <f t="shared" si="1"/>
        <v>140</v>
      </c>
    </row>
    <row r="239">
      <c r="A239" s="46" t="s">
        <v>558</v>
      </c>
      <c r="B239" s="88" t="s">
        <v>226</v>
      </c>
      <c r="C239" s="46"/>
      <c r="D239" s="46" t="s">
        <v>28</v>
      </c>
      <c r="E239" s="46" t="s">
        <v>31</v>
      </c>
      <c r="F239" s="46" t="s">
        <v>82</v>
      </c>
      <c r="G239" s="46" t="s">
        <v>31</v>
      </c>
      <c r="H239" s="46"/>
      <c r="I239" s="46"/>
      <c r="J239" s="46"/>
      <c r="K239" s="46"/>
      <c r="L239" s="46"/>
      <c r="M239" s="46"/>
      <c r="N239" s="46" t="s">
        <v>2775</v>
      </c>
      <c r="O239" s="46"/>
      <c r="P239" s="46" t="s">
        <v>3003</v>
      </c>
      <c r="Q239" s="70">
        <v>0.0</v>
      </c>
      <c r="R239" s="70">
        <v>2.0</v>
      </c>
      <c r="S239" s="70">
        <v>0.0</v>
      </c>
      <c r="T239" s="70">
        <v>0.0</v>
      </c>
      <c r="U239" s="70">
        <v>0.0</v>
      </c>
      <c r="V239" s="70">
        <v>0.0</v>
      </c>
      <c r="W239" s="70">
        <v>75.0</v>
      </c>
      <c r="X239" s="70">
        <v>125.0</v>
      </c>
      <c r="Y239" s="70">
        <v>75.0</v>
      </c>
      <c r="Z239" s="70">
        <v>30.0</v>
      </c>
      <c r="AA239" s="70">
        <v>75.0</v>
      </c>
      <c r="AB239" s="70">
        <v>85.0</v>
      </c>
      <c r="AC239" s="70">
        <v>465.0</v>
      </c>
      <c r="AD239" s="70">
        <v>77.5</v>
      </c>
      <c r="AE239" s="70">
        <v>419.0</v>
      </c>
      <c r="AF239" s="70">
        <f t="shared" si="1"/>
        <v>155</v>
      </c>
    </row>
    <row r="240">
      <c r="A240" s="46" t="s">
        <v>559</v>
      </c>
      <c r="B240" s="88" t="s">
        <v>226</v>
      </c>
      <c r="C240" s="46"/>
      <c r="D240" s="46" t="s">
        <v>28</v>
      </c>
      <c r="E240" s="46" t="s">
        <v>31</v>
      </c>
      <c r="F240" s="46" t="s">
        <v>82</v>
      </c>
      <c r="G240" s="46" t="s">
        <v>31</v>
      </c>
      <c r="H240" s="46"/>
      <c r="I240" s="46"/>
      <c r="J240" s="46"/>
      <c r="K240" s="46"/>
      <c r="L240" s="46"/>
      <c r="M240" s="46"/>
      <c r="N240" s="46" t="s">
        <v>2775</v>
      </c>
      <c r="O240" s="46"/>
      <c r="P240" s="46" t="s">
        <v>3004</v>
      </c>
      <c r="Q240" s="70">
        <v>2.0</v>
      </c>
      <c r="R240" s="70">
        <v>0.0</v>
      </c>
      <c r="S240" s="70">
        <v>0.0</v>
      </c>
      <c r="T240" s="70">
        <v>0.0</v>
      </c>
      <c r="U240" s="70">
        <v>0.0</v>
      </c>
      <c r="V240" s="70">
        <v>0.0</v>
      </c>
      <c r="W240" s="70">
        <v>120.0</v>
      </c>
      <c r="X240" s="70">
        <v>100.0</v>
      </c>
      <c r="Y240" s="70">
        <v>85.0</v>
      </c>
      <c r="Z240" s="70">
        <v>30.0</v>
      </c>
      <c r="AA240" s="70">
        <v>85.0</v>
      </c>
      <c r="AB240" s="70">
        <v>45.0</v>
      </c>
      <c r="AC240" s="70">
        <v>465.0</v>
      </c>
      <c r="AD240" s="70">
        <v>77.5</v>
      </c>
      <c r="AE240" s="70">
        <v>420.0</v>
      </c>
      <c r="AF240" s="70">
        <f t="shared" si="1"/>
        <v>130</v>
      </c>
    </row>
    <row r="241">
      <c r="A241" s="46" t="s">
        <v>561</v>
      </c>
      <c r="B241" s="73" t="s">
        <v>33</v>
      </c>
      <c r="C241" s="46"/>
      <c r="D241" s="46" t="s">
        <v>28</v>
      </c>
      <c r="E241" s="46" t="s">
        <v>31</v>
      </c>
      <c r="F241" s="46" t="s">
        <v>82</v>
      </c>
      <c r="G241" s="46" t="s">
        <v>31</v>
      </c>
      <c r="H241" s="46"/>
      <c r="I241" s="46"/>
      <c r="J241" s="46"/>
      <c r="K241" s="46"/>
      <c r="L241" s="46"/>
      <c r="M241" s="46"/>
      <c r="N241" s="46" t="s">
        <v>2768</v>
      </c>
      <c r="O241" s="46"/>
      <c r="P241" s="46" t="s">
        <v>3005</v>
      </c>
      <c r="Q241" s="70">
        <v>0.0</v>
      </c>
      <c r="R241" s="70">
        <v>0.0</v>
      </c>
      <c r="S241" s="70">
        <v>0.0</v>
      </c>
      <c r="T241" s="70">
        <v>2.0</v>
      </c>
      <c r="U241" s="70">
        <v>0.0</v>
      </c>
      <c r="V241" s="70">
        <v>0.0</v>
      </c>
      <c r="W241" s="70">
        <v>85.0</v>
      </c>
      <c r="X241" s="70">
        <v>97.0</v>
      </c>
      <c r="Y241" s="70">
        <v>66.0</v>
      </c>
      <c r="Z241" s="70">
        <v>105.0</v>
      </c>
      <c r="AA241" s="70">
        <v>66.0</v>
      </c>
      <c r="AB241" s="70">
        <v>65.0</v>
      </c>
      <c r="AC241" s="70">
        <v>484.0</v>
      </c>
      <c r="AD241" s="70">
        <v>80.67</v>
      </c>
      <c r="AE241" s="70">
        <v>424.0</v>
      </c>
      <c r="AF241" s="70">
        <f t="shared" si="1"/>
        <v>202</v>
      </c>
    </row>
    <row r="242">
      <c r="A242" s="46" t="s">
        <v>563</v>
      </c>
      <c r="B242" s="73" t="s">
        <v>33</v>
      </c>
      <c r="C242" s="82" t="s">
        <v>186</v>
      </c>
      <c r="D242" s="46" t="s">
        <v>28</v>
      </c>
      <c r="E242" s="46" t="s">
        <v>31</v>
      </c>
      <c r="F242" s="46" t="s">
        <v>82</v>
      </c>
      <c r="G242" s="46" t="s">
        <v>31</v>
      </c>
      <c r="H242" s="46"/>
      <c r="I242" s="46"/>
      <c r="J242" s="46"/>
      <c r="K242" s="46"/>
      <c r="L242" s="46"/>
      <c r="M242" s="46"/>
      <c r="N242" s="46" t="s">
        <v>2763</v>
      </c>
      <c r="O242" s="46" t="s">
        <v>186</v>
      </c>
      <c r="P242" s="46" t="s">
        <v>3006</v>
      </c>
      <c r="Q242" s="70">
        <v>0.0</v>
      </c>
      <c r="R242" s="70">
        <v>0.0</v>
      </c>
      <c r="S242" s="70">
        <v>2.0</v>
      </c>
      <c r="T242" s="70">
        <v>0.0</v>
      </c>
      <c r="U242" s="70">
        <v>0.0</v>
      </c>
      <c r="V242" s="70">
        <v>0.0</v>
      </c>
      <c r="W242" s="70">
        <v>60.0</v>
      </c>
      <c r="X242" s="70">
        <v>78.0</v>
      </c>
      <c r="Y242" s="70">
        <v>135.0</v>
      </c>
      <c r="Z242" s="70">
        <v>91.0</v>
      </c>
      <c r="AA242" s="70">
        <v>85.0</v>
      </c>
      <c r="AB242" s="70">
        <v>36.0</v>
      </c>
      <c r="AC242" s="70">
        <v>485.0</v>
      </c>
      <c r="AD242" s="70">
        <v>80.83</v>
      </c>
      <c r="AE242" s="70">
        <v>425.0</v>
      </c>
      <c r="AF242" s="70">
        <f t="shared" si="1"/>
        <v>169</v>
      </c>
    </row>
    <row r="243">
      <c r="A243" s="46" t="s">
        <v>570</v>
      </c>
      <c r="B243" s="68" t="s">
        <v>29</v>
      </c>
      <c r="C243" s="81" t="s">
        <v>111</v>
      </c>
      <c r="D243" s="46" t="s">
        <v>64</v>
      </c>
      <c r="E243" s="46" t="s">
        <v>31</v>
      </c>
      <c r="F243" s="46">
        <v>1.0</v>
      </c>
      <c r="G243" s="46"/>
      <c r="H243" s="46"/>
      <c r="I243" s="46"/>
      <c r="J243" s="46" t="s">
        <v>31</v>
      </c>
      <c r="K243" s="46"/>
      <c r="L243" s="46"/>
      <c r="M243" s="46"/>
      <c r="N243" s="46" t="s">
        <v>29</v>
      </c>
      <c r="O243" s="46"/>
      <c r="P243" s="46" t="s">
        <v>3007</v>
      </c>
      <c r="Q243" s="70">
        <v>0.0</v>
      </c>
      <c r="R243" s="70">
        <v>0.0</v>
      </c>
      <c r="S243" s="70">
        <v>1.0</v>
      </c>
      <c r="T243" s="70">
        <v>0.0</v>
      </c>
      <c r="U243" s="70">
        <v>0.0</v>
      </c>
      <c r="V243" s="70">
        <v>0.0</v>
      </c>
      <c r="W243" s="70">
        <v>60.0</v>
      </c>
      <c r="X243" s="70">
        <v>40.0</v>
      </c>
      <c r="Y243" s="70">
        <v>80.0</v>
      </c>
      <c r="Z243" s="70">
        <v>60.0</v>
      </c>
      <c r="AA243" s="70">
        <v>45.0</v>
      </c>
      <c r="AB243" s="70">
        <v>40.0</v>
      </c>
      <c r="AC243" s="70">
        <v>325.0</v>
      </c>
      <c r="AD243" s="70">
        <v>54.17</v>
      </c>
      <c r="AE243" s="70">
        <v>433.0</v>
      </c>
      <c r="AF243" s="70">
        <f t="shared" si="1"/>
        <v>100</v>
      </c>
    </row>
    <row r="244">
      <c r="A244" s="46" t="s">
        <v>582</v>
      </c>
      <c r="B244" s="69" t="s">
        <v>30</v>
      </c>
      <c r="C244" s="72" t="s">
        <v>56</v>
      </c>
      <c r="D244" s="46" t="s">
        <v>28</v>
      </c>
      <c r="E244" s="46" t="s">
        <v>31</v>
      </c>
      <c r="F244" s="46">
        <v>2.0</v>
      </c>
      <c r="G244" s="46"/>
      <c r="H244" s="46"/>
      <c r="I244" s="46"/>
      <c r="J244" s="46"/>
      <c r="K244" s="46"/>
      <c r="L244" s="46"/>
      <c r="M244" s="46"/>
      <c r="N244" s="46" t="s">
        <v>56</v>
      </c>
      <c r="O244" s="46"/>
      <c r="P244" s="46" t="s">
        <v>3008</v>
      </c>
      <c r="Q244" s="70">
        <v>0.0</v>
      </c>
      <c r="R244" s="70">
        <v>0.0</v>
      </c>
      <c r="S244" s="70">
        <v>0.0</v>
      </c>
      <c r="T244" s="70">
        <v>0.0</v>
      </c>
      <c r="U244" s="70">
        <v>0.0</v>
      </c>
      <c r="V244" s="70">
        <v>1.0</v>
      </c>
      <c r="W244" s="70">
        <v>40.0</v>
      </c>
      <c r="X244" s="70">
        <v>45.0</v>
      </c>
      <c r="Y244" s="70">
        <v>35.0</v>
      </c>
      <c r="Z244" s="70">
        <v>30.0</v>
      </c>
      <c r="AA244" s="70">
        <v>40.0</v>
      </c>
      <c r="AB244" s="70">
        <v>55.0</v>
      </c>
      <c r="AC244" s="70">
        <v>245.0</v>
      </c>
      <c r="AD244" s="70">
        <v>40.83</v>
      </c>
      <c r="AE244" s="70">
        <v>436.0</v>
      </c>
      <c r="AF244" s="70">
        <f t="shared" si="1"/>
        <v>75</v>
      </c>
    </row>
    <row r="245">
      <c r="A245" s="46" t="s">
        <v>573</v>
      </c>
      <c r="B245" s="69" t="s">
        <v>30</v>
      </c>
      <c r="C245" s="72" t="s">
        <v>56</v>
      </c>
      <c r="D245" s="46" t="s">
        <v>28</v>
      </c>
      <c r="E245" s="46" t="s">
        <v>28</v>
      </c>
      <c r="F245" s="46">
        <v>1.0</v>
      </c>
      <c r="G245" s="46"/>
      <c r="H245" s="46"/>
      <c r="I245" s="46"/>
      <c r="J245" s="46"/>
      <c r="K245" s="46"/>
      <c r="L245" s="46"/>
      <c r="M245" s="46"/>
      <c r="N245" s="46" t="s">
        <v>56</v>
      </c>
      <c r="O245" s="46"/>
      <c r="P245" s="46" t="s">
        <v>3009</v>
      </c>
      <c r="Q245" s="70">
        <v>0.0</v>
      </c>
      <c r="R245" s="70">
        <v>0.0</v>
      </c>
      <c r="S245" s="70">
        <v>0.0</v>
      </c>
      <c r="T245" s="70">
        <v>0.0</v>
      </c>
      <c r="U245" s="70">
        <v>0.0</v>
      </c>
      <c r="V245" s="70">
        <v>2.0</v>
      </c>
      <c r="W245" s="70">
        <v>75.0</v>
      </c>
      <c r="X245" s="70">
        <v>80.0</v>
      </c>
      <c r="Y245" s="70">
        <v>70.0</v>
      </c>
      <c r="Z245" s="70">
        <v>65.0</v>
      </c>
      <c r="AA245" s="70">
        <v>75.0</v>
      </c>
      <c r="AB245" s="70">
        <v>90.0</v>
      </c>
      <c r="AC245" s="70">
        <v>455.0</v>
      </c>
      <c r="AD245" s="70">
        <v>75.83</v>
      </c>
      <c r="AE245" s="70">
        <v>437.0</v>
      </c>
      <c r="AF245" s="70">
        <f t="shared" si="1"/>
        <v>145</v>
      </c>
    </row>
    <row r="246">
      <c r="A246" s="46" t="s">
        <v>575</v>
      </c>
      <c r="B246" s="79" t="s">
        <v>90</v>
      </c>
      <c r="C246" s="68" t="s">
        <v>29</v>
      </c>
      <c r="D246" s="46" t="s">
        <v>28</v>
      </c>
      <c r="E246" s="46" t="s">
        <v>28</v>
      </c>
      <c r="F246" s="46">
        <v>0.0</v>
      </c>
      <c r="G246" s="46" t="s">
        <v>31</v>
      </c>
      <c r="H246" s="46"/>
      <c r="I246" s="46"/>
      <c r="J246" s="46"/>
      <c r="K246" s="46"/>
      <c r="L246" s="46"/>
      <c r="M246" s="46"/>
      <c r="N246" s="46" t="s">
        <v>90</v>
      </c>
      <c r="O246" s="46" t="s">
        <v>29</v>
      </c>
      <c r="P246" s="46" t="s">
        <v>3010</v>
      </c>
      <c r="Q246" s="70">
        <v>0.0</v>
      </c>
      <c r="R246" s="70">
        <v>2.0</v>
      </c>
      <c r="S246" s="70">
        <v>1.0</v>
      </c>
      <c r="T246" s="70">
        <v>0.0</v>
      </c>
      <c r="U246" s="70">
        <v>0.0</v>
      </c>
      <c r="V246" s="70">
        <v>0.0</v>
      </c>
      <c r="W246" s="70">
        <v>60.0</v>
      </c>
      <c r="X246" s="70">
        <v>95.0</v>
      </c>
      <c r="Y246" s="70">
        <v>80.0</v>
      </c>
      <c r="Z246" s="70">
        <v>60.0</v>
      </c>
      <c r="AA246" s="70">
        <v>80.0</v>
      </c>
      <c r="AB246" s="70">
        <v>30.0</v>
      </c>
      <c r="AC246" s="70">
        <v>405.0</v>
      </c>
      <c r="AD246" s="70">
        <v>67.5</v>
      </c>
      <c r="AE246" s="70">
        <v>440.0</v>
      </c>
      <c r="AF246" s="70">
        <f t="shared" si="1"/>
        <v>155</v>
      </c>
    </row>
    <row r="247">
      <c r="A247" s="46" t="s">
        <v>580</v>
      </c>
      <c r="B247" s="79" t="s">
        <v>90</v>
      </c>
      <c r="C247" s="72" t="s">
        <v>56</v>
      </c>
      <c r="D247" s="46" t="s">
        <v>28</v>
      </c>
      <c r="E247" s="46" t="s">
        <v>31</v>
      </c>
      <c r="F247" s="46">
        <v>1.0</v>
      </c>
      <c r="G247" s="46"/>
      <c r="H247" s="46"/>
      <c r="I247" s="46"/>
      <c r="J247" s="46"/>
      <c r="K247" s="46"/>
      <c r="L247" s="46"/>
      <c r="M247" s="46"/>
      <c r="N247" s="46" t="s">
        <v>90</v>
      </c>
      <c r="O247" s="46"/>
      <c r="P247" s="46" t="s">
        <v>3011</v>
      </c>
      <c r="Q247" s="70">
        <v>0.0</v>
      </c>
      <c r="R247" s="70">
        <v>0.0</v>
      </c>
      <c r="S247" s="70">
        <v>0.0</v>
      </c>
      <c r="T247" s="70">
        <v>0.0</v>
      </c>
      <c r="U247" s="70">
        <v>0.0</v>
      </c>
      <c r="V247" s="70">
        <v>1.0</v>
      </c>
      <c r="W247" s="70">
        <v>65.0</v>
      </c>
      <c r="X247" s="70">
        <v>65.0</v>
      </c>
      <c r="Y247" s="70">
        <v>45.0</v>
      </c>
      <c r="Z247" s="70">
        <v>75.0</v>
      </c>
      <c r="AA247" s="70">
        <v>45.0</v>
      </c>
      <c r="AB247" s="70">
        <v>95.0</v>
      </c>
      <c r="AC247" s="70">
        <v>390.0</v>
      </c>
      <c r="AD247" s="70">
        <v>65.0</v>
      </c>
      <c r="AE247" s="70">
        <v>442.0</v>
      </c>
      <c r="AF247" s="70">
        <f t="shared" si="1"/>
        <v>140</v>
      </c>
    </row>
    <row r="248">
      <c r="A248" s="46" t="s">
        <v>576</v>
      </c>
      <c r="B248" s="76" t="s">
        <v>44</v>
      </c>
      <c r="C248" s="84" t="s">
        <v>128</v>
      </c>
      <c r="D248" s="46" t="s">
        <v>28</v>
      </c>
      <c r="E248" s="46" t="s">
        <v>28</v>
      </c>
      <c r="F248" s="46">
        <v>0.0</v>
      </c>
      <c r="G248" s="46" t="s">
        <v>31</v>
      </c>
      <c r="H248" s="46"/>
      <c r="I248" s="46"/>
      <c r="J248" s="46"/>
      <c r="K248" s="46"/>
      <c r="L248" s="46"/>
      <c r="M248" s="46"/>
      <c r="N248" s="46" t="s">
        <v>2780</v>
      </c>
      <c r="O248" s="46" t="s">
        <v>2768</v>
      </c>
      <c r="P248" s="46" t="s">
        <v>3012</v>
      </c>
      <c r="Q248" s="70">
        <v>2.0</v>
      </c>
      <c r="R248" s="70">
        <v>0.0</v>
      </c>
      <c r="S248" s="70">
        <v>0.0</v>
      </c>
      <c r="T248" s="70">
        <v>0.0</v>
      </c>
      <c r="U248" s="70">
        <v>0.0</v>
      </c>
      <c r="V248" s="70">
        <v>0.0</v>
      </c>
      <c r="W248" s="70">
        <v>95.0</v>
      </c>
      <c r="X248" s="70">
        <v>85.0</v>
      </c>
      <c r="Y248" s="70">
        <v>85.0</v>
      </c>
      <c r="Z248" s="70">
        <v>65.0</v>
      </c>
      <c r="AA248" s="70">
        <v>65.0</v>
      </c>
      <c r="AB248" s="70">
        <v>35.0</v>
      </c>
      <c r="AC248" s="70">
        <v>430.0</v>
      </c>
      <c r="AD248" s="70">
        <v>71.67</v>
      </c>
      <c r="AE248" s="70">
        <v>444.0</v>
      </c>
      <c r="AF248" s="70">
        <f t="shared" si="1"/>
        <v>150</v>
      </c>
    </row>
    <row r="249">
      <c r="A249" s="46" t="s">
        <v>577</v>
      </c>
      <c r="B249" s="76" t="s">
        <v>44</v>
      </c>
      <c r="C249" s="46"/>
      <c r="D249" s="46" t="s">
        <v>49</v>
      </c>
      <c r="E249" s="46" t="s">
        <v>31</v>
      </c>
      <c r="F249" s="46">
        <v>1.0</v>
      </c>
      <c r="G249" s="46"/>
      <c r="H249" s="46"/>
      <c r="I249" s="46"/>
      <c r="J249" s="46"/>
      <c r="K249" s="46"/>
      <c r="L249" s="46"/>
      <c r="M249" s="46"/>
      <c r="N249" s="46" t="s">
        <v>2780</v>
      </c>
      <c r="O249" s="46" t="s">
        <v>2801</v>
      </c>
      <c r="P249" s="46" t="s">
        <v>3013</v>
      </c>
      <c r="Q249" s="70">
        <v>1.0</v>
      </c>
      <c r="R249" s="70">
        <v>0.0</v>
      </c>
      <c r="S249" s="70">
        <v>0.0</v>
      </c>
      <c r="T249" s="70">
        <v>0.0</v>
      </c>
      <c r="U249" s="70">
        <v>0.0</v>
      </c>
      <c r="V249" s="70">
        <v>0.0</v>
      </c>
      <c r="W249" s="70">
        <v>76.0</v>
      </c>
      <c r="X249" s="70">
        <v>48.0</v>
      </c>
      <c r="Y249" s="70">
        <v>48.0</v>
      </c>
      <c r="Z249" s="70">
        <v>57.0</v>
      </c>
      <c r="AA249" s="70">
        <v>62.0</v>
      </c>
      <c r="AB249" s="70">
        <v>34.0</v>
      </c>
      <c r="AC249" s="70">
        <v>325.0</v>
      </c>
      <c r="AD249" s="70">
        <v>54.17</v>
      </c>
      <c r="AE249" s="70">
        <v>445.0</v>
      </c>
      <c r="AF249" s="70">
        <f t="shared" si="1"/>
        <v>105</v>
      </c>
    </row>
    <row r="250">
      <c r="A250" s="46" t="s">
        <v>574</v>
      </c>
      <c r="B250" s="76" t="s">
        <v>44</v>
      </c>
      <c r="C250" s="84" t="s">
        <v>128</v>
      </c>
      <c r="D250" s="46" t="s">
        <v>28</v>
      </c>
      <c r="E250" s="46" t="s">
        <v>28</v>
      </c>
      <c r="F250" s="46">
        <v>1.0</v>
      </c>
      <c r="G250" s="46"/>
      <c r="H250" s="46"/>
      <c r="I250" s="46"/>
      <c r="J250" s="46"/>
      <c r="K250" s="46"/>
      <c r="L250" s="46"/>
      <c r="M250" s="46"/>
      <c r="N250" s="46" t="s">
        <v>2780</v>
      </c>
      <c r="O250" s="46"/>
      <c r="P250" s="46" t="s">
        <v>3014</v>
      </c>
      <c r="Q250" s="70">
        <v>2.0</v>
      </c>
      <c r="R250" s="70">
        <v>0.0</v>
      </c>
      <c r="S250" s="70">
        <v>0.0</v>
      </c>
      <c r="T250" s="70">
        <v>0.0</v>
      </c>
      <c r="U250" s="70">
        <v>0.0</v>
      </c>
      <c r="V250" s="70">
        <v>0.0</v>
      </c>
      <c r="W250" s="70">
        <v>75.0</v>
      </c>
      <c r="X250" s="70">
        <v>65.0</v>
      </c>
      <c r="Y250" s="70">
        <v>55.0</v>
      </c>
      <c r="Z250" s="70">
        <v>65.0</v>
      </c>
      <c r="AA250" s="70">
        <v>55.0</v>
      </c>
      <c r="AB250" s="70">
        <v>69.0</v>
      </c>
      <c r="AC250" s="70">
        <v>384.0</v>
      </c>
      <c r="AD250" s="70">
        <v>64.0</v>
      </c>
      <c r="AE250" s="70">
        <v>447.0</v>
      </c>
      <c r="AF250" s="70">
        <f t="shared" si="1"/>
        <v>130</v>
      </c>
    </row>
    <row r="251">
      <c r="A251" s="46" t="s">
        <v>572</v>
      </c>
      <c r="B251" s="68" t="s">
        <v>29</v>
      </c>
      <c r="C251" s="69" t="s">
        <v>30</v>
      </c>
      <c r="D251" s="46" t="s">
        <v>28</v>
      </c>
      <c r="E251" s="46" t="s">
        <v>28</v>
      </c>
      <c r="F251" s="46">
        <v>0.0</v>
      </c>
      <c r="G251" s="46" t="s">
        <v>31</v>
      </c>
      <c r="H251" s="46"/>
      <c r="I251" s="46"/>
      <c r="J251" s="46"/>
      <c r="K251" s="46"/>
      <c r="L251" s="46"/>
      <c r="M251" s="46"/>
      <c r="N251" s="46" t="s">
        <v>29</v>
      </c>
      <c r="O251" s="46"/>
      <c r="P251" s="46" t="s">
        <v>3015</v>
      </c>
      <c r="Q251" s="70">
        <v>2.0</v>
      </c>
      <c r="R251" s="70">
        <v>0.0</v>
      </c>
      <c r="S251" s="70">
        <v>0.0</v>
      </c>
      <c r="T251" s="70">
        <v>0.0</v>
      </c>
      <c r="U251" s="70">
        <v>0.0</v>
      </c>
      <c r="V251" s="70">
        <v>0.0</v>
      </c>
      <c r="W251" s="70">
        <v>114.0</v>
      </c>
      <c r="X251" s="70">
        <v>85.0</v>
      </c>
      <c r="Y251" s="70">
        <v>70.0</v>
      </c>
      <c r="Z251" s="70">
        <v>85.0</v>
      </c>
      <c r="AA251" s="70">
        <v>80.0</v>
      </c>
      <c r="AB251" s="70">
        <v>30.0</v>
      </c>
      <c r="AC251" s="70">
        <v>464.0</v>
      </c>
      <c r="AD251" s="70">
        <v>77.33</v>
      </c>
      <c r="AE251" s="70">
        <v>449.0</v>
      </c>
      <c r="AF251" s="70">
        <f t="shared" si="1"/>
        <v>170</v>
      </c>
    </row>
    <row r="252">
      <c r="A252" s="46" t="s">
        <v>578</v>
      </c>
      <c r="B252" s="79" t="s">
        <v>90</v>
      </c>
      <c r="C252" s="46"/>
      <c r="D252" s="46" t="s">
        <v>28</v>
      </c>
      <c r="E252" s="46" t="s">
        <v>31</v>
      </c>
      <c r="F252" s="46">
        <v>1.0</v>
      </c>
      <c r="G252" s="46"/>
      <c r="H252" s="46"/>
      <c r="I252" s="46"/>
      <c r="J252" s="46"/>
      <c r="K252" s="46"/>
      <c r="L252" s="46"/>
      <c r="M252" s="46"/>
      <c r="N252" s="46" t="s">
        <v>90</v>
      </c>
      <c r="O252" s="46"/>
      <c r="P252" s="46" t="s">
        <v>3016</v>
      </c>
      <c r="Q252" s="70">
        <v>0.0</v>
      </c>
      <c r="R252" s="70">
        <v>0.0</v>
      </c>
      <c r="S252" s="70">
        <v>1.0</v>
      </c>
      <c r="T252" s="70">
        <v>0.0</v>
      </c>
      <c r="U252" s="70">
        <v>0.0</v>
      </c>
      <c r="V252" s="70">
        <v>0.0</v>
      </c>
      <c r="W252" s="70">
        <v>50.0</v>
      </c>
      <c r="X252" s="70">
        <v>40.0</v>
      </c>
      <c r="Y252" s="70">
        <v>85.0</v>
      </c>
      <c r="Z252" s="70">
        <v>40.0</v>
      </c>
      <c r="AA252" s="70">
        <v>65.0</v>
      </c>
      <c r="AB252" s="70">
        <v>25.0</v>
      </c>
      <c r="AC252" s="70">
        <v>305.0</v>
      </c>
      <c r="AD252" s="70">
        <v>50.83</v>
      </c>
      <c r="AE252" s="70">
        <v>450.0</v>
      </c>
      <c r="AF252" s="70">
        <f t="shared" si="1"/>
        <v>80</v>
      </c>
    </row>
    <row r="253">
      <c r="A253" s="46" t="s">
        <v>566</v>
      </c>
      <c r="B253" s="68" t="s">
        <v>29</v>
      </c>
      <c r="C253" s="69" t="s">
        <v>30</v>
      </c>
      <c r="D253" s="46" t="s">
        <v>28</v>
      </c>
      <c r="E253" s="46" t="s">
        <v>31</v>
      </c>
      <c r="F253" s="46">
        <v>1.0</v>
      </c>
      <c r="G253" s="46"/>
      <c r="H253" s="46"/>
      <c r="I253" s="46"/>
      <c r="J253" s="46"/>
      <c r="K253" s="46"/>
      <c r="L253" s="46"/>
      <c r="M253" s="46"/>
      <c r="N253" s="46" t="s">
        <v>29</v>
      </c>
      <c r="O253" s="46"/>
      <c r="P253" s="46" t="s">
        <v>3017</v>
      </c>
      <c r="Q253" s="70">
        <v>1.0</v>
      </c>
      <c r="R253" s="70">
        <v>0.0</v>
      </c>
      <c r="S253" s="70">
        <v>0.0</v>
      </c>
      <c r="T253" s="70">
        <v>0.0</v>
      </c>
      <c r="U253" s="70">
        <v>0.0</v>
      </c>
      <c r="V253" s="70">
        <v>0.0</v>
      </c>
      <c r="W253" s="70">
        <v>69.0</v>
      </c>
      <c r="X253" s="70">
        <v>55.0</v>
      </c>
      <c r="Y253" s="70">
        <v>45.0</v>
      </c>
      <c r="Z253" s="70">
        <v>55.0</v>
      </c>
      <c r="AA253" s="70">
        <v>55.0</v>
      </c>
      <c r="AB253" s="70">
        <v>15.0</v>
      </c>
      <c r="AC253" s="70">
        <v>294.0</v>
      </c>
      <c r="AD253" s="70">
        <v>49.0</v>
      </c>
      <c r="AE253" s="70">
        <v>451.0</v>
      </c>
      <c r="AF253" s="70">
        <f t="shared" si="1"/>
        <v>110</v>
      </c>
    </row>
    <row r="254">
      <c r="A254" s="46" t="s">
        <v>556</v>
      </c>
      <c r="B254" s="84" t="s">
        <v>128</v>
      </c>
      <c r="C254" s="87" t="s">
        <v>131</v>
      </c>
      <c r="D254" s="46" t="s">
        <v>28</v>
      </c>
      <c r="E254" s="46" t="s">
        <v>28</v>
      </c>
      <c r="F254" s="46">
        <v>0.0</v>
      </c>
      <c r="G254" s="46" t="s">
        <v>31</v>
      </c>
      <c r="H254" s="46"/>
      <c r="I254" s="46"/>
      <c r="J254" s="46"/>
      <c r="K254" s="46"/>
      <c r="L254" s="46"/>
      <c r="M254" s="46"/>
      <c r="N254" s="46" t="s">
        <v>2768</v>
      </c>
      <c r="O254" s="46"/>
      <c r="P254" s="46" t="s">
        <v>3018</v>
      </c>
      <c r="Q254" s="70">
        <v>0.0</v>
      </c>
      <c r="R254" s="70">
        <v>0.0</v>
      </c>
      <c r="S254" s="70">
        <v>0.0</v>
      </c>
      <c r="T254" s="70">
        <v>0.0</v>
      </c>
      <c r="U254" s="70">
        <v>0.0</v>
      </c>
      <c r="V254" s="70">
        <v>2.0</v>
      </c>
      <c r="W254" s="70">
        <v>35.0</v>
      </c>
      <c r="X254" s="70">
        <v>100.0</v>
      </c>
      <c r="Y254" s="70">
        <v>50.0</v>
      </c>
      <c r="Z254" s="70">
        <v>50.0</v>
      </c>
      <c r="AA254" s="70">
        <v>70.0</v>
      </c>
      <c r="AB254" s="70">
        <v>120.0</v>
      </c>
      <c r="AC254" s="70">
        <v>425.0</v>
      </c>
      <c r="AD254" s="70">
        <v>70.83</v>
      </c>
      <c r="AE254" s="70">
        <v>1421.0</v>
      </c>
      <c r="AF254" s="70">
        <f t="shared" si="1"/>
        <v>150</v>
      </c>
    </row>
    <row r="255">
      <c r="A255" s="45" t="s">
        <v>579</v>
      </c>
      <c r="B255" s="93" t="s">
        <v>44</v>
      </c>
      <c r="C255" s="94" t="s">
        <v>128</v>
      </c>
      <c r="D255" s="46"/>
      <c r="E255" s="46"/>
      <c r="F255" s="46">
        <v>1.0</v>
      </c>
      <c r="G255" s="46"/>
      <c r="H255" s="46"/>
      <c r="I255" s="46"/>
      <c r="J255" s="46"/>
      <c r="K255" s="46"/>
      <c r="L255" s="46"/>
      <c r="M255" s="46"/>
      <c r="N255" s="46"/>
      <c r="O255" s="46"/>
      <c r="P255" s="46" t="s">
        <v>3019</v>
      </c>
      <c r="Q255" s="70">
        <v>1.0</v>
      </c>
      <c r="R255" s="70">
        <v>0.0</v>
      </c>
      <c r="S255" s="70">
        <v>0.0</v>
      </c>
      <c r="T255" s="70">
        <v>0.0</v>
      </c>
      <c r="U255" s="70">
        <v>1.0</v>
      </c>
      <c r="V255" s="70">
        <v>0.0</v>
      </c>
      <c r="W255" s="70">
        <v>55.0</v>
      </c>
      <c r="X255" s="70">
        <v>45.0</v>
      </c>
      <c r="Y255" s="70">
        <v>45.0</v>
      </c>
      <c r="Z255" s="70">
        <v>25.0</v>
      </c>
      <c r="AA255" s="70">
        <v>25.0</v>
      </c>
      <c r="AB255" s="70">
        <v>15.0</v>
      </c>
      <c r="AC255" s="70">
        <v>210.0</v>
      </c>
      <c r="AD255" s="70">
        <v>35.0</v>
      </c>
      <c r="AE255" s="46"/>
      <c r="AF255" s="70">
        <f t="shared" si="1"/>
        <v>70</v>
      </c>
    </row>
    <row r="256">
      <c r="A256" s="46" t="s">
        <v>583</v>
      </c>
      <c r="B256" s="80" t="s">
        <v>147</v>
      </c>
      <c r="C256" s="81" t="s">
        <v>111</v>
      </c>
      <c r="D256" s="46" t="s">
        <v>28</v>
      </c>
      <c r="E256" s="46" t="s">
        <v>31</v>
      </c>
      <c r="F256" s="46">
        <v>1.0</v>
      </c>
      <c r="G256" s="46"/>
      <c r="H256" s="46"/>
      <c r="I256" s="46"/>
      <c r="J256" s="46"/>
      <c r="K256" s="46"/>
      <c r="L256" s="46"/>
      <c r="M256" s="46"/>
      <c r="N256" s="46" t="s">
        <v>2780</v>
      </c>
      <c r="O256" s="46" t="s">
        <v>2803</v>
      </c>
      <c r="P256" s="46" t="s">
        <v>3020</v>
      </c>
      <c r="Q256" s="70">
        <v>0.0</v>
      </c>
      <c r="R256" s="70">
        <v>1.0</v>
      </c>
      <c r="S256" s="70">
        <v>0.0</v>
      </c>
      <c r="T256" s="70">
        <v>0.0</v>
      </c>
      <c r="U256" s="70">
        <v>0.0</v>
      </c>
      <c r="V256" s="70">
        <v>0.0</v>
      </c>
      <c r="W256" s="70">
        <v>53.0</v>
      </c>
      <c r="X256" s="70">
        <v>54.0</v>
      </c>
      <c r="Y256" s="70">
        <v>53.0</v>
      </c>
      <c r="Z256" s="70">
        <v>37.0</v>
      </c>
      <c r="AA256" s="70">
        <v>46.0</v>
      </c>
      <c r="AB256" s="70">
        <v>45.0</v>
      </c>
      <c r="AC256" s="70">
        <v>288.0</v>
      </c>
      <c r="AD256" s="70">
        <v>48.0</v>
      </c>
      <c r="AE256" s="70">
        <v>458.0</v>
      </c>
      <c r="AF256" s="70">
        <f t="shared" si="1"/>
        <v>91</v>
      </c>
    </row>
    <row r="257">
      <c r="A257" s="46" t="s">
        <v>585</v>
      </c>
      <c r="B257" s="84" t="s">
        <v>128</v>
      </c>
      <c r="C257" s="46"/>
      <c r="D257" s="46" t="s">
        <v>587</v>
      </c>
      <c r="E257" s="46" t="s">
        <v>31</v>
      </c>
      <c r="F257" s="46">
        <v>1.0</v>
      </c>
      <c r="G257" s="46"/>
      <c r="H257" s="46"/>
      <c r="I257" s="46"/>
      <c r="J257" s="46" t="s">
        <v>31</v>
      </c>
      <c r="K257" s="46"/>
      <c r="L257" s="46"/>
      <c r="M257" s="46"/>
      <c r="N257" s="46" t="s">
        <v>2763</v>
      </c>
      <c r="O257" s="46"/>
      <c r="P257" s="46" t="s">
        <v>3021</v>
      </c>
      <c r="Q257" s="70">
        <v>0.0</v>
      </c>
      <c r="R257" s="70">
        <v>0.0</v>
      </c>
      <c r="S257" s="70">
        <v>1.0</v>
      </c>
      <c r="T257" s="70">
        <v>0.0</v>
      </c>
      <c r="U257" s="70">
        <v>0.0</v>
      </c>
      <c r="V257" s="70">
        <v>0.0</v>
      </c>
      <c r="W257" s="70">
        <v>50.0</v>
      </c>
      <c r="X257" s="70">
        <v>50.0</v>
      </c>
      <c r="Y257" s="70">
        <v>95.0</v>
      </c>
      <c r="Z257" s="70">
        <v>40.0</v>
      </c>
      <c r="AA257" s="70">
        <v>50.0</v>
      </c>
      <c r="AB257" s="70">
        <v>35.0</v>
      </c>
      <c r="AC257" s="70">
        <v>320.0</v>
      </c>
      <c r="AD257" s="70">
        <v>53.33</v>
      </c>
      <c r="AE257" s="70">
        <v>462.0</v>
      </c>
      <c r="AF257" s="70">
        <f t="shared" si="1"/>
        <v>90</v>
      </c>
    </row>
    <row r="258">
      <c r="A258" s="46" t="s">
        <v>591</v>
      </c>
      <c r="B258" s="69" t="s">
        <v>30</v>
      </c>
      <c r="C258" s="46"/>
      <c r="D258" s="46" t="s">
        <v>28</v>
      </c>
      <c r="E258" s="46" t="s">
        <v>28</v>
      </c>
      <c r="F258" s="46">
        <v>0.0</v>
      </c>
      <c r="G258" s="46" t="s">
        <v>31</v>
      </c>
      <c r="H258" s="46"/>
      <c r="I258" s="46"/>
      <c r="J258" s="46"/>
      <c r="K258" s="46"/>
      <c r="L258" s="46"/>
      <c r="M258" s="46"/>
      <c r="N258" s="46" t="s">
        <v>2801</v>
      </c>
      <c r="O258" s="46"/>
      <c r="P258" s="46" t="s">
        <v>3022</v>
      </c>
      <c r="Q258" s="70">
        <v>0.0</v>
      </c>
      <c r="R258" s="70">
        <v>0.0</v>
      </c>
      <c r="S258" s="70">
        <v>2.0</v>
      </c>
      <c r="T258" s="70">
        <v>0.0</v>
      </c>
      <c r="U258" s="70">
        <v>0.0</v>
      </c>
      <c r="V258" s="70">
        <v>0.0</v>
      </c>
      <c r="W258" s="70">
        <v>65.0</v>
      </c>
      <c r="X258" s="70">
        <v>90.0</v>
      </c>
      <c r="Y258" s="70">
        <v>120.0</v>
      </c>
      <c r="Z258" s="70">
        <v>85.0</v>
      </c>
      <c r="AA258" s="70">
        <v>70.0</v>
      </c>
      <c r="AB258" s="70">
        <v>60.0</v>
      </c>
      <c r="AC258" s="70">
        <v>490.0</v>
      </c>
      <c r="AD258" s="70">
        <v>81.67</v>
      </c>
      <c r="AE258" s="70">
        <v>464.0</v>
      </c>
      <c r="AF258" s="70">
        <f t="shared" si="1"/>
        <v>175</v>
      </c>
    </row>
    <row r="259">
      <c r="A259" s="46" t="s">
        <v>590</v>
      </c>
      <c r="B259" s="79" t="s">
        <v>90</v>
      </c>
      <c r="C259" s="69" t="s">
        <v>30</v>
      </c>
      <c r="D259" s="46" t="s">
        <v>28</v>
      </c>
      <c r="E259" s="46" t="s">
        <v>31</v>
      </c>
      <c r="F259" s="46">
        <v>2.0</v>
      </c>
      <c r="G259" s="46"/>
      <c r="H259" s="46"/>
      <c r="I259" s="46"/>
      <c r="J259" s="46"/>
      <c r="K259" s="46"/>
      <c r="L259" s="46"/>
      <c r="M259" s="46"/>
      <c r="N259" s="46" t="s">
        <v>90</v>
      </c>
      <c r="O259" s="46"/>
      <c r="P259" s="46" t="s">
        <v>3023</v>
      </c>
      <c r="Q259" s="70">
        <v>0.0</v>
      </c>
      <c r="R259" s="70">
        <v>0.0</v>
      </c>
      <c r="S259" s="70">
        <v>1.0</v>
      </c>
      <c r="T259" s="70">
        <v>0.0</v>
      </c>
      <c r="U259" s="70">
        <v>0.0</v>
      </c>
      <c r="V259" s="70">
        <v>0.0</v>
      </c>
      <c r="W259" s="70">
        <v>30.0</v>
      </c>
      <c r="X259" s="70">
        <v>45.0</v>
      </c>
      <c r="Y259" s="70">
        <v>59.0</v>
      </c>
      <c r="Z259" s="70">
        <v>30.0</v>
      </c>
      <c r="AA259" s="70">
        <v>39.0</v>
      </c>
      <c r="AB259" s="70">
        <v>57.0</v>
      </c>
      <c r="AC259" s="70">
        <v>260.0</v>
      </c>
      <c r="AD259" s="70">
        <v>43.33</v>
      </c>
      <c r="AE259" s="70">
        <v>472.0</v>
      </c>
      <c r="AF259" s="70">
        <f t="shared" si="1"/>
        <v>75</v>
      </c>
    </row>
    <row r="260">
      <c r="A260" s="46" t="s">
        <v>594</v>
      </c>
      <c r="B260" s="69" t="s">
        <v>30</v>
      </c>
      <c r="C260" s="46"/>
      <c r="D260" s="46" t="s">
        <v>290</v>
      </c>
      <c r="E260" s="46" t="s">
        <v>31</v>
      </c>
      <c r="F260" s="46">
        <v>2.0</v>
      </c>
      <c r="G260" s="46"/>
      <c r="H260" s="46"/>
      <c r="I260" s="46"/>
      <c r="J260" s="46"/>
      <c r="K260" s="46"/>
      <c r="L260" s="46"/>
      <c r="M260" s="46"/>
      <c r="N260" s="46" t="s">
        <v>2763</v>
      </c>
      <c r="O260" s="46" t="s">
        <v>2768</v>
      </c>
      <c r="P260" s="46" t="s">
        <v>3024</v>
      </c>
      <c r="Q260" s="70">
        <v>1.0</v>
      </c>
      <c r="R260" s="70">
        <v>0.0</v>
      </c>
      <c r="S260" s="70">
        <v>0.0</v>
      </c>
      <c r="T260" s="70">
        <v>0.0</v>
      </c>
      <c r="U260" s="70">
        <v>0.0</v>
      </c>
      <c r="V260" s="70">
        <v>0.0</v>
      </c>
      <c r="W260" s="70">
        <v>55.0</v>
      </c>
      <c r="X260" s="70">
        <v>47.0</v>
      </c>
      <c r="Y260" s="70">
        <v>52.0</v>
      </c>
      <c r="Z260" s="70">
        <v>40.0</v>
      </c>
      <c r="AA260" s="70">
        <v>40.0</v>
      </c>
      <c r="AB260" s="70">
        <v>41.0</v>
      </c>
      <c r="AC260" s="70">
        <v>275.0</v>
      </c>
      <c r="AD260" s="70">
        <v>45.83</v>
      </c>
      <c r="AE260" s="70">
        <v>480.0</v>
      </c>
      <c r="AF260" s="70">
        <f t="shared" si="1"/>
        <v>87</v>
      </c>
    </row>
    <row r="261">
      <c r="A261" s="46" t="s">
        <v>597</v>
      </c>
      <c r="B261" s="89" t="s">
        <v>177</v>
      </c>
      <c r="C261" s="80" t="s">
        <v>147</v>
      </c>
      <c r="D261" s="46" t="s">
        <v>28</v>
      </c>
      <c r="E261" s="46" t="s">
        <v>31</v>
      </c>
      <c r="F261" s="46" t="s">
        <v>82</v>
      </c>
      <c r="G261" s="46" t="s">
        <v>31</v>
      </c>
      <c r="H261" s="46"/>
      <c r="I261" s="46"/>
      <c r="J261" s="46"/>
      <c r="K261" s="46"/>
      <c r="L261" s="46"/>
      <c r="M261" s="46"/>
      <c r="N261" s="46" t="s">
        <v>2801</v>
      </c>
      <c r="O261" s="46"/>
      <c r="P261" s="46" t="s">
        <v>3025</v>
      </c>
      <c r="Q261" s="70">
        <v>0.0</v>
      </c>
      <c r="R261" s="70">
        <v>0.0</v>
      </c>
      <c r="S261" s="70">
        <v>1.0</v>
      </c>
      <c r="T261" s="70">
        <v>0.0</v>
      </c>
      <c r="U261" s="70">
        <v>1.0</v>
      </c>
      <c r="V261" s="70">
        <v>0.0</v>
      </c>
      <c r="W261" s="70">
        <v>50.0</v>
      </c>
      <c r="X261" s="70">
        <v>92.0</v>
      </c>
      <c r="Y261" s="70">
        <v>108.0</v>
      </c>
      <c r="Z261" s="70">
        <v>92.0</v>
      </c>
      <c r="AA261" s="70">
        <v>108.0</v>
      </c>
      <c r="AB261" s="70">
        <v>35.0</v>
      </c>
      <c r="AC261" s="70">
        <v>485.0</v>
      </c>
      <c r="AD261" s="70">
        <v>80.83</v>
      </c>
      <c r="AE261" s="70">
        <v>486.0</v>
      </c>
      <c r="AF261" s="70">
        <f t="shared" si="1"/>
        <v>184</v>
      </c>
    </row>
    <row r="262">
      <c r="A262" s="45" t="s">
        <v>595</v>
      </c>
      <c r="B262" s="69" t="s">
        <v>30</v>
      </c>
      <c r="C262" s="46"/>
      <c r="D262" s="46" t="s">
        <v>128</v>
      </c>
      <c r="E262" s="46"/>
      <c r="F262" s="46">
        <v>1.0</v>
      </c>
      <c r="G262" s="46"/>
      <c r="H262" s="46"/>
      <c r="I262" s="46"/>
      <c r="J262" s="46"/>
      <c r="K262" s="46"/>
      <c r="L262" s="46"/>
      <c r="M262" s="46"/>
      <c r="N262" s="46"/>
      <c r="O262" s="46"/>
      <c r="P262" s="46" t="s">
        <v>3026</v>
      </c>
      <c r="Q262" s="70">
        <v>0.0</v>
      </c>
      <c r="R262" s="70">
        <v>2.0</v>
      </c>
      <c r="S262" s="70">
        <v>0.0</v>
      </c>
      <c r="T262" s="70">
        <v>0.0</v>
      </c>
      <c r="U262" s="70">
        <v>0.0</v>
      </c>
      <c r="V262" s="70">
        <v>0.0</v>
      </c>
      <c r="W262" s="70">
        <v>61.0</v>
      </c>
      <c r="X262" s="70">
        <v>72.0</v>
      </c>
      <c r="Y262" s="70">
        <v>57.0</v>
      </c>
      <c r="Z262" s="70">
        <v>55.0</v>
      </c>
      <c r="AA262" s="70">
        <v>55.0</v>
      </c>
      <c r="AB262" s="70">
        <v>65.0</v>
      </c>
      <c r="AC262" s="70">
        <v>365.0</v>
      </c>
      <c r="AD262" s="70">
        <v>60.83</v>
      </c>
      <c r="AE262" s="46"/>
      <c r="AF262" s="70">
        <f t="shared" si="1"/>
        <v>127</v>
      </c>
    </row>
    <row r="263">
      <c r="A263" s="46" t="s">
        <v>602</v>
      </c>
      <c r="B263" s="76" t="s">
        <v>44</v>
      </c>
      <c r="C263" s="46"/>
      <c r="D263" s="46" t="s">
        <v>28</v>
      </c>
      <c r="E263" s="46" t="s">
        <v>28</v>
      </c>
      <c r="F263" s="46">
        <v>0.0</v>
      </c>
      <c r="G263" s="46" t="s">
        <v>31</v>
      </c>
      <c r="H263" s="46"/>
      <c r="I263" s="46"/>
      <c r="J263" s="46"/>
      <c r="K263" s="46"/>
      <c r="L263" s="46"/>
      <c r="M263" s="46"/>
      <c r="N263" s="46" t="s">
        <v>2803</v>
      </c>
      <c r="O263" s="46"/>
      <c r="P263" s="46" t="s">
        <v>3027</v>
      </c>
      <c r="Q263" s="70">
        <v>0.0</v>
      </c>
      <c r="R263" s="70">
        <v>2.0</v>
      </c>
      <c r="S263" s="70">
        <v>0.0</v>
      </c>
      <c r="T263" s="70">
        <v>0.0</v>
      </c>
      <c r="U263" s="70">
        <v>0.0</v>
      </c>
      <c r="V263" s="70">
        <v>0.0</v>
      </c>
      <c r="W263" s="70">
        <v>80.0</v>
      </c>
      <c r="X263" s="70">
        <v>92.0</v>
      </c>
      <c r="Y263" s="70">
        <v>65.0</v>
      </c>
      <c r="Z263" s="70">
        <v>65.0</v>
      </c>
      <c r="AA263" s="70">
        <v>80.0</v>
      </c>
      <c r="AB263" s="70">
        <v>68.0</v>
      </c>
      <c r="AC263" s="70">
        <v>450.0</v>
      </c>
      <c r="AD263" s="70">
        <v>75.0</v>
      </c>
      <c r="AE263" s="70">
        <v>41.0</v>
      </c>
      <c r="AF263" s="70">
        <f t="shared" si="1"/>
        <v>157</v>
      </c>
    </row>
    <row r="264">
      <c r="A264" s="46" t="s">
        <v>406</v>
      </c>
      <c r="B264" s="69" t="s">
        <v>30</v>
      </c>
      <c r="C264" s="76" t="s">
        <v>44</v>
      </c>
      <c r="D264" s="46" t="s">
        <v>409</v>
      </c>
      <c r="E264" s="46" t="s">
        <v>31</v>
      </c>
      <c r="F264" s="46">
        <v>1.0</v>
      </c>
      <c r="G264" s="46"/>
      <c r="H264" s="46"/>
      <c r="I264" s="46"/>
      <c r="J264" s="46"/>
      <c r="K264" s="46"/>
      <c r="L264" s="46"/>
      <c r="M264" s="46"/>
      <c r="N264" s="46" t="s">
        <v>2780</v>
      </c>
      <c r="O264" s="46" t="s">
        <v>186</v>
      </c>
      <c r="P264" s="46" t="s">
        <v>3028</v>
      </c>
      <c r="Q264" s="70">
        <v>0.0</v>
      </c>
      <c r="R264" s="70">
        <v>0.0</v>
      </c>
      <c r="S264" s="70">
        <v>0.0</v>
      </c>
      <c r="T264" s="70">
        <v>0.0</v>
      </c>
      <c r="U264" s="70">
        <v>1.0</v>
      </c>
      <c r="V264" s="70">
        <v>0.0</v>
      </c>
      <c r="W264" s="70">
        <v>50.0</v>
      </c>
      <c r="X264" s="70">
        <v>60.0</v>
      </c>
      <c r="Y264" s="70">
        <v>60.0</v>
      </c>
      <c r="Z264" s="70">
        <v>60.0</v>
      </c>
      <c r="AA264" s="70">
        <v>60.0</v>
      </c>
      <c r="AB264" s="70">
        <v>30.0</v>
      </c>
      <c r="AC264" s="70">
        <v>320.0</v>
      </c>
      <c r="AD264" s="70">
        <v>53.33</v>
      </c>
      <c r="AE264" s="70">
        <v>43.0</v>
      </c>
      <c r="AF264" s="70">
        <f t="shared" si="1"/>
        <v>120</v>
      </c>
    </row>
    <row r="265">
      <c r="A265" s="46" t="s">
        <v>588</v>
      </c>
      <c r="B265" s="69" t="s">
        <v>30</v>
      </c>
      <c r="C265" s="46"/>
      <c r="D265" s="46" t="s">
        <v>28</v>
      </c>
      <c r="E265" s="46" t="s">
        <v>28</v>
      </c>
      <c r="F265" s="46">
        <v>0.0</v>
      </c>
      <c r="G265" s="46" t="s">
        <v>31</v>
      </c>
      <c r="H265" s="46"/>
      <c r="I265" s="46"/>
      <c r="J265" s="46"/>
      <c r="K265" s="46"/>
      <c r="L265" s="46"/>
      <c r="M265" s="46"/>
      <c r="N265" s="46" t="s">
        <v>2801</v>
      </c>
      <c r="O265" s="46"/>
      <c r="P265" s="46" t="s">
        <v>3029</v>
      </c>
      <c r="Q265" s="70">
        <v>1.0</v>
      </c>
      <c r="R265" s="70">
        <v>1.0</v>
      </c>
      <c r="S265" s="70">
        <v>0.0</v>
      </c>
      <c r="T265" s="70">
        <v>0.0</v>
      </c>
      <c r="U265" s="70">
        <v>0.0</v>
      </c>
      <c r="V265" s="70">
        <v>0.0</v>
      </c>
      <c r="W265" s="70">
        <v>105.0</v>
      </c>
      <c r="X265" s="70">
        <v>105.0</v>
      </c>
      <c r="Y265" s="70">
        <v>75.0</v>
      </c>
      <c r="Z265" s="70">
        <v>65.0</v>
      </c>
      <c r="AA265" s="70">
        <v>100.0</v>
      </c>
      <c r="AB265" s="70">
        <v>50.0</v>
      </c>
      <c r="AC265" s="70">
        <v>500.0</v>
      </c>
      <c r="AD265" s="70">
        <v>83.33</v>
      </c>
      <c r="AE265" s="70">
        <v>130.0</v>
      </c>
      <c r="AF265" s="70">
        <f t="shared" si="1"/>
        <v>170</v>
      </c>
    </row>
    <row r="266">
      <c r="A266" s="46" t="s">
        <v>453</v>
      </c>
      <c r="B266" s="69" t="s">
        <v>30</v>
      </c>
      <c r="C266" s="80" t="s">
        <v>147</v>
      </c>
      <c r="D266" s="46" t="s">
        <v>28</v>
      </c>
      <c r="E266" s="46" t="s">
        <v>28</v>
      </c>
      <c r="F266" s="46">
        <v>0.0</v>
      </c>
      <c r="G266" s="46" t="s">
        <v>31</v>
      </c>
      <c r="H266" s="46"/>
      <c r="I266" s="46"/>
      <c r="J266" s="46"/>
      <c r="K266" s="46"/>
      <c r="L266" s="46"/>
      <c r="M266" s="46"/>
      <c r="N266" s="46" t="s">
        <v>90</v>
      </c>
      <c r="O266" s="46" t="s">
        <v>2877</v>
      </c>
      <c r="P266" s="46" t="s">
        <v>3030</v>
      </c>
      <c r="Q266" s="70">
        <v>0.0</v>
      </c>
      <c r="R266" s="70">
        <v>0.0</v>
      </c>
      <c r="S266" s="70">
        <v>2.0</v>
      </c>
      <c r="T266" s="70">
        <v>0.0</v>
      </c>
      <c r="U266" s="70">
        <v>0.0</v>
      </c>
      <c r="V266" s="70">
        <v>0.0</v>
      </c>
      <c r="W266" s="70">
        <v>70.0</v>
      </c>
      <c r="X266" s="70">
        <v>90.0</v>
      </c>
      <c r="Y266" s="70">
        <v>110.0</v>
      </c>
      <c r="Z266" s="70">
        <v>60.0</v>
      </c>
      <c r="AA266" s="70">
        <v>75.0</v>
      </c>
      <c r="AB266" s="70">
        <v>95.0</v>
      </c>
      <c r="AC266" s="70">
        <v>500.0</v>
      </c>
      <c r="AD266" s="70">
        <v>83.33</v>
      </c>
      <c r="AE266" s="70">
        <v>381.0</v>
      </c>
      <c r="AF266" s="70">
        <f t="shared" si="1"/>
        <v>150</v>
      </c>
    </row>
    <row r="267">
      <c r="A267" s="46" t="s">
        <v>129</v>
      </c>
      <c r="B267" s="87" t="s">
        <v>131</v>
      </c>
      <c r="C267" s="85" t="s">
        <v>121</v>
      </c>
      <c r="D267" s="46" t="s">
        <v>131</v>
      </c>
      <c r="E267" s="46" t="s">
        <v>31</v>
      </c>
      <c r="F267" s="46">
        <v>2.0</v>
      </c>
      <c r="G267" s="46"/>
      <c r="H267" s="46"/>
      <c r="I267" s="46"/>
      <c r="J267" s="46"/>
      <c r="K267" s="46"/>
      <c r="L267" s="46"/>
      <c r="M267" s="46"/>
      <c r="N267" s="46" t="s">
        <v>2763</v>
      </c>
      <c r="O267" s="46"/>
      <c r="P267" s="46" t="s">
        <v>3031</v>
      </c>
      <c r="Q267" s="70">
        <v>0.0</v>
      </c>
      <c r="R267" s="70">
        <v>0.0</v>
      </c>
      <c r="S267" s="70">
        <v>1.0</v>
      </c>
      <c r="T267" s="70">
        <v>0.0</v>
      </c>
      <c r="U267" s="70">
        <v>0.0</v>
      </c>
      <c r="V267" s="70">
        <v>0.0</v>
      </c>
      <c r="W267" s="70">
        <v>50.0</v>
      </c>
      <c r="X267" s="70">
        <v>70.0</v>
      </c>
      <c r="Y267" s="70">
        <v>100.0</v>
      </c>
      <c r="Z267" s="70">
        <v>40.0</v>
      </c>
      <c r="AA267" s="70">
        <v>40.0</v>
      </c>
      <c r="AB267" s="70">
        <v>30.0</v>
      </c>
      <c r="AC267" s="70">
        <v>330.0</v>
      </c>
      <c r="AD267" s="70">
        <v>55.0</v>
      </c>
      <c r="AE267" s="70">
        <v>385.0</v>
      </c>
      <c r="AF267" s="70">
        <f t="shared" si="1"/>
        <v>110</v>
      </c>
    </row>
    <row r="268">
      <c r="A268" s="46" t="s">
        <v>610</v>
      </c>
      <c r="B268" s="73" t="s">
        <v>33</v>
      </c>
      <c r="C268" s="46"/>
      <c r="D268" s="46" t="s">
        <v>28</v>
      </c>
      <c r="E268" s="46" t="s">
        <v>31</v>
      </c>
      <c r="F268" s="46">
        <v>1.0</v>
      </c>
      <c r="G268" s="46"/>
      <c r="H268" s="46"/>
      <c r="I268" s="46"/>
      <c r="J268" s="46"/>
      <c r="K268" s="46"/>
      <c r="L268" s="46"/>
      <c r="M268" s="46"/>
      <c r="N268" s="46" t="s">
        <v>2768</v>
      </c>
      <c r="O268" s="46"/>
      <c r="P268" s="46" t="s">
        <v>3032</v>
      </c>
      <c r="Q268" s="70">
        <v>0.0</v>
      </c>
      <c r="R268" s="70">
        <v>1.0</v>
      </c>
      <c r="S268" s="70">
        <v>0.0</v>
      </c>
      <c r="T268" s="70">
        <v>0.0</v>
      </c>
      <c r="U268" s="70">
        <v>0.0</v>
      </c>
      <c r="V268" s="70">
        <v>0.0</v>
      </c>
      <c r="W268" s="70">
        <v>70.0</v>
      </c>
      <c r="X268" s="70">
        <v>90.0</v>
      </c>
      <c r="Y268" s="70">
        <v>45.0</v>
      </c>
      <c r="Z268" s="70">
        <v>15.0</v>
      </c>
      <c r="AA268" s="70">
        <v>45.0</v>
      </c>
      <c r="AB268" s="70">
        <v>50.0</v>
      </c>
      <c r="AC268" s="70">
        <v>315.0</v>
      </c>
      <c r="AD268" s="70">
        <v>52.5</v>
      </c>
      <c r="AE268" s="70">
        <v>398.0</v>
      </c>
      <c r="AF268" s="70">
        <f t="shared" si="1"/>
        <v>105</v>
      </c>
    </row>
    <row r="269">
      <c r="A269" s="46" t="s">
        <v>614</v>
      </c>
      <c r="B269" s="89" t="s">
        <v>177</v>
      </c>
      <c r="C269" s="46"/>
      <c r="D269" s="46" t="s">
        <v>28</v>
      </c>
      <c r="E269" s="46" t="s">
        <v>31</v>
      </c>
      <c r="F269" s="46">
        <v>1.0</v>
      </c>
      <c r="G269" s="46"/>
      <c r="H269" s="46"/>
      <c r="I269" s="46"/>
      <c r="J269" s="46"/>
      <c r="K269" s="46"/>
      <c r="L269" s="46"/>
      <c r="M269" s="46"/>
      <c r="N269" s="46" t="s">
        <v>2801</v>
      </c>
      <c r="O269" s="46"/>
      <c r="P269" s="46" t="s">
        <v>3033</v>
      </c>
      <c r="Q269" s="70">
        <v>0.0</v>
      </c>
      <c r="R269" s="70">
        <v>0.0</v>
      </c>
      <c r="S269" s="70">
        <v>0.0</v>
      </c>
      <c r="T269" s="70">
        <v>0.0</v>
      </c>
      <c r="U269" s="70">
        <v>1.0</v>
      </c>
      <c r="V269" s="70">
        <v>0.0</v>
      </c>
      <c r="W269" s="70">
        <v>60.0</v>
      </c>
      <c r="X269" s="70">
        <v>60.0</v>
      </c>
      <c r="Y269" s="70">
        <v>60.0</v>
      </c>
      <c r="Z269" s="70">
        <v>85.0</v>
      </c>
      <c r="AA269" s="70">
        <v>85.0</v>
      </c>
      <c r="AB269" s="70">
        <v>85.0</v>
      </c>
      <c r="AC269" s="70">
        <v>435.0</v>
      </c>
      <c r="AD269" s="70">
        <v>72.5</v>
      </c>
      <c r="AE269" s="70">
        <v>470.0</v>
      </c>
      <c r="AF269" s="70">
        <f t="shared" si="1"/>
        <v>145</v>
      </c>
    </row>
    <row r="270">
      <c r="A270" s="46" t="s">
        <v>697</v>
      </c>
      <c r="B270" s="85" t="s">
        <v>121</v>
      </c>
      <c r="C270" s="78" t="s">
        <v>81</v>
      </c>
      <c r="D270" s="46" t="s">
        <v>28</v>
      </c>
      <c r="E270" s="46" t="s">
        <v>31</v>
      </c>
      <c r="F270" s="46">
        <v>2.0</v>
      </c>
      <c r="G270" s="46"/>
      <c r="H270" s="46"/>
      <c r="I270" s="46"/>
      <c r="J270" s="46"/>
      <c r="K270" s="46"/>
      <c r="L270" s="46"/>
      <c r="M270" s="46"/>
      <c r="N270" s="46" t="s">
        <v>2808</v>
      </c>
      <c r="O270" s="46"/>
      <c r="P270" s="46" t="s">
        <v>2954</v>
      </c>
      <c r="Q270" s="70">
        <v>0.0</v>
      </c>
      <c r="R270" s="70">
        <v>0.0</v>
      </c>
      <c r="S270" s="70">
        <v>1.0</v>
      </c>
      <c r="T270" s="70">
        <v>0.0</v>
      </c>
      <c r="U270" s="70">
        <v>0.0</v>
      </c>
      <c r="V270" s="70">
        <v>0.0</v>
      </c>
      <c r="W270" s="70">
        <v>40.0</v>
      </c>
      <c r="X270" s="70">
        <v>80.0</v>
      </c>
      <c r="Y270" s="70">
        <v>100.0</v>
      </c>
      <c r="Z270" s="70">
        <v>30.0</v>
      </c>
      <c r="AA270" s="70">
        <v>30.0</v>
      </c>
      <c r="AB270" s="70">
        <v>20.0</v>
      </c>
      <c r="AC270" s="70">
        <v>300.0</v>
      </c>
      <c r="AD270" s="70">
        <v>50.0</v>
      </c>
      <c r="AE270" s="70">
        <v>627.0</v>
      </c>
      <c r="AF270" s="70">
        <f t="shared" si="1"/>
        <v>110</v>
      </c>
    </row>
    <row r="271">
      <c r="A271" s="46" t="s">
        <v>380</v>
      </c>
      <c r="B271" s="77" t="s">
        <v>71</v>
      </c>
      <c r="C271" s="46"/>
      <c r="D271" s="46" t="s">
        <v>28</v>
      </c>
      <c r="E271" s="46" t="s">
        <v>31</v>
      </c>
      <c r="F271" s="46" t="s">
        <v>82</v>
      </c>
      <c r="G271" s="46" t="s">
        <v>31</v>
      </c>
      <c r="H271" s="46"/>
      <c r="I271" s="46"/>
      <c r="J271" s="46"/>
      <c r="K271" s="46"/>
      <c r="L271" s="46"/>
      <c r="M271" s="46"/>
      <c r="N271" s="46" t="s">
        <v>2768</v>
      </c>
      <c r="O271" s="46"/>
      <c r="P271" s="46" t="s">
        <v>3034</v>
      </c>
      <c r="Q271" s="70">
        <v>0.0</v>
      </c>
      <c r="R271" s="70">
        <v>0.0</v>
      </c>
      <c r="S271" s="70">
        <v>0.0</v>
      </c>
      <c r="T271" s="70">
        <v>0.0</v>
      </c>
      <c r="U271" s="70">
        <v>1.0</v>
      </c>
      <c r="V271" s="70">
        <v>0.0</v>
      </c>
      <c r="W271" s="70">
        <v>60.0</v>
      </c>
      <c r="X271" s="70">
        <v>90.0</v>
      </c>
      <c r="Y271" s="70">
        <v>70.0</v>
      </c>
      <c r="Z271" s="70">
        <v>60.0</v>
      </c>
      <c r="AA271" s="70">
        <v>120.0</v>
      </c>
      <c r="AB271" s="70">
        <v>40.0</v>
      </c>
      <c r="AC271" s="70">
        <v>440.0</v>
      </c>
      <c r="AD271" s="70">
        <v>73.33</v>
      </c>
      <c r="AE271" s="70">
        <v>629.0</v>
      </c>
      <c r="AF271" s="70">
        <f t="shared" si="1"/>
        <v>150</v>
      </c>
    </row>
    <row r="272">
      <c r="A272" s="46" t="s">
        <v>698</v>
      </c>
      <c r="B272" s="84" t="s">
        <v>128</v>
      </c>
      <c r="C272" s="80" t="s">
        <v>147</v>
      </c>
      <c r="D272" s="46" t="s">
        <v>28</v>
      </c>
      <c r="E272" s="46" t="s">
        <v>31</v>
      </c>
      <c r="F272" s="46">
        <v>2.0</v>
      </c>
      <c r="G272" s="46"/>
      <c r="H272" s="46"/>
      <c r="I272" s="46"/>
      <c r="J272" s="46"/>
      <c r="K272" s="46"/>
      <c r="L272" s="46"/>
      <c r="M272" s="46"/>
      <c r="N272" s="46" t="s">
        <v>2768</v>
      </c>
      <c r="O272" s="46"/>
      <c r="P272" s="46" t="s">
        <v>3035</v>
      </c>
      <c r="Q272" s="70">
        <v>0.0</v>
      </c>
      <c r="R272" s="70">
        <v>1.0</v>
      </c>
      <c r="S272" s="70">
        <v>0.0</v>
      </c>
      <c r="T272" s="70">
        <v>0.0</v>
      </c>
      <c r="U272" s="70">
        <v>0.0</v>
      </c>
      <c r="V272" s="70">
        <v>0.0</v>
      </c>
      <c r="W272" s="70">
        <v>50.0</v>
      </c>
      <c r="X272" s="70">
        <v>72.0</v>
      </c>
      <c r="Y272" s="70">
        <v>35.0</v>
      </c>
      <c r="Z272" s="70">
        <v>35.0</v>
      </c>
      <c r="AA272" s="70">
        <v>35.0</v>
      </c>
      <c r="AB272" s="70">
        <v>65.0</v>
      </c>
      <c r="AC272" s="70">
        <v>292.0</v>
      </c>
      <c r="AD272" s="70">
        <v>48.67</v>
      </c>
      <c r="AE272" s="70">
        <v>630.0</v>
      </c>
      <c r="AF272" s="70">
        <f t="shared" si="1"/>
        <v>107</v>
      </c>
    </row>
    <row r="273">
      <c r="A273" s="46" t="s">
        <v>680</v>
      </c>
      <c r="B273" s="76" t="s">
        <v>44</v>
      </c>
      <c r="C273" s="46"/>
      <c r="D273" s="46" t="s">
        <v>28</v>
      </c>
      <c r="E273" s="46" t="s">
        <v>31</v>
      </c>
      <c r="F273" s="46" t="s">
        <v>82</v>
      </c>
      <c r="G273" s="46" t="s">
        <v>31</v>
      </c>
      <c r="H273" s="46"/>
      <c r="I273" s="46"/>
      <c r="J273" s="46"/>
      <c r="K273" s="46"/>
      <c r="L273" s="46"/>
      <c r="M273" s="46"/>
      <c r="N273" s="46" t="s">
        <v>2803</v>
      </c>
      <c r="O273" s="46"/>
      <c r="P273" s="46" t="s">
        <v>3036</v>
      </c>
      <c r="Q273" s="70">
        <v>0.0</v>
      </c>
      <c r="R273" s="70">
        <v>0.0</v>
      </c>
      <c r="S273" s="70">
        <v>0.0</v>
      </c>
      <c r="T273" s="70">
        <v>0.0</v>
      </c>
      <c r="U273" s="70">
        <v>0.0</v>
      </c>
      <c r="V273" s="70">
        <v>1.0</v>
      </c>
      <c r="W273" s="70">
        <v>43.0</v>
      </c>
      <c r="X273" s="70">
        <v>30.0</v>
      </c>
      <c r="Y273" s="70">
        <v>55.0</v>
      </c>
      <c r="Z273" s="70">
        <v>40.0</v>
      </c>
      <c r="AA273" s="70">
        <v>65.0</v>
      </c>
      <c r="AB273" s="70">
        <v>97.0</v>
      </c>
      <c r="AC273" s="70">
        <v>330.0</v>
      </c>
      <c r="AD273" s="70">
        <v>55.0</v>
      </c>
      <c r="AE273" s="70">
        <v>493.0</v>
      </c>
      <c r="AF273" s="70">
        <f t="shared" si="1"/>
        <v>70</v>
      </c>
    </row>
    <row r="274">
      <c r="A274" s="46" t="s">
        <v>286</v>
      </c>
      <c r="B274" s="76" t="s">
        <v>44</v>
      </c>
      <c r="C274" s="72" t="s">
        <v>56</v>
      </c>
      <c r="D274" s="46" t="s">
        <v>28</v>
      </c>
      <c r="E274" s="46" t="s">
        <v>31</v>
      </c>
      <c r="F274" s="46">
        <v>1.0</v>
      </c>
      <c r="G274" s="46"/>
      <c r="H274" s="46"/>
      <c r="I274" s="46"/>
      <c r="J274" s="46"/>
      <c r="K274" s="46" t="s">
        <v>31</v>
      </c>
      <c r="L274" s="46"/>
      <c r="M274" s="46"/>
      <c r="N274" s="46" t="s">
        <v>2824</v>
      </c>
      <c r="O274" s="46"/>
      <c r="P274" s="46" t="s">
        <v>3037</v>
      </c>
      <c r="Q274" s="70">
        <v>0.0</v>
      </c>
      <c r="R274" s="70">
        <v>0.0</v>
      </c>
      <c r="S274" s="70">
        <v>0.0</v>
      </c>
      <c r="T274" s="70">
        <v>0.0</v>
      </c>
      <c r="U274" s="70">
        <v>1.0</v>
      </c>
      <c r="V274" s="70">
        <v>0.0</v>
      </c>
      <c r="W274" s="70">
        <v>45.0</v>
      </c>
      <c r="X274" s="70">
        <v>20.0</v>
      </c>
      <c r="Y274" s="70">
        <v>50.0</v>
      </c>
      <c r="Z274" s="70">
        <v>60.0</v>
      </c>
      <c r="AA274" s="70">
        <v>120.0</v>
      </c>
      <c r="AB274" s="70">
        <v>50.0</v>
      </c>
      <c r="AC274" s="70">
        <v>345.0</v>
      </c>
      <c r="AD274" s="70">
        <v>57.5</v>
      </c>
      <c r="AE274" s="70">
        <v>494.0</v>
      </c>
      <c r="AF274" s="70">
        <f t="shared" si="1"/>
        <v>80</v>
      </c>
    </row>
    <row r="275">
      <c r="A275" s="46" t="s">
        <v>685</v>
      </c>
      <c r="B275" s="76" t="s">
        <v>44</v>
      </c>
      <c r="C275" s="46"/>
      <c r="D275" s="46" t="s">
        <v>686</v>
      </c>
      <c r="E275" s="46" t="s">
        <v>31</v>
      </c>
      <c r="F275" s="46">
        <v>2.0</v>
      </c>
      <c r="G275" s="46"/>
      <c r="H275" s="46"/>
      <c r="I275" s="46"/>
      <c r="J275" s="46" t="s">
        <v>31</v>
      </c>
      <c r="K275" s="46"/>
      <c r="L275" s="46"/>
      <c r="M275" s="46"/>
      <c r="N275" s="46" t="s">
        <v>2780</v>
      </c>
      <c r="O275" s="46"/>
      <c r="P275" s="46" t="s">
        <v>3038</v>
      </c>
      <c r="Q275" s="70">
        <v>0.0</v>
      </c>
      <c r="R275" s="70">
        <v>0.0</v>
      </c>
      <c r="S275" s="70">
        <v>0.0</v>
      </c>
      <c r="T275" s="70">
        <v>0.0</v>
      </c>
      <c r="U275" s="70">
        <v>0.0</v>
      </c>
      <c r="V275" s="70">
        <v>1.0</v>
      </c>
      <c r="W275" s="70">
        <v>40.0</v>
      </c>
      <c r="X275" s="70">
        <v>50.0</v>
      </c>
      <c r="Y275" s="70">
        <v>40.0</v>
      </c>
      <c r="Z275" s="70">
        <v>40.0</v>
      </c>
      <c r="AA275" s="70">
        <v>40.0</v>
      </c>
      <c r="AB275" s="70">
        <v>90.0</v>
      </c>
      <c r="AC275" s="70">
        <v>300.0</v>
      </c>
      <c r="AD275" s="70">
        <v>50.0</v>
      </c>
      <c r="AE275" s="70">
        <v>499.0</v>
      </c>
      <c r="AF275" s="70">
        <f t="shared" si="1"/>
        <v>90</v>
      </c>
    </row>
    <row r="276">
      <c r="A276" s="46" t="s">
        <v>687</v>
      </c>
      <c r="B276" s="76" t="s">
        <v>44</v>
      </c>
      <c r="C276" s="46"/>
      <c r="D276" s="46" t="s">
        <v>28</v>
      </c>
      <c r="E276" s="46" t="s">
        <v>28</v>
      </c>
      <c r="F276" s="46">
        <v>1.0</v>
      </c>
      <c r="G276" s="46"/>
      <c r="H276" s="46"/>
      <c r="I276" s="46"/>
      <c r="J276" s="46" t="s">
        <v>31</v>
      </c>
      <c r="K276" s="46"/>
      <c r="L276" s="46"/>
      <c r="M276" s="46"/>
      <c r="N276" s="46" t="s">
        <v>2780</v>
      </c>
      <c r="O276" s="46"/>
      <c r="P276" s="46" t="s">
        <v>3039</v>
      </c>
      <c r="Q276" s="70">
        <v>0.0</v>
      </c>
      <c r="R276" s="70">
        <v>0.0</v>
      </c>
      <c r="S276" s="70">
        <v>0.0</v>
      </c>
      <c r="T276" s="70">
        <v>0.0</v>
      </c>
      <c r="U276" s="70">
        <v>0.0</v>
      </c>
      <c r="V276" s="70">
        <v>2.0</v>
      </c>
      <c r="W276" s="70">
        <v>65.0</v>
      </c>
      <c r="X276" s="70">
        <v>65.0</v>
      </c>
      <c r="Y276" s="70">
        <v>65.0</v>
      </c>
      <c r="Z276" s="70">
        <v>50.0</v>
      </c>
      <c r="AA276" s="70">
        <v>50.0</v>
      </c>
      <c r="AB276" s="70">
        <v>90.0</v>
      </c>
      <c r="AC276" s="70">
        <v>385.0</v>
      </c>
      <c r="AD276" s="70">
        <v>64.17</v>
      </c>
      <c r="AE276" s="70">
        <v>500.0</v>
      </c>
      <c r="AF276" s="70">
        <f t="shared" si="1"/>
        <v>115</v>
      </c>
    </row>
    <row r="277">
      <c r="A277" s="46" t="s">
        <v>690</v>
      </c>
      <c r="B277" s="76" t="s">
        <v>44</v>
      </c>
      <c r="C277" s="72" t="s">
        <v>56</v>
      </c>
      <c r="D277" s="46" t="s">
        <v>28</v>
      </c>
      <c r="E277" s="46" t="s">
        <v>28</v>
      </c>
      <c r="F277" s="46">
        <v>0.0</v>
      </c>
      <c r="G277" s="46" t="s">
        <v>31</v>
      </c>
      <c r="H277" s="46"/>
      <c r="I277" s="46"/>
      <c r="J277" s="46"/>
      <c r="K277" s="46"/>
      <c r="L277" s="46"/>
      <c r="M277" s="46"/>
      <c r="N277" s="46" t="s">
        <v>2780</v>
      </c>
      <c r="O277" s="46" t="s">
        <v>56</v>
      </c>
      <c r="P277" s="46" t="s">
        <v>3040</v>
      </c>
      <c r="Q277" s="70">
        <v>0.0</v>
      </c>
      <c r="R277" s="70">
        <v>0.0</v>
      </c>
      <c r="S277" s="70">
        <v>0.0</v>
      </c>
      <c r="T277" s="70">
        <v>0.0</v>
      </c>
      <c r="U277" s="70">
        <v>0.0</v>
      </c>
      <c r="V277" s="70">
        <v>2.0</v>
      </c>
      <c r="W277" s="70">
        <v>75.0</v>
      </c>
      <c r="X277" s="70">
        <v>87.0</v>
      </c>
      <c r="Y277" s="70">
        <v>63.0</v>
      </c>
      <c r="Z277" s="70">
        <v>87.0</v>
      </c>
      <c r="AA277" s="70">
        <v>63.0</v>
      </c>
      <c r="AB277" s="70">
        <v>98.0</v>
      </c>
      <c r="AC277" s="70">
        <v>473.0</v>
      </c>
      <c r="AD277" s="70">
        <v>78.83</v>
      </c>
      <c r="AE277" s="70">
        <v>506.0</v>
      </c>
      <c r="AF277" s="70">
        <f t="shared" si="1"/>
        <v>174</v>
      </c>
    </row>
    <row r="278">
      <c r="A278" s="46" t="s">
        <v>366</v>
      </c>
      <c r="B278" s="78" t="s">
        <v>81</v>
      </c>
      <c r="C278" s="83" t="s">
        <v>172</v>
      </c>
      <c r="D278" s="46" t="s">
        <v>28</v>
      </c>
      <c r="E278" s="46" t="s">
        <v>31</v>
      </c>
      <c r="F278" s="46" t="s">
        <v>82</v>
      </c>
      <c r="G278" s="46" t="s">
        <v>31</v>
      </c>
      <c r="H278" s="46"/>
      <c r="I278" s="46"/>
      <c r="J278" s="46"/>
      <c r="K278" s="46"/>
      <c r="L278" s="46"/>
      <c r="M278" s="46"/>
      <c r="N278" s="46" t="s">
        <v>2768</v>
      </c>
      <c r="O278" s="46" t="s">
        <v>172</v>
      </c>
      <c r="P278" s="46" t="s">
        <v>3041</v>
      </c>
      <c r="Q278" s="70">
        <v>0.0</v>
      </c>
      <c r="R278" s="70">
        <v>0.0</v>
      </c>
      <c r="S278" s="70">
        <v>0.0</v>
      </c>
      <c r="T278" s="70">
        <v>0.0</v>
      </c>
      <c r="U278" s="70">
        <v>0.0</v>
      </c>
      <c r="V278" s="70">
        <v>2.0</v>
      </c>
      <c r="W278" s="70">
        <v>67.0</v>
      </c>
      <c r="X278" s="70">
        <v>58.0</v>
      </c>
      <c r="Y278" s="70">
        <v>57.0</v>
      </c>
      <c r="Z278" s="70">
        <v>81.0</v>
      </c>
      <c r="AA278" s="70">
        <v>67.0</v>
      </c>
      <c r="AB278" s="70">
        <v>101.0</v>
      </c>
      <c r="AC278" s="70">
        <v>431.0</v>
      </c>
      <c r="AD278" s="70">
        <v>71.83</v>
      </c>
      <c r="AE278" s="70">
        <v>507.0</v>
      </c>
      <c r="AF278" s="70">
        <f t="shared" si="1"/>
        <v>139</v>
      </c>
    </row>
    <row r="279">
      <c r="A279" s="46" t="s">
        <v>631</v>
      </c>
      <c r="B279" s="77" t="s">
        <v>71</v>
      </c>
      <c r="C279" s="46"/>
      <c r="D279" s="46" t="s">
        <v>634</v>
      </c>
      <c r="E279" s="46" t="s">
        <v>31</v>
      </c>
      <c r="F279" s="46" t="s">
        <v>82</v>
      </c>
      <c r="G279" s="46" t="s">
        <v>31</v>
      </c>
      <c r="H279" s="46"/>
      <c r="I279" s="46"/>
      <c r="J279" s="46"/>
      <c r="K279" s="46"/>
      <c r="L279" s="46"/>
      <c r="M279" s="46"/>
      <c r="N279" s="46" t="s">
        <v>172</v>
      </c>
      <c r="O279" s="46"/>
      <c r="P279" s="46" t="s">
        <v>3042</v>
      </c>
      <c r="Q279" s="70">
        <v>2.0</v>
      </c>
      <c r="R279" s="70">
        <v>0.0</v>
      </c>
      <c r="S279" s="70">
        <v>0.0</v>
      </c>
      <c r="T279" s="70">
        <v>0.0</v>
      </c>
      <c r="U279" s="70">
        <v>0.0</v>
      </c>
      <c r="V279" s="70">
        <v>0.0</v>
      </c>
      <c r="W279" s="70">
        <v>103.0</v>
      </c>
      <c r="X279" s="70">
        <v>60.0</v>
      </c>
      <c r="Y279" s="70">
        <v>86.0</v>
      </c>
      <c r="Z279" s="70">
        <v>60.0</v>
      </c>
      <c r="AA279" s="70">
        <v>86.0</v>
      </c>
      <c r="AB279" s="70">
        <v>50.0</v>
      </c>
      <c r="AC279" s="70">
        <v>445.0</v>
      </c>
      <c r="AD279" s="70">
        <v>74.17</v>
      </c>
      <c r="AE279" s="70">
        <v>508.0</v>
      </c>
      <c r="AF279" s="70">
        <f t="shared" si="1"/>
        <v>120</v>
      </c>
    </row>
    <row r="280">
      <c r="A280" s="46" t="s">
        <v>682</v>
      </c>
      <c r="B280" s="79" t="s">
        <v>90</v>
      </c>
      <c r="C280" s="83" t="s">
        <v>172</v>
      </c>
      <c r="D280" s="46" t="s">
        <v>28</v>
      </c>
      <c r="E280" s="46" t="s">
        <v>31</v>
      </c>
      <c r="F280" s="46">
        <v>1.0</v>
      </c>
      <c r="G280" s="46"/>
      <c r="H280" s="46"/>
      <c r="I280" s="46"/>
      <c r="J280" s="46"/>
      <c r="K280" s="46"/>
      <c r="L280" s="46"/>
      <c r="M280" s="46"/>
      <c r="N280" s="46" t="s">
        <v>90</v>
      </c>
      <c r="O280" s="46" t="s">
        <v>172</v>
      </c>
      <c r="P280" s="46" t="s">
        <v>3043</v>
      </c>
      <c r="Q280" s="70">
        <v>0.0</v>
      </c>
      <c r="R280" s="70">
        <v>0.0</v>
      </c>
      <c r="S280" s="70">
        <v>0.0</v>
      </c>
      <c r="T280" s="70">
        <v>0.0</v>
      </c>
      <c r="U280" s="70">
        <v>0.0</v>
      </c>
      <c r="V280" s="70">
        <v>1.0</v>
      </c>
      <c r="W280" s="70">
        <v>40.0</v>
      </c>
      <c r="X280" s="70">
        <v>45.0</v>
      </c>
      <c r="Y280" s="70">
        <v>40.0</v>
      </c>
      <c r="Z280" s="70">
        <v>55.0</v>
      </c>
      <c r="AA280" s="70">
        <v>40.0</v>
      </c>
      <c r="AB280" s="70">
        <v>84.0</v>
      </c>
      <c r="AC280" s="70">
        <v>304.0</v>
      </c>
      <c r="AD280" s="70">
        <v>50.67</v>
      </c>
      <c r="AE280" s="70">
        <v>509.0</v>
      </c>
      <c r="AF280" s="70">
        <f t="shared" si="1"/>
        <v>100</v>
      </c>
    </row>
    <row r="281">
      <c r="A281" s="46" t="s">
        <v>689</v>
      </c>
      <c r="B281" s="79" t="s">
        <v>90</v>
      </c>
      <c r="C281" s="83" t="s">
        <v>172</v>
      </c>
      <c r="D281" s="46" t="s">
        <v>28</v>
      </c>
      <c r="E281" s="46" t="s">
        <v>28</v>
      </c>
      <c r="F281" s="46">
        <v>0.0</v>
      </c>
      <c r="G281" s="46" t="s">
        <v>31</v>
      </c>
      <c r="H281" s="46"/>
      <c r="I281" s="46"/>
      <c r="J281" s="46"/>
      <c r="K281" s="46"/>
      <c r="L281" s="46"/>
      <c r="M281" s="46"/>
      <c r="N281" s="46" t="s">
        <v>90</v>
      </c>
      <c r="O281" s="46" t="s">
        <v>172</v>
      </c>
      <c r="P281" s="46" t="s">
        <v>3044</v>
      </c>
      <c r="Q281" s="70">
        <v>0.0</v>
      </c>
      <c r="R281" s="70">
        <v>0.0</v>
      </c>
      <c r="S281" s="70">
        <v>0.0</v>
      </c>
      <c r="T281" s="70">
        <v>0.0</v>
      </c>
      <c r="U281" s="70">
        <v>0.0</v>
      </c>
      <c r="V281" s="70">
        <v>2.0</v>
      </c>
      <c r="W281" s="70">
        <v>60.0</v>
      </c>
      <c r="X281" s="70">
        <v>55.0</v>
      </c>
      <c r="Y281" s="70">
        <v>60.0</v>
      </c>
      <c r="Z281" s="70">
        <v>95.0</v>
      </c>
      <c r="AA281" s="70">
        <v>70.0</v>
      </c>
      <c r="AB281" s="70">
        <v>124.0</v>
      </c>
      <c r="AC281" s="70">
        <v>464.0</v>
      </c>
      <c r="AD281" s="70">
        <v>77.33</v>
      </c>
      <c r="AE281" s="70">
        <v>510.0</v>
      </c>
      <c r="AF281" s="70">
        <f t="shared" si="1"/>
        <v>150</v>
      </c>
    </row>
    <row r="282">
      <c r="A282" s="46" t="s">
        <v>683</v>
      </c>
      <c r="B282" s="73" t="s">
        <v>33</v>
      </c>
      <c r="C282" s="72" t="s">
        <v>56</v>
      </c>
      <c r="D282" s="46" t="s">
        <v>684</v>
      </c>
      <c r="E282" s="46" t="s">
        <v>31</v>
      </c>
      <c r="F282" s="46" t="s">
        <v>82</v>
      </c>
      <c r="G282" s="46" t="s">
        <v>31</v>
      </c>
      <c r="H282" s="46"/>
      <c r="I282" s="46"/>
      <c r="J282" s="46"/>
      <c r="K282" s="46"/>
      <c r="L282" s="46"/>
      <c r="M282" s="46"/>
      <c r="N282" s="46" t="s">
        <v>56</v>
      </c>
      <c r="O282" s="46"/>
      <c r="P282" s="46" t="s">
        <v>3045</v>
      </c>
      <c r="Q282" s="70">
        <v>0.0</v>
      </c>
      <c r="R282" s="70">
        <v>0.0</v>
      </c>
      <c r="S282" s="70">
        <v>0.0</v>
      </c>
      <c r="T282" s="70">
        <v>2.0</v>
      </c>
      <c r="U282" s="70">
        <v>0.0</v>
      </c>
      <c r="V282" s="70">
        <v>0.0</v>
      </c>
      <c r="W282" s="70">
        <v>75.0</v>
      </c>
      <c r="X282" s="70">
        <v>70.0</v>
      </c>
      <c r="Y282" s="70">
        <v>70.0</v>
      </c>
      <c r="Z282" s="70">
        <v>98.0</v>
      </c>
      <c r="AA282" s="70">
        <v>70.0</v>
      </c>
      <c r="AB282" s="70">
        <v>93.0</v>
      </c>
      <c r="AC282" s="70">
        <v>476.0</v>
      </c>
      <c r="AD282" s="70">
        <v>79.33</v>
      </c>
      <c r="AE282" s="70">
        <v>511.0</v>
      </c>
      <c r="AF282" s="70">
        <f t="shared" si="1"/>
        <v>168</v>
      </c>
    </row>
    <row r="283">
      <c r="A283" s="46" t="s">
        <v>635</v>
      </c>
      <c r="B283" s="83" t="s">
        <v>172</v>
      </c>
      <c r="C283" s="46"/>
      <c r="D283" s="46" t="s">
        <v>28</v>
      </c>
      <c r="E283" s="46" t="s">
        <v>31</v>
      </c>
      <c r="F283" s="46" t="s">
        <v>82</v>
      </c>
      <c r="G283" s="46" t="s">
        <v>31</v>
      </c>
      <c r="H283" s="46"/>
      <c r="I283" s="46"/>
      <c r="J283" s="46"/>
      <c r="K283" s="46"/>
      <c r="L283" s="46"/>
      <c r="M283" s="46"/>
      <c r="N283" s="46" t="s">
        <v>29</v>
      </c>
      <c r="O283" s="46"/>
      <c r="P283" s="46" t="s">
        <v>3046</v>
      </c>
      <c r="Q283" s="70">
        <v>0.0</v>
      </c>
      <c r="R283" s="70">
        <v>0.0</v>
      </c>
      <c r="S283" s="70">
        <v>0.0</v>
      </c>
      <c r="T283" s="70">
        <v>0.0</v>
      </c>
      <c r="U283" s="70">
        <v>2.0</v>
      </c>
      <c r="V283" s="70">
        <v>0.0</v>
      </c>
      <c r="W283" s="70">
        <v>51.0</v>
      </c>
      <c r="X283" s="70">
        <v>52.0</v>
      </c>
      <c r="Y283" s="70">
        <v>90.0</v>
      </c>
      <c r="Z283" s="70">
        <v>82.0</v>
      </c>
      <c r="AA283" s="70">
        <v>110.0</v>
      </c>
      <c r="AB283" s="70">
        <v>100.0</v>
      </c>
      <c r="AC283" s="70">
        <v>485.0</v>
      </c>
      <c r="AD283" s="70">
        <v>80.83</v>
      </c>
      <c r="AE283" s="70">
        <v>513.0</v>
      </c>
      <c r="AF283" s="70">
        <f t="shared" si="1"/>
        <v>134</v>
      </c>
    </row>
    <row r="284">
      <c r="A284" s="46" t="s">
        <v>361</v>
      </c>
      <c r="B284" s="77" t="s">
        <v>71</v>
      </c>
      <c r="C284" s="72" t="s">
        <v>56</v>
      </c>
      <c r="D284" s="46" t="s">
        <v>28</v>
      </c>
      <c r="E284" s="46" t="s">
        <v>31</v>
      </c>
      <c r="F284" s="46">
        <v>1.0</v>
      </c>
      <c r="G284" s="46"/>
      <c r="H284" s="46"/>
      <c r="I284" s="46"/>
      <c r="J284" s="46"/>
      <c r="K284" s="46"/>
      <c r="L284" s="46"/>
      <c r="M284" s="46"/>
      <c r="N284" s="46" t="s">
        <v>56</v>
      </c>
      <c r="O284" s="46"/>
      <c r="P284" s="46" t="s">
        <v>3047</v>
      </c>
      <c r="Q284" s="70">
        <v>0.0</v>
      </c>
      <c r="R284" s="70">
        <v>0.0</v>
      </c>
      <c r="S284" s="70">
        <v>0.0</v>
      </c>
      <c r="T284" s="70">
        <v>0.0</v>
      </c>
      <c r="U284" s="70">
        <v>0.0</v>
      </c>
      <c r="V284" s="70">
        <v>1.0</v>
      </c>
      <c r="W284" s="70">
        <v>40.0</v>
      </c>
      <c r="X284" s="70">
        <v>55.0</v>
      </c>
      <c r="Y284" s="70">
        <v>30.0</v>
      </c>
      <c r="Z284" s="70">
        <v>30.0</v>
      </c>
      <c r="AA284" s="70">
        <v>30.0</v>
      </c>
      <c r="AB284" s="70">
        <v>85.0</v>
      </c>
      <c r="AC284" s="70">
        <v>270.0</v>
      </c>
      <c r="AD284" s="70">
        <v>45.0</v>
      </c>
      <c r="AE284" s="70">
        <v>523.0</v>
      </c>
      <c r="AF284" s="70">
        <f t="shared" si="1"/>
        <v>85</v>
      </c>
    </row>
    <row r="285">
      <c r="A285" s="46" t="s">
        <v>628</v>
      </c>
      <c r="B285" s="77" t="s">
        <v>71</v>
      </c>
      <c r="C285" s="72" t="s">
        <v>56</v>
      </c>
      <c r="D285" s="46" t="s">
        <v>28</v>
      </c>
      <c r="E285" s="46" t="s">
        <v>31</v>
      </c>
      <c r="F285" s="46" t="s">
        <v>82</v>
      </c>
      <c r="G285" s="46" t="s">
        <v>31</v>
      </c>
      <c r="H285" s="46"/>
      <c r="I285" s="46"/>
      <c r="J285" s="46"/>
      <c r="K285" s="46"/>
      <c r="L285" s="46"/>
      <c r="M285" s="46"/>
      <c r="N285" s="46" t="s">
        <v>56</v>
      </c>
      <c r="O285" s="46"/>
      <c r="P285" s="46" t="s">
        <v>3048</v>
      </c>
      <c r="Q285" s="70">
        <v>0.0</v>
      </c>
      <c r="R285" s="70">
        <v>1.0</v>
      </c>
      <c r="S285" s="70">
        <v>0.0</v>
      </c>
      <c r="T285" s="70">
        <v>0.0</v>
      </c>
      <c r="U285" s="70">
        <v>0.0</v>
      </c>
      <c r="V285" s="70">
        <v>0.0</v>
      </c>
      <c r="W285" s="70">
        <v>76.0</v>
      </c>
      <c r="X285" s="70">
        <v>65.0</v>
      </c>
      <c r="Y285" s="70">
        <v>45.0</v>
      </c>
      <c r="Z285" s="70">
        <v>92.0</v>
      </c>
      <c r="AA285" s="70">
        <v>42.0</v>
      </c>
      <c r="AB285" s="70">
        <v>91.0</v>
      </c>
      <c r="AC285" s="70">
        <v>411.0</v>
      </c>
      <c r="AD285" s="70">
        <v>68.5</v>
      </c>
      <c r="AE285" s="70">
        <v>524.0</v>
      </c>
      <c r="AF285" s="70">
        <f t="shared" si="1"/>
        <v>157</v>
      </c>
    </row>
    <row r="286">
      <c r="A286" s="46" t="s">
        <v>2714</v>
      </c>
      <c r="B286" s="77" t="s">
        <v>71</v>
      </c>
      <c r="C286" s="72" t="s">
        <v>56</v>
      </c>
      <c r="D286" s="46" t="s">
        <v>28</v>
      </c>
      <c r="E286" s="46" t="s">
        <v>31</v>
      </c>
      <c r="F286" s="46" t="s">
        <v>82</v>
      </c>
      <c r="G286" s="46" t="s">
        <v>31</v>
      </c>
      <c r="H286" s="46"/>
      <c r="I286" s="46"/>
      <c r="J286" s="46"/>
      <c r="K286" s="46"/>
      <c r="L286" s="46"/>
      <c r="M286" s="46"/>
      <c r="N286" s="46" t="s">
        <v>56</v>
      </c>
      <c r="O286" s="46" t="s">
        <v>2768</v>
      </c>
      <c r="P286" s="46" t="s">
        <v>3049</v>
      </c>
      <c r="Q286" s="70">
        <v>0.0</v>
      </c>
      <c r="R286" s="70">
        <v>1.0</v>
      </c>
      <c r="S286" s="70">
        <v>0.0</v>
      </c>
      <c r="T286" s="70">
        <v>0.0</v>
      </c>
      <c r="U286" s="70">
        <v>0.0</v>
      </c>
      <c r="V286" s="70">
        <v>0.0</v>
      </c>
      <c r="W286" s="70">
        <v>52.0</v>
      </c>
      <c r="X286" s="70">
        <v>90.0</v>
      </c>
      <c r="Y286" s="70">
        <v>55.0</v>
      </c>
      <c r="Z286" s="70">
        <v>58.0</v>
      </c>
      <c r="AA286" s="70">
        <v>62.0</v>
      </c>
      <c r="AB286" s="70">
        <v>60.0</v>
      </c>
      <c r="AC286" s="70">
        <v>377.0</v>
      </c>
      <c r="AD286" s="70">
        <v>62.83</v>
      </c>
      <c r="AE286" s="70">
        <v>526.0</v>
      </c>
      <c r="AF286" s="70">
        <f t="shared" si="1"/>
        <v>148</v>
      </c>
    </row>
    <row r="287">
      <c r="A287" s="46" t="s">
        <v>642</v>
      </c>
      <c r="B287" s="79" t="s">
        <v>90</v>
      </c>
      <c r="C287" s="46"/>
      <c r="D287" s="46" t="s">
        <v>28</v>
      </c>
      <c r="E287" s="46" t="s">
        <v>31</v>
      </c>
      <c r="F287" s="46" t="s">
        <v>82</v>
      </c>
      <c r="G287" s="46" t="s">
        <v>31</v>
      </c>
      <c r="H287" s="46"/>
      <c r="I287" s="46"/>
      <c r="J287" s="46"/>
      <c r="K287" s="46"/>
      <c r="L287" s="46"/>
      <c r="M287" s="46"/>
      <c r="N287" s="46" t="s">
        <v>90</v>
      </c>
      <c r="O287" s="46" t="s">
        <v>2775</v>
      </c>
      <c r="P287" s="46" t="s">
        <v>3050</v>
      </c>
      <c r="Q287" s="70">
        <v>0.0</v>
      </c>
      <c r="R287" s="70">
        <v>0.0</v>
      </c>
      <c r="S287" s="70">
        <v>0.0</v>
      </c>
      <c r="T287" s="70">
        <v>0.0</v>
      </c>
      <c r="U287" s="70">
        <v>0.0</v>
      </c>
      <c r="V287" s="70">
        <v>1.0</v>
      </c>
      <c r="W287" s="70">
        <v>65.0</v>
      </c>
      <c r="X287" s="70">
        <v>73.0</v>
      </c>
      <c r="Y287" s="70">
        <v>75.0</v>
      </c>
      <c r="Z287" s="70">
        <v>47.0</v>
      </c>
      <c r="AA287" s="70">
        <v>85.0</v>
      </c>
      <c r="AB287" s="70">
        <v>85.0</v>
      </c>
      <c r="AC287" s="70">
        <v>430.0</v>
      </c>
      <c r="AD287" s="70">
        <v>71.67</v>
      </c>
      <c r="AE287" s="70">
        <v>528.0</v>
      </c>
      <c r="AF287" s="70">
        <f t="shared" si="1"/>
        <v>120</v>
      </c>
    </row>
    <row r="288">
      <c r="A288" s="46" t="s">
        <v>637</v>
      </c>
      <c r="B288" s="79" t="s">
        <v>90</v>
      </c>
      <c r="C288" s="46"/>
      <c r="D288" s="46" t="s">
        <v>28</v>
      </c>
      <c r="E288" s="46" t="s">
        <v>31</v>
      </c>
      <c r="F288" s="46" t="s">
        <v>82</v>
      </c>
      <c r="G288" s="46" t="s">
        <v>31</v>
      </c>
      <c r="H288" s="46"/>
      <c r="I288" s="46"/>
      <c r="J288" s="46"/>
      <c r="K288" s="46"/>
      <c r="L288" s="46"/>
      <c r="M288" s="46"/>
      <c r="N288" s="46" t="s">
        <v>90</v>
      </c>
      <c r="O288" s="46" t="s">
        <v>2775</v>
      </c>
      <c r="P288" s="46" t="s">
        <v>3051</v>
      </c>
      <c r="Q288" s="70">
        <v>0.0</v>
      </c>
      <c r="R288" s="70">
        <v>0.0</v>
      </c>
      <c r="S288" s="70">
        <v>0.0</v>
      </c>
      <c r="T288" s="70">
        <v>0.0</v>
      </c>
      <c r="U288" s="70">
        <v>0.0</v>
      </c>
      <c r="V288" s="70">
        <v>1.0</v>
      </c>
      <c r="W288" s="70">
        <v>65.0</v>
      </c>
      <c r="X288" s="70">
        <v>47.0</v>
      </c>
      <c r="Y288" s="70">
        <v>75.0</v>
      </c>
      <c r="Z288" s="70">
        <v>73.0</v>
      </c>
      <c r="AA288" s="70">
        <v>85.0</v>
      </c>
      <c r="AB288" s="70">
        <v>85.0</v>
      </c>
      <c r="AC288" s="70">
        <v>430.0</v>
      </c>
      <c r="AD288" s="70">
        <v>71.67</v>
      </c>
      <c r="AE288" s="70">
        <v>529.0</v>
      </c>
      <c r="AF288" s="70">
        <f t="shared" si="1"/>
        <v>120</v>
      </c>
    </row>
    <row r="289">
      <c r="A289" s="46" t="s">
        <v>386</v>
      </c>
      <c r="B289" s="77" t="s">
        <v>71</v>
      </c>
      <c r="C289" s="46"/>
      <c r="D289" s="46" t="s">
        <v>28</v>
      </c>
      <c r="E289" s="46" t="s">
        <v>31</v>
      </c>
      <c r="F289" s="46" t="s">
        <v>82</v>
      </c>
      <c r="G289" s="46" t="s">
        <v>31</v>
      </c>
      <c r="H289" s="46"/>
      <c r="I289" s="46"/>
      <c r="J289" s="46"/>
      <c r="K289" s="46"/>
      <c r="L289" s="46"/>
      <c r="M289" s="46"/>
      <c r="N289" s="46" t="s">
        <v>2768</v>
      </c>
      <c r="O289" s="46" t="s">
        <v>2775</v>
      </c>
      <c r="P289" s="46" t="s">
        <v>3052</v>
      </c>
      <c r="Q289" s="70">
        <v>0.0</v>
      </c>
      <c r="R289" s="70">
        <v>0.0</v>
      </c>
      <c r="S289" s="70">
        <v>0.0</v>
      </c>
      <c r="T289" s="70">
        <v>1.0</v>
      </c>
      <c r="U289" s="70">
        <v>0.0</v>
      </c>
      <c r="V289" s="70">
        <v>0.0</v>
      </c>
      <c r="W289" s="70">
        <v>60.0</v>
      </c>
      <c r="X289" s="70">
        <v>60.0</v>
      </c>
      <c r="Y289" s="70">
        <v>60.0</v>
      </c>
      <c r="Z289" s="70">
        <v>60.0</v>
      </c>
      <c r="AA289" s="70">
        <v>60.0</v>
      </c>
      <c r="AB289" s="70">
        <v>60.0</v>
      </c>
      <c r="AC289" s="70">
        <v>360.0</v>
      </c>
      <c r="AD289" s="70">
        <v>60.0</v>
      </c>
      <c r="AE289" s="70">
        <v>530.0</v>
      </c>
      <c r="AF289" s="70">
        <f t="shared" si="1"/>
        <v>120</v>
      </c>
    </row>
    <row r="290">
      <c r="A290" s="46" t="s">
        <v>638</v>
      </c>
      <c r="B290" s="77" t="s">
        <v>71</v>
      </c>
      <c r="C290" s="72" t="s">
        <v>56</v>
      </c>
      <c r="D290" s="46" t="s">
        <v>28</v>
      </c>
      <c r="E290" s="46" t="s">
        <v>31</v>
      </c>
      <c r="F290" s="46">
        <v>2.0</v>
      </c>
      <c r="G290" s="46"/>
      <c r="H290" s="46"/>
      <c r="I290" s="46"/>
      <c r="J290" s="46"/>
      <c r="K290" s="46"/>
      <c r="L290" s="46"/>
      <c r="M290" s="46"/>
      <c r="N290" s="46" t="s">
        <v>56</v>
      </c>
      <c r="O290" s="46"/>
      <c r="P290" s="46" t="s">
        <v>3053</v>
      </c>
      <c r="Q290" s="70">
        <v>0.0</v>
      </c>
      <c r="R290" s="70">
        <v>1.0</v>
      </c>
      <c r="S290" s="70">
        <v>0.0</v>
      </c>
      <c r="T290" s="70">
        <v>0.0</v>
      </c>
      <c r="U290" s="70">
        <v>0.0</v>
      </c>
      <c r="V290" s="70">
        <v>0.0</v>
      </c>
      <c r="W290" s="70">
        <v>35.0</v>
      </c>
      <c r="X290" s="70">
        <v>75.0</v>
      </c>
      <c r="Y290" s="70">
        <v>30.0</v>
      </c>
      <c r="Z290" s="70">
        <v>30.0</v>
      </c>
      <c r="AA290" s="70">
        <v>30.0</v>
      </c>
      <c r="AB290" s="70">
        <v>65.0</v>
      </c>
      <c r="AC290" s="70">
        <v>265.0</v>
      </c>
      <c r="AD290" s="70">
        <v>44.17</v>
      </c>
      <c r="AE290" s="70">
        <v>535.0</v>
      </c>
      <c r="AF290" s="70">
        <f t="shared" si="1"/>
        <v>105</v>
      </c>
    </row>
    <row r="291">
      <c r="A291" s="46" t="s">
        <v>641</v>
      </c>
      <c r="B291" s="77" t="s">
        <v>71</v>
      </c>
      <c r="C291" s="72" t="s">
        <v>56</v>
      </c>
      <c r="D291" s="46" t="s">
        <v>28</v>
      </c>
      <c r="E291" s="46" t="s">
        <v>28</v>
      </c>
      <c r="F291" s="46">
        <v>1.0</v>
      </c>
      <c r="G291" s="46"/>
      <c r="H291" s="46"/>
      <c r="I291" s="46"/>
      <c r="J291" s="46"/>
      <c r="K291" s="46"/>
      <c r="L291" s="46"/>
      <c r="M291" s="46"/>
      <c r="N291" s="46" t="s">
        <v>56</v>
      </c>
      <c r="O291" s="46"/>
      <c r="P291" s="46" t="s">
        <v>3054</v>
      </c>
      <c r="Q291" s="70">
        <v>0.0</v>
      </c>
      <c r="R291" s="70">
        <v>2.0</v>
      </c>
      <c r="S291" s="70">
        <v>0.0</v>
      </c>
      <c r="T291" s="70">
        <v>0.0</v>
      </c>
      <c r="U291" s="70">
        <v>0.0</v>
      </c>
      <c r="V291" s="70">
        <v>0.0</v>
      </c>
      <c r="W291" s="70">
        <v>55.0</v>
      </c>
      <c r="X291" s="70">
        <v>85.0</v>
      </c>
      <c r="Y291" s="70">
        <v>50.0</v>
      </c>
      <c r="Z291" s="70">
        <v>40.0</v>
      </c>
      <c r="AA291" s="70">
        <v>50.0</v>
      </c>
      <c r="AB291" s="70">
        <v>75.0</v>
      </c>
      <c r="AC291" s="70">
        <v>355.0</v>
      </c>
      <c r="AD291" s="70">
        <v>59.17</v>
      </c>
      <c r="AE291" s="70">
        <v>536.0</v>
      </c>
      <c r="AF291" s="70">
        <f t="shared" si="1"/>
        <v>125</v>
      </c>
    </row>
    <row r="292">
      <c r="A292" s="46" t="s">
        <v>639</v>
      </c>
      <c r="B292" s="77" t="s">
        <v>71</v>
      </c>
      <c r="C292" s="72" t="s">
        <v>56</v>
      </c>
      <c r="D292" s="46" t="s">
        <v>28</v>
      </c>
      <c r="E292" s="46" t="s">
        <v>28</v>
      </c>
      <c r="F292" s="46">
        <v>0.0</v>
      </c>
      <c r="G292" s="46" t="s">
        <v>31</v>
      </c>
      <c r="H292" s="46"/>
      <c r="I292" s="46"/>
      <c r="J292" s="46"/>
      <c r="K292" s="46"/>
      <c r="L292" s="46"/>
      <c r="M292" s="46"/>
      <c r="N292" s="46" t="s">
        <v>56</v>
      </c>
      <c r="O292" s="46"/>
      <c r="P292" s="46" t="s">
        <v>3055</v>
      </c>
      <c r="Q292" s="70">
        <v>0.0</v>
      </c>
      <c r="R292" s="70">
        <v>3.0</v>
      </c>
      <c r="S292" s="70">
        <v>0.0</v>
      </c>
      <c r="T292" s="70">
        <v>0.0</v>
      </c>
      <c r="U292" s="70">
        <v>0.0</v>
      </c>
      <c r="V292" s="70">
        <v>0.0</v>
      </c>
      <c r="W292" s="70">
        <v>80.0</v>
      </c>
      <c r="X292" s="70">
        <v>120.0</v>
      </c>
      <c r="Y292" s="70">
        <v>75.0</v>
      </c>
      <c r="Z292" s="70">
        <v>75.0</v>
      </c>
      <c r="AA292" s="70">
        <v>75.0</v>
      </c>
      <c r="AB292" s="70">
        <v>60.0</v>
      </c>
      <c r="AC292" s="70">
        <v>485.0</v>
      </c>
      <c r="AD292" s="70">
        <v>80.83</v>
      </c>
      <c r="AE292" s="70">
        <v>537.0</v>
      </c>
      <c r="AF292" s="70">
        <f t="shared" si="1"/>
        <v>195</v>
      </c>
    </row>
    <row r="293">
      <c r="A293" s="46" t="s">
        <v>999</v>
      </c>
      <c r="B293" s="68" t="s">
        <v>29</v>
      </c>
      <c r="C293" s="69" t="s">
        <v>30</v>
      </c>
      <c r="D293" s="46" t="s">
        <v>28</v>
      </c>
      <c r="E293" s="46" t="s">
        <v>28</v>
      </c>
      <c r="F293" s="46">
        <v>1.0</v>
      </c>
      <c r="G293" s="46"/>
      <c r="H293" s="46"/>
      <c r="I293" s="46"/>
      <c r="J293" s="46"/>
      <c r="K293" s="46"/>
      <c r="L293" s="46"/>
      <c r="M293" s="46"/>
      <c r="N293" s="46" t="s">
        <v>29</v>
      </c>
      <c r="O293" s="46"/>
      <c r="P293" s="46" t="s">
        <v>3056</v>
      </c>
      <c r="Q293" s="70">
        <v>0.0</v>
      </c>
      <c r="R293" s="70">
        <v>2.0</v>
      </c>
      <c r="S293" s="70">
        <v>0.0</v>
      </c>
      <c r="T293" s="70">
        <v>0.0</v>
      </c>
      <c r="U293" s="70">
        <v>0.0</v>
      </c>
      <c r="V293" s="70">
        <v>0.0</v>
      </c>
      <c r="W293" s="70">
        <v>65.0</v>
      </c>
      <c r="X293" s="70">
        <v>90.0</v>
      </c>
      <c r="Y293" s="70">
        <v>50.0</v>
      </c>
      <c r="Z293" s="70">
        <v>85.0</v>
      </c>
      <c r="AA293" s="70">
        <v>45.0</v>
      </c>
      <c r="AB293" s="70">
        <v>55.0</v>
      </c>
      <c r="AC293" s="70">
        <v>390.0</v>
      </c>
      <c r="AD293" s="70">
        <v>65.0</v>
      </c>
      <c r="AE293" s="70">
        <v>541.0</v>
      </c>
      <c r="AF293" s="70">
        <f t="shared" si="1"/>
        <v>175</v>
      </c>
    </row>
    <row r="294">
      <c r="A294" s="46" t="s">
        <v>328</v>
      </c>
      <c r="B294" s="84" t="s">
        <v>128</v>
      </c>
      <c r="C294" s="46"/>
      <c r="D294" s="46" t="s">
        <v>329</v>
      </c>
      <c r="E294" s="46" t="s">
        <v>31</v>
      </c>
      <c r="F294" s="46">
        <v>2.0</v>
      </c>
      <c r="G294" s="46"/>
      <c r="H294" s="46"/>
      <c r="I294" s="46"/>
      <c r="J294" s="46"/>
      <c r="K294" s="46"/>
      <c r="L294" s="46"/>
      <c r="M294" s="46"/>
      <c r="N294" s="46" t="s">
        <v>90</v>
      </c>
      <c r="O294" s="46"/>
      <c r="P294" s="46" t="s">
        <v>3057</v>
      </c>
      <c r="Q294" s="70">
        <v>0.0</v>
      </c>
      <c r="R294" s="70">
        <v>1.0</v>
      </c>
      <c r="S294" s="70">
        <v>0.0</v>
      </c>
      <c r="T294" s="70">
        <v>0.0</v>
      </c>
      <c r="U294" s="70">
        <v>0.0</v>
      </c>
      <c r="V294" s="70">
        <v>0.0</v>
      </c>
      <c r="W294" s="70">
        <v>45.0</v>
      </c>
      <c r="X294" s="70">
        <v>100.0</v>
      </c>
      <c r="Y294" s="70">
        <v>45.0</v>
      </c>
      <c r="Z294" s="70">
        <v>45.0</v>
      </c>
      <c r="AA294" s="70">
        <v>45.0</v>
      </c>
      <c r="AB294" s="70">
        <v>10.0</v>
      </c>
      <c r="AC294" s="70">
        <v>290.0</v>
      </c>
      <c r="AD294" s="70">
        <v>48.33</v>
      </c>
      <c r="AE294" s="70">
        <v>552.0</v>
      </c>
      <c r="AF294" s="70">
        <f t="shared" si="1"/>
        <v>145</v>
      </c>
    </row>
    <row r="295">
      <c r="A295" s="46" t="s">
        <v>618</v>
      </c>
      <c r="B295" s="68" t="s">
        <v>29</v>
      </c>
      <c r="C295" s="46"/>
      <c r="D295" s="46" t="s">
        <v>28</v>
      </c>
      <c r="E295" s="46" t="s">
        <v>31</v>
      </c>
      <c r="F295" s="46" t="s">
        <v>82</v>
      </c>
      <c r="G295" s="46" t="s">
        <v>31</v>
      </c>
      <c r="H295" s="46"/>
      <c r="I295" s="46"/>
      <c r="J295" s="46"/>
      <c r="K295" s="46"/>
      <c r="L295" s="46"/>
      <c r="M295" s="46"/>
      <c r="N295" s="46" t="s">
        <v>29</v>
      </c>
      <c r="O295" s="46"/>
      <c r="P295" s="46" t="s">
        <v>3058</v>
      </c>
      <c r="Q295" s="70">
        <v>0.0</v>
      </c>
      <c r="R295" s="70">
        <v>0.0</v>
      </c>
      <c r="S295" s="70">
        <v>0.0</v>
      </c>
      <c r="T295" s="70">
        <v>2.0</v>
      </c>
      <c r="U295" s="70">
        <v>0.0</v>
      </c>
      <c r="V295" s="70">
        <v>0.0</v>
      </c>
      <c r="W295" s="70">
        <v>75.0</v>
      </c>
      <c r="X295" s="70">
        <v>86.0</v>
      </c>
      <c r="Y295" s="70">
        <v>67.0</v>
      </c>
      <c r="Z295" s="70">
        <v>106.0</v>
      </c>
      <c r="AA295" s="70">
        <v>67.0</v>
      </c>
      <c r="AB295" s="70">
        <v>60.0</v>
      </c>
      <c r="AC295" s="70">
        <v>461.0</v>
      </c>
      <c r="AD295" s="70">
        <v>76.83</v>
      </c>
      <c r="AE295" s="70">
        <v>553.0</v>
      </c>
      <c r="AF295" s="70">
        <f t="shared" si="1"/>
        <v>192</v>
      </c>
    </row>
    <row r="296">
      <c r="A296" s="46" t="s">
        <v>660</v>
      </c>
      <c r="B296" s="85" t="s">
        <v>121</v>
      </c>
      <c r="C296" s="76" t="s">
        <v>44</v>
      </c>
      <c r="D296" s="46" t="s">
        <v>28</v>
      </c>
      <c r="E296" s="46" t="s">
        <v>31</v>
      </c>
      <c r="F296" s="46">
        <v>1.0</v>
      </c>
      <c r="G296" s="46"/>
      <c r="H296" s="46"/>
      <c r="I296" s="46"/>
      <c r="J296" s="46"/>
      <c r="K296" s="46"/>
      <c r="L296" s="46"/>
      <c r="M296" s="46"/>
      <c r="N296" s="46" t="s">
        <v>2780</v>
      </c>
      <c r="O296" s="46" t="s">
        <v>2877</v>
      </c>
      <c r="P296" s="46" t="s">
        <v>3059</v>
      </c>
      <c r="Q296" s="70">
        <v>0.0</v>
      </c>
      <c r="R296" s="70">
        <v>0.0</v>
      </c>
      <c r="S296" s="70">
        <v>1.0</v>
      </c>
      <c r="T296" s="70">
        <v>0.0</v>
      </c>
      <c r="U296" s="70">
        <v>0.0</v>
      </c>
      <c r="V296" s="70">
        <v>0.0</v>
      </c>
      <c r="W296" s="70">
        <v>35.0</v>
      </c>
      <c r="X296" s="70">
        <v>40.0</v>
      </c>
      <c r="Y296" s="70">
        <v>100.0</v>
      </c>
      <c r="Z296" s="70">
        <v>90.0</v>
      </c>
      <c r="AA296" s="70">
        <v>55.0</v>
      </c>
      <c r="AB296" s="70">
        <v>35.0</v>
      </c>
      <c r="AC296" s="70">
        <v>355.0</v>
      </c>
      <c r="AD296" s="70">
        <v>59.17</v>
      </c>
      <c r="AE296" s="70">
        <v>613.0</v>
      </c>
      <c r="AF296" s="70">
        <f t="shared" si="1"/>
        <v>130</v>
      </c>
    </row>
    <row r="297">
      <c r="A297" s="46" t="s">
        <v>658</v>
      </c>
      <c r="B297" s="85" t="s">
        <v>121</v>
      </c>
      <c r="C297" s="76" t="s">
        <v>44</v>
      </c>
      <c r="D297" s="46" t="s">
        <v>28</v>
      </c>
      <c r="E297" s="46" t="s">
        <v>31</v>
      </c>
      <c r="F297" s="46">
        <v>1.0</v>
      </c>
      <c r="G297" s="46"/>
      <c r="H297" s="46"/>
      <c r="I297" s="46"/>
      <c r="J297" s="46"/>
      <c r="K297" s="46"/>
      <c r="L297" s="46"/>
      <c r="M297" s="46"/>
      <c r="N297" s="46" t="s">
        <v>2780</v>
      </c>
      <c r="O297" s="46" t="s">
        <v>2877</v>
      </c>
      <c r="P297" s="46" t="s">
        <v>3060</v>
      </c>
      <c r="Q297" s="70">
        <v>0.0</v>
      </c>
      <c r="R297" s="70">
        <v>0.0</v>
      </c>
      <c r="S297" s="70">
        <v>1.0</v>
      </c>
      <c r="T297" s="70">
        <v>0.0</v>
      </c>
      <c r="U297" s="70">
        <v>0.0</v>
      </c>
      <c r="V297" s="70">
        <v>0.0</v>
      </c>
      <c r="W297" s="70">
        <v>30.0</v>
      </c>
      <c r="X297" s="70">
        <v>80.0</v>
      </c>
      <c r="Y297" s="70">
        <v>90.0</v>
      </c>
      <c r="Z297" s="70">
        <v>55.0</v>
      </c>
      <c r="AA297" s="70">
        <v>45.0</v>
      </c>
      <c r="AB297" s="70">
        <v>55.0</v>
      </c>
      <c r="AC297" s="70">
        <v>355.0</v>
      </c>
      <c r="AD297" s="70">
        <v>59.17</v>
      </c>
      <c r="AE297" s="70">
        <v>614.0</v>
      </c>
      <c r="AF297" s="70">
        <f t="shared" si="1"/>
        <v>135</v>
      </c>
    </row>
    <row r="298">
      <c r="A298" s="46" t="s">
        <v>662</v>
      </c>
      <c r="B298" s="85" t="s">
        <v>121</v>
      </c>
      <c r="C298" s="68" t="s">
        <v>29</v>
      </c>
      <c r="D298" s="46" t="s">
        <v>28</v>
      </c>
      <c r="E298" s="46" t="s">
        <v>31</v>
      </c>
      <c r="F298" s="46">
        <v>1.0</v>
      </c>
      <c r="G298" s="46"/>
      <c r="H298" s="46"/>
      <c r="I298" s="46"/>
      <c r="J298" s="46"/>
      <c r="K298" s="46"/>
      <c r="L298" s="46"/>
      <c r="M298" s="46"/>
      <c r="N298" s="46" t="s">
        <v>2877</v>
      </c>
      <c r="O298" s="46"/>
      <c r="P298" s="46" t="s">
        <v>3061</v>
      </c>
      <c r="Q298" s="70">
        <v>0.0</v>
      </c>
      <c r="R298" s="70">
        <v>0.0</v>
      </c>
      <c r="S298" s="70">
        <v>0.0</v>
      </c>
      <c r="T298" s="70">
        <v>0.0</v>
      </c>
      <c r="U298" s="70">
        <v>1.0</v>
      </c>
      <c r="V298" s="70">
        <v>0.0</v>
      </c>
      <c r="W298" s="70">
        <v>66.0</v>
      </c>
      <c r="X298" s="70">
        <v>41.0</v>
      </c>
      <c r="Y298" s="70">
        <v>77.0</v>
      </c>
      <c r="Z298" s="70">
        <v>61.0</v>
      </c>
      <c r="AA298" s="70">
        <v>87.0</v>
      </c>
      <c r="AB298" s="70">
        <v>23.0</v>
      </c>
      <c r="AC298" s="70">
        <v>355.0</v>
      </c>
      <c r="AD298" s="70">
        <v>59.17</v>
      </c>
      <c r="AE298" s="70">
        <v>615.0</v>
      </c>
      <c r="AF298" s="70">
        <f t="shared" si="1"/>
        <v>102</v>
      </c>
    </row>
    <row r="299">
      <c r="A299" s="46" t="s">
        <v>664</v>
      </c>
      <c r="B299" s="85" t="s">
        <v>121</v>
      </c>
      <c r="C299" s="46"/>
      <c r="D299" s="46" t="s">
        <v>28</v>
      </c>
      <c r="E299" s="46" t="s">
        <v>31</v>
      </c>
      <c r="F299" s="46">
        <v>1.0</v>
      </c>
      <c r="G299" s="46"/>
      <c r="H299" s="46"/>
      <c r="I299" s="46"/>
      <c r="J299" s="46"/>
      <c r="K299" s="46"/>
      <c r="L299" s="46"/>
      <c r="M299" s="46"/>
      <c r="N299" s="46" t="s">
        <v>2763</v>
      </c>
      <c r="O299" s="46"/>
      <c r="P299" s="46" t="s">
        <v>3062</v>
      </c>
      <c r="Q299" s="70">
        <v>0.0</v>
      </c>
      <c r="R299" s="70">
        <v>1.0</v>
      </c>
      <c r="S299" s="70">
        <v>0.0</v>
      </c>
      <c r="T299" s="70">
        <v>0.0</v>
      </c>
      <c r="U299" s="70">
        <v>0.0</v>
      </c>
      <c r="V299" s="70">
        <v>0.0</v>
      </c>
      <c r="W299" s="70">
        <v>67.0</v>
      </c>
      <c r="X299" s="70">
        <v>125.0</v>
      </c>
      <c r="Y299" s="70">
        <v>40.0</v>
      </c>
      <c r="Z299" s="70">
        <v>30.0</v>
      </c>
      <c r="AA299" s="70">
        <v>30.0</v>
      </c>
      <c r="AB299" s="70">
        <v>58.0</v>
      </c>
      <c r="AC299" s="70">
        <v>350.0</v>
      </c>
      <c r="AD299" s="70">
        <v>58.33</v>
      </c>
      <c r="AE299" s="70">
        <v>619.0</v>
      </c>
      <c r="AF299" s="70">
        <f t="shared" si="1"/>
        <v>155</v>
      </c>
    </row>
    <row r="300">
      <c r="A300" s="46" t="s">
        <v>551</v>
      </c>
      <c r="B300" s="85" t="s">
        <v>121</v>
      </c>
      <c r="C300" s="87" t="s">
        <v>131</v>
      </c>
      <c r="D300" s="46" t="s">
        <v>28</v>
      </c>
      <c r="E300" s="46" t="s">
        <v>31</v>
      </c>
      <c r="F300" s="46">
        <v>1.0</v>
      </c>
      <c r="G300" s="46"/>
      <c r="H300" s="46"/>
      <c r="I300" s="46"/>
      <c r="J300" s="46"/>
      <c r="K300" s="46"/>
      <c r="L300" s="46"/>
      <c r="M300" s="46"/>
      <c r="N300" s="46" t="s">
        <v>2763</v>
      </c>
      <c r="O300" s="46"/>
      <c r="P300" s="46" t="s">
        <v>3063</v>
      </c>
      <c r="Q300" s="70">
        <v>0.0</v>
      </c>
      <c r="R300" s="70">
        <v>0.0</v>
      </c>
      <c r="S300" s="70">
        <v>1.0</v>
      </c>
      <c r="T300" s="70">
        <v>0.0</v>
      </c>
      <c r="U300" s="70">
        <v>0.0</v>
      </c>
      <c r="V300" s="70">
        <v>0.0</v>
      </c>
      <c r="W300" s="70">
        <v>30.0</v>
      </c>
      <c r="X300" s="70">
        <v>42.0</v>
      </c>
      <c r="Y300" s="70">
        <v>118.0</v>
      </c>
      <c r="Z300" s="70">
        <v>42.0</v>
      </c>
      <c r="AA300" s="70">
        <v>88.0</v>
      </c>
      <c r="AB300" s="70">
        <v>30.0</v>
      </c>
      <c r="AC300" s="70">
        <v>350.0</v>
      </c>
      <c r="AD300" s="70">
        <v>58.33</v>
      </c>
      <c r="AE300" s="70">
        <v>620.0</v>
      </c>
      <c r="AF300" s="70">
        <f t="shared" si="1"/>
        <v>84</v>
      </c>
    </row>
    <row r="301">
      <c r="A301" s="46" t="s">
        <v>669</v>
      </c>
      <c r="B301" s="79" t="s">
        <v>90</v>
      </c>
      <c r="C301" s="46"/>
      <c r="D301" s="46" t="s">
        <v>28</v>
      </c>
      <c r="E301" s="46" t="s">
        <v>28</v>
      </c>
      <c r="F301" s="46">
        <v>0.0</v>
      </c>
      <c r="G301" s="46" t="s">
        <v>31</v>
      </c>
      <c r="H301" s="46"/>
      <c r="I301" s="46"/>
      <c r="J301" s="46"/>
      <c r="K301" s="46"/>
      <c r="L301" s="46"/>
      <c r="M301" s="46"/>
      <c r="N301" s="46" t="s">
        <v>90</v>
      </c>
      <c r="O301" s="46"/>
      <c r="P301" s="46" t="s">
        <v>3064</v>
      </c>
      <c r="Q301" s="70">
        <v>0.0</v>
      </c>
      <c r="R301" s="70">
        <v>0.0</v>
      </c>
      <c r="S301" s="70">
        <v>0.0</v>
      </c>
      <c r="T301" s="70">
        <v>0.0</v>
      </c>
      <c r="U301" s="70">
        <v>0.0</v>
      </c>
      <c r="V301" s="70">
        <v>2.0</v>
      </c>
      <c r="W301" s="70">
        <v>80.0</v>
      </c>
      <c r="X301" s="70">
        <v>70.0</v>
      </c>
      <c r="Y301" s="70">
        <v>40.0</v>
      </c>
      <c r="Z301" s="70">
        <v>100.0</v>
      </c>
      <c r="AA301" s="70">
        <v>60.0</v>
      </c>
      <c r="AB301" s="70">
        <v>145.0</v>
      </c>
      <c r="AC301" s="70">
        <v>495.0</v>
      </c>
      <c r="AD301" s="70">
        <v>82.5</v>
      </c>
      <c r="AE301" s="70">
        <v>622.0</v>
      </c>
      <c r="AF301" s="70">
        <f t="shared" si="1"/>
        <v>170</v>
      </c>
    </row>
    <row r="302">
      <c r="A302" s="46" t="s">
        <v>672</v>
      </c>
      <c r="B302" s="79" t="s">
        <v>90</v>
      </c>
      <c r="C302" s="87" t="s">
        <v>131</v>
      </c>
      <c r="D302" s="46" t="s">
        <v>28</v>
      </c>
      <c r="E302" s="46" t="s">
        <v>28</v>
      </c>
      <c r="F302" s="46">
        <v>0.0</v>
      </c>
      <c r="G302" s="46" t="s">
        <v>31</v>
      </c>
      <c r="H302" s="46"/>
      <c r="I302" s="46"/>
      <c r="J302" s="46"/>
      <c r="K302" s="46"/>
      <c r="L302" s="46"/>
      <c r="M302" s="46"/>
      <c r="N302" s="46" t="s">
        <v>90</v>
      </c>
      <c r="O302" s="46"/>
      <c r="P302" s="46" t="s">
        <v>3065</v>
      </c>
      <c r="Q302" s="70">
        <v>0.0</v>
      </c>
      <c r="R302" s="70">
        <v>2.0</v>
      </c>
      <c r="S302" s="70">
        <v>0.0</v>
      </c>
      <c r="T302" s="70">
        <v>0.0</v>
      </c>
      <c r="U302" s="70">
        <v>0.0</v>
      </c>
      <c r="V302" s="70">
        <v>0.0</v>
      </c>
      <c r="W302" s="70">
        <v>70.0</v>
      </c>
      <c r="X302" s="70">
        <v>135.0</v>
      </c>
      <c r="Y302" s="70">
        <v>105.0</v>
      </c>
      <c r="Z302" s="70">
        <v>60.0</v>
      </c>
      <c r="AA302" s="70">
        <v>105.0</v>
      </c>
      <c r="AB302" s="70">
        <v>20.0</v>
      </c>
      <c r="AC302" s="70">
        <v>495.0</v>
      </c>
      <c r="AD302" s="70">
        <v>82.5</v>
      </c>
      <c r="AE302" s="70">
        <v>623.0</v>
      </c>
      <c r="AF302" s="70">
        <f t="shared" si="1"/>
        <v>195</v>
      </c>
    </row>
    <row r="303">
      <c r="A303" s="46" t="s">
        <v>646</v>
      </c>
      <c r="B303" s="76" t="s">
        <v>44</v>
      </c>
      <c r="C303" s="84" t="s">
        <v>128</v>
      </c>
      <c r="D303" s="46" t="s">
        <v>28</v>
      </c>
      <c r="E303" s="46" t="s">
        <v>28</v>
      </c>
      <c r="F303" s="46">
        <v>0.0</v>
      </c>
      <c r="G303" s="46" t="s">
        <v>31</v>
      </c>
      <c r="H303" s="46"/>
      <c r="I303" s="46"/>
      <c r="J303" s="46"/>
      <c r="K303" s="46"/>
      <c r="L303" s="46"/>
      <c r="M303" s="46"/>
      <c r="N303" s="46" t="s">
        <v>2780</v>
      </c>
      <c r="O303" s="46" t="s">
        <v>2801</v>
      </c>
      <c r="P303" s="46" t="s">
        <v>3066</v>
      </c>
      <c r="Q303" s="70">
        <v>2.0</v>
      </c>
      <c r="R303" s="70">
        <v>0.0</v>
      </c>
      <c r="S303" s="70">
        <v>0.0</v>
      </c>
      <c r="T303" s="70">
        <v>0.0</v>
      </c>
      <c r="U303" s="70">
        <v>0.0</v>
      </c>
      <c r="V303" s="70">
        <v>0.0</v>
      </c>
      <c r="W303" s="70">
        <v>111.0</v>
      </c>
      <c r="X303" s="70">
        <v>83.0</v>
      </c>
      <c r="Y303" s="70">
        <v>68.0</v>
      </c>
      <c r="Z303" s="70">
        <v>92.0</v>
      </c>
      <c r="AA303" s="70">
        <v>82.0</v>
      </c>
      <c r="AB303" s="70">
        <v>39.0</v>
      </c>
      <c r="AC303" s="70">
        <v>475.0</v>
      </c>
      <c r="AD303" s="70">
        <v>79.17</v>
      </c>
      <c r="AE303" s="70">
        <v>559.0</v>
      </c>
      <c r="AF303" s="70">
        <f t="shared" si="1"/>
        <v>175</v>
      </c>
    </row>
    <row r="304">
      <c r="A304" s="46" t="s">
        <v>647</v>
      </c>
      <c r="B304" s="76" t="s">
        <v>44</v>
      </c>
      <c r="C304" s="46"/>
      <c r="D304" s="46" t="s">
        <v>28</v>
      </c>
      <c r="E304" s="46" t="s">
        <v>28</v>
      </c>
      <c r="F304" s="46">
        <v>0.0</v>
      </c>
      <c r="G304" s="46" t="s">
        <v>31</v>
      </c>
      <c r="H304" s="46"/>
      <c r="I304" s="46"/>
      <c r="J304" s="46"/>
      <c r="K304" s="46"/>
      <c r="L304" s="46"/>
      <c r="M304" s="46"/>
      <c r="N304" s="46" t="s">
        <v>2768</v>
      </c>
      <c r="O304" s="46"/>
      <c r="P304" s="46" t="s">
        <v>3067</v>
      </c>
      <c r="Q304" s="70">
        <v>0.0</v>
      </c>
      <c r="R304" s="70">
        <v>0.0</v>
      </c>
      <c r="S304" s="70">
        <v>0.0</v>
      </c>
      <c r="T304" s="70">
        <v>0.0</v>
      </c>
      <c r="U304" s="70">
        <v>0.0</v>
      </c>
      <c r="V304" s="70">
        <v>2.0</v>
      </c>
      <c r="W304" s="70">
        <v>75.0</v>
      </c>
      <c r="X304" s="70">
        <v>98.0</v>
      </c>
      <c r="Y304" s="70">
        <v>63.0</v>
      </c>
      <c r="Z304" s="70">
        <v>98.0</v>
      </c>
      <c r="AA304" s="70">
        <v>63.0</v>
      </c>
      <c r="AB304" s="70">
        <v>101.0</v>
      </c>
      <c r="AC304" s="70">
        <v>498.0</v>
      </c>
      <c r="AD304" s="70">
        <v>83.0</v>
      </c>
      <c r="AE304" s="70">
        <v>563.0</v>
      </c>
      <c r="AF304" s="70">
        <f t="shared" si="1"/>
        <v>196</v>
      </c>
    </row>
    <row r="305">
      <c r="A305" s="45" t="s">
        <v>644</v>
      </c>
      <c r="B305" s="95" t="s">
        <v>33</v>
      </c>
      <c r="C305" s="94" t="s">
        <v>128</v>
      </c>
      <c r="D305" s="46"/>
      <c r="E305" s="46"/>
      <c r="F305" s="46">
        <v>0.0</v>
      </c>
      <c r="G305" s="46" t="s">
        <v>31</v>
      </c>
      <c r="H305" s="46"/>
      <c r="I305" s="46"/>
      <c r="J305" s="46"/>
      <c r="K305" s="46"/>
      <c r="L305" s="46"/>
      <c r="M305" s="46"/>
      <c r="N305" s="46"/>
      <c r="O305" s="46"/>
      <c r="P305" s="46" t="s">
        <v>3068</v>
      </c>
      <c r="Q305" s="70">
        <v>0.0</v>
      </c>
      <c r="R305" s="70">
        <v>1.0</v>
      </c>
      <c r="S305" s="70">
        <v>0.0</v>
      </c>
      <c r="T305" s="70">
        <v>1.0</v>
      </c>
      <c r="U305" s="70">
        <v>0.0</v>
      </c>
      <c r="V305" s="70">
        <v>0.0</v>
      </c>
      <c r="W305" s="70">
        <v>70.0</v>
      </c>
      <c r="X305" s="70">
        <v>100.0</v>
      </c>
      <c r="Y305" s="70">
        <v>70.0</v>
      </c>
      <c r="Z305" s="70">
        <v>105.0</v>
      </c>
      <c r="AA305" s="70">
        <v>75.0</v>
      </c>
      <c r="AB305" s="70">
        <v>40.0</v>
      </c>
      <c r="AC305" s="70">
        <v>460.0</v>
      </c>
      <c r="AD305" s="70">
        <v>76.67</v>
      </c>
      <c r="AE305" s="46"/>
      <c r="AF305" s="70">
        <f t="shared" si="1"/>
        <v>205</v>
      </c>
    </row>
    <row r="306">
      <c r="A306" s="45" t="s">
        <v>648</v>
      </c>
      <c r="B306" s="95" t="s">
        <v>33</v>
      </c>
      <c r="C306" s="46"/>
      <c r="D306" s="46"/>
      <c r="E306" s="46"/>
      <c r="F306" s="46">
        <v>0.0</v>
      </c>
      <c r="G306" s="46" t="s">
        <v>31</v>
      </c>
      <c r="H306" s="46"/>
      <c r="I306" s="46"/>
      <c r="J306" s="46"/>
      <c r="K306" s="46"/>
      <c r="L306" s="46"/>
      <c r="M306" s="46"/>
      <c r="N306" s="46"/>
      <c r="O306" s="46"/>
      <c r="P306" s="46" t="s">
        <v>3069</v>
      </c>
      <c r="Q306" s="70">
        <v>0.0</v>
      </c>
      <c r="R306" s="70">
        <v>0.0</v>
      </c>
      <c r="S306" s="70">
        <v>0.0</v>
      </c>
      <c r="T306" s="70">
        <v>0.0</v>
      </c>
      <c r="U306" s="70">
        <v>0.0</v>
      </c>
      <c r="V306" s="70">
        <v>0.0</v>
      </c>
      <c r="W306" s="70">
        <v>75.0</v>
      </c>
      <c r="X306" s="70">
        <v>98.0</v>
      </c>
      <c r="Y306" s="70">
        <v>63.0</v>
      </c>
      <c r="Z306" s="70">
        <v>98.0</v>
      </c>
      <c r="AA306" s="70">
        <v>63.0</v>
      </c>
      <c r="AB306" s="70">
        <v>101.0</v>
      </c>
      <c r="AC306" s="70">
        <v>498.0</v>
      </c>
      <c r="AD306" s="70">
        <v>83.0</v>
      </c>
      <c r="AE306" s="46"/>
      <c r="AF306" s="70">
        <f t="shared" si="1"/>
        <v>196</v>
      </c>
    </row>
    <row r="307">
      <c r="A307" s="46" t="s">
        <v>694</v>
      </c>
      <c r="B307" s="77" t="s">
        <v>71</v>
      </c>
      <c r="C307" s="46"/>
      <c r="D307" s="46" t="s">
        <v>28</v>
      </c>
      <c r="E307" s="46" t="s">
        <v>31</v>
      </c>
      <c r="F307" s="46" t="s">
        <v>82</v>
      </c>
      <c r="G307" s="46" t="s">
        <v>31</v>
      </c>
      <c r="H307" s="46"/>
      <c r="I307" s="46"/>
      <c r="J307" s="46"/>
      <c r="K307" s="46"/>
      <c r="L307" s="46"/>
      <c r="M307" s="46"/>
      <c r="N307" s="46" t="s">
        <v>2768</v>
      </c>
      <c r="O307" s="46"/>
      <c r="P307" s="46" t="s">
        <v>3070</v>
      </c>
      <c r="Q307" s="70">
        <v>0.0</v>
      </c>
      <c r="R307" s="70">
        <v>0.0</v>
      </c>
      <c r="S307" s="70">
        <v>0.0</v>
      </c>
      <c r="T307" s="70">
        <v>0.0</v>
      </c>
      <c r="U307" s="70">
        <v>0.0</v>
      </c>
      <c r="V307" s="70">
        <v>1.0</v>
      </c>
      <c r="W307" s="70">
        <v>55.0</v>
      </c>
      <c r="X307" s="70">
        <v>20.0</v>
      </c>
      <c r="Y307" s="70">
        <v>35.0</v>
      </c>
      <c r="Z307" s="70">
        <v>20.0</v>
      </c>
      <c r="AA307" s="70">
        <v>45.0</v>
      </c>
      <c r="AB307" s="70">
        <v>75.0</v>
      </c>
      <c r="AC307" s="70">
        <v>250.0</v>
      </c>
      <c r="AD307" s="70">
        <v>41.67</v>
      </c>
      <c r="AE307" s="70">
        <v>608.0</v>
      </c>
      <c r="AF307" s="70">
        <f t="shared" si="1"/>
        <v>40</v>
      </c>
    </row>
    <row r="308">
      <c r="A308" s="46" t="s">
        <v>67</v>
      </c>
      <c r="B308" s="77" t="s">
        <v>71</v>
      </c>
      <c r="C308" s="46"/>
      <c r="D308" s="46" t="s">
        <v>72</v>
      </c>
      <c r="E308" s="46" t="s">
        <v>31</v>
      </c>
      <c r="F308" s="46">
        <v>1.0</v>
      </c>
      <c r="G308" s="46"/>
      <c r="H308" s="46"/>
      <c r="I308" s="46"/>
      <c r="J308" s="46" t="s">
        <v>31</v>
      </c>
      <c r="K308" s="46"/>
      <c r="L308" s="46"/>
      <c r="M308" s="46"/>
      <c r="N308" s="46" t="s">
        <v>2768</v>
      </c>
      <c r="O308" s="46"/>
      <c r="P308" s="46" t="s">
        <v>3071</v>
      </c>
      <c r="Q308" s="70">
        <v>0.0</v>
      </c>
      <c r="R308" s="70">
        <v>0.0</v>
      </c>
      <c r="S308" s="70">
        <v>0.0</v>
      </c>
      <c r="T308" s="70">
        <v>0.0</v>
      </c>
      <c r="U308" s="70">
        <v>1.0</v>
      </c>
      <c r="V308" s="70">
        <v>0.0</v>
      </c>
      <c r="W308" s="70">
        <v>55.0</v>
      </c>
      <c r="X308" s="70">
        <v>55.0</v>
      </c>
      <c r="Y308" s="70">
        <v>50.0</v>
      </c>
      <c r="Z308" s="70">
        <v>45.0</v>
      </c>
      <c r="AA308" s="70">
        <v>65.0</v>
      </c>
      <c r="AB308" s="70">
        <v>55.0</v>
      </c>
      <c r="AC308" s="70">
        <v>325.0</v>
      </c>
      <c r="AD308" s="70">
        <v>54.17</v>
      </c>
      <c r="AE308" s="70">
        <v>612.0</v>
      </c>
      <c r="AF308" s="70">
        <f t="shared" si="1"/>
        <v>100</v>
      </c>
    </row>
    <row r="309">
      <c r="A309" s="46" t="s">
        <v>653</v>
      </c>
      <c r="B309" s="76" t="s">
        <v>44</v>
      </c>
      <c r="C309" s="85" t="s">
        <v>121</v>
      </c>
      <c r="D309" s="46" t="s">
        <v>28</v>
      </c>
      <c r="E309" s="46" t="s">
        <v>31</v>
      </c>
      <c r="F309" s="46">
        <v>1.0</v>
      </c>
      <c r="G309" s="46"/>
      <c r="H309" s="46"/>
      <c r="I309" s="46"/>
      <c r="J309" s="46"/>
      <c r="K309" s="46"/>
      <c r="L309" s="46"/>
      <c r="M309" s="46"/>
      <c r="N309" s="46" t="s">
        <v>2780</v>
      </c>
      <c r="O309" s="46" t="s">
        <v>2877</v>
      </c>
      <c r="P309" s="46" t="s">
        <v>3072</v>
      </c>
      <c r="Q309" s="70">
        <v>0.0</v>
      </c>
      <c r="R309" s="70">
        <v>0.0</v>
      </c>
      <c r="S309" s="70">
        <v>1.0</v>
      </c>
      <c r="T309" s="70">
        <v>0.0</v>
      </c>
      <c r="U309" s="70">
        <v>0.0</v>
      </c>
      <c r="V309" s="70">
        <v>0.0</v>
      </c>
      <c r="W309" s="70">
        <v>54.0</v>
      </c>
      <c r="X309" s="70">
        <v>78.0</v>
      </c>
      <c r="Y309" s="70">
        <v>103.0</v>
      </c>
      <c r="Z309" s="70">
        <v>53.0</v>
      </c>
      <c r="AA309" s="70">
        <v>45.0</v>
      </c>
      <c r="AB309" s="70">
        <v>22.0</v>
      </c>
      <c r="AC309" s="70">
        <v>355.0</v>
      </c>
      <c r="AD309" s="70">
        <v>59.17</v>
      </c>
      <c r="AE309" s="70">
        <v>618.0</v>
      </c>
      <c r="AF309" s="70">
        <f t="shared" si="1"/>
        <v>131</v>
      </c>
    </row>
    <row r="310">
      <c r="A310" s="46" t="s">
        <v>666</v>
      </c>
      <c r="B310" s="85" t="s">
        <v>121</v>
      </c>
      <c r="C310" s="72" t="s">
        <v>56</v>
      </c>
      <c r="D310" s="46" t="s">
        <v>28</v>
      </c>
      <c r="E310" s="46" t="s">
        <v>31</v>
      </c>
      <c r="F310" s="46">
        <v>1.0</v>
      </c>
      <c r="G310" s="46"/>
      <c r="H310" s="46"/>
      <c r="I310" s="46"/>
      <c r="J310" s="46"/>
      <c r="K310" s="46"/>
      <c r="L310" s="46"/>
      <c r="M310" s="46"/>
      <c r="N310" s="46" t="s">
        <v>56</v>
      </c>
      <c r="O310" s="46" t="s">
        <v>2877</v>
      </c>
      <c r="P310" s="46" t="s">
        <v>3073</v>
      </c>
      <c r="Q310" s="70">
        <v>0.0</v>
      </c>
      <c r="R310" s="70">
        <v>1.0</v>
      </c>
      <c r="S310" s="70">
        <v>0.0</v>
      </c>
      <c r="T310" s="70">
        <v>0.0</v>
      </c>
      <c r="U310" s="70">
        <v>0.0</v>
      </c>
      <c r="V310" s="70">
        <v>0.0</v>
      </c>
      <c r="W310" s="70">
        <v>55.0</v>
      </c>
      <c r="X310" s="70">
        <v>112.0</v>
      </c>
      <c r="Y310" s="70">
        <v>45.0</v>
      </c>
      <c r="Z310" s="70">
        <v>74.0</v>
      </c>
      <c r="AA310" s="70">
        <v>45.0</v>
      </c>
      <c r="AB310" s="70">
        <v>70.0</v>
      </c>
      <c r="AC310" s="70">
        <v>401.0</v>
      </c>
      <c r="AD310" s="70">
        <v>66.83</v>
      </c>
      <c r="AE310" s="70">
        <v>617.0</v>
      </c>
      <c r="AF310" s="70">
        <f t="shared" si="1"/>
        <v>186</v>
      </c>
    </row>
    <row r="311">
      <c r="A311" s="46" t="s">
        <v>703</v>
      </c>
      <c r="B311" s="84" t="s">
        <v>128</v>
      </c>
      <c r="C311" s="46"/>
      <c r="D311" s="46" t="s">
        <v>28</v>
      </c>
      <c r="E311" s="46" t="s">
        <v>31</v>
      </c>
      <c r="F311" s="46">
        <v>1.0</v>
      </c>
      <c r="G311" s="46"/>
      <c r="H311" s="46"/>
      <c r="I311" s="46"/>
      <c r="J311" s="46"/>
      <c r="K311" s="46"/>
      <c r="L311" s="46"/>
      <c r="M311" s="46"/>
      <c r="N311" s="46" t="s">
        <v>2768</v>
      </c>
      <c r="O311" s="46"/>
      <c r="P311" s="46" t="s">
        <v>3074</v>
      </c>
      <c r="Q311" s="70">
        <v>0.0</v>
      </c>
      <c r="R311" s="70">
        <v>0.0</v>
      </c>
      <c r="S311" s="70">
        <v>1.0</v>
      </c>
      <c r="T311" s="70">
        <v>0.0</v>
      </c>
      <c r="U311" s="70">
        <v>0.0</v>
      </c>
      <c r="V311" s="70">
        <v>0.0</v>
      </c>
      <c r="W311" s="70">
        <v>68.0</v>
      </c>
      <c r="X311" s="70">
        <v>72.0</v>
      </c>
      <c r="Y311" s="70">
        <v>78.0</v>
      </c>
      <c r="Z311" s="70">
        <v>38.0</v>
      </c>
      <c r="AA311" s="70">
        <v>42.0</v>
      </c>
      <c r="AB311" s="70">
        <v>32.0</v>
      </c>
      <c r="AC311" s="70">
        <v>330.0</v>
      </c>
      <c r="AD311" s="70">
        <v>55.0</v>
      </c>
      <c r="AE311" s="70">
        <v>640.0</v>
      </c>
      <c r="AF311" s="70">
        <f t="shared" si="1"/>
        <v>110</v>
      </c>
    </row>
    <row r="312">
      <c r="A312" s="46" t="s">
        <v>702</v>
      </c>
      <c r="B312" s="79" t="s">
        <v>90</v>
      </c>
      <c r="C312" s="87" t="s">
        <v>131</v>
      </c>
      <c r="D312" s="46" t="s">
        <v>28</v>
      </c>
      <c r="E312" s="46" t="s">
        <v>31</v>
      </c>
      <c r="F312" s="46" t="s">
        <v>82</v>
      </c>
      <c r="G312" s="46" t="s">
        <v>31</v>
      </c>
      <c r="H312" s="46"/>
      <c r="I312" s="46"/>
      <c r="J312" s="46"/>
      <c r="K312" s="46"/>
      <c r="L312" s="46"/>
      <c r="M312" s="46"/>
      <c r="N312" s="46" t="s">
        <v>90</v>
      </c>
      <c r="O312" s="46"/>
      <c r="P312" s="46" t="s">
        <v>3075</v>
      </c>
      <c r="Q312" s="70">
        <v>0.0</v>
      </c>
      <c r="R312" s="70">
        <v>0.0</v>
      </c>
      <c r="S312" s="70">
        <v>2.0</v>
      </c>
      <c r="T312" s="70">
        <v>0.0</v>
      </c>
      <c r="U312" s="70">
        <v>0.0</v>
      </c>
      <c r="V312" s="70">
        <v>0.0</v>
      </c>
      <c r="W312" s="70">
        <v>58.0</v>
      </c>
      <c r="X312" s="70">
        <v>109.0</v>
      </c>
      <c r="Y312" s="70">
        <v>112.0</v>
      </c>
      <c r="Z312" s="70">
        <v>48.0</v>
      </c>
      <c r="AA312" s="70">
        <v>48.0</v>
      </c>
      <c r="AB312" s="70">
        <v>109.0</v>
      </c>
      <c r="AC312" s="70">
        <v>484.0</v>
      </c>
      <c r="AD312" s="70">
        <v>80.67</v>
      </c>
      <c r="AE312" s="70">
        <v>641.0</v>
      </c>
      <c r="AF312" s="70">
        <f t="shared" si="1"/>
        <v>157</v>
      </c>
    </row>
    <row r="313">
      <c r="A313" s="46" t="s">
        <v>704</v>
      </c>
      <c r="B313" s="84" t="s">
        <v>128</v>
      </c>
      <c r="C313" s="46"/>
      <c r="D313" s="46" t="s">
        <v>28</v>
      </c>
      <c r="E313" s="46" t="s">
        <v>28</v>
      </c>
      <c r="F313" s="46">
        <v>0.0</v>
      </c>
      <c r="G313" s="46" t="s">
        <v>31</v>
      </c>
      <c r="H313" s="46"/>
      <c r="I313" s="46"/>
      <c r="J313" s="46"/>
      <c r="K313" s="46"/>
      <c r="L313" s="46"/>
      <c r="M313" s="46"/>
      <c r="N313" s="46" t="s">
        <v>2768</v>
      </c>
      <c r="O313" s="46"/>
      <c r="P313" s="46" t="s">
        <v>2982</v>
      </c>
      <c r="Q313" s="70">
        <v>0.0</v>
      </c>
      <c r="R313" s="70">
        <v>0.0</v>
      </c>
      <c r="S313" s="70">
        <v>2.0</v>
      </c>
      <c r="T313" s="70">
        <v>0.0</v>
      </c>
      <c r="U313" s="70">
        <v>0.0</v>
      </c>
      <c r="V313" s="70">
        <v>0.0</v>
      </c>
      <c r="W313" s="70">
        <v>75.0</v>
      </c>
      <c r="X313" s="70">
        <v>100.0</v>
      </c>
      <c r="Y313" s="70">
        <v>110.0</v>
      </c>
      <c r="Z313" s="70">
        <v>45.0</v>
      </c>
      <c r="AA313" s="70">
        <v>55.0</v>
      </c>
      <c r="AB313" s="70">
        <v>65.0</v>
      </c>
      <c r="AC313" s="70">
        <v>450.0</v>
      </c>
      <c r="AD313" s="70">
        <v>75.0</v>
      </c>
      <c r="AE313" s="70">
        <v>1406.0</v>
      </c>
      <c r="AF313" s="70">
        <f t="shared" si="1"/>
        <v>145</v>
      </c>
    </row>
    <row r="314">
      <c r="A314" s="46" t="s">
        <v>373</v>
      </c>
      <c r="B314" s="69" t="s">
        <v>30</v>
      </c>
      <c r="C314" s="46"/>
      <c r="D314" s="46" t="s">
        <v>28</v>
      </c>
      <c r="E314" s="46" t="s">
        <v>31</v>
      </c>
      <c r="F314" s="46" t="s">
        <v>82</v>
      </c>
      <c r="G314" s="46" t="s">
        <v>31</v>
      </c>
      <c r="H314" s="46"/>
      <c r="I314" s="46"/>
      <c r="J314" s="46"/>
      <c r="K314" s="46"/>
      <c r="L314" s="46"/>
      <c r="M314" s="46"/>
      <c r="N314" s="46" t="s">
        <v>2768</v>
      </c>
      <c r="O314" s="46" t="s">
        <v>186</v>
      </c>
      <c r="P314" s="46" t="s">
        <v>3076</v>
      </c>
      <c r="Q314" s="70">
        <v>0.0</v>
      </c>
      <c r="R314" s="70">
        <v>1.0</v>
      </c>
      <c r="S314" s="70">
        <v>0.0</v>
      </c>
      <c r="T314" s="70">
        <v>1.0</v>
      </c>
      <c r="U314" s="70">
        <v>0.0</v>
      </c>
      <c r="V314" s="70">
        <v>0.0</v>
      </c>
      <c r="W314" s="70">
        <v>73.0</v>
      </c>
      <c r="X314" s="70">
        <v>100.0</v>
      </c>
      <c r="Y314" s="70">
        <v>60.0</v>
      </c>
      <c r="Z314" s="70">
        <v>100.0</v>
      </c>
      <c r="AA314" s="70">
        <v>60.0</v>
      </c>
      <c r="AB314" s="70">
        <v>65.0</v>
      </c>
      <c r="AC314" s="70">
        <v>458.0</v>
      </c>
      <c r="AD314" s="70">
        <v>76.33</v>
      </c>
      <c r="AE314" s="70">
        <v>632.0</v>
      </c>
      <c r="AF314" s="70">
        <f t="shared" si="1"/>
        <v>200</v>
      </c>
    </row>
    <row r="315">
      <c r="A315" s="46" t="s">
        <v>138</v>
      </c>
      <c r="B315" s="77" t="s">
        <v>71</v>
      </c>
      <c r="C315" s="72" t="s">
        <v>56</v>
      </c>
      <c r="D315" s="46" t="s">
        <v>139</v>
      </c>
      <c r="E315" s="46" t="s">
        <v>31</v>
      </c>
      <c r="F315" s="46">
        <v>1.0</v>
      </c>
      <c r="G315" s="46"/>
      <c r="H315" s="46"/>
      <c r="I315" s="46"/>
      <c r="J315" s="46"/>
      <c r="K315" s="46"/>
      <c r="L315" s="46"/>
      <c r="M315" s="46"/>
      <c r="N315" s="46" t="s">
        <v>56</v>
      </c>
      <c r="O315" s="46" t="s">
        <v>186</v>
      </c>
      <c r="P315" s="46" t="s">
        <v>3077</v>
      </c>
      <c r="Q315" s="70">
        <v>0.0</v>
      </c>
      <c r="R315" s="70">
        <v>0.0</v>
      </c>
      <c r="S315" s="70">
        <v>0.0</v>
      </c>
      <c r="T315" s="70">
        <v>0.0</v>
      </c>
      <c r="U315" s="70">
        <v>1.0</v>
      </c>
      <c r="V315" s="70">
        <v>0.0</v>
      </c>
      <c r="W315" s="70">
        <v>45.0</v>
      </c>
      <c r="X315" s="70">
        <v>40.0</v>
      </c>
      <c r="Y315" s="70">
        <v>60.0</v>
      </c>
      <c r="Z315" s="70">
        <v>40.0</v>
      </c>
      <c r="AA315" s="70">
        <v>75.0</v>
      </c>
      <c r="AB315" s="70">
        <v>50.0</v>
      </c>
      <c r="AC315" s="70">
        <v>310.0</v>
      </c>
      <c r="AD315" s="70">
        <v>51.67</v>
      </c>
      <c r="AE315" s="70">
        <v>670.0</v>
      </c>
      <c r="AF315" s="70">
        <f t="shared" si="1"/>
        <v>80</v>
      </c>
    </row>
    <row r="316">
      <c r="A316" s="46" t="s">
        <v>716</v>
      </c>
      <c r="B316" s="77" t="s">
        <v>71</v>
      </c>
      <c r="C316" s="46"/>
      <c r="D316" s="46" t="s">
        <v>28</v>
      </c>
      <c r="E316" s="46" t="s">
        <v>31</v>
      </c>
      <c r="F316" s="46" t="s">
        <v>82</v>
      </c>
      <c r="G316" s="46" t="s">
        <v>31</v>
      </c>
      <c r="H316" s="46"/>
      <c r="I316" s="46"/>
      <c r="J316" s="46"/>
      <c r="K316" s="46"/>
      <c r="L316" s="46"/>
      <c r="M316" s="46"/>
      <c r="N316" s="46" t="s">
        <v>2768</v>
      </c>
      <c r="O316" s="46"/>
      <c r="P316" s="46" t="s">
        <v>3078</v>
      </c>
      <c r="Q316" s="70">
        <v>0.0</v>
      </c>
      <c r="R316" s="70">
        <v>2.0</v>
      </c>
      <c r="S316" s="70">
        <v>0.0</v>
      </c>
      <c r="T316" s="70">
        <v>0.0</v>
      </c>
      <c r="U316" s="70">
        <v>0.0</v>
      </c>
      <c r="V316" s="70">
        <v>0.0</v>
      </c>
      <c r="W316" s="70">
        <v>65.0</v>
      </c>
      <c r="X316" s="70">
        <v>115.0</v>
      </c>
      <c r="Y316" s="70">
        <v>65.0</v>
      </c>
      <c r="Z316" s="70">
        <v>75.0</v>
      </c>
      <c r="AA316" s="70">
        <v>95.0</v>
      </c>
      <c r="AB316" s="70">
        <v>65.0</v>
      </c>
      <c r="AC316" s="70">
        <v>480.0</v>
      </c>
      <c r="AD316" s="70">
        <v>80.0</v>
      </c>
      <c r="AE316" s="70">
        <v>673.0</v>
      </c>
      <c r="AF316" s="70">
        <f t="shared" si="1"/>
        <v>190</v>
      </c>
    </row>
    <row r="317">
      <c r="A317" s="46" t="s">
        <v>717</v>
      </c>
      <c r="B317" s="79" t="s">
        <v>90</v>
      </c>
      <c r="C317" s="72" t="s">
        <v>56</v>
      </c>
      <c r="D317" s="46" t="s">
        <v>28</v>
      </c>
      <c r="E317" s="46" t="s">
        <v>28</v>
      </c>
      <c r="F317" s="46">
        <v>0.0</v>
      </c>
      <c r="G317" s="46" t="s">
        <v>31</v>
      </c>
      <c r="H317" s="46"/>
      <c r="I317" s="46"/>
      <c r="J317" s="46"/>
      <c r="K317" s="46"/>
      <c r="L317" s="46"/>
      <c r="M317" s="46"/>
      <c r="N317" s="46" t="s">
        <v>90</v>
      </c>
      <c r="O317" s="46"/>
      <c r="P317" s="46" t="s">
        <v>3079</v>
      </c>
      <c r="Q317" s="70">
        <v>0.0</v>
      </c>
      <c r="R317" s="70">
        <v>1.0</v>
      </c>
      <c r="S317" s="70">
        <v>0.0</v>
      </c>
      <c r="T317" s="70">
        <v>1.0</v>
      </c>
      <c r="U317" s="70">
        <v>0.0</v>
      </c>
      <c r="V317" s="70">
        <v>0.0</v>
      </c>
      <c r="W317" s="70">
        <v>70.0</v>
      </c>
      <c r="X317" s="70">
        <v>94.0</v>
      </c>
      <c r="Y317" s="70">
        <v>50.0</v>
      </c>
      <c r="Z317" s="70">
        <v>94.0</v>
      </c>
      <c r="AA317" s="70">
        <v>50.0</v>
      </c>
      <c r="AB317" s="70">
        <v>66.0</v>
      </c>
      <c r="AC317" s="70">
        <v>424.0</v>
      </c>
      <c r="AD317" s="70">
        <v>70.67</v>
      </c>
      <c r="AE317" s="70">
        <v>674.0</v>
      </c>
      <c r="AF317" s="70">
        <f t="shared" si="1"/>
        <v>188</v>
      </c>
    </row>
    <row r="318">
      <c r="A318" s="45" t="s">
        <v>2736</v>
      </c>
      <c r="B318" s="79" t="s">
        <v>90</v>
      </c>
      <c r="C318" s="68" t="s">
        <v>29</v>
      </c>
      <c r="D318" s="46" t="s">
        <v>28</v>
      </c>
      <c r="E318" s="46" t="s">
        <v>28</v>
      </c>
      <c r="F318" s="46">
        <v>0.0</v>
      </c>
      <c r="G318" s="46" t="s">
        <v>31</v>
      </c>
      <c r="H318" s="46"/>
      <c r="I318" s="46"/>
      <c r="J318" s="46" t="s">
        <v>31</v>
      </c>
      <c r="K318" s="46"/>
      <c r="L318" s="46"/>
      <c r="M318" s="46"/>
      <c r="N318" s="46" t="s">
        <v>90</v>
      </c>
      <c r="O318" s="46"/>
      <c r="P318" s="46" t="s">
        <v>3080</v>
      </c>
      <c r="Q318" s="70">
        <v>0.0</v>
      </c>
      <c r="R318" s="70">
        <v>0.0</v>
      </c>
      <c r="S318" s="70">
        <v>0.0</v>
      </c>
      <c r="T318" s="70">
        <v>0.0</v>
      </c>
      <c r="U318" s="70">
        <v>2.0</v>
      </c>
      <c r="V318" s="70">
        <v>0.0</v>
      </c>
      <c r="W318" s="70">
        <v>60.0</v>
      </c>
      <c r="X318" s="70">
        <v>59.0</v>
      </c>
      <c r="Y318" s="70">
        <v>85.0</v>
      </c>
      <c r="Z318" s="70">
        <v>79.0</v>
      </c>
      <c r="AA318" s="70">
        <v>105.0</v>
      </c>
      <c r="AB318" s="70">
        <v>36.0</v>
      </c>
      <c r="AC318" s="70">
        <v>424.0</v>
      </c>
      <c r="AD318" s="70">
        <v>70.67</v>
      </c>
      <c r="AE318" s="70">
        <v>675.0</v>
      </c>
      <c r="AF318" s="70">
        <f t="shared" si="1"/>
        <v>138</v>
      </c>
    </row>
    <row r="319">
      <c r="A319" s="46" t="s">
        <v>724</v>
      </c>
      <c r="B319" s="85" t="s">
        <v>121</v>
      </c>
      <c r="C319" s="46"/>
      <c r="D319" s="46" t="s">
        <v>28</v>
      </c>
      <c r="E319" s="46" t="s">
        <v>28</v>
      </c>
      <c r="F319" s="46">
        <v>0.0</v>
      </c>
      <c r="G319" s="46" t="s">
        <v>31</v>
      </c>
      <c r="H319" s="46"/>
      <c r="I319" s="46"/>
      <c r="J319" s="46"/>
      <c r="K319" s="46" t="s">
        <v>31</v>
      </c>
      <c r="L319" s="46"/>
      <c r="M319" s="46"/>
      <c r="N319" s="46" t="s">
        <v>2808</v>
      </c>
      <c r="O319" s="46"/>
      <c r="P319" s="46" t="s">
        <v>3081</v>
      </c>
      <c r="Q319" s="70">
        <v>0.0</v>
      </c>
      <c r="R319" s="70">
        <v>0.0</v>
      </c>
      <c r="S319" s="70">
        <v>2.0</v>
      </c>
      <c r="T319" s="70">
        <v>0.0</v>
      </c>
      <c r="U319" s="70">
        <v>0.0</v>
      </c>
      <c r="V319" s="70">
        <v>0.0</v>
      </c>
      <c r="W319" s="70">
        <v>70.0</v>
      </c>
      <c r="X319" s="70">
        <v>100.0</v>
      </c>
      <c r="Y319" s="70">
        <v>115.0</v>
      </c>
      <c r="Z319" s="70">
        <v>30.0</v>
      </c>
      <c r="AA319" s="70">
        <v>65.0</v>
      </c>
      <c r="AB319" s="70">
        <v>30.0</v>
      </c>
      <c r="AC319" s="70">
        <v>410.0</v>
      </c>
      <c r="AD319" s="70">
        <v>68.33</v>
      </c>
      <c r="AE319" s="70">
        <v>682.0</v>
      </c>
      <c r="AF319" s="70">
        <f t="shared" si="1"/>
        <v>130</v>
      </c>
    </row>
    <row r="320">
      <c r="A320" s="46" t="s">
        <v>522</v>
      </c>
      <c r="B320" s="88" t="s">
        <v>226</v>
      </c>
      <c r="C320" s="46"/>
      <c r="D320" s="46" t="s">
        <v>28</v>
      </c>
      <c r="E320" s="46" t="s">
        <v>28</v>
      </c>
      <c r="F320" s="46">
        <v>0.0</v>
      </c>
      <c r="G320" s="46" t="s">
        <v>31</v>
      </c>
      <c r="H320" s="46"/>
      <c r="I320" s="46"/>
      <c r="J320" s="46"/>
      <c r="K320" s="46"/>
      <c r="L320" s="46"/>
      <c r="M320" s="46"/>
      <c r="N320" s="46" t="s">
        <v>2768</v>
      </c>
      <c r="O320" s="46"/>
      <c r="P320" s="46" t="s">
        <v>3082</v>
      </c>
      <c r="Q320" s="70">
        <v>0.0</v>
      </c>
      <c r="R320" s="70">
        <v>2.0</v>
      </c>
      <c r="S320" s="70">
        <v>0.0</v>
      </c>
      <c r="T320" s="70">
        <v>0.0</v>
      </c>
      <c r="U320" s="70">
        <v>0.0</v>
      </c>
      <c r="V320" s="70">
        <v>0.0</v>
      </c>
      <c r="W320" s="70">
        <v>65.0</v>
      </c>
      <c r="X320" s="70">
        <v>105.0</v>
      </c>
      <c r="Y320" s="70">
        <v>60.0</v>
      </c>
      <c r="Z320" s="70">
        <v>60.0</v>
      </c>
      <c r="AA320" s="70">
        <v>70.0</v>
      </c>
      <c r="AB320" s="70">
        <v>95.0</v>
      </c>
      <c r="AC320" s="70">
        <v>455.0</v>
      </c>
      <c r="AD320" s="70">
        <v>75.83</v>
      </c>
      <c r="AE320" s="70">
        <v>686.0</v>
      </c>
      <c r="AF320" s="70">
        <f t="shared" si="1"/>
        <v>165</v>
      </c>
    </row>
    <row r="321">
      <c r="A321" s="46" t="s">
        <v>720</v>
      </c>
      <c r="B321" s="77" t="s">
        <v>71</v>
      </c>
      <c r="C321" s="88" t="s">
        <v>226</v>
      </c>
      <c r="D321" s="46" t="s">
        <v>28</v>
      </c>
      <c r="E321" s="46" t="s">
        <v>28</v>
      </c>
      <c r="F321" s="46">
        <v>0.0</v>
      </c>
      <c r="G321" s="46" t="s">
        <v>31</v>
      </c>
      <c r="H321" s="46"/>
      <c r="I321" s="46"/>
      <c r="J321" s="46"/>
      <c r="K321" s="46"/>
      <c r="L321" s="46"/>
      <c r="M321" s="46"/>
      <c r="N321" s="46" t="s">
        <v>2768</v>
      </c>
      <c r="O321" s="46"/>
      <c r="P321" s="46" t="s">
        <v>3083</v>
      </c>
      <c r="Q321" s="70">
        <v>0.0</v>
      </c>
      <c r="R321" s="70">
        <v>2.0</v>
      </c>
      <c r="S321" s="70">
        <v>0.0</v>
      </c>
      <c r="T321" s="70">
        <v>0.0</v>
      </c>
      <c r="U321" s="70">
        <v>0.0</v>
      </c>
      <c r="V321" s="70">
        <v>0.0</v>
      </c>
      <c r="W321" s="70">
        <v>120.0</v>
      </c>
      <c r="X321" s="70">
        <v>125.0</v>
      </c>
      <c r="Y321" s="70">
        <v>80.0</v>
      </c>
      <c r="Z321" s="70">
        <v>55.0</v>
      </c>
      <c r="AA321" s="70">
        <v>60.0</v>
      </c>
      <c r="AB321" s="70">
        <v>60.0</v>
      </c>
      <c r="AC321" s="70">
        <v>500.0</v>
      </c>
      <c r="AD321" s="70">
        <v>83.33</v>
      </c>
      <c r="AE321" s="70">
        <v>687.0</v>
      </c>
      <c r="AF321" s="70">
        <f t="shared" si="1"/>
        <v>180</v>
      </c>
    </row>
    <row r="322">
      <c r="A322" s="46" t="s">
        <v>721</v>
      </c>
      <c r="B322" s="79" t="s">
        <v>90</v>
      </c>
      <c r="C322" s="46"/>
      <c r="D322" s="46" t="s">
        <v>28</v>
      </c>
      <c r="E322" s="46" t="s">
        <v>28</v>
      </c>
      <c r="F322" s="46">
        <v>0.0</v>
      </c>
      <c r="G322" s="46" t="s">
        <v>31</v>
      </c>
      <c r="H322" s="46"/>
      <c r="I322" s="46"/>
      <c r="J322" s="46"/>
      <c r="K322" s="46"/>
      <c r="L322" s="46"/>
      <c r="M322" s="46"/>
      <c r="N322" s="46" t="s">
        <v>90</v>
      </c>
      <c r="O322" s="46"/>
      <c r="P322" s="46" t="s">
        <v>3084</v>
      </c>
      <c r="Q322" s="70">
        <v>0.0</v>
      </c>
      <c r="R322" s="70">
        <v>2.0</v>
      </c>
      <c r="S322" s="70">
        <v>0.0</v>
      </c>
      <c r="T322" s="70">
        <v>0.0</v>
      </c>
      <c r="U322" s="70">
        <v>0.0</v>
      </c>
      <c r="V322" s="70">
        <v>0.0</v>
      </c>
      <c r="W322" s="70">
        <v>77.0</v>
      </c>
      <c r="X322" s="70">
        <v>85.0</v>
      </c>
      <c r="Y322" s="70">
        <v>51.0</v>
      </c>
      <c r="Z322" s="70">
        <v>55.0</v>
      </c>
      <c r="AA322" s="70">
        <v>51.0</v>
      </c>
      <c r="AB322" s="70">
        <v>65.0</v>
      </c>
      <c r="AC322" s="70">
        <v>384.0</v>
      </c>
      <c r="AD322" s="70">
        <v>64.0</v>
      </c>
      <c r="AE322" s="70">
        <v>691.0</v>
      </c>
      <c r="AF322" s="70">
        <f t="shared" si="1"/>
        <v>140</v>
      </c>
    </row>
    <row r="323">
      <c r="A323" s="46" t="s">
        <v>723</v>
      </c>
      <c r="B323" s="88" t="s">
        <v>226</v>
      </c>
      <c r="C323" s="46"/>
      <c r="D323" s="46" t="s">
        <v>28</v>
      </c>
      <c r="E323" s="46" t="s">
        <v>31</v>
      </c>
      <c r="F323" s="46" t="s">
        <v>82</v>
      </c>
      <c r="G323" s="46" t="s">
        <v>31</v>
      </c>
      <c r="H323" s="46"/>
      <c r="I323" s="46"/>
      <c r="J323" s="46"/>
      <c r="K323" s="46"/>
      <c r="L323" s="46"/>
      <c r="M323" s="46"/>
      <c r="N323" s="46" t="s">
        <v>2768</v>
      </c>
      <c r="O323" s="46"/>
      <c r="P323" s="46" t="s">
        <v>3085</v>
      </c>
      <c r="Q323" s="70">
        <v>0.0</v>
      </c>
      <c r="R323" s="70">
        <v>2.0</v>
      </c>
      <c r="S323" s="70">
        <v>0.0</v>
      </c>
      <c r="T323" s="70">
        <v>0.0</v>
      </c>
      <c r="U323" s="70">
        <v>0.0</v>
      </c>
      <c r="V323" s="70">
        <v>0.0</v>
      </c>
      <c r="W323" s="70">
        <v>100.0</v>
      </c>
      <c r="X323" s="70">
        <v>120.0</v>
      </c>
      <c r="Y323" s="70">
        <v>90.0</v>
      </c>
      <c r="Z323" s="70">
        <v>40.0</v>
      </c>
      <c r="AA323" s="70">
        <v>60.0</v>
      </c>
      <c r="AB323" s="70">
        <v>80.0</v>
      </c>
      <c r="AC323" s="70">
        <v>490.0</v>
      </c>
      <c r="AD323" s="70">
        <v>81.67</v>
      </c>
      <c r="AE323" s="70">
        <v>692.0</v>
      </c>
      <c r="AF323" s="70">
        <f t="shared" si="1"/>
        <v>160</v>
      </c>
    </row>
    <row r="324">
      <c r="A324" s="46" t="s">
        <v>745</v>
      </c>
      <c r="B324" s="77" t="s">
        <v>71</v>
      </c>
      <c r="C324" s="81" t="s">
        <v>111</v>
      </c>
      <c r="D324" s="46" t="s">
        <v>28</v>
      </c>
      <c r="E324" s="46" t="s">
        <v>31</v>
      </c>
      <c r="F324" s="46" t="s">
        <v>82</v>
      </c>
      <c r="G324" s="46" t="s">
        <v>31</v>
      </c>
      <c r="H324" s="46"/>
      <c r="I324" s="46"/>
      <c r="J324" s="46"/>
      <c r="K324" s="46"/>
      <c r="L324" s="46"/>
      <c r="M324" s="46"/>
      <c r="N324" s="46" t="s">
        <v>2768</v>
      </c>
      <c r="O324" s="46"/>
      <c r="P324" s="46" t="s">
        <v>3086</v>
      </c>
      <c r="Q324" s="70">
        <v>0.0</v>
      </c>
      <c r="R324" s="70">
        <v>0.0</v>
      </c>
      <c r="S324" s="70">
        <v>0.0</v>
      </c>
      <c r="T324" s="70">
        <v>0.0</v>
      </c>
      <c r="U324" s="70">
        <v>2.0</v>
      </c>
      <c r="V324" s="70">
        <v>0.0</v>
      </c>
      <c r="W324" s="70">
        <v>90.0</v>
      </c>
      <c r="X324" s="70">
        <v>60.0</v>
      </c>
      <c r="Y324" s="70">
        <v>80.0</v>
      </c>
      <c r="Z324" s="70">
        <v>90.0</v>
      </c>
      <c r="AA324" s="70">
        <v>110.0</v>
      </c>
      <c r="AB324" s="70">
        <v>60.0</v>
      </c>
      <c r="AC324" s="70">
        <v>490.0</v>
      </c>
      <c r="AD324" s="70">
        <v>81.67</v>
      </c>
      <c r="AE324" s="70">
        <v>693.0</v>
      </c>
      <c r="AF324" s="70">
        <f t="shared" si="1"/>
        <v>150</v>
      </c>
    </row>
    <row r="325">
      <c r="A325" s="46" t="s">
        <v>744</v>
      </c>
      <c r="B325" s="76" t="s">
        <v>44</v>
      </c>
      <c r="C325" s="79" t="s">
        <v>90</v>
      </c>
      <c r="D325" s="46" t="s">
        <v>28</v>
      </c>
      <c r="E325" s="46" t="s">
        <v>31</v>
      </c>
      <c r="F325" s="46">
        <v>1.0</v>
      </c>
      <c r="G325" s="46"/>
      <c r="H325" s="46"/>
      <c r="I325" s="46"/>
      <c r="J325" s="46"/>
      <c r="K325" s="46"/>
      <c r="L325" s="46"/>
      <c r="M325" s="46"/>
      <c r="N325" s="46" t="s">
        <v>2780</v>
      </c>
      <c r="O325" s="46" t="s">
        <v>90</v>
      </c>
      <c r="P325" s="46" t="s">
        <v>3087</v>
      </c>
      <c r="Q325" s="70">
        <v>0.0</v>
      </c>
      <c r="R325" s="70">
        <v>0.0</v>
      </c>
      <c r="S325" s="70">
        <v>0.0</v>
      </c>
      <c r="T325" s="70">
        <v>0.0</v>
      </c>
      <c r="U325" s="70">
        <v>1.0</v>
      </c>
      <c r="V325" s="70">
        <v>0.0</v>
      </c>
      <c r="W325" s="70">
        <v>38.0</v>
      </c>
      <c r="X325" s="70">
        <v>40.0</v>
      </c>
      <c r="Y325" s="70">
        <v>52.0</v>
      </c>
      <c r="Z325" s="70">
        <v>40.0</v>
      </c>
      <c r="AA325" s="70">
        <v>72.0</v>
      </c>
      <c r="AB325" s="70">
        <v>27.0</v>
      </c>
      <c r="AC325" s="70">
        <v>269.0</v>
      </c>
      <c r="AD325" s="70">
        <v>44.83</v>
      </c>
      <c r="AE325" s="70">
        <v>697.0</v>
      </c>
      <c r="AF325" s="70">
        <f t="shared" si="1"/>
        <v>80</v>
      </c>
    </row>
    <row r="326">
      <c r="A326" s="46" t="s">
        <v>742</v>
      </c>
      <c r="B326" s="76" t="s">
        <v>44</v>
      </c>
      <c r="C326" s="79" t="s">
        <v>90</v>
      </c>
      <c r="D326" s="46" t="s">
        <v>28</v>
      </c>
      <c r="E326" s="46" t="s">
        <v>28</v>
      </c>
      <c r="F326" s="46">
        <v>0.0</v>
      </c>
      <c r="G326" s="46" t="s">
        <v>31</v>
      </c>
      <c r="H326" s="46"/>
      <c r="I326" s="46"/>
      <c r="J326" s="46"/>
      <c r="K326" s="46"/>
      <c r="L326" s="46"/>
      <c r="M326" s="46"/>
      <c r="N326" s="46" t="s">
        <v>2780</v>
      </c>
      <c r="O326" s="46" t="s">
        <v>90</v>
      </c>
      <c r="P326" s="46" t="s">
        <v>3088</v>
      </c>
      <c r="Q326" s="70">
        <v>0.0</v>
      </c>
      <c r="R326" s="70">
        <v>0.0</v>
      </c>
      <c r="S326" s="70">
        <v>0.0</v>
      </c>
      <c r="T326" s="70">
        <v>0.0</v>
      </c>
      <c r="U326" s="70">
        <v>2.0</v>
      </c>
      <c r="V326" s="70">
        <v>0.0</v>
      </c>
      <c r="W326" s="70">
        <v>68.0</v>
      </c>
      <c r="X326" s="70">
        <v>70.0</v>
      </c>
      <c r="Y326" s="70">
        <v>92.0</v>
      </c>
      <c r="Z326" s="70">
        <v>50.0</v>
      </c>
      <c r="AA326" s="70">
        <v>132.0</v>
      </c>
      <c r="AB326" s="70">
        <v>42.0</v>
      </c>
      <c r="AC326" s="70">
        <v>454.0</v>
      </c>
      <c r="AD326" s="70">
        <v>75.67</v>
      </c>
      <c r="AE326" s="70">
        <v>698.0</v>
      </c>
      <c r="AF326" s="70">
        <f t="shared" si="1"/>
        <v>120</v>
      </c>
    </row>
    <row r="327">
      <c r="A327" s="46" t="s">
        <v>710</v>
      </c>
      <c r="B327" s="79" t="s">
        <v>90</v>
      </c>
      <c r="C327" s="46"/>
      <c r="D327" s="46" t="s">
        <v>141</v>
      </c>
      <c r="E327" s="46" t="s">
        <v>31</v>
      </c>
      <c r="F327" s="46" t="s">
        <v>82</v>
      </c>
      <c r="G327" s="46" t="s">
        <v>31</v>
      </c>
      <c r="H327" s="46"/>
      <c r="I327" s="46"/>
      <c r="J327" s="46"/>
      <c r="K327" s="46"/>
      <c r="L327" s="46"/>
      <c r="M327" s="46"/>
      <c r="N327" s="46" t="s">
        <v>90</v>
      </c>
      <c r="O327" s="46"/>
      <c r="P327" s="46" t="s">
        <v>3089</v>
      </c>
      <c r="Q327" s="70">
        <v>0.0</v>
      </c>
      <c r="R327" s="70">
        <v>2.0</v>
      </c>
      <c r="S327" s="70">
        <v>0.0</v>
      </c>
      <c r="T327" s="70">
        <v>0.0</v>
      </c>
      <c r="U327" s="70">
        <v>0.0</v>
      </c>
      <c r="V327" s="70">
        <v>0.0</v>
      </c>
      <c r="W327" s="70">
        <v>65.0</v>
      </c>
      <c r="X327" s="70">
        <v>125.0</v>
      </c>
      <c r="Y327" s="70">
        <v>100.0</v>
      </c>
      <c r="Z327" s="70">
        <v>55.0</v>
      </c>
      <c r="AA327" s="70">
        <v>70.0</v>
      </c>
      <c r="AB327" s="70">
        <v>85.0</v>
      </c>
      <c r="AC327" s="70">
        <v>500.0</v>
      </c>
      <c r="AD327" s="70">
        <v>83.33</v>
      </c>
      <c r="AE327" s="70">
        <v>701.0</v>
      </c>
      <c r="AF327" s="70">
        <f t="shared" si="1"/>
        <v>180</v>
      </c>
    </row>
    <row r="328">
      <c r="A328" s="46" t="s">
        <v>712</v>
      </c>
      <c r="B328" s="79" t="s">
        <v>90</v>
      </c>
      <c r="C328" s="88" t="s">
        <v>226</v>
      </c>
      <c r="D328" s="46" t="s">
        <v>28</v>
      </c>
      <c r="E328" s="46" t="s">
        <v>31</v>
      </c>
      <c r="F328" s="46" t="s">
        <v>82</v>
      </c>
      <c r="G328" s="46" t="s">
        <v>31</v>
      </c>
      <c r="H328" s="46"/>
      <c r="I328" s="46"/>
      <c r="J328" s="46"/>
      <c r="K328" s="46"/>
      <c r="L328" s="46"/>
      <c r="M328" s="46"/>
      <c r="N328" s="46" t="s">
        <v>90</v>
      </c>
      <c r="O328" s="46"/>
      <c r="P328" s="46" t="s">
        <v>3090</v>
      </c>
      <c r="Q328" s="70">
        <v>0.0</v>
      </c>
      <c r="R328" s="70">
        <v>2.0</v>
      </c>
      <c r="S328" s="70">
        <v>0.0</v>
      </c>
      <c r="T328" s="70">
        <v>0.0</v>
      </c>
      <c r="U328" s="70">
        <v>0.0</v>
      </c>
      <c r="V328" s="70">
        <v>0.0</v>
      </c>
      <c r="W328" s="70">
        <v>80.0</v>
      </c>
      <c r="X328" s="70">
        <v>125.0</v>
      </c>
      <c r="Y328" s="70">
        <v>75.0</v>
      </c>
      <c r="Z328" s="70">
        <v>40.0</v>
      </c>
      <c r="AA328" s="70">
        <v>95.0</v>
      </c>
      <c r="AB328" s="70">
        <v>85.0</v>
      </c>
      <c r="AC328" s="70">
        <v>500.0</v>
      </c>
      <c r="AD328" s="70">
        <v>83.33</v>
      </c>
      <c r="AE328" s="70">
        <v>702.0</v>
      </c>
      <c r="AF328" s="70">
        <f t="shared" si="1"/>
        <v>165</v>
      </c>
    </row>
    <row r="329">
      <c r="A329" s="46" t="s">
        <v>714</v>
      </c>
      <c r="B329" s="83" t="s">
        <v>172</v>
      </c>
      <c r="C329" s="46"/>
      <c r="D329" s="46" t="s">
        <v>28</v>
      </c>
      <c r="E329" s="46" t="s">
        <v>31</v>
      </c>
      <c r="F329" s="46">
        <v>2.0</v>
      </c>
      <c r="G329" s="46"/>
      <c r="H329" s="46"/>
      <c r="I329" s="46"/>
      <c r="J329" s="46"/>
      <c r="K329" s="46"/>
      <c r="L329" s="46"/>
      <c r="M329" s="46"/>
      <c r="N329" s="46" t="s">
        <v>172</v>
      </c>
      <c r="O329" s="46"/>
      <c r="P329" s="46" t="s">
        <v>3091</v>
      </c>
      <c r="Q329" s="70">
        <v>0.0</v>
      </c>
      <c r="R329" s="70">
        <v>0.0</v>
      </c>
      <c r="S329" s="70">
        <v>0.0</v>
      </c>
      <c r="T329" s="70">
        <v>0.0</v>
      </c>
      <c r="U329" s="70">
        <v>1.0</v>
      </c>
      <c r="V329" s="70">
        <v>0.0</v>
      </c>
      <c r="W329" s="70">
        <v>44.0</v>
      </c>
      <c r="X329" s="70">
        <v>38.0</v>
      </c>
      <c r="Y329" s="70">
        <v>39.0</v>
      </c>
      <c r="Z329" s="70">
        <v>61.0</v>
      </c>
      <c r="AA329" s="70">
        <v>79.0</v>
      </c>
      <c r="AB329" s="70">
        <v>42.0</v>
      </c>
      <c r="AC329" s="70">
        <v>303.0</v>
      </c>
      <c r="AD329" s="70">
        <v>50.5</v>
      </c>
      <c r="AE329" s="70">
        <v>703.0</v>
      </c>
      <c r="AF329" s="70">
        <f t="shared" si="1"/>
        <v>99</v>
      </c>
    </row>
    <row r="330">
      <c r="A330" s="46" t="s">
        <v>3092</v>
      </c>
      <c r="B330" s="96" t="s">
        <v>90</v>
      </c>
      <c r="C330" s="97" t="s">
        <v>56</v>
      </c>
      <c r="D330" s="46" t="s">
        <v>28</v>
      </c>
      <c r="E330" s="46" t="s">
        <v>28</v>
      </c>
      <c r="F330" s="46">
        <v>0.0</v>
      </c>
      <c r="G330" s="46"/>
      <c r="H330" s="46"/>
      <c r="I330" s="46"/>
      <c r="J330" s="46"/>
      <c r="K330" s="46"/>
      <c r="L330" s="46"/>
      <c r="M330" s="46"/>
      <c r="N330" s="46" t="s">
        <v>90</v>
      </c>
      <c r="O330" s="46"/>
      <c r="P330" s="46" t="s">
        <v>3089</v>
      </c>
      <c r="Q330" s="91">
        <v>0.0</v>
      </c>
      <c r="R330" s="91">
        <v>2.0</v>
      </c>
      <c r="S330" s="91">
        <v>0.0</v>
      </c>
      <c r="T330" s="91">
        <v>0.0</v>
      </c>
      <c r="U330" s="91">
        <v>0.0</v>
      </c>
      <c r="V330" s="91">
        <v>0.0</v>
      </c>
      <c r="W330" s="91">
        <v>65.0</v>
      </c>
      <c r="X330" s="91">
        <v>155.0</v>
      </c>
      <c r="Y330" s="91">
        <v>120.0</v>
      </c>
      <c r="Z330" s="91">
        <v>65.0</v>
      </c>
      <c r="AA330" s="91">
        <v>90.0</v>
      </c>
      <c r="AB330" s="91">
        <v>105.0</v>
      </c>
      <c r="AC330" s="91">
        <v>600.0</v>
      </c>
      <c r="AD330" s="91">
        <v>100.0</v>
      </c>
      <c r="AE330" s="46"/>
      <c r="AF330" s="70">
        <f t="shared" si="1"/>
        <v>220</v>
      </c>
    </row>
    <row r="331">
      <c r="A331" s="46" t="s">
        <v>3093</v>
      </c>
      <c r="B331" s="96" t="s">
        <v>90</v>
      </c>
      <c r="C331" s="98" t="s">
        <v>226</v>
      </c>
      <c r="D331" s="46" t="s">
        <v>28</v>
      </c>
      <c r="E331" s="46" t="s">
        <v>28</v>
      </c>
      <c r="F331" s="46">
        <v>0.0</v>
      </c>
      <c r="G331" s="46"/>
      <c r="H331" s="46"/>
      <c r="I331" s="46"/>
      <c r="J331" s="46"/>
      <c r="K331" s="46"/>
      <c r="L331" s="46"/>
      <c r="M331" s="46"/>
      <c r="N331" s="46" t="s">
        <v>90</v>
      </c>
      <c r="O331" s="46"/>
      <c r="P331" s="46" t="s">
        <v>3090</v>
      </c>
      <c r="Q331" s="91">
        <v>0.0</v>
      </c>
      <c r="R331" s="91">
        <v>2.0</v>
      </c>
      <c r="S331" s="91">
        <v>0.0</v>
      </c>
      <c r="T331" s="91">
        <v>0.0</v>
      </c>
      <c r="U331" s="91">
        <v>0.0</v>
      </c>
      <c r="V331" s="91">
        <v>0.0</v>
      </c>
      <c r="W331" s="91">
        <v>80.0</v>
      </c>
      <c r="X331" s="91">
        <v>185.0</v>
      </c>
      <c r="Y331" s="91">
        <v>115.0</v>
      </c>
      <c r="Z331" s="91">
        <v>40.0</v>
      </c>
      <c r="AA331" s="91">
        <v>105.0</v>
      </c>
      <c r="AB331" s="91">
        <v>75.0</v>
      </c>
      <c r="AC331" s="91">
        <v>600.0</v>
      </c>
      <c r="AD331" s="91">
        <v>100.0</v>
      </c>
      <c r="AE331" s="46"/>
      <c r="AF331" s="70">
        <f t="shared" si="1"/>
        <v>225</v>
      </c>
    </row>
    <row r="332">
      <c r="A332" s="62" t="s">
        <v>3094</v>
      </c>
      <c r="B332" s="79" t="s">
        <v>90</v>
      </c>
      <c r="C332" s="84" t="s">
        <v>128</v>
      </c>
      <c r="D332" s="46" t="s">
        <v>28</v>
      </c>
      <c r="E332" s="46" t="s">
        <v>28</v>
      </c>
      <c r="F332" s="46">
        <v>0.0</v>
      </c>
      <c r="G332" s="46" t="s">
        <v>31</v>
      </c>
      <c r="H332" s="46"/>
      <c r="I332" s="46"/>
      <c r="J332" s="46" t="s">
        <v>31</v>
      </c>
      <c r="K332" s="46"/>
      <c r="L332" s="46"/>
      <c r="M332" s="46"/>
      <c r="N332" s="46" t="s">
        <v>90</v>
      </c>
      <c r="O332" s="46"/>
      <c r="P332" s="46" t="s">
        <v>3080</v>
      </c>
      <c r="Q332" s="70">
        <v>0.0</v>
      </c>
      <c r="R332" s="70">
        <v>0.0</v>
      </c>
      <c r="S332" s="70">
        <v>2.0</v>
      </c>
      <c r="T332" s="70">
        <v>0.0</v>
      </c>
      <c r="U332" s="70">
        <v>0.0</v>
      </c>
      <c r="V332" s="70">
        <v>0.0</v>
      </c>
      <c r="W332" s="70">
        <v>60.0</v>
      </c>
      <c r="X332" s="70">
        <v>79.0</v>
      </c>
      <c r="Y332" s="70">
        <v>105.0</v>
      </c>
      <c r="Z332" s="70">
        <v>59.0</v>
      </c>
      <c r="AA332" s="70">
        <v>85.0</v>
      </c>
      <c r="AB332" s="70">
        <v>36.0</v>
      </c>
      <c r="AC332" s="70">
        <v>424.0</v>
      </c>
      <c r="AD332" s="70">
        <v>70.67</v>
      </c>
      <c r="AE332" s="70">
        <v>1054.0</v>
      </c>
      <c r="AF332" s="70">
        <f t="shared" si="1"/>
        <v>138</v>
      </c>
    </row>
    <row r="333">
      <c r="A333" s="62" t="s">
        <v>3095</v>
      </c>
      <c r="B333" s="79" t="s">
        <v>90</v>
      </c>
      <c r="C333" s="87" t="s">
        <v>131</v>
      </c>
      <c r="D333" s="46" t="s">
        <v>28</v>
      </c>
      <c r="E333" s="46" t="s">
        <v>28</v>
      </c>
      <c r="F333" s="46">
        <v>0.0</v>
      </c>
      <c r="G333" s="46" t="s">
        <v>31</v>
      </c>
      <c r="H333" s="46"/>
      <c r="I333" s="46"/>
      <c r="J333" s="46" t="s">
        <v>31</v>
      </c>
      <c r="K333" s="46"/>
      <c r="L333" s="46"/>
      <c r="M333" s="46"/>
      <c r="N333" s="46" t="s">
        <v>90</v>
      </c>
      <c r="O333" s="46"/>
      <c r="P333" s="46" t="s">
        <v>3080</v>
      </c>
      <c r="Q333" s="70">
        <v>0.0</v>
      </c>
      <c r="R333" s="70">
        <v>0.0</v>
      </c>
      <c r="S333" s="70">
        <v>1.0</v>
      </c>
      <c r="T333" s="70">
        <v>0.0</v>
      </c>
      <c r="U333" s="70">
        <v>1.0</v>
      </c>
      <c r="V333" s="70">
        <v>0.0</v>
      </c>
      <c r="W333" s="70">
        <v>60.0</v>
      </c>
      <c r="X333" s="70">
        <v>69.0</v>
      </c>
      <c r="Y333" s="70">
        <v>95.0</v>
      </c>
      <c r="Z333" s="70">
        <v>69.0</v>
      </c>
      <c r="AA333" s="70">
        <v>95.0</v>
      </c>
      <c r="AB333" s="70">
        <v>36.0</v>
      </c>
      <c r="AC333" s="70">
        <v>424.0</v>
      </c>
      <c r="AD333" s="70">
        <v>70.67</v>
      </c>
      <c r="AE333" s="70">
        <v>1055.0</v>
      </c>
      <c r="AF333" s="70">
        <f t="shared" si="1"/>
        <v>138</v>
      </c>
    </row>
    <row r="334">
      <c r="A334" s="46" t="s">
        <v>741</v>
      </c>
      <c r="B334" s="73" t="s">
        <v>33</v>
      </c>
      <c r="C334" s="46"/>
      <c r="D334" s="46" t="s">
        <v>28</v>
      </c>
      <c r="E334" s="46" t="s">
        <v>28</v>
      </c>
      <c r="F334" s="46">
        <v>0.0</v>
      </c>
      <c r="G334" s="46" t="s">
        <v>31</v>
      </c>
      <c r="H334" s="46"/>
      <c r="I334" s="46"/>
      <c r="J334" s="46"/>
      <c r="K334" s="46"/>
      <c r="L334" s="46"/>
      <c r="M334" s="46"/>
      <c r="N334" s="46" t="s">
        <v>2768</v>
      </c>
      <c r="O334" s="46"/>
      <c r="P334" s="46" t="s">
        <v>3096</v>
      </c>
      <c r="Q334" s="70">
        <v>0.0</v>
      </c>
      <c r="R334" s="70">
        <v>0.0</v>
      </c>
      <c r="S334" s="70">
        <v>0.0</v>
      </c>
      <c r="T334" s="70">
        <v>0.0</v>
      </c>
      <c r="U334" s="70">
        <v>0.0</v>
      </c>
      <c r="V334" s="70">
        <v>2.0</v>
      </c>
      <c r="W334" s="70">
        <v>65.0</v>
      </c>
      <c r="X334" s="70">
        <v>100.0</v>
      </c>
      <c r="Y334" s="70">
        <v>70.0</v>
      </c>
      <c r="Z334" s="70">
        <v>80.0</v>
      </c>
      <c r="AA334" s="70">
        <v>80.0</v>
      </c>
      <c r="AB334" s="70">
        <v>105.0</v>
      </c>
      <c r="AC334" s="70">
        <v>500.0</v>
      </c>
      <c r="AD334" s="70">
        <v>83.33</v>
      </c>
      <c r="AE334" s="70">
        <v>654.0</v>
      </c>
      <c r="AF334" s="70">
        <f t="shared" si="1"/>
        <v>180</v>
      </c>
    </row>
    <row r="335">
      <c r="A335" s="46" t="s">
        <v>729</v>
      </c>
      <c r="B335" s="77" t="s">
        <v>71</v>
      </c>
      <c r="C335" s="46"/>
      <c r="D335" s="46" t="s">
        <v>28</v>
      </c>
      <c r="E335" s="46" t="s">
        <v>31</v>
      </c>
      <c r="F335" s="46" t="s">
        <v>82</v>
      </c>
      <c r="G335" s="46" t="s">
        <v>31</v>
      </c>
      <c r="H335" s="46"/>
      <c r="I335" s="46"/>
      <c r="J335" s="46"/>
      <c r="K335" s="46"/>
      <c r="L335" s="46"/>
      <c r="M335" s="46"/>
      <c r="N335" s="46" t="s">
        <v>2768</v>
      </c>
      <c r="O335" s="46"/>
      <c r="P335" s="46" t="s">
        <v>3097</v>
      </c>
      <c r="Q335" s="70">
        <v>0.0</v>
      </c>
      <c r="R335" s="70">
        <v>1.0</v>
      </c>
      <c r="S335" s="70">
        <v>0.0</v>
      </c>
      <c r="T335" s="70">
        <v>0.0</v>
      </c>
      <c r="U335" s="70">
        <v>0.0</v>
      </c>
      <c r="V335" s="70">
        <v>1.0</v>
      </c>
      <c r="W335" s="70">
        <v>75.0</v>
      </c>
      <c r="X335" s="70">
        <v>100.0</v>
      </c>
      <c r="Y335" s="70">
        <v>95.0</v>
      </c>
      <c r="Z335" s="70">
        <v>40.0</v>
      </c>
      <c r="AA335" s="70">
        <v>70.0</v>
      </c>
      <c r="AB335" s="70">
        <v>110.0</v>
      </c>
      <c r="AC335" s="70">
        <v>490.0</v>
      </c>
      <c r="AD335" s="70">
        <v>81.67</v>
      </c>
      <c r="AE335" s="70">
        <v>655.0</v>
      </c>
      <c r="AF335" s="70">
        <f t="shared" si="1"/>
        <v>140</v>
      </c>
    </row>
    <row r="336">
      <c r="A336" s="46" t="s">
        <v>736</v>
      </c>
      <c r="B336" s="77" t="s">
        <v>71</v>
      </c>
      <c r="C336" s="46"/>
      <c r="D336" s="46" t="s">
        <v>28</v>
      </c>
      <c r="E336" s="46" t="s">
        <v>31</v>
      </c>
      <c r="F336" s="46" t="s">
        <v>82</v>
      </c>
      <c r="G336" s="46" t="s">
        <v>31</v>
      </c>
      <c r="H336" s="46"/>
      <c r="I336" s="46"/>
      <c r="J336" s="46"/>
      <c r="K336" s="46"/>
      <c r="L336" s="46"/>
      <c r="M336" s="46"/>
      <c r="N336" s="46" t="s">
        <v>2768</v>
      </c>
      <c r="O336" s="46"/>
      <c r="P336" s="46" t="s">
        <v>3098</v>
      </c>
      <c r="Q336" s="70">
        <v>0.0</v>
      </c>
      <c r="R336" s="70">
        <v>0.0</v>
      </c>
      <c r="S336" s="70">
        <v>2.0</v>
      </c>
      <c r="T336" s="70">
        <v>0.0</v>
      </c>
      <c r="U336" s="70">
        <v>0.0</v>
      </c>
      <c r="V336" s="70">
        <v>0.0</v>
      </c>
      <c r="W336" s="70">
        <v>95.0</v>
      </c>
      <c r="X336" s="70">
        <v>80.0</v>
      </c>
      <c r="Y336" s="70">
        <v>105.0</v>
      </c>
      <c r="Z336" s="70">
        <v>40.0</v>
      </c>
      <c r="AA336" s="70">
        <v>70.0</v>
      </c>
      <c r="AB336" s="70">
        <v>100.0</v>
      </c>
      <c r="AC336" s="70">
        <v>490.0</v>
      </c>
      <c r="AD336" s="70">
        <v>81.67</v>
      </c>
      <c r="AE336" s="70">
        <v>657.0</v>
      </c>
      <c r="AF336" s="70">
        <f t="shared" si="1"/>
        <v>120</v>
      </c>
    </row>
    <row r="337">
      <c r="A337" s="46" t="s">
        <v>733</v>
      </c>
      <c r="B337" s="77" t="s">
        <v>71</v>
      </c>
      <c r="C337" s="46"/>
      <c r="D337" s="46" t="s">
        <v>28</v>
      </c>
      <c r="E337" s="46" t="s">
        <v>28</v>
      </c>
      <c r="F337" s="46">
        <v>0.0</v>
      </c>
      <c r="G337" s="46" t="s">
        <v>31</v>
      </c>
      <c r="H337" s="46"/>
      <c r="I337" s="46"/>
      <c r="J337" s="46"/>
      <c r="K337" s="46"/>
      <c r="L337" s="46"/>
      <c r="M337" s="46"/>
      <c r="N337" s="46" t="s">
        <v>2768</v>
      </c>
      <c r="O337" s="46"/>
      <c r="P337" s="46" t="s">
        <v>3099</v>
      </c>
      <c r="Q337" s="70">
        <v>0.0</v>
      </c>
      <c r="R337" s="70">
        <v>0.0</v>
      </c>
      <c r="S337" s="70">
        <v>0.0</v>
      </c>
      <c r="T337" s="70">
        <v>0.0</v>
      </c>
      <c r="U337" s="70">
        <v>0.0</v>
      </c>
      <c r="V337" s="70">
        <v>2.0</v>
      </c>
      <c r="W337" s="70">
        <v>78.0</v>
      </c>
      <c r="X337" s="70">
        <v>70.0</v>
      </c>
      <c r="Y337" s="70">
        <v>61.0</v>
      </c>
      <c r="Z337" s="70">
        <v>50.0</v>
      </c>
      <c r="AA337" s="70">
        <v>61.0</v>
      </c>
      <c r="AB337" s="70">
        <v>100.0</v>
      </c>
      <c r="AC337" s="70">
        <v>420.0</v>
      </c>
      <c r="AD337" s="70">
        <v>70.0</v>
      </c>
      <c r="AE337" s="70">
        <v>658.0</v>
      </c>
      <c r="AF337" s="70">
        <f t="shared" si="1"/>
        <v>120</v>
      </c>
    </row>
    <row r="338">
      <c r="A338" s="46" t="s">
        <v>730</v>
      </c>
      <c r="B338" s="68" t="s">
        <v>29</v>
      </c>
      <c r="C338" s="46"/>
      <c r="D338" s="46" t="s">
        <v>28</v>
      </c>
      <c r="E338" s="46" t="s">
        <v>28</v>
      </c>
      <c r="F338" s="46">
        <v>0.0</v>
      </c>
      <c r="G338" s="46" t="s">
        <v>31</v>
      </c>
      <c r="H338" s="46"/>
      <c r="I338" s="46"/>
      <c r="J338" s="46"/>
      <c r="K338" s="46"/>
      <c r="L338" s="46"/>
      <c r="M338" s="46"/>
      <c r="N338" s="46" t="s">
        <v>172</v>
      </c>
      <c r="O338" s="46" t="s">
        <v>29</v>
      </c>
      <c r="P338" s="46" t="s">
        <v>3100</v>
      </c>
      <c r="Q338" s="70">
        <v>0.0</v>
      </c>
      <c r="R338" s="70">
        <v>0.0</v>
      </c>
      <c r="S338" s="70">
        <v>0.0</v>
      </c>
      <c r="T338" s="70">
        <v>2.0</v>
      </c>
      <c r="U338" s="70">
        <v>0.0</v>
      </c>
      <c r="V338" s="70">
        <v>0.0</v>
      </c>
      <c r="W338" s="70">
        <v>70.0</v>
      </c>
      <c r="X338" s="70">
        <v>60.0</v>
      </c>
      <c r="Y338" s="70">
        <v>70.0</v>
      </c>
      <c r="Z338" s="70">
        <v>87.0</v>
      </c>
      <c r="AA338" s="70">
        <v>78.0</v>
      </c>
      <c r="AB338" s="70">
        <v>85.0</v>
      </c>
      <c r="AC338" s="70">
        <v>450.0</v>
      </c>
      <c r="AD338" s="70">
        <v>75.0</v>
      </c>
      <c r="AE338" s="70">
        <v>660.0</v>
      </c>
      <c r="AF338" s="70">
        <f t="shared" si="1"/>
        <v>147</v>
      </c>
    </row>
    <row r="339">
      <c r="A339" s="46" t="s">
        <v>670</v>
      </c>
      <c r="B339" s="79" t="s">
        <v>90</v>
      </c>
      <c r="C339" s="46"/>
      <c r="D339" s="46" t="s">
        <v>92</v>
      </c>
      <c r="E339" s="46" t="s">
        <v>31</v>
      </c>
      <c r="F339" s="46">
        <v>1.0</v>
      </c>
      <c r="G339" s="46"/>
      <c r="H339" s="46"/>
      <c r="I339" s="46"/>
      <c r="J339" s="46"/>
      <c r="K339" s="46"/>
      <c r="L339" s="46"/>
      <c r="M339" s="46"/>
      <c r="N339" s="46" t="s">
        <v>90</v>
      </c>
      <c r="O339" s="46"/>
      <c r="P339" s="46" t="s">
        <v>3101</v>
      </c>
      <c r="Q339" s="70">
        <v>0.0</v>
      </c>
      <c r="R339" s="70">
        <v>1.0</v>
      </c>
      <c r="S339" s="70">
        <v>0.0</v>
      </c>
      <c r="T339" s="70">
        <v>0.0</v>
      </c>
      <c r="U339" s="70">
        <v>0.0</v>
      </c>
      <c r="V339" s="70">
        <v>0.0</v>
      </c>
      <c r="W339" s="70">
        <v>50.0</v>
      </c>
      <c r="X339" s="70">
        <v>75.0</v>
      </c>
      <c r="Y339" s="70">
        <v>45.0</v>
      </c>
      <c r="Z339" s="70">
        <v>40.0</v>
      </c>
      <c r="AA339" s="70">
        <v>45.0</v>
      </c>
      <c r="AB339" s="70">
        <v>60.0</v>
      </c>
      <c r="AC339" s="70">
        <v>315.0</v>
      </c>
      <c r="AD339" s="70">
        <v>52.5</v>
      </c>
      <c r="AE339" s="70">
        <v>663.0</v>
      </c>
      <c r="AF339" s="70">
        <f t="shared" si="1"/>
        <v>115</v>
      </c>
    </row>
    <row r="340">
      <c r="A340" s="46" t="s">
        <v>728</v>
      </c>
      <c r="B340" s="77" t="s">
        <v>71</v>
      </c>
      <c r="C340" s="46"/>
      <c r="D340" s="46" t="s">
        <v>28</v>
      </c>
      <c r="E340" s="46" t="s">
        <v>31</v>
      </c>
      <c r="F340" s="46" t="s">
        <v>82</v>
      </c>
      <c r="G340" s="46" t="s">
        <v>31</v>
      </c>
      <c r="H340" s="46"/>
      <c r="I340" s="46"/>
      <c r="J340" s="46"/>
      <c r="K340" s="46"/>
      <c r="L340" s="46"/>
      <c r="M340" s="46"/>
      <c r="N340" s="46" t="s">
        <v>2768</v>
      </c>
      <c r="O340" s="46"/>
      <c r="P340" s="46" t="s">
        <v>3102</v>
      </c>
      <c r="Q340" s="70">
        <v>0.0</v>
      </c>
      <c r="R340" s="70">
        <v>2.0</v>
      </c>
      <c r="S340" s="70">
        <v>0.0</v>
      </c>
      <c r="T340" s="70">
        <v>0.0</v>
      </c>
      <c r="U340" s="70">
        <v>0.0</v>
      </c>
      <c r="V340" s="70">
        <v>0.0</v>
      </c>
      <c r="W340" s="70">
        <v>95.0</v>
      </c>
      <c r="X340" s="70">
        <v>110.0</v>
      </c>
      <c r="Y340" s="70">
        <v>95.0</v>
      </c>
      <c r="Z340" s="70">
        <v>40.0</v>
      </c>
      <c r="AA340" s="70">
        <v>95.0</v>
      </c>
      <c r="AB340" s="70">
        <v>55.0</v>
      </c>
      <c r="AC340" s="70">
        <v>490.0</v>
      </c>
      <c r="AD340" s="70">
        <v>81.67</v>
      </c>
      <c r="AE340" s="70">
        <v>664.0</v>
      </c>
      <c r="AF340" s="70">
        <f t="shared" si="1"/>
        <v>150</v>
      </c>
    </row>
    <row r="341">
      <c r="A341" s="46" t="s">
        <v>731</v>
      </c>
      <c r="B341" s="68" t="s">
        <v>29</v>
      </c>
      <c r="C341" s="46"/>
      <c r="D341" s="46" t="s">
        <v>28</v>
      </c>
      <c r="E341" s="46" t="s">
        <v>28</v>
      </c>
      <c r="F341" s="46">
        <v>0.0</v>
      </c>
      <c r="G341" s="46" t="s">
        <v>31</v>
      </c>
      <c r="H341" s="46"/>
      <c r="I341" s="46"/>
      <c r="J341" s="46"/>
      <c r="K341" s="46"/>
      <c r="L341" s="46"/>
      <c r="M341" s="46"/>
      <c r="N341" s="46" t="s">
        <v>2768</v>
      </c>
      <c r="O341" s="46"/>
      <c r="P341" s="46" t="s">
        <v>3103</v>
      </c>
      <c r="Q341" s="70">
        <v>2.0</v>
      </c>
      <c r="R341" s="70">
        <v>0.0</v>
      </c>
      <c r="S341" s="70">
        <v>0.0</v>
      </c>
      <c r="T341" s="70">
        <v>0.0</v>
      </c>
      <c r="U341" s="70">
        <v>0.0</v>
      </c>
      <c r="V341" s="70">
        <v>0.0</v>
      </c>
      <c r="W341" s="70">
        <v>123.0</v>
      </c>
      <c r="X341" s="70">
        <v>100.0</v>
      </c>
      <c r="Y341" s="70">
        <v>62.0</v>
      </c>
      <c r="Z341" s="70">
        <v>97.0</v>
      </c>
      <c r="AA341" s="70">
        <v>81.0</v>
      </c>
      <c r="AB341" s="70">
        <v>68.0</v>
      </c>
      <c r="AC341" s="70">
        <v>531.0</v>
      </c>
      <c r="AD341" s="70">
        <v>88.5</v>
      </c>
      <c r="AE341" s="70">
        <v>666.0</v>
      </c>
      <c r="AF341" s="70">
        <f t="shared" si="1"/>
        <v>197</v>
      </c>
    </row>
    <row r="342">
      <c r="A342" s="46" t="s">
        <v>738</v>
      </c>
      <c r="B342" s="84" t="s">
        <v>128</v>
      </c>
      <c r="C342" s="46"/>
      <c r="D342" s="46" t="s">
        <v>28</v>
      </c>
      <c r="E342" s="46" t="s">
        <v>31</v>
      </c>
      <c r="F342" s="46">
        <v>1.0</v>
      </c>
      <c r="G342" s="46"/>
      <c r="H342" s="46"/>
      <c r="I342" s="46"/>
      <c r="J342" s="46"/>
      <c r="K342" s="46"/>
      <c r="L342" s="46"/>
      <c r="M342" s="46"/>
      <c r="N342" s="46" t="s">
        <v>2768</v>
      </c>
      <c r="O342" s="46"/>
      <c r="P342" s="46" t="s">
        <v>3104</v>
      </c>
      <c r="Q342" s="70">
        <v>0.0</v>
      </c>
      <c r="R342" s="70">
        <v>1.0</v>
      </c>
      <c r="S342" s="70">
        <v>0.0</v>
      </c>
      <c r="T342" s="70">
        <v>0.0</v>
      </c>
      <c r="U342" s="70">
        <v>0.0</v>
      </c>
      <c r="V342" s="70">
        <v>0.0</v>
      </c>
      <c r="W342" s="70">
        <v>70.0</v>
      </c>
      <c r="X342" s="70">
        <v>100.0</v>
      </c>
      <c r="Y342" s="70">
        <v>70.0</v>
      </c>
      <c r="Z342" s="70">
        <v>45.0</v>
      </c>
      <c r="AA342" s="70">
        <v>55.0</v>
      </c>
      <c r="AB342" s="70">
        <v>45.0</v>
      </c>
      <c r="AC342" s="70">
        <v>385.0</v>
      </c>
      <c r="AD342" s="70">
        <v>64.17</v>
      </c>
      <c r="AE342" s="70">
        <v>667.0</v>
      </c>
      <c r="AF342" s="70">
        <f t="shared" si="1"/>
        <v>145</v>
      </c>
    </row>
    <row r="343">
      <c r="A343" s="46" t="s">
        <v>740</v>
      </c>
      <c r="B343" s="84" t="s">
        <v>128</v>
      </c>
      <c r="C343" s="46"/>
      <c r="D343" s="46" t="s">
        <v>28</v>
      </c>
      <c r="E343" s="46" t="s">
        <v>28</v>
      </c>
      <c r="F343" s="46">
        <v>0.0</v>
      </c>
      <c r="G343" s="46" t="s">
        <v>31</v>
      </c>
      <c r="H343" s="46"/>
      <c r="I343" s="46"/>
      <c r="J343" s="46"/>
      <c r="K343" s="46"/>
      <c r="L343" s="46"/>
      <c r="M343" s="46"/>
      <c r="N343" s="46" t="s">
        <v>2768</v>
      </c>
      <c r="O343" s="46"/>
      <c r="P343" s="46" t="s">
        <v>3105</v>
      </c>
      <c r="Q343" s="70">
        <v>0.0</v>
      </c>
      <c r="R343" s="70">
        <v>2.0</v>
      </c>
      <c r="S343" s="70">
        <v>0.0</v>
      </c>
      <c r="T343" s="70">
        <v>0.0</v>
      </c>
      <c r="U343" s="70">
        <v>0.0</v>
      </c>
      <c r="V343" s="70">
        <v>0.0</v>
      </c>
      <c r="W343" s="70">
        <v>100.0</v>
      </c>
      <c r="X343" s="70">
        <v>125.0</v>
      </c>
      <c r="Y343" s="70">
        <v>100.0</v>
      </c>
      <c r="Z343" s="70">
        <v>55.0</v>
      </c>
      <c r="AA343" s="70">
        <v>85.0</v>
      </c>
      <c r="AB343" s="70">
        <v>35.0</v>
      </c>
      <c r="AC343" s="70">
        <v>500.0</v>
      </c>
      <c r="AD343" s="70">
        <v>83.33</v>
      </c>
      <c r="AE343" s="70">
        <v>668.0</v>
      </c>
      <c r="AF343" s="70">
        <f t="shared" si="1"/>
        <v>180</v>
      </c>
    </row>
    <row r="344">
      <c r="A344" s="46" t="s">
        <v>726</v>
      </c>
      <c r="B344" s="88" t="s">
        <v>226</v>
      </c>
      <c r="C344" s="46"/>
      <c r="D344" s="46" t="s">
        <v>28</v>
      </c>
      <c r="E344" s="46" t="s">
        <v>31</v>
      </c>
      <c r="F344" s="46">
        <v>1.0</v>
      </c>
      <c r="G344" s="46"/>
      <c r="H344" s="46"/>
      <c r="I344" s="46"/>
      <c r="J344" s="46" t="s">
        <v>31</v>
      </c>
      <c r="K344" s="46" t="s">
        <v>31</v>
      </c>
      <c r="L344" s="46"/>
      <c r="M344" s="46"/>
      <c r="N344" s="46" t="s">
        <v>2824</v>
      </c>
      <c r="O344" s="46"/>
      <c r="P344" s="46" t="s">
        <v>3106</v>
      </c>
      <c r="Q344" s="70">
        <v>0.0</v>
      </c>
      <c r="R344" s="70">
        <v>1.0</v>
      </c>
      <c r="S344" s="70">
        <v>0.0</v>
      </c>
      <c r="T344" s="70">
        <v>0.0</v>
      </c>
      <c r="U344" s="70">
        <v>0.0</v>
      </c>
      <c r="V344" s="70">
        <v>0.0</v>
      </c>
      <c r="W344" s="70">
        <v>35.0</v>
      </c>
      <c r="X344" s="70">
        <v>35.0</v>
      </c>
      <c r="Y344" s="70">
        <v>35.0</v>
      </c>
      <c r="Z344" s="70">
        <v>35.0</v>
      </c>
      <c r="AA344" s="70">
        <v>35.0</v>
      </c>
      <c r="AB344" s="70">
        <v>35.0</v>
      </c>
      <c r="AC344" s="70">
        <v>210.0</v>
      </c>
      <c r="AD344" s="70">
        <v>35.0</v>
      </c>
      <c r="AE344" s="46"/>
      <c r="AF344" s="70">
        <f t="shared" si="1"/>
        <v>70</v>
      </c>
    </row>
    <row r="345">
      <c r="A345" s="46" t="s">
        <v>342</v>
      </c>
      <c r="B345" s="77" t="s">
        <v>71</v>
      </c>
      <c r="C345" s="81" t="s">
        <v>111</v>
      </c>
      <c r="D345" s="46" t="s">
        <v>28</v>
      </c>
      <c r="E345" s="46" t="s">
        <v>31</v>
      </c>
      <c r="F345" s="46" t="s">
        <v>82</v>
      </c>
      <c r="G345" s="46" t="s">
        <v>31</v>
      </c>
      <c r="H345" s="46"/>
      <c r="I345" s="46"/>
      <c r="J345" s="46"/>
      <c r="K345" s="46"/>
      <c r="L345" s="46"/>
      <c r="M345" s="46"/>
      <c r="N345" s="46" t="s">
        <v>2768</v>
      </c>
      <c r="O345" s="46"/>
      <c r="P345" s="46" t="s">
        <v>3107</v>
      </c>
      <c r="Q345" s="70">
        <v>0.0</v>
      </c>
      <c r="R345" s="70">
        <v>0.0</v>
      </c>
      <c r="S345" s="70">
        <v>0.0</v>
      </c>
      <c r="T345" s="70">
        <v>2.0</v>
      </c>
      <c r="U345" s="70">
        <v>0.0</v>
      </c>
      <c r="V345" s="70">
        <v>0.0</v>
      </c>
      <c r="W345" s="70">
        <v>70.0</v>
      </c>
      <c r="X345" s="70">
        <v>80.0</v>
      </c>
      <c r="Y345" s="70">
        <v>65.0</v>
      </c>
      <c r="Z345" s="70">
        <v>90.0</v>
      </c>
      <c r="AA345" s="70">
        <v>65.0</v>
      </c>
      <c r="AB345" s="70">
        <v>85.0</v>
      </c>
      <c r="AC345" s="70">
        <v>455.0</v>
      </c>
      <c r="AD345" s="70">
        <v>75.83</v>
      </c>
      <c r="AE345" s="70">
        <v>706.0</v>
      </c>
      <c r="AF345" s="70">
        <f t="shared" si="1"/>
        <v>170</v>
      </c>
    </row>
    <row r="346">
      <c r="A346" s="46" t="s">
        <v>751</v>
      </c>
      <c r="B346" s="81" t="s">
        <v>111</v>
      </c>
      <c r="C346" s="46"/>
      <c r="D346" s="46" t="s">
        <v>28</v>
      </c>
      <c r="E346" s="46" t="s">
        <v>28</v>
      </c>
      <c r="F346" s="46">
        <v>0.0</v>
      </c>
      <c r="G346" s="46" t="s">
        <v>31</v>
      </c>
      <c r="H346" s="46"/>
      <c r="I346" s="46"/>
      <c r="J346" s="46"/>
      <c r="K346" s="46"/>
      <c r="L346" s="46"/>
      <c r="M346" s="46"/>
      <c r="N346" s="46" t="s">
        <v>2775</v>
      </c>
      <c r="O346" s="46"/>
      <c r="P346" s="46" t="s">
        <v>3108</v>
      </c>
      <c r="Q346" s="70">
        <v>0.0</v>
      </c>
      <c r="R346" s="70">
        <v>0.0</v>
      </c>
      <c r="S346" s="70">
        <v>0.0</v>
      </c>
      <c r="T346" s="70">
        <v>0.0</v>
      </c>
      <c r="U346" s="70">
        <v>2.0</v>
      </c>
      <c r="V346" s="70">
        <v>0.0</v>
      </c>
      <c r="W346" s="70">
        <v>85.0</v>
      </c>
      <c r="X346" s="70">
        <v>73.0</v>
      </c>
      <c r="Y346" s="70">
        <v>70.0</v>
      </c>
      <c r="Z346" s="70">
        <v>73.0</v>
      </c>
      <c r="AA346" s="70">
        <v>115.0</v>
      </c>
      <c r="AB346" s="70">
        <v>67.0</v>
      </c>
      <c r="AC346" s="70">
        <v>483.0</v>
      </c>
      <c r="AD346" s="70">
        <v>80.5</v>
      </c>
      <c r="AE346" s="70">
        <v>713.0</v>
      </c>
      <c r="AF346" s="70">
        <f t="shared" si="1"/>
        <v>146</v>
      </c>
    </row>
    <row r="347">
      <c r="A347" s="46" t="s">
        <v>750</v>
      </c>
      <c r="B347" s="84" t="s">
        <v>128</v>
      </c>
      <c r="C347" s="81" t="s">
        <v>111</v>
      </c>
      <c r="D347" s="46" t="s">
        <v>28</v>
      </c>
      <c r="E347" s="46" t="s">
        <v>28</v>
      </c>
      <c r="F347" s="46">
        <v>0.0</v>
      </c>
      <c r="G347" s="46" t="s">
        <v>31</v>
      </c>
      <c r="H347" s="46"/>
      <c r="I347" s="46"/>
      <c r="J347" s="46"/>
      <c r="K347" s="46"/>
      <c r="L347" s="46"/>
      <c r="M347" s="46"/>
      <c r="N347" s="46" t="s">
        <v>2808</v>
      </c>
      <c r="O347" s="46"/>
      <c r="P347" s="46" t="s">
        <v>3109</v>
      </c>
      <c r="Q347" s="70">
        <v>0.0</v>
      </c>
      <c r="R347" s="70">
        <v>0.0</v>
      </c>
      <c r="S347" s="70">
        <v>0.0</v>
      </c>
      <c r="T347" s="70">
        <v>0.0</v>
      </c>
      <c r="U347" s="70">
        <v>2.0</v>
      </c>
      <c r="V347" s="70">
        <v>0.0</v>
      </c>
      <c r="W347" s="70">
        <v>60.0</v>
      </c>
      <c r="X347" s="70">
        <v>70.0</v>
      </c>
      <c r="Y347" s="70">
        <v>105.0</v>
      </c>
      <c r="Z347" s="70">
        <v>70.0</v>
      </c>
      <c r="AA347" s="70">
        <v>120.0</v>
      </c>
      <c r="AB347" s="70">
        <v>75.0</v>
      </c>
      <c r="AC347" s="70">
        <v>500.0</v>
      </c>
      <c r="AD347" s="70">
        <v>83.33</v>
      </c>
      <c r="AE347" s="70">
        <v>715.0</v>
      </c>
      <c r="AF347" s="70">
        <f t="shared" si="1"/>
        <v>140</v>
      </c>
    </row>
    <row r="348">
      <c r="A348" s="46" t="s">
        <v>749</v>
      </c>
      <c r="B348" s="81" t="s">
        <v>111</v>
      </c>
      <c r="C348" s="72" t="s">
        <v>56</v>
      </c>
      <c r="D348" s="46" t="s">
        <v>28</v>
      </c>
      <c r="E348" s="46" t="s">
        <v>28</v>
      </c>
      <c r="F348" s="46">
        <v>0.0</v>
      </c>
      <c r="G348" s="46" t="s">
        <v>31</v>
      </c>
      <c r="H348" s="46"/>
      <c r="I348" s="46"/>
      <c r="J348" s="46"/>
      <c r="K348" s="46"/>
      <c r="L348" s="46"/>
      <c r="M348" s="46"/>
      <c r="N348" s="46" t="s">
        <v>56</v>
      </c>
      <c r="O348" s="46"/>
      <c r="P348" s="46" t="s">
        <v>3110</v>
      </c>
      <c r="Q348" s="70">
        <v>0.0</v>
      </c>
      <c r="R348" s="70">
        <v>0.0</v>
      </c>
      <c r="S348" s="70">
        <v>0.0</v>
      </c>
      <c r="T348" s="70">
        <v>1.0</v>
      </c>
      <c r="U348" s="70">
        <v>0.0</v>
      </c>
      <c r="V348" s="70">
        <v>1.0</v>
      </c>
      <c r="W348" s="70">
        <v>65.0</v>
      </c>
      <c r="X348" s="70">
        <v>75.0</v>
      </c>
      <c r="Y348" s="70">
        <v>70.0</v>
      </c>
      <c r="Z348" s="70">
        <v>95.0</v>
      </c>
      <c r="AA348" s="70">
        <v>70.0</v>
      </c>
      <c r="AB348" s="70">
        <v>95.0</v>
      </c>
      <c r="AC348" s="70">
        <v>470.0</v>
      </c>
      <c r="AD348" s="70">
        <v>78.33</v>
      </c>
      <c r="AE348" s="70">
        <v>719.0</v>
      </c>
      <c r="AF348" s="70">
        <f t="shared" si="1"/>
        <v>170</v>
      </c>
    </row>
    <row r="349">
      <c r="A349" s="46" t="s">
        <v>748</v>
      </c>
      <c r="B349" s="81" t="s">
        <v>111</v>
      </c>
      <c r="C349" s="72" t="s">
        <v>56</v>
      </c>
      <c r="D349" s="46" t="s">
        <v>28</v>
      </c>
      <c r="E349" s="46" t="s">
        <v>31</v>
      </c>
      <c r="F349" s="46" t="s">
        <v>82</v>
      </c>
      <c r="G349" s="46" t="s">
        <v>31</v>
      </c>
      <c r="H349" s="46"/>
      <c r="I349" s="46"/>
      <c r="J349" s="46"/>
      <c r="K349" s="46"/>
      <c r="L349" s="46"/>
      <c r="M349" s="46"/>
      <c r="N349" s="46" t="s">
        <v>56</v>
      </c>
      <c r="O349" s="46"/>
      <c r="P349" s="46" t="s">
        <v>3111</v>
      </c>
      <c r="Q349" s="70">
        <v>0.0</v>
      </c>
      <c r="R349" s="70">
        <v>0.0</v>
      </c>
      <c r="S349" s="70">
        <v>0.0</v>
      </c>
      <c r="T349" s="70">
        <v>2.0</v>
      </c>
      <c r="U349" s="70">
        <v>0.0</v>
      </c>
      <c r="V349" s="70">
        <v>0.0</v>
      </c>
      <c r="W349" s="70">
        <v>72.0</v>
      </c>
      <c r="X349" s="70">
        <v>58.0</v>
      </c>
      <c r="Y349" s="70">
        <v>80.0</v>
      </c>
      <c r="Z349" s="70">
        <v>103.0</v>
      </c>
      <c r="AA349" s="70">
        <v>80.0</v>
      </c>
      <c r="AB349" s="70">
        <v>97.0</v>
      </c>
      <c r="AC349" s="70">
        <v>490.0</v>
      </c>
      <c r="AD349" s="70">
        <v>81.67</v>
      </c>
      <c r="AE349" s="70">
        <v>720.0</v>
      </c>
      <c r="AF349" s="70">
        <f t="shared" si="1"/>
        <v>161</v>
      </c>
    </row>
    <row r="350">
      <c r="A350" s="46" t="s">
        <v>115</v>
      </c>
      <c r="B350" s="86" t="s">
        <v>75</v>
      </c>
      <c r="C350" s="72" t="s">
        <v>56</v>
      </c>
      <c r="D350" s="46" t="s">
        <v>28</v>
      </c>
      <c r="E350" s="46" t="s">
        <v>31</v>
      </c>
      <c r="F350" s="46" t="s">
        <v>82</v>
      </c>
      <c r="G350" s="46" t="s">
        <v>31</v>
      </c>
      <c r="H350" s="46"/>
      <c r="I350" s="46"/>
      <c r="J350" s="46"/>
      <c r="K350" s="46"/>
      <c r="L350" s="46"/>
      <c r="M350" s="46"/>
      <c r="N350" s="46" t="s">
        <v>2780</v>
      </c>
      <c r="O350" s="46" t="s">
        <v>2768</v>
      </c>
      <c r="P350" s="46" t="s">
        <v>3112</v>
      </c>
      <c r="Q350" s="70">
        <v>0.0</v>
      </c>
      <c r="R350" s="70">
        <v>0.0</v>
      </c>
      <c r="S350" s="70">
        <v>0.0</v>
      </c>
      <c r="T350" s="70">
        <v>0.0</v>
      </c>
      <c r="U350" s="70">
        <v>0.0</v>
      </c>
      <c r="V350" s="70">
        <v>1.0</v>
      </c>
      <c r="W350" s="70">
        <v>45.0</v>
      </c>
      <c r="X350" s="70">
        <v>55.0</v>
      </c>
      <c r="Y350" s="70">
        <v>45.0</v>
      </c>
      <c r="Z350" s="70">
        <v>65.0</v>
      </c>
      <c r="AA350" s="70">
        <v>45.0</v>
      </c>
      <c r="AB350" s="70">
        <v>75.0</v>
      </c>
      <c r="AC350" s="70">
        <v>330.0</v>
      </c>
      <c r="AD350" s="70">
        <v>55.0</v>
      </c>
      <c r="AE350" s="70">
        <v>829.0</v>
      </c>
      <c r="AF350" s="70">
        <f t="shared" si="1"/>
        <v>120</v>
      </c>
    </row>
    <row r="351">
      <c r="A351" s="46" t="s">
        <v>782</v>
      </c>
      <c r="B351" s="77" t="s">
        <v>71</v>
      </c>
      <c r="C351" s="83" t="s">
        <v>172</v>
      </c>
      <c r="D351" s="46" t="s">
        <v>28</v>
      </c>
      <c r="E351" s="46" t="s">
        <v>28</v>
      </c>
      <c r="F351" s="46">
        <v>1.0</v>
      </c>
      <c r="G351" s="46"/>
      <c r="H351" s="46"/>
      <c r="I351" s="46"/>
      <c r="J351" s="46"/>
      <c r="K351" s="46" t="s">
        <v>31</v>
      </c>
      <c r="L351" s="46"/>
      <c r="M351" s="46"/>
      <c r="N351" s="46" t="s">
        <v>172</v>
      </c>
      <c r="O351" s="46"/>
      <c r="P351" s="46" t="s">
        <v>3113</v>
      </c>
      <c r="Q351" s="70">
        <v>2.0</v>
      </c>
      <c r="R351" s="70">
        <v>0.0</v>
      </c>
      <c r="S351" s="70">
        <v>0.0</v>
      </c>
      <c r="T351" s="70">
        <v>0.0</v>
      </c>
      <c r="U351" s="70">
        <v>0.0</v>
      </c>
      <c r="V351" s="70">
        <v>0.0</v>
      </c>
      <c r="W351" s="70">
        <v>115.0</v>
      </c>
      <c r="X351" s="70">
        <v>45.0</v>
      </c>
      <c r="Y351" s="70">
        <v>20.0</v>
      </c>
      <c r="Z351" s="70">
        <v>45.0</v>
      </c>
      <c r="AA351" s="70">
        <v>25.0</v>
      </c>
      <c r="AB351" s="70">
        <v>20.0</v>
      </c>
      <c r="AC351" s="70">
        <v>270.0</v>
      </c>
      <c r="AD351" s="70">
        <v>45.0</v>
      </c>
      <c r="AE351" s="70">
        <v>274.0</v>
      </c>
      <c r="AF351" s="70">
        <f t="shared" si="1"/>
        <v>90</v>
      </c>
    </row>
    <row r="352">
      <c r="A352" s="45" t="s">
        <v>787</v>
      </c>
      <c r="B352" s="81" t="s">
        <v>111</v>
      </c>
      <c r="C352" s="46"/>
      <c r="D352" s="46" t="s">
        <v>28</v>
      </c>
      <c r="E352" s="46" t="s">
        <v>31</v>
      </c>
      <c r="F352" s="46">
        <v>2.0</v>
      </c>
      <c r="G352" s="46"/>
      <c r="H352" s="46"/>
      <c r="I352" s="46"/>
      <c r="J352" s="46"/>
      <c r="K352" s="46"/>
      <c r="L352" s="46"/>
      <c r="M352" s="46"/>
      <c r="N352" s="46" t="s">
        <v>2775</v>
      </c>
      <c r="O352" s="46"/>
      <c r="P352" s="46" t="s">
        <v>3114</v>
      </c>
      <c r="Q352" s="70">
        <v>0.0</v>
      </c>
      <c r="R352" s="70">
        <v>0.0</v>
      </c>
      <c r="S352" s="70">
        <v>0.0</v>
      </c>
      <c r="T352" s="70">
        <v>1.0</v>
      </c>
      <c r="U352" s="70">
        <v>0.0</v>
      </c>
      <c r="V352" s="70">
        <v>0.0</v>
      </c>
      <c r="W352" s="70">
        <v>25.0</v>
      </c>
      <c r="X352" s="70">
        <v>20.0</v>
      </c>
      <c r="Y352" s="70">
        <v>15.0</v>
      </c>
      <c r="Z352" s="70">
        <v>105.0</v>
      </c>
      <c r="AA352" s="70">
        <v>55.0</v>
      </c>
      <c r="AB352" s="70">
        <v>90.0</v>
      </c>
      <c r="AC352" s="70">
        <v>310.0</v>
      </c>
      <c r="AD352" s="70">
        <v>51.67</v>
      </c>
      <c r="AE352" s="70">
        <v>275.0</v>
      </c>
      <c r="AF352" s="70">
        <f t="shared" si="1"/>
        <v>125</v>
      </c>
    </row>
    <row r="353">
      <c r="A353" s="45" t="s">
        <v>784</v>
      </c>
      <c r="B353" s="77" t="s">
        <v>71</v>
      </c>
      <c r="C353" s="46"/>
      <c r="D353" s="46" t="s">
        <v>28</v>
      </c>
      <c r="E353" s="46" t="s">
        <v>31</v>
      </c>
      <c r="F353" s="46">
        <v>1.0</v>
      </c>
      <c r="G353" s="46"/>
      <c r="H353" s="46"/>
      <c r="I353" s="46"/>
      <c r="J353" s="46"/>
      <c r="K353" s="46"/>
      <c r="L353" s="46"/>
      <c r="M353" s="46"/>
      <c r="N353" s="46" t="s">
        <v>2763</v>
      </c>
      <c r="O353" s="46"/>
      <c r="P353" s="46" t="s">
        <v>3115</v>
      </c>
      <c r="Q353" s="70">
        <v>2.0</v>
      </c>
      <c r="R353" s="70">
        <v>0.0</v>
      </c>
      <c r="S353" s="70">
        <v>0.0</v>
      </c>
      <c r="T353" s="70">
        <v>0.0</v>
      </c>
      <c r="U353" s="70">
        <v>0.0</v>
      </c>
      <c r="V353" s="70">
        <v>0.0</v>
      </c>
      <c r="W353" s="70">
        <v>90.0</v>
      </c>
      <c r="X353" s="70">
        <v>55.0</v>
      </c>
      <c r="Y353" s="70">
        <v>75.0</v>
      </c>
      <c r="Z353" s="70">
        <v>60.0</v>
      </c>
      <c r="AA353" s="70">
        <v>75.0</v>
      </c>
      <c r="AB353" s="70">
        <v>30.0</v>
      </c>
      <c r="AC353" s="70">
        <v>385.0</v>
      </c>
      <c r="AD353" s="70">
        <v>64.17</v>
      </c>
      <c r="AE353" s="70">
        <v>276.0</v>
      </c>
      <c r="AF353" s="70">
        <f t="shared" si="1"/>
        <v>115</v>
      </c>
    </row>
    <row r="354">
      <c r="A354" s="46" t="s">
        <v>722</v>
      </c>
      <c r="B354" s="77" t="s">
        <v>71</v>
      </c>
      <c r="C354" s="46"/>
      <c r="D354" s="46" t="s">
        <v>28</v>
      </c>
      <c r="E354" s="46" t="s">
        <v>28</v>
      </c>
      <c r="F354" s="46">
        <v>1.0</v>
      </c>
      <c r="G354" s="46"/>
      <c r="H354" s="46"/>
      <c r="I354" s="46"/>
      <c r="J354" s="46"/>
      <c r="K354" s="46"/>
      <c r="L354" s="46"/>
      <c r="M354" s="46"/>
      <c r="N354" s="46" t="s">
        <v>2763</v>
      </c>
      <c r="O354" s="46" t="s">
        <v>2768</v>
      </c>
      <c r="P354" s="46" t="s">
        <v>3116</v>
      </c>
      <c r="Q354" s="70">
        <v>2.0</v>
      </c>
      <c r="R354" s="70">
        <v>0.0</v>
      </c>
      <c r="S354" s="70">
        <v>0.0</v>
      </c>
      <c r="T354" s="70">
        <v>0.0</v>
      </c>
      <c r="U354" s="70">
        <v>0.0</v>
      </c>
      <c r="V354" s="70">
        <v>0.0</v>
      </c>
      <c r="W354" s="70">
        <v>84.0</v>
      </c>
      <c r="X354" s="70">
        <v>71.0</v>
      </c>
      <c r="Y354" s="70">
        <v>43.0</v>
      </c>
      <c r="Z354" s="70">
        <v>71.0</v>
      </c>
      <c r="AA354" s="70">
        <v>43.0</v>
      </c>
      <c r="AB354" s="70">
        <v>48.0</v>
      </c>
      <c r="AC354" s="70">
        <v>360.0</v>
      </c>
      <c r="AD354" s="70">
        <v>60.0</v>
      </c>
      <c r="AE354" s="70">
        <v>279.0</v>
      </c>
      <c r="AF354" s="70">
        <f t="shared" si="1"/>
        <v>142</v>
      </c>
    </row>
    <row r="355">
      <c r="A355" s="46" t="s">
        <v>779</v>
      </c>
      <c r="B355" s="85" t="s">
        <v>121</v>
      </c>
      <c r="C355" s="46"/>
      <c r="D355" s="46" t="s">
        <v>28</v>
      </c>
      <c r="E355" s="46" t="s">
        <v>31</v>
      </c>
      <c r="F355" s="46">
        <v>2.0</v>
      </c>
      <c r="G355" s="46"/>
      <c r="H355" s="46"/>
      <c r="I355" s="46"/>
      <c r="J355" s="46"/>
      <c r="K355" s="46"/>
      <c r="L355" s="46"/>
      <c r="M355" s="46"/>
      <c r="N355" s="46" t="s">
        <v>2808</v>
      </c>
      <c r="O355" s="46"/>
      <c r="P355" s="46" t="s">
        <v>3117</v>
      </c>
      <c r="Q355" s="70">
        <v>0.0</v>
      </c>
      <c r="R355" s="70">
        <v>0.0</v>
      </c>
      <c r="S355" s="70">
        <v>1.0</v>
      </c>
      <c r="T355" s="70">
        <v>0.0</v>
      </c>
      <c r="U355" s="70">
        <v>0.0</v>
      </c>
      <c r="V355" s="70">
        <v>0.0</v>
      </c>
      <c r="W355" s="70">
        <v>55.0</v>
      </c>
      <c r="X355" s="70">
        <v>75.0</v>
      </c>
      <c r="Y355" s="70">
        <v>85.0</v>
      </c>
      <c r="Z355" s="70">
        <v>25.0</v>
      </c>
      <c r="AA355" s="70">
        <v>25.0</v>
      </c>
      <c r="AB355" s="70">
        <v>15.0</v>
      </c>
      <c r="AC355" s="70">
        <v>280.0</v>
      </c>
      <c r="AD355" s="70">
        <v>46.67</v>
      </c>
      <c r="AE355" s="70">
        <v>281.0</v>
      </c>
      <c r="AF355" s="70">
        <f t="shared" si="1"/>
        <v>100</v>
      </c>
    </row>
    <row r="356">
      <c r="A356" s="46" t="s">
        <v>514</v>
      </c>
      <c r="B356" s="85" t="s">
        <v>121</v>
      </c>
      <c r="C356" s="86" t="s">
        <v>75</v>
      </c>
      <c r="D356" s="46" t="s">
        <v>28</v>
      </c>
      <c r="E356" s="46" t="s">
        <v>31</v>
      </c>
      <c r="F356" s="46">
        <v>1.0</v>
      </c>
      <c r="G356" s="46"/>
      <c r="H356" s="46"/>
      <c r="I356" s="46"/>
      <c r="J356" s="46"/>
      <c r="K356" s="46"/>
      <c r="L356" s="46"/>
      <c r="M356" s="46"/>
      <c r="N356" s="46" t="s">
        <v>2763</v>
      </c>
      <c r="O356" s="46"/>
      <c r="P356" s="46" t="s">
        <v>3118</v>
      </c>
      <c r="Q356" s="70">
        <v>1.0</v>
      </c>
      <c r="R356" s="70">
        <v>0.0</v>
      </c>
      <c r="S356" s="70">
        <v>0.0</v>
      </c>
      <c r="T356" s="70">
        <v>0.0</v>
      </c>
      <c r="U356" s="70">
        <v>0.0</v>
      </c>
      <c r="V356" s="70">
        <v>0.0</v>
      </c>
      <c r="W356" s="70">
        <v>77.0</v>
      </c>
      <c r="X356" s="70">
        <v>59.0</v>
      </c>
      <c r="Y356" s="70">
        <v>50.0</v>
      </c>
      <c r="Z356" s="70">
        <v>67.0</v>
      </c>
      <c r="AA356" s="70">
        <v>63.0</v>
      </c>
      <c r="AB356" s="70">
        <v>46.0</v>
      </c>
      <c r="AC356" s="70">
        <v>362.0</v>
      </c>
      <c r="AD356" s="70">
        <v>60.33</v>
      </c>
      <c r="AE356" s="70">
        <v>285.0</v>
      </c>
      <c r="AF356" s="70">
        <f t="shared" si="1"/>
        <v>126</v>
      </c>
    </row>
    <row r="357">
      <c r="A357" s="46" t="s">
        <v>774</v>
      </c>
      <c r="B357" s="85" t="s">
        <v>121</v>
      </c>
      <c r="C357" s="82" t="s">
        <v>186</v>
      </c>
      <c r="D357" s="46" t="s">
        <v>28</v>
      </c>
      <c r="E357" s="46" t="s">
        <v>31</v>
      </c>
      <c r="F357" s="46">
        <v>1.0</v>
      </c>
      <c r="G357" s="46"/>
      <c r="H357" s="46"/>
      <c r="I357" s="46"/>
      <c r="J357" s="46"/>
      <c r="K357" s="46"/>
      <c r="L357" s="46"/>
      <c r="M357" s="46"/>
      <c r="N357" s="46" t="s">
        <v>2763</v>
      </c>
      <c r="O357" s="46" t="s">
        <v>186</v>
      </c>
      <c r="P357" s="46" t="s">
        <v>3119</v>
      </c>
      <c r="Q357" s="70">
        <v>0.0</v>
      </c>
      <c r="R357" s="70">
        <v>1.0</v>
      </c>
      <c r="S357" s="70">
        <v>0.0</v>
      </c>
      <c r="T357" s="70">
        <v>0.0</v>
      </c>
      <c r="U357" s="70">
        <v>0.0</v>
      </c>
      <c r="V357" s="70">
        <v>0.0</v>
      </c>
      <c r="W357" s="70">
        <v>58.0</v>
      </c>
      <c r="X357" s="70">
        <v>89.0</v>
      </c>
      <c r="Y357" s="70">
        <v>77.0</v>
      </c>
      <c r="Z357" s="70">
        <v>45.0</v>
      </c>
      <c r="AA357" s="70">
        <v>45.0</v>
      </c>
      <c r="AB357" s="70">
        <v>48.0</v>
      </c>
      <c r="AC357" s="70">
        <v>362.0</v>
      </c>
      <c r="AD357" s="70">
        <v>60.33</v>
      </c>
      <c r="AE357" s="70">
        <v>286.0</v>
      </c>
      <c r="AF357" s="70">
        <f t="shared" si="1"/>
        <v>134</v>
      </c>
    </row>
    <row r="358">
      <c r="A358" s="46" t="s">
        <v>790</v>
      </c>
      <c r="B358" s="77" t="s">
        <v>71</v>
      </c>
      <c r="C358" s="46"/>
      <c r="D358" s="46" t="s">
        <v>28</v>
      </c>
      <c r="E358" s="46" t="s">
        <v>31</v>
      </c>
      <c r="F358" s="46">
        <v>1.0</v>
      </c>
      <c r="G358" s="46"/>
      <c r="H358" s="46"/>
      <c r="I358" s="46"/>
      <c r="J358" s="46"/>
      <c r="K358" s="46"/>
      <c r="L358" s="46"/>
      <c r="M358" s="46"/>
      <c r="N358" s="46" t="s">
        <v>2824</v>
      </c>
      <c r="O358" s="46"/>
      <c r="P358" s="46" t="s">
        <v>3120</v>
      </c>
      <c r="Q358" s="70">
        <v>2.0</v>
      </c>
      <c r="R358" s="70">
        <v>0.0</v>
      </c>
      <c r="S358" s="70">
        <v>0.0</v>
      </c>
      <c r="T358" s="70">
        <v>0.0</v>
      </c>
      <c r="U358" s="70">
        <v>0.0</v>
      </c>
      <c r="V358" s="70">
        <v>0.0</v>
      </c>
      <c r="W358" s="70">
        <v>95.0</v>
      </c>
      <c r="X358" s="70">
        <v>95.0</v>
      </c>
      <c r="Y358" s="70">
        <v>95.0</v>
      </c>
      <c r="Z358" s="70">
        <v>95.0</v>
      </c>
      <c r="AA358" s="70">
        <v>95.0</v>
      </c>
      <c r="AB358" s="70">
        <v>59.0</v>
      </c>
      <c r="AC358" s="70">
        <v>534.0</v>
      </c>
      <c r="AD358" s="70">
        <v>89.0</v>
      </c>
      <c r="AE358" s="70">
        <v>287.0</v>
      </c>
      <c r="AF358" s="70">
        <f t="shared" si="1"/>
        <v>190</v>
      </c>
    </row>
    <row r="359">
      <c r="A359" s="46" t="s">
        <v>317</v>
      </c>
      <c r="B359" s="89" t="s">
        <v>177</v>
      </c>
      <c r="C359" s="73" t="s">
        <v>33</v>
      </c>
      <c r="D359" s="46" t="s">
        <v>28</v>
      </c>
      <c r="E359" s="46" t="s">
        <v>31</v>
      </c>
      <c r="F359" s="46">
        <v>2.0</v>
      </c>
      <c r="G359" s="46"/>
      <c r="H359" s="46"/>
      <c r="I359" s="46"/>
      <c r="J359" s="46"/>
      <c r="K359" s="46"/>
      <c r="L359" s="46"/>
      <c r="M359" s="46"/>
      <c r="N359" s="46" t="s">
        <v>2801</v>
      </c>
      <c r="O359" s="46"/>
      <c r="P359" s="46" t="s">
        <v>3121</v>
      </c>
      <c r="Q359" s="70">
        <v>0.0</v>
      </c>
      <c r="R359" s="70">
        <v>0.0</v>
      </c>
      <c r="S359" s="70">
        <v>0.0</v>
      </c>
      <c r="T359" s="70">
        <v>1.0</v>
      </c>
      <c r="U359" s="70">
        <v>0.0</v>
      </c>
      <c r="V359" s="70">
        <v>0.0</v>
      </c>
      <c r="W359" s="70">
        <v>50.0</v>
      </c>
      <c r="X359" s="70">
        <v>30.0</v>
      </c>
      <c r="Y359" s="70">
        <v>55.0</v>
      </c>
      <c r="Z359" s="70">
        <v>65.0</v>
      </c>
      <c r="AA359" s="70">
        <v>55.0</v>
      </c>
      <c r="AB359" s="70">
        <v>20.0</v>
      </c>
      <c r="AC359" s="70">
        <v>275.0</v>
      </c>
      <c r="AD359" s="70">
        <v>45.83</v>
      </c>
      <c r="AE359" s="70">
        <v>288.0</v>
      </c>
      <c r="AF359" s="70">
        <f t="shared" si="1"/>
        <v>95</v>
      </c>
    </row>
    <row r="360">
      <c r="A360" s="46" t="s">
        <v>803</v>
      </c>
      <c r="B360" s="76" t="s">
        <v>44</v>
      </c>
      <c r="C360" s="46"/>
      <c r="D360" s="46" t="s">
        <v>28</v>
      </c>
      <c r="E360" s="46" t="s">
        <v>28</v>
      </c>
      <c r="F360" s="46">
        <v>0.0</v>
      </c>
      <c r="G360" s="46" t="s">
        <v>31</v>
      </c>
      <c r="H360" s="46"/>
      <c r="I360" s="46"/>
      <c r="J360" s="46"/>
      <c r="K360" s="46"/>
      <c r="L360" s="46"/>
      <c r="M360" s="46"/>
      <c r="N360" s="46" t="s">
        <v>2803</v>
      </c>
      <c r="O360" s="46"/>
      <c r="P360" s="46" t="s">
        <v>3122</v>
      </c>
      <c r="Q360" s="70">
        <v>0.0</v>
      </c>
      <c r="R360" s="70">
        <v>0.0</v>
      </c>
      <c r="S360" s="70">
        <v>0.0</v>
      </c>
      <c r="T360" s="70">
        <v>0.0</v>
      </c>
      <c r="U360" s="70">
        <v>0.0</v>
      </c>
      <c r="V360" s="70">
        <v>2.0</v>
      </c>
      <c r="W360" s="70">
        <v>69.0</v>
      </c>
      <c r="X360" s="70">
        <v>69.0</v>
      </c>
      <c r="Y360" s="70">
        <v>76.0</v>
      </c>
      <c r="Z360" s="70">
        <v>69.0</v>
      </c>
      <c r="AA360" s="70">
        <v>86.0</v>
      </c>
      <c r="AB360" s="70">
        <v>91.0</v>
      </c>
      <c r="AC360" s="70">
        <v>460.0</v>
      </c>
      <c r="AD360" s="70">
        <v>76.67</v>
      </c>
      <c r="AE360" s="70">
        <v>727.0</v>
      </c>
      <c r="AF360" s="70">
        <f t="shared" si="1"/>
        <v>138</v>
      </c>
    </row>
    <row r="361">
      <c r="A361" s="46" t="s">
        <v>802</v>
      </c>
      <c r="B361" s="76" t="s">
        <v>44</v>
      </c>
      <c r="C361" s="46"/>
      <c r="D361" s="46" t="s">
        <v>28</v>
      </c>
      <c r="E361" s="46" t="s">
        <v>31</v>
      </c>
      <c r="F361" s="46" t="s">
        <v>82</v>
      </c>
      <c r="G361" s="46" t="s">
        <v>31</v>
      </c>
      <c r="H361" s="46"/>
      <c r="I361" s="46"/>
      <c r="J361" s="46"/>
      <c r="K361" s="46"/>
      <c r="L361" s="46"/>
      <c r="M361" s="46"/>
      <c r="N361" s="46" t="s">
        <v>2780</v>
      </c>
      <c r="O361" s="46" t="s">
        <v>2803</v>
      </c>
      <c r="P361" s="46" t="s">
        <v>3123</v>
      </c>
      <c r="Q361" s="70">
        <v>2.0</v>
      </c>
      <c r="R361" s="70">
        <v>0.0</v>
      </c>
      <c r="S361" s="70">
        <v>0.0</v>
      </c>
      <c r="T361" s="70">
        <v>0.0</v>
      </c>
      <c r="U361" s="70">
        <v>0.0</v>
      </c>
      <c r="V361" s="70">
        <v>0.0</v>
      </c>
      <c r="W361" s="70">
        <v>165.0</v>
      </c>
      <c r="X361" s="70">
        <v>75.0</v>
      </c>
      <c r="Y361" s="70">
        <v>80.0</v>
      </c>
      <c r="Z361" s="70">
        <v>40.0</v>
      </c>
      <c r="AA361" s="70">
        <v>45.0</v>
      </c>
      <c r="AB361" s="70">
        <v>65.0</v>
      </c>
      <c r="AC361" s="70">
        <v>470.0</v>
      </c>
      <c r="AD361" s="70">
        <v>78.33</v>
      </c>
      <c r="AE361" s="70">
        <v>728.0</v>
      </c>
      <c r="AF361" s="70">
        <f t="shared" si="1"/>
        <v>115</v>
      </c>
    </row>
    <row r="362">
      <c r="A362" s="46" t="s">
        <v>809</v>
      </c>
      <c r="B362" s="68" t="s">
        <v>29</v>
      </c>
      <c r="C362" s="72" t="s">
        <v>56</v>
      </c>
      <c r="D362" s="46" t="s">
        <v>28</v>
      </c>
      <c r="E362" s="46" t="s">
        <v>28</v>
      </c>
      <c r="F362" s="46">
        <v>1.0</v>
      </c>
      <c r="G362" s="46"/>
      <c r="H362" s="46"/>
      <c r="I362" s="46"/>
      <c r="J362" s="46"/>
      <c r="K362" s="46"/>
      <c r="L362" s="46"/>
      <c r="M362" s="46"/>
      <c r="N362" s="46" t="s">
        <v>172</v>
      </c>
      <c r="O362" s="46" t="s">
        <v>29</v>
      </c>
      <c r="P362" s="46" t="s">
        <v>3124</v>
      </c>
      <c r="Q362" s="70">
        <v>0.0</v>
      </c>
      <c r="R362" s="70">
        <v>0.0</v>
      </c>
      <c r="S362" s="70">
        <v>0.0</v>
      </c>
      <c r="T362" s="70">
        <v>0.0</v>
      </c>
      <c r="U362" s="70">
        <v>0.0</v>
      </c>
      <c r="V362" s="70">
        <v>2.0</v>
      </c>
      <c r="W362" s="70">
        <v>55.0</v>
      </c>
      <c r="X362" s="70">
        <v>45.0</v>
      </c>
      <c r="Y362" s="70">
        <v>50.0</v>
      </c>
      <c r="Z362" s="70">
        <v>45.0</v>
      </c>
      <c r="AA362" s="70">
        <v>65.0</v>
      </c>
      <c r="AB362" s="70">
        <v>80.0</v>
      </c>
      <c r="AC362" s="70">
        <v>340.0</v>
      </c>
      <c r="AD362" s="70">
        <v>56.67</v>
      </c>
      <c r="AE362" s="70">
        <v>738.0</v>
      </c>
      <c r="AF362" s="70">
        <f t="shared" si="1"/>
        <v>90</v>
      </c>
    </row>
    <row r="363">
      <c r="A363" s="46" t="s">
        <v>808</v>
      </c>
      <c r="B363" s="79" t="s">
        <v>90</v>
      </c>
      <c r="C363" s="46"/>
      <c r="D363" s="46" t="s">
        <v>28</v>
      </c>
      <c r="E363" s="46" t="s">
        <v>28</v>
      </c>
      <c r="F363" s="46">
        <v>1.0</v>
      </c>
      <c r="G363" s="46"/>
      <c r="H363" s="46"/>
      <c r="I363" s="46"/>
      <c r="J363" s="46" t="s">
        <v>31</v>
      </c>
      <c r="K363" s="46"/>
      <c r="L363" s="46"/>
      <c r="M363" s="46"/>
      <c r="N363" s="46" t="s">
        <v>90</v>
      </c>
      <c r="O363" s="46"/>
      <c r="P363" s="46" t="s">
        <v>3125</v>
      </c>
      <c r="Q363" s="70">
        <v>0.0</v>
      </c>
      <c r="R363" s="70">
        <v>0.0</v>
      </c>
      <c r="S363" s="70">
        <v>2.0</v>
      </c>
      <c r="T363" s="70">
        <v>0.0</v>
      </c>
      <c r="U363" s="70">
        <v>0.0</v>
      </c>
      <c r="V363" s="70">
        <v>0.0</v>
      </c>
      <c r="W363" s="70">
        <v>50.0</v>
      </c>
      <c r="X363" s="70">
        <v>35.0</v>
      </c>
      <c r="Y363" s="70">
        <v>55.0</v>
      </c>
      <c r="Z363" s="70">
        <v>25.0</v>
      </c>
      <c r="AA363" s="70">
        <v>25.0</v>
      </c>
      <c r="AB363" s="70">
        <v>15.0</v>
      </c>
      <c r="AC363" s="70">
        <v>205.0</v>
      </c>
      <c r="AD363" s="70">
        <v>34.17</v>
      </c>
      <c r="AE363" s="70">
        <v>740.0</v>
      </c>
      <c r="AF363" s="70">
        <f t="shared" si="1"/>
        <v>60</v>
      </c>
    </row>
    <row r="364">
      <c r="A364" s="46" t="s">
        <v>804</v>
      </c>
      <c r="B364" s="79" t="s">
        <v>90</v>
      </c>
      <c r="C364" s="72" t="s">
        <v>56</v>
      </c>
      <c r="D364" s="46" t="s">
        <v>28</v>
      </c>
      <c r="E364" s="46" t="s">
        <v>28</v>
      </c>
      <c r="F364" s="46">
        <v>0.0</v>
      </c>
      <c r="G364" s="46" t="s">
        <v>31</v>
      </c>
      <c r="H364" s="46"/>
      <c r="I364" s="46"/>
      <c r="J364" s="46" t="s">
        <v>31</v>
      </c>
      <c r="K364" s="46"/>
      <c r="L364" s="46"/>
      <c r="M364" s="46"/>
      <c r="N364" s="46" t="s">
        <v>90</v>
      </c>
      <c r="O364" s="46"/>
      <c r="P364" s="46" t="s">
        <v>3126</v>
      </c>
      <c r="Q364" s="70">
        <v>0.0</v>
      </c>
      <c r="R364" s="70">
        <v>0.0</v>
      </c>
      <c r="S364" s="70">
        <v>0.0</v>
      </c>
      <c r="T364" s="70">
        <v>3.0</v>
      </c>
      <c r="U364" s="70">
        <v>0.0</v>
      </c>
      <c r="V364" s="70">
        <v>0.0</v>
      </c>
      <c r="W364" s="70">
        <v>60.0</v>
      </c>
      <c r="X364" s="70">
        <v>70.0</v>
      </c>
      <c r="Y364" s="70">
        <v>50.0</v>
      </c>
      <c r="Z364" s="70">
        <v>100.0</v>
      </c>
      <c r="AA364" s="70">
        <v>50.0</v>
      </c>
      <c r="AB364" s="70">
        <v>65.0</v>
      </c>
      <c r="AC364" s="70">
        <v>395.0</v>
      </c>
      <c r="AD364" s="70">
        <v>65.83</v>
      </c>
      <c r="AE364" s="70">
        <v>741.0</v>
      </c>
      <c r="AF364" s="70">
        <f t="shared" si="1"/>
        <v>170</v>
      </c>
    </row>
    <row r="365">
      <c r="A365" s="46" t="s">
        <v>806</v>
      </c>
      <c r="B365" s="79" t="s">
        <v>90</v>
      </c>
      <c r="C365" s="46"/>
      <c r="D365" s="46" t="s">
        <v>28</v>
      </c>
      <c r="E365" s="46" t="s">
        <v>28</v>
      </c>
      <c r="F365" s="46">
        <v>1.0</v>
      </c>
      <c r="G365" s="46"/>
      <c r="H365" s="46"/>
      <c r="I365" s="46"/>
      <c r="J365" s="46" t="s">
        <v>31</v>
      </c>
      <c r="K365" s="46"/>
      <c r="L365" s="46"/>
      <c r="M365" s="46"/>
      <c r="N365" s="46" t="s">
        <v>90</v>
      </c>
      <c r="O365" s="46"/>
      <c r="P365" s="46" t="s">
        <v>3127</v>
      </c>
      <c r="Q365" s="70">
        <v>0.0</v>
      </c>
      <c r="R365" s="70">
        <v>0.0</v>
      </c>
      <c r="S365" s="70">
        <v>2.0</v>
      </c>
      <c r="T365" s="70">
        <v>0.0</v>
      </c>
      <c r="U365" s="70">
        <v>0.0</v>
      </c>
      <c r="V365" s="70">
        <v>0.0</v>
      </c>
      <c r="W365" s="70">
        <v>50.0</v>
      </c>
      <c r="X365" s="70">
        <v>35.0</v>
      </c>
      <c r="Y365" s="70">
        <v>55.0</v>
      </c>
      <c r="Z365" s="70">
        <v>25.0</v>
      </c>
      <c r="AA365" s="70">
        <v>25.0</v>
      </c>
      <c r="AB365" s="70">
        <v>15.0</v>
      </c>
      <c r="AC365" s="70">
        <v>205.0</v>
      </c>
      <c r="AD365" s="70">
        <v>34.17</v>
      </c>
      <c r="AE365" s="70">
        <v>742.0</v>
      </c>
      <c r="AF365" s="70">
        <f t="shared" si="1"/>
        <v>60</v>
      </c>
    </row>
    <row r="366">
      <c r="A366" s="46" t="s">
        <v>807</v>
      </c>
      <c r="B366" s="79" t="s">
        <v>90</v>
      </c>
      <c r="C366" s="69" t="s">
        <v>30</v>
      </c>
      <c r="D366" s="46" t="s">
        <v>28</v>
      </c>
      <c r="E366" s="46" t="s">
        <v>28</v>
      </c>
      <c r="F366" s="46">
        <v>0.0</v>
      </c>
      <c r="G366" s="46" t="s">
        <v>31</v>
      </c>
      <c r="H366" s="46"/>
      <c r="I366" s="46"/>
      <c r="J366" s="46" t="s">
        <v>31</v>
      </c>
      <c r="K366" s="46"/>
      <c r="L366" s="46"/>
      <c r="M366" s="46"/>
      <c r="N366" s="46" t="s">
        <v>90</v>
      </c>
      <c r="O366" s="46"/>
      <c r="P366" s="46" t="s">
        <v>3128</v>
      </c>
      <c r="Q366" s="70">
        <v>0.0</v>
      </c>
      <c r="R366" s="70">
        <v>0.0</v>
      </c>
      <c r="S366" s="70">
        <v>0.0</v>
      </c>
      <c r="T366" s="70">
        <v>0.0</v>
      </c>
      <c r="U366" s="70">
        <v>3.0</v>
      </c>
      <c r="V366" s="70">
        <v>0.0</v>
      </c>
      <c r="W366" s="70">
        <v>60.0</v>
      </c>
      <c r="X366" s="70">
        <v>50.0</v>
      </c>
      <c r="Y366" s="70">
        <v>70.0</v>
      </c>
      <c r="Z366" s="70">
        <v>50.0</v>
      </c>
      <c r="AA366" s="70">
        <v>90.0</v>
      </c>
      <c r="AB366" s="70">
        <v>65.0</v>
      </c>
      <c r="AC366" s="70">
        <v>385.0</v>
      </c>
      <c r="AD366" s="70">
        <v>64.17</v>
      </c>
      <c r="AE366" s="70">
        <v>743.0</v>
      </c>
      <c r="AF366" s="70">
        <f t="shared" si="1"/>
        <v>100</v>
      </c>
    </row>
    <row r="367">
      <c r="A367" s="46" t="s">
        <v>810</v>
      </c>
      <c r="B367" s="81" t="s">
        <v>111</v>
      </c>
      <c r="C367" s="46"/>
      <c r="D367" s="46" t="s">
        <v>28</v>
      </c>
      <c r="E367" s="46" t="s">
        <v>31</v>
      </c>
      <c r="F367" s="46">
        <v>1.0</v>
      </c>
      <c r="G367" s="46"/>
      <c r="H367" s="46"/>
      <c r="I367" s="46"/>
      <c r="J367" s="46"/>
      <c r="K367" s="46" t="s">
        <v>31</v>
      </c>
      <c r="L367" s="46"/>
      <c r="M367" s="46"/>
      <c r="N367" s="46" t="s">
        <v>2824</v>
      </c>
      <c r="O367" s="46"/>
      <c r="P367" s="46" t="s">
        <v>3129</v>
      </c>
      <c r="Q367" s="70">
        <v>1.0</v>
      </c>
      <c r="R367" s="70">
        <v>0.0</v>
      </c>
      <c r="S367" s="70">
        <v>0.0</v>
      </c>
      <c r="T367" s="70">
        <v>0.0</v>
      </c>
      <c r="U367" s="70">
        <v>0.0</v>
      </c>
      <c r="V367" s="70">
        <v>0.0</v>
      </c>
      <c r="W367" s="70">
        <v>95.0</v>
      </c>
      <c r="X367" s="70">
        <v>23.0</v>
      </c>
      <c r="Y367" s="70">
        <v>48.0</v>
      </c>
      <c r="Z367" s="70">
        <v>23.0</v>
      </c>
      <c r="AA367" s="70">
        <v>48.0</v>
      </c>
      <c r="AB367" s="70">
        <v>23.0</v>
      </c>
      <c r="AC367" s="70">
        <v>260.0</v>
      </c>
      <c r="AD367" s="70">
        <v>43.33</v>
      </c>
      <c r="AE367" s="70">
        <v>744.0</v>
      </c>
      <c r="AF367" s="70">
        <f t="shared" si="1"/>
        <v>46</v>
      </c>
    </row>
    <row r="368">
      <c r="A368" s="46" t="s">
        <v>799</v>
      </c>
      <c r="B368" s="87" t="s">
        <v>131</v>
      </c>
      <c r="C368" s="81" t="s">
        <v>111</v>
      </c>
      <c r="D368" s="46" t="s">
        <v>28</v>
      </c>
      <c r="E368" s="46" t="s">
        <v>28</v>
      </c>
      <c r="F368" s="46">
        <v>0.0</v>
      </c>
      <c r="G368" s="46" t="s">
        <v>31</v>
      </c>
      <c r="H368" s="46"/>
      <c r="I368" s="46"/>
      <c r="J368" s="46"/>
      <c r="K368" s="46"/>
      <c r="L368" s="46"/>
      <c r="M368" s="46"/>
      <c r="N368" s="46" t="s">
        <v>2808</v>
      </c>
      <c r="O368" s="46"/>
      <c r="P368" s="46" t="s">
        <v>3130</v>
      </c>
      <c r="Q368" s="70">
        <v>0.0</v>
      </c>
      <c r="R368" s="70">
        <v>0.0</v>
      </c>
      <c r="S368" s="70">
        <v>1.0</v>
      </c>
      <c r="T368" s="70">
        <v>0.0</v>
      </c>
      <c r="U368" s="70">
        <v>1.0</v>
      </c>
      <c r="V368" s="70">
        <v>0.0</v>
      </c>
      <c r="W368" s="70">
        <v>67.0</v>
      </c>
      <c r="X368" s="70">
        <v>89.0</v>
      </c>
      <c r="Y368" s="70">
        <v>116.0</v>
      </c>
      <c r="Z368" s="70">
        <v>79.0</v>
      </c>
      <c r="AA368" s="70">
        <v>116.0</v>
      </c>
      <c r="AB368" s="70">
        <v>33.0</v>
      </c>
      <c r="AC368" s="70">
        <v>500.0</v>
      </c>
      <c r="AD368" s="70">
        <v>83.33</v>
      </c>
      <c r="AE368" s="70">
        <v>752.0</v>
      </c>
      <c r="AF368" s="70">
        <f t="shared" si="1"/>
        <v>168</v>
      </c>
    </row>
    <row r="369">
      <c r="A369" s="46" t="s">
        <v>801</v>
      </c>
      <c r="B369" s="81" t="s">
        <v>111</v>
      </c>
      <c r="C369" s="72" t="s">
        <v>56</v>
      </c>
      <c r="D369" s="46" t="s">
        <v>28</v>
      </c>
      <c r="E369" s="46" t="s">
        <v>28</v>
      </c>
      <c r="F369" s="46">
        <v>0.0</v>
      </c>
      <c r="G369" s="46" t="s">
        <v>31</v>
      </c>
      <c r="H369" s="46"/>
      <c r="I369" s="46"/>
      <c r="J369" s="46"/>
      <c r="K369" s="46"/>
      <c r="L369" s="46"/>
      <c r="M369" s="46"/>
      <c r="N369" s="46" t="s">
        <v>2768</v>
      </c>
      <c r="O369" s="46" t="s">
        <v>56</v>
      </c>
      <c r="P369" s="46" t="s">
        <v>3131</v>
      </c>
      <c r="Q369" s="70">
        <v>0.0</v>
      </c>
      <c r="R369" s="70">
        <v>0.0</v>
      </c>
      <c r="S369" s="70">
        <v>0.0</v>
      </c>
      <c r="T369" s="70">
        <v>0.0</v>
      </c>
      <c r="U369" s="70">
        <v>0.0</v>
      </c>
      <c r="V369" s="70">
        <v>2.0</v>
      </c>
      <c r="W369" s="70">
        <v>67.0</v>
      </c>
      <c r="X369" s="70">
        <v>57.0</v>
      </c>
      <c r="Y369" s="70">
        <v>55.0</v>
      </c>
      <c r="Z369" s="70">
        <v>77.0</v>
      </c>
      <c r="AA369" s="70">
        <v>55.0</v>
      </c>
      <c r="AB369" s="70">
        <v>114.0</v>
      </c>
      <c r="AC369" s="70">
        <v>425.0</v>
      </c>
      <c r="AD369" s="70">
        <v>70.83</v>
      </c>
      <c r="AE369" s="70">
        <v>754.0</v>
      </c>
      <c r="AF369" s="70">
        <f t="shared" si="1"/>
        <v>134</v>
      </c>
    </row>
    <row r="370">
      <c r="A370" s="46" t="s">
        <v>796</v>
      </c>
      <c r="B370" s="80" t="s">
        <v>147</v>
      </c>
      <c r="C370" s="89" t="s">
        <v>177</v>
      </c>
      <c r="D370" s="46" t="s">
        <v>28</v>
      </c>
      <c r="E370" s="46" t="s">
        <v>31</v>
      </c>
      <c r="F370" s="46" t="s">
        <v>82</v>
      </c>
      <c r="G370" s="46" t="s">
        <v>31</v>
      </c>
      <c r="H370" s="46"/>
      <c r="I370" s="46"/>
      <c r="J370" s="46"/>
      <c r="K370" s="46"/>
      <c r="L370" s="46"/>
      <c r="M370" s="46"/>
      <c r="N370" s="46" t="s">
        <v>2775</v>
      </c>
      <c r="O370" s="46"/>
      <c r="P370" s="46" t="s">
        <v>3132</v>
      </c>
      <c r="Q370" s="70">
        <v>0.0</v>
      </c>
      <c r="R370" s="70">
        <v>1.0</v>
      </c>
      <c r="S370" s="70">
        <v>1.0</v>
      </c>
      <c r="T370" s="70">
        <v>0.0</v>
      </c>
      <c r="U370" s="70">
        <v>0.0</v>
      </c>
      <c r="V370" s="70">
        <v>0.0</v>
      </c>
      <c r="W370" s="70">
        <v>50.0</v>
      </c>
      <c r="X370" s="70">
        <v>75.0</v>
      </c>
      <c r="Y370" s="70">
        <v>75.0</v>
      </c>
      <c r="Z370" s="70">
        <v>65.0</v>
      </c>
      <c r="AA370" s="70">
        <v>65.0</v>
      </c>
      <c r="AB370" s="70">
        <v>50.0</v>
      </c>
      <c r="AC370" s="70">
        <v>380.0</v>
      </c>
      <c r="AD370" s="70">
        <v>63.33</v>
      </c>
      <c r="AE370" s="70">
        <v>756.0</v>
      </c>
      <c r="AF370" s="70">
        <f t="shared" si="1"/>
        <v>140</v>
      </c>
    </row>
    <row r="371">
      <c r="A371" s="46" t="s">
        <v>765</v>
      </c>
      <c r="B371" s="89" t="s">
        <v>177</v>
      </c>
      <c r="C371" s="46"/>
      <c r="D371" s="46" t="s">
        <v>28</v>
      </c>
      <c r="E371" s="46" t="s">
        <v>28</v>
      </c>
      <c r="F371" s="46">
        <v>1.0</v>
      </c>
      <c r="G371" s="46"/>
      <c r="H371" s="46"/>
      <c r="I371" s="46"/>
      <c r="J371" s="46"/>
      <c r="K371" s="46"/>
      <c r="L371" s="46"/>
      <c r="M371" s="46"/>
      <c r="N371" s="46" t="s">
        <v>2801</v>
      </c>
      <c r="O371" s="46"/>
      <c r="P371" s="46" t="s">
        <v>3133</v>
      </c>
      <c r="Q371" s="70">
        <v>0.0</v>
      </c>
      <c r="R371" s="70">
        <v>0.0</v>
      </c>
      <c r="S371" s="70">
        <v>1.0</v>
      </c>
      <c r="T371" s="70">
        <v>0.0</v>
      </c>
      <c r="U371" s="70">
        <v>1.0</v>
      </c>
      <c r="V371" s="70">
        <v>0.0</v>
      </c>
      <c r="W371" s="70">
        <v>40.0</v>
      </c>
      <c r="X371" s="70">
        <v>70.0</v>
      </c>
      <c r="Y371" s="70">
        <v>130.0</v>
      </c>
      <c r="Z371" s="70">
        <v>60.0</v>
      </c>
      <c r="AA371" s="70">
        <v>130.0</v>
      </c>
      <c r="AB371" s="70">
        <v>25.0</v>
      </c>
      <c r="AC371" s="70">
        <v>455.0</v>
      </c>
      <c r="AD371" s="70">
        <v>75.83</v>
      </c>
      <c r="AE371" s="70">
        <v>318.0</v>
      </c>
      <c r="AF371" s="70">
        <f t="shared" si="1"/>
        <v>130</v>
      </c>
    </row>
    <row r="372">
      <c r="A372" s="46" t="s">
        <v>763</v>
      </c>
      <c r="B372" s="89" t="s">
        <v>177</v>
      </c>
      <c r="C372" s="46"/>
      <c r="D372" s="46" t="s">
        <v>28</v>
      </c>
      <c r="E372" s="46" t="s">
        <v>28</v>
      </c>
      <c r="F372" s="46">
        <v>0.0</v>
      </c>
      <c r="G372" s="46" t="s">
        <v>31</v>
      </c>
      <c r="H372" s="46"/>
      <c r="I372" s="46"/>
      <c r="J372" s="46"/>
      <c r="K372" s="46"/>
      <c r="L372" s="46"/>
      <c r="M372" s="46"/>
      <c r="N372" s="46" t="s">
        <v>2808</v>
      </c>
      <c r="O372" s="46" t="s">
        <v>2801</v>
      </c>
      <c r="P372" s="46" t="s">
        <v>3134</v>
      </c>
      <c r="Q372" s="70">
        <v>0.0</v>
      </c>
      <c r="R372" s="70">
        <v>0.0</v>
      </c>
      <c r="S372" s="70">
        <v>2.0</v>
      </c>
      <c r="T372" s="70">
        <v>0.0</v>
      </c>
      <c r="U372" s="70">
        <v>0.0</v>
      </c>
      <c r="V372" s="70">
        <v>0.0</v>
      </c>
      <c r="W372" s="70">
        <v>58.0</v>
      </c>
      <c r="X372" s="70">
        <v>50.0</v>
      </c>
      <c r="Y372" s="70">
        <v>145.0</v>
      </c>
      <c r="Z372" s="70">
        <v>95.0</v>
      </c>
      <c r="AA372" s="70">
        <v>105.0</v>
      </c>
      <c r="AB372" s="70">
        <v>30.0</v>
      </c>
      <c r="AC372" s="70">
        <v>483.0</v>
      </c>
      <c r="AD372" s="70">
        <v>80.5</v>
      </c>
      <c r="AE372" s="70">
        <v>320.0</v>
      </c>
      <c r="AF372" s="70">
        <f t="shared" si="1"/>
        <v>145</v>
      </c>
    </row>
    <row r="373">
      <c r="A373" s="46" t="s">
        <v>767</v>
      </c>
      <c r="B373" s="87" t="s">
        <v>131</v>
      </c>
      <c r="C373" s="46"/>
      <c r="D373" s="46" t="s">
        <v>28</v>
      </c>
      <c r="E373" s="46" t="s">
        <v>28</v>
      </c>
      <c r="F373" s="46">
        <v>0.0</v>
      </c>
      <c r="G373" s="46" t="s">
        <v>31</v>
      </c>
      <c r="H373" s="46"/>
      <c r="I373" s="46"/>
      <c r="J373" s="46"/>
      <c r="K373" s="46"/>
      <c r="L373" s="46"/>
      <c r="M373" s="46"/>
      <c r="N373" s="46" t="s">
        <v>2808</v>
      </c>
      <c r="O373" s="46"/>
      <c r="P373" s="46" t="s">
        <v>3135</v>
      </c>
      <c r="Q373" s="70">
        <v>0.0</v>
      </c>
      <c r="R373" s="70">
        <v>0.0</v>
      </c>
      <c r="S373" s="70">
        <v>3.0</v>
      </c>
      <c r="T373" s="70">
        <v>0.0</v>
      </c>
      <c r="U373" s="70">
        <v>0.0</v>
      </c>
      <c r="V373" s="70">
        <v>0.0</v>
      </c>
      <c r="W373" s="70">
        <v>60.0</v>
      </c>
      <c r="X373" s="70">
        <v>100.0</v>
      </c>
      <c r="Y373" s="70">
        <v>115.0</v>
      </c>
      <c r="Z373" s="70">
        <v>70.0</v>
      </c>
      <c r="AA373" s="70">
        <v>85.0</v>
      </c>
      <c r="AB373" s="70">
        <v>90.0</v>
      </c>
      <c r="AC373" s="70">
        <v>520.0</v>
      </c>
      <c r="AD373" s="70">
        <v>86.67</v>
      </c>
      <c r="AE373" s="70">
        <v>323.0</v>
      </c>
      <c r="AF373" s="70">
        <f t="shared" si="1"/>
        <v>170</v>
      </c>
    </row>
    <row r="374">
      <c r="A374" s="46" t="s">
        <v>768</v>
      </c>
      <c r="B374" s="78" t="s">
        <v>81</v>
      </c>
      <c r="C374" s="89" t="s">
        <v>177</v>
      </c>
      <c r="D374" s="46" t="s">
        <v>28</v>
      </c>
      <c r="E374" s="46" t="s">
        <v>31</v>
      </c>
      <c r="F374" s="46" t="s">
        <v>82</v>
      </c>
      <c r="G374" s="46" t="s">
        <v>31</v>
      </c>
      <c r="H374" s="46"/>
      <c r="I374" s="46"/>
      <c r="J374" s="46"/>
      <c r="K374" s="46"/>
      <c r="L374" s="46"/>
      <c r="M374" s="46"/>
      <c r="N374" s="46" t="s">
        <v>2801</v>
      </c>
      <c r="O374" s="46"/>
      <c r="P374" s="46" t="s">
        <v>3136</v>
      </c>
      <c r="Q374" s="70">
        <v>0.0</v>
      </c>
      <c r="R374" s="70">
        <v>0.0</v>
      </c>
      <c r="S374" s="70">
        <v>0.0</v>
      </c>
      <c r="T374" s="70">
        <v>1.0</v>
      </c>
      <c r="U374" s="70">
        <v>0.0</v>
      </c>
      <c r="V374" s="70">
        <v>1.0</v>
      </c>
      <c r="W374" s="70">
        <v>50.0</v>
      </c>
      <c r="X374" s="70">
        <v>50.0</v>
      </c>
      <c r="Y374" s="70">
        <v>77.0</v>
      </c>
      <c r="Z374" s="70">
        <v>95.0</v>
      </c>
      <c r="AA374" s="70">
        <v>77.0</v>
      </c>
      <c r="AB374" s="70">
        <v>91.0</v>
      </c>
      <c r="AC374" s="70">
        <v>440.0</v>
      </c>
      <c r="AD374" s="70">
        <v>73.33</v>
      </c>
      <c r="AE374" s="70">
        <v>325.0</v>
      </c>
      <c r="AF374" s="70">
        <f t="shared" si="1"/>
        <v>145</v>
      </c>
    </row>
    <row r="375">
      <c r="A375" s="46" t="s">
        <v>833</v>
      </c>
      <c r="B375" s="80" t="s">
        <v>147</v>
      </c>
      <c r="C375" s="72" t="s">
        <v>56</v>
      </c>
      <c r="D375" s="46" t="s">
        <v>28</v>
      </c>
      <c r="E375" s="46" t="s">
        <v>31</v>
      </c>
      <c r="F375" s="46">
        <v>1.0</v>
      </c>
      <c r="G375" s="46"/>
      <c r="H375" s="46"/>
      <c r="I375" s="46"/>
      <c r="J375" s="46"/>
      <c r="K375" s="46"/>
      <c r="L375" s="46" t="s">
        <v>31</v>
      </c>
      <c r="M375" s="46"/>
      <c r="N375" s="46" t="s">
        <v>56</v>
      </c>
      <c r="O375" s="46"/>
      <c r="P375" s="46" t="s">
        <v>3137</v>
      </c>
      <c r="Q375" s="70">
        <v>0.0</v>
      </c>
      <c r="R375" s="70">
        <v>0.0</v>
      </c>
      <c r="S375" s="70">
        <v>1.0</v>
      </c>
      <c r="T375" s="70">
        <v>0.0</v>
      </c>
      <c r="U375" s="70">
        <v>0.0</v>
      </c>
      <c r="V375" s="70">
        <v>0.0</v>
      </c>
      <c r="W375" s="70">
        <v>70.0</v>
      </c>
      <c r="X375" s="70">
        <v>55.0</v>
      </c>
      <c r="Y375" s="70">
        <v>75.0</v>
      </c>
      <c r="Z375" s="70">
        <v>45.0</v>
      </c>
      <c r="AA375" s="70">
        <v>65.0</v>
      </c>
      <c r="AB375" s="70">
        <v>60.0</v>
      </c>
      <c r="AC375" s="70">
        <v>370.0</v>
      </c>
      <c r="AD375" s="70">
        <v>61.67</v>
      </c>
      <c r="AE375" s="70">
        <v>157.0</v>
      </c>
      <c r="AF375" s="70">
        <f t="shared" si="1"/>
        <v>100</v>
      </c>
    </row>
    <row r="376">
      <c r="A376" s="46" t="s">
        <v>815</v>
      </c>
      <c r="B376" s="83" t="s">
        <v>172</v>
      </c>
      <c r="C376" s="46"/>
      <c r="D376" s="46" t="s">
        <v>28</v>
      </c>
      <c r="E376" s="46" t="s">
        <v>28</v>
      </c>
      <c r="F376" s="46">
        <v>1.0</v>
      </c>
      <c r="G376" s="46"/>
      <c r="H376" s="46"/>
      <c r="I376" s="46"/>
      <c r="J376" s="46"/>
      <c r="K376" s="46" t="s">
        <v>31</v>
      </c>
      <c r="L376" s="46"/>
      <c r="M376" s="46"/>
      <c r="N376" s="46" t="s">
        <v>172</v>
      </c>
      <c r="O376" s="46"/>
      <c r="P376" s="46" t="s">
        <v>3138</v>
      </c>
      <c r="Q376" s="70">
        <v>2.0</v>
      </c>
      <c r="R376" s="70">
        <v>0.0</v>
      </c>
      <c r="S376" s="70">
        <v>0.0</v>
      </c>
      <c r="T376" s="70">
        <v>0.0</v>
      </c>
      <c r="U376" s="70">
        <v>0.0</v>
      </c>
      <c r="V376" s="70">
        <v>0.0</v>
      </c>
      <c r="W376" s="70">
        <v>70.0</v>
      </c>
      <c r="X376" s="70">
        <v>45.0</v>
      </c>
      <c r="Y376" s="70">
        <v>48.0</v>
      </c>
      <c r="Z376" s="70">
        <v>60.0</v>
      </c>
      <c r="AA376" s="70">
        <v>65.0</v>
      </c>
      <c r="AB376" s="70">
        <v>35.0</v>
      </c>
      <c r="AC376" s="70">
        <v>323.0</v>
      </c>
      <c r="AD376" s="70">
        <v>53.83</v>
      </c>
      <c r="AE376" s="70">
        <v>757.0</v>
      </c>
      <c r="AF376" s="70">
        <f t="shared" si="1"/>
        <v>105</v>
      </c>
    </row>
    <row r="377">
      <c r="A377" s="46" t="s">
        <v>819</v>
      </c>
      <c r="B377" s="88" t="s">
        <v>226</v>
      </c>
      <c r="C377" s="46"/>
      <c r="D377" s="46" t="s">
        <v>28</v>
      </c>
      <c r="E377" s="46" t="s">
        <v>31</v>
      </c>
      <c r="F377" s="46">
        <v>2.0</v>
      </c>
      <c r="G377" s="46"/>
      <c r="H377" s="46"/>
      <c r="I377" s="46"/>
      <c r="J377" s="46"/>
      <c r="K377" s="46"/>
      <c r="L377" s="46"/>
      <c r="M377" s="46"/>
      <c r="N377" s="46" t="s">
        <v>2775</v>
      </c>
      <c r="O377" s="46"/>
      <c r="P377" s="46" t="s">
        <v>3139</v>
      </c>
      <c r="Q377" s="70">
        <v>0.0</v>
      </c>
      <c r="R377" s="70">
        <v>1.0</v>
      </c>
      <c r="S377" s="70">
        <v>0.0</v>
      </c>
      <c r="T377" s="70">
        <v>0.0</v>
      </c>
      <c r="U377" s="70">
        <v>0.0</v>
      </c>
      <c r="V377" s="70">
        <v>0.0</v>
      </c>
      <c r="W377" s="70">
        <v>75.0</v>
      </c>
      <c r="X377" s="70">
        <v>80.0</v>
      </c>
      <c r="Y377" s="70">
        <v>55.0</v>
      </c>
      <c r="Z377" s="70">
        <v>25.0</v>
      </c>
      <c r="AA377" s="70">
        <v>35.0</v>
      </c>
      <c r="AB377" s="70">
        <v>35.0</v>
      </c>
      <c r="AC377" s="70">
        <v>305.0</v>
      </c>
      <c r="AD377" s="70">
        <v>50.83</v>
      </c>
      <c r="AE377" s="70">
        <v>760.0</v>
      </c>
      <c r="AF377" s="70">
        <f t="shared" si="1"/>
        <v>105</v>
      </c>
    </row>
    <row r="378">
      <c r="A378" s="46" t="s">
        <v>596</v>
      </c>
      <c r="B378" s="81" t="s">
        <v>111</v>
      </c>
      <c r="C378" s="46"/>
      <c r="D378" s="46" t="s">
        <v>28</v>
      </c>
      <c r="E378" s="46" t="s">
        <v>31</v>
      </c>
      <c r="F378" s="46">
        <v>2.0</v>
      </c>
      <c r="G378" s="46"/>
      <c r="H378" s="46"/>
      <c r="I378" s="46"/>
      <c r="J378" s="46"/>
      <c r="K378" s="46"/>
      <c r="L378" s="46"/>
      <c r="M378" s="46"/>
      <c r="N378" s="46" t="s">
        <v>2801</v>
      </c>
      <c r="O378" s="46"/>
      <c r="P378" s="46" t="s">
        <v>3140</v>
      </c>
      <c r="Q378" s="70">
        <v>0.0</v>
      </c>
      <c r="R378" s="70">
        <v>0.0</v>
      </c>
      <c r="S378" s="70">
        <v>0.0</v>
      </c>
      <c r="T378" s="70">
        <v>1.0</v>
      </c>
      <c r="U378" s="70">
        <v>0.0</v>
      </c>
      <c r="V378" s="70">
        <v>0.0</v>
      </c>
      <c r="W378" s="70">
        <v>45.0</v>
      </c>
      <c r="X378" s="70">
        <v>30.0</v>
      </c>
      <c r="Y378" s="70">
        <v>40.0</v>
      </c>
      <c r="Z378" s="70">
        <v>105.0</v>
      </c>
      <c r="AA378" s="70">
        <v>50.0</v>
      </c>
      <c r="AB378" s="70">
        <v>20.0</v>
      </c>
      <c r="AC378" s="70">
        <v>290.0</v>
      </c>
      <c r="AD378" s="70">
        <v>48.33</v>
      </c>
      <c r="AE378" s="70">
        <v>651.0</v>
      </c>
      <c r="AF378" s="70">
        <f t="shared" si="1"/>
        <v>135</v>
      </c>
    </row>
    <row r="379">
      <c r="A379" s="46" t="s">
        <v>826</v>
      </c>
      <c r="B379" s="88" t="s">
        <v>226</v>
      </c>
      <c r="C379" s="46"/>
      <c r="D379" s="46" t="s">
        <v>28</v>
      </c>
      <c r="E379" s="46" t="s">
        <v>28</v>
      </c>
      <c r="F379" s="46">
        <v>1.0</v>
      </c>
      <c r="G379" s="46"/>
      <c r="H379" s="46"/>
      <c r="I379" s="46"/>
      <c r="J379" s="46"/>
      <c r="K379" s="46"/>
      <c r="L379" s="46"/>
      <c r="M379" s="46"/>
      <c r="N379" s="46" t="s">
        <v>2775</v>
      </c>
      <c r="O379" s="46"/>
      <c r="P379" s="46" t="s">
        <v>3141</v>
      </c>
      <c r="Q379" s="70">
        <v>0.0</v>
      </c>
      <c r="R379" s="70">
        <v>2.0</v>
      </c>
      <c r="S379" s="70">
        <v>0.0</v>
      </c>
      <c r="T379" s="70">
        <v>0.0</v>
      </c>
      <c r="U379" s="70">
        <v>0.0</v>
      </c>
      <c r="V379" s="70">
        <v>0.0</v>
      </c>
      <c r="W379" s="70">
        <v>80.0</v>
      </c>
      <c r="X379" s="70">
        <v>100.0</v>
      </c>
      <c r="Y379" s="70">
        <v>70.0</v>
      </c>
      <c r="Z379" s="70">
        <v>50.0</v>
      </c>
      <c r="AA379" s="70">
        <v>60.0</v>
      </c>
      <c r="AB379" s="70">
        <v>45.0</v>
      </c>
      <c r="AC379" s="70">
        <v>405.0</v>
      </c>
      <c r="AD379" s="70">
        <v>67.5</v>
      </c>
      <c r="AE379" s="70">
        <v>761.0</v>
      </c>
      <c r="AF379" s="70">
        <f t="shared" si="1"/>
        <v>150</v>
      </c>
    </row>
    <row r="380">
      <c r="A380" s="46" t="s">
        <v>830</v>
      </c>
      <c r="B380" s="84" t="s">
        <v>128</v>
      </c>
      <c r="C380" s="85" t="s">
        <v>121</v>
      </c>
      <c r="D380" s="46" t="s">
        <v>28</v>
      </c>
      <c r="E380" s="46" t="s">
        <v>31</v>
      </c>
      <c r="F380" s="46">
        <v>2.0</v>
      </c>
      <c r="G380" s="46"/>
      <c r="H380" s="46"/>
      <c r="I380" s="46"/>
      <c r="J380" s="46"/>
      <c r="K380" s="46"/>
      <c r="L380" s="46"/>
      <c r="M380" s="46"/>
      <c r="N380" s="46" t="s">
        <v>2763</v>
      </c>
      <c r="O380" s="46" t="s">
        <v>2768</v>
      </c>
      <c r="P380" s="46" t="s">
        <v>3142</v>
      </c>
      <c r="Q380" s="70">
        <v>0.0</v>
      </c>
      <c r="R380" s="70">
        <v>0.0</v>
      </c>
      <c r="S380" s="70">
        <v>1.0</v>
      </c>
      <c r="T380" s="70">
        <v>0.0</v>
      </c>
      <c r="U380" s="70">
        <v>0.0</v>
      </c>
      <c r="V380" s="70">
        <v>0.0</v>
      </c>
      <c r="W380" s="70">
        <v>80.0</v>
      </c>
      <c r="X380" s="70">
        <v>85.0</v>
      </c>
      <c r="Y380" s="70">
        <v>95.0</v>
      </c>
      <c r="Z380" s="70">
        <v>30.0</v>
      </c>
      <c r="AA380" s="70">
        <v>30.0</v>
      </c>
      <c r="AB380" s="70">
        <v>25.0</v>
      </c>
      <c r="AC380" s="70">
        <v>345.0</v>
      </c>
      <c r="AD380" s="70">
        <v>57.5</v>
      </c>
      <c r="AE380" s="70">
        <v>762.0</v>
      </c>
      <c r="AF380" s="70">
        <f t="shared" si="1"/>
        <v>115</v>
      </c>
    </row>
    <row r="381">
      <c r="A381" s="46" t="s">
        <v>829</v>
      </c>
      <c r="B381" s="84" t="s">
        <v>128</v>
      </c>
      <c r="C381" s="85" t="s">
        <v>121</v>
      </c>
      <c r="D381" s="46" t="s">
        <v>28</v>
      </c>
      <c r="E381" s="46" t="s">
        <v>28</v>
      </c>
      <c r="F381" s="46">
        <v>1.0</v>
      </c>
      <c r="G381" s="46"/>
      <c r="H381" s="46"/>
      <c r="I381" s="46"/>
      <c r="J381" s="46"/>
      <c r="K381" s="46"/>
      <c r="L381" s="46"/>
      <c r="M381" s="46"/>
      <c r="N381" s="46" t="s">
        <v>2763</v>
      </c>
      <c r="O381" s="46" t="s">
        <v>2768</v>
      </c>
      <c r="P381" s="46" t="s">
        <v>3143</v>
      </c>
      <c r="Q381" s="70">
        <v>0.0</v>
      </c>
      <c r="R381" s="70">
        <v>2.0</v>
      </c>
      <c r="S381" s="70">
        <v>0.0</v>
      </c>
      <c r="T381" s="70">
        <v>0.0</v>
      </c>
      <c r="U381" s="70">
        <v>0.0</v>
      </c>
      <c r="V381" s="70">
        <v>0.0</v>
      </c>
      <c r="W381" s="70">
        <v>105.0</v>
      </c>
      <c r="X381" s="70">
        <v>130.0</v>
      </c>
      <c r="Y381" s="70">
        <v>120.0</v>
      </c>
      <c r="Z381" s="70">
        <v>45.0</v>
      </c>
      <c r="AA381" s="70">
        <v>45.0</v>
      </c>
      <c r="AB381" s="70">
        <v>40.0</v>
      </c>
      <c r="AC381" s="70">
        <v>485.0</v>
      </c>
      <c r="AD381" s="70">
        <v>80.83</v>
      </c>
      <c r="AE381" s="70">
        <v>763.0</v>
      </c>
      <c r="AF381" s="70">
        <f t="shared" si="1"/>
        <v>175</v>
      </c>
    </row>
    <row r="382">
      <c r="A382" s="46" t="s">
        <v>832</v>
      </c>
      <c r="B382" s="77" t="s">
        <v>71</v>
      </c>
      <c r="C382" s="46"/>
      <c r="D382" s="46" t="s">
        <v>28</v>
      </c>
      <c r="E382" s="46" t="s">
        <v>28</v>
      </c>
      <c r="F382" s="46">
        <v>0.0</v>
      </c>
      <c r="G382" s="46" t="s">
        <v>31</v>
      </c>
      <c r="H382" s="46"/>
      <c r="I382" s="46"/>
      <c r="J382" s="46"/>
      <c r="K382" s="46"/>
      <c r="L382" s="46"/>
      <c r="M382" s="46"/>
      <c r="N382" s="46" t="s">
        <v>2768</v>
      </c>
      <c r="O382" s="46"/>
      <c r="P382" s="46" t="s">
        <v>3144</v>
      </c>
      <c r="Q382" s="70">
        <v>0.0</v>
      </c>
      <c r="R382" s="70">
        <v>2.0</v>
      </c>
      <c r="S382" s="70">
        <v>0.0</v>
      </c>
      <c r="T382" s="70">
        <v>0.0</v>
      </c>
      <c r="U382" s="70">
        <v>0.0</v>
      </c>
      <c r="V382" s="70">
        <v>0.0</v>
      </c>
      <c r="W382" s="70">
        <v>90.0</v>
      </c>
      <c r="X382" s="70">
        <v>130.0</v>
      </c>
      <c r="Y382" s="70">
        <v>75.0</v>
      </c>
      <c r="Z382" s="70">
        <v>75.0</v>
      </c>
      <c r="AA382" s="70">
        <v>75.0</v>
      </c>
      <c r="AB382" s="70">
        <v>55.0</v>
      </c>
      <c r="AC382" s="70">
        <v>500.0</v>
      </c>
      <c r="AD382" s="70">
        <v>83.33</v>
      </c>
      <c r="AE382" s="70">
        <v>765.0</v>
      </c>
      <c r="AF382" s="70">
        <f t="shared" si="1"/>
        <v>205</v>
      </c>
    </row>
    <row r="383">
      <c r="A383" s="46" t="s">
        <v>822</v>
      </c>
      <c r="B383" s="80" t="s">
        <v>147</v>
      </c>
      <c r="C383" s="46"/>
      <c r="D383" s="46" t="s">
        <v>28</v>
      </c>
      <c r="E383" s="46" t="s">
        <v>31</v>
      </c>
      <c r="F383" s="46" t="s">
        <v>82</v>
      </c>
      <c r="G383" s="46" t="s">
        <v>31</v>
      </c>
      <c r="H383" s="46"/>
      <c r="I383" s="46"/>
      <c r="J383" s="46"/>
      <c r="K383" s="46"/>
      <c r="L383" s="46"/>
      <c r="M383" s="46"/>
      <c r="N383" s="46" t="s">
        <v>2768</v>
      </c>
      <c r="O383" s="46"/>
      <c r="P383" s="46" t="s">
        <v>3145</v>
      </c>
      <c r="Q383" s="70">
        <v>0.0</v>
      </c>
      <c r="R383" s="70">
        <v>2.0</v>
      </c>
      <c r="S383" s="70">
        <v>0.0</v>
      </c>
      <c r="T383" s="70">
        <v>0.0</v>
      </c>
      <c r="U383" s="70">
        <v>0.0</v>
      </c>
      <c r="V383" s="70">
        <v>0.0</v>
      </c>
      <c r="W383" s="70">
        <v>65.0</v>
      </c>
      <c r="X383" s="70">
        <v>130.0</v>
      </c>
      <c r="Y383" s="70">
        <v>60.0</v>
      </c>
      <c r="Z383" s="70">
        <v>75.0</v>
      </c>
      <c r="AA383" s="70">
        <v>60.0</v>
      </c>
      <c r="AB383" s="70">
        <v>75.0</v>
      </c>
      <c r="AC383" s="70">
        <v>465.0</v>
      </c>
      <c r="AD383" s="70">
        <v>77.5</v>
      </c>
      <c r="AE383" s="70">
        <v>767.0</v>
      </c>
      <c r="AF383" s="70">
        <f t="shared" si="1"/>
        <v>205</v>
      </c>
    </row>
    <row r="384">
      <c r="A384" s="46" t="s">
        <v>831</v>
      </c>
      <c r="B384" s="77" t="s">
        <v>71</v>
      </c>
      <c r="C384" s="72" t="s">
        <v>56</v>
      </c>
      <c r="D384" s="46" t="s">
        <v>28</v>
      </c>
      <c r="E384" s="46" t="s">
        <v>31</v>
      </c>
      <c r="F384" s="46">
        <v>1.0</v>
      </c>
      <c r="G384" s="46"/>
      <c r="H384" s="46"/>
      <c r="I384" s="46"/>
      <c r="J384" s="46"/>
      <c r="K384" s="46"/>
      <c r="L384" s="46"/>
      <c r="M384" s="46"/>
      <c r="N384" s="46" t="s">
        <v>56</v>
      </c>
      <c r="O384" s="46"/>
      <c r="P384" s="46" t="s">
        <v>3146</v>
      </c>
      <c r="Q384" s="70">
        <v>0.0</v>
      </c>
      <c r="R384" s="70">
        <v>1.0</v>
      </c>
      <c r="S384" s="70">
        <v>0.0</v>
      </c>
      <c r="T384" s="70">
        <v>0.0</v>
      </c>
      <c r="U384" s="70">
        <v>0.0</v>
      </c>
      <c r="V384" s="70">
        <v>0.0</v>
      </c>
      <c r="W384" s="70">
        <v>70.0</v>
      </c>
      <c r="X384" s="70">
        <v>83.0</v>
      </c>
      <c r="Y384" s="70">
        <v>50.0</v>
      </c>
      <c r="Z384" s="70">
        <v>37.0</v>
      </c>
      <c r="AA384" s="70">
        <v>50.0</v>
      </c>
      <c r="AB384" s="70">
        <v>60.0</v>
      </c>
      <c r="AC384" s="70">
        <v>350.0</v>
      </c>
      <c r="AD384" s="70">
        <v>58.33</v>
      </c>
      <c r="AE384" s="70">
        <v>769.0</v>
      </c>
      <c r="AF384" s="70">
        <f t="shared" si="1"/>
        <v>120</v>
      </c>
    </row>
    <row r="385">
      <c r="A385" s="46" t="s">
        <v>823</v>
      </c>
      <c r="B385" s="85" t="s">
        <v>121</v>
      </c>
      <c r="C385" s="46"/>
      <c r="D385" s="46" t="s">
        <v>28</v>
      </c>
      <c r="E385" s="46" t="s">
        <v>28</v>
      </c>
      <c r="F385" s="46">
        <v>1.0</v>
      </c>
      <c r="G385" s="46"/>
      <c r="H385" s="46"/>
      <c r="I385" s="46"/>
      <c r="J385" s="46"/>
      <c r="K385" s="46"/>
      <c r="L385" s="46"/>
      <c r="M385" s="46"/>
      <c r="N385" s="46" t="s">
        <v>2808</v>
      </c>
      <c r="O385" s="46"/>
      <c r="P385" s="46" t="s">
        <v>3147</v>
      </c>
      <c r="Q385" s="70">
        <v>0.0</v>
      </c>
      <c r="R385" s="70">
        <v>1.0</v>
      </c>
      <c r="S385" s="70">
        <v>1.0</v>
      </c>
      <c r="T385" s="70">
        <v>0.0</v>
      </c>
      <c r="U385" s="70">
        <v>0.0</v>
      </c>
      <c r="V385" s="70">
        <v>0.0</v>
      </c>
      <c r="W385" s="70">
        <v>70.0</v>
      </c>
      <c r="X385" s="70">
        <v>105.0</v>
      </c>
      <c r="Y385" s="70">
        <v>105.0</v>
      </c>
      <c r="Z385" s="70">
        <v>50.0</v>
      </c>
      <c r="AA385" s="70">
        <v>40.0</v>
      </c>
      <c r="AB385" s="70">
        <v>20.0</v>
      </c>
      <c r="AC385" s="70">
        <v>390.0</v>
      </c>
      <c r="AD385" s="70">
        <v>65.0</v>
      </c>
      <c r="AE385" s="70">
        <v>771.0</v>
      </c>
      <c r="AF385" s="70">
        <f t="shared" si="1"/>
        <v>155</v>
      </c>
    </row>
    <row r="386">
      <c r="A386" s="46" t="s">
        <v>825</v>
      </c>
      <c r="B386" s="88" t="s">
        <v>226</v>
      </c>
      <c r="C386" s="72" t="s">
        <v>56</v>
      </c>
      <c r="D386" s="46" t="s">
        <v>28</v>
      </c>
      <c r="E386" s="46" t="s">
        <v>31</v>
      </c>
      <c r="F386" s="46" t="s">
        <v>82</v>
      </c>
      <c r="G386" s="46" t="s">
        <v>31</v>
      </c>
      <c r="H386" s="46"/>
      <c r="I386" s="46"/>
      <c r="J386" s="46"/>
      <c r="K386" s="46"/>
      <c r="L386" s="46"/>
      <c r="M386" s="46"/>
      <c r="N386" s="46" t="s">
        <v>2775</v>
      </c>
      <c r="O386" s="46"/>
      <c r="P386" s="46" t="s">
        <v>3148</v>
      </c>
      <c r="Q386" s="70">
        <v>0.0</v>
      </c>
      <c r="R386" s="70">
        <v>2.0</v>
      </c>
      <c r="S386" s="70">
        <v>0.0</v>
      </c>
      <c r="T386" s="70">
        <v>0.0</v>
      </c>
      <c r="U386" s="70">
        <v>0.0</v>
      </c>
      <c r="V386" s="70">
        <v>0.0</v>
      </c>
      <c r="W386" s="70">
        <v>78.0</v>
      </c>
      <c r="X386" s="70">
        <v>92.0</v>
      </c>
      <c r="Y386" s="70">
        <v>75.0</v>
      </c>
      <c r="Z386" s="70">
        <v>74.0</v>
      </c>
      <c r="AA386" s="70">
        <v>63.0</v>
      </c>
      <c r="AB386" s="70">
        <v>118.0</v>
      </c>
      <c r="AC386" s="70">
        <v>500.0</v>
      </c>
      <c r="AD386" s="70">
        <v>83.33</v>
      </c>
      <c r="AE386" s="70">
        <v>772.0</v>
      </c>
      <c r="AF386" s="70">
        <f t="shared" si="1"/>
        <v>166</v>
      </c>
    </row>
    <row r="387">
      <c r="A387" s="46" t="s">
        <v>828</v>
      </c>
      <c r="B387" s="88" t="s">
        <v>226</v>
      </c>
      <c r="C387" s="46"/>
      <c r="D387" s="46" t="s">
        <v>28</v>
      </c>
      <c r="E387" s="46" t="s">
        <v>31</v>
      </c>
      <c r="F387" s="46">
        <v>1.0</v>
      </c>
      <c r="G387" s="46"/>
      <c r="H387" s="46"/>
      <c r="I387" s="46"/>
      <c r="J387" s="46"/>
      <c r="K387" s="46"/>
      <c r="L387" s="46"/>
      <c r="M387" s="46"/>
      <c r="N387" s="46" t="s">
        <v>2768</v>
      </c>
      <c r="O387" s="46" t="s">
        <v>2775</v>
      </c>
      <c r="P387" s="46" t="s">
        <v>3149</v>
      </c>
      <c r="Q387" s="70">
        <v>0.0</v>
      </c>
      <c r="R387" s="70">
        <v>1.0</v>
      </c>
      <c r="S387" s="70">
        <v>0.0</v>
      </c>
      <c r="T387" s="70">
        <v>0.0</v>
      </c>
      <c r="U387" s="70">
        <v>0.0</v>
      </c>
      <c r="V387" s="70">
        <v>0.0</v>
      </c>
      <c r="W387" s="70">
        <v>45.0</v>
      </c>
      <c r="X387" s="70">
        <v>85.0</v>
      </c>
      <c r="Y387" s="70">
        <v>50.0</v>
      </c>
      <c r="Z387" s="70">
        <v>55.0</v>
      </c>
      <c r="AA387" s="70">
        <v>50.0</v>
      </c>
      <c r="AB387" s="70">
        <v>65.0</v>
      </c>
      <c r="AC387" s="70">
        <v>350.0</v>
      </c>
      <c r="AD387" s="70">
        <v>58.33</v>
      </c>
      <c r="AE387" s="70">
        <v>773.0</v>
      </c>
      <c r="AF387" s="70">
        <f t="shared" si="1"/>
        <v>140</v>
      </c>
    </row>
    <row r="388">
      <c r="A388" s="46" t="s">
        <v>549</v>
      </c>
      <c r="B388" s="79" t="s">
        <v>90</v>
      </c>
      <c r="C388" s="85" t="s">
        <v>121</v>
      </c>
      <c r="D388" s="46" t="s">
        <v>28</v>
      </c>
      <c r="E388" s="46" t="s">
        <v>28</v>
      </c>
      <c r="F388" s="46">
        <v>0.0</v>
      </c>
      <c r="G388" s="46" t="s">
        <v>31</v>
      </c>
      <c r="H388" s="46"/>
      <c r="I388" s="46"/>
      <c r="J388" s="46"/>
      <c r="K388" s="46"/>
      <c r="L388" s="46"/>
      <c r="M388" s="46"/>
      <c r="N388" s="46" t="s">
        <v>90</v>
      </c>
      <c r="O388" s="46" t="s">
        <v>2808</v>
      </c>
      <c r="P388" s="46" t="s">
        <v>3150</v>
      </c>
      <c r="Q388" s="70">
        <v>0.0</v>
      </c>
      <c r="R388" s="70">
        <v>0.0</v>
      </c>
      <c r="S388" s="70">
        <v>2.0</v>
      </c>
      <c r="T388" s="70">
        <v>0.0</v>
      </c>
      <c r="U388" s="70">
        <v>0.0</v>
      </c>
      <c r="V388" s="70">
        <v>0.0</v>
      </c>
      <c r="W388" s="70">
        <v>70.0</v>
      </c>
      <c r="X388" s="70">
        <v>105.0</v>
      </c>
      <c r="Y388" s="70">
        <v>125.0</v>
      </c>
      <c r="Z388" s="70">
        <v>65.0</v>
      </c>
      <c r="AA388" s="70">
        <v>75.0</v>
      </c>
      <c r="AB388" s="70">
        <v>45.0</v>
      </c>
      <c r="AC388" s="70">
        <v>485.0</v>
      </c>
      <c r="AD388" s="70">
        <v>80.83</v>
      </c>
      <c r="AE388" s="70">
        <v>775.0</v>
      </c>
      <c r="AF388" s="70">
        <f t="shared" si="1"/>
        <v>170</v>
      </c>
    </row>
    <row r="389">
      <c r="A389" s="46" t="s">
        <v>3151</v>
      </c>
      <c r="B389" s="76" t="s">
        <v>44</v>
      </c>
      <c r="C389" s="46"/>
      <c r="D389" s="46" t="s">
        <v>28</v>
      </c>
      <c r="E389" s="46" t="s">
        <v>31</v>
      </c>
      <c r="F389" s="46" t="s">
        <v>82</v>
      </c>
      <c r="G389" s="46" t="s">
        <v>31</v>
      </c>
      <c r="H389" s="46"/>
      <c r="I389" s="46"/>
      <c r="J389" s="46"/>
      <c r="K389" s="46"/>
      <c r="L389" s="46"/>
      <c r="M389" s="46"/>
      <c r="N389" s="46" t="s">
        <v>2803</v>
      </c>
      <c r="O389" s="46"/>
      <c r="P389" s="46" t="s">
        <v>3152</v>
      </c>
      <c r="Q389" s="70">
        <v>1.0</v>
      </c>
      <c r="R389" s="70">
        <v>0.0</v>
      </c>
      <c r="S389" s="70">
        <v>0.0</v>
      </c>
      <c r="T389" s="70">
        <v>0.0</v>
      </c>
      <c r="U389" s="70">
        <v>0.0</v>
      </c>
      <c r="V389" s="70">
        <v>0.0</v>
      </c>
      <c r="W389" s="70">
        <v>45.0</v>
      </c>
      <c r="X389" s="70">
        <v>20.0</v>
      </c>
      <c r="Y389" s="70">
        <v>20.0</v>
      </c>
      <c r="Z389" s="70">
        <v>25.0</v>
      </c>
      <c r="AA389" s="70">
        <v>25.0</v>
      </c>
      <c r="AB389" s="70">
        <v>40.0</v>
      </c>
      <c r="AC389" s="70">
        <v>175.0</v>
      </c>
      <c r="AD389" s="70">
        <v>29.17</v>
      </c>
      <c r="AE389" s="70">
        <v>785.0</v>
      </c>
      <c r="AF389" s="70">
        <f t="shared" si="1"/>
        <v>45</v>
      </c>
    </row>
    <row r="390">
      <c r="A390" s="46" t="s">
        <v>2735</v>
      </c>
      <c r="B390" s="76" t="s">
        <v>44</v>
      </c>
      <c r="C390" s="46"/>
      <c r="D390" s="46" t="s">
        <v>28</v>
      </c>
      <c r="E390" s="46" t="s">
        <v>31</v>
      </c>
      <c r="F390" s="46" t="s">
        <v>82</v>
      </c>
      <c r="G390" s="46" t="s">
        <v>31</v>
      </c>
      <c r="H390" s="46"/>
      <c r="I390" s="46"/>
      <c r="J390" s="46"/>
      <c r="K390" s="46"/>
      <c r="L390" s="46"/>
      <c r="M390" s="46"/>
      <c r="N390" s="46" t="s">
        <v>2803</v>
      </c>
      <c r="O390" s="46"/>
      <c r="P390" s="46" t="s">
        <v>3152</v>
      </c>
      <c r="Q390" s="70">
        <v>1.0</v>
      </c>
      <c r="R390" s="70">
        <v>0.0</v>
      </c>
      <c r="S390" s="70">
        <v>0.0</v>
      </c>
      <c r="T390" s="70">
        <v>0.0</v>
      </c>
      <c r="U390" s="70">
        <v>0.0</v>
      </c>
      <c r="V390" s="70">
        <v>0.0</v>
      </c>
      <c r="W390" s="70">
        <v>45.0</v>
      </c>
      <c r="X390" s="70">
        <v>140.0</v>
      </c>
      <c r="Y390" s="70">
        <v>130.0</v>
      </c>
      <c r="Z390" s="70">
        <v>140.0</v>
      </c>
      <c r="AA390" s="70">
        <v>135.0</v>
      </c>
      <c r="AB390" s="70">
        <v>30.0</v>
      </c>
      <c r="AC390" s="70">
        <v>620.0</v>
      </c>
      <c r="AD390" s="70">
        <v>103.33</v>
      </c>
      <c r="AE390" s="70">
        <v>786.0</v>
      </c>
      <c r="AF390" s="70">
        <f t="shared" si="1"/>
        <v>280</v>
      </c>
    </row>
    <row r="391">
      <c r="A391" s="46" t="s">
        <v>849</v>
      </c>
      <c r="B391" s="76" t="s">
        <v>44</v>
      </c>
      <c r="C391" s="46"/>
      <c r="D391" s="46" t="s">
        <v>28</v>
      </c>
      <c r="E391" s="46" t="s">
        <v>28</v>
      </c>
      <c r="F391" s="46">
        <v>0.0</v>
      </c>
      <c r="G391" s="46" t="s">
        <v>31</v>
      </c>
      <c r="H391" s="46"/>
      <c r="I391" s="46"/>
      <c r="J391" s="46"/>
      <c r="K391" s="46"/>
      <c r="L391" s="46"/>
      <c r="M391" s="46"/>
      <c r="N391" s="46" t="s">
        <v>2780</v>
      </c>
      <c r="O391" s="46" t="s">
        <v>2803</v>
      </c>
      <c r="P391" s="46" t="s">
        <v>3153</v>
      </c>
      <c r="Q391" s="70">
        <v>0.0</v>
      </c>
      <c r="R391" s="70">
        <v>1.0</v>
      </c>
      <c r="S391" s="70">
        <v>0.0</v>
      </c>
      <c r="T391" s="70">
        <v>1.0</v>
      </c>
      <c r="U391" s="70">
        <v>0.0</v>
      </c>
      <c r="V391" s="70">
        <v>0.0</v>
      </c>
      <c r="W391" s="70">
        <v>75.0</v>
      </c>
      <c r="X391" s="70">
        <v>105.0</v>
      </c>
      <c r="Y391" s="70">
        <v>75.0</v>
      </c>
      <c r="Z391" s="70">
        <v>105.0</v>
      </c>
      <c r="AA391" s="70">
        <v>75.0</v>
      </c>
      <c r="AB391" s="70">
        <v>45.0</v>
      </c>
      <c r="AC391" s="70">
        <v>480.0</v>
      </c>
      <c r="AD391" s="70">
        <v>80.0</v>
      </c>
      <c r="AE391" s="70">
        <v>344.0</v>
      </c>
      <c r="AF391" s="70">
        <f t="shared" si="1"/>
        <v>210</v>
      </c>
    </row>
    <row r="392">
      <c r="A392" s="46" t="s">
        <v>757</v>
      </c>
      <c r="B392" s="86" t="s">
        <v>75</v>
      </c>
      <c r="C392" s="84" t="s">
        <v>128</v>
      </c>
      <c r="D392" s="46" t="s">
        <v>28</v>
      </c>
      <c r="E392" s="46" t="s">
        <v>28</v>
      </c>
      <c r="F392" s="46">
        <v>1.0</v>
      </c>
      <c r="G392" s="46"/>
      <c r="H392" s="46"/>
      <c r="I392" s="46"/>
      <c r="J392" s="46"/>
      <c r="K392" s="46"/>
      <c r="L392" s="46"/>
      <c r="M392" s="46"/>
      <c r="N392" s="46" t="s">
        <v>2768</v>
      </c>
      <c r="O392" s="46"/>
      <c r="P392" s="46" t="s">
        <v>3154</v>
      </c>
      <c r="Q392" s="70">
        <v>1.0</v>
      </c>
      <c r="R392" s="70">
        <v>1.0</v>
      </c>
      <c r="S392" s="70">
        <v>0.0</v>
      </c>
      <c r="T392" s="70">
        <v>0.0</v>
      </c>
      <c r="U392" s="70">
        <v>0.0</v>
      </c>
      <c r="V392" s="70">
        <v>0.0</v>
      </c>
      <c r="W392" s="70">
        <v>100.0</v>
      </c>
      <c r="X392" s="70">
        <v>100.0</v>
      </c>
      <c r="Y392" s="70">
        <v>80.0</v>
      </c>
      <c r="Z392" s="70">
        <v>60.0</v>
      </c>
      <c r="AA392" s="70">
        <v>60.0</v>
      </c>
      <c r="AB392" s="70">
        <v>50.0</v>
      </c>
      <c r="AC392" s="70">
        <v>450.0</v>
      </c>
      <c r="AD392" s="70">
        <v>75.0</v>
      </c>
      <c r="AE392" s="70">
        <v>353.0</v>
      </c>
      <c r="AF392" s="70">
        <f t="shared" si="1"/>
        <v>160</v>
      </c>
    </row>
    <row r="393">
      <c r="A393" s="46" t="s">
        <v>863</v>
      </c>
      <c r="B393" s="78" t="s">
        <v>81</v>
      </c>
      <c r="C393" s="87" t="s">
        <v>131</v>
      </c>
      <c r="D393" s="46" t="s">
        <v>28</v>
      </c>
      <c r="E393" s="46" t="s">
        <v>31</v>
      </c>
      <c r="F393" s="46">
        <v>2.0</v>
      </c>
      <c r="G393" s="46"/>
      <c r="H393" s="46"/>
      <c r="I393" s="46"/>
      <c r="J393" s="46"/>
      <c r="K393" s="46"/>
      <c r="L393" s="46"/>
      <c r="M393" s="46"/>
      <c r="N393" s="46" t="s">
        <v>2808</v>
      </c>
      <c r="O393" s="46"/>
      <c r="P393" s="46" t="s">
        <v>3155</v>
      </c>
      <c r="Q393" s="70">
        <v>0.0</v>
      </c>
      <c r="R393" s="70">
        <v>0.0</v>
      </c>
      <c r="S393" s="70">
        <v>0.0</v>
      </c>
      <c r="T393" s="70">
        <v>1.0</v>
      </c>
      <c r="U393" s="70">
        <v>0.0</v>
      </c>
      <c r="V393" s="70">
        <v>0.0</v>
      </c>
      <c r="W393" s="70">
        <v>25.0</v>
      </c>
      <c r="X393" s="70">
        <v>35.0</v>
      </c>
      <c r="Y393" s="70">
        <v>70.0</v>
      </c>
      <c r="Z393" s="70">
        <v>95.0</v>
      </c>
      <c r="AA393" s="70">
        <v>55.0</v>
      </c>
      <c r="AB393" s="70">
        <v>45.0</v>
      </c>
      <c r="AC393" s="70">
        <v>325.0</v>
      </c>
      <c r="AD393" s="70">
        <v>54.17</v>
      </c>
      <c r="AE393" s="70">
        <v>819.0</v>
      </c>
      <c r="AF393" s="70">
        <f t="shared" si="1"/>
        <v>130</v>
      </c>
    </row>
    <row r="394">
      <c r="A394" s="45" t="s">
        <v>855</v>
      </c>
      <c r="B394" s="69" t="s">
        <v>30</v>
      </c>
      <c r="C394" s="95" t="s">
        <v>33</v>
      </c>
      <c r="D394" s="46"/>
      <c r="E394" s="46"/>
      <c r="F394" s="46">
        <v>1.0</v>
      </c>
      <c r="G394" s="46"/>
      <c r="H394" s="46"/>
      <c r="I394" s="46"/>
      <c r="J394" s="46"/>
      <c r="K394" s="46"/>
      <c r="L394" s="46"/>
      <c r="M394" s="46"/>
      <c r="N394" s="46"/>
      <c r="O394" s="46"/>
      <c r="P394" s="46" t="s">
        <v>3156</v>
      </c>
      <c r="Q394" s="70">
        <v>0.0</v>
      </c>
      <c r="R394" s="70">
        <v>0.0</v>
      </c>
      <c r="S394" s="70">
        <v>0.0</v>
      </c>
      <c r="T394" s="70">
        <v>0.0</v>
      </c>
      <c r="U394" s="70">
        <v>0.0</v>
      </c>
      <c r="V394" s="70">
        <v>1.0</v>
      </c>
      <c r="W394" s="70">
        <v>48.0</v>
      </c>
      <c r="X394" s="70">
        <v>44.0</v>
      </c>
      <c r="Y394" s="70">
        <v>40.0</v>
      </c>
      <c r="Z394" s="70">
        <v>71.0</v>
      </c>
      <c r="AA394" s="70">
        <v>40.0</v>
      </c>
      <c r="AB394" s="70">
        <v>77.0</v>
      </c>
      <c r="AC394" s="70">
        <v>320.0</v>
      </c>
      <c r="AD394" s="70">
        <v>53.33</v>
      </c>
      <c r="AE394" s="46"/>
      <c r="AF394" s="70">
        <f t="shared" si="1"/>
        <v>115</v>
      </c>
    </row>
    <row r="395">
      <c r="A395" s="46" t="s">
        <v>844</v>
      </c>
      <c r="B395" s="86" t="s">
        <v>75</v>
      </c>
      <c r="C395" s="46"/>
      <c r="D395" s="46" t="s">
        <v>846</v>
      </c>
      <c r="E395" s="46" t="s">
        <v>31</v>
      </c>
      <c r="F395" s="46">
        <v>1.0</v>
      </c>
      <c r="G395" s="46"/>
      <c r="H395" s="46"/>
      <c r="I395" s="46"/>
      <c r="J395" s="46" t="s">
        <v>31</v>
      </c>
      <c r="K395" s="46"/>
      <c r="L395" s="46"/>
      <c r="M395" s="46"/>
      <c r="N395" s="46" t="s">
        <v>172</v>
      </c>
      <c r="O395" s="46" t="s">
        <v>2808</v>
      </c>
      <c r="P395" s="46" t="s">
        <v>3157</v>
      </c>
      <c r="Q395" s="70">
        <v>1.0</v>
      </c>
      <c r="R395" s="70">
        <v>0.0</v>
      </c>
      <c r="S395" s="70">
        <v>0.0</v>
      </c>
      <c r="T395" s="70">
        <v>0.0</v>
      </c>
      <c r="U395" s="70">
        <v>0.0</v>
      </c>
      <c r="V395" s="70">
        <v>0.0</v>
      </c>
      <c r="W395" s="70">
        <v>50.0</v>
      </c>
      <c r="X395" s="70">
        <v>50.0</v>
      </c>
      <c r="Y395" s="70">
        <v>50.0</v>
      </c>
      <c r="Z395" s="70">
        <v>50.0</v>
      </c>
      <c r="AA395" s="70">
        <v>50.0</v>
      </c>
      <c r="AB395" s="70">
        <v>50.0</v>
      </c>
      <c r="AC395" s="70">
        <v>300.0</v>
      </c>
      <c r="AD395" s="70">
        <v>50.0</v>
      </c>
      <c r="AE395" s="70">
        <v>830.0</v>
      </c>
      <c r="AF395" s="70">
        <f t="shared" si="1"/>
        <v>100</v>
      </c>
    </row>
    <row r="396">
      <c r="A396" s="46" t="s">
        <v>843</v>
      </c>
      <c r="B396" s="86" t="s">
        <v>75</v>
      </c>
      <c r="C396" s="76" t="s">
        <v>44</v>
      </c>
      <c r="D396" s="46" t="s">
        <v>28</v>
      </c>
      <c r="E396" s="46" t="s">
        <v>28</v>
      </c>
      <c r="F396" s="46">
        <v>1.0</v>
      </c>
      <c r="G396" s="46"/>
      <c r="H396" s="46"/>
      <c r="I396" s="46"/>
      <c r="J396" s="46"/>
      <c r="K396" s="46"/>
      <c r="L396" s="46"/>
      <c r="M396" s="46"/>
      <c r="N396" s="46" t="s">
        <v>2780</v>
      </c>
      <c r="O396" s="46" t="s">
        <v>2768</v>
      </c>
      <c r="P396" s="46" t="s">
        <v>3158</v>
      </c>
      <c r="Q396" s="70">
        <v>2.0</v>
      </c>
      <c r="R396" s="70">
        <v>0.0</v>
      </c>
      <c r="S396" s="70">
        <v>0.0</v>
      </c>
      <c r="T396" s="70">
        <v>0.0</v>
      </c>
      <c r="U396" s="70">
        <v>0.0</v>
      </c>
      <c r="V396" s="70">
        <v>0.0</v>
      </c>
      <c r="W396" s="70">
        <v>90.0</v>
      </c>
      <c r="X396" s="70">
        <v>60.0</v>
      </c>
      <c r="Y396" s="70">
        <v>70.0</v>
      </c>
      <c r="Z396" s="70">
        <v>75.0</v>
      </c>
      <c r="AA396" s="70">
        <v>70.0</v>
      </c>
      <c r="AB396" s="70">
        <v>45.0</v>
      </c>
      <c r="AC396" s="70">
        <v>410.0</v>
      </c>
      <c r="AD396" s="70">
        <v>68.33</v>
      </c>
      <c r="AE396" s="70">
        <v>832.0</v>
      </c>
      <c r="AF396" s="70">
        <f t="shared" si="1"/>
        <v>135</v>
      </c>
    </row>
    <row r="397">
      <c r="A397" s="46" t="s">
        <v>509</v>
      </c>
      <c r="B397" s="86" t="s">
        <v>75</v>
      </c>
      <c r="C397" s="46"/>
      <c r="D397" s="46" t="s">
        <v>28</v>
      </c>
      <c r="E397" s="46" t="s">
        <v>31</v>
      </c>
      <c r="F397" s="46">
        <v>1.0</v>
      </c>
      <c r="G397" s="46"/>
      <c r="H397" s="46"/>
      <c r="I397" s="46"/>
      <c r="J397" s="46"/>
      <c r="K397" s="46"/>
      <c r="L397" s="46"/>
      <c r="M397" s="46"/>
      <c r="N397" s="46" t="s">
        <v>2763</v>
      </c>
      <c r="O397" s="46"/>
      <c r="P397" s="46" t="s">
        <v>3159</v>
      </c>
      <c r="Q397" s="70">
        <v>0.0</v>
      </c>
      <c r="R397" s="70">
        <v>0.0</v>
      </c>
      <c r="S397" s="70">
        <v>1.0</v>
      </c>
      <c r="T397" s="70">
        <v>0.0</v>
      </c>
      <c r="U397" s="70">
        <v>0.0</v>
      </c>
      <c r="V397" s="70">
        <v>0.0</v>
      </c>
      <c r="W397" s="70">
        <v>55.0</v>
      </c>
      <c r="X397" s="70">
        <v>69.0</v>
      </c>
      <c r="Y397" s="70">
        <v>85.0</v>
      </c>
      <c r="Z397" s="70">
        <v>32.0</v>
      </c>
      <c r="AA397" s="70">
        <v>35.0</v>
      </c>
      <c r="AB397" s="70">
        <v>28.0</v>
      </c>
      <c r="AC397" s="70">
        <v>304.0</v>
      </c>
      <c r="AD397" s="70">
        <v>50.67</v>
      </c>
      <c r="AE397" s="70">
        <v>836.0</v>
      </c>
      <c r="AF397" s="70">
        <f t="shared" si="1"/>
        <v>101</v>
      </c>
    </row>
    <row r="398">
      <c r="A398" s="46" t="s">
        <v>852</v>
      </c>
      <c r="B398" s="76" t="s">
        <v>44</v>
      </c>
      <c r="C398" s="86" t="s">
        <v>75</v>
      </c>
      <c r="D398" s="46" t="s">
        <v>28</v>
      </c>
      <c r="E398" s="46" t="s">
        <v>28</v>
      </c>
      <c r="F398" s="46">
        <v>0.0</v>
      </c>
      <c r="G398" s="46" t="s">
        <v>31</v>
      </c>
      <c r="H398" s="46"/>
      <c r="I398" s="46"/>
      <c r="J398" s="46"/>
      <c r="K398" s="46"/>
      <c r="L398" s="46"/>
      <c r="M398" s="46"/>
      <c r="N398" s="46" t="s">
        <v>2780</v>
      </c>
      <c r="O398" s="46" t="s">
        <v>2768</v>
      </c>
      <c r="P398" s="46" t="s">
        <v>3160</v>
      </c>
      <c r="Q398" s="70">
        <v>0.0</v>
      </c>
      <c r="R398" s="70">
        <v>0.0</v>
      </c>
      <c r="S398" s="70">
        <v>0.0</v>
      </c>
      <c r="T398" s="70">
        <v>0.0</v>
      </c>
      <c r="U398" s="70">
        <v>2.0</v>
      </c>
      <c r="V398" s="70">
        <v>0.0</v>
      </c>
      <c r="W398" s="70">
        <v>90.0</v>
      </c>
      <c r="X398" s="70">
        <v>70.0</v>
      </c>
      <c r="Y398" s="70">
        <v>80.0</v>
      </c>
      <c r="Z398" s="70">
        <v>70.0</v>
      </c>
      <c r="AA398" s="70">
        <v>95.0</v>
      </c>
      <c r="AB398" s="70">
        <v>70.0</v>
      </c>
      <c r="AC398" s="70">
        <v>475.0</v>
      </c>
      <c r="AD398" s="70">
        <v>79.17</v>
      </c>
      <c r="AE398" s="70">
        <v>838.0</v>
      </c>
      <c r="AF398" s="70">
        <f t="shared" si="1"/>
        <v>140</v>
      </c>
    </row>
    <row r="399">
      <c r="A399" s="46" t="s">
        <v>854</v>
      </c>
      <c r="B399" s="76" t="s">
        <v>44</v>
      </c>
      <c r="C399" s="46"/>
      <c r="D399" s="46" t="s">
        <v>28</v>
      </c>
      <c r="E399" s="46" t="s">
        <v>31</v>
      </c>
      <c r="F399" s="46">
        <v>1.0</v>
      </c>
      <c r="G399" s="46"/>
      <c r="H399" s="46"/>
      <c r="I399" s="46"/>
      <c r="J399" s="46"/>
      <c r="K399" s="46"/>
      <c r="L399" s="46"/>
      <c r="M399" s="46"/>
      <c r="N399" s="46" t="s">
        <v>2768</v>
      </c>
      <c r="O399" s="46" t="s">
        <v>2803</v>
      </c>
      <c r="P399" s="46" t="s">
        <v>3161</v>
      </c>
      <c r="Q399" s="70">
        <v>1.0</v>
      </c>
      <c r="R399" s="70">
        <v>0.0</v>
      </c>
      <c r="S399" s="70">
        <v>0.0</v>
      </c>
      <c r="T399" s="70">
        <v>0.0</v>
      </c>
      <c r="U399" s="70">
        <v>0.0</v>
      </c>
      <c r="V399" s="70">
        <v>0.0</v>
      </c>
      <c r="W399" s="70">
        <v>130.0</v>
      </c>
      <c r="X399" s="70">
        <v>70.0</v>
      </c>
      <c r="Y399" s="70">
        <v>35.0</v>
      </c>
      <c r="Z399" s="70">
        <v>70.0</v>
      </c>
      <c r="AA399" s="70">
        <v>35.0</v>
      </c>
      <c r="AB399" s="70">
        <v>60.0</v>
      </c>
      <c r="AC399" s="70">
        <v>400.0</v>
      </c>
      <c r="AD399" s="70">
        <v>66.67</v>
      </c>
      <c r="AE399" s="70">
        <v>839.0</v>
      </c>
      <c r="AF399" s="70">
        <f t="shared" si="1"/>
        <v>140</v>
      </c>
    </row>
    <row r="400">
      <c r="A400" s="46" t="s">
        <v>836</v>
      </c>
      <c r="B400" s="76" t="s">
        <v>44</v>
      </c>
      <c r="C400" s="46"/>
      <c r="D400" s="46" t="s">
        <v>840</v>
      </c>
      <c r="E400" s="46" t="s">
        <v>31</v>
      </c>
      <c r="F400" s="46">
        <v>2.0</v>
      </c>
      <c r="G400" s="46"/>
      <c r="H400" s="46"/>
      <c r="I400" s="46"/>
      <c r="J400" s="46"/>
      <c r="K400" s="46"/>
      <c r="L400" s="46"/>
      <c r="M400" s="46"/>
      <c r="N400" s="46" t="s">
        <v>2780</v>
      </c>
      <c r="O400" s="46" t="s">
        <v>186</v>
      </c>
      <c r="P400" s="46" t="s">
        <v>3162</v>
      </c>
      <c r="Q400" s="70">
        <v>0.0</v>
      </c>
      <c r="R400" s="70">
        <v>0.0</v>
      </c>
      <c r="S400" s="70">
        <v>0.0</v>
      </c>
      <c r="T400" s="70">
        <v>1.0</v>
      </c>
      <c r="U400" s="70">
        <v>0.0</v>
      </c>
      <c r="V400" s="70">
        <v>0.0</v>
      </c>
      <c r="W400" s="70">
        <v>30.0</v>
      </c>
      <c r="X400" s="70">
        <v>40.0</v>
      </c>
      <c r="Y400" s="70">
        <v>70.0</v>
      </c>
      <c r="Z400" s="70">
        <v>70.0</v>
      </c>
      <c r="AA400" s="70">
        <v>25.0</v>
      </c>
      <c r="AB400" s="70">
        <v>60.0</v>
      </c>
      <c r="AC400" s="70">
        <v>295.0</v>
      </c>
      <c r="AD400" s="70">
        <v>49.17</v>
      </c>
      <c r="AE400" s="70">
        <v>846.0</v>
      </c>
      <c r="AF400" s="70">
        <f t="shared" si="1"/>
        <v>110</v>
      </c>
    </row>
    <row r="401">
      <c r="A401" s="46" t="s">
        <v>752</v>
      </c>
      <c r="B401" s="76" t="s">
        <v>44</v>
      </c>
      <c r="C401" s="69" t="s">
        <v>30</v>
      </c>
      <c r="D401" s="46" t="s">
        <v>28</v>
      </c>
      <c r="E401" s="46" t="s">
        <v>31</v>
      </c>
      <c r="F401" s="46" t="s">
        <v>82</v>
      </c>
      <c r="G401" s="46" t="s">
        <v>31</v>
      </c>
      <c r="H401" s="46"/>
      <c r="I401" s="46"/>
      <c r="J401" s="46"/>
      <c r="K401" s="46"/>
      <c r="L401" s="46"/>
      <c r="M401" s="46"/>
      <c r="N401" s="46" t="s">
        <v>2803</v>
      </c>
      <c r="O401" s="46"/>
      <c r="P401" s="46" t="s">
        <v>3163</v>
      </c>
      <c r="Q401" s="70">
        <v>0.0</v>
      </c>
      <c r="R401" s="70">
        <v>1.0</v>
      </c>
      <c r="S401" s="70">
        <v>0.0</v>
      </c>
      <c r="T401" s="70">
        <v>0.0</v>
      </c>
      <c r="U401" s="70">
        <v>0.0</v>
      </c>
      <c r="V401" s="70">
        <v>0.0</v>
      </c>
      <c r="W401" s="70">
        <v>65.0</v>
      </c>
      <c r="X401" s="70">
        <v>95.0</v>
      </c>
      <c r="Y401" s="70">
        <v>85.0</v>
      </c>
      <c r="Z401" s="70">
        <v>55.0</v>
      </c>
      <c r="AA401" s="70">
        <v>55.0</v>
      </c>
      <c r="AB401" s="70">
        <v>85.0</v>
      </c>
      <c r="AC401" s="70">
        <v>440.0</v>
      </c>
      <c r="AD401" s="70">
        <v>73.33</v>
      </c>
      <c r="AE401" s="70">
        <v>847.0</v>
      </c>
      <c r="AF401" s="70">
        <f t="shared" si="1"/>
        <v>150</v>
      </c>
    </row>
    <row r="402">
      <c r="A402" s="46" t="s">
        <v>865</v>
      </c>
      <c r="B402" s="84" t="s">
        <v>128</v>
      </c>
      <c r="C402" s="72" t="s">
        <v>56</v>
      </c>
      <c r="D402" s="46" t="s">
        <v>28</v>
      </c>
      <c r="E402" s="46" t="s">
        <v>31</v>
      </c>
      <c r="F402" s="46">
        <v>1.0</v>
      </c>
      <c r="G402" s="46"/>
      <c r="H402" s="46"/>
      <c r="I402" s="46"/>
      <c r="J402" s="46"/>
      <c r="K402" s="46"/>
      <c r="L402" s="46"/>
      <c r="M402" s="46"/>
      <c r="N402" s="46" t="s">
        <v>90</v>
      </c>
      <c r="O402" s="46"/>
      <c r="P402" s="46" t="s">
        <v>3164</v>
      </c>
      <c r="Q402" s="70">
        <v>0.0</v>
      </c>
      <c r="R402" s="70">
        <v>0.0</v>
      </c>
      <c r="S402" s="70">
        <v>1.0</v>
      </c>
      <c r="T402" s="70">
        <v>0.0</v>
      </c>
      <c r="U402" s="70">
        <v>0.0</v>
      </c>
      <c r="V402" s="70">
        <v>0.0</v>
      </c>
      <c r="W402" s="70">
        <v>65.0</v>
      </c>
      <c r="X402" s="70">
        <v>75.0</v>
      </c>
      <c r="Y402" s="70">
        <v>105.0</v>
      </c>
      <c r="Z402" s="70">
        <v>35.0</v>
      </c>
      <c r="AA402" s="70">
        <v>65.0</v>
      </c>
      <c r="AB402" s="70">
        <v>85.0</v>
      </c>
      <c r="AC402" s="70">
        <v>430.0</v>
      </c>
      <c r="AD402" s="70">
        <v>71.67</v>
      </c>
      <c r="AE402" s="70">
        <v>807.0</v>
      </c>
      <c r="AF402" s="70">
        <f t="shared" si="1"/>
        <v>110</v>
      </c>
    </row>
    <row r="403">
      <c r="A403" s="46" t="s">
        <v>868</v>
      </c>
      <c r="B403" s="77" t="s">
        <v>71</v>
      </c>
      <c r="C403" s="72" t="s">
        <v>56</v>
      </c>
      <c r="D403" s="46" t="s">
        <v>28</v>
      </c>
      <c r="E403" s="46" t="s">
        <v>28</v>
      </c>
      <c r="F403" s="46">
        <v>1.0</v>
      </c>
      <c r="G403" s="46"/>
      <c r="H403" s="46"/>
      <c r="I403" s="46"/>
      <c r="J403" s="46"/>
      <c r="K403" s="46"/>
      <c r="L403" s="46"/>
      <c r="M403" s="46"/>
      <c r="N403" s="46" t="s">
        <v>56</v>
      </c>
      <c r="O403" s="46"/>
      <c r="P403" s="46" t="s">
        <v>3165</v>
      </c>
      <c r="Q403" s="70">
        <v>0.0</v>
      </c>
      <c r="R403" s="70">
        <v>0.0</v>
      </c>
      <c r="S403" s="70">
        <v>0.0</v>
      </c>
      <c r="T403" s="70">
        <v>0.0</v>
      </c>
      <c r="U403" s="70">
        <v>0.0</v>
      </c>
      <c r="V403" s="70">
        <v>2.0</v>
      </c>
      <c r="W403" s="70">
        <v>55.0</v>
      </c>
      <c r="X403" s="70">
        <v>75.0</v>
      </c>
      <c r="Y403" s="70">
        <v>50.0</v>
      </c>
      <c r="Z403" s="70">
        <v>40.0</v>
      </c>
      <c r="AA403" s="70">
        <v>40.0</v>
      </c>
      <c r="AB403" s="70">
        <v>80.0</v>
      </c>
      <c r="AC403" s="70">
        <v>340.0</v>
      </c>
      <c r="AD403" s="70">
        <v>56.67</v>
      </c>
      <c r="AE403" s="70">
        <v>811.0</v>
      </c>
      <c r="AF403" s="70">
        <f t="shared" si="1"/>
        <v>115</v>
      </c>
    </row>
    <row r="404">
      <c r="A404" s="46" t="s">
        <v>867</v>
      </c>
      <c r="B404" s="77" t="s">
        <v>71</v>
      </c>
      <c r="C404" s="72" t="s">
        <v>56</v>
      </c>
      <c r="D404" s="46" t="s">
        <v>28</v>
      </c>
      <c r="E404" s="46" t="s">
        <v>28</v>
      </c>
      <c r="F404" s="46">
        <v>0.0</v>
      </c>
      <c r="G404" s="46" t="s">
        <v>31</v>
      </c>
      <c r="H404" s="46"/>
      <c r="I404" s="46"/>
      <c r="J404" s="46"/>
      <c r="K404" s="46"/>
      <c r="L404" s="46"/>
      <c r="M404" s="46"/>
      <c r="N404" s="46" t="s">
        <v>56</v>
      </c>
      <c r="O404" s="46"/>
      <c r="P404" s="46" t="s">
        <v>3166</v>
      </c>
      <c r="Q404" s="70">
        <v>0.0</v>
      </c>
      <c r="R404" s="70">
        <v>3.0</v>
      </c>
      <c r="S404" s="70">
        <v>0.0</v>
      </c>
      <c r="T404" s="70">
        <v>0.0</v>
      </c>
      <c r="U404" s="70">
        <v>0.0</v>
      </c>
      <c r="V404" s="70">
        <v>0.0</v>
      </c>
      <c r="W404" s="70">
        <v>85.0</v>
      </c>
      <c r="X404" s="70">
        <v>120.0</v>
      </c>
      <c r="Y404" s="70">
        <v>70.0</v>
      </c>
      <c r="Z404" s="70">
        <v>50.0</v>
      </c>
      <c r="AA404" s="70">
        <v>60.0</v>
      </c>
      <c r="AB404" s="70">
        <v>100.0</v>
      </c>
      <c r="AC404" s="70">
        <v>485.0</v>
      </c>
      <c r="AD404" s="70">
        <v>80.83</v>
      </c>
      <c r="AE404" s="70">
        <v>812.0</v>
      </c>
      <c r="AF404" s="70">
        <f t="shared" si="1"/>
        <v>170</v>
      </c>
    </row>
    <row r="405">
      <c r="A405" s="46" t="s">
        <v>866</v>
      </c>
      <c r="B405" s="84" t="s">
        <v>128</v>
      </c>
      <c r="C405" s="89" t="s">
        <v>177</v>
      </c>
      <c r="D405" s="46" t="s">
        <v>28</v>
      </c>
      <c r="E405" s="46" t="s">
        <v>28</v>
      </c>
      <c r="F405" s="46">
        <v>0.0</v>
      </c>
      <c r="G405" s="46" t="s">
        <v>31</v>
      </c>
      <c r="H405" s="46"/>
      <c r="I405" s="46"/>
      <c r="J405" s="46"/>
      <c r="K405" s="46"/>
      <c r="L405" s="46"/>
      <c r="M405" s="46"/>
      <c r="N405" s="46" t="s">
        <v>2808</v>
      </c>
      <c r="O405" s="46"/>
      <c r="P405" s="46" t="s">
        <v>3167</v>
      </c>
      <c r="Q405" s="70">
        <v>0.0</v>
      </c>
      <c r="R405" s="70">
        <v>2.0</v>
      </c>
      <c r="S405" s="70">
        <v>0.0</v>
      </c>
      <c r="T405" s="70">
        <v>0.0</v>
      </c>
      <c r="U405" s="70">
        <v>0.0</v>
      </c>
      <c r="V405" s="70">
        <v>0.0</v>
      </c>
      <c r="W405" s="70">
        <v>89.0</v>
      </c>
      <c r="X405" s="70">
        <v>124.0</v>
      </c>
      <c r="Y405" s="70">
        <v>80.0</v>
      </c>
      <c r="Z405" s="70">
        <v>55.0</v>
      </c>
      <c r="AA405" s="70">
        <v>80.0</v>
      </c>
      <c r="AB405" s="70">
        <v>55.0</v>
      </c>
      <c r="AC405" s="70">
        <v>483.0</v>
      </c>
      <c r="AD405" s="70">
        <v>80.5</v>
      </c>
      <c r="AE405" s="70">
        <v>817.0</v>
      </c>
      <c r="AF405" s="70">
        <f t="shared" si="1"/>
        <v>179</v>
      </c>
    </row>
    <row r="406">
      <c r="A406" s="46" t="s">
        <v>864</v>
      </c>
      <c r="B406" s="78" t="s">
        <v>81</v>
      </c>
      <c r="C406" s="87" t="s">
        <v>131</v>
      </c>
      <c r="D406" s="46" t="s">
        <v>28</v>
      </c>
      <c r="E406" s="46" t="s">
        <v>28</v>
      </c>
      <c r="F406" s="46">
        <v>1.0</v>
      </c>
      <c r="G406" s="46"/>
      <c r="H406" s="46"/>
      <c r="I406" s="46"/>
      <c r="J406" s="46"/>
      <c r="K406" s="46"/>
      <c r="L406" s="46"/>
      <c r="M406" s="46"/>
      <c r="N406" s="46" t="s">
        <v>2808</v>
      </c>
      <c r="O406" s="46"/>
      <c r="P406" s="46" t="s">
        <v>3168</v>
      </c>
      <c r="Q406" s="70">
        <v>0.0</v>
      </c>
      <c r="R406" s="70">
        <v>0.0</v>
      </c>
      <c r="S406" s="70">
        <v>0.0</v>
      </c>
      <c r="T406" s="70">
        <v>2.0</v>
      </c>
      <c r="U406" s="70">
        <v>0.0</v>
      </c>
      <c r="V406" s="70">
        <v>0.0</v>
      </c>
      <c r="W406" s="70">
        <v>50.0</v>
      </c>
      <c r="X406" s="70">
        <v>60.0</v>
      </c>
      <c r="Y406" s="70">
        <v>95.0</v>
      </c>
      <c r="Z406" s="70">
        <v>120.0</v>
      </c>
      <c r="AA406" s="70">
        <v>70.0</v>
      </c>
      <c r="AB406" s="70">
        <v>70.0</v>
      </c>
      <c r="AC406" s="70">
        <v>465.0</v>
      </c>
      <c r="AD406" s="70">
        <v>77.5</v>
      </c>
      <c r="AE406" s="70">
        <v>820.0</v>
      </c>
      <c r="AF406" s="70">
        <f t="shared" si="1"/>
        <v>180</v>
      </c>
    </row>
    <row r="407">
      <c r="A407" s="46" t="s">
        <v>732</v>
      </c>
      <c r="B407" s="77" t="s">
        <v>71</v>
      </c>
      <c r="C407" s="46"/>
      <c r="D407" s="46" t="s">
        <v>28</v>
      </c>
      <c r="E407" s="46" t="s">
        <v>31</v>
      </c>
      <c r="F407" s="46" t="s">
        <v>82</v>
      </c>
      <c r="G407" s="46" t="s">
        <v>31</v>
      </c>
      <c r="H407" s="46"/>
      <c r="I407" s="46"/>
      <c r="J407" s="46"/>
      <c r="K407" s="46"/>
      <c r="L407" s="46"/>
      <c r="M407" s="46"/>
      <c r="N407" s="46" t="s">
        <v>2763</v>
      </c>
      <c r="O407" s="46"/>
      <c r="P407" s="46" t="s">
        <v>3169</v>
      </c>
      <c r="Q407" s="70">
        <v>2.0</v>
      </c>
      <c r="R407" s="70">
        <v>0.0</v>
      </c>
      <c r="S407" s="70">
        <v>0.0</v>
      </c>
      <c r="T407" s="70">
        <v>0.0</v>
      </c>
      <c r="U407" s="70">
        <v>0.0</v>
      </c>
      <c r="V407" s="70">
        <v>0.0</v>
      </c>
      <c r="W407" s="70">
        <v>105.0</v>
      </c>
      <c r="X407" s="70">
        <v>95.0</v>
      </c>
      <c r="Y407" s="70">
        <v>80.0</v>
      </c>
      <c r="Z407" s="70">
        <v>40.0</v>
      </c>
      <c r="AA407" s="70">
        <v>80.0</v>
      </c>
      <c r="AB407" s="70">
        <v>90.0</v>
      </c>
      <c r="AC407" s="70">
        <v>490.0</v>
      </c>
      <c r="AD407" s="70">
        <v>81.67</v>
      </c>
      <c r="AE407" s="70">
        <v>822.0</v>
      </c>
      <c r="AF407" s="70">
        <f t="shared" si="1"/>
        <v>135</v>
      </c>
    </row>
    <row r="408">
      <c r="A408" s="46" t="s">
        <v>861</v>
      </c>
      <c r="B408" s="82" t="s">
        <v>186</v>
      </c>
      <c r="C408" s="46"/>
      <c r="D408" s="46" t="s">
        <v>28</v>
      </c>
      <c r="E408" s="46" t="s">
        <v>31</v>
      </c>
      <c r="F408" s="46" t="s">
        <v>82</v>
      </c>
      <c r="G408" s="46" t="s">
        <v>31</v>
      </c>
      <c r="H408" s="46"/>
      <c r="I408" s="46"/>
      <c r="J408" s="46"/>
      <c r="K408" s="46"/>
      <c r="L408" s="46"/>
      <c r="M408" s="46"/>
      <c r="N408" s="46" t="s">
        <v>186</v>
      </c>
      <c r="O408" s="46" t="s">
        <v>2763</v>
      </c>
      <c r="P408" s="46" t="s">
        <v>3170</v>
      </c>
      <c r="Q408" s="70">
        <v>0.0</v>
      </c>
      <c r="R408" s="70">
        <v>2.0</v>
      </c>
      <c r="S408" s="70">
        <v>0.0</v>
      </c>
      <c r="T408" s="70">
        <v>0.0</v>
      </c>
      <c r="U408" s="70">
        <v>0.0</v>
      </c>
      <c r="V408" s="70">
        <v>0.0</v>
      </c>
      <c r="W408" s="70">
        <v>77.0</v>
      </c>
      <c r="X408" s="70">
        <v>120.0</v>
      </c>
      <c r="Y408" s="70">
        <v>90.0</v>
      </c>
      <c r="Z408" s="70">
        <v>60.0</v>
      </c>
      <c r="AA408" s="70">
        <v>90.0</v>
      </c>
      <c r="AB408" s="70">
        <v>48.0</v>
      </c>
      <c r="AC408" s="70">
        <v>485.0</v>
      </c>
      <c r="AD408" s="70">
        <v>80.83</v>
      </c>
      <c r="AE408" s="70">
        <v>824.0</v>
      </c>
      <c r="AF408" s="70">
        <f t="shared" si="1"/>
        <v>180</v>
      </c>
    </row>
    <row r="409">
      <c r="A409" s="46" t="s">
        <v>756</v>
      </c>
      <c r="B409" s="76" t="s">
        <v>44</v>
      </c>
      <c r="C409" s="46"/>
      <c r="D409" s="46" t="s">
        <v>28</v>
      </c>
      <c r="E409" s="46" t="s">
        <v>28</v>
      </c>
      <c r="F409" s="46">
        <v>0.0</v>
      </c>
      <c r="G409" s="46" t="s">
        <v>31</v>
      </c>
      <c r="H409" s="46"/>
      <c r="I409" s="46"/>
      <c r="J409" s="46"/>
      <c r="K409" s="46"/>
      <c r="L409" s="46"/>
      <c r="M409" s="46"/>
      <c r="N409" s="46" t="s">
        <v>2780</v>
      </c>
      <c r="O409" s="46" t="s">
        <v>2768</v>
      </c>
      <c r="P409" s="46" t="s">
        <v>3171</v>
      </c>
      <c r="Q409" s="70">
        <v>0.0</v>
      </c>
      <c r="R409" s="70">
        <v>0.0</v>
      </c>
      <c r="S409" s="70">
        <v>0.0</v>
      </c>
      <c r="T409" s="70">
        <v>0.0</v>
      </c>
      <c r="U409" s="70">
        <v>0.0</v>
      </c>
      <c r="V409" s="70">
        <v>2.0</v>
      </c>
      <c r="W409" s="70">
        <v>85.0</v>
      </c>
      <c r="X409" s="70">
        <v>105.0</v>
      </c>
      <c r="Y409" s="70">
        <v>55.0</v>
      </c>
      <c r="Z409" s="70">
        <v>85.0</v>
      </c>
      <c r="AA409" s="70">
        <v>50.0</v>
      </c>
      <c r="AB409" s="70">
        <v>115.0</v>
      </c>
      <c r="AC409" s="70">
        <v>495.0</v>
      </c>
      <c r="AD409" s="70">
        <v>82.5</v>
      </c>
      <c r="AE409" s="70">
        <v>873.0</v>
      </c>
      <c r="AF409" s="70">
        <f t="shared" si="1"/>
        <v>190</v>
      </c>
    </row>
    <row r="410">
      <c r="A410" s="46" t="s">
        <v>853</v>
      </c>
      <c r="B410" s="76" t="s">
        <v>44</v>
      </c>
      <c r="C410" s="46"/>
      <c r="D410" s="46" t="s">
        <v>28</v>
      </c>
      <c r="E410" s="46" t="s">
        <v>28</v>
      </c>
      <c r="F410" s="46">
        <v>0.0</v>
      </c>
      <c r="G410" s="46" t="s">
        <v>31</v>
      </c>
      <c r="H410" s="46"/>
      <c r="I410" s="46"/>
      <c r="J410" s="46"/>
      <c r="K410" s="46"/>
      <c r="L410" s="46"/>
      <c r="M410" s="46"/>
      <c r="N410" s="46" t="s">
        <v>2780</v>
      </c>
      <c r="O410" s="46" t="s">
        <v>2768</v>
      </c>
      <c r="P410" s="46" t="s">
        <v>3172</v>
      </c>
      <c r="Q410" s="70">
        <v>0.0</v>
      </c>
      <c r="R410" s="70">
        <v>0.0</v>
      </c>
      <c r="S410" s="70">
        <v>0.0</v>
      </c>
      <c r="T410" s="70">
        <v>2.0</v>
      </c>
      <c r="U410" s="70">
        <v>0.0</v>
      </c>
      <c r="V410" s="70">
        <v>0.0</v>
      </c>
      <c r="W410" s="70">
        <v>80.0</v>
      </c>
      <c r="X410" s="70">
        <v>82.0</v>
      </c>
      <c r="Y410" s="70">
        <v>78.0</v>
      </c>
      <c r="Z410" s="70">
        <v>95.0</v>
      </c>
      <c r="AA410" s="70">
        <v>80.0</v>
      </c>
      <c r="AB410" s="70">
        <v>85.0</v>
      </c>
      <c r="AC410" s="70">
        <v>500.0</v>
      </c>
      <c r="AD410" s="70">
        <v>83.33</v>
      </c>
      <c r="AE410" s="70">
        <v>876.0</v>
      </c>
      <c r="AF410" s="70">
        <f t="shared" si="1"/>
        <v>177</v>
      </c>
    </row>
    <row r="411">
      <c r="A411" s="46" t="s">
        <v>293</v>
      </c>
      <c r="B411" s="68" t="s">
        <v>29</v>
      </c>
      <c r="C411" s="86" t="s">
        <v>75</v>
      </c>
      <c r="D411" s="46" t="s">
        <v>28</v>
      </c>
      <c r="E411" s="46" t="s">
        <v>31</v>
      </c>
      <c r="F411" s="46">
        <v>1.0</v>
      </c>
      <c r="G411" s="46"/>
      <c r="H411" s="46"/>
      <c r="I411" s="46"/>
      <c r="J411" s="46"/>
      <c r="K411" s="46"/>
      <c r="L411" s="46"/>
      <c r="M411" s="46"/>
      <c r="N411" s="46" t="s">
        <v>2763</v>
      </c>
      <c r="O411" s="46" t="s">
        <v>29</v>
      </c>
      <c r="P411" s="46" t="s">
        <v>3173</v>
      </c>
      <c r="Q411" s="70">
        <v>0.0</v>
      </c>
      <c r="R411" s="70">
        <v>1.0</v>
      </c>
      <c r="S411" s="70">
        <v>0.0</v>
      </c>
      <c r="T411" s="70">
        <v>0.0</v>
      </c>
      <c r="U411" s="70">
        <v>0.0</v>
      </c>
      <c r="V411" s="70">
        <v>0.0</v>
      </c>
      <c r="W411" s="70">
        <v>60.0</v>
      </c>
      <c r="X411" s="70">
        <v>62.0</v>
      </c>
      <c r="Y411" s="70">
        <v>50.0</v>
      </c>
      <c r="Z411" s="70">
        <v>62.0</v>
      </c>
      <c r="AA411" s="70">
        <v>60.0</v>
      </c>
      <c r="AB411" s="70">
        <v>40.0</v>
      </c>
      <c r="AC411" s="70">
        <v>334.0</v>
      </c>
      <c r="AD411" s="70">
        <v>55.67</v>
      </c>
      <c r="AE411" s="70">
        <v>918.0</v>
      </c>
      <c r="AF411" s="70">
        <f t="shared" si="1"/>
        <v>124</v>
      </c>
    </row>
    <row r="412">
      <c r="A412" s="46" t="s">
        <v>870</v>
      </c>
      <c r="B412" s="68" t="s">
        <v>29</v>
      </c>
      <c r="C412" s="86" t="s">
        <v>75</v>
      </c>
      <c r="D412" s="46" t="s">
        <v>28</v>
      </c>
      <c r="E412" s="46" t="s">
        <v>28</v>
      </c>
      <c r="F412" s="46">
        <v>0.0</v>
      </c>
      <c r="G412" s="46" t="s">
        <v>31</v>
      </c>
      <c r="H412" s="46"/>
      <c r="I412" s="46"/>
      <c r="J412" s="46"/>
      <c r="K412" s="46"/>
      <c r="L412" s="46"/>
      <c r="M412" s="46"/>
      <c r="N412" s="46" t="s">
        <v>2763</v>
      </c>
      <c r="O412" s="46" t="s">
        <v>29</v>
      </c>
      <c r="P412" s="46" t="s">
        <v>3174</v>
      </c>
      <c r="Q412" s="70">
        <v>0.0</v>
      </c>
      <c r="R412" s="70">
        <v>1.0</v>
      </c>
      <c r="S412" s="70">
        <v>0.0</v>
      </c>
      <c r="T412" s="70">
        <v>1.0</v>
      </c>
      <c r="U412" s="70">
        <v>0.0</v>
      </c>
      <c r="V412" s="70">
        <v>0.0</v>
      </c>
      <c r="W412" s="70">
        <v>90.0</v>
      </c>
      <c r="X412" s="70">
        <v>92.0</v>
      </c>
      <c r="Y412" s="70">
        <v>75.0</v>
      </c>
      <c r="Z412" s="70">
        <v>92.0</v>
      </c>
      <c r="AA412" s="70">
        <v>85.0</v>
      </c>
      <c r="AB412" s="70">
        <v>60.0</v>
      </c>
      <c r="AC412" s="70">
        <v>494.0</v>
      </c>
      <c r="AD412" s="70">
        <v>82.33</v>
      </c>
      <c r="AE412" s="70">
        <v>919.0</v>
      </c>
      <c r="AF412" s="70">
        <f t="shared" si="1"/>
        <v>184</v>
      </c>
    </row>
    <row r="413">
      <c r="A413" s="46" t="s">
        <v>871</v>
      </c>
      <c r="B413" s="78" t="s">
        <v>81</v>
      </c>
      <c r="C413" s="46"/>
      <c r="D413" s="46" t="s">
        <v>28</v>
      </c>
      <c r="E413" s="46" t="s">
        <v>28</v>
      </c>
      <c r="F413" s="46">
        <v>0.0</v>
      </c>
      <c r="G413" s="46" t="s">
        <v>31</v>
      </c>
      <c r="H413" s="46"/>
      <c r="I413" s="46"/>
      <c r="J413" s="46"/>
      <c r="K413" s="46"/>
      <c r="L413" s="46"/>
      <c r="M413" s="46"/>
      <c r="N413" s="46" t="s">
        <v>2768</v>
      </c>
      <c r="O413" s="46"/>
      <c r="P413" s="46" t="s">
        <v>3175</v>
      </c>
      <c r="Q413" s="70">
        <v>0.0</v>
      </c>
      <c r="R413" s="70">
        <v>0.0</v>
      </c>
      <c r="S413" s="70">
        <v>0.0</v>
      </c>
      <c r="T413" s="70">
        <v>0.0</v>
      </c>
      <c r="U413" s="70">
        <v>0.0</v>
      </c>
      <c r="V413" s="70">
        <v>2.0</v>
      </c>
      <c r="W413" s="70">
        <v>75.0</v>
      </c>
      <c r="X413" s="70">
        <v>100.0</v>
      </c>
      <c r="Y413" s="70">
        <v>63.0</v>
      </c>
      <c r="Z413" s="70">
        <v>80.0</v>
      </c>
      <c r="AA413" s="70">
        <v>63.0</v>
      </c>
      <c r="AB413" s="70">
        <v>116.0</v>
      </c>
      <c r="AC413" s="70">
        <v>497.0</v>
      </c>
      <c r="AD413" s="70">
        <v>82.83</v>
      </c>
      <c r="AE413" s="70">
        <v>921.0</v>
      </c>
      <c r="AF413" s="70">
        <f t="shared" si="1"/>
        <v>180</v>
      </c>
    </row>
    <row r="414">
      <c r="A414" s="46" t="s">
        <v>885</v>
      </c>
      <c r="B414" s="73" t="s">
        <v>33</v>
      </c>
      <c r="C414" s="46"/>
      <c r="D414" s="46" t="s">
        <v>28</v>
      </c>
      <c r="E414" s="46" t="s">
        <v>31</v>
      </c>
      <c r="F414" s="46">
        <v>2.0</v>
      </c>
      <c r="G414" s="46"/>
      <c r="H414" s="46"/>
      <c r="I414" s="46"/>
      <c r="J414" s="46"/>
      <c r="K414" s="46" t="s">
        <v>31</v>
      </c>
      <c r="L414" s="46"/>
      <c r="M414" s="46"/>
      <c r="N414" s="46" t="s">
        <v>2824</v>
      </c>
      <c r="O414" s="46"/>
      <c r="P414" s="46" t="s">
        <v>3176</v>
      </c>
      <c r="Q414" s="70">
        <v>0.0</v>
      </c>
      <c r="R414" s="70">
        <v>0.0</v>
      </c>
      <c r="S414" s="70">
        <v>0.0</v>
      </c>
      <c r="T414" s="70">
        <v>0.0</v>
      </c>
      <c r="U414" s="70">
        <v>0.0</v>
      </c>
      <c r="V414" s="70">
        <v>1.0</v>
      </c>
      <c r="W414" s="70">
        <v>45.0</v>
      </c>
      <c r="X414" s="70">
        <v>75.0</v>
      </c>
      <c r="Y414" s="70">
        <v>37.0</v>
      </c>
      <c r="Z414" s="70">
        <v>70.0</v>
      </c>
      <c r="AA414" s="70">
        <v>55.0</v>
      </c>
      <c r="AB414" s="70">
        <v>83.0</v>
      </c>
      <c r="AC414" s="70">
        <v>365.0</v>
      </c>
      <c r="AD414" s="70">
        <v>60.83</v>
      </c>
      <c r="AE414" s="70">
        <v>935.0</v>
      </c>
      <c r="AF414" s="70">
        <f t="shared" si="1"/>
        <v>145</v>
      </c>
    </row>
    <row r="415">
      <c r="A415" s="46" t="s">
        <v>872</v>
      </c>
      <c r="B415" s="77" t="s">
        <v>71</v>
      </c>
      <c r="C415" s="46"/>
      <c r="D415" s="46" t="s">
        <v>28</v>
      </c>
      <c r="E415" s="46" t="s">
        <v>31</v>
      </c>
      <c r="F415" s="46">
        <v>1.0</v>
      </c>
      <c r="G415" s="46"/>
      <c r="H415" s="46"/>
      <c r="I415" s="46"/>
      <c r="J415" s="46"/>
      <c r="K415" s="46" t="s">
        <v>31</v>
      </c>
      <c r="L415" s="46"/>
      <c r="M415" s="46"/>
      <c r="N415" s="46" t="s">
        <v>2824</v>
      </c>
      <c r="O415" s="46"/>
      <c r="P415" s="46" t="s">
        <v>3177</v>
      </c>
      <c r="Q415" s="70">
        <v>1.0</v>
      </c>
      <c r="R415" s="70">
        <v>0.0</v>
      </c>
      <c r="S415" s="70">
        <v>0.0</v>
      </c>
      <c r="T415" s="70">
        <v>0.0</v>
      </c>
      <c r="U415" s="70">
        <v>0.0</v>
      </c>
      <c r="V415" s="70">
        <v>0.0</v>
      </c>
      <c r="W415" s="70">
        <v>135.0</v>
      </c>
      <c r="X415" s="70">
        <v>85.0</v>
      </c>
      <c r="Y415" s="70">
        <v>40.0</v>
      </c>
      <c r="Z415" s="70">
        <v>40.0</v>
      </c>
      <c r="AA415" s="70">
        <v>85.0</v>
      </c>
      <c r="AB415" s="70">
        <v>5.0</v>
      </c>
      <c r="AC415" s="70">
        <v>390.0</v>
      </c>
      <c r="AD415" s="70">
        <v>65.0</v>
      </c>
      <c r="AE415" s="70">
        <v>938.0</v>
      </c>
      <c r="AF415" s="70">
        <f t="shared" si="1"/>
        <v>125</v>
      </c>
    </row>
    <row r="416">
      <c r="A416" s="46" t="s">
        <v>893</v>
      </c>
      <c r="B416" s="77" t="s">
        <v>71</v>
      </c>
      <c r="C416" s="46"/>
      <c r="D416" s="46" t="s">
        <v>28</v>
      </c>
      <c r="E416" s="46" t="s">
        <v>28</v>
      </c>
      <c r="F416" s="46">
        <v>0.0</v>
      </c>
      <c r="G416" s="46" t="s">
        <v>31</v>
      </c>
      <c r="H416" s="46"/>
      <c r="I416" s="46"/>
      <c r="J416" s="46"/>
      <c r="K416" s="46"/>
      <c r="L416" s="46"/>
      <c r="M416" s="46"/>
      <c r="N416" s="46" t="s">
        <v>2768</v>
      </c>
      <c r="O416" s="46"/>
      <c r="P416" s="46" t="s">
        <v>3178</v>
      </c>
      <c r="Q416" s="70">
        <v>0.0</v>
      </c>
      <c r="R416" s="70">
        <v>0.0</v>
      </c>
      <c r="S416" s="70">
        <v>0.0</v>
      </c>
      <c r="T416" s="70">
        <v>0.0</v>
      </c>
      <c r="U416" s="70">
        <v>0.0</v>
      </c>
      <c r="V416" s="70">
        <v>2.0</v>
      </c>
      <c r="W416" s="70">
        <v>75.0</v>
      </c>
      <c r="X416" s="70">
        <v>100.0</v>
      </c>
      <c r="Y416" s="70">
        <v>66.0</v>
      </c>
      <c r="Z416" s="70">
        <v>60.0</v>
      </c>
      <c r="AA416" s="70">
        <v>66.0</v>
      </c>
      <c r="AB416" s="70">
        <v>115.0</v>
      </c>
      <c r="AC416" s="70">
        <v>482.0</v>
      </c>
      <c r="AD416" s="70">
        <v>80.33</v>
      </c>
      <c r="AE416" s="70">
        <v>943.0</v>
      </c>
      <c r="AF416" s="70">
        <f t="shared" si="1"/>
        <v>160</v>
      </c>
    </row>
    <row r="417">
      <c r="A417" s="46" t="s">
        <v>896</v>
      </c>
      <c r="B417" s="86" t="s">
        <v>75</v>
      </c>
      <c r="C417" s="46"/>
      <c r="D417" s="46" t="s">
        <v>28</v>
      </c>
      <c r="E417" s="46" t="s">
        <v>28</v>
      </c>
      <c r="F417" s="46">
        <v>1.0</v>
      </c>
      <c r="G417" s="46"/>
      <c r="H417" s="46"/>
      <c r="I417" s="46"/>
      <c r="J417" s="46"/>
      <c r="K417" s="46"/>
      <c r="L417" s="46"/>
      <c r="M417" s="46"/>
      <c r="N417" s="46" t="s">
        <v>2808</v>
      </c>
      <c r="O417" s="46"/>
      <c r="P417" s="46" t="s">
        <v>3179</v>
      </c>
      <c r="Q417" s="70">
        <v>0.0</v>
      </c>
      <c r="R417" s="70">
        <v>0.0</v>
      </c>
      <c r="S417" s="70">
        <v>0.0</v>
      </c>
      <c r="T417" s="70">
        <v>2.0</v>
      </c>
      <c r="U417" s="70">
        <v>0.0</v>
      </c>
      <c r="V417" s="70">
        <v>0.0</v>
      </c>
      <c r="W417" s="70">
        <v>51.0</v>
      </c>
      <c r="X417" s="70">
        <v>65.0</v>
      </c>
      <c r="Y417" s="70">
        <v>65.0</v>
      </c>
      <c r="Z417" s="70">
        <v>80.0</v>
      </c>
      <c r="AA417" s="70">
        <v>75.0</v>
      </c>
      <c r="AB417" s="70">
        <v>59.0</v>
      </c>
      <c r="AC417" s="70">
        <v>395.0</v>
      </c>
      <c r="AD417" s="70">
        <v>65.83</v>
      </c>
      <c r="AE417" s="70">
        <v>944.0</v>
      </c>
      <c r="AF417" s="70">
        <f t="shared" si="1"/>
        <v>145</v>
      </c>
    </row>
    <row r="418">
      <c r="A418" s="46" t="s">
        <v>894</v>
      </c>
      <c r="B418" s="77" t="s">
        <v>71</v>
      </c>
      <c r="C418" s="82" t="s">
        <v>186</v>
      </c>
      <c r="D418" s="46" t="s">
        <v>28</v>
      </c>
      <c r="E418" s="46" t="s">
        <v>31</v>
      </c>
      <c r="F418" s="46" t="s">
        <v>82</v>
      </c>
      <c r="G418" s="46" t="s">
        <v>31</v>
      </c>
      <c r="H418" s="46"/>
      <c r="I418" s="46"/>
      <c r="J418" s="46"/>
      <c r="K418" s="46"/>
      <c r="L418" s="46"/>
      <c r="M418" s="46"/>
      <c r="N418" s="46" t="s">
        <v>2763</v>
      </c>
      <c r="O418" s="46" t="s">
        <v>186</v>
      </c>
      <c r="P418" s="46" t="s">
        <v>3180</v>
      </c>
      <c r="Q418" s="70">
        <v>0.0</v>
      </c>
      <c r="R418" s="70">
        <v>0.0</v>
      </c>
      <c r="S418" s="70">
        <v>0.0</v>
      </c>
      <c r="T418" s="70">
        <v>2.0</v>
      </c>
      <c r="U418" s="70">
        <v>0.0</v>
      </c>
      <c r="V418" s="70">
        <v>0.0</v>
      </c>
      <c r="W418" s="70">
        <v>78.0</v>
      </c>
      <c r="X418" s="70">
        <v>60.0</v>
      </c>
      <c r="Y418" s="70">
        <v>85.0</v>
      </c>
      <c r="Z418" s="70">
        <v>135.0</v>
      </c>
      <c r="AA418" s="70">
        <v>91.0</v>
      </c>
      <c r="AB418" s="70">
        <v>36.0</v>
      </c>
      <c r="AC418" s="70">
        <v>485.0</v>
      </c>
      <c r="AD418" s="70">
        <v>80.83</v>
      </c>
      <c r="AE418" s="70">
        <v>948.0</v>
      </c>
      <c r="AF418" s="70">
        <f t="shared" si="1"/>
        <v>195</v>
      </c>
    </row>
    <row r="419">
      <c r="A419" s="46" t="s">
        <v>3181</v>
      </c>
      <c r="B419" s="89" t="s">
        <v>177</v>
      </c>
      <c r="C419" s="46"/>
      <c r="D419" s="46" t="s">
        <v>28</v>
      </c>
      <c r="E419" s="46" t="s">
        <v>28</v>
      </c>
      <c r="F419" s="46">
        <v>0.0</v>
      </c>
      <c r="G419" s="46" t="s">
        <v>31</v>
      </c>
      <c r="H419" s="46"/>
      <c r="I419" s="46"/>
      <c r="J419" s="46"/>
      <c r="K419" s="46"/>
      <c r="L419" s="46"/>
      <c r="M419" s="46"/>
      <c r="N419" s="46" t="s">
        <v>2801</v>
      </c>
      <c r="O419" s="46"/>
      <c r="P419" s="46" t="s">
        <v>3182</v>
      </c>
      <c r="Q419" s="91">
        <v>0.0</v>
      </c>
      <c r="R419" s="91">
        <v>2.0</v>
      </c>
      <c r="S419" s="91">
        <v>0.0</v>
      </c>
      <c r="T419" s="91">
        <v>0.0</v>
      </c>
      <c r="U419" s="91">
        <v>0.0</v>
      </c>
      <c r="V419" s="91">
        <v>0.0</v>
      </c>
      <c r="W419" s="91">
        <v>64.0</v>
      </c>
      <c r="X419" s="91">
        <v>165.0</v>
      </c>
      <c r="Y419" s="91">
        <v>75.0</v>
      </c>
      <c r="Z419" s="91">
        <v>93.0</v>
      </c>
      <c r="AA419" s="91">
        <v>83.0</v>
      </c>
      <c r="AB419" s="91">
        <v>75.0</v>
      </c>
      <c r="AC419" s="91">
        <v>555.0</v>
      </c>
      <c r="AD419" s="91">
        <v>92.5</v>
      </c>
      <c r="AE419" s="46"/>
      <c r="AF419" s="70">
        <f t="shared" si="1"/>
        <v>258</v>
      </c>
    </row>
    <row r="420">
      <c r="A420" s="46" t="s">
        <v>887</v>
      </c>
      <c r="B420" s="88" t="s">
        <v>226</v>
      </c>
      <c r="C420" s="46"/>
      <c r="D420" s="46" t="s">
        <v>890</v>
      </c>
      <c r="E420" s="46" t="s">
        <v>31</v>
      </c>
      <c r="F420" s="46">
        <v>1.0</v>
      </c>
      <c r="G420" s="46"/>
      <c r="H420" s="46"/>
      <c r="I420" s="46"/>
      <c r="J420" s="46"/>
      <c r="K420" s="46" t="s">
        <v>31</v>
      </c>
      <c r="L420" s="46"/>
      <c r="M420" s="46"/>
      <c r="N420" s="46" t="s">
        <v>2824</v>
      </c>
      <c r="O420" s="46"/>
      <c r="P420" s="46" t="s">
        <v>3183</v>
      </c>
      <c r="Q420" s="70">
        <v>0.0</v>
      </c>
      <c r="R420" s="70">
        <v>1.0</v>
      </c>
      <c r="S420" s="70">
        <v>0.0</v>
      </c>
      <c r="T420" s="70">
        <v>0.0</v>
      </c>
      <c r="U420" s="70">
        <v>0.0</v>
      </c>
      <c r="V420" s="70">
        <v>0.0</v>
      </c>
      <c r="W420" s="70">
        <v>40.0</v>
      </c>
      <c r="X420" s="70">
        <v>70.0</v>
      </c>
      <c r="Y420" s="70">
        <v>40.0</v>
      </c>
      <c r="Z420" s="70">
        <v>35.0</v>
      </c>
      <c r="AA420" s="70">
        <v>40.0</v>
      </c>
      <c r="AB420" s="91">
        <v>60.0</v>
      </c>
      <c r="AC420" s="91">
        <v>285.0</v>
      </c>
      <c r="AD420" s="91">
        <v>47.5</v>
      </c>
      <c r="AE420" s="46"/>
      <c r="AF420" s="70">
        <f t="shared" si="1"/>
        <v>105</v>
      </c>
    </row>
    <row r="421">
      <c r="A421" s="46" t="s">
        <v>900</v>
      </c>
      <c r="B421" s="84" t="s">
        <v>128</v>
      </c>
      <c r="C421" s="46"/>
      <c r="D421" s="46" t="s">
        <v>28</v>
      </c>
      <c r="E421" s="46" t="s">
        <v>28</v>
      </c>
      <c r="F421" s="46">
        <v>0.0</v>
      </c>
      <c r="G421" s="46" t="s">
        <v>31</v>
      </c>
      <c r="H421" s="46"/>
      <c r="I421" s="46"/>
      <c r="J421" s="46"/>
      <c r="K421" s="46"/>
      <c r="L421" s="46"/>
      <c r="M421" s="46"/>
      <c r="N421" s="46" t="s">
        <v>2763</v>
      </c>
      <c r="O421" s="46"/>
      <c r="P421" s="46" t="s">
        <v>3184</v>
      </c>
      <c r="Q421" s="70">
        <v>0.0</v>
      </c>
      <c r="R421" s="70">
        <v>0.0</v>
      </c>
      <c r="S421" s="70">
        <v>2.0</v>
      </c>
      <c r="T421" s="70">
        <v>0.0</v>
      </c>
      <c r="U421" s="70">
        <v>0.0</v>
      </c>
      <c r="V421" s="70">
        <v>0.0</v>
      </c>
      <c r="W421" s="70">
        <v>60.0</v>
      </c>
      <c r="X421" s="70">
        <v>80.0</v>
      </c>
      <c r="Y421" s="70">
        <v>110.0</v>
      </c>
      <c r="Z421" s="70">
        <v>50.0</v>
      </c>
      <c r="AA421" s="70">
        <v>80.0</v>
      </c>
      <c r="AB421" s="70">
        <v>45.0</v>
      </c>
      <c r="AC421" s="70">
        <v>425.0</v>
      </c>
      <c r="AD421" s="70">
        <v>70.83</v>
      </c>
      <c r="AE421" s="70">
        <v>967.0</v>
      </c>
      <c r="AF421" s="70">
        <f t="shared" si="1"/>
        <v>130</v>
      </c>
    </row>
    <row r="422">
      <c r="A422" s="46" t="s">
        <v>903</v>
      </c>
      <c r="B422" s="88" t="s">
        <v>226</v>
      </c>
      <c r="C422" s="46"/>
      <c r="D422" s="46" t="s">
        <v>28</v>
      </c>
      <c r="E422" s="46" t="s">
        <v>31</v>
      </c>
      <c r="F422" s="46">
        <v>2.0</v>
      </c>
      <c r="G422" s="46"/>
      <c r="H422" s="46"/>
      <c r="I422" s="46"/>
      <c r="J422" s="46"/>
      <c r="K422" s="46"/>
      <c r="L422" s="46"/>
      <c r="M422" s="46"/>
      <c r="N422" s="46" t="s">
        <v>2775</v>
      </c>
      <c r="O422" s="46"/>
      <c r="P422" s="46" t="s">
        <v>3185</v>
      </c>
      <c r="Q422" s="70">
        <v>0.0</v>
      </c>
      <c r="R422" s="70">
        <v>1.0</v>
      </c>
      <c r="S422" s="70">
        <v>0.0</v>
      </c>
      <c r="T422" s="70">
        <v>0.0</v>
      </c>
      <c r="U422" s="70">
        <v>0.0</v>
      </c>
      <c r="V422" s="70">
        <v>0.0</v>
      </c>
      <c r="W422" s="70">
        <v>70.0</v>
      </c>
      <c r="X422" s="70">
        <v>80.0</v>
      </c>
      <c r="Y422" s="70">
        <v>50.0</v>
      </c>
      <c r="Z422" s="70">
        <v>35.0</v>
      </c>
      <c r="AA422" s="70">
        <v>35.0</v>
      </c>
      <c r="AB422" s="70">
        <v>35.0</v>
      </c>
      <c r="AC422" s="70">
        <v>305.0</v>
      </c>
      <c r="AD422" s="70">
        <v>50.83</v>
      </c>
      <c r="AE422" s="70">
        <v>973.0</v>
      </c>
      <c r="AF422" s="70">
        <f t="shared" si="1"/>
        <v>115</v>
      </c>
    </row>
    <row r="423">
      <c r="A423" s="46" t="s">
        <v>906</v>
      </c>
      <c r="B423" s="78" t="s">
        <v>81</v>
      </c>
      <c r="C423" s="46"/>
      <c r="D423" s="46" t="s">
        <v>28</v>
      </c>
      <c r="E423" s="46" t="s">
        <v>28</v>
      </c>
      <c r="F423" s="46">
        <v>0.0</v>
      </c>
      <c r="G423" s="46" t="s">
        <v>31</v>
      </c>
      <c r="H423" s="46"/>
      <c r="I423" s="46"/>
      <c r="J423" s="46" t="s">
        <v>31</v>
      </c>
      <c r="K423" s="46" t="s">
        <v>31</v>
      </c>
      <c r="L423" s="46"/>
      <c r="M423" s="46"/>
      <c r="N423" s="46" t="s">
        <v>2768</v>
      </c>
      <c r="O423" s="46" t="s">
        <v>172</v>
      </c>
      <c r="P423" s="46" t="s">
        <v>3186</v>
      </c>
      <c r="Q423" s="70">
        <v>0.0</v>
      </c>
      <c r="R423" s="70">
        <v>0.0</v>
      </c>
      <c r="S423" s="70">
        <v>0.0</v>
      </c>
      <c r="T423" s="70">
        <v>0.0</v>
      </c>
      <c r="U423" s="70">
        <v>0.0</v>
      </c>
      <c r="V423" s="70">
        <v>3.0</v>
      </c>
      <c r="W423" s="70">
        <v>60.0</v>
      </c>
      <c r="X423" s="70">
        <v>90.0</v>
      </c>
      <c r="Y423" s="70">
        <v>55.0</v>
      </c>
      <c r="Z423" s="70">
        <v>90.0</v>
      </c>
      <c r="AA423" s="70">
        <v>80.0</v>
      </c>
      <c r="AB423" s="70">
        <v>110.0</v>
      </c>
      <c r="AC423" s="70">
        <v>485.0</v>
      </c>
      <c r="AD423" s="70">
        <v>80.83</v>
      </c>
      <c r="AE423" s="70">
        <v>980.0</v>
      </c>
      <c r="AF423" s="70">
        <f t="shared" si="1"/>
        <v>180</v>
      </c>
    </row>
    <row r="424">
      <c r="A424" s="46" t="s">
        <v>907</v>
      </c>
      <c r="B424" s="79" t="s">
        <v>90</v>
      </c>
      <c r="C424" s="69" t="s">
        <v>30</v>
      </c>
      <c r="D424" s="46" t="s">
        <v>28</v>
      </c>
      <c r="E424" s="46" t="s">
        <v>28</v>
      </c>
      <c r="F424" s="46">
        <v>0.0</v>
      </c>
      <c r="G424" s="46" t="s">
        <v>31</v>
      </c>
      <c r="H424" s="46"/>
      <c r="I424" s="46"/>
      <c r="J424" s="46"/>
      <c r="K424" s="46"/>
      <c r="L424" s="46"/>
      <c r="M424" s="46"/>
      <c r="N424" s="46" t="s">
        <v>90</v>
      </c>
      <c r="O424" s="46"/>
      <c r="P424" s="46" t="s">
        <v>3187</v>
      </c>
      <c r="Q424" s="70">
        <v>0.0</v>
      </c>
      <c r="R424" s="70">
        <v>0.0</v>
      </c>
      <c r="S424" s="70">
        <v>0.0</v>
      </c>
      <c r="T424" s="70">
        <v>1.0</v>
      </c>
      <c r="U424" s="70">
        <v>0.0</v>
      </c>
      <c r="V424" s="70">
        <v>1.0</v>
      </c>
      <c r="W424" s="70">
        <v>70.0</v>
      </c>
      <c r="X424" s="70">
        <v>65.0</v>
      </c>
      <c r="Y424" s="70">
        <v>60.0</v>
      </c>
      <c r="Z424" s="70">
        <v>90.0</v>
      </c>
      <c r="AA424" s="70">
        <v>75.0</v>
      </c>
      <c r="AB424" s="70">
        <v>90.0</v>
      </c>
      <c r="AC424" s="70">
        <v>450.0</v>
      </c>
      <c r="AD424" s="70">
        <v>75.0</v>
      </c>
      <c r="AE424" s="70">
        <v>982.0</v>
      </c>
      <c r="AF424" s="70">
        <f t="shared" si="1"/>
        <v>155</v>
      </c>
    </row>
    <row r="425">
      <c r="A425" s="46" t="s">
        <v>905</v>
      </c>
      <c r="B425" s="77" t="s">
        <v>71</v>
      </c>
      <c r="C425" s="72" t="s">
        <v>56</v>
      </c>
      <c r="D425" s="46" t="s">
        <v>28</v>
      </c>
      <c r="E425" s="46" t="s">
        <v>28</v>
      </c>
      <c r="F425" s="46">
        <v>0.0</v>
      </c>
      <c r="G425" s="46" t="s">
        <v>31</v>
      </c>
      <c r="H425" s="46"/>
      <c r="I425" s="46"/>
      <c r="J425" s="46"/>
      <c r="K425" s="46"/>
      <c r="L425" s="46"/>
      <c r="M425" s="46"/>
      <c r="N425" s="46" t="s">
        <v>56</v>
      </c>
      <c r="O425" s="46"/>
      <c r="P425" s="46" t="s">
        <v>3188</v>
      </c>
      <c r="Q425" s="70">
        <v>0.0</v>
      </c>
      <c r="R425" s="70">
        <v>2.0</v>
      </c>
      <c r="S425" s="70">
        <v>0.0</v>
      </c>
      <c r="T425" s="70">
        <v>0.0</v>
      </c>
      <c r="U425" s="70">
        <v>0.0</v>
      </c>
      <c r="V425" s="70">
        <v>0.0</v>
      </c>
      <c r="W425" s="70">
        <v>60.0</v>
      </c>
      <c r="X425" s="70">
        <v>110.0</v>
      </c>
      <c r="Y425" s="70">
        <v>70.0</v>
      </c>
      <c r="Z425" s="70">
        <v>60.0</v>
      </c>
      <c r="AA425" s="70">
        <v>60.0</v>
      </c>
      <c r="AB425" s="70">
        <v>110.0</v>
      </c>
      <c r="AC425" s="70">
        <v>470.0</v>
      </c>
      <c r="AD425" s="70">
        <v>78.33</v>
      </c>
      <c r="AE425" s="70">
        <v>983.0</v>
      </c>
      <c r="AF425" s="70">
        <f t="shared" si="1"/>
        <v>170</v>
      </c>
    </row>
    <row r="426">
      <c r="A426" s="46" t="s">
        <v>766</v>
      </c>
      <c r="B426" s="78" t="s">
        <v>81</v>
      </c>
      <c r="C426" s="46"/>
      <c r="D426" s="46" t="s">
        <v>28</v>
      </c>
      <c r="E426" s="46" t="s">
        <v>28</v>
      </c>
      <c r="F426" s="46">
        <v>0.0</v>
      </c>
      <c r="G426" s="46" t="s">
        <v>31</v>
      </c>
      <c r="H426" s="46"/>
      <c r="I426" s="46"/>
      <c r="J426" s="46"/>
      <c r="K426" s="46"/>
      <c r="L426" s="46"/>
      <c r="M426" s="46"/>
      <c r="N426" s="46" t="s">
        <v>2808</v>
      </c>
      <c r="O426" s="46"/>
      <c r="P426" s="46" t="s">
        <v>3189</v>
      </c>
      <c r="Q426" s="70">
        <v>0.0</v>
      </c>
      <c r="R426" s="70">
        <v>0.0</v>
      </c>
      <c r="S426" s="70">
        <v>0.0</v>
      </c>
      <c r="T426" s="70">
        <v>0.0</v>
      </c>
      <c r="U426" s="70">
        <v>0.0</v>
      </c>
      <c r="V426" s="70">
        <v>2.0</v>
      </c>
      <c r="W426" s="70">
        <v>60.0</v>
      </c>
      <c r="X426" s="70">
        <v>50.0</v>
      </c>
      <c r="Y426" s="70">
        <v>70.0</v>
      </c>
      <c r="Z426" s="70">
        <v>80.0</v>
      </c>
      <c r="AA426" s="70">
        <v>80.0</v>
      </c>
      <c r="AB426" s="70">
        <v>150.0</v>
      </c>
      <c r="AC426" s="70">
        <v>490.0</v>
      </c>
      <c r="AD426" s="70">
        <v>81.67</v>
      </c>
      <c r="AE426" s="70">
        <v>985.0</v>
      </c>
      <c r="AF426" s="70">
        <f t="shared" si="1"/>
        <v>130</v>
      </c>
    </row>
    <row r="427">
      <c r="A427" s="46" t="s">
        <v>3190</v>
      </c>
      <c r="B427" s="99" t="s">
        <v>29</v>
      </c>
      <c r="C427" s="100" t="s">
        <v>75</v>
      </c>
      <c r="D427" s="46" t="s">
        <v>28</v>
      </c>
      <c r="E427" s="46" t="s">
        <v>28</v>
      </c>
      <c r="F427" s="46">
        <v>0.0</v>
      </c>
      <c r="G427" s="46" t="s">
        <v>31</v>
      </c>
      <c r="H427" s="46"/>
      <c r="I427" s="46"/>
      <c r="J427" s="46"/>
      <c r="K427" s="46"/>
      <c r="L427" s="46"/>
      <c r="M427" s="46"/>
      <c r="N427" s="46" t="s">
        <v>2763</v>
      </c>
      <c r="O427" s="46" t="s">
        <v>29</v>
      </c>
      <c r="P427" s="46" t="s">
        <v>3174</v>
      </c>
      <c r="Q427" s="91">
        <v>0.0</v>
      </c>
      <c r="R427" s="91">
        <v>1.0</v>
      </c>
      <c r="S427" s="91">
        <v>0.0</v>
      </c>
      <c r="T427" s="91">
        <v>1.0</v>
      </c>
      <c r="U427" s="91">
        <v>0.0</v>
      </c>
      <c r="V427" s="91">
        <v>0.0</v>
      </c>
      <c r="W427" s="91">
        <v>90.0</v>
      </c>
      <c r="X427" s="91">
        <v>132.0</v>
      </c>
      <c r="Y427" s="91">
        <v>105.0</v>
      </c>
      <c r="Z427" s="91">
        <v>132.0</v>
      </c>
      <c r="AA427" s="91">
        <v>105.0</v>
      </c>
      <c r="AB427" s="91">
        <v>30.0</v>
      </c>
      <c r="AC427" s="91">
        <v>594.0</v>
      </c>
      <c r="AD427" s="91">
        <v>99.0</v>
      </c>
      <c r="AE427" s="46"/>
      <c r="AF427" s="70">
        <f t="shared" si="1"/>
        <v>264</v>
      </c>
    </row>
    <row r="428">
      <c r="A428" s="45" t="s">
        <v>923</v>
      </c>
      <c r="B428" s="93" t="s">
        <v>44</v>
      </c>
      <c r="C428" s="100" t="s">
        <v>75</v>
      </c>
      <c r="D428" s="46"/>
      <c r="E428" s="46"/>
      <c r="F428" s="46" t="s">
        <v>82</v>
      </c>
      <c r="G428" s="46" t="s">
        <v>31</v>
      </c>
      <c r="H428" s="46"/>
      <c r="I428" s="46"/>
      <c r="J428" s="46"/>
      <c r="K428" s="46"/>
      <c r="L428" s="46"/>
      <c r="M428" s="46"/>
      <c r="N428" s="46"/>
      <c r="O428" s="46"/>
      <c r="P428" s="46" t="s">
        <v>3191</v>
      </c>
      <c r="Q428" s="70">
        <v>2.0</v>
      </c>
      <c r="R428" s="70">
        <v>0.0</v>
      </c>
      <c r="S428" s="70">
        <v>0.0</v>
      </c>
      <c r="T428" s="70">
        <v>0.0</v>
      </c>
      <c r="U428" s="70">
        <v>0.0</v>
      </c>
      <c r="V428" s="70">
        <v>0.0</v>
      </c>
      <c r="W428" s="70">
        <v>130.0</v>
      </c>
      <c r="X428" s="70">
        <v>85.0</v>
      </c>
      <c r="Y428" s="70">
        <v>80.0</v>
      </c>
      <c r="Z428" s="70">
        <v>85.0</v>
      </c>
      <c r="AA428" s="70">
        <v>95.0</v>
      </c>
      <c r="AB428" s="70">
        <v>60.0</v>
      </c>
      <c r="AC428" s="70">
        <v>535.0</v>
      </c>
      <c r="AD428" s="70">
        <v>89.17</v>
      </c>
      <c r="AE428" s="46"/>
      <c r="AF428" s="70">
        <f t="shared" si="1"/>
        <v>170</v>
      </c>
    </row>
    <row r="429">
      <c r="A429" s="46" t="s">
        <v>917</v>
      </c>
      <c r="B429" s="76" t="s">
        <v>44</v>
      </c>
      <c r="C429" s="46"/>
      <c r="D429" s="46" t="s">
        <v>28</v>
      </c>
      <c r="E429" s="46" t="s">
        <v>31</v>
      </c>
      <c r="F429" s="46">
        <v>1.0</v>
      </c>
      <c r="G429" s="46"/>
      <c r="H429" s="46"/>
      <c r="I429" s="46"/>
      <c r="J429" s="46"/>
      <c r="K429" s="46"/>
      <c r="L429" s="46"/>
      <c r="M429" s="46"/>
      <c r="N429" s="46" t="s">
        <v>2780</v>
      </c>
      <c r="O429" s="46" t="s">
        <v>186</v>
      </c>
      <c r="P429" s="46" t="s">
        <v>3192</v>
      </c>
      <c r="Q429" s="70">
        <v>0.0</v>
      </c>
      <c r="R429" s="70">
        <v>0.0</v>
      </c>
      <c r="S429" s="70">
        <v>0.0</v>
      </c>
      <c r="T429" s="70">
        <v>0.0</v>
      </c>
      <c r="U429" s="70">
        <v>0.0</v>
      </c>
      <c r="V429" s="70">
        <v>1.0</v>
      </c>
      <c r="W429" s="70">
        <v>20.0</v>
      </c>
      <c r="X429" s="70">
        <v>15.0</v>
      </c>
      <c r="Y429" s="70">
        <v>20.0</v>
      </c>
      <c r="Z429" s="70">
        <v>10.0</v>
      </c>
      <c r="AA429" s="70">
        <v>55.0</v>
      </c>
      <c r="AB429" s="70">
        <v>80.0</v>
      </c>
      <c r="AC429" s="70">
        <v>200.0</v>
      </c>
      <c r="AD429" s="70">
        <v>33.33</v>
      </c>
      <c r="AE429" s="70">
        <v>894.0</v>
      </c>
      <c r="AF429" s="70">
        <f t="shared" si="1"/>
        <v>25</v>
      </c>
    </row>
    <row r="430">
      <c r="A430" s="46" t="s">
        <v>933</v>
      </c>
      <c r="B430" s="69" t="s">
        <v>30</v>
      </c>
      <c r="C430" s="46"/>
      <c r="D430" s="46" t="s">
        <v>28</v>
      </c>
      <c r="E430" s="46" t="s">
        <v>28</v>
      </c>
      <c r="F430" s="46">
        <v>0.0</v>
      </c>
      <c r="G430" s="46" t="s">
        <v>31</v>
      </c>
      <c r="H430" s="46"/>
      <c r="I430" s="46"/>
      <c r="J430" s="46"/>
      <c r="K430" s="46"/>
      <c r="L430" s="46"/>
      <c r="M430" s="46"/>
      <c r="N430" s="46" t="s">
        <v>2801</v>
      </c>
      <c r="O430" s="46"/>
      <c r="P430" s="46" t="s">
        <v>3193</v>
      </c>
      <c r="Q430" s="70">
        <v>2.0</v>
      </c>
      <c r="R430" s="70">
        <v>0.0</v>
      </c>
      <c r="S430" s="70">
        <v>0.0</v>
      </c>
      <c r="T430" s="70">
        <v>0.0</v>
      </c>
      <c r="U430" s="70">
        <v>0.0</v>
      </c>
      <c r="V430" s="70">
        <v>0.0</v>
      </c>
      <c r="W430" s="70">
        <v>100.0</v>
      </c>
      <c r="X430" s="70">
        <v>73.0</v>
      </c>
      <c r="Y430" s="70">
        <v>83.0</v>
      </c>
      <c r="Z430" s="70">
        <v>73.0</v>
      </c>
      <c r="AA430" s="70">
        <v>83.0</v>
      </c>
      <c r="AB430" s="70">
        <v>55.0</v>
      </c>
      <c r="AC430" s="70">
        <v>467.0</v>
      </c>
      <c r="AD430" s="70">
        <v>77.83</v>
      </c>
      <c r="AE430" s="70">
        <v>995.0</v>
      </c>
      <c r="AF430" s="70">
        <f t="shared" si="1"/>
        <v>146</v>
      </c>
    </row>
    <row r="431">
      <c r="A431" s="46" t="s">
        <v>931</v>
      </c>
      <c r="B431" s="69" t="s">
        <v>30</v>
      </c>
      <c r="C431" s="80" t="s">
        <v>147</v>
      </c>
      <c r="D431" s="46" t="s">
        <v>28</v>
      </c>
      <c r="E431" s="46" t="s">
        <v>31</v>
      </c>
      <c r="F431" s="46">
        <v>1.0</v>
      </c>
      <c r="G431" s="46"/>
      <c r="H431" s="46"/>
      <c r="I431" s="46"/>
      <c r="J431" s="46"/>
      <c r="K431" s="46"/>
      <c r="L431" s="46"/>
      <c r="M431" s="46"/>
      <c r="N431" s="46" t="s">
        <v>2801</v>
      </c>
      <c r="O431" s="46"/>
      <c r="P431" s="46" t="s">
        <v>2802</v>
      </c>
      <c r="Q431" s="70">
        <v>1.0</v>
      </c>
      <c r="R431" s="70">
        <v>0.0</v>
      </c>
      <c r="S431" s="70">
        <v>0.0</v>
      </c>
      <c r="T431" s="70">
        <v>0.0</v>
      </c>
      <c r="U431" s="70">
        <v>0.0</v>
      </c>
      <c r="V431" s="70">
        <v>0.0</v>
      </c>
      <c r="W431" s="70">
        <v>80.0</v>
      </c>
      <c r="X431" s="70">
        <v>80.0</v>
      </c>
      <c r="Y431" s="70">
        <v>50.0</v>
      </c>
      <c r="Z431" s="70">
        <v>40.0</v>
      </c>
      <c r="AA431" s="70">
        <v>50.0</v>
      </c>
      <c r="AB431" s="70">
        <v>25.0</v>
      </c>
      <c r="AC431" s="70">
        <v>325.0</v>
      </c>
      <c r="AD431" s="70">
        <v>54.17</v>
      </c>
      <c r="AE431" s="70">
        <v>998.0</v>
      </c>
      <c r="AF431" s="70">
        <f t="shared" si="1"/>
        <v>120</v>
      </c>
    </row>
    <row r="432">
      <c r="A432" s="46" t="s">
        <v>932</v>
      </c>
      <c r="B432" s="69" t="s">
        <v>30</v>
      </c>
      <c r="C432" s="80" t="s">
        <v>147</v>
      </c>
      <c r="D432" s="46" t="s">
        <v>28</v>
      </c>
      <c r="E432" s="46" t="s">
        <v>28</v>
      </c>
      <c r="F432" s="46">
        <v>0.0</v>
      </c>
      <c r="G432" s="46" t="s">
        <v>31</v>
      </c>
      <c r="H432" s="46"/>
      <c r="I432" s="46"/>
      <c r="J432" s="46"/>
      <c r="K432" s="46"/>
      <c r="L432" s="46"/>
      <c r="M432" s="46"/>
      <c r="N432" s="46" t="s">
        <v>2801</v>
      </c>
      <c r="O432" s="46"/>
      <c r="P432" s="46" t="s">
        <v>3029</v>
      </c>
      <c r="Q432" s="70">
        <v>1.0</v>
      </c>
      <c r="R432" s="70">
        <v>1.0</v>
      </c>
      <c r="S432" s="70">
        <v>0.0</v>
      </c>
      <c r="T432" s="70">
        <v>0.0</v>
      </c>
      <c r="U432" s="70">
        <v>0.0</v>
      </c>
      <c r="V432" s="70">
        <v>0.0</v>
      </c>
      <c r="W432" s="70">
        <v>105.0</v>
      </c>
      <c r="X432" s="70">
        <v>105.0</v>
      </c>
      <c r="Y432" s="70">
        <v>75.0</v>
      </c>
      <c r="Z432" s="70">
        <v>65.0</v>
      </c>
      <c r="AA432" s="70">
        <v>100.0</v>
      </c>
      <c r="AB432" s="70">
        <v>50.0</v>
      </c>
      <c r="AC432" s="70">
        <v>500.0</v>
      </c>
      <c r="AD432" s="70">
        <v>83.33</v>
      </c>
      <c r="AE432" s="70">
        <v>999.0</v>
      </c>
      <c r="AF432" s="70">
        <f t="shared" si="1"/>
        <v>170</v>
      </c>
    </row>
    <row r="433">
      <c r="A433" s="46" t="s">
        <v>942</v>
      </c>
      <c r="B433" s="76" t="s">
        <v>44</v>
      </c>
      <c r="C433" s="46"/>
      <c r="D433" s="46" t="s">
        <v>271</v>
      </c>
      <c r="E433" s="46" t="s">
        <v>31</v>
      </c>
      <c r="F433" s="46">
        <v>1.0</v>
      </c>
      <c r="G433" s="46"/>
      <c r="H433" s="46"/>
      <c r="I433" s="46"/>
      <c r="J433" s="46"/>
      <c r="K433" s="46"/>
      <c r="L433" s="46"/>
      <c r="M433" s="46"/>
      <c r="N433" s="46" t="s">
        <v>2877</v>
      </c>
      <c r="O433" s="46"/>
      <c r="P433" s="46" t="s">
        <v>3194</v>
      </c>
      <c r="Q433" s="70">
        <v>0.0</v>
      </c>
      <c r="R433" s="70">
        <v>0.0</v>
      </c>
      <c r="S433" s="70">
        <v>1.0</v>
      </c>
      <c r="T433" s="70">
        <v>0.0</v>
      </c>
      <c r="U433" s="70">
        <v>0.0</v>
      </c>
      <c r="V433" s="70">
        <v>0.0</v>
      </c>
      <c r="W433" s="70">
        <v>30.0</v>
      </c>
      <c r="X433" s="70">
        <v>65.0</v>
      </c>
      <c r="Y433" s="70">
        <v>100.0</v>
      </c>
      <c r="Z433" s="70">
        <v>45.0</v>
      </c>
      <c r="AA433" s="70">
        <v>25.0</v>
      </c>
      <c r="AB433" s="70">
        <v>40.0</v>
      </c>
      <c r="AC433" s="70">
        <v>305.0</v>
      </c>
      <c r="AD433" s="70">
        <v>50.83</v>
      </c>
      <c r="AE433" s="70">
        <v>346.0</v>
      </c>
      <c r="AF433" s="70">
        <f t="shared" si="1"/>
        <v>110</v>
      </c>
    </row>
    <row r="434">
      <c r="A434" s="46" t="s">
        <v>1008</v>
      </c>
      <c r="B434" s="81" t="s">
        <v>111</v>
      </c>
      <c r="C434" s="83" t="s">
        <v>172</v>
      </c>
      <c r="D434" s="46" t="s">
        <v>1011</v>
      </c>
      <c r="E434" s="46" t="s">
        <v>31</v>
      </c>
      <c r="F434" s="46">
        <v>2.0</v>
      </c>
      <c r="G434" s="46"/>
      <c r="H434" s="46"/>
      <c r="I434" s="46"/>
      <c r="J434" s="46" t="s">
        <v>31</v>
      </c>
      <c r="K434" s="46"/>
      <c r="L434" s="46"/>
      <c r="M434" s="46"/>
      <c r="N434" s="46" t="s">
        <v>2801</v>
      </c>
      <c r="O434" s="46"/>
      <c r="P434" s="46" t="s">
        <v>3195</v>
      </c>
      <c r="Q434" s="70">
        <v>0.0</v>
      </c>
      <c r="R434" s="70">
        <v>0.0</v>
      </c>
      <c r="S434" s="70">
        <v>0.0</v>
      </c>
      <c r="T434" s="70">
        <v>1.0</v>
      </c>
      <c r="U434" s="70">
        <v>0.0</v>
      </c>
      <c r="V434" s="70">
        <v>0.0</v>
      </c>
      <c r="W434" s="70">
        <v>28.0</v>
      </c>
      <c r="X434" s="70">
        <v>25.0</v>
      </c>
      <c r="Y434" s="70">
        <v>25.0</v>
      </c>
      <c r="Z434" s="70">
        <v>45.0</v>
      </c>
      <c r="AA434" s="70">
        <v>35.0</v>
      </c>
      <c r="AB434" s="70">
        <v>40.0</v>
      </c>
      <c r="AC434" s="70">
        <v>198.0</v>
      </c>
      <c r="AD434" s="70">
        <v>33.0</v>
      </c>
      <c r="AE434" s="70">
        <v>376.0</v>
      </c>
      <c r="AF434" s="70">
        <f t="shared" si="1"/>
        <v>70</v>
      </c>
    </row>
    <row r="435">
      <c r="A435" s="46" t="s">
        <v>3196</v>
      </c>
      <c r="B435" s="87" t="s">
        <v>131</v>
      </c>
      <c r="C435" s="94" t="s">
        <v>128</v>
      </c>
      <c r="D435" s="46" t="s">
        <v>28</v>
      </c>
      <c r="E435" s="46" t="s">
        <v>28</v>
      </c>
      <c r="F435" s="46">
        <v>0.0</v>
      </c>
      <c r="G435" s="46" t="s">
        <v>31</v>
      </c>
      <c r="H435" s="46"/>
      <c r="I435" s="46"/>
      <c r="J435" s="46"/>
      <c r="K435" s="46"/>
      <c r="L435" s="46"/>
      <c r="M435" s="46"/>
      <c r="N435" s="46" t="s">
        <v>2808</v>
      </c>
      <c r="O435" s="46"/>
      <c r="P435" s="46" t="s">
        <v>3197</v>
      </c>
      <c r="Q435" s="91">
        <v>0.0</v>
      </c>
      <c r="R435" s="91">
        <v>0.0</v>
      </c>
      <c r="S435" s="91">
        <v>2.0</v>
      </c>
      <c r="T435" s="91">
        <v>0.0</v>
      </c>
      <c r="U435" s="91">
        <v>0.0</v>
      </c>
      <c r="V435" s="91">
        <v>0.0</v>
      </c>
      <c r="W435" s="91">
        <v>75.0</v>
      </c>
      <c r="X435" s="91">
        <v>125.0</v>
      </c>
      <c r="Y435" s="91">
        <v>230.0</v>
      </c>
      <c r="Z435" s="91">
        <v>55.0</v>
      </c>
      <c r="AA435" s="91">
        <v>95.0</v>
      </c>
      <c r="AB435" s="91">
        <v>30.0</v>
      </c>
      <c r="AC435" s="91">
        <v>610.0</v>
      </c>
      <c r="AD435" s="91">
        <v>101.67</v>
      </c>
      <c r="AE435" s="46"/>
      <c r="AF435" s="70">
        <f t="shared" si="1"/>
        <v>180</v>
      </c>
    </row>
    <row r="436">
      <c r="A436" s="46" t="s">
        <v>945</v>
      </c>
      <c r="B436" s="73" t="s">
        <v>33</v>
      </c>
      <c r="C436" s="46"/>
      <c r="D436" s="46" t="s">
        <v>28</v>
      </c>
      <c r="E436" s="46" t="s">
        <v>28</v>
      </c>
      <c r="F436" s="46">
        <v>1.0</v>
      </c>
      <c r="G436" s="46"/>
      <c r="H436" s="46"/>
      <c r="I436" s="46"/>
      <c r="J436" s="46"/>
      <c r="K436" s="46"/>
      <c r="L436" s="46"/>
      <c r="M436" s="46"/>
      <c r="N436" s="46" t="s">
        <v>2763</v>
      </c>
      <c r="O436" s="46" t="s">
        <v>186</v>
      </c>
      <c r="P436" s="46" t="s">
        <v>3198</v>
      </c>
      <c r="Q436" s="70">
        <v>0.0</v>
      </c>
      <c r="R436" s="70">
        <v>0.0</v>
      </c>
      <c r="S436" s="70">
        <v>0.0</v>
      </c>
      <c r="T436" s="70">
        <v>1.0</v>
      </c>
      <c r="U436" s="70">
        <v>0.0</v>
      </c>
      <c r="V436" s="70">
        <v>1.0</v>
      </c>
      <c r="W436" s="70">
        <v>58.0</v>
      </c>
      <c r="X436" s="70">
        <v>64.0</v>
      </c>
      <c r="Y436" s="70">
        <v>58.0</v>
      </c>
      <c r="Z436" s="70">
        <v>80.0</v>
      </c>
      <c r="AA436" s="70">
        <v>65.0</v>
      </c>
      <c r="AB436" s="70">
        <v>80.0</v>
      </c>
      <c r="AC436" s="70">
        <v>405.0</v>
      </c>
      <c r="AD436" s="70">
        <v>67.5</v>
      </c>
      <c r="AE436" s="70">
        <v>427.0</v>
      </c>
      <c r="AF436" s="70">
        <f t="shared" si="1"/>
        <v>144</v>
      </c>
    </row>
    <row r="437">
      <c r="A437" s="46" t="s">
        <v>943</v>
      </c>
      <c r="B437" s="73" t="s">
        <v>33</v>
      </c>
      <c r="C437" s="72" t="s">
        <v>56</v>
      </c>
      <c r="D437" s="46" t="s">
        <v>28</v>
      </c>
      <c r="E437" s="46" t="s">
        <v>28</v>
      </c>
      <c r="F437" s="46">
        <v>0.0</v>
      </c>
      <c r="G437" s="46" t="s">
        <v>31</v>
      </c>
      <c r="H437" s="46"/>
      <c r="I437" s="46"/>
      <c r="J437" s="46"/>
      <c r="K437" s="46"/>
      <c r="L437" s="46"/>
      <c r="M437" s="46"/>
      <c r="N437" s="46" t="s">
        <v>2763</v>
      </c>
      <c r="O437" s="46" t="s">
        <v>186</v>
      </c>
      <c r="P437" s="46" t="s">
        <v>3199</v>
      </c>
      <c r="Q437" s="70">
        <v>0.0</v>
      </c>
      <c r="R437" s="70">
        <v>0.0</v>
      </c>
      <c r="S437" s="70">
        <v>0.0</v>
      </c>
      <c r="T437" s="70">
        <v>3.0</v>
      </c>
      <c r="U437" s="70">
        <v>0.0</v>
      </c>
      <c r="V437" s="70">
        <v>0.0</v>
      </c>
      <c r="W437" s="70">
        <v>78.0</v>
      </c>
      <c r="X437" s="70">
        <v>84.0</v>
      </c>
      <c r="Y437" s="70">
        <v>78.0</v>
      </c>
      <c r="Z437" s="70">
        <v>109.0</v>
      </c>
      <c r="AA437" s="70">
        <v>85.0</v>
      </c>
      <c r="AB437" s="70">
        <v>100.0</v>
      </c>
      <c r="AC437" s="70">
        <v>534.0</v>
      </c>
      <c r="AD437" s="70">
        <v>89.0</v>
      </c>
      <c r="AE437" s="70">
        <v>428.0</v>
      </c>
      <c r="AF437" s="70">
        <f t="shared" si="1"/>
        <v>193</v>
      </c>
    </row>
    <row r="438">
      <c r="A438" s="46" t="s">
        <v>280</v>
      </c>
      <c r="B438" s="76" t="s">
        <v>44</v>
      </c>
      <c r="C438" s="72" t="s">
        <v>56</v>
      </c>
      <c r="D438" s="46" t="s">
        <v>28</v>
      </c>
      <c r="E438" s="46" t="s">
        <v>28</v>
      </c>
      <c r="F438" s="46">
        <v>0.0</v>
      </c>
      <c r="G438" s="46" t="s">
        <v>31</v>
      </c>
      <c r="H438" s="46"/>
      <c r="I438" s="46"/>
      <c r="J438" s="46"/>
      <c r="K438" s="46" t="s">
        <v>31</v>
      </c>
      <c r="L438" s="46"/>
      <c r="M438" s="46"/>
      <c r="N438" s="46" t="s">
        <v>2780</v>
      </c>
      <c r="O438" s="46"/>
      <c r="P438" s="46" t="s">
        <v>3200</v>
      </c>
      <c r="Q438" s="70">
        <v>0.0</v>
      </c>
      <c r="R438" s="70">
        <v>0.0</v>
      </c>
      <c r="S438" s="70">
        <v>0.0</v>
      </c>
      <c r="T438" s="70">
        <v>0.0</v>
      </c>
      <c r="U438" s="70">
        <v>2.0</v>
      </c>
      <c r="V438" s="70">
        <v>0.0</v>
      </c>
      <c r="W438" s="70">
        <v>85.0</v>
      </c>
      <c r="X438" s="70">
        <v>40.0</v>
      </c>
      <c r="Y438" s="70">
        <v>70.0</v>
      </c>
      <c r="Z438" s="70">
        <v>80.0</v>
      </c>
      <c r="AA438" s="70">
        <v>140.0</v>
      </c>
      <c r="AB438" s="70">
        <v>70.0</v>
      </c>
      <c r="AC438" s="70">
        <v>485.0</v>
      </c>
      <c r="AD438" s="70">
        <v>80.83</v>
      </c>
      <c r="AE438" s="70">
        <v>496.0</v>
      </c>
      <c r="AF438" s="70">
        <f t="shared" si="1"/>
        <v>120</v>
      </c>
    </row>
    <row r="439">
      <c r="A439" s="45" t="s">
        <v>608</v>
      </c>
      <c r="B439" s="76" t="s">
        <v>44</v>
      </c>
      <c r="C439" s="84" t="s">
        <v>128</v>
      </c>
      <c r="D439" s="46" t="s">
        <v>28</v>
      </c>
      <c r="E439" s="46" t="s">
        <v>28</v>
      </c>
      <c r="F439" s="46">
        <v>0.0</v>
      </c>
      <c r="G439" s="46" t="s">
        <v>31</v>
      </c>
      <c r="H439" s="46"/>
      <c r="I439" s="46"/>
      <c r="J439" s="46"/>
      <c r="K439" s="46"/>
      <c r="L439" s="46"/>
      <c r="M439" s="46"/>
      <c r="N439" s="46" t="s">
        <v>2803</v>
      </c>
      <c r="O439" s="46"/>
      <c r="P439" s="46" t="s">
        <v>3201</v>
      </c>
      <c r="Q439" s="70">
        <v>2.0</v>
      </c>
      <c r="R439" s="70">
        <v>0.0</v>
      </c>
      <c r="S439" s="70">
        <v>0.0</v>
      </c>
      <c r="T439" s="70">
        <v>0.0</v>
      </c>
      <c r="U439" s="70">
        <v>0.0</v>
      </c>
      <c r="V439" s="70">
        <v>0.0</v>
      </c>
      <c r="W439" s="70">
        <v>110.0</v>
      </c>
      <c r="X439" s="70">
        <v>78.0</v>
      </c>
      <c r="Y439" s="70">
        <v>73.0</v>
      </c>
      <c r="Z439" s="70">
        <v>76.0</v>
      </c>
      <c r="AA439" s="70">
        <v>71.0</v>
      </c>
      <c r="AB439" s="70">
        <v>60.0</v>
      </c>
      <c r="AC439" s="70">
        <v>468.0</v>
      </c>
      <c r="AD439" s="70">
        <v>78.0</v>
      </c>
      <c r="AE439" s="70">
        <v>517.0</v>
      </c>
      <c r="AF439" s="70">
        <f t="shared" si="1"/>
        <v>154</v>
      </c>
    </row>
    <row r="440">
      <c r="A440" s="46" t="s">
        <v>656</v>
      </c>
      <c r="B440" s="85" t="s">
        <v>121</v>
      </c>
      <c r="C440" s="79" t="s">
        <v>90</v>
      </c>
      <c r="D440" s="46" t="s">
        <v>28</v>
      </c>
      <c r="E440" s="46" t="s">
        <v>31</v>
      </c>
      <c r="F440" s="46">
        <v>1.0</v>
      </c>
      <c r="G440" s="46"/>
      <c r="H440" s="46"/>
      <c r="I440" s="46"/>
      <c r="J440" s="46"/>
      <c r="K440" s="46"/>
      <c r="L440" s="46"/>
      <c r="M440" s="46"/>
      <c r="N440" s="46" t="s">
        <v>2877</v>
      </c>
      <c r="O440" s="46"/>
      <c r="P440" s="46" t="s">
        <v>3202</v>
      </c>
      <c r="Q440" s="70">
        <v>0.0</v>
      </c>
      <c r="R440" s="70">
        <v>1.0</v>
      </c>
      <c r="S440" s="70">
        <v>0.0</v>
      </c>
      <c r="T440" s="70">
        <v>0.0</v>
      </c>
      <c r="U440" s="70">
        <v>0.0</v>
      </c>
      <c r="V440" s="70">
        <v>0.0</v>
      </c>
      <c r="W440" s="70">
        <v>45.0</v>
      </c>
      <c r="X440" s="70">
        <v>95.0</v>
      </c>
      <c r="Y440" s="70">
        <v>50.0</v>
      </c>
      <c r="Z440" s="70">
        <v>40.0</v>
      </c>
      <c r="AA440" s="70">
        <v>50.0</v>
      </c>
      <c r="AB440" s="70">
        <v>75.0</v>
      </c>
      <c r="AC440" s="70">
        <v>355.0</v>
      </c>
      <c r="AD440" s="70">
        <v>59.17</v>
      </c>
      <c r="AE440" s="70">
        <v>616.0</v>
      </c>
      <c r="AF440" s="70">
        <f t="shared" si="1"/>
        <v>135</v>
      </c>
    </row>
    <row r="441">
      <c r="A441" s="45" t="s">
        <v>957</v>
      </c>
      <c r="B441" s="101" t="s">
        <v>121</v>
      </c>
      <c r="C441" s="97" t="s">
        <v>56</v>
      </c>
      <c r="D441" s="46"/>
      <c r="E441" s="46"/>
      <c r="F441" s="46" t="s">
        <v>82</v>
      </c>
      <c r="G441" s="46" t="s">
        <v>31</v>
      </c>
      <c r="H441" s="46"/>
      <c r="I441" s="46"/>
      <c r="J441" s="46"/>
      <c r="K441" s="46"/>
      <c r="L441" s="46"/>
      <c r="M441" s="46"/>
      <c r="N441" s="46"/>
      <c r="O441" s="46"/>
      <c r="P441" s="46" t="s">
        <v>3203</v>
      </c>
      <c r="Q441" s="70">
        <v>0.0</v>
      </c>
      <c r="R441" s="70">
        <v>0.0</v>
      </c>
      <c r="S441" s="70">
        <v>0.0</v>
      </c>
      <c r="T441" s="70">
        <v>0.0</v>
      </c>
      <c r="U441" s="70">
        <v>0.0</v>
      </c>
      <c r="V441" s="70">
        <v>2.0</v>
      </c>
      <c r="W441" s="70">
        <v>80.0</v>
      </c>
      <c r="X441" s="70">
        <v>105.0</v>
      </c>
      <c r="Y441" s="70">
        <v>65.0</v>
      </c>
      <c r="Z441" s="70">
        <v>60.0</v>
      </c>
      <c r="AA441" s="70">
        <v>75.0</v>
      </c>
      <c r="AB441" s="70">
        <v>130.0</v>
      </c>
      <c r="AC441" s="70">
        <v>515.0</v>
      </c>
      <c r="AD441" s="70">
        <v>85.83</v>
      </c>
      <c r="AE441" s="46"/>
      <c r="AF441" s="70">
        <f t="shared" si="1"/>
        <v>165</v>
      </c>
    </row>
    <row r="442">
      <c r="A442" s="46" t="s">
        <v>952</v>
      </c>
      <c r="B442" s="73" t="s">
        <v>33</v>
      </c>
      <c r="C442" s="46"/>
      <c r="D442" s="46" t="s">
        <v>28</v>
      </c>
      <c r="E442" s="46" t="s">
        <v>31</v>
      </c>
      <c r="F442" s="46" t="s">
        <v>82</v>
      </c>
      <c r="G442" s="46" t="s">
        <v>31</v>
      </c>
      <c r="H442" s="46"/>
      <c r="I442" s="46"/>
      <c r="J442" s="46"/>
      <c r="K442" s="46"/>
      <c r="L442" s="46"/>
      <c r="M442" s="46"/>
      <c r="N442" s="46" t="s">
        <v>2768</v>
      </c>
      <c r="O442" s="46"/>
      <c r="P442" s="46" t="s">
        <v>3204</v>
      </c>
      <c r="Q442" s="70">
        <v>0.0</v>
      </c>
      <c r="R442" s="70">
        <v>0.0</v>
      </c>
      <c r="S442" s="70">
        <v>2.0</v>
      </c>
      <c r="T442" s="70">
        <v>0.0</v>
      </c>
      <c r="U442" s="70">
        <v>0.0</v>
      </c>
      <c r="V442" s="70">
        <v>0.0</v>
      </c>
      <c r="W442" s="70">
        <v>70.0</v>
      </c>
      <c r="X442" s="70">
        <v>85.0</v>
      </c>
      <c r="Y442" s="70">
        <v>140.0</v>
      </c>
      <c r="Z442" s="70">
        <v>85.0</v>
      </c>
      <c r="AA442" s="70">
        <v>70.0</v>
      </c>
      <c r="AB442" s="70">
        <v>20.0</v>
      </c>
      <c r="AC442" s="70">
        <v>470.0</v>
      </c>
      <c r="AD442" s="70">
        <v>78.33</v>
      </c>
      <c r="AE442" s="70">
        <v>582.0</v>
      </c>
      <c r="AF442" s="70">
        <f t="shared" si="1"/>
        <v>170</v>
      </c>
    </row>
    <row r="443">
      <c r="A443" s="46" t="s">
        <v>951</v>
      </c>
      <c r="B443" s="72" t="s">
        <v>56</v>
      </c>
      <c r="C443" s="82" t="s">
        <v>186</v>
      </c>
      <c r="D443" s="46" t="s">
        <v>28</v>
      </c>
      <c r="E443" s="46" t="s">
        <v>28</v>
      </c>
      <c r="F443" s="46">
        <v>0.0</v>
      </c>
      <c r="G443" s="46" t="s">
        <v>31</v>
      </c>
      <c r="H443" s="46"/>
      <c r="I443" s="46"/>
      <c r="J443" s="46"/>
      <c r="K443" s="46"/>
      <c r="L443" s="46"/>
      <c r="M443" s="46"/>
      <c r="N443" s="46" t="s">
        <v>56</v>
      </c>
      <c r="O443" s="46"/>
      <c r="P443" s="46" t="s">
        <v>3205</v>
      </c>
      <c r="Q443" s="70">
        <v>0.0</v>
      </c>
      <c r="R443" s="70">
        <v>0.0</v>
      </c>
      <c r="S443" s="70">
        <v>0.0</v>
      </c>
      <c r="T443" s="70">
        <v>0.0</v>
      </c>
      <c r="U443" s="70">
        <v>0.0</v>
      </c>
      <c r="V443" s="70">
        <v>2.0</v>
      </c>
      <c r="W443" s="70">
        <v>85.0</v>
      </c>
      <c r="X443" s="70">
        <v>70.0</v>
      </c>
      <c r="Y443" s="70">
        <v>80.0</v>
      </c>
      <c r="Z443" s="70">
        <v>97.0</v>
      </c>
      <c r="AA443" s="70">
        <v>80.0</v>
      </c>
      <c r="AB443" s="70">
        <v>123.0</v>
      </c>
      <c r="AC443" s="70">
        <v>535.0</v>
      </c>
      <c r="AD443" s="70">
        <v>89.17</v>
      </c>
      <c r="AE443" s="70">
        <v>590.0</v>
      </c>
      <c r="AF443" s="70">
        <f t="shared" si="1"/>
        <v>167</v>
      </c>
    </row>
    <row r="444">
      <c r="A444" s="46" t="s">
        <v>948</v>
      </c>
      <c r="B444" s="76" t="s">
        <v>44</v>
      </c>
      <c r="C444" s="46"/>
      <c r="D444" s="46" t="s">
        <v>28</v>
      </c>
      <c r="E444" s="46" t="s">
        <v>28</v>
      </c>
      <c r="F444" s="46">
        <v>0.0</v>
      </c>
      <c r="G444" s="46" t="s">
        <v>31</v>
      </c>
      <c r="H444" s="46"/>
      <c r="I444" s="46"/>
      <c r="J444" s="46"/>
      <c r="K444" s="46"/>
      <c r="L444" s="46"/>
      <c r="M444" s="46"/>
      <c r="N444" s="46" t="s">
        <v>2780</v>
      </c>
      <c r="O444" s="46" t="s">
        <v>2877</v>
      </c>
      <c r="P444" s="46" t="s">
        <v>3206</v>
      </c>
      <c r="Q444" s="70">
        <v>0.0</v>
      </c>
      <c r="R444" s="70">
        <v>0.0</v>
      </c>
      <c r="S444" s="70">
        <v>0.0</v>
      </c>
      <c r="T444" s="70">
        <v>2.0</v>
      </c>
      <c r="U444" s="70">
        <v>0.0</v>
      </c>
      <c r="V444" s="70">
        <v>0.0</v>
      </c>
      <c r="W444" s="70">
        <v>71.0</v>
      </c>
      <c r="X444" s="70">
        <v>73.0</v>
      </c>
      <c r="Y444" s="70">
        <v>88.0</v>
      </c>
      <c r="Z444" s="70">
        <v>120.0</v>
      </c>
      <c r="AA444" s="70">
        <v>89.0</v>
      </c>
      <c r="AB444" s="70">
        <v>59.0</v>
      </c>
      <c r="AC444" s="70">
        <v>500.0</v>
      </c>
      <c r="AD444" s="70">
        <v>83.33</v>
      </c>
      <c r="AE444" s="70">
        <v>604.0</v>
      </c>
      <c r="AF444" s="70">
        <f t="shared" si="1"/>
        <v>193</v>
      </c>
    </row>
    <row r="445">
      <c r="A445" s="46" t="s">
        <v>3207</v>
      </c>
      <c r="B445" s="95" t="s">
        <v>33</v>
      </c>
      <c r="C445" s="94" t="s">
        <v>128</v>
      </c>
      <c r="D445" s="46" t="s">
        <v>28</v>
      </c>
      <c r="E445" s="46" t="s">
        <v>28</v>
      </c>
      <c r="F445" s="46">
        <v>0.0</v>
      </c>
      <c r="G445" s="46" t="s">
        <v>31</v>
      </c>
      <c r="H445" s="46"/>
      <c r="I445" s="46"/>
      <c r="J445" s="46"/>
      <c r="K445" s="46"/>
      <c r="L445" s="46"/>
      <c r="M445" s="46"/>
      <c r="N445" s="46" t="s">
        <v>2768</v>
      </c>
      <c r="O445" s="46"/>
      <c r="P445" s="46" t="s">
        <v>3068</v>
      </c>
      <c r="Q445" s="91">
        <v>0.0</v>
      </c>
      <c r="R445" s="91">
        <v>1.0</v>
      </c>
      <c r="S445" s="91">
        <v>0.0</v>
      </c>
      <c r="T445" s="91">
        <v>1.0</v>
      </c>
      <c r="U445" s="91">
        <v>0.0</v>
      </c>
      <c r="V445" s="91">
        <v>0.0</v>
      </c>
      <c r="W445" s="91">
        <v>70.0</v>
      </c>
      <c r="X445" s="91">
        <v>120.0</v>
      </c>
      <c r="Y445" s="91">
        <v>100.0</v>
      </c>
      <c r="Z445" s="91">
        <v>145.0</v>
      </c>
      <c r="AA445" s="91">
        <v>105.0</v>
      </c>
      <c r="AB445" s="91">
        <v>20.0</v>
      </c>
      <c r="AC445" s="91">
        <v>560.0</v>
      </c>
      <c r="AD445" s="91">
        <v>93.33</v>
      </c>
      <c r="AE445" s="46"/>
      <c r="AF445" s="70">
        <f t="shared" si="1"/>
        <v>265</v>
      </c>
    </row>
    <row r="446">
      <c r="A446" s="46" t="s">
        <v>388</v>
      </c>
      <c r="B446" s="76" t="s">
        <v>44</v>
      </c>
      <c r="C446" s="78" t="s">
        <v>81</v>
      </c>
      <c r="D446" s="46" t="s">
        <v>28</v>
      </c>
      <c r="E446" s="46" t="s">
        <v>31</v>
      </c>
      <c r="F446" s="46">
        <v>1.0</v>
      </c>
      <c r="G446" s="46"/>
      <c r="H446" s="46"/>
      <c r="I446" s="46"/>
      <c r="J446" s="46"/>
      <c r="K446" s="46"/>
      <c r="L446" s="46"/>
      <c r="M446" s="46"/>
      <c r="N446" s="46" t="s">
        <v>2803</v>
      </c>
      <c r="O446" s="46"/>
      <c r="P446" s="46" t="s">
        <v>3208</v>
      </c>
      <c r="Q446" s="70">
        <v>1.0</v>
      </c>
      <c r="R446" s="70">
        <v>0.0</v>
      </c>
      <c r="S446" s="70">
        <v>0.0</v>
      </c>
      <c r="T446" s="70">
        <v>0.0</v>
      </c>
      <c r="U446" s="70">
        <v>0.0</v>
      </c>
      <c r="V446" s="70">
        <v>0.0</v>
      </c>
      <c r="W446" s="70">
        <v>75.0</v>
      </c>
      <c r="X446" s="70">
        <v>38.0</v>
      </c>
      <c r="Y446" s="70">
        <v>38.0</v>
      </c>
      <c r="Z446" s="70">
        <v>56.0</v>
      </c>
      <c r="AA446" s="70">
        <v>56.0</v>
      </c>
      <c r="AB446" s="70">
        <v>67.0</v>
      </c>
      <c r="AC446" s="70">
        <v>330.0</v>
      </c>
      <c r="AD446" s="70">
        <v>55.0</v>
      </c>
      <c r="AE446" s="70">
        <v>855.0</v>
      </c>
      <c r="AF446" s="70">
        <f t="shared" si="1"/>
        <v>94</v>
      </c>
    </row>
    <row r="447">
      <c r="A447" s="46" t="s">
        <v>880</v>
      </c>
      <c r="B447" s="76" t="s">
        <v>44</v>
      </c>
      <c r="C447" s="78" t="s">
        <v>81</v>
      </c>
      <c r="D447" s="46" t="s">
        <v>28</v>
      </c>
      <c r="E447" s="46" t="s">
        <v>28</v>
      </c>
      <c r="F447" s="46">
        <v>0.0</v>
      </c>
      <c r="G447" s="46" t="s">
        <v>31</v>
      </c>
      <c r="H447" s="46"/>
      <c r="I447" s="46"/>
      <c r="J447" s="46"/>
      <c r="K447" s="46"/>
      <c r="L447" s="46"/>
      <c r="M447" s="46"/>
      <c r="N447" s="46" t="s">
        <v>2803</v>
      </c>
      <c r="O447" s="46"/>
      <c r="P447" s="46" t="s">
        <v>3209</v>
      </c>
      <c r="Q447" s="70">
        <v>2.0</v>
      </c>
      <c r="R447" s="70">
        <v>0.0</v>
      </c>
      <c r="S447" s="70">
        <v>0.0</v>
      </c>
      <c r="T447" s="70">
        <v>0.0</v>
      </c>
      <c r="U447" s="70">
        <v>0.0</v>
      </c>
      <c r="V447" s="70">
        <v>0.0</v>
      </c>
      <c r="W447" s="70">
        <v>125.0</v>
      </c>
      <c r="X447" s="70">
        <v>58.0</v>
      </c>
      <c r="Y447" s="70">
        <v>58.0</v>
      </c>
      <c r="Z447" s="70">
        <v>76.0</v>
      </c>
      <c r="AA447" s="70">
        <v>76.0</v>
      </c>
      <c r="AB447" s="70">
        <v>67.0</v>
      </c>
      <c r="AC447" s="70">
        <v>460.0</v>
      </c>
      <c r="AD447" s="70">
        <v>76.67</v>
      </c>
      <c r="AE447" s="70">
        <v>856.0</v>
      </c>
      <c r="AF447" s="70">
        <f t="shared" si="1"/>
        <v>134</v>
      </c>
    </row>
    <row r="448">
      <c r="A448" s="46" t="s">
        <v>881</v>
      </c>
      <c r="B448" s="76" t="s">
        <v>44</v>
      </c>
      <c r="C448" s="85" t="s">
        <v>121</v>
      </c>
      <c r="D448" s="46" t="s">
        <v>28</v>
      </c>
      <c r="E448" s="46" t="s">
        <v>31</v>
      </c>
      <c r="F448" s="46" t="s">
        <v>82</v>
      </c>
      <c r="G448" s="46" t="s">
        <v>31</v>
      </c>
      <c r="H448" s="46"/>
      <c r="I448" s="46"/>
      <c r="J448" s="46"/>
      <c r="K448" s="46"/>
      <c r="L448" s="46"/>
      <c r="M448" s="46"/>
      <c r="N448" s="46" t="s">
        <v>2780</v>
      </c>
      <c r="O448" s="46" t="s">
        <v>2803</v>
      </c>
      <c r="P448" s="46" t="s">
        <v>3210</v>
      </c>
      <c r="Q448" s="70">
        <v>1.0</v>
      </c>
      <c r="R448" s="70">
        <v>0.0</v>
      </c>
      <c r="S448" s="70">
        <v>1.0</v>
      </c>
      <c r="T448" s="70">
        <v>0.0</v>
      </c>
      <c r="U448" s="70">
        <v>0.0</v>
      </c>
      <c r="V448" s="70">
        <v>0.0</v>
      </c>
      <c r="W448" s="70">
        <v>100.0</v>
      </c>
      <c r="X448" s="70">
        <v>90.0</v>
      </c>
      <c r="Y448" s="70">
        <v>130.0</v>
      </c>
      <c r="Z448" s="70">
        <v>45.0</v>
      </c>
      <c r="AA448" s="70">
        <v>65.0</v>
      </c>
      <c r="AB448" s="70">
        <v>55.0</v>
      </c>
      <c r="AC448" s="70">
        <v>485.0</v>
      </c>
      <c r="AD448" s="70">
        <v>80.83</v>
      </c>
      <c r="AE448" s="70">
        <v>857.0</v>
      </c>
      <c r="AF448" s="70">
        <f t="shared" si="1"/>
        <v>135</v>
      </c>
    </row>
    <row r="449">
      <c r="A449" s="46" t="s">
        <v>919</v>
      </c>
      <c r="B449" s="76" t="s">
        <v>44</v>
      </c>
      <c r="C449" s="46"/>
      <c r="D449" s="46" t="s">
        <v>28</v>
      </c>
      <c r="E449" s="46" t="s">
        <v>28</v>
      </c>
      <c r="F449" s="46">
        <v>0.0</v>
      </c>
      <c r="G449" s="46" t="s">
        <v>31</v>
      </c>
      <c r="H449" s="46"/>
      <c r="I449" s="46"/>
      <c r="J449" s="46"/>
      <c r="K449" s="46"/>
      <c r="L449" s="46"/>
      <c r="M449" s="46"/>
      <c r="N449" s="46" t="s">
        <v>2768</v>
      </c>
      <c r="O449" s="46" t="s">
        <v>2803</v>
      </c>
      <c r="P449" s="46" t="s">
        <v>3211</v>
      </c>
      <c r="Q449" s="70">
        <v>2.0</v>
      </c>
      <c r="R449" s="70">
        <v>0.0</v>
      </c>
      <c r="S449" s="70">
        <v>0.0</v>
      </c>
      <c r="T449" s="70">
        <v>0.0</v>
      </c>
      <c r="U449" s="70">
        <v>0.0</v>
      </c>
      <c r="V449" s="70">
        <v>0.0</v>
      </c>
      <c r="W449" s="70">
        <v>170.0</v>
      </c>
      <c r="X449" s="70">
        <v>90.0</v>
      </c>
      <c r="Y449" s="70">
        <v>45.0</v>
      </c>
      <c r="Z449" s="70">
        <v>90.0</v>
      </c>
      <c r="AA449" s="70">
        <v>45.0</v>
      </c>
      <c r="AB449" s="70">
        <v>60.0</v>
      </c>
      <c r="AC449" s="70">
        <v>500.0</v>
      </c>
      <c r="AD449" s="70">
        <v>83.33</v>
      </c>
      <c r="AE449" s="70">
        <v>860.0</v>
      </c>
      <c r="AF449" s="70">
        <f t="shared" si="1"/>
        <v>180</v>
      </c>
    </row>
    <row r="450">
      <c r="A450" s="46" t="s">
        <v>965</v>
      </c>
      <c r="B450" s="76" t="s">
        <v>44</v>
      </c>
      <c r="C450" s="46"/>
      <c r="D450" s="46" t="s">
        <v>28</v>
      </c>
      <c r="E450" s="46" t="s">
        <v>28</v>
      </c>
      <c r="F450" s="46">
        <v>1.0</v>
      </c>
      <c r="G450" s="46"/>
      <c r="H450" s="46"/>
      <c r="I450" s="46"/>
      <c r="J450" s="46"/>
      <c r="K450" s="46"/>
      <c r="L450" s="46"/>
      <c r="M450" s="46"/>
      <c r="N450" s="46" t="s">
        <v>2780</v>
      </c>
      <c r="O450" s="46" t="s">
        <v>186</v>
      </c>
      <c r="P450" s="46" t="s">
        <v>3212</v>
      </c>
      <c r="Q450" s="70">
        <v>0.0</v>
      </c>
      <c r="R450" s="70">
        <v>0.0</v>
      </c>
      <c r="S450" s="70">
        <v>1.0</v>
      </c>
      <c r="T450" s="70">
        <v>1.0</v>
      </c>
      <c r="U450" s="70">
        <v>0.0</v>
      </c>
      <c r="V450" s="70">
        <v>0.0</v>
      </c>
      <c r="W450" s="70">
        <v>55.0</v>
      </c>
      <c r="X450" s="70">
        <v>65.0</v>
      </c>
      <c r="Y450" s="70">
        <v>95.0</v>
      </c>
      <c r="Z450" s="70">
        <v>95.0</v>
      </c>
      <c r="AA450" s="70">
        <v>45.0</v>
      </c>
      <c r="AB450" s="70">
        <v>85.0</v>
      </c>
      <c r="AC450" s="70">
        <v>440.0</v>
      </c>
      <c r="AD450" s="70">
        <v>73.33</v>
      </c>
      <c r="AE450" s="70">
        <v>864.0</v>
      </c>
      <c r="AF450" s="70">
        <f t="shared" si="1"/>
        <v>160</v>
      </c>
    </row>
    <row r="451">
      <c r="A451" s="46" t="s">
        <v>1125</v>
      </c>
      <c r="B451" s="82" t="s">
        <v>186</v>
      </c>
      <c r="C451" s="46"/>
      <c r="D451" s="46" t="s">
        <v>1127</v>
      </c>
      <c r="E451" s="46" t="s">
        <v>31</v>
      </c>
      <c r="F451" s="46">
        <v>2.0</v>
      </c>
      <c r="G451" s="46"/>
      <c r="H451" s="46"/>
      <c r="I451" s="46"/>
      <c r="J451" s="46"/>
      <c r="K451" s="46"/>
      <c r="L451" s="46"/>
      <c r="M451" s="46"/>
      <c r="N451" s="46" t="s">
        <v>2780</v>
      </c>
      <c r="O451" s="46" t="s">
        <v>186</v>
      </c>
      <c r="P451" s="46" t="s">
        <v>3213</v>
      </c>
      <c r="Q451" s="70">
        <v>0.0</v>
      </c>
      <c r="R451" s="70">
        <v>1.0</v>
      </c>
      <c r="S451" s="70">
        <v>0.0</v>
      </c>
      <c r="T451" s="70">
        <v>0.0</v>
      </c>
      <c r="U451" s="70">
        <v>0.0</v>
      </c>
      <c r="V451" s="70">
        <v>0.0</v>
      </c>
      <c r="W451" s="70">
        <v>41.0</v>
      </c>
      <c r="X451" s="70">
        <v>64.0</v>
      </c>
      <c r="Y451" s="70">
        <v>45.0</v>
      </c>
      <c r="Z451" s="70">
        <v>50.0</v>
      </c>
      <c r="AA451" s="70">
        <v>50.0</v>
      </c>
      <c r="AB451" s="70">
        <v>50.0</v>
      </c>
      <c r="AC451" s="70">
        <v>300.0</v>
      </c>
      <c r="AD451" s="70">
        <v>50.0</v>
      </c>
      <c r="AE451" s="70">
        <v>865.0</v>
      </c>
      <c r="AF451" s="70">
        <f t="shared" si="1"/>
        <v>114</v>
      </c>
    </row>
    <row r="452">
      <c r="A452" s="46" t="s">
        <v>3214</v>
      </c>
      <c r="B452" s="93" t="s">
        <v>44</v>
      </c>
      <c r="C452" s="80" t="s">
        <v>147</v>
      </c>
      <c r="D452" s="46" t="s">
        <v>28</v>
      </c>
      <c r="E452" s="46" t="s">
        <v>28</v>
      </c>
      <c r="F452" s="46">
        <v>0.0</v>
      </c>
      <c r="G452" s="46" t="s">
        <v>31</v>
      </c>
      <c r="H452" s="46"/>
      <c r="I452" s="46"/>
      <c r="J452" s="46"/>
      <c r="K452" s="46"/>
      <c r="L452" s="46"/>
      <c r="M452" s="46"/>
      <c r="N452" s="46" t="s">
        <v>2803</v>
      </c>
      <c r="O452" s="46"/>
      <c r="P452" s="46" t="s">
        <v>3215</v>
      </c>
      <c r="Q452" s="91">
        <v>0.0</v>
      </c>
      <c r="R452" s="91">
        <v>2.0</v>
      </c>
      <c r="S452" s="91">
        <v>0.0</v>
      </c>
      <c r="T452" s="91">
        <v>0.0</v>
      </c>
      <c r="U452" s="91">
        <v>0.0</v>
      </c>
      <c r="V452" s="91">
        <v>0.0</v>
      </c>
      <c r="W452" s="91">
        <v>70.0</v>
      </c>
      <c r="X452" s="91">
        <v>140.0</v>
      </c>
      <c r="Y452" s="91">
        <v>70.0</v>
      </c>
      <c r="Z452" s="91">
        <v>110.0</v>
      </c>
      <c r="AA452" s="91">
        <v>65.0</v>
      </c>
      <c r="AB452" s="91">
        <v>105.0</v>
      </c>
      <c r="AC452" s="91">
        <v>560.0</v>
      </c>
      <c r="AD452" s="91">
        <v>93.33</v>
      </c>
      <c r="AE452" s="46"/>
      <c r="AF452" s="70">
        <f t="shared" si="1"/>
        <v>250</v>
      </c>
    </row>
    <row r="453">
      <c r="A453" s="46" t="s">
        <v>949</v>
      </c>
      <c r="B453" s="76" t="s">
        <v>44</v>
      </c>
      <c r="C453" s="81" t="s">
        <v>111</v>
      </c>
      <c r="D453" s="46" t="s">
        <v>28</v>
      </c>
      <c r="E453" s="46" t="s">
        <v>31</v>
      </c>
      <c r="F453" s="46">
        <v>1.0</v>
      </c>
      <c r="G453" s="46"/>
      <c r="H453" s="46"/>
      <c r="I453" s="46"/>
      <c r="J453" s="46" t="s">
        <v>31</v>
      </c>
      <c r="K453" s="46"/>
      <c r="L453" s="46"/>
      <c r="M453" s="46"/>
      <c r="N453" s="46" t="s">
        <v>2763</v>
      </c>
      <c r="O453" s="46" t="s">
        <v>2780</v>
      </c>
      <c r="P453" s="46" t="s">
        <v>3216</v>
      </c>
      <c r="Q453" s="70">
        <v>1.0</v>
      </c>
      <c r="R453" s="70">
        <v>0.0</v>
      </c>
      <c r="S453" s="70">
        <v>0.0</v>
      </c>
      <c r="T453" s="70">
        <v>0.0</v>
      </c>
      <c r="U453" s="70">
        <v>0.0</v>
      </c>
      <c r="V453" s="70">
        <v>0.0</v>
      </c>
      <c r="W453" s="70">
        <v>90.0</v>
      </c>
      <c r="X453" s="70">
        <v>65.0</v>
      </c>
      <c r="Y453" s="70">
        <v>65.0</v>
      </c>
      <c r="Z453" s="70">
        <v>40.0</v>
      </c>
      <c r="AA453" s="70">
        <v>40.0</v>
      </c>
      <c r="AB453" s="70">
        <v>15.0</v>
      </c>
      <c r="AC453" s="70">
        <v>315.0</v>
      </c>
      <c r="AD453" s="70">
        <v>52.5</v>
      </c>
      <c r="AE453" s="70">
        <v>930.0</v>
      </c>
      <c r="AF453" s="70">
        <f t="shared" si="1"/>
        <v>105</v>
      </c>
    </row>
    <row r="454">
      <c r="A454" s="46" t="s">
        <v>603</v>
      </c>
      <c r="B454" s="76" t="s">
        <v>44</v>
      </c>
      <c r="C454" s="69" t="s">
        <v>30</v>
      </c>
      <c r="D454" s="46" t="s">
        <v>28</v>
      </c>
      <c r="E454" s="46" t="s">
        <v>31</v>
      </c>
      <c r="F454" s="46">
        <v>1.0</v>
      </c>
      <c r="G454" s="46"/>
      <c r="H454" s="46"/>
      <c r="I454" s="46"/>
      <c r="J454" s="46"/>
      <c r="K454" s="46"/>
      <c r="L454" s="46"/>
      <c r="M454" s="46"/>
      <c r="N454" s="46" t="s">
        <v>2877</v>
      </c>
      <c r="O454" s="46"/>
      <c r="P454" s="46" t="s">
        <v>3217</v>
      </c>
      <c r="Q454" s="70">
        <v>0.0</v>
      </c>
      <c r="R454" s="70">
        <v>0.0</v>
      </c>
      <c r="S454" s="70">
        <v>0.0</v>
      </c>
      <c r="T454" s="70">
        <v>0.0</v>
      </c>
      <c r="U454" s="70">
        <v>1.0</v>
      </c>
      <c r="V454" s="70">
        <v>0.0</v>
      </c>
      <c r="W454" s="70">
        <v>40.0</v>
      </c>
      <c r="X454" s="70">
        <v>40.0</v>
      </c>
      <c r="Y454" s="70">
        <v>35.0</v>
      </c>
      <c r="Z454" s="70">
        <v>50.0</v>
      </c>
      <c r="AA454" s="70">
        <v>100.0</v>
      </c>
      <c r="AB454" s="70">
        <v>70.0</v>
      </c>
      <c r="AC454" s="70">
        <v>335.0</v>
      </c>
      <c r="AD454" s="70">
        <v>55.83</v>
      </c>
      <c r="AE454" s="70">
        <v>1002.0</v>
      </c>
      <c r="AF454" s="70">
        <f t="shared" si="1"/>
        <v>90</v>
      </c>
    </row>
    <row r="455">
      <c r="A455" s="46" t="s">
        <v>966</v>
      </c>
      <c r="B455" s="76" t="s">
        <v>44</v>
      </c>
      <c r="C455" s="69" t="s">
        <v>30</v>
      </c>
      <c r="D455" s="46" t="s">
        <v>28</v>
      </c>
      <c r="E455" s="46" t="s">
        <v>28</v>
      </c>
      <c r="F455" s="46">
        <v>0.0</v>
      </c>
      <c r="G455" s="46" t="s">
        <v>31</v>
      </c>
      <c r="H455" s="46"/>
      <c r="I455" s="46"/>
      <c r="J455" s="46"/>
      <c r="K455" s="46"/>
      <c r="L455" s="46"/>
      <c r="M455" s="46"/>
      <c r="N455" s="46" t="s">
        <v>2877</v>
      </c>
      <c r="O455" s="46"/>
      <c r="P455" s="46" t="s">
        <v>3218</v>
      </c>
      <c r="Q455" s="70">
        <v>0.0</v>
      </c>
      <c r="R455" s="70">
        <v>0.0</v>
      </c>
      <c r="S455" s="70">
        <v>0.0</v>
      </c>
      <c r="T455" s="70">
        <v>0.0</v>
      </c>
      <c r="U455" s="70">
        <v>2.0</v>
      </c>
      <c r="V455" s="70">
        <v>0.0</v>
      </c>
      <c r="W455" s="70">
        <v>80.0</v>
      </c>
      <c r="X455" s="70">
        <v>70.0</v>
      </c>
      <c r="Y455" s="70">
        <v>65.0</v>
      </c>
      <c r="Z455" s="70">
        <v>80.0</v>
      </c>
      <c r="AA455" s="70">
        <v>120.0</v>
      </c>
      <c r="AB455" s="70">
        <v>100.0</v>
      </c>
      <c r="AC455" s="70">
        <v>515.0</v>
      </c>
      <c r="AD455" s="70">
        <v>85.83</v>
      </c>
      <c r="AE455" s="70">
        <v>1005.0</v>
      </c>
      <c r="AF455" s="70">
        <f t="shared" si="1"/>
        <v>150</v>
      </c>
    </row>
    <row r="456">
      <c r="A456" s="46" t="s">
        <v>979</v>
      </c>
      <c r="B456" s="76" t="s">
        <v>44</v>
      </c>
      <c r="C456" s="72" t="s">
        <v>56</v>
      </c>
      <c r="D456" s="46" t="s">
        <v>28</v>
      </c>
      <c r="E456" s="46" t="s">
        <v>31</v>
      </c>
      <c r="F456" s="46">
        <v>1.0</v>
      </c>
      <c r="G456" s="46"/>
      <c r="H456" s="46"/>
      <c r="I456" s="46"/>
      <c r="J456" s="46"/>
      <c r="K456" s="46"/>
      <c r="L456" s="46"/>
      <c r="M456" s="46"/>
      <c r="N456" s="46" t="s">
        <v>2780</v>
      </c>
      <c r="O456" s="46" t="s">
        <v>56</v>
      </c>
      <c r="P456" s="46" t="s">
        <v>3219</v>
      </c>
      <c r="Q456" s="70">
        <v>0.0</v>
      </c>
      <c r="R456" s="70">
        <v>0.0</v>
      </c>
      <c r="S456" s="70">
        <v>0.0</v>
      </c>
      <c r="T456" s="70">
        <v>0.0</v>
      </c>
      <c r="U456" s="70">
        <v>0.0</v>
      </c>
      <c r="V456" s="70">
        <v>1.0</v>
      </c>
      <c r="W456" s="70">
        <v>40.0</v>
      </c>
      <c r="X456" s="70">
        <v>30.0</v>
      </c>
      <c r="Y456" s="70">
        <v>30.0</v>
      </c>
      <c r="Z456" s="70">
        <v>55.0</v>
      </c>
      <c r="AA456" s="70">
        <v>30.0</v>
      </c>
      <c r="AB456" s="70">
        <v>85.0</v>
      </c>
      <c r="AC456" s="70">
        <v>270.0</v>
      </c>
      <c r="AD456" s="70">
        <v>45.0</v>
      </c>
      <c r="AE456" s="70">
        <v>1007.0</v>
      </c>
      <c r="AF456" s="70">
        <f t="shared" si="1"/>
        <v>85</v>
      </c>
    </row>
    <row r="457">
      <c r="A457" s="46" t="s">
        <v>977</v>
      </c>
      <c r="B457" s="76" t="s">
        <v>44</v>
      </c>
      <c r="C457" s="72" t="s">
        <v>56</v>
      </c>
      <c r="D457" s="46" t="s">
        <v>28</v>
      </c>
      <c r="E457" s="46" t="s">
        <v>28</v>
      </c>
      <c r="F457" s="46">
        <v>0.0</v>
      </c>
      <c r="G457" s="46" t="s">
        <v>31</v>
      </c>
      <c r="H457" s="46"/>
      <c r="I457" s="46"/>
      <c r="J457" s="46"/>
      <c r="K457" s="46"/>
      <c r="L457" s="46"/>
      <c r="M457" s="46"/>
      <c r="N457" s="46" t="s">
        <v>2780</v>
      </c>
      <c r="O457" s="46" t="s">
        <v>56</v>
      </c>
      <c r="P457" s="46" t="s">
        <v>3220</v>
      </c>
      <c r="Q457" s="70">
        <v>0.0</v>
      </c>
      <c r="R457" s="70">
        <v>0.0</v>
      </c>
      <c r="S457" s="70">
        <v>2.0</v>
      </c>
      <c r="T457" s="70">
        <v>0.0</v>
      </c>
      <c r="U457" s="70">
        <v>0.0</v>
      </c>
      <c r="V457" s="70">
        <v>0.0</v>
      </c>
      <c r="W457" s="70">
        <v>60.0</v>
      </c>
      <c r="X457" s="70">
        <v>50.0</v>
      </c>
      <c r="Y457" s="70">
        <v>100.0</v>
      </c>
      <c r="Z457" s="70">
        <v>95.0</v>
      </c>
      <c r="AA457" s="70">
        <v>70.0</v>
      </c>
      <c r="AB457" s="70">
        <v>65.0</v>
      </c>
      <c r="AC457" s="70">
        <v>440.0</v>
      </c>
      <c r="AD457" s="70">
        <v>73.33</v>
      </c>
      <c r="AE457" s="70">
        <v>1008.0</v>
      </c>
      <c r="AF457" s="70">
        <f t="shared" si="1"/>
        <v>145</v>
      </c>
    </row>
    <row r="458">
      <c r="A458" s="46" t="s">
        <v>974</v>
      </c>
      <c r="B458" s="76" t="s">
        <v>44</v>
      </c>
      <c r="C458" s="80" t="s">
        <v>147</v>
      </c>
      <c r="D458" s="46" t="s">
        <v>28</v>
      </c>
      <c r="E458" s="46" t="s">
        <v>28</v>
      </c>
      <c r="F458" s="46">
        <v>0.0</v>
      </c>
      <c r="G458" s="46" t="s">
        <v>31</v>
      </c>
      <c r="H458" s="46"/>
      <c r="I458" s="46"/>
      <c r="J458" s="46"/>
      <c r="K458" s="46"/>
      <c r="L458" s="46"/>
      <c r="M458" s="46"/>
      <c r="N458" s="46" t="s">
        <v>2803</v>
      </c>
      <c r="O458" s="46"/>
      <c r="P458" s="46" t="s">
        <v>3215</v>
      </c>
      <c r="Q458" s="70">
        <v>0.0</v>
      </c>
      <c r="R458" s="70">
        <v>2.0</v>
      </c>
      <c r="S458" s="70">
        <v>0.0</v>
      </c>
      <c r="T458" s="70">
        <v>0.0</v>
      </c>
      <c r="U458" s="70">
        <v>0.0</v>
      </c>
      <c r="V458" s="70">
        <v>0.0</v>
      </c>
      <c r="W458" s="70">
        <v>70.0</v>
      </c>
      <c r="X458" s="70">
        <v>120.0</v>
      </c>
      <c r="Y458" s="70">
        <v>40.0</v>
      </c>
      <c r="Z458" s="70">
        <v>95.0</v>
      </c>
      <c r="AA458" s="70">
        <v>40.0</v>
      </c>
      <c r="AB458" s="70">
        <v>95.0</v>
      </c>
      <c r="AC458" s="70">
        <v>460.0</v>
      </c>
      <c r="AD458" s="70">
        <v>76.67</v>
      </c>
      <c r="AE458" s="70">
        <v>1016.0</v>
      </c>
      <c r="AF458" s="70">
        <f t="shared" si="1"/>
        <v>215</v>
      </c>
    </row>
    <row r="459">
      <c r="A459" s="46" t="s">
        <v>1040</v>
      </c>
      <c r="B459" s="78" t="s">
        <v>81</v>
      </c>
      <c r="C459" s="46"/>
      <c r="D459" s="46" t="s">
        <v>28</v>
      </c>
      <c r="E459" s="46" t="s">
        <v>28</v>
      </c>
      <c r="F459" s="46">
        <v>1.0</v>
      </c>
      <c r="G459" s="46"/>
      <c r="H459" s="46"/>
      <c r="I459" s="46"/>
      <c r="J459" s="46"/>
      <c r="K459" s="46"/>
      <c r="L459" s="46"/>
      <c r="M459" s="46"/>
      <c r="N459" s="46" t="s">
        <v>2801</v>
      </c>
      <c r="O459" s="46"/>
      <c r="P459" s="46" t="s">
        <v>3221</v>
      </c>
      <c r="Q459" s="70">
        <v>0.0</v>
      </c>
      <c r="R459" s="70">
        <v>2.0</v>
      </c>
      <c r="S459" s="70">
        <v>0.0</v>
      </c>
      <c r="T459" s="70">
        <v>0.0</v>
      </c>
      <c r="U459" s="70">
        <v>0.0</v>
      </c>
      <c r="V459" s="70">
        <v>0.0</v>
      </c>
      <c r="W459" s="70">
        <v>65.0</v>
      </c>
      <c r="X459" s="70">
        <v>85.0</v>
      </c>
      <c r="Y459" s="70">
        <v>70.0</v>
      </c>
      <c r="Z459" s="70">
        <v>75.0</v>
      </c>
      <c r="AA459" s="70">
        <v>70.0</v>
      </c>
      <c r="AB459" s="70">
        <v>40.0</v>
      </c>
      <c r="AC459" s="70">
        <v>405.0</v>
      </c>
      <c r="AD459" s="70">
        <v>67.5</v>
      </c>
      <c r="AE459" s="70">
        <v>1021.0</v>
      </c>
      <c r="AF459" s="70">
        <f t="shared" si="1"/>
        <v>160</v>
      </c>
    </row>
    <row r="460">
      <c r="A460" s="46" t="s">
        <v>937</v>
      </c>
      <c r="B460" s="69" t="s">
        <v>30</v>
      </c>
      <c r="C460" s="82" t="s">
        <v>186</v>
      </c>
      <c r="D460" s="46" t="s">
        <v>28</v>
      </c>
      <c r="E460" s="46" t="s">
        <v>28</v>
      </c>
      <c r="F460" s="46">
        <v>0.0</v>
      </c>
      <c r="G460" s="46" t="s">
        <v>31</v>
      </c>
      <c r="H460" s="46"/>
      <c r="I460" s="46"/>
      <c r="J460" s="46"/>
      <c r="K460" s="46"/>
      <c r="L460" s="46"/>
      <c r="M460" s="46"/>
      <c r="N460" s="46" t="s">
        <v>2780</v>
      </c>
      <c r="O460" s="46" t="s">
        <v>186</v>
      </c>
      <c r="P460" s="46" t="s">
        <v>3222</v>
      </c>
      <c r="Q460" s="70">
        <v>0.0</v>
      </c>
      <c r="R460" s="70">
        <v>0.0</v>
      </c>
      <c r="S460" s="70">
        <v>0.0</v>
      </c>
      <c r="T460" s="70">
        <v>0.0</v>
      </c>
      <c r="U460" s="70">
        <v>2.0</v>
      </c>
      <c r="V460" s="70">
        <v>0.0</v>
      </c>
      <c r="W460" s="70">
        <v>65.0</v>
      </c>
      <c r="X460" s="70">
        <v>75.0</v>
      </c>
      <c r="Y460" s="70">
        <v>90.0</v>
      </c>
      <c r="Z460" s="70">
        <v>97.0</v>
      </c>
      <c r="AA460" s="70">
        <v>123.0</v>
      </c>
      <c r="AB460" s="70">
        <v>44.0</v>
      </c>
      <c r="AC460" s="70">
        <v>494.0</v>
      </c>
      <c r="AD460" s="70">
        <v>82.33</v>
      </c>
      <c r="AE460" s="70">
        <v>1022.0</v>
      </c>
      <c r="AF460" s="70">
        <f t="shared" si="1"/>
        <v>172</v>
      </c>
    </row>
    <row r="461">
      <c r="A461" s="46" t="s">
        <v>1041</v>
      </c>
      <c r="B461" s="76" t="s">
        <v>44</v>
      </c>
      <c r="C461" s="89" t="s">
        <v>177</v>
      </c>
      <c r="D461" s="46" t="s">
        <v>28</v>
      </c>
      <c r="E461" s="46" t="s">
        <v>28</v>
      </c>
      <c r="F461" s="46">
        <v>0.0</v>
      </c>
      <c r="G461" s="46" t="s">
        <v>31</v>
      </c>
      <c r="H461" s="46"/>
      <c r="I461" s="46"/>
      <c r="J461" s="46"/>
      <c r="K461" s="46"/>
      <c r="L461" s="46"/>
      <c r="M461" s="46"/>
      <c r="N461" s="46" t="s">
        <v>2801</v>
      </c>
      <c r="O461" s="46"/>
      <c r="P461" s="46" t="s">
        <v>3223</v>
      </c>
      <c r="Q461" s="70">
        <v>0.0</v>
      </c>
      <c r="R461" s="70">
        <v>0.0</v>
      </c>
      <c r="S461" s="70">
        <v>0.0</v>
      </c>
      <c r="T461" s="70">
        <v>0.0</v>
      </c>
      <c r="U461" s="70">
        <v>2.0</v>
      </c>
      <c r="V461" s="70">
        <v>0.0</v>
      </c>
      <c r="W461" s="70">
        <v>100.0</v>
      </c>
      <c r="X461" s="70">
        <v>60.0</v>
      </c>
      <c r="Y461" s="70">
        <v>70.0</v>
      </c>
      <c r="Z461" s="70">
        <v>85.0</v>
      </c>
      <c r="AA461" s="70">
        <v>105.0</v>
      </c>
      <c r="AB461" s="70">
        <v>60.0</v>
      </c>
      <c r="AC461" s="70">
        <v>480.0</v>
      </c>
      <c r="AD461" s="70">
        <v>80.0</v>
      </c>
      <c r="AE461" s="70">
        <v>1024.0</v>
      </c>
      <c r="AF461" s="70">
        <f t="shared" si="1"/>
        <v>145</v>
      </c>
    </row>
    <row r="462">
      <c r="A462" s="46" t="s">
        <v>1042</v>
      </c>
      <c r="B462" s="69" t="s">
        <v>30</v>
      </c>
      <c r="C462" s="76" t="s">
        <v>44</v>
      </c>
      <c r="D462" s="46" t="s">
        <v>28</v>
      </c>
      <c r="E462" s="46" t="s">
        <v>28</v>
      </c>
      <c r="F462" s="46">
        <v>0.0</v>
      </c>
      <c r="G462" s="46" t="s">
        <v>31</v>
      </c>
      <c r="H462" s="46"/>
      <c r="I462" s="46"/>
      <c r="J462" s="46"/>
      <c r="K462" s="46"/>
      <c r="L462" s="46"/>
      <c r="M462" s="46"/>
      <c r="N462" s="46" t="s">
        <v>2780</v>
      </c>
      <c r="O462" s="46"/>
      <c r="P462" s="46" t="s">
        <v>3224</v>
      </c>
      <c r="Q462" s="70">
        <v>0.0</v>
      </c>
      <c r="R462" s="70">
        <v>0.0</v>
      </c>
      <c r="S462" s="70">
        <v>2.0</v>
      </c>
      <c r="T462" s="70">
        <v>0.0</v>
      </c>
      <c r="U462" s="70">
        <v>0.0</v>
      </c>
      <c r="V462" s="70">
        <v>0.0</v>
      </c>
      <c r="W462" s="70">
        <v>50.0</v>
      </c>
      <c r="X462" s="70">
        <v>63.0</v>
      </c>
      <c r="Y462" s="70">
        <v>152.0</v>
      </c>
      <c r="Z462" s="70">
        <v>53.0</v>
      </c>
      <c r="AA462" s="70">
        <v>142.0</v>
      </c>
      <c r="AB462" s="70">
        <v>35.0</v>
      </c>
      <c r="AC462" s="70">
        <v>495.0</v>
      </c>
      <c r="AD462" s="70">
        <v>82.5</v>
      </c>
      <c r="AE462" s="70">
        <v>1026.0</v>
      </c>
      <c r="AF462" s="70">
        <f t="shared" si="1"/>
        <v>116</v>
      </c>
    </row>
    <row r="463">
      <c r="A463" s="46" t="s">
        <v>1036</v>
      </c>
      <c r="B463" s="79" t="s">
        <v>90</v>
      </c>
      <c r="C463" s="76" t="s">
        <v>44</v>
      </c>
      <c r="D463" s="46" t="s">
        <v>28</v>
      </c>
      <c r="E463" s="46" t="s">
        <v>31</v>
      </c>
      <c r="F463" s="46">
        <v>1.0</v>
      </c>
      <c r="G463" s="46"/>
      <c r="H463" s="46"/>
      <c r="I463" s="46"/>
      <c r="J463" s="46"/>
      <c r="K463" s="46"/>
      <c r="L463" s="46"/>
      <c r="M463" s="46"/>
      <c r="N463" s="46" t="s">
        <v>90</v>
      </c>
      <c r="O463" s="46" t="s">
        <v>2877</v>
      </c>
      <c r="P463" s="46" t="s">
        <v>3225</v>
      </c>
      <c r="Q463" s="70">
        <v>0.0</v>
      </c>
      <c r="R463" s="70">
        <v>0.0</v>
      </c>
      <c r="S463" s="70">
        <v>0.0</v>
      </c>
      <c r="T463" s="70">
        <v>0.0</v>
      </c>
      <c r="U463" s="70">
        <v>0.0</v>
      </c>
      <c r="V463" s="70">
        <v>1.0</v>
      </c>
      <c r="W463" s="70">
        <v>25.0</v>
      </c>
      <c r="X463" s="70">
        <v>35.0</v>
      </c>
      <c r="Y463" s="70">
        <v>40.0</v>
      </c>
      <c r="Z463" s="70">
        <v>20.0</v>
      </c>
      <c r="AA463" s="70">
        <v>30.0</v>
      </c>
      <c r="AB463" s="70">
        <v>80.0</v>
      </c>
      <c r="AC463" s="70">
        <v>230.0</v>
      </c>
      <c r="AD463" s="70">
        <v>38.33</v>
      </c>
      <c r="AE463" s="70">
        <v>1027.0</v>
      </c>
      <c r="AF463" s="70">
        <f t="shared" si="1"/>
        <v>55</v>
      </c>
    </row>
    <row r="464">
      <c r="A464" s="46" t="s">
        <v>770</v>
      </c>
      <c r="B464" s="89" t="s">
        <v>177</v>
      </c>
      <c r="C464" s="68" t="s">
        <v>29</v>
      </c>
      <c r="D464" s="46" t="s">
        <v>28</v>
      </c>
      <c r="E464" s="46" t="s">
        <v>31</v>
      </c>
      <c r="F464" s="46" t="s">
        <v>82</v>
      </c>
      <c r="G464" s="46" t="s">
        <v>31</v>
      </c>
      <c r="H464" s="46"/>
      <c r="I464" s="46"/>
      <c r="J464" s="46"/>
      <c r="K464" s="46"/>
      <c r="L464" s="46"/>
      <c r="M464" s="46"/>
      <c r="N464" s="46" t="s">
        <v>2808</v>
      </c>
      <c r="O464" s="46"/>
      <c r="P464" s="46" t="s">
        <v>3226</v>
      </c>
      <c r="Q464" s="70">
        <v>0.0</v>
      </c>
      <c r="R464" s="70">
        <v>2.0</v>
      </c>
      <c r="S464" s="70">
        <v>0.0</v>
      </c>
      <c r="T464" s="70">
        <v>0.0</v>
      </c>
      <c r="U464" s="70">
        <v>0.0</v>
      </c>
      <c r="V464" s="70">
        <v>0.0</v>
      </c>
      <c r="W464" s="70">
        <v>70.0</v>
      </c>
      <c r="X464" s="70">
        <v>131.0</v>
      </c>
      <c r="Y464" s="70">
        <v>100.0</v>
      </c>
      <c r="Z464" s="70">
        <v>86.0</v>
      </c>
      <c r="AA464" s="70">
        <v>90.0</v>
      </c>
      <c r="AB464" s="70">
        <v>40.0</v>
      </c>
      <c r="AC464" s="70">
        <v>517.0</v>
      </c>
      <c r="AD464" s="70">
        <v>86.17</v>
      </c>
      <c r="AE464" s="70">
        <v>1029.0</v>
      </c>
      <c r="AF464" s="70">
        <f t="shared" si="1"/>
        <v>217</v>
      </c>
    </row>
    <row r="465">
      <c r="A465" s="46" t="s">
        <v>1035</v>
      </c>
      <c r="B465" s="79" t="s">
        <v>90</v>
      </c>
      <c r="C465" s="76" t="s">
        <v>44</v>
      </c>
      <c r="D465" s="46" t="s">
        <v>28</v>
      </c>
      <c r="E465" s="46" t="s">
        <v>28</v>
      </c>
      <c r="F465" s="46">
        <v>0.0</v>
      </c>
      <c r="G465" s="46" t="s">
        <v>31</v>
      </c>
      <c r="H465" s="46"/>
      <c r="I465" s="46"/>
      <c r="J465" s="46"/>
      <c r="K465" s="46"/>
      <c r="L465" s="46"/>
      <c r="M465" s="46"/>
      <c r="N465" s="46" t="s">
        <v>90</v>
      </c>
      <c r="O465" s="46" t="s">
        <v>2877</v>
      </c>
      <c r="P465" s="46" t="s">
        <v>3227</v>
      </c>
      <c r="Q465" s="70">
        <v>0.0</v>
      </c>
      <c r="R465" s="70">
        <v>0.0</v>
      </c>
      <c r="S465" s="70">
        <v>2.0</v>
      </c>
      <c r="T465" s="70">
        <v>0.0</v>
      </c>
      <c r="U465" s="70">
        <v>0.0</v>
      </c>
      <c r="V465" s="70">
        <v>0.0</v>
      </c>
      <c r="W465" s="70">
        <v>75.0</v>
      </c>
      <c r="X465" s="70">
        <v>125.0</v>
      </c>
      <c r="Y465" s="70">
        <v>140.0</v>
      </c>
      <c r="Z465" s="70">
        <v>60.0</v>
      </c>
      <c r="AA465" s="70">
        <v>90.0</v>
      </c>
      <c r="AB465" s="70">
        <v>40.0</v>
      </c>
      <c r="AC465" s="70">
        <v>530.0</v>
      </c>
      <c r="AD465" s="70">
        <v>88.33</v>
      </c>
      <c r="AE465" s="70">
        <v>1037.0</v>
      </c>
      <c r="AF465" s="70">
        <f t="shared" si="1"/>
        <v>185</v>
      </c>
    </row>
    <row r="466">
      <c r="A466" s="46" t="s">
        <v>973</v>
      </c>
      <c r="B466" s="76" t="s">
        <v>44</v>
      </c>
      <c r="C466" s="46"/>
      <c r="D466" s="46" t="s">
        <v>28</v>
      </c>
      <c r="E466" s="46" t="s">
        <v>28</v>
      </c>
      <c r="F466" s="46">
        <v>0.0</v>
      </c>
      <c r="G466" s="46" t="s">
        <v>31</v>
      </c>
      <c r="H466" s="46"/>
      <c r="I466" s="46"/>
      <c r="J466" s="46"/>
      <c r="K466" s="46"/>
      <c r="L466" s="46"/>
      <c r="M466" s="46"/>
      <c r="N466" s="46" t="s">
        <v>2877</v>
      </c>
      <c r="O466" s="46"/>
      <c r="P466" s="46" t="s">
        <v>3228</v>
      </c>
      <c r="Q466" s="70">
        <v>0.0</v>
      </c>
      <c r="R466" s="70">
        <v>2.0</v>
      </c>
      <c r="S466" s="70">
        <v>0.0</v>
      </c>
      <c r="T466" s="70">
        <v>0.0</v>
      </c>
      <c r="U466" s="70">
        <v>0.0</v>
      </c>
      <c r="V466" s="70">
        <v>0.0</v>
      </c>
      <c r="W466" s="70">
        <v>55.0</v>
      </c>
      <c r="X466" s="70">
        <v>130.0</v>
      </c>
      <c r="Y466" s="70">
        <v>115.0</v>
      </c>
      <c r="Z466" s="70">
        <v>50.0</v>
      </c>
      <c r="AA466" s="70">
        <v>50.0</v>
      </c>
      <c r="AB466" s="70">
        <v>75.0</v>
      </c>
      <c r="AC466" s="70">
        <v>475.0</v>
      </c>
      <c r="AD466" s="70">
        <v>79.17</v>
      </c>
      <c r="AE466" s="70">
        <v>1040.0</v>
      </c>
      <c r="AF466" s="70">
        <f t="shared" si="1"/>
        <v>180</v>
      </c>
    </row>
    <row r="467">
      <c r="A467" s="46" t="s">
        <v>972</v>
      </c>
      <c r="B467" s="76" t="s">
        <v>44</v>
      </c>
      <c r="C467" s="80" t="s">
        <v>147</v>
      </c>
      <c r="D467" s="46" t="s">
        <v>28</v>
      </c>
      <c r="E467" s="46" t="s">
        <v>28</v>
      </c>
      <c r="F467" s="46">
        <v>0.0</v>
      </c>
      <c r="G467" s="46" t="s">
        <v>31</v>
      </c>
      <c r="H467" s="46"/>
      <c r="I467" s="46"/>
      <c r="J467" s="46"/>
      <c r="K467" s="46"/>
      <c r="L467" s="46"/>
      <c r="M467" s="46"/>
      <c r="N467" s="46" t="s">
        <v>2780</v>
      </c>
      <c r="O467" s="46" t="s">
        <v>2877</v>
      </c>
      <c r="P467" s="46" t="s">
        <v>3229</v>
      </c>
      <c r="Q467" s="70">
        <v>0.0</v>
      </c>
      <c r="R467" s="70">
        <v>2.0</v>
      </c>
      <c r="S467" s="70">
        <v>0.0</v>
      </c>
      <c r="T467" s="70">
        <v>0.0</v>
      </c>
      <c r="U467" s="70">
        <v>0.0</v>
      </c>
      <c r="V467" s="70">
        <v>0.0</v>
      </c>
      <c r="W467" s="70">
        <v>63.0</v>
      </c>
      <c r="X467" s="70">
        <v>120.0</v>
      </c>
      <c r="Y467" s="70">
        <v>85.0</v>
      </c>
      <c r="Z467" s="70">
        <v>90.0</v>
      </c>
      <c r="AA467" s="70">
        <v>55.0</v>
      </c>
      <c r="AB467" s="70">
        <v>55.0</v>
      </c>
      <c r="AC467" s="70">
        <v>468.0</v>
      </c>
      <c r="AD467" s="70">
        <v>78.0</v>
      </c>
      <c r="AE467" s="70">
        <v>1042.0</v>
      </c>
      <c r="AF467" s="70">
        <f t="shared" si="1"/>
        <v>210</v>
      </c>
    </row>
    <row r="468">
      <c r="A468" s="46" t="s">
        <v>1043</v>
      </c>
      <c r="B468" s="85" t="s">
        <v>121</v>
      </c>
      <c r="C468" s="76" t="s">
        <v>44</v>
      </c>
      <c r="D468" s="46" t="s">
        <v>28</v>
      </c>
      <c r="E468" s="46" t="s">
        <v>28</v>
      </c>
      <c r="F468" s="46">
        <v>0.0</v>
      </c>
      <c r="G468" s="46" t="s">
        <v>31</v>
      </c>
      <c r="H468" s="46"/>
      <c r="I468" s="46"/>
      <c r="J468" s="46"/>
      <c r="K468" s="46"/>
      <c r="L468" s="46"/>
      <c r="M468" s="46"/>
      <c r="N468" s="46" t="s">
        <v>2877</v>
      </c>
      <c r="O468" s="46"/>
      <c r="P468" s="46" t="s">
        <v>3230</v>
      </c>
      <c r="Q468" s="70">
        <v>0.0</v>
      </c>
      <c r="R468" s="70">
        <v>2.0</v>
      </c>
      <c r="S468" s="70">
        <v>0.0</v>
      </c>
      <c r="T468" s="70">
        <v>0.0</v>
      </c>
      <c r="U468" s="70">
        <v>0.0</v>
      </c>
      <c r="V468" s="70">
        <v>0.0</v>
      </c>
      <c r="W468" s="70">
        <v>72.0</v>
      </c>
      <c r="X468" s="70">
        <v>105.0</v>
      </c>
      <c r="Y468" s="70">
        <v>115.0</v>
      </c>
      <c r="Z468" s="70">
        <v>54.0</v>
      </c>
      <c r="AA468" s="70">
        <v>86.0</v>
      </c>
      <c r="AB468" s="70">
        <v>68.0</v>
      </c>
      <c r="AC468" s="70">
        <v>500.0</v>
      </c>
      <c r="AD468" s="70">
        <v>83.33</v>
      </c>
      <c r="AE468" s="70">
        <v>1046.0</v>
      </c>
      <c r="AF468" s="70">
        <f t="shared" si="1"/>
        <v>159</v>
      </c>
    </row>
    <row r="469">
      <c r="A469" s="46" t="s">
        <v>3231</v>
      </c>
      <c r="B469" s="102" t="s">
        <v>71</v>
      </c>
      <c r="C469" s="103" t="s">
        <v>172</v>
      </c>
      <c r="D469" s="46" t="s">
        <v>28</v>
      </c>
      <c r="E469" s="46" t="s">
        <v>28</v>
      </c>
      <c r="F469" s="46">
        <v>0.0</v>
      </c>
      <c r="G469" s="46" t="s">
        <v>31</v>
      </c>
      <c r="H469" s="46"/>
      <c r="I469" s="46"/>
      <c r="J469" s="46"/>
      <c r="K469" s="46"/>
      <c r="L469" s="46"/>
      <c r="M469" s="46"/>
      <c r="N469" s="46" t="s">
        <v>172</v>
      </c>
      <c r="O469" s="46"/>
      <c r="P469" s="46" t="s">
        <v>3042</v>
      </c>
      <c r="Q469" s="91">
        <v>2.0</v>
      </c>
      <c r="R469" s="91">
        <v>0.0</v>
      </c>
      <c r="S469" s="91">
        <v>0.0</v>
      </c>
      <c r="T469" s="91">
        <v>0.0</v>
      </c>
      <c r="U469" s="91">
        <v>0.0</v>
      </c>
      <c r="V469" s="91">
        <v>0.0</v>
      </c>
      <c r="W469" s="91">
        <v>103.0</v>
      </c>
      <c r="X469" s="91">
        <v>60.0</v>
      </c>
      <c r="Y469" s="91">
        <v>126.0</v>
      </c>
      <c r="Z469" s="91">
        <v>80.0</v>
      </c>
      <c r="AA469" s="91">
        <v>126.0</v>
      </c>
      <c r="AB469" s="91">
        <v>50.0</v>
      </c>
      <c r="AC469" s="91">
        <v>545.0</v>
      </c>
      <c r="AD469" s="91">
        <v>90.83</v>
      </c>
      <c r="AE469" s="46"/>
      <c r="AF469" s="70">
        <f t="shared" si="1"/>
        <v>140</v>
      </c>
    </row>
    <row r="470">
      <c r="A470" s="46" t="s">
        <v>968</v>
      </c>
      <c r="B470" s="79" t="s">
        <v>90</v>
      </c>
      <c r="C470" s="87" t="s">
        <v>131</v>
      </c>
      <c r="D470" s="46" t="s">
        <v>28</v>
      </c>
      <c r="E470" s="46" t="s">
        <v>28</v>
      </c>
      <c r="F470" s="46">
        <v>0.0</v>
      </c>
      <c r="G470" s="46" t="s">
        <v>31</v>
      </c>
      <c r="H470" s="46"/>
      <c r="I470" s="46"/>
      <c r="J470" s="46"/>
      <c r="K470" s="46"/>
      <c r="L470" s="46"/>
      <c r="M470" s="46"/>
      <c r="N470" s="46" t="s">
        <v>90</v>
      </c>
      <c r="O470" s="46"/>
      <c r="P470" s="46" t="s">
        <v>3232</v>
      </c>
      <c r="Q470" s="70">
        <v>0.0</v>
      </c>
      <c r="R470" s="70">
        <v>0.0</v>
      </c>
      <c r="S470" s="70">
        <v>2.0</v>
      </c>
      <c r="T470" s="70">
        <v>0.0</v>
      </c>
      <c r="U470" s="70">
        <v>0.0</v>
      </c>
      <c r="V470" s="70">
        <v>0.0</v>
      </c>
      <c r="W470" s="70">
        <v>75.0</v>
      </c>
      <c r="X470" s="70">
        <v>90.0</v>
      </c>
      <c r="Y470" s="70">
        <v>140.0</v>
      </c>
      <c r="Z470" s="70">
        <v>60.0</v>
      </c>
      <c r="AA470" s="70">
        <v>60.0</v>
      </c>
      <c r="AB470" s="70">
        <v>40.0</v>
      </c>
      <c r="AC470" s="70">
        <v>465.0</v>
      </c>
      <c r="AD470" s="70">
        <v>77.5</v>
      </c>
      <c r="AE470" s="70">
        <v>1051.0</v>
      </c>
      <c r="AF470" s="70">
        <f t="shared" si="1"/>
        <v>150</v>
      </c>
    </row>
    <row r="471">
      <c r="A471" s="46" t="s">
        <v>1060</v>
      </c>
      <c r="B471" s="68" t="s">
        <v>29</v>
      </c>
      <c r="C471" s="69" t="s">
        <v>30</v>
      </c>
      <c r="D471" s="46" t="s">
        <v>28</v>
      </c>
      <c r="E471" s="46" t="s">
        <v>28</v>
      </c>
      <c r="F471" s="46">
        <v>0.0</v>
      </c>
      <c r="G471" s="46" t="s">
        <v>31</v>
      </c>
      <c r="H471" s="46"/>
      <c r="I471" s="46"/>
      <c r="J471" s="46" t="s">
        <v>31</v>
      </c>
      <c r="K471" s="46"/>
      <c r="L471" s="46"/>
      <c r="M471" s="46"/>
      <c r="N471" s="46" t="s">
        <v>29</v>
      </c>
      <c r="O471" s="46"/>
      <c r="P471" s="46" t="s">
        <v>3233</v>
      </c>
      <c r="Q471" s="70">
        <v>0.0</v>
      </c>
      <c r="R471" s="70">
        <v>0.0</v>
      </c>
      <c r="S471" s="70">
        <v>0.0</v>
      </c>
      <c r="T471" s="70">
        <v>3.0</v>
      </c>
      <c r="U471" s="70">
        <v>0.0</v>
      </c>
      <c r="V471" s="70">
        <v>0.0</v>
      </c>
      <c r="W471" s="70">
        <v>75.0</v>
      </c>
      <c r="X471" s="70">
        <v>80.0</v>
      </c>
      <c r="Y471" s="70">
        <v>85.0</v>
      </c>
      <c r="Z471" s="70">
        <v>110.0</v>
      </c>
      <c r="AA471" s="70">
        <v>90.0</v>
      </c>
      <c r="AB471" s="70">
        <v>50.0</v>
      </c>
      <c r="AC471" s="70">
        <v>490.0</v>
      </c>
      <c r="AD471" s="70">
        <v>81.67</v>
      </c>
      <c r="AE471" s="70">
        <v>1059.0</v>
      </c>
      <c r="AF471" s="70">
        <f t="shared" si="1"/>
        <v>190</v>
      </c>
    </row>
    <row r="472">
      <c r="A472" s="46" t="s">
        <v>1061</v>
      </c>
      <c r="B472" s="79" t="s">
        <v>90</v>
      </c>
      <c r="C472" s="72" t="s">
        <v>56</v>
      </c>
      <c r="D472" s="46" t="s">
        <v>28</v>
      </c>
      <c r="E472" s="46" t="s">
        <v>28</v>
      </c>
      <c r="F472" s="46">
        <v>0.0</v>
      </c>
      <c r="G472" s="46" t="s">
        <v>31</v>
      </c>
      <c r="H472" s="46"/>
      <c r="I472" s="46"/>
      <c r="J472" s="46"/>
      <c r="K472" s="46"/>
      <c r="L472" s="46"/>
      <c r="M472" s="46"/>
      <c r="N472" s="46" t="s">
        <v>90</v>
      </c>
      <c r="O472" s="46"/>
      <c r="P472" s="46" t="s">
        <v>3234</v>
      </c>
      <c r="Q472" s="70">
        <v>0.0</v>
      </c>
      <c r="R472" s="70">
        <v>2.0</v>
      </c>
      <c r="S472" s="70">
        <v>0.0</v>
      </c>
      <c r="T472" s="70">
        <v>0.0</v>
      </c>
      <c r="U472" s="70">
        <v>0.0</v>
      </c>
      <c r="V472" s="70">
        <v>0.0</v>
      </c>
      <c r="W472" s="70">
        <v>86.0</v>
      </c>
      <c r="X472" s="70">
        <v>76.0</v>
      </c>
      <c r="Y472" s="70">
        <v>86.0</v>
      </c>
      <c r="Z472" s="70">
        <v>116.0</v>
      </c>
      <c r="AA472" s="70">
        <v>56.0</v>
      </c>
      <c r="AB472" s="70">
        <v>95.0</v>
      </c>
      <c r="AC472" s="70">
        <v>515.0</v>
      </c>
      <c r="AD472" s="70">
        <v>85.83</v>
      </c>
      <c r="AE472" s="70">
        <v>1069.0</v>
      </c>
      <c r="AF472" s="70">
        <f t="shared" si="1"/>
        <v>192</v>
      </c>
    </row>
    <row r="473">
      <c r="A473" s="46" t="s">
        <v>1059</v>
      </c>
      <c r="B473" s="76" t="s">
        <v>44</v>
      </c>
      <c r="C473" s="84" t="s">
        <v>128</v>
      </c>
      <c r="D473" s="46" t="s">
        <v>28</v>
      </c>
      <c r="E473" s="46" t="s">
        <v>28</v>
      </c>
      <c r="F473" s="46">
        <v>0.0</v>
      </c>
      <c r="G473" s="46" t="s">
        <v>31</v>
      </c>
      <c r="H473" s="46"/>
      <c r="I473" s="46"/>
      <c r="J473" s="46"/>
      <c r="K473" s="46"/>
      <c r="L473" s="46"/>
      <c r="M473" s="46"/>
      <c r="N473" s="46" t="s">
        <v>2780</v>
      </c>
      <c r="O473" s="46"/>
      <c r="P473" s="46" t="s">
        <v>3235</v>
      </c>
      <c r="Q473" s="70">
        <v>3.0</v>
      </c>
      <c r="R473" s="70">
        <v>0.0</v>
      </c>
      <c r="S473" s="70">
        <v>0.0</v>
      </c>
      <c r="T473" s="70">
        <v>0.0</v>
      </c>
      <c r="U473" s="70">
        <v>0.0</v>
      </c>
      <c r="V473" s="70">
        <v>0.0</v>
      </c>
      <c r="W473" s="70">
        <v>105.0</v>
      </c>
      <c r="X473" s="70">
        <v>95.0</v>
      </c>
      <c r="Y473" s="70">
        <v>75.0</v>
      </c>
      <c r="Z473" s="70">
        <v>85.0</v>
      </c>
      <c r="AA473" s="70">
        <v>75.0</v>
      </c>
      <c r="AB473" s="70">
        <v>74.0</v>
      </c>
      <c r="AC473" s="70">
        <v>509.0</v>
      </c>
      <c r="AD473" s="70">
        <v>84.83</v>
      </c>
      <c r="AE473" s="70">
        <v>1071.0</v>
      </c>
      <c r="AF473" s="70">
        <f t="shared" si="1"/>
        <v>180</v>
      </c>
    </row>
    <row r="474">
      <c r="A474" s="46" t="s">
        <v>981</v>
      </c>
      <c r="B474" s="79" t="s">
        <v>90</v>
      </c>
      <c r="C474" s="72" t="s">
        <v>56</v>
      </c>
      <c r="D474" s="46" t="s">
        <v>28</v>
      </c>
      <c r="E474" s="46" t="s">
        <v>28</v>
      </c>
      <c r="F474" s="46">
        <v>0.0</v>
      </c>
      <c r="G474" s="46" t="s">
        <v>31</v>
      </c>
      <c r="H474" s="46"/>
      <c r="I474" s="46"/>
      <c r="J474" s="46"/>
      <c r="K474" s="46"/>
      <c r="L474" s="46"/>
      <c r="M474" s="46"/>
      <c r="N474" s="46" t="s">
        <v>90</v>
      </c>
      <c r="O474" s="46"/>
      <c r="P474" s="46" t="s">
        <v>3236</v>
      </c>
      <c r="Q474" s="70">
        <v>0.0</v>
      </c>
      <c r="R474" s="70">
        <v>0.0</v>
      </c>
      <c r="S474" s="70">
        <v>0.0</v>
      </c>
      <c r="T474" s="70">
        <v>2.0</v>
      </c>
      <c r="U474" s="70">
        <v>1.0</v>
      </c>
      <c r="V474" s="70">
        <v>0.0</v>
      </c>
      <c r="W474" s="70">
        <v>60.0</v>
      </c>
      <c r="X474" s="70">
        <v>45.0</v>
      </c>
      <c r="Y474" s="70">
        <v>50.0</v>
      </c>
      <c r="Z474" s="70">
        <v>90.0</v>
      </c>
      <c r="AA474" s="70">
        <v>80.0</v>
      </c>
      <c r="AB474" s="70">
        <v>70.0</v>
      </c>
      <c r="AC474" s="70">
        <v>395.0</v>
      </c>
      <c r="AD474" s="70">
        <v>65.83</v>
      </c>
      <c r="AE474" s="70">
        <v>1114.0</v>
      </c>
      <c r="AF474" s="70">
        <f t="shared" si="1"/>
        <v>135</v>
      </c>
    </row>
    <row r="475">
      <c r="A475" s="46" t="s">
        <v>985</v>
      </c>
      <c r="B475" s="78" t="s">
        <v>81</v>
      </c>
      <c r="C475" s="46"/>
      <c r="D475" s="46" t="s">
        <v>28</v>
      </c>
      <c r="E475" s="46" t="s">
        <v>28</v>
      </c>
      <c r="F475" s="46">
        <v>0.0</v>
      </c>
      <c r="G475" s="46" t="s">
        <v>31</v>
      </c>
      <c r="H475" s="46"/>
      <c r="I475" s="46"/>
      <c r="J475" s="46"/>
      <c r="K475" s="46"/>
      <c r="L475" s="46"/>
      <c r="M475" s="46"/>
      <c r="N475" s="46" t="s">
        <v>2768</v>
      </c>
      <c r="O475" s="46"/>
      <c r="P475" s="46" t="s">
        <v>3237</v>
      </c>
      <c r="Q475" s="70">
        <v>0.0</v>
      </c>
      <c r="R475" s="70">
        <v>0.0</v>
      </c>
      <c r="S475" s="70">
        <v>0.0</v>
      </c>
      <c r="T475" s="70">
        <v>0.0</v>
      </c>
      <c r="U475" s="70">
        <v>0.0</v>
      </c>
      <c r="V475" s="70">
        <v>2.0</v>
      </c>
      <c r="W475" s="70">
        <v>70.0</v>
      </c>
      <c r="X475" s="70">
        <v>75.0</v>
      </c>
      <c r="Y475" s="70">
        <v>60.0</v>
      </c>
      <c r="Z475" s="70">
        <v>105.0</v>
      </c>
      <c r="AA475" s="70">
        <v>60.0</v>
      </c>
      <c r="AB475" s="70">
        <v>105.0</v>
      </c>
      <c r="AC475" s="70">
        <v>475.0</v>
      </c>
      <c r="AD475" s="70">
        <v>79.17</v>
      </c>
      <c r="AE475" s="70">
        <v>1123.0</v>
      </c>
      <c r="AF475" s="70">
        <f t="shared" si="1"/>
        <v>180</v>
      </c>
    </row>
    <row r="476">
      <c r="A476" s="46" t="s">
        <v>984</v>
      </c>
      <c r="B476" s="79" t="s">
        <v>90</v>
      </c>
      <c r="C476" s="78" t="s">
        <v>81</v>
      </c>
      <c r="D476" s="46" t="s">
        <v>28</v>
      </c>
      <c r="E476" s="46" t="s">
        <v>28</v>
      </c>
      <c r="F476" s="46">
        <v>0.0</v>
      </c>
      <c r="G476" s="46" t="s">
        <v>31</v>
      </c>
      <c r="H476" s="46"/>
      <c r="I476" s="46"/>
      <c r="J476" s="46"/>
      <c r="K476" s="46"/>
      <c r="L476" s="46"/>
      <c r="M476" s="46"/>
      <c r="N476" s="46" t="s">
        <v>90</v>
      </c>
      <c r="O476" s="46"/>
      <c r="P476" s="46" t="s">
        <v>3238</v>
      </c>
      <c r="Q476" s="70">
        <v>0.0</v>
      </c>
      <c r="R476" s="70">
        <v>0.0</v>
      </c>
      <c r="S476" s="70">
        <v>0.0</v>
      </c>
      <c r="T476" s="70">
        <v>0.0</v>
      </c>
      <c r="U476" s="70">
        <v>0.0</v>
      </c>
      <c r="V476" s="70">
        <v>2.0</v>
      </c>
      <c r="W476" s="70">
        <v>70.0</v>
      </c>
      <c r="X476" s="70">
        <v>77.0</v>
      </c>
      <c r="Y476" s="70">
        <v>60.0</v>
      </c>
      <c r="Z476" s="70">
        <v>97.0</v>
      </c>
      <c r="AA476" s="70">
        <v>60.0</v>
      </c>
      <c r="AB476" s="70">
        <v>108.0</v>
      </c>
      <c r="AC476" s="70">
        <v>472.0</v>
      </c>
      <c r="AD476" s="70">
        <v>78.67</v>
      </c>
      <c r="AE476" s="70">
        <v>1126.0</v>
      </c>
      <c r="AF476" s="70">
        <f t="shared" si="1"/>
        <v>174</v>
      </c>
    </row>
    <row r="477">
      <c r="A477" s="46" t="s">
        <v>982</v>
      </c>
      <c r="B477" s="79" t="s">
        <v>90</v>
      </c>
      <c r="C477" s="78" t="s">
        <v>81</v>
      </c>
      <c r="D477" s="46" t="s">
        <v>28</v>
      </c>
      <c r="E477" s="46" t="s">
        <v>28</v>
      </c>
      <c r="F477" s="46">
        <v>1.0</v>
      </c>
      <c r="G477" s="46"/>
      <c r="H477" s="46"/>
      <c r="I477" s="46"/>
      <c r="J477" s="46"/>
      <c r="K477" s="46"/>
      <c r="L477" s="46"/>
      <c r="M477" s="46"/>
      <c r="N477" s="46" t="s">
        <v>90</v>
      </c>
      <c r="O477" s="46"/>
      <c r="P477" s="46" t="s">
        <v>3239</v>
      </c>
      <c r="Q477" s="70">
        <v>0.0</v>
      </c>
      <c r="R477" s="70">
        <v>0.0</v>
      </c>
      <c r="S477" s="70">
        <v>2.0</v>
      </c>
      <c r="T477" s="70">
        <v>0.0</v>
      </c>
      <c r="U477" s="70">
        <v>0.0</v>
      </c>
      <c r="V477" s="70">
        <v>0.0</v>
      </c>
      <c r="W477" s="70">
        <v>57.0</v>
      </c>
      <c r="X477" s="70">
        <v>82.0</v>
      </c>
      <c r="Y477" s="70">
        <v>95.0</v>
      </c>
      <c r="Z477" s="70">
        <v>55.0</v>
      </c>
      <c r="AA477" s="70">
        <v>75.0</v>
      </c>
      <c r="AB477" s="70">
        <v>36.0</v>
      </c>
      <c r="AC477" s="70">
        <v>400.0</v>
      </c>
      <c r="AD477" s="70">
        <v>66.67</v>
      </c>
      <c r="AE477" s="70">
        <v>1128.0</v>
      </c>
      <c r="AF477" s="70">
        <f t="shared" si="1"/>
        <v>137</v>
      </c>
    </row>
    <row r="478">
      <c r="A478" s="46" t="s">
        <v>496</v>
      </c>
      <c r="B478" s="79" t="s">
        <v>90</v>
      </c>
      <c r="C478" s="78" t="s">
        <v>81</v>
      </c>
      <c r="D478" s="46" t="s">
        <v>28</v>
      </c>
      <c r="E478" s="46" t="s">
        <v>28</v>
      </c>
      <c r="F478" s="46">
        <v>0.0</v>
      </c>
      <c r="G478" s="46" t="s">
        <v>31</v>
      </c>
      <c r="H478" s="46"/>
      <c r="I478" s="46"/>
      <c r="J478" s="46"/>
      <c r="K478" s="46"/>
      <c r="L478" s="46"/>
      <c r="M478" s="46"/>
      <c r="N478" s="46" t="s">
        <v>90</v>
      </c>
      <c r="O478" s="46"/>
      <c r="P478" s="46" t="s">
        <v>3240</v>
      </c>
      <c r="Q478" s="70">
        <v>0.0</v>
      </c>
      <c r="R478" s="70">
        <v>0.0</v>
      </c>
      <c r="S478" s="70">
        <v>0.0</v>
      </c>
      <c r="T478" s="70">
        <v>3.0</v>
      </c>
      <c r="U478" s="70">
        <v>0.0</v>
      </c>
      <c r="V478" s="70">
        <v>0.0</v>
      </c>
      <c r="W478" s="70">
        <v>77.0</v>
      </c>
      <c r="X478" s="70">
        <v>70.0</v>
      </c>
      <c r="Y478" s="70">
        <v>90.0</v>
      </c>
      <c r="Z478" s="70">
        <v>145.0</v>
      </c>
      <c r="AA478" s="70">
        <v>75.0</v>
      </c>
      <c r="AB478" s="70">
        <v>43.0</v>
      </c>
      <c r="AC478" s="70">
        <v>500.0</v>
      </c>
      <c r="AD478" s="70">
        <v>83.33</v>
      </c>
      <c r="AE478" s="70">
        <v>1129.0</v>
      </c>
      <c r="AF478" s="70">
        <f t="shared" si="1"/>
        <v>215</v>
      </c>
    </row>
    <row r="479">
      <c r="A479" s="46" t="s">
        <v>911</v>
      </c>
      <c r="B479" s="69" t="s">
        <v>30</v>
      </c>
      <c r="C479" s="80" t="s">
        <v>147</v>
      </c>
      <c r="D479" s="46" t="s">
        <v>28</v>
      </c>
      <c r="E479" s="46" t="s">
        <v>28</v>
      </c>
      <c r="F479" s="46">
        <v>0.0</v>
      </c>
      <c r="G479" s="46" t="s">
        <v>31</v>
      </c>
      <c r="H479" s="46"/>
      <c r="I479" s="46"/>
      <c r="J479" s="46"/>
      <c r="K479" s="46"/>
      <c r="L479" s="46"/>
      <c r="M479" s="46"/>
      <c r="N479" s="46" t="s">
        <v>2768</v>
      </c>
      <c r="O479" s="46"/>
      <c r="P479" s="46" t="s">
        <v>3241</v>
      </c>
      <c r="Q479" s="70">
        <v>2.0</v>
      </c>
      <c r="R479" s="70">
        <v>0.0</v>
      </c>
      <c r="S479" s="70">
        <v>0.0</v>
      </c>
      <c r="T479" s="70">
        <v>0.0</v>
      </c>
      <c r="U479" s="70">
        <v>0.0</v>
      </c>
      <c r="V479" s="70">
        <v>0.0</v>
      </c>
      <c r="W479" s="70">
        <v>103.0</v>
      </c>
      <c r="X479" s="70">
        <v>93.0</v>
      </c>
      <c r="Y479" s="70">
        <v>67.0</v>
      </c>
      <c r="Z479" s="70">
        <v>71.0</v>
      </c>
      <c r="AA479" s="70">
        <v>61.0</v>
      </c>
      <c r="AB479" s="70">
        <v>84.0</v>
      </c>
      <c r="AC479" s="70">
        <v>479.0</v>
      </c>
      <c r="AD479" s="70">
        <v>79.83</v>
      </c>
      <c r="AE479" s="70">
        <v>1145.0</v>
      </c>
      <c r="AF479" s="70">
        <f t="shared" si="1"/>
        <v>164</v>
      </c>
    </row>
    <row r="480">
      <c r="A480" s="46" t="s">
        <v>987</v>
      </c>
      <c r="B480" s="80" t="s">
        <v>147</v>
      </c>
      <c r="C480" s="46"/>
      <c r="D480" s="46" t="s">
        <v>28</v>
      </c>
      <c r="E480" s="46" t="s">
        <v>28</v>
      </c>
      <c r="F480" s="46">
        <v>0.0</v>
      </c>
      <c r="G480" s="46" t="s">
        <v>31</v>
      </c>
      <c r="H480" s="46"/>
      <c r="I480" s="46"/>
      <c r="J480" s="46"/>
      <c r="K480" s="46"/>
      <c r="L480" s="46"/>
      <c r="M480" s="46"/>
      <c r="N480" s="46" t="s">
        <v>2768</v>
      </c>
      <c r="O480" s="46"/>
      <c r="P480" s="46" t="s">
        <v>3242</v>
      </c>
      <c r="Q480" s="70">
        <v>0.0</v>
      </c>
      <c r="R480" s="70">
        <v>0.0</v>
      </c>
      <c r="S480" s="70">
        <v>0.0</v>
      </c>
      <c r="T480" s="70">
        <v>0.0</v>
      </c>
      <c r="U480" s="70">
        <v>0.0</v>
      </c>
      <c r="V480" s="70">
        <v>2.0</v>
      </c>
      <c r="W480" s="70">
        <v>64.0</v>
      </c>
      <c r="X480" s="70">
        <v>88.0</v>
      </c>
      <c r="Y480" s="70">
        <v>50.0</v>
      </c>
      <c r="Z480" s="70">
        <v>88.0</v>
      </c>
      <c r="AA480" s="70">
        <v>50.0</v>
      </c>
      <c r="AB480" s="70">
        <v>106.0</v>
      </c>
      <c r="AC480" s="70">
        <v>446.0</v>
      </c>
      <c r="AD480" s="70">
        <v>74.33</v>
      </c>
      <c r="AE480" s="70">
        <v>1147.0</v>
      </c>
      <c r="AF480" s="70">
        <f t="shared" si="1"/>
        <v>176</v>
      </c>
    </row>
    <row r="481">
      <c r="A481" s="46" t="s">
        <v>988</v>
      </c>
      <c r="B481" s="81" t="s">
        <v>111</v>
      </c>
      <c r="C481" s="46"/>
      <c r="D481" s="46" t="s">
        <v>28</v>
      </c>
      <c r="E481" s="46" t="s">
        <v>28</v>
      </c>
      <c r="F481" s="46">
        <v>0.0</v>
      </c>
      <c r="G481" s="46" t="s">
        <v>31</v>
      </c>
      <c r="H481" s="46"/>
      <c r="I481" s="46"/>
      <c r="J481" s="46"/>
      <c r="K481" s="46"/>
      <c r="L481" s="46"/>
      <c r="M481" s="46"/>
      <c r="N481" s="46" t="s">
        <v>2768</v>
      </c>
      <c r="O481" s="46"/>
      <c r="P481" s="46" t="s">
        <v>3243</v>
      </c>
      <c r="Q481" s="70">
        <v>0.0</v>
      </c>
      <c r="R481" s="70">
        <v>0.0</v>
      </c>
      <c r="S481" s="70">
        <v>0.0</v>
      </c>
      <c r="T481" s="70">
        <v>0.0</v>
      </c>
      <c r="U481" s="70">
        <v>0.0</v>
      </c>
      <c r="V481" s="70">
        <v>2.0</v>
      </c>
      <c r="W481" s="70">
        <v>74.0</v>
      </c>
      <c r="X481" s="70">
        <v>48.0</v>
      </c>
      <c r="Y481" s="70">
        <v>76.0</v>
      </c>
      <c r="Z481" s="70">
        <v>83.0</v>
      </c>
      <c r="AA481" s="70">
        <v>81.0</v>
      </c>
      <c r="AB481" s="70">
        <v>104.0</v>
      </c>
      <c r="AC481" s="70">
        <v>466.0</v>
      </c>
      <c r="AD481" s="70">
        <v>77.67</v>
      </c>
      <c r="AE481" s="70">
        <v>1149.0</v>
      </c>
      <c r="AF481" s="70">
        <f t="shared" si="1"/>
        <v>131</v>
      </c>
    </row>
    <row r="482">
      <c r="A482" s="46" t="s">
        <v>3244</v>
      </c>
      <c r="B482" s="68" t="s">
        <v>29</v>
      </c>
      <c r="C482" s="69" t="s">
        <v>30</v>
      </c>
      <c r="D482" s="46" t="s">
        <v>28</v>
      </c>
      <c r="E482" s="46" t="s">
        <v>28</v>
      </c>
      <c r="F482" s="46">
        <v>0.0</v>
      </c>
      <c r="G482" s="46"/>
      <c r="H482" s="46"/>
      <c r="I482" s="46"/>
      <c r="J482" s="46"/>
      <c r="K482" s="46"/>
      <c r="L482" s="46"/>
      <c r="M482" s="46"/>
      <c r="N482" s="46" t="s">
        <v>2763</v>
      </c>
      <c r="O482" s="46" t="s">
        <v>29</v>
      </c>
      <c r="P482" s="46" t="s">
        <v>3245</v>
      </c>
      <c r="Q482" s="91">
        <v>0.0</v>
      </c>
      <c r="R482" s="91">
        <v>0.0</v>
      </c>
      <c r="S482" s="91">
        <v>0.0</v>
      </c>
      <c r="T482" s="91">
        <v>2.0</v>
      </c>
      <c r="U482" s="91">
        <v>1.0</v>
      </c>
      <c r="V482" s="91">
        <v>0.0</v>
      </c>
      <c r="W482" s="91">
        <v>80.0</v>
      </c>
      <c r="X482" s="91">
        <v>100.0</v>
      </c>
      <c r="Y482" s="91">
        <v>123.0</v>
      </c>
      <c r="Z482" s="91">
        <v>122.0</v>
      </c>
      <c r="AA482" s="91">
        <v>120.0</v>
      </c>
      <c r="AB482" s="91">
        <v>80.0</v>
      </c>
      <c r="AC482" s="91">
        <v>625.0</v>
      </c>
      <c r="AD482" s="91">
        <v>104.17</v>
      </c>
      <c r="AE482" s="46"/>
      <c r="AF482" s="70">
        <f t="shared" si="1"/>
        <v>222</v>
      </c>
    </row>
    <row r="483">
      <c r="A483" s="46" t="s">
        <v>998</v>
      </c>
      <c r="B483" s="77" t="s">
        <v>71</v>
      </c>
      <c r="C483" s="72" t="s">
        <v>56</v>
      </c>
      <c r="D483" s="46" t="s">
        <v>28</v>
      </c>
      <c r="E483" s="46" t="s">
        <v>28</v>
      </c>
      <c r="F483" s="46">
        <v>0.0</v>
      </c>
      <c r="G483" s="46" t="s">
        <v>31</v>
      </c>
      <c r="H483" s="46"/>
      <c r="I483" s="46"/>
      <c r="J483" s="46"/>
      <c r="K483" s="46"/>
      <c r="L483" s="46"/>
      <c r="M483" s="46"/>
      <c r="N483" s="46" t="s">
        <v>56</v>
      </c>
      <c r="O483" s="46"/>
      <c r="P483" s="46" t="s">
        <v>3246</v>
      </c>
      <c r="Q483" s="70">
        <v>0.0</v>
      </c>
      <c r="R483" s="70">
        <v>0.0</v>
      </c>
      <c r="S483" s="70">
        <v>0.0</v>
      </c>
      <c r="T483" s="70">
        <v>0.0</v>
      </c>
      <c r="U483" s="70">
        <v>0.0</v>
      </c>
      <c r="V483" s="70">
        <v>3.0</v>
      </c>
      <c r="W483" s="70">
        <v>83.0</v>
      </c>
      <c r="X483" s="70">
        <v>80.0</v>
      </c>
      <c r="Y483" s="70">
        <v>75.0</v>
      </c>
      <c r="Z483" s="70">
        <v>70.0</v>
      </c>
      <c r="AA483" s="70">
        <v>70.0</v>
      </c>
      <c r="AB483" s="70">
        <v>101.0</v>
      </c>
      <c r="AC483" s="70">
        <v>479.0</v>
      </c>
      <c r="AD483" s="70">
        <v>79.83</v>
      </c>
      <c r="AE483" s="70">
        <v>1152.0</v>
      </c>
      <c r="AF483" s="70">
        <f t="shared" si="1"/>
        <v>150</v>
      </c>
    </row>
    <row r="484">
      <c r="A484" s="46" t="s">
        <v>995</v>
      </c>
      <c r="B484" s="78" t="s">
        <v>81</v>
      </c>
      <c r="C484" s="46"/>
      <c r="D484" s="46" t="s">
        <v>28</v>
      </c>
      <c r="E484" s="46" t="s">
        <v>28</v>
      </c>
      <c r="F484" s="46">
        <v>1.0</v>
      </c>
      <c r="G484" s="46"/>
      <c r="H484" s="46"/>
      <c r="I484" s="46"/>
      <c r="J484" s="46"/>
      <c r="K484" s="46"/>
      <c r="L484" s="46"/>
      <c r="M484" s="46"/>
      <c r="N484" s="46" t="s">
        <v>2763</v>
      </c>
      <c r="O484" s="46" t="s">
        <v>2768</v>
      </c>
      <c r="P484" s="46" t="s">
        <v>3247</v>
      </c>
      <c r="Q484" s="70">
        <v>0.0</v>
      </c>
      <c r="R484" s="70">
        <v>0.0</v>
      </c>
      <c r="S484" s="70">
        <v>0.0</v>
      </c>
      <c r="T484" s="70">
        <v>2.0</v>
      </c>
      <c r="U484" s="70">
        <v>0.0</v>
      </c>
      <c r="V484" s="70">
        <v>0.0</v>
      </c>
      <c r="W484" s="70">
        <v>70.0</v>
      </c>
      <c r="X484" s="70">
        <v>55.0</v>
      </c>
      <c r="Y484" s="70">
        <v>55.0</v>
      </c>
      <c r="Z484" s="70">
        <v>80.0</v>
      </c>
      <c r="AA484" s="70">
        <v>60.0</v>
      </c>
      <c r="AB484" s="70">
        <v>45.0</v>
      </c>
      <c r="AC484" s="70">
        <v>365.0</v>
      </c>
      <c r="AD484" s="70">
        <v>60.83</v>
      </c>
      <c r="AE484" s="70">
        <v>1161.0</v>
      </c>
      <c r="AF484" s="70">
        <f t="shared" si="1"/>
        <v>135</v>
      </c>
    </row>
    <row r="485">
      <c r="A485" s="46" t="s">
        <v>993</v>
      </c>
      <c r="B485" s="78" t="s">
        <v>81</v>
      </c>
      <c r="C485" s="46"/>
      <c r="D485" s="46" t="s">
        <v>28</v>
      </c>
      <c r="E485" s="46" t="s">
        <v>28</v>
      </c>
      <c r="F485" s="46">
        <v>0.0</v>
      </c>
      <c r="G485" s="46" t="s">
        <v>31</v>
      </c>
      <c r="H485" s="46"/>
      <c r="I485" s="46"/>
      <c r="J485" s="46"/>
      <c r="K485" s="46"/>
      <c r="L485" s="46"/>
      <c r="M485" s="46"/>
      <c r="N485" s="46" t="s">
        <v>2763</v>
      </c>
      <c r="O485" s="46" t="s">
        <v>2768</v>
      </c>
      <c r="P485" s="46" t="s">
        <v>3248</v>
      </c>
      <c r="Q485" s="70">
        <v>0.0</v>
      </c>
      <c r="R485" s="70">
        <v>0.0</v>
      </c>
      <c r="S485" s="70">
        <v>0.0</v>
      </c>
      <c r="T485" s="70">
        <v>3.0</v>
      </c>
      <c r="U485" s="70">
        <v>0.0</v>
      </c>
      <c r="V485" s="70">
        <v>0.0</v>
      </c>
      <c r="W485" s="70">
        <v>90.0</v>
      </c>
      <c r="X485" s="70">
        <v>75.0</v>
      </c>
      <c r="Y485" s="70">
        <v>85.0</v>
      </c>
      <c r="Z485" s="70">
        <v>115.0</v>
      </c>
      <c r="AA485" s="70">
        <v>90.0</v>
      </c>
      <c r="AB485" s="70">
        <v>55.0</v>
      </c>
      <c r="AC485" s="70">
        <v>510.0</v>
      </c>
      <c r="AD485" s="70">
        <v>85.0</v>
      </c>
      <c r="AE485" s="70">
        <v>1162.0</v>
      </c>
      <c r="AF485" s="70">
        <f t="shared" si="1"/>
        <v>190</v>
      </c>
    </row>
    <row r="486">
      <c r="A486" s="46" t="s">
        <v>996</v>
      </c>
      <c r="B486" s="79" t="s">
        <v>90</v>
      </c>
      <c r="C486" s="68" t="s">
        <v>29</v>
      </c>
      <c r="D486" s="46" t="s">
        <v>28</v>
      </c>
      <c r="E486" s="46" t="s">
        <v>28</v>
      </c>
      <c r="F486" s="46">
        <v>0.0</v>
      </c>
      <c r="G486" s="46" t="s">
        <v>31</v>
      </c>
      <c r="H486" s="46"/>
      <c r="I486" s="46"/>
      <c r="J486" s="46"/>
      <c r="K486" s="46"/>
      <c r="L486" s="46"/>
      <c r="M486" s="46"/>
      <c r="N486" s="46" t="s">
        <v>90</v>
      </c>
      <c r="O486" s="46"/>
      <c r="P486" s="46" t="s">
        <v>3249</v>
      </c>
      <c r="Q486" s="70">
        <v>0.0</v>
      </c>
      <c r="R486" s="70">
        <v>3.0</v>
      </c>
      <c r="S486" s="70">
        <v>0.0</v>
      </c>
      <c r="T486" s="70">
        <v>0.0</v>
      </c>
      <c r="U486" s="70">
        <v>0.0</v>
      </c>
      <c r="V486" s="70">
        <v>0.0</v>
      </c>
      <c r="W486" s="70">
        <v>75.0</v>
      </c>
      <c r="X486" s="70">
        <v>103.0</v>
      </c>
      <c r="Y486" s="70">
        <v>80.0</v>
      </c>
      <c r="Z486" s="70">
        <v>70.0</v>
      </c>
      <c r="AA486" s="70">
        <v>80.0</v>
      </c>
      <c r="AB486" s="70">
        <v>92.0</v>
      </c>
      <c r="AC486" s="70">
        <v>500.0</v>
      </c>
      <c r="AD486" s="70">
        <v>83.33</v>
      </c>
      <c r="AE486" s="70">
        <v>1164.0</v>
      </c>
      <c r="AF486" s="70">
        <f t="shared" si="1"/>
        <v>173</v>
      </c>
    </row>
    <row r="487">
      <c r="A487" s="46" t="s">
        <v>1001</v>
      </c>
      <c r="B487" s="68" t="s">
        <v>29</v>
      </c>
      <c r="C487" s="46"/>
      <c r="D487" s="46" t="s">
        <v>28</v>
      </c>
      <c r="E487" s="46" t="s">
        <v>28</v>
      </c>
      <c r="F487" s="46">
        <v>0.0</v>
      </c>
      <c r="G487" s="46" t="s">
        <v>31</v>
      </c>
      <c r="H487" s="46"/>
      <c r="I487" s="46"/>
      <c r="J487" s="46"/>
      <c r="K487" s="46"/>
      <c r="L487" s="46"/>
      <c r="M487" s="46"/>
      <c r="N487" s="46" t="s">
        <v>29</v>
      </c>
      <c r="O487" s="46"/>
      <c r="P487" s="46" t="s">
        <v>3250</v>
      </c>
      <c r="Q487" s="70">
        <v>0.0</v>
      </c>
      <c r="R487" s="70">
        <v>2.0</v>
      </c>
      <c r="S487" s="70">
        <v>0.0</v>
      </c>
      <c r="T487" s="70">
        <v>0.0</v>
      </c>
      <c r="U487" s="70">
        <v>0.0</v>
      </c>
      <c r="V487" s="70">
        <v>0.0</v>
      </c>
      <c r="W487" s="70">
        <v>70.0</v>
      </c>
      <c r="X487" s="70">
        <v>105.0</v>
      </c>
      <c r="Y487" s="70">
        <v>90.0</v>
      </c>
      <c r="Z487" s="70">
        <v>80.0</v>
      </c>
      <c r="AA487" s="70">
        <v>90.0</v>
      </c>
      <c r="AB487" s="70">
        <v>45.0</v>
      </c>
      <c r="AC487" s="70">
        <v>480.0</v>
      </c>
      <c r="AD487" s="70">
        <v>80.0</v>
      </c>
      <c r="AE487" s="70">
        <v>1182.0</v>
      </c>
      <c r="AF487" s="70">
        <f t="shared" si="1"/>
        <v>185</v>
      </c>
    </row>
    <row r="488">
      <c r="A488" s="46" t="s">
        <v>970</v>
      </c>
      <c r="B488" s="77" t="s">
        <v>71</v>
      </c>
      <c r="C488" s="46"/>
      <c r="D488" s="46" t="s">
        <v>28</v>
      </c>
      <c r="E488" s="46" t="s">
        <v>28</v>
      </c>
      <c r="F488" s="46">
        <v>0.0</v>
      </c>
      <c r="G488" s="46" t="s">
        <v>31</v>
      </c>
      <c r="H488" s="46"/>
      <c r="I488" s="46"/>
      <c r="J488" s="46"/>
      <c r="K488" s="46"/>
      <c r="L488" s="46"/>
      <c r="M488" s="46"/>
      <c r="N488" s="46" t="s">
        <v>2768</v>
      </c>
      <c r="O488" s="46"/>
      <c r="P488" s="46" t="s">
        <v>2945</v>
      </c>
      <c r="Q488" s="70">
        <v>0.0</v>
      </c>
      <c r="R488" s="70">
        <v>0.0</v>
      </c>
      <c r="S488" s="70">
        <v>0.0</v>
      </c>
      <c r="T488" s="70">
        <v>0.0</v>
      </c>
      <c r="U488" s="70">
        <v>0.0</v>
      </c>
      <c r="V488" s="70">
        <v>2.0</v>
      </c>
      <c r="W488" s="70">
        <v>65.0</v>
      </c>
      <c r="X488" s="70">
        <v>70.0</v>
      </c>
      <c r="Y488" s="70">
        <v>60.0</v>
      </c>
      <c r="Z488" s="70">
        <v>65.0</v>
      </c>
      <c r="AA488" s="70">
        <v>65.0</v>
      </c>
      <c r="AB488" s="70">
        <v>115.0</v>
      </c>
      <c r="AC488" s="70">
        <v>440.0</v>
      </c>
      <c r="AD488" s="70">
        <v>73.33</v>
      </c>
      <c r="AE488" s="70">
        <v>1212.0</v>
      </c>
      <c r="AF488" s="70">
        <f t="shared" si="1"/>
        <v>135</v>
      </c>
    </row>
    <row r="489">
      <c r="A489" s="46" t="s">
        <v>1004</v>
      </c>
      <c r="B489" s="89" t="s">
        <v>177</v>
      </c>
      <c r="C489" s="46"/>
      <c r="D489" s="46" t="s">
        <v>28</v>
      </c>
      <c r="E489" s="46" t="s">
        <v>28</v>
      </c>
      <c r="F489" s="46">
        <v>0.0</v>
      </c>
      <c r="G489" s="46" t="s">
        <v>31</v>
      </c>
      <c r="H489" s="46"/>
      <c r="I489" s="46"/>
      <c r="J489" s="46"/>
      <c r="K489" s="46"/>
      <c r="L489" s="46"/>
      <c r="M489" s="46"/>
      <c r="N489" s="46" t="s">
        <v>2801</v>
      </c>
      <c r="O489" s="46"/>
      <c r="P489" s="46" t="s">
        <v>3182</v>
      </c>
      <c r="Q489" s="70">
        <v>0.0</v>
      </c>
      <c r="R489" s="70">
        <v>2.0</v>
      </c>
      <c r="S489" s="70">
        <v>0.0</v>
      </c>
      <c r="T489" s="70">
        <v>0.0</v>
      </c>
      <c r="U489" s="70">
        <v>0.0</v>
      </c>
      <c r="V489" s="70">
        <v>0.0</v>
      </c>
      <c r="W489" s="70">
        <v>64.0</v>
      </c>
      <c r="X489" s="70">
        <v>115.0</v>
      </c>
      <c r="Y489" s="70">
        <v>65.0</v>
      </c>
      <c r="Z489" s="70">
        <v>83.0</v>
      </c>
      <c r="AA489" s="70">
        <v>63.0</v>
      </c>
      <c r="AB489" s="70">
        <v>65.0</v>
      </c>
      <c r="AC489" s="70">
        <v>455.0</v>
      </c>
      <c r="AD489" s="70">
        <v>75.83</v>
      </c>
      <c r="AE489" s="70">
        <v>1222.0</v>
      </c>
      <c r="AF489" s="70">
        <f t="shared" si="1"/>
        <v>198</v>
      </c>
    </row>
    <row r="490">
      <c r="A490" s="46" t="s">
        <v>1005</v>
      </c>
      <c r="B490" s="89" t="s">
        <v>177</v>
      </c>
      <c r="C490" s="72" t="s">
        <v>56</v>
      </c>
      <c r="D490" s="46" t="s">
        <v>28</v>
      </c>
      <c r="E490" s="46" t="s">
        <v>28</v>
      </c>
      <c r="F490" s="46">
        <v>0.0</v>
      </c>
      <c r="G490" s="46" t="s">
        <v>31</v>
      </c>
      <c r="H490" s="46"/>
      <c r="I490" s="46"/>
      <c r="J490" s="46"/>
      <c r="K490" s="46"/>
      <c r="L490" s="46"/>
      <c r="M490" s="46"/>
      <c r="N490" s="46" t="s">
        <v>2801</v>
      </c>
      <c r="O490" s="46"/>
      <c r="P490" s="46" t="s">
        <v>3251</v>
      </c>
      <c r="Q490" s="70">
        <v>2.0</v>
      </c>
      <c r="R490" s="70">
        <v>0.0</v>
      </c>
      <c r="S490" s="70">
        <v>0.0</v>
      </c>
      <c r="T490" s="70">
        <v>0.0</v>
      </c>
      <c r="U490" s="70">
        <v>0.0</v>
      </c>
      <c r="V490" s="70">
        <v>0.0</v>
      </c>
      <c r="W490" s="70">
        <v>150.0</v>
      </c>
      <c r="X490" s="70">
        <v>80.0</v>
      </c>
      <c r="Y490" s="70">
        <v>44.0</v>
      </c>
      <c r="Z490" s="70">
        <v>90.0</v>
      </c>
      <c r="AA490" s="70">
        <v>54.0</v>
      </c>
      <c r="AB490" s="70">
        <v>80.0</v>
      </c>
      <c r="AC490" s="70">
        <v>498.0</v>
      </c>
      <c r="AD490" s="70">
        <v>83.0</v>
      </c>
      <c r="AE490" s="70">
        <v>1224.0</v>
      </c>
      <c r="AF490" s="70">
        <f t="shared" si="1"/>
        <v>170</v>
      </c>
    </row>
    <row r="491">
      <c r="A491" s="46" t="s">
        <v>1006</v>
      </c>
      <c r="B491" s="73" t="s">
        <v>33</v>
      </c>
      <c r="C491" s="72" t="s">
        <v>56</v>
      </c>
      <c r="D491" s="46" t="s">
        <v>28</v>
      </c>
      <c r="E491" s="46" t="s">
        <v>28</v>
      </c>
      <c r="F491" s="46">
        <v>1.0</v>
      </c>
      <c r="G491" s="46"/>
      <c r="H491" s="46"/>
      <c r="I491" s="46"/>
      <c r="J491" s="46"/>
      <c r="K491" s="46"/>
      <c r="L491" s="46"/>
      <c r="M491" s="46"/>
      <c r="N491" s="46" t="s">
        <v>56</v>
      </c>
      <c r="O491" s="46"/>
      <c r="P491" s="46" t="s">
        <v>3252</v>
      </c>
      <c r="Q491" s="70">
        <v>0.0</v>
      </c>
      <c r="R491" s="70">
        <v>0.0</v>
      </c>
      <c r="S491" s="70">
        <v>0.0</v>
      </c>
      <c r="T491" s="70">
        <v>0.0</v>
      </c>
      <c r="U491" s="70">
        <v>0.0</v>
      </c>
      <c r="V491" s="70">
        <v>2.0</v>
      </c>
      <c r="W491" s="70">
        <v>62.0</v>
      </c>
      <c r="X491" s="70">
        <v>73.0</v>
      </c>
      <c r="Y491" s="70">
        <v>55.0</v>
      </c>
      <c r="Z491" s="70">
        <v>56.0</v>
      </c>
      <c r="AA491" s="70">
        <v>52.0</v>
      </c>
      <c r="AB491" s="70">
        <v>84.0</v>
      </c>
      <c r="AC491" s="70">
        <v>382.0</v>
      </c>
      <c r="AD491" s="70">
        <v>63.67</v>
      </c>
      <c r="AE491" s="70">
        <v>1227.0</v>
      </c>
      <c r="AF491" s="70">
        <f t="shared" si="1"/>
        <v>129</v>
      </c>
    </row>
    <row r="492">
      <c r="A492" s="46" t="s">
        <v>1098</v>
      </c>
      <c r="B492" s="73" t="s">
        <v>33</v>
      </c>
      <c r="C492" s="72" t="s">
        <v>56</v>
      </c>
      <c r="D492" s="46" t="s">
        <v>28</v>
      </c>
      <c r="E492" s="46" t="s">
        <v>28</v>
      </c>
      <c r="F492" s="46">
        <v>0.0</v>
      </c>
      <c r="G492" s="46" t="s">
        <v>31</v>
      </c>
      <c r="H492" s="46"/>
      <c r="I492" s="46"/>
      <c r="J492" s="46"/>
      <c r="K492" s="46"/>
      <c r="L492" s="46"/>
      <c r="M492" s="46"/>
      <c r="N492" s="46" t="s">
        <v>56</v>
      </c>
      <c r="O492" s="46"/>
      <c r="P492" s="46" t="s">
        <v>3253</v>
      </c>
      <c r="Q492" s="70">
        <v>0.0</v>
      </c>
      <c r="R492" s="70">
        <v>0.0</v>
      </c>
      <c r="S492" s="70">
        <v>0.0</v>
      </c>
      <c r="T492" s="70">
        <v>0.0</v>
      </c>
      <c r="U492" s="70">
        <v>0.0</v>
      </c>
      <c r="V492" s="70">
        <v>3.0</v>
      </c>
      <c r="W492" s="70">
        <v>78.0</v>
      </c>
      <c r="X492" s="70">
        <v>81.0</v>
      </c>
      <c r="Y492" s="70">
        <v>71.0</v>
      </c>
      <c r="Z492" s="70">
        <v>74.0</v>
      </c>
      <c r="AA492" s="70">
        <v>69.0</v>
      </c>
      <c r="AB492" s="70">
        <v>126.0</v>
      </c>
      <c r="AC492" s="70">
        <v>499.0</v>
      </c>
      <c r="AD492" s="70">
        <v>83.17</v>
      </c>
      <c r="AE492" s="70">
        <v>1228.0</v>
      </c>
      <c r="AF492" s="70">
        <f t="shared" si="1"/>
        <v>155</v>
      </c>
    </row>
    <row r="493">
      <c r="A493" s="46" t="s">
        <v>1235</v>
      </c>
      <c r="B493" s="68" t="s">
        <v>29</v>
      </c>
      <c r="C493" s="80" t="s">
        <v>147</v>
      </c>
      <c r="D493" s="46" t="s">
        <v>28</v>
      </c>
      <c r="E493" s="46" t="s">
        <v>28</v>
      </c>
      <c r="F493" s="46">
        <v>0.0</v>
      </c>
      <c r="G493" s="46" t="s">
        <v>31</v>
      </c>
      <c r="H493" s="46"/>
      <c r="I493" s="46"/>
      <c r="J493" s="46"/>
      <c r="K493" s="46"/>
      <c r="L493" s="46"/>
      <c r="M493" s="46"/>
      <c r="N493" s="46" t="s">
        <v>2768</v>
      </c>
      <c r="O493" s="46" t="s">
        <v>29</v>
      </c>
      <c r="P493" s="46" t="s">
        <v>3254</v>
      </c>
      <c r="Q493" s="70">
        <v>0.0</v>
      </c>
      <c r="R493" s="70">
        <v>3.0</v>
      </c>
      <c r="S493" s="70">
        <v>0.0</v>
      </c>
      <c r="T493" s="70">
        <v>0.0</v>
      </c>
      <c r="U493" s="70">
        <v>0.0</v>
      </c>
      <c r="V493" s="70">
        <v>0.0</v>
      </c>
      <c r="W493" s="70">
        <v>90.0</v>
      </c>
      <c r="X493" s="70">
        <v>100.0</v>
      </c>
      <c r="Y493" s="70">
        <v>60.0</v>
      </c>
      <c r="Z493" s="70">
        <v>90.0</v>
      </c>
      <c r="AA493" s="70">
        <v>60.0</v>
      </c>
      <c r="AB493" s="70">
        <v>80.0</v>
      </c>
      <c r="AC493" s="70">
        <v>480.0</v>
      </c>
      <c r="AD493" s="70">
        <v>80.0</v>
      </c>
      <c r="AE493" s="70">
        <v>1247.0</v>
      </c>
      <c r="AF493" s="70">
        <f t="shared" si="1"/>
        <v>190</v>
      </c>
    </row>
    <row r="494">
      <c r="A494" s="46" t="s">
        <v>1270</v>
      </c>
      <c r="B494" s="68" t="s">
        <v>29</v>
      </c>
      <c r="C494" s="46"/>
      <c r="D494" s="46" t="s">
        <v>28</v>
      </c>
      <c r="E494" s="46" t="s">
        <v>28</v>
      </c>
      <c r="F494" s="46">
        <v>0.0</v>
      </c>
      <c r="G494" s="46" t="s">
        <v>31</v>
      </c>
      <c r="H494" s="46"/>
      <c r="I494" s="46"/>
      <c r="J494" s="46"/>
      <c r="K494" s="46"/>
      <c r="L494" s="46"/>
      <c r="M494" s="46"/>
      <c r="N494" s="46" t="s">
        <v>29</v>
      </c>
      <c r="O494" s="46"/>
      <c r="P494" s="46" t="s">
        <v>3255</v>
      </c>
      <c r="Q494" s="70">
        <v>0.0</v>
      </c>
      <c r="R494" s="70">
        <v>0.0</v>
      </c>
      <c r="S494" s="70">
        <v>2.0</v>
      </c>
      <c r="T494" s="70">
        <v>0.0</v>
      </c>
      <c r="U494" s="70">
        <v>0.0</v>
      </c>
      <c r="V494" s="70">
        <v>0.0</v>
      </c>
      <c r="W494" s="70">
        <v>100.0</v>
      </c>
      <c r="X494" s="70">
        <v>100.0</v>
      </c>
      <c r="Y494" s="70">
        <v>125.0</v>
      </c>
      <c r="Z494" s="70">
        <v>110.0</v>
      </c>
      <c r="AA494" s="70">
        <v>50.0</v>
      </c>
      <c r="AB494" s="70">
        <v>50.0</v>
      </c>
      <c r="AC494" s="70">
        <v>535.0</v>
      </c>
      <c r="AD494" s="70">
        <v>89.17</v>
      </c>
      <c r="AE494" s="70">
        <v>1250.0</v>
      </c>
      <c r="AF494" s="70">
        <f t="shared" si="1"/>
        <v>210</v>
      </c>
    </row>
    <row r="495">
      <c r="A495" s="46" t="s">
        <v>969</v>
      </c>
      <c r="B495" s="79" t="s">
        <v>90</v>
      </c>
      <c r="C495" s="72" t="s">
        <v>56</v>
      </c>
      <c r="D495" s="46" t="s">
        <v>28</v>
      </c>
      <c r="E495" s="46" t="s">
        <v>28</v>
      </c>
      <c r="F495" s="46">
        <v>0.0</v>
      </c>
      <c r="G495" s="46" t="s">
        <v>31</v>
      </c>
      <c r="H495" s="46"/>
      <c r="I495" s="46"/>
      <c r="J495" s="46"/>
      <c r="K495" s="46"/>
      <c r="L495" s="46"/>
      <c r="M495" s="46"/>
      <c r="N495" s="46" t="s">
        <v>90</v>
      </c>
      <c r="O495" s="46"/>
      <c r="P495" s="46" t="s">
        <v>3256</v>
      </c>
      <c r="Q495" s="70">
        <v>0.0</v>
      </c>
      <c r="R495" s="70">
        <v>0.0</v>
      </c>
      <c r="S495" s="70">
        <v>1.0</v>
      </c>
      <c r="T495" s="70">
        <v>0.0</v>
      </c>
      <c r="U495" s="70">
        <v>1.0</v>
      </c>
      <c r="V495" s="70">
        <v>0.0</v>
      </c>
      <c r="W495" s="70">
        <v>70.0</v>
      </c>
      <c r="X495" s="70">
        <v>80.0</v>
      </c>
      <c r="Y495" s="70">
        <v>102.0</v>
      </c>
      <c r="Z495" s="70">
        <v>80.0</v>
      </c>
      <c r="AA495" s="70">
        <v>102.0</v>
      </c>
      <c r="AB495" s="70">
        <v>40.0</v>
      </c>
      <c r="AC495" s="70">
        <v>474.0</v>
      </c>
      <c r="AD495" s="70">
        <v>79.0</v>
      </c>
      <c r="AE495" s="70">
        <v>1261.0</v>
      </c>
      <c r="AF495" s="70">
        <f t="shared" si="1"/>
        <v>160</v>
      </c>
    </row>
    <row r="496">
      <c r="A496" s="46" t="s">
        <v>523</v>
      </c>
      <c r="B496" s="77" t="s">
        <v>71</v>
      </c>
      <c r="C496" s="46"/>
      <c r="D496" s="46" t="s">
        <v>28</v>
      </c>
      <c r="E496" s="46" t="s">
        <v>28</v>
      </c>
      <c r="F496" s="46">
        <v>0.0</v>
      </c>
      <c r="G496" s="46" t="s">
        <v>31</v>
      </c>
      <c r="H496" s="46"/>
      <c r="I496" s="46"/>
      <c r="J496" s="46"/>
      <c r="K496" s="46"/>
      <c r="L496" s="46"/>
      <c r="M496" s="46"/>
      <c r="N496" s="46" t="s">
        <v>2768</v>
      </c>
      <c r="O496" s="46"/>
      <c r="P496" s="46" t="s">
        <v>3257</v>
      </c>
      <c r="Q496" s="70">
        <v>0.0</v>
      </c>
      <c r="R496" s="70">
        <v>2.0</v>
      </c>
      <c r="S496" s="70">
        <v>0.0</v>
      </c>
      <c r="T496" s="70">
        <v>0.0</v>
      </c>
      <c r="U496" s="70">
        <v>0.0</v>
      </c>
      <c r="V496" s="70">
        <v>0.0</v>
      </c>
      <c r="W496" s="70">
        <v>60.0</v>
      </c>
      <c r="X496" s="70">
        <v>85.0</v>
      </c>
      <c r="Y496" s="70">
        <v>69.0</v>
      </c>
      <c r="Z496" s="70">
        <v>60.0</v>
      </c>
      <c r="AA496" s="70">
        <v>69.0</v>
      </c>
      <c r="AB496" s="70">
        <v>77.0</v>
      </c>
      <c r="AC496" s="70">
        <v>420.0</v>
      </c>
      <c r="AD496" s="70">
        <v>70.0</v>
      </c>
      <c r="AE496" s="70">
        <v>1276.0</v>
      </c>
      <c r="AF496" s="70">
        <f t="shared" si="1"/>
        <v>145</v>
      </c>
    </row>
    <row r="497">
      <c r="A497" s="46" t="s">
        <v>1018</v>
      </c>
      <c r="B497" s="80" t="s">
        <v>147</v>
      </c>
      <c r="C497" s="73" t="s">
        <v>33</v>
      </c>
      <c r="D497" s="46" t="s">
        <v>28</v>
      </c>
      <c r="E497" s="46" t="s">
        <v>28</v>
      </c>
      <c r="F497" s="46">
        <v>0.0</v>
      </c>
      <c r="G497" s="46" t="s">
        <v>31</v>
      </c>
      <c r="H497" s="46"/>
      <c r="I497" s="46"/>
      <c r="J497" s="46"/>
      <c r="K497" s="46"/>
      <c r="L497" s="46"/>
      <c r="M497" s="46"/>
      <c r="N497" s="46" t="s">
        <v>2768</v>
      </c>
      <c r="O497" s="46"/>
      <c r="P497" s="46" t="s">
        <v>3258</v>
      </c>
      <c r="Q497" s="70">
        <v>0.0</v>
      </c>
      <c r="R497" s="70">
        <v>0.0</v>
      </c>
      <c r="S497" s="70">
        <v>0.0</v>
      </c>
      <c r="T497" s="70">
        <v>2.0</v>
      </c>
      <c r="U497" s="70">
        <v>0.0</v>
      </c>
      <c r="V497" s="70">
        <v>0.0</v>
      </c>
      <c r="W497" s="70">
        <v>75.0</v>
      </c>
      <c r="X497" s="70">
        <v>90.0</v>
      </c>
      <c r="Y497" s="70">
        <v>50.0</v>
      </c>
      <c r="Z497" s="70">
        <v>110.0</v>
      </c>
      <c r="AA497" s="70">
        <v>80.0</v>
      </c>
      <c r="AB497" s="70">
        <v>95.0</v>
      </c>
      <c r="AC497" s="70">
        <v>500.0</v>
      </c>
      <c r="AD497" s="70">
        <v>83.33</v>
      </c>
      <c r="AE497" s="70">
        <v>1284.0</v>
      </c>
      <c r="AF497" s="70">
        <f t="shared" si="1"/>
        <v>200</v>
      </c>
    </row>
    <row r="498">
      <c r="A498" s="46" t="s">
        <v>1023</v>
      </c>
      <c r="B498" s="81" t="s">
        <v>111</v>
      </c>
      <c r="C498" s="46"/>
      <c r="D498" s="46" t="s">
        <v>28</v>
      </c>
      <c r="E498" s="46" t="s">
        <v>28</v>
      </c>
      <c r="F498" s="46">
        <v>0.0</v>
      </c>
      <c r="G498" s="46" t="s">
        <v>31</v>
      </c>
      <c r="H498" s="46"/>
      <c r="I498" s="46"/>
      <c r="J498" s="46"/>
      <c r="K498" s="46" t="s">
        <v>31</v>
      </c>
      <c r="L498" s="46"/>
      <c r="M498" s="46"/>
      <c r="N498" s="46" t="s">
        <v>2801</v>
      </c>
      <c r="O498" s="46"/>
      <c r="P498" s="46" t="s">
        <v>3259</v>
      </c>
      <c r="Q498" s="70">
        <v>0.0</v>
      </c>
      <c r="R498" s="70">
        <v>0.0</v>
      </c>
      <c r="S498" s="70">
        <v>0.0</v>
      </c>
      <c r="T498" s="70">
        <v>1.0</v>
      </c>
      <c r="U498" s="70">
        <v>1.0</v>
      </c>
      <c r="V498" s="70">
        <v>0.0</v>
      </c>
      <c r="W498" s="70">
        <v>75.0</v>
      </c>
      <c r="X498" s="70">
        <v>50.0</v>
      </c>
      <c r="Y498" s="70">
        <v>80.0</v>
      </c>
      <c r="Z498" s="70">
        <v>95.0</v>
      </c>
      <c r="AA498" s="70">
        <v>90.0</v>
      </c>
      <c r="AB498" s="70">
        <v>65.0</v>
      </c>
      <c r="AC498" s="70">
        <v>455.0</v>
      </c>
      <c r="AD498" s="70">
        <v>75.83</v>
      </c>
      <c r="AE498" s="70">
        <v>1285.0</v>
      </c>
      <c r="AF498" s="70">
        <f t="shared" si="1"/>
        <v>145</v>
      </c>
    </row>
    <row r="499">
      <c r="A499" s="46" t="s">
        <v>2727</v>
      </c>
      <c r="B499" s="81" t="s">
        <v>111</v>
      </c>
      <c r="C499" s="83" t="s">
        <v>172</v>
      </c>
      <c r="D499" s="46" t="s">
        <v>28</v>
      </c>
      <c r="E499" s="46" t="s">
        <v>28</v>
      </c>
      <c r="F499" s="46">
        <v>0.0</v>
      </c>
      <c r="G499" s="46" t="s">
        <v>31</v>
      </c>
      <c r="H499" s="46"/>
      <c r="I499" s="46"/>
      <c r="J499" s="46"/>
      <c r="K499" s="46" t="s">
        <v>31</v>
      </c>
      <c r="L499" s="46"/>
      <c r="M499" s="46"/>
      <c r="N499" s="46" t="s">
        <v>2775</v>
      </c>
      <c r="O499" s="46"/>
      <c r="P499" s="46" t="s">
        <v>3260</v>
      </c>
      <c r="Q499" s="70">
        <v>0.0</v>
      </c>
      <c r="R499" s="70">
        <v>0.0</v>
      </c>
      <c r="S499" s="70">
        <v>0.0</v>
      </c>
      <c r="T499" s="70">
        <v>0.0</v>
      </c>
      <c r="U499" s="70">
        <v>2.0</v>
      </c>
      <c r="V499" s="70">
        <v>0.0</v>
      </c>
      <c r="W499" s="70">
        <v>40.0</v>
      </c>
      <c r="X499" s="70">
        <v>45.0</v>
      </c>
      <c r="Y499" s="70">
        <v>65.0</v>
      </c>
      <c r="Z499" s="70">
        <v>100.0</v>
      </c>
      <c r="AA499" s="70">
        <v>120.0</v>
      </c>
      <c r="AB499" s="70">
        <v>90.0</v>
      </c>
      <c r="AC499" s="70">
        <v>460.0</v>
      </c>
      <c r="AD499" s="70">
        <v>76.67</v>
      </c>
      <c r="AE499" s="70">
        <v>1291.0</v>
      </c>
      <c r="AF499" s="70">
        <f t="shared" si="1"/>
        <v>145</v>
      </c>
    </row>
    <row r="500">
      <c r="A500" s="46" t="s">
        <v>1030</v>
      </c>
      <c r="B500" s="83" t="s">
        <v>172</v>
      </c>
      <c r="C500" s="46"/>
      <c r="D500" s="46" t="s">
        <v>28</v>
      </c>
      <c r="E500" s="46" t="s">
        <v>28</v>
      </c>
      <c r="F500" s="46">
        <v>0.0</v>
      </c>
      <c r="G500" s="46" t="s">
        <v>31</v>
      </c>
      <c r="H500" s="46"/>
      <c r="I500" s="46"/>
      <c r="J500" s="46"/>
      <c r="K500" s="46"/>
      <c r="L500" s="46"/>
      <c r="M500" s="46"/>
      <c r="N500" s="46" t="s">
        <v>2768</v>
      </c>
      <c r="O500" s="46" t="s">
        <v>172</v>
      </c>
      <c r="P500" s="46" t="s">
        <v>3261</v>
      </c>
      <c r="Q500" s="70">
        <v>0.0</v>
      </c>
      <c r="R500" s="70">
        <v>2.0</v>
      </c>
      <c r="S500" s="70">
        <v>0.0</v>
      </c>
      <c r="T500" s="70">
        <v>0.0</v>
      </c>
      <c r="U500" s="70">
        <v>0.0</v>
      </c>
      <c r="V500" s="70">
        <v>0.0</v>
      </c>
      <c r="W500" s="70">
        <v>90.0</v>
      </c>
      <c r="X500" s="70">
        <v>120.0</v>
      </c>
      <c r="Y500" s="70">
        <v>75.0</v>
      </c>
      <c r="Z500" s="70">
        <v>60.0</v>
      </c>
      <c r="AA500" s="70">
        <v>60.0</v>
      </c>
      <c r="AB500" s="70">
        <v>45.0</v>
      </c>
      <c r="AC500" s="70">
        <v>450.0</v>
      </c>
      <c r="AD500" s="70">
        <v>75.0</v>
      </c>
      <c r="AE500" s="70">
        <v>1295.0</v>
      </c>
      <c r="AF500" s="70">
        <f t="shared" si="1"/>
        <v>180</v>
      </c>
    </row>
    <row r="501">
      <c r="A501" s="46" t="s">
        <v>939</v>
      </c>
      <c r="B501" s="76" t="s">
        <v>44</v>
      </c>
      <c r="C501" s="68" t="s">
        <v>29</v>
      </c>
      <c r="D501" s="46" t="s">
        <v>28</v>
      </c>
      <c r="E501" s="46" t="s">
        <v>28</v>
      </c>
      <c r="F501" s="46">
        <v>1.0</v>
      </c>
      <c r="G501" s="46"/>
      <c r="H501" s="46"/>
      <c r="I501" s="46"/>
      <c r="J501" s="46"/>
      <c r="K501" s="46"/>
      <c r="L501" s="46"/>
      <c r="M501" s="46"/>
      <c r="N501" s="46" t="s">
        <v>2780</v>
      </c>
      <c r="O501" s="46" t="s">
        <v>29</v>
      </c>
      <c r="P501" s="46" t="s">
        <v>3262</v>
      </c>
      <c r="Q501" s="70">
        <v>0.0</v>
      </c>
      <c r="R501" s="70">
        <v>0.0</v>
      </c>
      <c r="S501" s="70">
        <v>0.0</v>
      </c>
      <c r="T501" s="70">
        <v>0.0</v>
      </c>
      <c r="U501" s="70">
        <v>2.0</v>
      </c>
      <c r="V501" s="70">
        <v>0.0</v>
      </c>
      <c r="W501" s="70">
        <v>60.0</v>
      </c>
      <c r="X501" s="70">
        <v>50.0</v>
      </c>
      <c r="Y501" s="70">
        <v>50.0</v>
      </c>
      <c r="Z501" s="70">
        <v>60.0</v>
      </c>
      <c r="AA501" s="70">
        <v>70.0</v>
      </c>
      <c r="AB501" s="70">
        <v>50.0</v>
      </c>
      <c r="AC501" s="70">
        <v>340.0</v>
      </c>
      <c r="AD501" s="70">
        <v>56.67</v>
      </c>
      <c r="AE501" s="70">
        <v>1296.0</v>
      </c>
      <c r="AF501" s="70">
        <f t="shared" si="1"/>
        <v>110</v>
      </c>
    </row>
    <row r="502">
      <c r="A502" s="46" t="s">
        <v>1032</v>
      </c>
      <c r="B502" s="79" t="s">
        <v>90</v>
      </c>
      <c r="C502" s="72" t="s">
        <v>56</v>
      </c>
      <c r="D502" s="46" t="s">
        <v>28</v>
      </c>
      <c r="E502" s="46" t="s">
        <v>28</v>
      </c>
      <c r="F502" s="46">
        <v>0.0</v>
      </c>
      <c r="G502" s="46" t="s">
        <v>31</v>
      </c>
      <c r="H502" s="46"/>
      <c r="I502" s="46"/>
      <c r="J502" s="46"/>
      <c r="K502" s="46"/>
      <c r="L502" s="46"/>
      <c r="M502" s="46"/>
      <c r="N502" s="46" t="s">
        <v>2780</v>
      </c>
      <c r="O502" s="46" t="s">
        <v>90</v>
      </c>
      <c r="P502" s="46" t="s">
        <v>3263</v>
      </c>
      <c r="Q502" s="70">
        <v>0.0</v>
      </c>
      <c r="R502" s="70">
        <v>0.0</v>
      </c>
      <c r="S502" s="70">
        <v>0.0</v>
      </c>
      <c r="T502" s="70">
        <v>1.0</v>
      </c>
      <c r="U502" s="70">
        <v>1.0</v>
      </c>
      <c r="V502" s="70">
        <v>0.0</v>
      </c>
      <c r="W502" s="70">
        <v>70.0</v>
      </c>
      <c r="X502" s="70">
        <v>60.0</v>
      </c>
      <c r="Y502" s="70">
        <v>62.0</v>
      </c>
      <c r="Z502" s="70">
        <v>100.0</v>
      </c>
      <c r="AA502" s="70">
        <v>82.0</v>
      </c>
      <c r="AB502" s="70">
        <v>80.0</v>
      </c>
      <c r="AC502" s="70">
        <v>454.0</v>
      </c>
      <c r="AD502" s="70">
        <v>75.67</v>
      </c>
      <c r="AE502" s="70">
        <v>1300.0</v>
      </c>
      <c r="AF502" s="70">
        <f t="shared" si="1"/>
        <v>160</v>
      </c>
    </row>
    <row r="503">
      <c r="A503" s="46" t="s">
        <v>1031</v>
      </c>
      <c r="B503" s="81" t="s">
        <v>111</v>
      </c>
      <c r="C503" s="46"/>
      <c r="D503" s="46" t="s">
        <v>28</v>
      </c>
      <c r="E503" s="46" t="s">
        <v>28</v>
      </c>
      <c r="F503" s="46">
        <v>0.0</v>
      </c>
      <c r="G503" s="46" t="s">
        <v>31</v>
      </c>
      <c r="H503" s="46"/>
      <c r="I503" s="46"/>
      <c r="J503" s="46"/>
      <c r="K503" s="46"/>
      <c r="L503" s="46"/>
      <c r="M503" s="46"/>
      <c r="N503" s="46" t="s">
        <v>2768</v>
      </c>
      <c r="O503" s="46"/>
      <c r="P503" s="46" t="s">
        <v>3264</v>
      </c>
      <c r="Q503" s="70">
        <v>0.0</v>
      </c>
      <c r="R503" s="70">
        <v>0.0</v>
      </c>
      <c r="S503" s="70">
        <v>0.0</v>
      </c>
      <c r="T503" s="70">
        <v>0.0</v>
      </c>
      <c r="U503" s="70">
        <v>2.0</v>
      </c>
      <c r="V503" s="70">
        <v>0.0</v>
      </c>
      <c r="W503" s="70">
        <v>80.0</v>
      </c>
      <c r="X503" s="70">
        <v>45.0</v>
      </c>
      <c r="Y503" s="70">
        <v>65.0</v>
      </c>
      <c r="Z503" s="70">
        <v>90.0</v>
      </c>
      <c r="AA503" s="70">
        <v>110.0</v>
      </c>
      <c r="AB503" s="70">
        <v>80.0</v>
      </c>
      <c r="AC503" s="70">
        <v>470.0</v>
      </c>
      <c r="AD503" s="70">
        <v>78.33</v>
      </c>
      <c r="AE503" s="70">
        <v>1302.0</v>
      </c>
      <c r="AF503" s="70">
        <f t="shared" si="1"/>
        <v>135</v>
      </c>
    </row>
    <row r="504">
      <c r="A504" s="46" t="s">
        <v>1029</v>
      </c>
      <c r="B504" s="77" t="s">
        <v>71</v>
      </c>
      <c r="C504" s="46"/>
      <c r="D504" s="46" t="s">
        <v>28</v>
      </c>
      <c r="E504" s="46" t="s">
        <v>28</v>
      </c>
      <c r="F504" s="46">
        <v>0.0</v>
      </c>
      <c r="G504" s="46" t="s">
        <v>31</v>
      </c>
      <c r="H504" s="46"/>
      <c r="I504" s="46"/>
      <c r="J504" s="46"/>
      <c r="K504" s="46"/>
      <c r="L504" s="46"/>
      <c r="M504" s="46"/>
      <c r="N504" s="46" t="s">
        <v>2768</v>
      </c>
      <c r="O504" s="46" t="s">
        <v>172</v>
      </c>
      <c r="P504" s="46" t="s">
        <v>3265</v>
      </c>
      <c r="Q504" s="70">
        <v>1.0</v>
      </c>
      <c r="R504" s="70">
        <v>0.0</v>
      </c>
      <c r="S504" s="70">
        <v>0.0</v>
      </c>
      <c r="T504" s="70">
        <v>0.0</v>
      </c>
      <c r="U504" s="70">
        <v>0.0</v>
      </c>
      <c r="V504" s="70">
        <v>1.0</v>
      </c>
      <c r="W504" s="70">
        <v>70.0</v>
      </c>
      <c r="X504" s="70">
        <v>65.0</v>
      </c>
      <c r="Y504" s="70">
        <v>65.0</v>
      </c>
      <c r="Z504" s="70">
        <v>55.0</v>
      </c>
      <c r="AA504" s="70">
        <v>55.0</v>
      </c>
      <c r="AB504" s="70">
        <v>90.0</v>
      </c>
      <c r="AC504" s="70">
        <v>400.0</v>
      </c>
      <c r="AD504" s="70">
        <v>66.67</v>
      </c>
      <c r="AE504" s="70">
        <v>1304.0</v>
      </c>
      <c r="AF504" s="70">
        <f t="shared" si="1"/>
        <v>120</v>
      </c>
    </row>
    <row r="505">
      <c r="A505" s="46" t="s">
        <v>1028</v>
      </c>
      <c r="B505" s="77" t="s">
        <v>71</v>
      </c>
      <c r="C505" s="76" t="s">
        <v>44</v>
      </c>
      <c r="D505" s="46" t="s">
        <v>28</v>
      </c>
      <c r="E505" s="46" t="s">
        <v>28</v>
      </c>
      <c r="F505" s="46">
        <v>0.0</v>
      </c>
      <c r="G505" s="46" t="s">
        <v>31</v>
      </c>
      <c r="H505" s="46"/>
      <c r="I505" s="46"/>
      <c r="J505" s="46"/>
      <c r="K505" s="46"/>
      <c r="L505" s="46"/>
      <c r="M505" s="46"/>
      <c r="N505" s="46" t="s">
        <v>2780</v>
      </c>
      <c r="O505" s="46" t="s">
        <v>2768</v>
      </c>
      <c r="P505" s="46" t="s">
        <v>3266</v>
      </c>
      <c r="Q505" s="70">
        <v>0.0</v>
      </c>
      <c r="R505" s="70">
        <v>2.0</v>
      </c>
      <c r="S505" s="70">
        <v>0.0</v>
      </c>
      <c r="T505" s="70">
        <v>0.0</v>
      </c>
      <c r="U505" s="70">
        <v>0.0</v>
      </c>
      <c r="V505" s="70">
        <v>0.0</v>
      </c>
      <c r="W505" s="70">
        <v>79.0</v>
      </c>
      <c r="X505" s="70">
        <v>85.0</v>
      </c>
      <c r="Y505" s="70">
        <v>60.0</v>
      </c>
      <c r="Z505" s="70">
        <v>55.0</v>
      </c>
      <c r="AA505" s="70">
        <v>60.0</v>
      </c>
      <c r="AB505" s="70">
        <v>71.0</v>
      </c>
      <c r="AC505" s="70">
        <v>410.0</v>
      </c>
      <c r="AD505" s="70">
        <v>68.33</v>
      </c>
      <c r="AE505" s="70">
        <v>1305.0</v>
      </c>
      <c r="AF505" s="70">
        <f t="shared" si="1"/>
        <v>140</v>
      </c>
    </row>
    <row r="506">
      <c r="A506" s="46" t="s">
        <v>3267</v>
      </c>
      <c r="B506" s="100" t="s">
        <v>75</v>
      </c>
      <c r="C506" s="46"/>
      <c r="D506" s="46" t="s">
        <v>28</v>
      </c>
      <c r="E506" s="46" t="s">
        <v>28</v>
      </c>
      <c r="F506" s="46">
        <v>0.0</v>
      </c>
      <c r="G506" s="46"/>
      <c r="H506" s="46"/>
      <c r="I506" s="46"/>
      <c r="J506" s="46"/>
      <c r="K506" s="46"/>
      <c r="L506" s="46"/>
      <c r="M506" s="46"/>
      <c r="N506" s="46" t="s">
        <v>172</v>
      </c>
      <c r="O506" s="46" t="s">
        <v>2808</v>
      </c>
      <c r="P506" s="46" t="s">
        <v>3268</v>
      </c>
      <c r="Q506" s="91">
        <v>2.0</v>
      </c>
      <c r="R506" s="91">
        <v>0.0</v>
      </c>
      <c r="S506" s="91">
        <v>0.0</v>
      </c>
      <c r="T506" s="91">
        <v>0.0</v>
      </c>
      <c r="U506" s="91">
        <v>0.0</v>
      </c>
      <c r="V506" s="91">
        <v>0.0</v>
      </c>
      <c r="W506" s="91">
        <v>80.0</v>
      </c>
      <c r="X506" s="91">
        <v>120.0</v>
      </c>
      <c r="Y506" s="91">
        <v>80.0</v>
      </c>
      <c r="Z506" s="91">
        <v>120.0</v>
      </c>
      <c r="AA506" s="91">
        <v>80.0</v>
      </c>
      <c r="AB506" s="91">
        <v>100.0</v>
      </c>
      <c r="AC506" s="91">
        <v>580.0</v>
      </c>
      <c r="AD506" s="91">
        <v>96.67</v>
      </c>
      <c r="AE506" s="46"/>
      <c r="AF506" s="70">
        <f t="shared" si="1"/>
        <v>240</v>
      </c>
    </row>
    <row r="507">
      <c r="A507" s="46" t="s">
        <v>1012</v>
      </c>
      <c r="B507" s="77" t="s">
        <v>71</v>
      </c>
      <c r="C507" s="46"/>
      <c r="D507" s="46" t="s">
        <v>28</v>
      </c>
      <c r="E507" s="46" t="s">
        <v>28</v>
      </c>
      <c r="F507" s="46">
        <v>0.0</v>
      </c>
      <c r="G507" s="46" t="s">
        <v>31</v>
      </c>
      <c r="H507" s="46"/>
      <c r="I507" s="46"/>
      <c r="J507" s="46"/>
      <c r="K507" s="46"/>
      <c r="L507" s="46"/>
      <c r="M507" s="46"/>
      <c r="N507" s="46" t="s">
        <v>2768</v>
      </c>
      <c r="O507" s="46"/>
      <c r="P507" s="46" t="s">
        <v>3269</v>
      </c>
      <c r="Q507" s="70">
        <v>0.0</v>
      </c>
      <c r="R507" s="70">
        <v>0.0</v>
      </c>
      <c r="S507" s="70">
        <v>0.0</v>
      </c>
      <c r="T507" s="70">
        <v>0.0</v>
      </c>
      <c r="U507" s="70">
        <v>0.0</v>
      </c>
      <c r="V507" s="70">
        <v>2.0</v>
      </c>
      <c r="W507" s="70">
        <v>85.0</v>
      </c>
      <c r="X507" s="70">
        <v>76.0</v>
      </c>
      <c r="Y507" s="70">
        <v>64.0</v>
      </c>
      <c r="Z507" s="70">
        <v>45.0</v>
      </c>
      <c r="AA507" s="70">
        <v>55.0</v>
      </c>
      <c r="AB507" s="70">
        <v>90.0</v>
      </c>
      <c r="AC507" s="70">
        <v>415.0</v>
      </c>
      <c r="AD507" s="70">
        <v>69.17</v>
      </c>
      <c r="AE507" s="70">
        <v>1324.0</v>
      </c>
      <c r="AF507" s="70">
        <f t="shared" si="1"/>
        <v>121</v>
      </c>
    </row>
    <row r="508">
      <c r="A508" s="46" t="s">
        <v>1015</v>
      </c>
      <c r="B508" s="77" t="s">
        <v>71</v>
      </c>
      <c r="C508" s="46"/>
      <c r="D508" s="46" t="s">
        <v>28</v>
      </c>
      <c r="E508" s="46" t="s">
        <v>28</v>
      </c>
      <c r="F508" s="46">
        <v>1.0</v>
      </c>
      <c r="G508" s="46"/>
      <c r="H508" s="46"/>
      <c r="I508" s="46"/>
      <c r="J508" s="46"/>
      <c r="K508" s="46"/>
      <c r="L508" s="46"/>
      <c r="M508" s="46"/>
      <c r="N508" s="46" t="s">
        <v>2768</v>
      </c>
      <c r="O508" s="46"/>
      <c r="P508" s="46" t="s">
        <v>3270</v>
      </c>
      <c r="Q508" s="70">
        <v>0.0</v>
      </c>
      <c r="R508" s="70">
        <v>0.0</v>
      </c>
      <c r="S508" s="70">
        <v>0.0</v>
      </c>
      <c r="T508" s="70">
        <v>0.0</v>
      </c>
      <c r="U508" s="70">
        <v>0.0</v>
      </c>
      <c r="V508" s="70">
        <v>2.0</v>
      </c>
      <c r="W508" s="70">
        <v>80.0</v>
      </c>
      <c r="X508" s="70">
        <v>80.0</v>
      </c>
      <c r="Y508" s="70">
        <v>80.0</v>
      </c>
      <c r="Z508" s="70">
        <v>55.0</v>
      </c>
      <c r="AA508" s="70">
        <v>55.0</v>
      </c>
      <c r="AB508" s="70">
        <v>90.0</v>
      </c>
      <c r="AC508" s="70">
        <v>440.0</v>
      </c>
      <c r="AD508" s="70">
        <v>73.33</v>
      </c>
      <c r="AE508" s="70">
        <v>1330.0</v>
      </c>
      <c r="AF508" s="70">
        <f t="shared" si="1"/>
        <v>135</v>
      </c>
    </row>
    <row r="509">
      <c r="A509" s="46" t="s">
        <v>1014</v>
      </c>
      <c r="B509" s="68" t="s">
        <v>29</v>
      </c>
      <c r="C509" s="69" t="s">
        <v>30</v>
      </c>
      <c r="D509" s="46" t="s">
        <v>28</v>
      </c>
      <c r="E509" s="46" t="s">
        <v>28</v>
      </c>
      <c r="F509" s="46">
        <v>1.0</v>
      </c>
      <c r="G509" s="46"/>
      <c r="H509" s="46"/>
      <c r="I509" s="46"/>
      <c r="J509" s="46"/>
      <c r="K509" s="46" t="s">
        <v>31</v>
      </c>
      <c r="L509" s="46"/>
      <c r="M509" s="46"/>
      <c r="N509" s="46" t="s">
        <v>172</v>
      </c>
      <c r="O509" s="46" t="s">
        <v>29</v>
      </c>
      <c r="P509" s="46" t="s">
        <v>3271</v>
      </c>
      <c r="Q509" s="70">
        <v>0.0</v>
      </c>
      <c r="R509" s="70">
        <v>0.0</v>
      </c>
      <c r="S509" s="70">
        <v>0.0</v>
      </c>
      <c r="T509" s="70">
        <v>2.0</v>
      </c>
      <c r="U509" s="70">
        <v>0.0</v>
      </c>
      <c r="V509" s="70">
        <v>0.0</v>
      </c>
      <c r="W509" s="70">
        <v>50.0</v>
      </c>
      <c r="X509" s="70">
        <v>60.0</v>
      </c>
      <c r="Y509" s="70">
        <v>45.0</v>
      </c>
      <c r="Z509" s="70">
        <v>100.0</v>
      </c>
      <c r="AA509" s="70">
        <v>80.0</v>
      </c>
      <c r="AB509" s="70">
        <v>65.0</v>
      </c>
      <c r="AC509" s="70">
        <v>400.0</v>
      </c>
      <c r="AD509" s="70">
        <v>66.67</v>
      </c>
      <c r="AE509" s="70">
        <v>1331.0</v>
      </c>
      <c r="AF509" s="70">
        <f t="shared" si="1"/>
        <v>160</v>
      </c>
    </row>
    <row r="510">
      <c r="A510" s="46" t="s">
        <v>1013</v>
      </c>
      <c r="B510" s="77" t="s">
        <v>71</v>
      </c>
      <c r="C510" s="46"/>
      <c r="D510" s="46" t="s">
        <v>28</v>
      </c>
      <c r="E510" s="46" t="s">
        <v>28</v>
      </c>
      <c r="F510" s="46">
        <v>0.0</v>
      </c>
      <c r="G510" s="46" t="s">
        <v>31</v>
      </c>
      <c r="H510" s="46"/>
      <c r="I510" s="46"/>
      <c r="J510" s="46"/>
      <c r="K510" s="46"/>
      <c r="L510" s="46"/>
      <c r="M510" s="46"/>
      <c r="N510" s="46" t="s">
        <v>2768</v>
      </c>
      <c r="O510" s="46" t="s">
        <v>2775</v>
      </c>
      <c r="P510" s="46" t="s">
        <v>3272</v>
      </c>
      <c r="Q510" s="70">
        <v>0.0</v>
      </c>
      <c r="R510" s="70">
        <v>0.0</v>
      </c>
      <c r="S510" s="70">
        <v>0.0</v>
      </c>
      <c r="T510" s="70">
        <v>0.0</v>
      </c>
      <c r="U510" s="70">
        <v>0.0</v>
      </c>
      <c r="V510" s="70">
        <v>2.0</v>
      </c>
      <c r="W510" s="70">
        <v>65.0</v>
      </c>
      <c r="X510" s="70">
        <v>76.0</v>
      </c>
      <c r="Y510" s="70">
        <v>84.0</v>
      </c>
      <c r="Z510" s="70">
        <v>54.0</v>
      </c>
      <c r="AA510" s="70">
        <v>96.0</v>
      </c>
      <c r="AB510" s="70">
        <v>105.0</v>
      </c>
      <c r="AC510" s="70">
        <v>480.0</v>
      </c>
      <c r="AD510" s="70">
        <v>80.0</v>
      </c>
      <c r="AE510" s="70">
        <v>1334.0</v>
      </c>
      <c r="AF510" s="70">
        <f t="shared" si="1"/>
        <v>130</v>
      </c>
    </row>
    <row r="511">
      <c r="A511" s="46" t="s">
        <v>1020</v>
      </c>
      <c r="B511" s="73" t="s">
        <v>33</v>
      </c>
      <c r="C511" s="77" t="s">
        <v>71</v>
      </c>
      <c r="D511" s="46" t="s">
        <v>28</v>
      </c>
      <c r="E511" s="46" t="s">
        <v>28</v>
      </c>
      <c r="F511" s="46">
        <v>0.0</v>
      </c>
      <c r="G511" s="46" t="s">
        <v>31</v>
      </c>
      <c r="H511" s="46"/>
      <c r="I511" s="46"/>
      <c r="J511" s="46"/>
      <c r="K511" s="46"/>
      <c r="L511" s="46"/>
      <c r="M511" s="46"/>
      <c r="N511" s="46" t="s">
        <v>2768</v>
      </c>
      <c r="O511" s="46"/>
      <c r="P511" s="46" t="s">
        <v>3273</v>
      </c>
      <c r="Q511" s="70">
        <v>0.0</v>
      </c>
      <c r="R511" s="70">
        <v>0.0</v>
      </c>
      <c r="S511" s="70">
        <v>0.0</v>
      </c>
      <c r="T511" s="70">
        <v>2.0</v>
      </c>
      <c r="U511" s="70">
        <v>0.0</v>
      </c>
      <c r="V511" s="70">
        <v>0.0</v>
      </c>
      <c r="W511" s="70">
        <v>86.0</v>
      </c>
      <c r="X511" s="70">
        <v>68.0</v>
      </c>
      <c r="Y511" s="70">
        <v>72.0</v>
      </c>
      <c r="Z511" s="70">
        <v>109.0</v>
      </c>
      <c r="AA511" s="70">
        <v>66.0</v>
      </c>
      <c r="AB511" s="70">
        <v>106.0</v>
      </c>
      <c r="AC511" s="70">
        <v>507.0</v>
      </c>
      <c r="AD511" s="70">
        <v>84.5</v>
      </c>
      <c r="AE511" s="70">
        <v>1343.0</v>
      </c>
      <c r="AF511" s="70">
        <f t="shared" si="1"/>
        <v>177</v>
      </c>
    </row>
    <row r="512">
      <c r="A512" s="46" t="s">
        <v>1016</v>
      </c>
      <c r="B512" s="77" t="s">
        <v>71</v>
      </c>
      <c r="C512" s="46"/>
      <c r="D512" s="46" t="s">
        <v>28</v>
      </c>
      <c r="E512" s="46" t="s">
        <v>28</v>
      </c>
      <c r="F512" s="46">
        <v>0.0</v>
      </c>
      <c r="G512" s="46" t="s">
        <v>31</v>
      </c>
      <c r="H512" s="46"/>
      <c r="I512" s="46"/>
      <c r="J512" s="46"/>
      <c r="K512" s="46"/>
      <c r="L512" s="46"/>
      <c r="M512" s="46"/>
      <c r="N512" s="46" t="s">
        <v>2768</v>
      </c>
      <c r="O512" s="46"/>
      <c r="P512" s="46" t="s">
        <v>3274</v>
      </c>
      <c r="Q512" s="70">
        <v>0.0</v>
      </c>
      <c r="R512" s="70">
        <v>2.0</v>
      </c>
      <c r="S512" s="70">
        <v>0.0</v>
      </c>
      <c r="T512" s="70">
        <v>0.0</v>
      </c>
      <c r="U512" s="70">
        <v>0.0</v>
      </c>
      <c r="V512" s="70">
        <v>0.0</v>
      </c>
      <c r="W512" s="70">
        <v>88.0</v>
      </c>
      <c r="X512" s="70">
        <v>110.0</v>
      </c>
      <c r="Y512" s="70">
        <v>60.0</v>
      </c>
      <c r="Z512" s="70">
        <v>55.0</v>
      </c>
      <c r="AA512" s="70">
        <v>60.0</v>
      </c>
      <c r="AB512" s="70">
        <v>45.0</v>
      </c>
      <c r="AC512" s="70">
        <v>418.0</v>
      </c>
      <c r="AD512" s="70">
        <v>69.67</v>
      </c>
      <c r="AE512" s="70">
        <v>1345.0</v>
      </c>
      <c r="AF512" s="70">
        <f t="shared" si="1"/>
        <v>165</v>
      </c>
    </row>
    <row r="513">
      <c r="A513" s="46" t="s">
        <v>1228</v>
      </c>
      <c r="B513" s="88" t="s">
        <v>226</v>
      </c>
      <c r="C513" s="46"/>
      <c r="D513" s="46" t="s">
        <v>28</v>
      </c>
      <c r="E513" s="46" t="s">
        <v>28</v>
      </c>
      <c r="F513" s="46">
        <v>0.0</v>
      </c>
      <c r="G513" s="46" t="s">
        <v>31</v>
      </c>
      <c r="H513" s="46"/>
      <c r="I513" s="46"/>
      <c r="J513" s="46"/>
      <c r="K513" s="46"/>
      <c r="L513" s="46"/>
      <c r="M513" s="46"/>
      <c r="N513" s="46" t="s">
        <v>2775</v>
      </c>
      <c r="O513" s="46"/>
      <c r="P513" s="46" t="s">
        <v>3275</v>
      </c>
      <c r="Q513" s="70">
        <v>2.0</v>
      </c>
      <c r="R513" s="70">
        <v>0.0</v>
      </c>
      <c r="S513" s="70">
        <v>0.0</v>
      </c>
      <c r="T513" s="70">
        <v>0.0</v>
      </c>
      <c r="U513" s="70">
        <v>0.0</v>
      </c>
      <c r="V513" s="70">
        <v>0.0</v>
      </c>
      <c r="W513" s="70">
        <v>144.0</v>
      </c>
      <c r="X513" s="70">
        <v>120.0</v>
      </c>
      <c r="Y513" s="70">
        <v>60.0</v>
      </c>
      <c r="Z513" s="70">
        <v>40.0</v>
      </c>
      <c r="AA513" s="70">
        <v>60.0</v>
      </c>
      <c r="AB513" s="70">
        <v>50.0</v>
      </c>
      <c r="AC513" s="70">
        <v>474.0</v>
      </c>
      <c r="AD513" s="70">
        <v>79.0</v>
      </c>
      <c r="AE513" s="70">
        <v>1369.0</v>
      </c>
      <c r="AF513" s="70">
        <f t="shared" si="1"/>
        <v>160</v>
      </c>
    </row>
    <row r="514">
      <c r="A514" s="46" t="s">
        <v>1055</v>
      </c>
      <c r="B514" s="88" t="s">
        <v>226</v>
      </c>
      <c r="C514" s="80" t="s">
        <v>147</v>
      </c>
      <c r="D514" s="46" t="s">
        <v>28</v>
      </c>
      <c r="E514" s="46" t="s">
        <v>28</v>
      </c>
      <c r="F514" s="46">
        <v>0.0</v>
      </c>
      <c r="G514" s="46" t="s">
        <v>31</v>
      </c>
      <c r="H514" s="46"/>
      <c r="I514" s="46"/>
      <c r="J514" s="46"/>
      <c r="K514" s="46"/>
      <c r="L514" s="46"/>
      <c r="M514" s="46"/>
      <c r="N514" s="46" t="s">
        <v>2768</v>
      </c>
      <c r="O514" s="46" t="s">
        <v>2775</v>
      </c>
      <c r="P514" s="46" t="s">
        <v>3276</v>
      </c>
      <c r="Q514" s="70">
        <v>0.0</v>
      </c>
      <c r="R514" s="70">
        <v>2.0</v>
      </c>
      <c r="S514" s="70">
        <v>0.0</v>
      </c>
      <c r="T514" s="70">
        <v>0.0</v>
      </c>
      <c r="U514" s="70">
        <v>0.0</v>
      </c>
      <c r="V514" s="70">
        <v>0.0</v>
      </c>
      <c r="W514" s="70">
        <v>95.0</v>
      </c>
      <c r="X514" s="70">
        <v>124.0</v>
      </c>
      <c r="Y514" s="70">
        <v>78.0</v>
      </c>
      <c r="Z514" s="70">
        <v>69.0</v>
      </c>
      <c r="AA514" s="70">
        <v>71.0</v>
      </c>
      <c r="AB514" s="70">
        <v>58.0</v>
      </c>
      <c r="AC514" s="70">
        <v>495.0</v>
      </c>
      <c r="AD514" s="70">
        <v>82.5</v>
      </c>
      <c r="AE514" s="70">
        <v>1374.0</v>
      </c>
      <c r="AF514" s="70">
        <f t="shared" si="1"/>
        <v>193</v>
      </c>
    </row>
    <row r="515">
      <c r="A515" s="46" t="s">
        <v>1025</v>
      </c>
      <c r="B515" s="78" t="s">
        <v>81</v>
      </c>
      <c r="C515" s="46"/>
      <c r="D515" s="46" t="s">
        <v>28</v>
      </c>
      <c r="E515" s="46" t="s">
        <v>28</v>
      </c>
      <c r="F515" s="46">
        <v>1.0</v>
      </c>
      <c r="G515" s="46"/>
      <c r="H515" s="46"/>
      <c r="I515" s="46"/>
      <c r="J515" s="46" t="s">
        <v>31</v>
      </c>
      <c r="K515" s="46" t="s">
        <v>31</v>
      </c>
      <c r="L515" s="46"/>
      <c r="M515" s="46"/>
      <c r="N515" s="46" t="s">
        <v>2768</v>
      </c>
      <c r="O515" s="46" t="s">
        <v>172</v>
      </c>
      <c r="P515" s="46" t="s">
        <v>3277</v>
      </c>
      <c r="Q515" s="70">
        <v>0.0</v>
      </c>
      <c r="R515" s="70">
        <v>0.0</v>
      </c>
      <c r="S515" s="70">
        <v>0.0</v>
      </c>
      <c r="T515" s="70">
        <v>0.0</v>
      </c>
      <c r="U515" s="70">
        <v>0.0</v>
      </c>
      <c r="V515" s="70">
        <v>2.0</v>
      </c>
      <c r="W515" s="70">
        <v>35.0</v>
      </c>
      <c r="X515" s="70">
        <v>55.0</v>
      </c>
      <c r="Y515" s="70">
        <v>40.0</v>
      </c>
      <c r="Z515" s="70">
        <v>50.0</v>
      </c>
      <c r="AA515" s="70">
        <v>50.0</v>
      </c>
      <c r="AB515" s="70">
        <v>90.0</v>
      </c>
      <c r="AC515" s="70">
        <v>320.0</v>
      </c>
      <c r="AD515" s="70">
        <v>53.33</v>
      </c>
      <c r="AE515" s="70">
        <v>1377.0</v>
      </c>
      <c r="AF515" s="70">
        <f t="shared" si="1"/>
        <v>105</v>
      </c>
    </row>
    <row r="516">
      <c r="A516" s="46" t="s">
        <v>1026</v>
      </c>
      <c r="B516" s="77" t="s">
        <v>71</v>
      </c>
      <c r="C516" s="72" t="s">
        <v>56</v>
      </c>
      <c r="D516" s="46" t="s">
        <v>28</v>
      </c>
      <c r="E516" s="46" t="s">
        <v>28</v>
      </c>
      <c r="F516" s="46">
        <v>0.0</v>
      </c>
      <c r="G516" s="46" t="s">
        <v>31</v>
      </c>
      <c r="H516" s="46"/>
      <c r="I516" s="46"/>
      <c r="J516" s="46"/>
      <c r="K516" s="46"/>
      <c r="L516" s="46"/>
      <c r="M516" s="46"/>
      <c r="N516" s="46" t="s">
        <v>56</v>
      </c>
      <c r="O516" s="46"/>
      <c r="P516" s="46" t="s">
        <v>3278</v>
      </c>
      <c r="Q516" s="70">
        <v>0.0</v>
      </c>
      <c r="R516" s="70">
        <v>3.0</v>
      </c>
      <c r="S516" s="70">
        <v>0.0</v>
      </c>
      <c r="T516" s="70">
        <v>0.0</v>
      </c>
      <c r="U516" s="70">
        <v>0.0</v>
      </c>
      <c r="V516" s="70">
        <v>0.0</v>
      </c>
      <c r="W516" s="70">
        <v>80.0</v>
      </c>
      <c r="X516" s="70">
        <v>115.0</v>
      </c>
      <c r="Y516" s="70">
        <v>80.0</v>
      </c>
      <c r="Z516" s="70">
        <v>65.0</v>
      </c>
      <c r="AA516" s="70">
        <v>55.0</v>
      </c>
      <c r="AB516" s="70">
        <v>93.0</v>
      </c>
      <c r="AC516" s="70">
        <v>488.0</v>
      </c>
      <c r="AD516" s="70">
        <v>81.33</v>
      </c>
      <c r="AE516" s="70">
        <v>1388.0</v>
      </c>
      <c r="AF516" s="70">
        <f t="shared" si="1"/>
        <v>180</v>
      </c>
    </row>
    <row r="517">
      <c r="A517" s="46" t="s">
        <v>1064</v>
      </c>
      <c r="B517" s="87" t="s">
        <v>131</v>
      </c>
      <c r="C517" s="85" t="s">
        <v>121</v>
      </c>
      <c r="D517" s="46" t="s">
        <v>28</v>
      </c>
      <c r="E517" s="46" t="s">
        <v>28</v>
      </c>
      <c r="F517" s="46">
        <v>1.0</v>
      </c>
      <c r="G517" s="46"/>
      <c r="H517" s="46"/>
      <c r="I517" s="46"/>
      <c r="J517" s="46"/>
      <c r="K517" s="46"/>
      <c r="L517" s="46"/>
      <c r="M517" s="46"/>
      <c r="N517" s="46" t="s">
        <v>2763</v>
      </c>
      <c r="O517" s="46"/>
      <c r="P517" s="46" t="s">
        <v>3279</v>
      </c>
      <c r="Q517" s="70">
        <v>0.0</v>
      </c>
      <c r="R517" s="70">
        <v>0.0</v>
      </c>
      <c r="S517" s="70">
        <v>2.0</v>
      </c>
      <c r="T517" s="70">
        <v>0.0</v>
      </c>
      <c r="U517" s="70">
        <v>0.0</v>
      </c>
      <c r="V517" s="70">
        <v>0.0</v>
      </c>
      <c r="W517" s="70">
        <v>60.0</v>
      </c>
      <c r="X517" s="70">
        <v>90.0</v>
      </c>
      <c r="Y517" s="70">
        <v>140.0</v>
      </c>
      <c r="Z517" s="70">
        <v>50.0</v>
      </c>
      <c r="AA517" s="70">
        <v>50.0</v>
      </c>
      <c r="AB517" s="70">
        <v>40.0</v>
      </c>
      <c r="AC517" s="70">
        <v>430.0</v>
      </c>
      <c r="AD517" s="70">
        <v>71.67</v>
      </c>
      <c r="AE517" s="70">
        <v>1391.0</v>
      </c>
      <c r="AF517" s="70">
        <f t="shared" si="1"/>
        <v>140</v>
      </c>
    </row>
    <row r="518">
      <c r="A518" s="46" t="s">
        <v>1062</v>
      </c>
      <c r="B518" s="87" t="s">
        <v>131</v>
      </c>
      <c r="C518" s="85" t="s">
        <v>121</v>
      </c>
      <c r="D518" s="46" t="s">
        <v>28</v>
      </c>
      <c r="E518" s="46" t="s">
        <v>28</v>
      </c>
      <c r="F518" s="46">
        <v>0.0</v>
      </c>
      <c r="G518" s="46" t="s">
        <v>31</v>
      </c>
      <c r="H518" s="46"/>
      <c r="I518" s="46"/>
      <c r="J518" s="46"/>
      <c r="K518" s="46"/>
      <c r="L518" s="46"/>
      <c r="M518" s="46"/>
      <c r="N518" s="46" t="s">
        <v>2763</v>
      </c>
      <c r="O518" s="46"/>
      <c r="P518" s="46" t="s">
        <v>3280</v>
      </c>
      <c r="Q518" s="70">
        <v>0.0</v>
      </c>
      <c r="R518" s="70">
        <v>0.0</v>
      </c>
      <c r="S518" s="70">
        <v>3.0</v>
      </c>
      <c r="T518" s="70">
        <v>0.0</v>
      </c>
      <c r="U518" s="70">
        <v>0.0</v>
      </c>
      <c r="V518" s="70">
        <v>0.0</v>
      </c>
      <c r="W518" s="70">
        <v>70.0</v>
      </c>
      <c r="X518" s="70">
        <v>110.0</v>
      </c>
      <c r="Y518" s="70">
        <v>180.0</v>
      </c>
      <c r="Z518" s="70">
        <v>60.0</v>
      </c>
      <c r="AA518" s="70">
        <v>60.0</v>
      </c>
      <c r="AB518" s="70">
        <v>50.0</v>
      </c>
      <c r="AC518" s="70">
        <v>530.0</v>
      </c>
      <c r="AD518" s="70">
        <v>88.33</v>
      </c>
      <c r="AE518" s="70">
        <v>1392.0</v>
      </c>
      <c r="AF518" s="70">
        <f t="shared" si="1"/>
        <v>170</v>
      </c>
    </row>
    <row r="519">
      <c r="A519" s="45" t="s">
        <v>989</v>
      </c>
      <c r="B519" s="87" t="s">
        <v>131</v>
      </c>
      <c r="C519" s="103" t="s">
        <v>172</v>
      </c>
      <c r="D519" s="46"/>
      <c r="E519" s="46"/>
      <c r="F519" s="46" t="s">
        <v>82</v>
      </c>
      <c r="G519" s="46" t="s">
        <v>31</v>
      </c>
      <c r="H519" s="46"/>
      <c r="I519" s="46"/>
      <c r="J519" s="46"/>
      <c r="K519" s="46"/>
      <c r="L519" s="46"/>
      <c r="M519" s="46"/>
      <c r="N519" s="46"/>
      <c r="O519" s="46"/>
      <c r="P519" s="46" t="s">
        <v>3281</v>
      </c>
      <c r="Q519" s="70">
        <v>0.0</v>
      </c>
      <c r="R519" s="70">
        <v>0.0</v>
      </c>
      <c r="S519" s="70">
        <v>1.0</v>
      </c>
      <c r="T519" s="70">
        <v>0.0</v>
      </c>
      <c r="U519" s="70">
        <v>0.0</v>
      </c>
      <c r="V519" s="70">
        <v>0.0</v>
      </c>
      <c r="W519" s="70">
        <v>57.0</v>
      </c>
      <c r="X519" s="70">
        <v>80.0</v>
      </c>
      <c r="Y519" s="70">
        <v>91.0</v>
      </c>
      <c r="Z519" s="70">
        <v>80.0</v>
      </c>
      <c r="AA519" s="70">
        <v>87.0</v>
      </c>
      <c r="AB519" s="70">
        <v>75.0</v>
      </c>
      <c r="AC519" s="70">
        <v>470.0</v>
      </c>
      <c r="AD519" s="70">
        <v>78.33</v>
      </c>
      <c r="AE519" s="46"/>
      <c r="AF519" s="70">
        <f t="shared" si="1"/>
        <v>160</v>
      </c>
    </row>
    <row r="520">
      <c r="A520" s="46" t="s">
        <v>946</v>
      </c>
      <c r="B520" s="87" t="s">
        <v>131</v>
      </c>
      <c r="C520" s="81" t="s">
        <v>111</v>
      </c>
      <c r="D520" s="46" t="s">
        <v>28</v>
      </c>
      <c r="E520" s="46" t="s">
        <v>31</v>
      </c>
      <c r="F520" s="46">
        <v>2.0</v>
      </c>
      <c r="G520" s="46"/>
      <c r="H520" s="46"/>
      <c r="I520" s="46"/>
      <c r="J520" s="46"/>
      <c r="K520" s="46"/>
      <c r="L520" s="46"/>
      <c r="M520" s="46"/>
      <c r="N520" s="46" t="s">
        <v>2808</v>
      </c>
      <c r="O520" s="46"/>
      <c r="P520" s="46" t="s">
        <v>3282</v>
      </c>
      <c r="Q520" s="70">
        <v>0.0</v>
      </c>
      <c r="R520" s="70">
        <v>0.0</v>
      </c>
      <c r="S520" s="70">
        <v>1.0</v>
      </c>
      <c r="T520" s="70">
        <v>0.0</v>
      </c>
      <c r="U520" s="70">
        <v>0.0</v>
      </c>
      <c r="V520" s="70">
        <v>0.0</v>
      </c>
      <c r="W520" s="70">
        <v>40.0</v>
      </c>
      <c r="X520" s="70">
        <v>55.0</v>
      </c>
      <c r="Y520" s="70">
        <v>80.0</v>
      </c>
      <c r="Z520" s="70">
        <v>35.0</v>
      </c>
      <c r="AA520" s="70">
        <v>60.0</v>
      </c>
      <c r="AB520" s="70">
        <v>30.0</v>
      </c>
      <c r="AC520" s="70">
        <v>300.0</v>
      </c>
      <c r="AD520" s="70">
        <v>50.0</v>
      </c>
      <c r="AE520" s="70">
        <v>471.0</v>
      </c>
      <c r="AF520" s="70">
        <f t="shared" si="1"/>
        <v>90</v>
      </c>
    </row>
    <row r="521">
      <c r="A521" s="45" t="s">
        <v>1052</v>
      </c>
      <c r="B521" s="104" t="s">
        <v>186</v>
      </c>
      <c r="C521" s="46"/>
      <c r="D521" s="46"/>
      <c r="E521" s="46"/>
      <c r="F521" s="46">
        <v>2.0</v>
      </c>
      <c r="G521" s="46"/>
      <c r="H521" s="46"/>
      <c r="I521" s="46"/>
      <c r="J521" s="46"/>
      <c r="K521" s="46"/>
      <c r="L521" s="46"/>
      <c r="M521" s="46"/>
      <c r="N521" s="46"/>
      <c r="O521" s="46"/>
      <c r="P521" s="46" t="s">
        <v>3283</v>
      </c>
      <c r="Q521" s="70">
        <v>0.0</v>
      </c>
      <c r="R521" s="70">
        <v>0.0</v>
      </c>
      <c r="S521" s="70">
        <v>0.0</v>
      </c>
      <c r="T521" s="70">
        <v>0.0</v>
      </c>
      <c r="U521" s="70">
        <v>1.0</v>
      </c>
      <c r="V521" s="70">
        <v>0.0</v>
      </c>
      <c r="W521" s="70">
        <v>45.0</v>
      </c>
      <c r="X521" s="70">
        <v>50.0</v>
      </c>
      <c r="Y521" s="70">
        <v>35.0</v>
      </c>
      <c r="Z521" s="70">
        <v>55.0</v>
      </c>
      <c r="AA521" s="70">
        <v>75.0</v>
      </c>
      <c r="AB521" s="70">
        <v>40.0</v>
      </c>
      <c r="AC521" s="70">
        <v>300.0</v>
      </c>
      <c r="AD521" s="70">
        <v>50.0</v>
      </c>
      <c r="AE521" s="46"/>
      <c r="AF521" s="70">
        <f t="shared" si="1"/>
        <v>105</v>
      </c>
    </row>
    <row r="522">
      <c r="A522" s="63" t="s">
        <v>3284</v>
      </c>
      <c r="B522" s="85" t="s">
        <v>121</v>
      </c>
      <c r="C522" s="46"/>
      <c r="D522" s="46" t="s">
        <v>28</v>
      </c>
      <c r="E522" s="46" t="s">
        <v>28</v>
      </c>
      <c r="F522" s="46">
        <v>0.0</v>
      </c>
      <c r="G522" s="46" t="s">
        <v>31</v>
      </c>
      <c r="H522" s="46"/>
      <c r="I522" s="46"/>
      <c r="J522" s="46" t="s">
        <v>31</v>
      </c>
      <c r="K522" s="46"/>
      <c r="L522" s="46"/>
      <c r="M522" s="46"/>
      <c r="N522" s="46" t="s">
        <v>2768</v>
      </c>
      <c r="O522" s="46"/>
      <c r="P522" s="46" t="s">
        <v>3285</v>
      </c>
      <c r="Q522" s="70">
        <v>0.0</v>
      </c>
      <c r="R522" s="70">
        <v>2.0</v>
      </c>
      <c r="S522" s="70">
        <v>0.0</v>
      </c>
      <c r="T522" s="70">
        <v>0.0</v>
      </c>
      <c r="U522" s="70">
        <v>0.0</v>
      </c>
      <c r="V522" s="70">
        <v>0.0</v>
      </c>
      <c r="W522" s="70">
        <v>75.0</v>
      </c>
      <c r="X522" s="70">
        <v>115.0</v>
      </c>
      <c r="Y522" s="70">
        <v>65.0</v>
      </c>
      <c r="Z522" s="70">
        <v>55.0</v>
      </c>
      <c r="AA522" s="70">
        <v>65.0</v>
      </c>
      <c r="AB522" s="70">
        <v>112.0</v>
      </c>
      <c r="AC522" s="70">
        <v>487.0</v>
      </c>
      <c r="AD522" s="70">
        <v>81.17</v>
      </c>
      <c r="AE522" s="70">
        <v>1418.0</v>
      </c>
      <c r="AF522" s="70">
        <f t="shared" si="1"/>
        <v>170</v>
      </c>
    </row>
    <row r="523">
      <c r="A523" s="63" t="s">
        <v>3286</v>
      </c>
      <c r="B523" s="85" t="s">
        <v>121</v>
      </c>
      <c r="C523" s="46"/>
      <c r="D523" s="46" t="s">
        <v>28</v>
      </c>
      <c r="E523" s="46" t="s">
        <v>28</v>
      </c>
      <c r="F523" s="46">
        <v>0.0</v>
      </c>
      <c r="G523" s="46" t="s">
        <v>31</v>
      </c>
      <c r="H523" s="46"/>
      <c r="I523" s="46"/>
      <c r="J523" s="46" t="s">
        <v>31</v>
      </c>
      <c r="K523" s="46"/>
      <c r="L523" s="46"/>
      <c r="M523" s="46"/>
      <c r="N523" s="46" t="s">
        <v>2768</v>
      </c>
      <c r="O523" s="46"/>
      <c r="P523" s="46" t="s">
        <v>3285</v>
      </c>
      <c r="Q523" s="70">
        <v>0.0</v>
      </c>
      <c r="R523" s="70">
        <v>2.0</v>
      </c>
      <c r="S523" s="70">
        <v>0.0</v>
      </c>
      <c r="T523" s="70">
        <v>0.0</v>
      </c>
      <c r="U523" s="70">
        <v>0.0</v>
      </c>
      <c r="V523" s="70">
        <v>0.0</v>
      </c>
      <c r="W523" s="70">
        <v>85.0</v>
      </c>
      <c r="X523" s="70">
        <v>115.0</v>
      </c>
      <c r="Y523" s="70">
        <v>75.0</v>
      </c>
      <c r="Z523" s="70">
        <v>55.0</v>
      </c>
      <c r="AA523" s="70">
        <v>75.0</v>
      </c>
      <c r="AB523" s="70">
        <v>82.0</v>
      </c>
      <c r="AC523" s="70">
        <v>487.0</v>
      </c>
      <c r="AD523" s="70">
        <v>81.17</v>
      </c>
      <c r="AE523" s="70">
        <v>1419.0</v>
      </c>
      <c r="AF523" s="70">
        <f t="shared" si="1"/>
        <v>170</v>
      </c>
    </row>
    <row r="524">
      <c r="A524" s="63" t="s">
        <v>2723</v>
      </c>
      <c r="B524" s="85" t="s">
        <v>121</v>
      </c>
      <c r="C524" s="46"/>
      <c r="D524" s="46" t="s">
        <v>28</v>
      </c>
      <c r="E524" s="46" t="s">
        <v>28</v>
      </c>
      <c r="F524" s="46">
        <v>0.0</v>
      </c>
      <c r="G524" s="46" t="s">
        <v>31</v>
      </c>
      <c r="H524" s="46"/>
      <c r="I524" s="46"/>
      <c r="J524" s="46" t="s">
        <v>31</v>
      </c>
      <c r="K524" s="46"/>
      <c r="L524" s="46"/>
      <c r="M524" s="46"/>
      <c r="N524" s="46" t="s">
        <v>2768</v>
      </c>
      <c r="O524" s="46"/>
      <c r="P524" s="46" t="s">
        <v>3285</v>
      </c>
      <c r="Q524" s="70">
        <v>0.0</v>
      </c>
      <c r="R524" s="70">
        <v>2.0</v>
      </c>
      <c r="S524" s="70">
        <v>0.0</v>
      </c>
      <c r="T524" s="70">
        <v>0.0</v>
      </c>
      <c r="U524" s="70">
        <v>0.0</v>
      </c>
      <c r="V524" s="70">
        <v>0.0</v>
      </c>
      <c r="W524" s="70">
        <v>75.0</v>
      </c>
      <c r="X524" s="70">
        <v>117.0</v>
      </c>
      <c r="Y524" s="70">
        <v>65.0</v>
      </c>
      <c r="Z524" s="70">
        <v>55.0</v>
      </c>
      <c r="AA524" s="70">
        <v>65.0</v>
      </c>
      <c r="AB524" s="70">
        <v>110.0</v>
      </c>
      <c r="AC524" s="70">
        <v>487.0</v>
      </c>
      <c r="AD524" s="70">
        <v>81.17</v>
      </c>
      <c r="AE524" s="70">
        <v>1420.0</v>
      </c>
      <c r="AF524" s="70">
        <f t="shared" si="1"/>
        <v>172</v>
      </c>
    </row>
    <row r="525">
      <c r="A525" s="46" t="s">
        <v>1077</v>
      </c>
      <c r="B525" s="87" t="s">
        <v>131</v>
      </c>
      <c r="C525" s="72" t="s">
        <v>56</v>
      </c>
      <c r="D525" s="46" t="s">
        <v>28</v>
      </c>
      <c r="E525" s="46" t="s">
        <v>31</v>
      </c>
      <c r="F525" s="46" t="s">
        <v>82</v>
      </c>
      <c r="G525" s="46" t="s">
        <v>31</v>
      </c>
      <c r="H525" s="46"/>
      <c r="I525" s="46"/>
      <c r="J525" s="46"/>
      <c r="K525" s="46"/>
      <c r="L525" s="46"/>
      <c r="M525" s="46"/>
      <c r="N525" s="46" t="s">
        <v>56</v>
      </c>
      <c r="O525" s="46"/>
      <c r="P525" s="46" t="s">
        <v>3287</v>
      </c>
      <c r="Q525" s="70">
        <v>0.0</v>
      </c>
      <c r="R525" s="70">
        <v>0.0</v>
      </c>
      <c r="S525" s="70">
        <v>2.0</v>
      </c>
      <c r="T525" s="70">
        <v>0.0</v>
      </c>
      <c r="U525" s="70">
        <v>0.0</v>
      </c>
      <c r="V525" s="70">
        <v>0.0</v>
      </c>
      <c r="W525" s="70">
        <v>65.0</v>
      </c>
      <c r="X525" s="70">
        <v>80.0</v>
      </c>
      <c r="Y525" s="70">
        <v>140.0</v>
      </c>
      <c r="Z525" s="70">
        <v>40.0</v>
      </c>
      <c r="AA525" s="70">
        <v>70.0</v>
      </c>
      <c r="AB525" s="70">
        <v>70.0</v>
      </c>
      <c r="AC525" s="70">
        <v>465.0</v>
      </c>
      <c r="AD525" s="70">
        <v>77.5</v>
      </c>
      <c r="AE525" s="70">
        <v>1423.0</v>
      </c>
      <c r="AF525" s="70">
        <f t="shared" si="1"/>
        <v>120</v>
      </c>
    </row>
    <row r="526">
      <c r="A526" s="46" t="s">
        <v>1065</v>
      </c>
      <c r="B526" s="68" t="s">
        <v>29</v>
      </c>
      <c r="C526" s="80" t="s">
        <v>147</v>
      </c>
      <c r="D526" s="46" t="s">
        <v>28</v>
      </c>
      <c r="E526" s="46" t="s">
        <v>28</v>
      </c>
      <c r="F526" s="46">
        <v>0.0</v>
      </c>
      <c r="G526" s="46" t="s">
        <v>31</v>
      </c>
      <c r="H526" s="46"/>
      <c r="I526" s="46"/>
      <c r="J526" s="46"/>
      <c r="K526" s="46"/>
      <c r="L526" s="46"/>
      <c r="M526" s="46"/>
      <c r="N526" s="46" t="s">
        <v>29</v>
      </c>
      <c r="O526" s="46" t="s">
        <v>2775</v>
      </c>
      <c r="P526" s="46" t="s">
        <v>3288</v>
      </c>
      <c r="Q526" s="70">
        <v>0.0</v>
      </c>
      <c r="R526" s="70">
        <v>1.0</v>
      </c>
      <c r="S526" s="70">
        <v>0.0</v>
      </c>
      <c r="T526" s="70">
        <v>1.0</v>
      </c>
      <c r="U526" s="70">
        <v>0.0</v>
      </c>
      <c r="V526" s="70">
        <v>0.0</v>
      </c>
      <c r="W526" s="70">
        <v>70.0</v>
      </c>
      <c r="X526" s="70">
        <v>115.0</v>
      </c>
      <c r="Y526" s="70">
        <v>60.0</v>
      </c>
      <c r="Z526" s="70">
        <v>115.0</v>
      </c>
      <c r="AA526" s="70">
        <v>60.0</v>
      </c>
      <c r="AB526" s="70">
        <v>55.0</v>
      </c>
      <c r="AC526" s="70">
        <v>475.0</v>
      </c>
      <c r="AD526" s="70">
        <v>79.17</v>
      </c>
      <c r="AE526" s="70">
        <v>1424.0</v>
      </c>
      <c r="AF526" s="70">
        <f t="shared" si="1"/>
        <v>230</v>
      </c>
    </row>
    <row r="527">
      <c r="A527" s="46" t="s">
        <v>1072</v>
      </c>
      <c r="B527" s="84" t="s">
        <v>128</v>
      </c>
      <c r="C527" s="46"/>
      <c r="D527" s="46" t="s">
        <v>28</v>
      </c>
      <c r="E527" s="46" t="s">
        <v>28</v>
      </c>
      <c r="F527" s="46">
        <v>0.0</v>
      </c>
      <c r="G527" s="46" t="s">
        <v>31</v>
      </c>
      <c r="H527" s="46"/>
      <c r="I527" s="46"/>
      <c r="J527" s="46"/>
      <c r="K527" s="46"/>
      <c r="L527" s="46"/>
      <c r="M527" s="46"/>
      <c r="N527" s="46" t="s">
        <v>2768</v>
      </c>
      <c r="O527" s="46"/>
      <c r="P527" s="46" t="s">
        <v>3289</v>
      </c>
      <c r="Q527" s="70">
        <v>0.0</v>
      </c>
      <c r="R527" s="70">
        <v>0.0</v>
      </c>
      <c r="S527" s="70">
        <v>2.0</v>
      </c>
      <c r="T527" s="70">
        <v>0.0</v>
      </c>
      <c r="U527" s="70">
        <v>0.0</v>
      </c>
      <c r="V527" s="70">
        <v>0.0</v>
      </c>
      <c r="W527" s="70">
        <v>108.0</v>
      </c>
      <c r="X527" s="70">
        <v>112.0</v>
      </c>
      <c r="Y527" s="70">
        <v>118.0</v>
      </c>
      <c r="Z527" s="70">
        <v>68.0</v>
      </c>
      <c r="AA527" s="70">
        <v>72.0</v>
      </c>
      <c r="AB527" s="70">
        <v>47.0</v>
      </c>
      <c r="AC527" s="70">
        <v>525.0</v>
      </c>
      <c r="AD527" s="70">
        <v>87.5</v>
      </c>
      <c r="AE527" s="70">
        <v>1425.0</v>
      </c>
      <c r="AF527" s="70">
        <f t="shared" si="1"/>
        <v>180</v>
      </c>
    </row>
    <row r="528">
      <c r="A528" s="46" t="s">
        <v>1069</v>
      </c>
      <c r="B528" s="84" t="s">
        <v>128</v>
      </c>
      <c r="C528" s="87" t="s">
        <v>131</v>
      </c>
      <c r="D528" s="46" t="s">
        <v>28</v>
      </c>
      <c r="E528" s="46" t="s">
        <v>28</v>
      </c>
      <c r="F528" s="46">
        <v>0.0</v>
      </c>
      <c r="G528" s="46" t="s">
        <v>31</v>
      </c>
      <c r="H528" s="46"/>
      <c r="I528" s="46"/>
      <c r="J528" s="46"/>
      <c r="K528" s="46"/>
      <c r="L528" s="46"/>
      <c r="M528" s="46"/>
      <c r="N528" s="46" t="s">
        <v>2768</v>
      </c>
      <c r="O528" s="46"/>
      <c r="P528" s="46" t="s">
        <v>3290</v>
      </c>
      <c r="Q528" s="70">
        <v>0.0</v>
      </c>
      <c r="R528" s="70">
        <v>2.0</v>
      </c>
      <c r="S528" s="70">
        <v>0.0</v>
      </c>
      <c r="T528" s="70">
        <v>0.0</v>
      </c>
      <c r="U528" s="70">
        <v>0.0</v>
      </c>
      <c r="V528" s="70">
        <v>0.0</v>
      </c>
      <c r="W528" s="70">
        <v>110.0</v>
      </c>
      <c r="X528" s="70">
        <v>135.0</v>
      </c>
      <c r="Y528" s="70">
        <v>60.0</v>
      </c>
      <c r="Z528" s="70">
        <v>50.0</v>
      </c>
      <c r="AA528" s="70">
        <v>65.0</v>
      </c>
      <c r="AB528" s="70">
        <v>88.0</v>
      </c>
      <c r="AC528" s="70">
        <v>508.0</v>
      </c>
      <c r="AD528" s="70">
        <v>84.67</v>
      </c>
      <c r="AE528" s="70">
        <v>1426.0</v>
      </c>
      <c r="AF528" s="70">
        <f t="shared" si="1"/>
        <v>185</v>
      </c>
    </row>
    <row r="529">
      <c r="A529" s="46" t="s">
        <v>1073</v>
      </c>
      <c r="B529" s="84" t="s">
        <v>128</v>
      </c>
      <c r="C529" s="80" t="s">
        <v>147</v>
      </c>
      <c r="D529" s="46" t="s">
        <v>28</v>
      </c>
      <c r="E529" s="46" t="s">
        <v>28</v>
      </c>
      <c r="F529" s="46">
        <v>0.0</v>
      </c>
      <c r="G529" s="46" t="s">
        <v>31</v>
      </c>
      <c r="H529" s="46"/>
      <c r="I529" s="46"/>
      <c r="J529" s="46"/>
      <c r="K529" s="46"/>
      <c r="L529" s="46"/>
      <c r="M529" s="46"/>
      <c r="N529" s="46" t="s">
        <v>2768</v>
      </c>
      <c r="O529" s="46"/>
      <c r="P529" s="46" t="s">
        <v>3291</v>
      </c>
      <c r="Q529" s="70">
        <v>0.0</v>
      </c>
      <c r="R529" s="70">
        <v>3.0</v>
      </c>
      <c r="S529" s="70">
        <v>0.0</v>
      </c>
      <c r="T529" s="70">
        <v>0.0</v>
      </c>
      <c r="U529" s="70">
        <v>0.0</v>
      </c>
      <c r="V529" s="70">
        <v>0.0</v>
      </c>
      <c r="W529" s="70">
        <v>95.0</v>
      </c>
      <c r="X529" s="70">
        <v>117.0</v>
      </c>
      <c r="Y529" s="70">
        <v>80.0</v>
      </c>
      <c r="Z529" s="70">
        <v>65.0</v>
      </c>
      <c r="AA529" s="70">
        <v>70.0</v>
      </c>
      <c r="AB529" s="70">
        <v>92.0</v>
      </c>
      <c r="AC529" s="70">
        <v>519.0</v>
      </c>
      <c r="AD529" s="70">
        <v>86.5</v>
      </c>
      <c r="AE529" s="70">
        <v>1427.0</v>
      </c>
      <c r="AF529" s="70">
        <f t="shared" si="1"/>
        <v>182</v>
      </c>
    </row>
    <row r="530">
      <c r="A530" s="62" t="s">
        <v>2712</v>
      </c>
      <c r="B530" s="73" t="s">
        <v>33</v>
      </c>
      <c r="C530" s="46"/>
      <c r="D530" s="46" t="s">
        <v>28</v>
      </c>
      <c r="E530" s="46" t="s">
        <v>28</v>
      </c>
      <c r="F530" s="46">
        <v>0.0</v>
      </c>
      <c r="G530" s="46" t="s">
        <v>31</v>
      </c>
      <c r="H530" s="46"/>
      <c r="I530" s="46"/>
      <c r="J530" s="46"/>
      <c r="K530" s="46"/>
      <c r="L530" s="46"/>
      <c r="M530" s="46"/>
      <c r="N530" s="46" t="s">
        <v>2768</v>
      </c>
      <c r="O530" s="46"/>
      <c r="P530" s="46" t="s">
        <v>3292</v>
      </c>
      <c r="Q530" s="70">
        <v>0.0</v>
      </c>
      <c r="R530" s="70">
        <v>2.0</v>
      </c>
      <c r="S530" s="70">
        <v>0.0</v>
      </c>
      <c r="T530" s="70">
        <v>0.0</v>
      </c>
      <c r="U530" s="70">
        <v>0.0</v>
      </c>
      <c r="V530" s="70">
        <v>0.0</v>
      </c>
      <c r="W530" s="70">
        <v>105.0</v>
      </c>
      <c r="X530" s="70">
        <v>140.0</v>
      </c>
      <c r="Y530" s="70">
        <v>55.0</v>
      </c>
      <c r="Z530" s="70">
        <v>30.0</v>
      </c>
      <c r="AA530" s="70">
        <v>55.0</v>
      </c>
      <c r="AB530" s="70">
        <v>95.0</v>
      </c>
      <c r="AC530" s="70">
        <v>480.0</v>
      </c>
      <c r="AD530" s="70">
        <v>80.0</v>
      </c>
      <c r="AE530" s="70">
        <v>1428.0</v>
      </c>
      <c r="AF530" s="70">
        <f t="shared" si="1"/>
        <v>170</v>
      </c>
    </row>
    <row r="531">
      <c r="A531" s="62" t="s">
        <v>3293</v>
      </c>
      <c r="B531" s="73" t="s">
        <v>33</v>
      </c>
      <c r="C531" s="81" t="s">
        <v>111</v>
      </c>
      <c r="D531" s="46" t="s">
        <v>28</v>
      </c>
      <c r="E531" s="46" t="s">
        <v>28</v>
      </c>
      <c r="F531" s="46">
        <v>0.0</v>
      </c>
      <c r="G531" s="46" t="s">
        <v>31</v>
      </c>
      <c r="H531" s="46"/>
      <c r="I531" s="46"/>
      <c r="J531" s="46"/>
      <c r="K531" s="46"/>
      <c r="L531" s="46"/>
      <c r="M531" s="46"/>
      <c r="N531" s="46" t="s">
        <v>2768</v>
      </c>
      <c r="O531" s="46"/>
      <c r="P531" s="46" t="s">
        <v>3292</v>
      </c>
      <c r="Q531" s="70">
        <v>0.0</v>
      </c>
      <c r="R531" s="70">
        <v>0.0</v>
      </c>
      <c r="S531" s="70">
        <v>0.0</v>
      </c>
      <c r="T531" s="70">
        <v>2.0</v>
      </c>
      <c r="U531" s="70">
        <v>0.0</v>
      </c>
      <c r="V531" s="70">
        <v>0.0</v>
      </c>
      <c r="W531" s="70">
        <v>105.0</v>
      </c>
      <c r="X531" s="70">
        <v>30.0</v>
      </c>
      <c r="Y531" s="70">
        <v>105.0</v>
      </c>
      <c r="Z531" s="70">
        <v>140.0</v>
      </c>
      <c r="AA531" s="70">
        <v>105.0</v>
      </c>
      <c r="AB531" s="70">
        <v>55.0</v>
      </c>
      <c r="AC531" s="70">
        <v>540.0</v>
      </c>
      <c r="AD531" s="70">
        <v>90.0</v>
      </c>
      <c r="AE531" s="70">
        <v>1429.0</v>
      </c>
      <c r="AF531" s="70">
        <f t="shared" si="1"/>
        <v>170</v>
      </c>
    </row>
    <row r="532">
      <c r="A532" s="46" t="s">
        <v>1076</v>
      </c>
      <c r="B532" s="80" t="s">
        <v>147</v>
      </c>
      <c r="C532" s="88" t="s">
        <v>226</v>
      </c>
      <c r="D532" s="46" t="s">
        <v>28</v>
      </c>
      <c r="E532" s="46" t="s">
        <v>28</v>
      </c>
      <c r="F532" s="46">
        <v>0.0</v>
      </c>
      <c r="G532" s="46" t="s">
        <v>31</v>
      </c>
      <c r="H532" s="46"/>
      <c r="I532" s="46"/>
      <c r="J532" s="46"/>
      <c r="K532" s="46"/>
      <c r="L532" s="46"/>
      <c r="M532" s="46"/>
      <c r="N532" s="46" t="s">
        <v>2768</v>
      </c>
      <c r="O532" s="46" t="s">
        <v>186</v>
      </c>
      <c r="P532" s="46" t="s">
        <v>3294</v>
      </c>
      <c r="Q532" s="70">
        <v>0.0</v>
      </c>
      <c r="R532" s="70">
        <v>0.0</v>
      </c>
      <c r="S532" s="70">
        <v>1.0</v>
      </c>
      <c r="T532" s="70">
        <v>0.0</v>
      </c>
      <c r="U532" s="70">
        <v>1.0</v>
      </c>
      <c r="V532" s="70">
        <v>0.0</v>
      </c>
      <c r="W532" s="70">
        <v>65.0</v>
      </c>
      <c r="X532" s="70">
        <v>90.0</v>
      </c>
      <c r="Y532" s="70">
        <v>115.0</v>
      </c>
      <c r="Z532" s="70">
        <v>45.0</v>
      </c>
      <c r="AA532" s="70">
        <v>115.0</v>
      </c>
      <c r="AB532" s="70">
        <v>58.0</v>
      </c>
      <c r="AC532" s="70">
        <v>488.0</v>
      </c>
      <c r="AD532" s="70">
        <v>81.33</v>
      </c>
      <c r="AE532" s="70">
        <v>1431.0</v>
      </c>
      <c r="AF532" s="70">
        <f t="shared" si="1"/>
        <v>135</v>
      </c>
    </row>
    <row r="533">
      <c r="A533" s="46" t="s">
        <v>1075</v>
      </c>
      <c r="B533" s="80" t="s">
        <v>147</v>
      </c>
      <c r="C533" s="72" t="s">
        <v>56</v>
      </c>
      <c r="D533" s="46" t="s">
        <v>28</v>
      </c>
      <c r="E533" s="46" t="s">
        <v>28</v>
      </c>
      <c r="F533" s="46">
        <v>0.0</v>
      </c>
      <c r="G533" s="46" t="s">
        <v>31</v>
      </c>
      <c r="H533" s="46"/>
      <c r="I533" s="46"/>
      <c r="J533" s="46"/>
      <c r="K533" s="46"/>
      <c r="L533" s="46"/>
      <c r="M533" s="46"/>
      <c r="N533" s="46" t="s">
        <v>56</v>
      </c>
      <c r="O533" s="46"/>
      <c r="P533" s="46" t="s">
        <v>3295</v>
      </c>
      <c r="Q533" s="70">
        <v>0.0</v>
      </c>
      <c r="R533" s="70">
        <v>0.0</v>
      </c>
      <c r="S533" s="70">
        <v>0.0</v>
      </c>
      <c r="T533" s="70">
        <v>2.0</v>
      </c>
      <c r="U533" s="70">
        <v>0.0</v>
      </c>
      <c r="V533" s="70">
        <v>0.0</v>
      </c>
      <c r="W533" s="70">
        <v>110.0</v>
      </c>
      <c r="X533" s="70">
        <v>65.0</v>
      </c>
      <c r="Y533" s="70">
        <v>105.0</v>
      </c>
      <c r="Z533" s="70">
        <v>55.0</v>
      </c>
      <c r="AA533" s="70">
        <v>95.0</v>
      </c>
      <c r="AB533" s="70">
        <v>80.0</v>
      </c>
      <c r="AC533" s="70">
        <v>510.0</v>
      </c>
      <c r="AD533" s="70">
        <v>85.0</v>
      </c>
      <c r="AE533" s="70">
        <v>1432.0</v>
      </c>
      <c r="AF533" s="70">
        <f t="shared" si="1"/>
        <v>120</v>
      </c>
    </row>
    <row r="534">
      <c r="A534" s="46" t="s">
        <v>1071</v>
      </c>
      <c r="B534" s="78" t="s">
        <v>81</v>
      </c>
      <c r="C534" s="77" t="s">
        <v>71</v>
      </c>
      <c r="D534" s="46" t="s">
        <v>28</v>
      </c>
      <c r="E534" s="46" t="s">
        <v>28</v>
      </c>
      <c r="F534" s="46">
        <v>0.0</v>
      </c>
      <c r="G534" s="46" t="s">
        <v>31</v>
      </c>
      <c r="H534" s="46"/>
      <c r="I534" s="46"/>
      <c r="J534" s="46"/>
      <c r="K534" s="46"/>
      <c r="L534" s="46"/>
      <c r="M534" s="46"/>
      <c r="N534" s="46" t="s">
        <v>2763</v>
      </c>
      <c r="O534" s="46" t="s">
        <v>186</v>
      </c>
      <c r="P534" s="46" t="s">
        <v>3296</v>
      </c>
      <c r="Q534" s="70">
        <v>0.0</v>
      </c>
      <c r="R534" s="70">
        <v>0.0</v>
      </c>
      <c r="S534" s="70">
        <v>0.0</v>
      </c>
      <c r="T534" s="70">
        <v>1.0</v>
      </c>
      <c r="U534" s="70">
        <v>0.0</v>
      </c>
      <c r="V534" s="70">
        <v>1.0</v>
      </c>
      <c r="W534" s="70">
        <v>62.0</v>
      </c>
      <c r="X534" s="70">
        <v>55.0</v>
      </c>
      <c r="Y534" s="70">
        <v>52.0</v>
      </c>
      <c r="Z534" s="70">
        <v>109.0</v>
      </c>
      <c r="AA534" s="70">
        <v>94.0</v>
      </c>
      <c r="AB534" s="70">
        <v>109.0</v>
      </c>
      <c r="AC534" s="70">
        <v>481.0</v>
      </c>
      <c r="AD534" s="70">
        <v>80.17</v>
      </c>
      <c r="AE534" s="70">
        <v>1433.0</v>
      </c>
      <c r="AF534" s="70">
        <f t="shared" si="1"/>
        <v>164</v>
      </c>
    </row>
    <row r="535">
      <c r="A535" s="46" t="s">
        <v>925</v>
      </c>
      <c r="B535" s="84" t="s">
        <v>128</v>
      </c>
      <c r="C535" s="72" t="s">
        <v>56</v>
      </c>
      <c r="D535" s="46" t="s">
        <v>28</v>
      </c>
      <c r="E535" s="46" t="s">
        <v>28</v>
      </c>
      <c r="F535" s="46">
        <v>0.0</v>
      </c>
      <c r="G535" s="46" t="s">
        <v>31</v>
      </c>
      <c r="H535" s="46"/>
      <c r="I535" s="46"/>
      <c r="J535" s="46"/>
      <c r="K535" s="46"/>
      <c r="L535" s="46"/>
      <c r="M535" s="46"/>
      <c r="N535" s="46" t="s">
        <v>90</v>
      </c>
      <c r="O535" s="46"/>
      <c r="P535" s="46" t="s">
        <v>3297</v>
      </c>
      <c r="Q535" s="70">
        <v>0.0</v>
      </c>
      <c r="R535" s="70">
        <v>0.0</v>
      </c>
      <c r="S535" s="70">
        <v>2.0</v>
      </c>
      <c r="T535" s="70">
        <v>0.0</v>
      </c>
      <c r="U535" s="70">
        <v>0.0</v>
      </c>
      <c r="V535" s="70">
        <v>0.0</v>
      </c>
      <c r="W535" s="70">
        <v>75.0</v>
      </c>
      <c r="X535" s="70">
        <v>95.0</v>
      </c>
      <c r="Y535" s="70">
        <v>125.0</v>
      </c>
      <c r="Z535" s="70">
        <v>45.0</v>
      </c>
      <c r="AA535" s="70">
        <v>75.0</v>
      </c>
      <c r="AB535" s="70">
        <v>95.0</v>
      </c>
      <c r="AC535" s="70">
        <v>510.0</v>
      </c>
      <c r="AD535" s="70">
        <v>85.0</v>
      </c>
      <c r="AE535" s="70">
        <v>1435.0</v>
      </c>
      <c r="AF535" s="70">
        <f t="shared" si="1"/>
        <v>140</v>
      </c>
    </row>
    <row r="536">
      <c r="A536" s="46" t="s">
        <v>626</v>
      </c>
      <c r="B536" s="76" t="s">
        <v>44</v>
      </c>
      <c r="C536" s="81" t="s">
        <v>111</v>
      </c>
      <c r="D536" s="46" t="s">
        <v>28</v>
      </c>
      <c r="E536" s="46" t="s">
        <v>31</v>
      </c>
      <c r="F536" s="46" t="s">
        <v>82</v>
      </c>
      <c r="G536" s="46" t="s">
        <v>31</v>
      </c>
      <c r="H536" s="46"/>
      <c r="I536" s="46"/>
      <c r="J536" s="46"/>
      <c r="K536" s="46"/>
      <c r="L536" s="46"/>
      <c r="M536" s="46"/>
      <c r="N536" s="46" t="s">
        <v>2803</v>
      </c>
      <c r="O536" s="46"/>
      <c r="P536" s="46" t="s">
        <v>3298</v>
      </c>
      <c r="Q536" s="70">
        <v>0.0</v>
      </c>
      <c r="R536" s="70">
        <v>2.0</v>
      </c>
      <c r="S536" s="70">
        <v>0.0</v>
      </c>
      <c r="T536" s="70">
        <v>0.0</v>
      </c>
      <c r="U536" s="70">
        <v>0.0</v>
      </c>
      <c r="V536" s="70">
        <v>0.0</v>
      </c>
      <c r="W536" s="70">
        <v>68.0</v>
      </c>
      <c r="X536" s="70">
        <v>105.0</v>
      </c>
      <c r="Y536" s="70">
        <v>70.0</v>
      </c>
      <c r="Z536" s="70">
        <v>70.0</v>
      </c>
      <c r="AA536" s="70">
        <v>70.0</v>
      </c>
      <c r="AB536" s="70">
        <v>92.0</v>
      </c>
      <c r="AC536" s="70">
        <v>475.0</v>
      </c>
      <c r="AD536" s="70">
        <v>79.17</v>
      </c>
      <c r="AE536" s="70">
        <v>1439.0</v>
      </c>
      <c r="AF536" s="70">
        <f t="shared" si="1"/>
        <v>175</v>
      </c>
    </row>
    <row r="537">
      <c r="A537" s="46" t="s">
        <v>1079</v>
      </c>
      <c r="B537" s="68" t="s">
        <v>29</v>
      </c>
      <c r="C537" s="82" t="s">
        <v>186</v>
      </c>
      <c r="D537" s="46" t="s">
        <v>28</v>
      </c>
      <c r="E537" s="46" t="s">
        <v>28</v>
      </c>
      <c r="F537" s="46">
        <v>0.0</v>
      </c>
      <c r="G537" s="46" t="s">
        <v>31</v>
      </c>
      <c r="H537" s="46"/>
      <c r="I537" s="46"/>
      <c r="J537" s="46" t="s">
        <v>31</v>
      </c>
      <c r="K537" s="46"/>
      <c r="L537" s="46"/>
      <c r="M537" s="46"/>
      <c r="N537" s="46" t="s">
        <v>29</v>
      </c>
      <c r="O537" s="46"/>
      <c r="P537" s="46" t="s">
        <v>3299</v>
      </c>
      <c r="Q537" s="70">
        <v>0.0</v>
      </c>
      <c r="R537" s="70">
        <v>0.0</v>
      </c>
      <c r="S537" s="70">
        <v>0.0</v>
      </c>
      <c r="T537" s="70">
        <v>2.0</v>
      </c>
      <c r="U537" s="70">
        <v>0.0</v>
      </c>
      <c r="V537" s="70">
        <v>0.0</v>
      </c>
      <c r="W537" s="70">
        <v>95.0</v>
      </c>
      <c r="X537" s="70">
        <v>105.0</v>
      </c>
      <c r="Y537" s="70">
        <v>85.0</v>
      </c>
      <c r="Z537" s="70">
        <v>125.0</v>
      </c>
      <c r="AA537" s="70">
        <v>75.0</v>
      </c>
      <c r="AB537" s="70">
        <v>45.0</v>
      </c>
      <c r="AC537" s="70">
        <v>530.0</v>
      </c>
      <c r="AD537" s="70">
        <v>88.33</v>
      </c>
      <c r="AE537" s="46"/>
      <c r="AF537" s="70">
        <f t="shared" si="1"/>
        <v>230</v>
      </c>
    </row>
    <row r="538">
      <c r="A538" s="46" t="s">
        <v>1084</v>
      </c>
      <c r="B538" s="89" t="s">
        <v>177</v>
      </c>
      <c r="C538" s="83" t="s">
        <v>172</v>
      </c>
      <c r="D538" s="46" t="s">
        <v>28</v>
      </c>
      <c r="E538" s="46" t="s">
        <v>31</v>
      </c>
      <c r="F538" s="46" t="s">
        <v>82</v>
      </c>
      <c r="G538" s="46" t="s">
        <v>31</v>
      </c>
      <c r="H538" s="46"/>
      <c r="I538" s="46"/>
      <c r="J538" s="46"/>
      <c r="K538" s="46"/>
      <c r="L538" s="46"/>
      <c r="M538" s="46"/>
      <c r="N538" s="46" t="s">
        <v>2801</v>
      </c>
      <c r="O538" s="46"/>
      <c r="P538" s="46" t="s">
        <v>3300</v>
      </c>
      <c r="Q538" s="70">
        <v>0.0</v>
      </c>
      <c r="R538" s="70">
        <v>0.0</v>
      </c>
      <c r="S538" s="70">
        <v>0.0</v>
      </c>
      <c r="T538" s="70">
        <v>0.0</v>
      </c>
      <c r="U538" s="70">
        <v>2.0</v>
      </c>
      <c r="V538" s="70">
        <v>0.0</v>
      </c>
      <c r="W538" s="70">
        <v>55.0</v>
      </c>
      <c r="X538" s="70">
        <v>90.0</v>
      </c>
      <c r="Y538" s="70">
        <v>80.0</v>
      </c>
      <c r="Z538" s="70">
        <v>50.0</v>
      </c>
      <c r="AA538" s="70">
        <v>105.0</v>
      </c>
      <c r="AB538" s="70">
        <v>96.0</v>
      </c>
      <c r="AC538" s="70">
        <v>476.0</v>
      </c>
      <c r="AD538" s="70">
        <v>79.33</v>
      </c>
      <c r="AE538" s="70">
        <v>1557.0</v>
      </c>
      <c r="AF538" s="70">
        <f t="shared" si="1"/>
        <v>140</v>
      </c>
    </row>
    <row r="539">
      <c r="A539" s="46" t="s">
        <v>1082</v>
      </c>
      <c r="B539" s="73" t="s">
        <v>33</v>
      </c>
      <c r="C539" s="89" t="s">
        <v>177</v>
      </c>
      <c r="D539" s="46" t="s">
        <v>28</v>
      </c>
      <c r="E539" s="46" t="s">
        <v>28</v>
      </c>
      <c r="F539" s="46">
        <v>0.0</v>
      </c>
      <c r="G539" s="46" t="s">
        <v>31</v>
      </c>
      <c r="H539" s="46"/>
      <c r="I539" s="46"/>
      <c r="J539" s="46"/>
      <c r="K539" s="46"/>
      <c r="L539" s="46"/>
      <c r="M539" s="46"/>
      <c r="N539" s="46" t="s">
        <v>2763</v>
      </c>
      <c r="O539" s="46"/>
      <c r="P539" s="46" t="s">
        <v>3184</v>
      </c>
      <c r="Q539" s="70">
        <v>0.0</v>
      </c>
      <c r="R539" s="70">
        <v>0.0</v>
      </c>
      <c r="S539" s="70">
        <v>2.0</v>
      </c>
      <c r="T539" s="70">
        <v>0.0</v>
      </c>
      <c r="U539" s="70">
        <v>0.0</v>
      </c>
      <c r="V539" s="70">
        <v>0.0</v>
      </c>
      <c r="W539" s="70">
        <v>60.0</v>
      </c>
      <c r="X539" s="70">
        <v>80.0</v>
      </c>
      <c r="Y539" s="70">
        <v>110.0</v>
      </c>
      <c r="Z539" s="70">
        <v>50.0</v>
      </c>
      <c r="AA539" s="70">
        <v>80.0</v>
      </c>
      <c r="AB539" s="70">
        <v>45.0</v>
      </c>
      <c r="AC539" s="70">
        <v>425.0</v>
      </c>
      <c r="AD539" s="70">
        <v>70.83</v>
      </c>
      <c r="AE539" s="70">
        <v>1560.0</v>
      </c>
      <c r="AF539" s="70">
        <f t="shared" si="1"/>
        <v>130</v>
      </c>
    </row>
    <row r="540">
      <c r="A540" s="46" t="s">
        <v>1078</v>
      </c>
      <c r="B540" s="84" t="s">
        <v>128</v>
      </c>
      <c r="C540" s="82" t="s">
        <v>186</v>
      </c>
      <c r="D540" s="46" t="s">
        <v>28</v>
      </c>
      <c r="E540" s="46" t="s">
        <v>28</v>
      </c>
      <c r="F540" s="46">
        <v>1.0</v>
      </c>
      <c r="G540" s="46"/>
      <c r="H540" s="46"/>
      <c r="I540" s="46"/>
      <c r="J540" s="46"/>
      <c r="K540" s="46"/>
      <c r="L540" s="46"/>
      <c r="M540" s="46"/>
      <c r="N540" s="46" t="s">
        <v>90</v>
      </c>
      <c r="O540" s="46"/>
      <c r="P540" s="46" t="s">
        <v>3301</v>
      </c>
      <c r="Q540" s="70">
        <v>0.0</v>
      </c>
      <c r="R540" s="70">
        <v>1.0</v>
      </c>
      <c r="S540" s="70">
        <v>0.0</v>
      </c>
      <c r="T540" s="70">
        <v>0.0</v>
      </c>
      <c r="U540" s="70">
        <v>0.0</v>
      </c>
      <c r="V540" s="70">
        <v>1.0</v>
      </c>
      <c r="W540" s="70">
        <v>50.0</v>
      </c>
      <c r="X540" s="70">
        <v>70.0</v>
      </c>
      <c r="Y540" s="70">
        <v>50.0</v>
      </c>
      <c r="Z540" s="70">
        <v>50.0</v>
      </c>
      <c r="AA540" s="70">
        <v>50.0</v>
      </c>
      <c r="AB540" s="70">
        <v>70.0</v>
      </c>
      <c r="AC540" s="70">
        <v>340.0</v>
      </c>
      <c r="AD540" s="70">
        <v>56.67</v>
      </c>
      <c r="AE540" s="70">
        <v>1569.0</v>
      </c>
      <c r="AF540" s="70">
        <f t="shared" si="1"/>
        <v>120</v>
      </c>
    </row>
    <row r="541">
      <c r="A541" s="46" t="s">
        <v>1070</v>
      </c>
      <c r="B541" s="84" t="s">
        <v>128</v>
      </c>
      <c r="C541" s="82" t="s">
        <v>186</v>
      </c>
      <c r="D541" s="46" t="s">
        <v>28</v>
      </c>
      <c r="E541" s="46" t="s">
        <v>28</v>
      </c>
      <c r="F541" s="46">
        <v>0.0</v>
      </c>
      <c r="G541" s="46" t="s">
        <v>31</v>
      </c>
      <c r="H541" s="46"/>
      <c r="I541" s="46"/>
      <c r="J541" s="46"/>
      <c r="K541" s="46"/>
      <c r="L541" s="46"/>
      <c r="M541" s="46"/>
      <c r="N541" s="46" t="s">
        <v>90</v>
      </c>
      <c r="O541" s="46"/>
      <c r="P541" s="46" t="s">
        <v>3302</v>
      </c>
      <c r="Q541" s="70">
        <v>0.0</v>
      </c>
      <c r="R541" s="70">
        <v>1.0</v>
      </c>
      <c r="S541" s="70">
        <v>0.0</v>
      </c>
      <c r="T541" s="70">
        <v>0.0</v>
      </c>
      <c r="U541" s="70">
        <v>0.0</v>
      </c>
      <c r="V541" s="70">
        <v>2.0</v>
      </c>
      <c r="W541" s="70">
        <v>80.0</v>
      </c>
      <c r="X541" s="70">
        <v>100.0</v>
      </c>
      <c r="Y541" s="70">
        <v>80.0</v>
      </c>
      <c r="Z541" s="70">
        <v>80.0</v>
      </c>
      <c r="AA541" s="70">
        <v>80.0</v>
      </c>
      <c r="AB541" s="70">
        <v>100.0</v>
      </c>
      <c r="AC541" s="70">
        <v>520.0</v>
      </c>
      <c r="AD541" s="70">
        <v>86.67</v>
      </c>
      <c r="AE541" s="70">
        <v>1570.0</v>
      </c>
      <c r="AF541" s="70">
        <f t="shared" si="1"/>
        <v>180</v>
      </c>
    </row>
    <row r="542">
      <c r="A542" s="46" t="s">
        <v>1081</v>
      </c>
      <c r="B542" s="76" t="s">
        <v>44</v>
      </c>
      <c r="C542" s="46"/>
      <c r="D542" s="46" t="s">
        <v>28</v>
      </c>
      <c r="E542" s="46" t="s">
        <v>31</v>
      </c>
      <c r="F542" s="46" t="s">
        <v>82</v>
      </c>
      <c r="G542" s="46" t="s">
        <v>31</v>
      </c>
      <c r="H542" s="46" t="s">
        <v>31</v>
      </c>
      <c r="I542" s="46"/>
      <c r="J542" s="46"/>
      <c r="K542" s="46"/>
      <c r="L542" s="46"/>
      <c r="M542" s="46"/>
      <c r="N542" s="46" t="s">
        <v>2780</v>
      </c>
      <c r="O542" s="46" t="s">
        <v>172</v>
      </c>
      <c r="P542" s="46" t="s">
        <v>3303</v>
      </c>
      <c r="Q542" s="70">
        <v>1.0</v>
      </c>
      <c r="R542" s="70">
        <v>0.0</v>
      </c>
      <c r="S542" s="70">
        <v>0.0</v>
      </c>
      <c r="T542" s="70">
        <v>0.0</v>
      </c>
      <c r="U542" s="70">
        <v>0.0</v>
      </c>
      <c r="V542" s="70">
        <v>0.0</v>
      </c>
      <c r="W542" s="70">
        <v>80.0</v>
      </c>
      <c r="X542" s="70">
        <v>80.0</v>
      </c>
      <c r="Y542" s="70">
        <v>80.0</v>
      </c>
      <c r="Z542" s="70">
        <v>80.0</v>
      </c>
      <c r="AA542" s="70">
        <v>80.0</v>
      </c>
      <c r="AB542" s="70">
        <v>80.0</v>
      </c>
      <c r="AC542" s="70">
        <v>480.0</v>
      </c>
      <c r="AD542" s="70">
        <v>80.0</v>
      </c>
      <c r="AE542" s="70">
        <v>1584.0</v>
      </c>
      <c r="AF542" s="70">
        <f t="shared" si="1"/>
        <v>160</v>
      </c>
    </row>
    <row r="543">
      <c r="A543" s="46" t="s">
        <v>1085</v>
      </c>
      <c r="B543" s="87" t="s">
        <v>131</v>
      </c>
      <c r="C543" s="89" t="s">
        <v>177</v>
      </c>
      <c r="D543" s="46" t="s">
        <v>28</v>
      </c>
      <c r="E543" s="46" t="s">
        <v>31</v>
      </c>
      <c r="F543" s="46">
        <v>2.0</v>
      </c>
      <c r="G543" s="46"/>
      <c r="H543" s="46"/>
      <c r="I543" s="46"/>
      <c r="J543" s="46"/>
      <c r="K543" s="46"/>
      <c r="L543" s="46"/>
      <c r="M543" s="46"/>
      <c r="N543" s="46" t="s">
        <v>2808</v>
      </c>
      <c r="O543" s="46"/>
      <c r="P543" s="46" t="s">
        <v>3304</v>
      </c>
      <c r="Q543" s="70">
        <v>0.0</v>
      </c>
      <c r="R543" s="70">
        <v>0.0</v>
      </c>
      <c r="S543" s="70">
        <v>1.0</v>
      </c>
      <c r="T543" s="70">
        <v>0.0</v>
      </c>
      <c r="U543" s="70">
        <v>0.0</v>
      </c>
      <c r="V543" s="70">
        <v>0.0</v>
      </c>
      <c r="W543" s="70">
        <v>45.0</v>
      </c>
      <c r="X543" s="70">
        <v>80.0</v>
      </c>
      <c r="Y543" s="70">
        <v>100.0</v>
      </c>
      <c r="Z543" s="70">
        <v>35.0</v>
      </c>
      <c r="AA543" s="70">
        <v>37.0</v>
      </c>
      <c r="AB543" s="70">
        <v>28.0</v>
      </c>
      <c r="AC543" s="70">
        <v>325.0</v>
      </c>
      <c r="AD543" s="70">
        <v>54.17</v>
      </c>
      <c r="AE543" s="70">
        <v>1586.0</v>
      </c>
      <c r="AF543" s="70">
        <f t="shared" si="1"/>
        <v>115</v>
      </c>
    </row>
    <row r="544">
      <c r="A544" s="46" t="s">
        <v>1088</v>
      </c>
      <c r="B544" s="85" t="s">
        <v>121</v>
      </c>
      <c r="C544" s="46"/>
      <c r="D544" s="46" t="s">
        <v>28</v>
      </c>
      <c r="E544" s="46" t="s">
        <v>28</v>
      </c>
      <c r="F544" s="46">
        <v>0.0</v>
      </c>
      <c r="G544" s="46" t="s">
        <v>31</v>
      </c>
      <c r="H544" s="46"/>
      <c r="I544" s="46"/>
      <c r="J544" s="46"/>
      <c r="K544" s="46"/>
      <c r="L544" s="46"/>
      <c r="M544" s="46"/>
      <c r="N544" s="46" t="s">
        <v>2808</v>
      </c>
      <c r="O544" s="46"/>
      <c r="P544" s="46" t="s">
        <v>3305</v>
      </c>
      <c r="Q544" s="70">
        <v>0.0</v>
      </c>
      <c r="R544" s="70">
        <v>3.0</v>
      </c>
      <c r="S544" s="70">
        <v>0.0</v>
      </c>
      <c r="T544" s="70">
        <v>0.0</v>
      </c>
      <c r="U544" s="70">
        <v>0.0</v>
      </c>
      <c r="V544" s="70">
        <v>0.0</v>
      </c>
      <c r="W544" s="70">
        <v>85.0</v>
      </c>
      <c r="X544" s="70">
        <v>135.0</v>
      </c>
      <c r="Y544" s="70">
        <v>130.0</v>
      </c>
      <c r="Z544" s="70">
        <v>60.0</v>
      </c>
      <c r="AA544" s="70">
        <v>80.0</v>
      </c>
      <c r="AB544" s="70">
        <v>25.0</v>
      </c>
      <c r="AC544" s="70">
        <v>515.0</v>
      </c>
      <c r="AD544" s="70">
        <v>85.83</v>
      </c>
      <c r="AE544" s="70">
        <v>1506.0</v>
      </c>
      <c r="AF544" s="70">
        <f t="shared" si="1"/>
        <v>195</v>
      </c>
    </row>
    <row r="545">
      <c r="A545" s="46" t="s">
        <v>3306</v>
      </c>
      <c r="B545" s="98" t="s">
        <v>226</v>
      </c>
      <c r="C545" s="105" t="s">
        <v>111</v>
      </c>
      <c r="D545" s="46" t="s">
        <v>28</v>
      </c>
      <c r="E545" s="46" t="s">
        <v>28</v>
      </c>
      <c r="F545" s="46">
        <v>0.0</v>
      </c>
      <c r="G545" s="46" t="s">
        <v>31</v>
      </c>
      <c r="H545" s="46"/>
      <c r="I545" s="46"/>
      <c r="J545" s="46"/>
      <c r="K545" s="46"/>
      <c r="L545" s="46"/>
      <c r="M545" s="46"/>
      <c r="N545" s="46" t="s">
        <v>2763</v>
      </c>
      <c r="O545" s="46"/>
      <c r="P545" s="46" t="s">
        <v>3280</v>
      </c>
      <c r="Q545" s="91">
        <v>0.0</v>
      </c>
      <c r="R545" s="91">
        <v>0.0</v>
      </c>
      <c r="S545" s="91">
        <v>3.0</v>
      </c>
      <c r="T545" s="91">
        <v>0.0</v>
      </c>
      <c r="U545" s="91">
        <v>0.0</v>
      </c>
      <c r="V545" s="91">
        <v>0.0</v>
      </c>
      <c r="W545" s="91">
        <v>70.0</v>
      </c>
      <c r="X545" s="91">
        <v>140.0</v>
      </c>
      <c r="Y545" s="91">
        <v>230.0</v>
      </c>
      <c r="Z545" s="91">
        <v>60.0</v>
      </c>
      <c r="AA545" s="91">
        <v>80.0</v>
      </c>
      <c r="AB545" s="91">
        <v>50.0</v>
      </c>
      <c r="AC545" s="91">
        <v>630.0</v>
      </c>
      <c r="AD545" s="91">
        <v>105.0</v>
      </c>
      <c r="AE545" s="46"/>
      <c r="AF545" s="70">
        <f t="shared" si="1"/>
        <v>200</v>
      </c>
    </row>
    <row r="546">
      <c r="A546" s="45" t="s">
        <v>1090</v>
      </c>
      <c r="B546" s="104" t="s">
        <v>186</v>
      </c>
      <c r="C546" s="94" t="s">
        <v>128</v>
      </c>
      <c r="D546" s="46"/>
      <c r="E546" s="46"/>
      <c r="F546" s="46">
        <v>2.0</v>
      </c>
      <c r="G546" s="46"/>
      <c r="H546" s="46"/>
      <c r="I546" s="46"/>
      <c r="J546" s="46"/>
      <c r="K546" s="46"/>
      <c r="L546" s="46"/>
      <c r="M546" s="46"/>
      <c r="N546" s="46"/>
      <c r="O546" s="46"/>
      <c r="P546" s="46" t="s">
        <v>3307</v>
      </c>
      <c r="Q546" s="70">
        <v>0.0</v>
      </c>
      <c r="R546" s="70">
        <v>1.0</v>
      </c>
      <c r="S546" s="70">
        <v>0.0</v>
      </c>
      <c r="T546" s="70">
        <v>0.0</v>
      </c>
      <c r="U546" s="70">
        <v>0.0</v>
      </c>
      <c r="V546" s="70">
        <v>0.0</v>
      </c>
      <c r="W546" s="70">
        <v>58.0</v>
      </c>
      <c r="X546" s="70">
        <v>70.0</v>
      </c>
      <c r="Y546" s="70">
        <v>45.0</v>
      </c>
      <c r="Z546" s="70">
        <v>58.0</v>
      </c>
      <c r="AA546" s="70">
        <v>40.0</v>
      </c>
      <c r="AB546" s="70">
        <v>45.0</v>
      </c>
      <c r="AC546" s="70">
        <v>42.0</v>
      </c>
      <c r="AD546" s="70">
        <v>300.0</v>
      </c>
      <c r="AE546" s="46"/>
      <c r="AF546" s="70">
        <f t="shared" si="1"/>
        <v>128</v>
      </c>
    </row>
    <row r="547">
      <c r="A547" s="46" t="s">
        <v>1094</v>
      </c>
      <c r="B547" s="77" t="s">
        <v>71</v>
      </c>
      <c r="C547" s="72" t="s">
        <v>56</v>
      </c>
      <c r="D547" s="46" t="s">
        <v>28</v>
      </c>
      <c r="E547" s="46" t="s">
        <v>28</v>
      </c>
      <c r="F547" s="46">
        <v>0.0</v>
      </c>
      <c r="G547" s="46" t="s">
        <v>31</v>
      </c>
      <c r="H547" s="46"/>
      <c r="I547" s="46"/>
      <c r="J547" s="46"/>
      <c r="K547" s="46"/>
      <c r="L547" s="46"/>
      <c r="M547" s="46"/>
      <c r="N547" s="46" t="s">
        <v>56</v>
      </c>
      <c r="O547" s="46"/>
      <c r="P547" s="46" t="s">
        <v>3308</v>
      </c>
      <c r="Q547" s="70">
        <v>0.0</v>
      </c>
      <c r="R547" s="70">
        <v>2.0</v>
      </c>
      <c r="S547" s="70">
        <v>0.0</v>
      </c>
      <c r="T547" s="70">
        <v>0.0</v>
      </c>
      <c r="U547" s="70">
        <v>0.0</v>
      </c>
      <c r="V547" s="70">
        <v>0.0</v>
      </c>
      <c r="W547" s="70">
        <v>100.0</v>
      </c>
      <c r="X547" s="70">
        <v>123.0</v>
      </c>
      <c r="Y547" s="70">
        <v>75.0</v>
      </c>
      <c r="Z547" s="70">
        <v>57.0</v>
      </c>
      <c r="AA547" s="70">
        <v>75.0</v>
      </c>
      <c r="AB547" s="70">
        <v>80.0</v>
      </c>
      <c r="AC547" s="70">
        <v>510.0</v>
      </c>
      <c r="AD547" s="70">
        <v>85.0</v>
      </c>
      <c r="AE547" s="70">
        <v>1466.0</v>
      </c>
      <c r="AF547" s="70">
        <f t="shared" si="1"/>
        <v>180</v>
      </c>
    </row>
    <row r="548">
      <c r="A548" s="63" t="s">
        <v>3309</v>
      </c>
      <c r="B548" s="85" t="s">
        <v>121</v>
      </c>
      <c r="C548" s="72" t="s">
        <v>56</v>
      </c>
      <c r="D548" s="46" t="s">
        <v>28</v>
      </c>
      <c r="E548" s="46" t="s">
        <v>28</v>
      </c>
      <c r="F548" s="46" t="s">
        <v>82</v>
      </c>
      <c r="G548" s="46" t="s">
        <v>31</v>
      </c>
      <c r="H548" s="46"/>
      <c r="I548" s="46"/>
      <c r="J548" s="46"/>
      <c r="K548" s="46"/>
      <c r="L548" s="46"/>
      <c r="M548" s="46"/>
      <c r="N548" s="46" t="s">
        <v>2808</v>
      </c>
      <c r="O548" s="46"/>
      <c r="P548" s="46" t="s">
        <v>3310</v>
      </c>
      <c r="Q548" s="70">
        <v>0.0</v>
      </c>
      <c r="R548" s="70">
        <v>0.0</v>
      </c>
      <c r="S548" s="70">
        <v>1.0</v>
      </c>
      <c r="T548" s="70">
        <v>0.0</v>
      </c>
      <c r="U548" s="70">
        <v>1.0</v>
      </c>
      <c r="V548" s="70">
        <v>0.0</v>
      </c>
      <c r="W548" s="70">
        <v>60.0</v>
      </c>
      <c r="X548" s="70">
        <v>60.0</v>
      </c>
      <c r="Y548" s="70">
        <v>100.0</v>
      </c>
      <c r="Z548" s="70">
        <v>60.0</v>
      </c>
      <c r="AA548" s="70">
        <v>100.0</v>
      </c>
      <c r="AB548" s="70">
        <v>60.0</v>
      </c>
      <c r="AC548" s="70">
        <v>440.0</v>
      </c>
      <c r="AD548" s="70">
        <v>73.33</v>
      </c>
      <c r="AE548" s="70">
        <v>1474.0</v>
      </c>
      <c r="AF548" s="70">
        <f t="shared" si="1"/>
        <v>120</v>
      </c>
    </row>
    <row r="549">
      <c r="A549" s="63" t="s">
        <v>2726</v>
      </c>
      <c r="B549" s="85" t="s">
        <v>121</v>
      </c>
      <c r="C549" s="72" t="s">
        <v>56</v>
      </c>
      <c r="D549" s="46" t="s">
        <v>28</v>
      </c>
      <c r="E549" s="46" t="s">
        <v>31</v>
      </c>
      <c r="F549" s="46" t="s">
        <v>82</v>
      </c>
      <c r="G549" s="46" t="s">
        <v>31</v>
      </c>
      <c r="H549" s="46"/>
      <c r="I549" s="46"/>
      <c r="J549" s="46"/>
      <c r="K549" s="46"/>
      <c r="L549" s="46"/>
      <c r="M549" s="46"/>
      <c r="N549" s="46" t="s">
        <v>2808</v>
      </c>
      <c r="O549" s="46"/>
      <c r="P549" s="46" t="s">
        <v>3310</v>
      </c>
      <c r="Q549" s="70">
        <v>0.0</v>
      </c>
      <c r="R549" s="70">
        <v>1.0</v>
      </c>
      <c r="S549" s="70">
        <v>0.0</v>
      </c>
      <c r="T549" s="70">
        <v>1.0</v>
      </c>
      <c r="U549" s="70">
        <v>0.0</v>
      </c>
      <c r="V549" s="70">
        <v>0.0</v>
      </c>
      <c r="W549" s="70">
        <v>60.0</v>
      </c>
      <c r="X549" s="70">
        <v>100.0</v>
      </c>
      <c r="Y549" s="70">
        <v>60.0</v>
      </c>
      <c r="Z549" s="70">
        <v>100.0</v>
      </c>
      <c r="AA549" s="70">
        <v>60.0</v>
      </c>
      <c r="AB549" s="70">
        <v>120.0</v>
      </c>
      <c r="AC549" s="70">
        <v>500.0</v>
      </c>
      <c r="AD549" s="70">
        <v>83.33</v>
      </c>
      <c r="AE549" s="70">
        <v>1475.0</v>
      </c>
      <c r="AF549" s="70">
        <f t="shared" si="1"/>
        <v>200</v>
      </c>
    </row>
    <row r="550">
      <c r="A550" s="46" t="s">
        <v>3311</v>
      </c>
      <c r="B550" s="77" t="s">
        <v>71</v>
      </c>
      <c r="C550" s="72" t="s">
        <v>56</v>
      </c>
      <c r="D550" s="46" t="s">
        <v>28</v>
      </c>
      <c r="E550" s="46" t="s">
        <v>28</v>
      </c>
      <c r="F550" s="46">
        <v>0.0</v>
      </c>
      <c r="G550" s="46" t="s">
        <v>31</v>
      </c>
      <c r="H550" s="46"/>
      <c r="I550" s="46"/>
      <c r="J550" s="46"/>
      <c r="K550" s="46"/>
      <c r="L550" s="46"/>
      <c r="M550" s="46"/>
      <c r="N550" s="46" t="s">
        <v>56</v>
      </c>
      <c r="O550" s="46"/>
      <c r="P550" s="46" t="s">
        <v>3246</v>
      </c>
      <c r="Q550" s="91">
        <v>0.0</v>
      </c>
      <c r="R550" s="91">
        <v>0.0</v>
      </c>
      <c r="S550" s="91">
        <v>0.0</v>
      </c>
      <c r="T550" s="91">
        <v>0.0</v>
      </c>
      <c r="U550" s="91">
        <v>0.0</v>
      </c>
      <c r="V550" s="91">
        <v>3.0</v>
      </c>
      <c r="W550" s="91">
        <v>83.0</v>
      </c>
      <c r="X550" s="91">
        <v>80.0</v>
      </c>
      <c r="Y550" s="91">
        <v>80.0</v>
      </c>
      <c r="Z550" s="91">
        <v>135.0</v>
      </c>
      <c r="AA550" s="91">
        <v>80.0</v>
      </c>
      <c r="AB550" s="91">
        <v>121.0</v>
      </c>
      <c r="AC550" s="91">
        <v>579.0</v>
      </c>
      <c r="AD550" s="91">
        <v>96.5</v>
      </c>
      <c r="AE550" s="46"/>
      <c r="AF550" s="70">
        <f t="shared" si="1"/>
        <v>215</v>
      </c>
    </row>
    <row r="551">
      <c r="A551" s="46" t="s">
        <v>705</v>
      </c>
      <c r="B551" s="87" t="s">
        <v>131</v>
      </c>
      <c r="C551" s="84" t="s">
        <v>128</v>
      </c>
      <c r="D551" s="46" t="s">
        <v>28</v>
      </c>
      <c r="E551" s="46" t="s">
        <v>28</v>
      </c>
      <c r="F551" s="46">
        <v>0.0</v>
      </c>
      <c r="G551" s="46" t="s">
        <v>31</v>
      </c>
      <c r="H551" s="46"/>
      <c r="I551" s="46"/>
      <c r="J551" s="46"/>
      <c r="K551" s="46"/>
      <c r="L551" s="46"/>
      <c r="M551" s="46"/>
      <c r="N551" s="46" t="s">
        <v>2808</v>
      </c>
      <c r="O551" s="46"/>
      <c r="P551" s="46" t="s">
        <v>3197</v>
      </c>
      <c r="Q551" s="70">
        <v>0.0</v>
      </c>
      <c r="R551" s="70">
        <v>0.0</v>
      </c>
      <c r="S551" s="70">
        <v>2.0</v>
      </c>
      <c r="T551" s="70">
        <v>0.0</v>
      </c>
      <c r="U551" s="70">
        <v>0.0</v>
      </c>
      <c r="V551" s="70">
        <v>0.0</v>
      </c>
      <c r="W551" s="70">
        <v>75.0</v>
      </c>
      <c r="X551" s="70">
        <v>85.0</v>
      </c>
      <c r="Y551" s="70">
        <v>200.0</v>
      </c>
      <c r="Z551" s="70">
        <v>55.0</v>
      </c>
      <c r="AA551" s="70">
        <v>65.0</v>
      </c>
      <c r="AB551" s="70">
        <v>30.0</v>
      </c>
      <c r="AC551" s="70">
        <v>510.0</v>
      </c>
      <c r="AD551" s="70">
        <v>85.0</v>
      </c>
      <c r="AE551" s="70">
        <v>1590.0</v>
      </c>
      <c r="AF551" s="70">
        <f t="shared" si="1"/>
        <v>140</v>
      </c>
    </row>
    <row r="552">
      <c r="A552" s="46" t="s">
        <v>498</v>
      </c>
      <c r="B552" s="85" t="s">
        <v>121</v>
      </c>
      <c r="C552" s="87" t="s">
        <v>131</v>
      </c>
      <c r="D552" s="46" t="s">
        <v>28</v>
      </c>
      <c r="E552" s="46" t="s">
        <v>28</v>
      </c>
      <c r="F552" s="46">
        <v>0.0</v>
      </c>
      <c r="G552" s="46" t="s">
        <v>31</v>
      </c>
      <c r="H552" s="46"/>
      <c r="I552" s="46"/>
      <c r="J552" s="46"/>
      <c r="K552" s="46"/>
      <c r="L552" s="46"/>
      <c r="M552" s="46"/>
      <c r="N552" s="46" t="s">
        <v>2808</v>
      </c>
      <c r="O552" s="46"/>
      <c r="P552" s="46" t="s">
        <v>3312</v>
      </c>
      <c r="Q552" s="70">
        <v>0.0</v>
      </c>
      <c r="R552" s="70">
        <v>0.0</v>
      </c>
      <c r="S552" s="70">
        <v>1.0</v>
      </c>
      <c r="T552" s="70">
        <v>0.0</v>
      </c>
      <c r="U552" s="70">
        <v>2.0</v>
      </c>
      <c r="V552" s="70">
        <v>0.0</v>
      </c>
      <c r="W552" s="70">
        <v>60.0</v>
      </c>
      <c r="X552" s="70">
        <v>55.0</v>
      </c>
      <c r="Y552" s="70">
        <v>145.0</v>
      </c>
      <c r="Z552" s="70">
        <v>75.0</v>
      </c>
      <c r="AA552" s="70">
        <v>150.0</v>
      </c>
      <c r="AB552" s="70">
        <v>40.0</v>
      </c>
      <c r="AC552" s="70">
        <v>525.0</v>
      </c>
      <c r="AD552" s="70">
        <v>87.5</v>
      </c>
      <c r="AE552" s="70">
        <v>1603.0</v>
      </c>
      <c r="AF552" s="70">
        <f t="shared" si="1"/>
        <v>130</v>
      </c>
    </row>
    <row r="553">
      <c r="A553" s="46" t="s">
        <v>1103</v>
      </c>
      <c r="B553" s="76" t="s">
        <v>44</v>
      </c>
      <c r="C553" s="46"/>
      <c r="D553" s="46" t="s">
        <v>1106</v>
      </c>
      <c r="E553" s="46" t="s">
        <v>31</v>
      </c>
      <c r="F553" s="46">
        <v>1.0</v>
      </c>
      <c r="G553" s="46"/>
      <c r="H553" s="46"/>
      <c r="I553" s="46"/>
      <c r="J553" s="46"/>
      <c r="K553" s="46"/>
      <c r="L553" s="46"/>
      <c r="M553" s="46"/>
      <c r="N553" s="46" t="s">
        <v>2803</v>
      </c>
      <c r="O553" s="46" t="s">
        <v>186</v>
      </c>
      <c r="P553" s="46" t="s">
        <v>3313</v>
      </c>
      <c r="Q553" s="91">
        <v>0.0</v>
      </c>
      <c r="R553" s="91">
        <v>0.0</v>
      </c>
      <c r="S553" s="91">
        <v>0.0</v>
      </c>
      <c r="T553" s="91">
        <v>0.0</v>
      </c>
      <c r="U553" s="91">
        <v>0.0</v>
      </c>
      <c r="V553" s="91">
        <v>1.0</v>
      </c>
      <c r="W553" s="91">
        <v>20.0</v>
      </c>
      <c r="X553" s="91">
        <v>10.0</v>
      </c>
      <c r="Y553" s="91">
        <v>55.0</v>
      </c>
      <c r="Z553" s="91">
        <v>15.0</v>
      </c>
      <c r="AA553" s="91">
        <v>20.0</v>
      </c>
      <c r="AB553" s="91">
        <v>80.0</v>
      </c>
      <c r="AC553" s="106">
        <v>200.0</v>
      </c>
      <c r="AD553" s="106">
        <v>33.33</v>
      </c>
      <c r="AE553" s="46"/>
      <c r="AF553" s="70">
        <f t="shared" si="1"/>
        <v>25</v>
      </c>
    </row>
    <row r="554">
      <c r="A554" s="46" t="s">
        <v>3314</v>
      </c>
      <c r="B554" s="80" t="s">
        <v>147</v>
      </c>
      <c r="C554" s="95" t="s">
        <v>33</v>
      </c>
      <c r="D554" s="46" t="s">
        <v>28</v>
      </c>
      <c r="E554" s="46" t="s">
        <v>28</v>
      </c>
      <c r="F554" s="46">
        <v>0.0</v>
      </c>
      <c r="G554" s="46" t="s">
        <v>31</v>
      </c>
      <c r="H554" s="46"/>
      <c r="I554" s="46"/>
      <c r="J554" s="46"/>
      <c r="K554" s="46"/>
      <c r="L554" s="46"/>
      <c r="M554" s="46"/>
      <c r="N554" s="46" t="s">
        <v>2768</v>
      </c>
      <c r="O554" s="46"/>
      <c r="P554" s="46" t="s">
        <v>3258</v>
      </c>
      <c r="Q554" s="91">
        <v>0.0</v>
      </c>
      <c r="R554" s="91">
        <v>0.0</v>
      </c>
      <c r="S554" s="91">
        <v>0.0</v>
      </c>
      <c r="T554" s="91">
        <v>2.0</v>
      </c>
      <c r="U554" s="91">
        <v>0.0</v>
      </c>
      <c r="V554" s="91">
        <v>0.0</v>
      </c>
      <c r="W554" s="91">
        <v>75.0</v>
      </c>
      <c r="X554" s="91">
        <v>90.0</v>
      </c>
      <c r="Y554" s="91">
        <v>90.0</v>
      </c>
      <c r="Z554" s="91">
        <v>140.0</v>
      </c>
      <c r="AA554" s="91">
        <v>90.0</v>
      </c>
      <c r="AB554" s="91">
        <v>115.0</v>
      </c>
      <c r="AC554" s="91">
        <v>600.0</v>
      </c>
      <c r="AD554" s="91">
        <v>100.0</v>
      </c>
      <c r="AE554" s="46"/>
      <c r="AF554" s="70">
        <f t="shared" si="1"/>
        <v>230</v>
      </c>
    </row>
    <row r="555">
      <c r="A555" s="46" t="s">
        <v>630</v>
      </c>
      <c r="B555" s="82" t="s">
        <v>186</v>
      </c>
      <c r="C555" s="72" t="s">
        <v>56</v>
      </c>
      <c r="D555" s="46" t="s">
        <v>28</v>
      </c>
      <c r="E555" s="46" t="s">
        <v>28</v>
      </c>
      <c r="F555" s="46">
        <v>0.0</v>
      </c>
      <c r="G555" s="46" t="s">
        <v>31</v>
      </c>
      <c r="H555" s="46"/>
      <c r="I555" s="46"/>
      <c r="J555" s="46"/>
      <c r="K555" s="46"/>
      <c r="L555" s="46"/>
      <c r="M555" s="46"/>
      <c r="N555" s="46" t="s">
        <v>56</v>
      </c>
      <c r="O555" s="46" t="s">
        <v>186</v>
      </c>
      <c r="P555" s="46" t="s">
        <v>3315</v>
      </c>
      <c r="Q555" s="70">
        <v>0.0</v>
      </c>
      <c r="R555" s="70">
        <v>0.0</v>
      </c>
      <c r="S555" s="70">
        <v>0.0</v>
      </c>
      <c r="T555" s="70">
        <v>0.0</v>
      </c>
      <c r="U555" s="70">
        <v>2.0</v>
      </c>
      <c r="V555" s="70">
        <v>0.0</v>
      </c>
      <c r="W555" s="70">
        <v>75.0</v>
      </c>
      <c r="X555" s="70">
        <v>70.0</v>
      </c>
      <c r="Y555" s="70">
        <v>90.0</v>
      </c>
      <c r="Z555" s="70">
        <v>70.0</v>
      </c>
      <c r="AA555" s="70">
        <v>105.0</v>
      </c>
      <c r="AB555" s="70">
        <v>80.0</v>
      </c>
      <c r="AC555" s="70">
        <v>490.0</v>
      </c>
      <c r="AD555" s="70">
        <v>81.67</v>
      </c>
      <c r="AE555" s="70">
        <v>1604.0</v>
      </c>
      <c r="AF555" s="70">
        <f t="shared" si="1"/>
        <v>140</v>
      </c>
    </row>
    <row r="556">
      <c r="A556" s="46" t="s">
        <v>1111</v>
      </c>
      <c r="B556" s="81" t="s">
        <v>111</v>
      </c>
      <c r="C556" s="46"/>
      <c r="D556" s="46" t="s">
        <v>28</v>
      </c>
      <c r="E556" s="46" t="s">
        <v>28</v>
      </c>
      <c r="F556" s="46">
        <v>0.0</v>
      </c>
      <c r="G556" s="46" t="s">
        <v>31</v>
      </c>
      <c r="H556" s="46"/>
      <c r="I556" s="46"/>
      <c r="J556" s="46"/>
      <c r="K556" s="46"/>
      <c r="L556" s="46"/>
      <c r="M556" s="46"/>
      <c r="N556" s="46" t="s">
        <v>2768</v>
      </c>
      <c r="O556" s="46"/>
      <c r="P556" s="46" t="s">
        <v>3316</v>
      </c>
      <c r="Q556" s="70">
        <v>2.0</v>
      </c>
      <c r="R556" s="70">
        <v>0.0</v>
      </c>
      <c r="S556" s="70">
        <v>0.0</v>
      </c>
      <c r="T556" s="70">
        <v>0.0</v>
      </c>
      <c r="U556" s="70">
        <v>0.0</v>
      </c>
      <c r="V556" s="70">
        <v>0.0</v>
      </c>
      <c r="W556" s="70">
        <v>116.0</v>
      </c>
      <c r="X556" s="70">
        <v>55.0</v>
      </c>
      <c r="Y556" s="70">
        <v>85.0</v>
      </c>
      <c r="Z556" s="70">
        <v>107.0</v>
      </c>
      <c r="AA556" s="70">
        <v>95.0</v>
      </c>
      <c r="AB556" s="70">
        <v>29.0</v>
      </c>
      <c r="AC556" s="70">
        <v>487.0</v>
      </c>
      <c r="AD556" s="70">
        <v>81.17</v>
      </c>
      <c r="AE556" s="70">
        <v>1605.0</v>
      </c>
      <c r="AF556" s="70">
        <f t="shared" si="1"/>
        <v>162</v>
      </c>
    </row>
    <row r="557">
      <c r="A557" s="46" t="s">
        <v>1109</v>
      </c>
      <c r="B557" s="68" t="s">
        <v>29</v>
      </c>
      <c r="C557" s="87" t="s">
        <v>131</v>
      </c>
      <c r="D557" s="46" t="s">
        <v>28</v>
      </c>
      <c r="E557" s="46" t="s">
        <v>31</v>
      </c>
      <c r="F557" s="46">
        <v>1.0</v>
      </c>
      <c r="G557" s="46"/>
      <c r="H557" s="46"/>
      <c r="I557" s="46"/>
      <c r="J557" s="46"/>
      <c r="K557" s="46"/>
      <c r="L557" s="46"/>
      <c r="M557" s="46"/>
      <c r="N557" s="46" t="s">
        <v>29</v>
      </c>
      <c r="O557" s="46" t="s">
        <v>2808</v>
      </c>
      <c r="P557" s="46" t="s">
        <v>3317</v>
      </c>
      <c r="Q557" s="70">
        <v>0.0</v>
      </c>
      <c r="R557" s="70">
        <v>0.0</v>
      </c>
      <c r="S557" s="70">
        <v>1.0</v>
      </c>
      <c r="T557" s="70">
        <v>0.0</v>
      </c>
      <c r="U557" s="70">
        <v>0.0</v>
      </c>
      <c r="V557" s="70">
        <v>0.0</v>
      </c>
      <c r="W557" s="70">
        <v>44.0</v>
      </c>
      <c r="X557" s="70">
        <v>50.0</v>
      </c>
      <c r="Y557" s="70">
        <v>91.0</v>
      </c>
      <c r="Z557" s="70">
        <v>24.0</v>
      </c>
      <c r="AA557" s="70">
        <v>86.0</v>
      </c>
      <c r="AB557" s="70">
        <v>10.0</v>
      </c>
      <c r="AC557" s="70">
        <v>305.0</v>
      </c>
      <c r="AD557" s="70">
        <v>50.83</v>
      </c>
      <c r="AE557" s="70">
        <v>1606.0</v>
      </c>
      <c r="AF557" s="70">
        <f t="shared" si="1"/>
        <v>74</v>
      </c>
    </row>
    <row r="558">
      <c r="A558" s="46" t="s">
        <v>1110</v>
      </c>
      <c r="B558" s="68" t="s">
        <v>29</v>
      </c>
      <c r="C558" s="87" t="s">
        <v>131</v>
      </c>
      <c r="D558" s="46" t="s">
        <v>28</v>
      </c>
      <c r="E558" s="46" t="s">
        <v>28</v>
      </c>
      <c r="F558" s="46">
        <v>0.0</v>
      </c>
      <c r="G558" s="46" t="s">
        <v>31</v>
      </c>
      <c r="H558" s="46"/>
      <c r="I558" s="46"/>
      <c r="J558" s="46"/>
      <c r="K558" s="46"/>
      <c r="L558" s="46"/>
      <c r="M558" s="46"/>
      <c r="N558" s="46" t="s">
        <v>29</v>
      </c>
      <c r="O558" s="46" t="s">
        <v>2808</v>
      </c>
      <c r="P558" s="46" t="s">
        <v>3318</v>
      </c>
      <c r="Q558" s="70">
        <v>0.0</v>
      </c>
      <c r="R558" s="70">
        <v>0.0</v>
      </c>
      <c r="S558" s="70">
        <v>2.0</v>
      </c>
      <c r="T558" s="70">
        <v>0.0</v>
      </c>
      <c r="U558" s="70">
        <v>0.0</v>
      </c>
      <c r="V558" s="70">
        <v>0.0</v>
      </c>
      <c r="W558" s="70">
        <v>74.0</v>
      </c>
      <c r="X558" s="70">
        <v>94.0</v>
      </c>
      <c r="Y558" s="70">
        <v>131.0</v>
      </c>
      <c r="Z558" s="70">
        <v>54.0</v>
      </c>
      <c r="AA558" s="70">
        <v>116.0</v>
      </c>
      <c r="AB558" s="70">
        <v>20.0</v>
      </c>
      <c r="AC558" s="70">
        <v>489.0</v>
      </c>
      <c r="AD558" s="70">
        <v>81.5</v>
      </c>
      <c r="AE558" s="70">
        <v>1607.0</v>
      </c>
      <c r="AF558" s="70">
        <f t="shared" si="1"/>
        <v>148</v>
      </c>
    </row>
    <row r="559">
      <c r="A559" s="46" t="s">
        <v>483</v>
      </c>
      <c r="B559" s="77" t="s">
        <v>71</v>
      </c>
      <c r="C559" s="46"/>
      <c r="D559" s="46" t="s">
        <v>28</v>
      </c>
      <c r="E559" s="46" t="s">
        <v>28</v>
      </c>
      <c r="F559" s="46">
        <v>1.0</v>
      </c>
      <c r="G559" s="46"/>
      <c r="H559" s="46"/>
      <c r="I559" s="46"/>
      <c r="J559" s="46"/>
      <c r="K559" s="46" t="s">
        <v>31</v>
      </c>
      <c r="L559" s="46"/>
      <c r="M559" s="46"/>
      <c r="N559" s="46" t="s">
        <v>172</v>
      </c>
      <c r="O559" s="46"/>
      <c r="P559" s="46" t="s">
        <v>3319</v>
      </c>
      <c r="Q559" s="70">
        <v>2.0</v>
      </c>
      <c r="R559" s="70">
        <v>0.0</v>
      </c>
      <c r="S559" s="70">
        <v>0.0</v>
      </c>
      <c r="T559" s="70">
        <v>0.0</v>
      </c>
      <c r="U559" s="70">
        <v>0.0</v>
      </c>
      <c r="V559" s="70">
        <v>0.0</v>
      </c>
      <c r="W559" s="70">
        <v>250.0</v>
      </c>
      <c r="X559" s="70">
        <v>5.0</v>
      </c>
      <c r="Y559" s="70">
        <v>5.0</v>
      </c>
      <c r="Z559" s="70">
        <v>35.0</v>
      </c>
      <c r="AA559" s="70">
        <v>105.0</v>
      </c>
      <c r="AB559" s="70">
        <v>50.0</v>
      </c>
      <c r="AC559" s="70">
        <v>450.0</v>
      </c>
      <c r="AD559" s="70">
        <v>75.0</v>
      </c>
      <c r="AE559" s="70">
        <v>1610.0</v>
      </c>
      <c r="AF559" s="70">
        <f t="shared" si="1"/>
        <v>40</v>
      </c>
    </row>
    <row r="560">
      <c r="A560" s="46" t="s">
        <v>1115</v>
      </c>
      <c r="B560" s="68" t="s">
        <v>29</v>
      </c>
      <c r="C560" s="46"/>
      <c r="D560" s="46" t="s">
        <v>28</v>
      </c>
      <c r="E560" s="46" t="s">
        <v>28</v>
      </c>
      <c r="F560" s="46">
        <v>0.0</v>
      </c>
      <c r="G560" s="46" t="s">
        <v>31</v>
      </c>
      <c r="H560" s="46"/>
      <c r="I560" s="46"/>
      <c r="J560" s="46"/>
      <c r="K560" s="46"/>
      <c r="L560" s="46"/>
      <c r="M560" s="46"/>
      <c r="N560" s="46" t="s">
        <v>29</v>
      </c>
      <c r="O560" s="46"/>
      <c r="P560" s="46" t="s">
        <v>3320</v>
      </c>
      <c r="Q560" s="70">
        <v>0.0</v>
      </c>
      <c r="R560" s="70">
        <v>0.0</v>
      </c>
      <c r="S560" s="70">
        <v>0.0</v>
      </c>
      <c r="T560" s="70">
        <v>2.0</v>
      </c>
      <c r="U560" s="70">
        <v>0.0</v>
      </c>
      <c r="V560" s="70">
        <v>0.0</v>
      </c>
      <c r="W560" s="70">
        <v>70.0</v>
      </c>
      <c r="X560" s="70">
        <v>60.0</v>
      </c>
      <c r="Y560" s="70">
        <v>75.0</v>
      </c>
      <c r="Z560" s="70">
        <v>110.0</v>
      </c>
      <c r="AA560" s="70">
        <v>75.0</v>
      </c>
      <c r="AB560" s="70">
        <v>90.0</v>
      </c>
      <c r="AC560" s="70">
        <v>480.0</v>
      </c>
      <c r="AD560" s="70">
        <v>80.0</v>
      </c>
      <c r="AE560" s="70">
        <v>1615.0</v>
      </c>
      <c r="AF560" s="70">
        <f t="shared" si="1"/>
        <v>170</v>
      </c>
    </row>
    <row r="561">
      <c r="A561" s="46" t="s">
        <v>1113</v>
      </c>
      <c r="B561" s="77" t="s">
        <v>71</v>
      </c>
      <c r="C561" s="46"/>
      <c r="D561" s="46" t="s">
        <v>28</v>
      </c>
      <c r="E561" s="46" t="s">
        <v>28</v>
      </c>
      <c r="F561" s="46">
        <v>0.0</v>
      </c>
      <c r="G561" s="46" t="s">
        <v>31</v>
      </c>
      <c r="H561" s="46"/>
      <c r="I561" s="46"/>
      <c r="J561" s="46"/>
      <c r="K561" s="46"/>
      <c r="L561" s="46"/>
      <c r="M561" s="46"/>
      <c r="N561" s="46" t="s">
        <v>2768</v>
      </c>
      <c r="O561" s="46"/>
      <c r="P561" s="46" t="s">
        <v>3321</v>
      </c>
      <c r="Q561" s="70">
        <v>0.0</v>
      </c>
      <c r="R561" s="70">
        <v>0.0</v>
      </c>
      <c r="S561" s="70">
        <v>0.0</v>
      </c>
      <c r="T561" s="70">
        <v>0.0</v>
      </c>
      <c r="U561" s="70">
        <v>0.0</v>
      </c>
      <c r="V561" s="70">
        <v>2.0</v>
      </c>
      <c r="W561" s="70">
        <v>75.0</v>
      </c>
      <c r="X561" s="70">
        <v>95.0</v>
      </c>
      <c r="Y561" s="70">
        <v>60.0</v>
      </c>
      <c r="Z561" s="70">
        <v>65.0</v>
      </c>
      <c r="AA561" s="70">
        <v>60.0</v>
      </c>
      <c r="AB561" s="70">
        <v>115.0</v>
      </c>
      <c r="AC561" s="70">
        <v>470.0</v>
      </c>
      <c r="AD561" s="70">
        <v>78.33</v>
      </c>
      <c r="AE561" s="70">
        <v>1616.0</v>
      </c>
      <c r="AF561" s="70">
        <f t="shared" si="1"/>
        <v>160</v>
      </c>
    </row>
    <row r="562">
      <c r="A562" s="46" t="s">
        <v>1114</v>
      </c>
      <c r="B562" s="83" t="s">
        <v>172</v>
      </c>
      <c r="C562" s="46"/>
      <c r="D562" s="46" t="s">
        <v>28</v>
      </c>
      <c r="E562" s="46" t="s">
        <v>28</v>
      </c>
      <c r="F562" s="46">
        <v>0.0</v>
      </c>
      <c r="G562" s="46" t="s">
        <v>31</v>
      </c>
      <c r="H562" s="46"/>
      <c r="I562" s="46"/>
      <c r="J562" s="46"/>
      <c r="K562" s="46"/>
      <c r="L562" s="46"/>
      <c r="M562" s="46"/>
      <c r="N562" s="46" t="s">
        <v>172</v>
      </c>
      <c r="O562" s="46"/>
      <c r="P562" s="46" t="s">
        <v>3322</v>
      </c>
      <c r="Q562" s="70">
        <v>0.0</v>
      </c>
      <c r="R562" s="70">
        <v>0.0</v>
      </c>
      <c r="S562" s="70">
        <v>0.0</v>
      </c>
      <c r="T562" s="70">
        <v>0.0</v>
      </c>
      <c r="U562" s="70">
        <v>3.0</v>
      </c>
      <c r="V562" s="70">
        <v>0.0</v>
      </c>
      <c r="W562" s="70">
        <v>78.0</v>
      </c>
      <c r="X562" s="70">
        <v>65.0</v>
      </c>
      <c r="Y562" s="70">
        <v>68.0</v>
      </c>
      <c r="Z562" s="70">
        <v>112.0</v>
      </c>
      <c r="AA562" s="70">
        <v>154.0</v>
      </c>
      <c r="AB562" s="70">
        <v>75.0</v>
      </c>
      <c r="AC562" s="70">
        <v>552.0</v>
      </c>
      <c r="AD562" s="70">
        <v>92.0</v>
      </c>
      <c r="AE562" s="70">
        <v>1619.0</v>
      </c>
      <c r="AF562" s="70">
        <f t="shared" si="1"/>
        <v>177</v>
      </c>
    </row>
    <row r="563">
      <c r="A563" s="46" t="s">
        <v>476</v>
      </c>
      <c r="B563" s="83" t="s">
        <v>172</v>
      </c>
      <c r="C563" s="46"/>
      <c r="D563" s="46" t="s">
        <v>28</v>
      </c>
      <c r="E563" s="46" t="s">
        <v>28</v>
      </c>
      <c r="F563" s="46">
        <v>0.0</v>
      </c>
      <c r="G563" s="46" t="s">
        <v>31</v>
      </c>
      <c r="H563" s="46"/>
      <c r="I563" s="46"/>
      <c r="J563" s="46"/>
      <c r="K563" s="46"/>
      <c r="L563" s="46"/>
      <c r="M563" s="46"/>
      <c r="N563" s="46" t="s">
        <v>172</v>
      </c>
      <c r="O563" s="46"/>
      <c r="P563" s="46" t="s">
        <v>3323</v>
      </c>
      <c r="Q563" s="70">
        <v>2.0</v>
      </c>
      <c r="R563" s="70">
        <v>0.0</v>
      </c>
      <c r="S563" s="70">
        <v>0.0</v>
      </c>
      <c r="T563" s="70">
        <v>0.0</v>
      </c>
      <c r="U563" s="70">
        <v>0.0</v>
      </c>
      <c r="V563" s="70">
        <v>0.0</v>
      </c>
      <c r="W563" s="70">
        <v>101.0</v>
      </c>
      <c r="X563" s="70">
        <v>72.0</v>
      </c>
      <c r="Y563" s="70">
        <v>72.0</v>
      </c>
      <c r="Z563" s="70">
        <v>99.0</v>
      </c>
      <c r="AA563" s="70">
        <v>89.0</v>
      </c>
      <c r="AB563" s="70">
        <v>29.0</v>
      </c>
      <c r="AC563" s="70">
        <v>462.0</v>
      </c>
      <c r="AD563" s="70">
        <v>77.0</v>
      </c>
      <c r="AE563" s="70">
        <v>1620.0</v>
      </c>
      <c r="AF563" s="70">
        <f t="shared" si="1"/>
        <v>171</v>
      </c>
    </row>
    <row r="564">
      <c r="A564" s="46" t="s">
        <v>3324</v>
      </c>
      <c r="B564" s="102" t="s">
        <v>71</v>
      </c>
      <c r="C564" s="98" t="s">
        <v>226</v>
      </c>
      <c r="D564" s="46" t="s">
        <v>28</v>
      </c>
      <c r="E564" s="46" t="s">
        <v>28</v>
      </c>
      <c r="F564" s="46">
        <v>0.0</v>
      </c>
      <c r="G564" s="46"/>
      <c r="H564" s="46"/>
      <c r="I564" s="46"/>
      <c r="J564" s="46"/>
      <c r="K564" s="46"/>
      <c r="L564" s="46"/>
      <c r="M564" s="46"/>
      <c r="N564" s="46" t="s">
        <v>2768</v>
      </c>
      <c r="O564" s="46" t="s">
        <v>2775</v>
      </c>
      <c r="P564" s="46" t="s">
        <v>3272</v>
      </c>
      <c r="Q564" s="91">
        <v>0.0</v>
      </c>
      <c r="R564" s="91">
        <v>0.0</v>
      </c>
      <c r="S564" s="91">
        <v>0.0</v>
      </c>
      <c r="T564" s="91">
        <v>0.0</v>
      </c>
      <c r="U564" s="91">
        <v>0.0</v>
      </c>
      <c r="V564" s="91">
        <v>2.0</v>
      </c>
      <c r="W564" s="91">
        <v>65.0</v>
      </c>
      <c r="X564" s="91">
        <v>136.0</v>
      </c>
      <c r="Y564" s="91">
        <v>94.0</v>
      </c>
      <c r="Z564" s="91">
        <v>54.0</v>
      </c>
      <c r="AA564" s="91">
        <v>96.0</v>
      </c>
      <c r="AB564" s="91">
        <v>135.0</v>
      </c>
      <c r="AC564" s="91">
        <v>580.0</v>
      </c>
      <c r="AD564" s="91">
        <v>96.67</v>
      </c>
      <c r="AE564" s="46"/>
      <c r="AF564" s="70">
        <f t="shared" si="1"/>
        <v>190</v>
      </c>
    </row>
    <row r="565">
      <c r="A565" s="46" t="s">
        <v>3325</v>
      </c>
      <c r="B565" s="107" t="s">
        <v>81</v>
      </c>
      <c r="C565" s="104" t="s">
        <v>186</v>
      </c>
      <c r="D565" s="46" t="s">
        <v>28</v>
      </c>
      <c r="E565" s="46" t="s">
        <v>28</v>
      </c>
      <c r="F565" s="46">
        <v>0.0</v>
      </c>
      <c r="G565" s="46"/>
      <c r="H565" s="46"/>
      <c r="I565" s="46"/>
      <c r="J565" s="46"/>
      <c r="K565" s="46"/>
      <c r="L565" s="46"/>
      <c r="M565" s="46"/>
      <c r="N565" s="46" t="s">
        <v>2763</v>
      </c>
      <c r="O565" s="46" t="s">
        <v>2768</v>
      </c>
      <c r="P565" s="46" t="s">
        <v>3248</v>
      </c>
      <c r="Q565" s="91">
        <v>0.0</v>
      </c>
      <c r="R565" s="91">
        <v>0.0</v>
      </c>
      <c r="S565" s="91">
        <v>0.0</v>
      </c>
      <c r="T565" s="91">
        <v>3.0</v>
      </c>
      <c r="U565" s="91">
        <v>0.0</v>
      </c>
      <c r="V565" s="91">
        <v>0.0</v>
      </c>
      <c r="W565" s="91">
        <v>90.0</v>
      </c>
      <c r="X565" s="91">
        <v>95.0</v>
      </c>
      <c r="Y565" s="91">
        <v>105.0</v>
      </c>
      <c r="Z565" s="91">
        <v>165.0</v>
      </c>
      <c r="AA565" s="91">
        <v>110.0</v>
      </c>
      <c r="AB565" s="91">
        <v>45.0</v>
      </c>
      <c r="AC565" s="91">
        <v>610.0</v>
      </c>
      <c r="AD565" s="91">
        <v>101.67</v>
      </c>
      <c r="AE565" s="46"/>
      <c r="AF565" s="70">
        <f t="shared" si="1"/>
        <v>260</v>
      </c>
    </row>
    <row r="566">
      <c r="A566" s="46" t="s">
        <v>1117</v>
      </c>
      <c r="B566" s="85" t="s">
        <v>121</v>
      </c>
      <c r="C566" s="84" t="s">
        <v>128</v>
      </c>
      <c r="D566" s="46" t="s">
        <v>1120</v>
      </c>
      <c r="E566" s="46" t="s">
        <v>31</v>
      </c>
      <c r="F566" s="46">
        <v>2.0</v>
      </c>
      <c r="G566" s="46"/>
      <c r="H566" s="46"/>
      <c r="I566" s="46"/>
      <c r="J566" s="46"/>
      <c r="K566" s="46"/>
      <c r="L566" s="46"/>
      <c r="M566" s="46"/>
      <c r="N566" s="46" t="s">
        <v>2763</v>
      </c>
      <c r="O566" s="46"/>
      <c r="P566" s="46" t="s">
        <v>3326</v>
      </c>
      <c r="Q566" s="70">
        <v>0.0</v>
      </c>
      <c r="R566" s="70">
        <v>1.0</v>
      </c>
      <c r="S566" s="70">
        <v>0.0</v>
      </c>
      <c r="T566" s="70">
        <v>0.0</v>
      </c>
      <c r="U566" s="70">
        <v>0.0</v>
      </c>
      <c r="V566" s="70">
        <v>0.0</v>
      </c>
      <c r="W566" s="70">
        <v>50.0</v>
      </c>
      <c r="X566" s="70">
        <v>64.0</v>
      </c>
      <c r="Y566" s="70">
        <v>50.0</v>
      </c>
      <c r="Z566" s="70">
        <v>45.0</v>
      </c>
      <c r="AA566" s="70">
        <v>50.0</v>
      </c>
      <c r="AB566" s="70">
        <v>41.0</v>
      </c>
      <c r="AC566" s="70">
        <v>300.0</v>
      </c>
      <c r="AD566" s="70">
        <v>50.0</v>
      </c>
      <c r="AE566" s="70">
        <v>650.0</v>
      </c>
      <c r="AF566" s="70">
        <f t="shared" si="1"/>
        <v>109</v>
      </c>
    </row>
    <row r="567">
      <c r="A567" s="46" t="s">
        <v>3327</v>
      </c>
      <c r="B567" s="87" t="s">
        <v>131</v>
      </c>
      <c r="C567" s="103" t="s">
        <v>172</v>
      </c>
      <c r="D567" s="46" t="s">
        <v>28</v>
      </c>
      <c r="E567" s="46" t="s">
        <v>28</v>
      </c>
      <c r="F567" s="46">
        <v>0.0</v>
      </c>
      <c r="G567" s="46"/>
      <c r="H567" s="46"/>
      <c r="I567" s="46"/>
      <c r="J567" s="46"/>
      <c r="K567" s="46"/>
      <c r="L567" s="46"/>
      <c r="M567" s="46"/>
      <c r="N567" s="46" t="s">
        <v>2768</v>
      </c>
      <c r="O567" s="46" t="s">
        <v>172</v>
      </c>
      <c r="P567" s="46" t="s">
        <v>2987</v>
      </c>
      <c r="Q567" s="91">
        <v>0.0</v>
      </c>
      <c r="R567" s="91">
        <v>1.0</v>
      </c>
      <c r="S567" s="91">
        <v>1.0</v>
      </c>
      <c r="T567" s="91">
        <v>0.0</v>
      </c>
      <c r="U567" s="91">
        <v>0.0</v>
      </c>
      <c r="V567" s="91">
        <v>0.0</v>
      </c>
      <c r="W567" s="91">
        <v>50.0</v>
      </c>
      <c r="X567" s="91">
        <v>105.0</v>
      </c>
      <c r="Y567" s="91">
        <v>125.0</v>
      </c>
      <c r="Z567" s="91">
        <v>55.0</v>
      </c>
      <c r="AA567" s="91">
        <v>95.0</v>
      </c>
      <c r="AB567" s="91">
        <v>50.0</v>
      </c>
      <c r="AC567" s="91">
        <v>480.0</v>
      </c>
      <c r="AD567" s="91">
        <v>80.0</v>
      </c>
      <c r="AE567" s="46"/>
      <c r="AF567" s="70">
        <f t="shared" si="1"/>
        <v>160</v>
      </c>
    </row>
    <row r="568">
      <c r="A568" s="46" t="s">
        <v>3328</v>
      </c>
      <c r="B568" s="102" t="s">
        <v>71</v>
      </c>
      <c r="C568" s="46"/>
      <c r="D568" s="46" t="s">
        <v>28</v>
      </c>
      <c r="E568" s="46" t="s">
        <v>28</v>
      </c>
      <c r="F568" s="46">
        <v>0.0</v>
      </c>
      <c r="G568" s="46"/>
      <c r="H568" s="46"/>
      <c r="I568" s="46"/>
      <c r="J568" s="46"/>
      <c r="K568" s="46"/>
      <c r="L568" s="46"/>
      <c r="M568" s="46"/>
      <c r="N568" s="46" t="s">
        <v>2763</v>
      </c>
      <c r="O568" s="46"/>
      <c r="P568" s="46" t="s">
        <v>3169</v>
      </c>
      <c r="Q568" s="91">
        <v>2.0</v>
      </c>
      <c r="R568" s="91">
        <v>0.0</v>
      </c>
      <c r="S568" s="91">
        <v>0.0</v>
      </c>
      <c r="T568" s="91">
        <v>0.0</v>
      </c>
      <c r="U568" s="91">
        <v>0.0</v>
      </c>
      <c r="V568" s="91">
        <v>0.0</v>
      </c>
      <c r="W568" s="91">
        <v>105.0</v>
      </c>
      <c r="X568" s="91">
        <v>125.0</v>
      </c>
      <c r="Y568" s="91">
        <v>100.0</v>
      </c>
      <c r="Z568" s="91">
        <v>60.0</v>
      </c>
      <c r="AA568" s="91">
        <v>100.0</v>
      </c>
      <c r="AB568" s="91">
        <v>100.0</v>
      </c>
      <c r="AC568" s="91">
        <v>590.0</v>
      </c>
      <c r="AD568" s="91">
        <v>98.33</v>
      </c>
      <c r="AE568" s="46"/>
      <c r="AF568" s="70">
        <f t="shared" si="1"/>
        <v>185</v>
      </c>
    </row>
    <row r="569">
      <c r="A569" s="46" t="s">
        <v>3329</v>
      </c>
      <c r="B569" s="105" t="s">
        <v>111</v>
      </c>
      <c r="C569" s="98" t="s">
        <v>226</v>
      </c>
      <c r="D569" s="46" t="s">
        <v>28</v>
      </c>
      <c r="E569" s="46" t="s">
        <v>28</v>
      </c>
      <c r="F569" s="46">
        <v>0.0</v>
      </c>
      <c r="G569" s="46"/>
      <c r="H569" s="46"/>
      <c r="I569" s="46"/>
      <c r="J569" s="46"/>
      <c r="K569" s="46"/>
      <c r="L569" s="46"/>
      <c r="M569" s="46"/>
      <c r="N569" s="46" t="s">
        <v>2801</v>
      </c>
      <c r="O569" s="46"/>
      <c r="P569" s="46" t="s">
        <v>3330</v>
      </c>
      <c r="Q569" s="91">
        <v>0.0</v>
      </c>
      <c r="R569" s="91">
        <v>3.0</v>
      </c>
      <c r="S569" s="91">
        <v>0.0</v>
      </c>
      <c r="T569" s="91">
        <v>0.0</v>
      </c>
      <c r="U569" s="91">
        <v>0.0</v>
      </c>
      <c r="V569" s="91">
        <v>0.0</v>
      </c>
      <c r="W569" s="91">
        <v>68.0</v>
      </c>
      <c r="X569" s="91">
        <v>165.0</v>
      </c>
      <c r="Y569" s="91">
        <v>95.0</v>
      </c>
      <c r="Z569" s="91">
        <v>65.0</v>
      </c>
      <c r="AA569" s="91">
        <v>115.0</v>
      </c>
      <c r="AB569" s="91">
        <v>110.0</v>
      </c>
      <c r="AC569" s="91">
        <v>618.0</v>
      </c>
      <c r="AD569" s="91">
        <v>103.0</v>
      </c>
      <c r="AE569" s="46"/>
      <c r="AF569" s="70">
        <f t="shared" si="1"/>
        <v>230</v>
      </c>
    </row>
    <row r="570">
      <c r="A570" s="46" t="s">
        <v>1123</v>
      </c>
      <c r="B570" s="80" t="s">
        <v>147</v>
      </c>
      <c r="C570" s="82" t="s">
        <v>186</v>
      </c>
      <c r="D570" s="46" t="s">
        <v>28</v>
      </c>
      <c r="E570" s="46" t="s">
        <v>31</v>
      </c>
      <c r="F570" s="46">
        <v>2.0</v>
      </c>
      <c r="G570" s="46"/>
      <c r="H570" s="46"/>
      <c r="I570" s="46"/>
      <c r="J570" s="46"/>
      <c r="K570" s="46"/>
      <c r="L570" s="46"/>
      <c r="M570" s="46"/>
      <c r="N570" s="46" t="s">
        <v>186</v>
      </c>
      <c r="O570" s="46"/>
      <c r="P570" s="46" t="s">
        <v>3331</v>
      </c>
      <c r="Q570" s="70">
        <v>0.0</v>
      </c>
      <c r="R570" s="70">
        <v>1.0</v>
      </c>
      <c r="S570" s="70">
        <v>0.0</v>
      </c>
      <c r="T570" s="70">
        <v>0.0</v>
      </c>
      <c r="U570" s="70">
        <v>0.0</v>
      </c>
      <c r="V570" s="70">
        <v>0.0</v>
      </c>
      <c r="W570" s="70">
        <v>52.0</v>
      </c>
      <c r="X570" s="70">
        <v>65.0</v>
      </c>
      <c r="Y570" s="70">
        <v>50.0</v>
      </c>
      <c r="Z570" s="70">
        <v>45.0</v>
      </c>
      <c r="AA570" s="70">
        <v>50.0</v>
      </c>
      <c r="AB570" s="70">
        <v>38.0</v>
      </c>
      <c r="AC570" s="70">
        <v>300.0</v>
      </c>
      <c r="AD570" s="70">
        <v>50.0</v>
      </c>
      <c r="AE570" s="70">
        <v>289.0</v>
      </c>
      <c r="AF570" s="70">
        <f t="shared" si="1"/>
        <v>110</v>
      </c>
    </row>
    <row r="571">
      <c r="A571" s="46" t="s">
        <v>3332</v>
      </c>
      <c r="B571" s="101" t="s">
        <v>121</v>
      </c>
      <c r="C571" s="97" t="s">
        <v>56</v>
      </c>
      <c r="D571" s="46" t="s">
        <v>28</v>
      </c>
      <c r="E571" s="46" t="s">
        <v>28</v>
      </c>
      <c r="F571" s="46">
        <v>0.0</v>
      </c>
      <c r="G571" s="46" t="s">
        <v>31</v>
      </c>
      <c r="H571" s="46"/>
      <c r="I571" s="46"/>
      <c r="J571" s="46"/>
      <c r="K571" s="46"/>
      <c r="L571" s="46"/>
      <c r="M571" s="46"/>
      <c r="N571" s="46" t="s">
        <v>56</v>
      </c>
      <c r="O571" s="46"/>
      <c r="P571" s="46" t="s">
        <v>3203</v>
      </c>
      <c r="Q571" s="91">
        <v>0.0</v>
      </c>
      <c r="R571" s="91">
        <v>0.0</v>
      </c>
      <c r="S571" s="91">
        <v>0.0</v>
      </c>
      <c r="T571" s="91">
        <v>0.0</v>
      </c>
      <c r="U571" s="91">
        <v>0.0</v>
      </c>
      <c r="V571" s="91">
        <v>2.0</v>
      </c>
      <c r="W571" s="91">
        <v>80.0</v>
      </c>
      <c r="X571" s="91">
        <v>135.0</v>
      </c>
      <c r="Y571" s="91">
        <v>85.0</v>
      </c>
      <c r="Z571" s="91">
        <v>70.0</v>
      </c>
      <c r="AA571" s="91">
        <v>95.0</v>
      </c>
      <c r="AB571" s="91">
        <v>150.0</v>
      </c>
      <c r="AC571" s="91">
        <v>615.0</v>
      </c>
      <c r="AD571" s="91">
        <v>102.5</v>
      </c>
      <c r="AE571" s="46"/>
      <c r="AF571" s="70">
        <f t="shared" si="1"/>
        <v>205</v>
      </c>
    </row>
    <row r="572">
      <c r="A572" s="46" t="s">
        <v>3333</v>
      </c>
      <c r="B572" s="73" t="s">
        <v>33</v>
      </c>
      <c r="C572" s="82" t="s">
        <v>186</v>
      </c>
      <c r="D572" s="46" t="s">
        <v>28</v>
      </c>
      <c r="E572" s="46" t="s">
        <v>28</v>
      </c>
      <c r="F572" s="46">
        <v>0.0</v>
      </c>
      <c r="G572" s="46"/>
      <c r="H572" s="46"/>
      <c r="I572" s="46"/>
      <c r="J572" s="46"/>
      <c r="K572" s="46"/>
      <c r="L572" s="46"/>
      <c r="M572" s="46"/>
      <c r="N572" s="46" t="s">
        <v>2763</v>
      </c>
      <c r="O572" s="46" t="s">
        <v>186</v>
      </c>
      <c r="P572" s="46" t="s">
        <v>3199</v>
      </c>
      <c r="Q572" s="91">
        <v>0.0</v>
      </c>
      <c r="R572" s="91">
        <v>0.0</v>
      </c>
      <c r="S572" s="91">
        <v>0.0</v>
      </c>
      <c r="T572" s="91">
        <v>3.0</v>
      </c>
      <c r="U572" s="91">
        <v>0.0</v>
      </c>
      <c r="V572" s="91">
        <v>0.0</v>
      </c>
      <c r="W572" s="91">
        <v>78.0</v>
      </c>
      <c r="X572" s="91">
        <v>130.0</v>
      </c>
      <c r="Y572" s="91">
        <v>111.0</v>
      </c>
      <c r="Z572" s="91">
        <v>130.0</v>
      </c>
      <c r="AA572" s="91">
        <v>85.0</v>
      </c>
      <c r="AB572" s="91">
        <v>100.0</v>
      </c>
      <c r="AC572" s="91">
        <v>634.0</v>
      </c>
      <c r="AD572" s="91">
        <v>105.67</v>
      </c>
      <c r="AE572" s="46"/>
      <c r="AF572" s="70">
        <f t="shared" si="1"/>
        <v>260</v>
      </c>
    </row>
    <row r="573">
      <c r="A573" s="46" t="s">
        <v>3334</v>
      </c>
      <c r="B573" s="104" t="s">
        <v>186</v>
      </c>
      <c r="C573" s="103" t="s">
        <v>172</v>
      </c>
      <c r="D573" s="46" t="s">
        <v>28</v>
      </c>
      <c r="E573" s="46" t="s">
        <v>28</v>
      </c>
      <c r="F573" s="46">
        <v>0.0</v>
      </c>
      <c r="G573" s="46" t="s">
        <v>31</v>
      </c>
      <c r="H573" s="46"/>
      <c r="I573" s="46"/>
      <c r="J573" s="46"/>
      <c r="K573" s="46"/>
      <c r="L573" s="46"/>
      <c r="M573" s="46"/>
      <c r="N573" s="46" t="s">
        <v>56</v>
      </c>
      <c r="O573" s="46" t="s">
        <v>186</v>
      </c>
      <c r="P573" s="46" t="s">
        <v>3315</v>
      </c>
      <c r="Q573" s="91">
        <v>0.0</v>
      </c>
      <c r="R573" s="91">
        <v>0.0</v>
      </c>
      <c r="S573" s="91">
        <v>0.0</v>
      </c>
      <c r="T573" s="91">
        <v>0.0</v>
      </c>
      <c r="U573" s="91">
        <v>2.0</v>
      </c>
      <c r="V573" s="91">
        <v>0.0</v>
      </c>
      <c r="W573" s="91">
        <v>75.0</v>
      </c>
      <c r="X573" s="91">
        <v>110.0</v>
      </c>
      <c r="Y573" s="91">
        <v>110.0</v>
      </c>
      <c r="Z573" s="91">
        <v>110.0</v>
      </c>
      <c r="AA573" s="91">
        <v>105.0</v>
      </c>
      <c r="AB573" s="91">
        <v>80.0</v>
      </c>
      <c r="AC573" s="91">
        <v>590.0</v>
      </c>
      <c r="AD573" s="91">
        <v>98.33</v>
      </c>
      <c r="AE573" s="46"/>
      <c r="AF573" s="70">
        <f t="shared" si="1"/>
        <v>220</v>
      </c>
    </row>
    <row r="574">
      <c r="A574" s="46" t="s">
        <v>3335</v>
      </c>
      <c r="B574" s="105" t="s">
        <v>111</v>
      </c>
      <c r="C574" s="103" t="s">
        <v>172</v>
      </c>
      <c r="D574" s="46" t="s">
        <v>28</v>
      </c>
      <c r="E574" s="46" t="s">
        <v>28</v>
      </c>
      <c r="F574" s="46">
        <v>0.0</v>
      </c>
      <c r="G574" s="46"/>
      <c r="H574" s="46"/>
      <c r="I574" s="46"/>
      <c r="J574" s="46"/>
      <c r="K574" s="46"/>
      <c r="L574" s="46"/>
      <c r="M574" s="46"/>
      <c r="N574" s="46" t="s">
        <v>2801</v>
      </c>
      <c r="O574" s="46"/>
      <c r="P574" s="46" t="s">
        <v>3336</v>
      </c>
      <c r="Q574" s="91">
        <v>0.0</v>
      </c>
      <c r="R574" s="91">
        <v>0.0</v>
      </c>
      <c r="S574" s="91">
        <v>0.0</v>
      </c>
      <c r="T574" s="91">
        <v>3.0</v>
      </c>
      <c r="U574" s="91">
        <v>0.0</v>
      </c>
      <c r="V574" s="91">
        <v>0.0</v>
      </c>
      <c r="W574" s="91">
        <v>68.0</v>
      </c>
      <c r="X574" s="91">
        <v>85.0</v>
      </c>
      <c r="Y574" s="91">
        <v>65.0</v>
      </c>
      <c r="Z574" s="91">
        <v>165.0</v>
      </c>
      <c r="AA574" s="91">
        <v>135.0</v>
      </c>
      <c r="AB574" s="91">
        <v>100.0</v>
      </c>
      <c r="AC574" s="91">
        <v>618.0</v>
      </c>
      <c r="AD574" s="91">
        <v>103.0</v>
      </c>
      <c r="AE574" s="46"/>
      <c r="AF574" s="70">
        <f t="shared" si="1"/>
        <v>250</v>
      </c>
    </row>
    <row r="575">
      <c r="A575" s="46" t="s">
        <v>3337</v>
      </c>
      <c r="B575" s="107" t="s">
        <v>81</v>
      </c>
      <c r="C575" s="46"/>
      <c r="D575" s="46" t="s">
        <v>28</v>
      </c>
      <c r="E575" s="46" t="s">
        <v>28</v>
      </c>
      <c r="F575" s="46">
        <v>0.0</v>
      </c>
      <c r="G575" s="46"/>
      <c r="H575" s="46"/>
      <c r="I575" s="46"/>
      <c r="J575" s="46"/>
      <c r="K575" s="46"/>
      <c r="L575" s="46"/>
      <c r="M575" s="46"/>
      <c r="N575" s="46" t="s">
        <v>2768</v>
      </c>
      <c r="O575" s="46"/>
      <c r="P575" s="46" t="s">
        <v>3237</v>
      </c>
      <c r="Q575" s="91">
        <v>0.0</v>
      </c>
      <c r="R575" s="91">
        <v>0.0</v>
      </c>
      <c r="S575" s="91">
        <v>0.0</v>
      </c>
      <c r="T575" s="91">
        <v>0.0</v>
      </c>
      <c r="U575" s="91">
        <v>0.0</v>
      </c>
      <c r="V575" s="91">
        <v>2.0</v>
      </c>
      <c r="W575" s="91">
        <v>70.0</v>
      </c>
      <c r="X575" s="91">
        <v>75.0</v>
      </c>
      <c r="Y575" s="91">
        <v>80.0</v>
      </c>
      <c r="Z575" s="91">
        <v>135.0</v>
      </c>
      <c r="AA575" s="91">
        <v>80.0</v>
      </c>
      <c r="AB575" s="91">
        <v>135.0</v>
      </c>
      <c r="AC575" s="91">
        <v>575.0</v>
      </c>
      <c r="AD575" s="91">
        <v>95.83</v>
      </c>
      <c r="AE575" s="46"/>
      <c r="AF575" s="70">
        <f t="shared" si="1"/>
        <v>210</v>
      </c>
    </row>
    <row r="576">
      <c r="A576" s="46" t="s">
        <v>1134</v>
      </c>
      <c r="B576" s="82" t="s">
        <v>186</v>
      </c>
      <c r="C576" s="46"/>
      <c r="D576" s="46" t="s">
        <v>1136</v>
      </c>
      <c r="E576" s="46" t="s">
        <v>31</v>
      </c>
      <c r="F576" s="46">
        <v>2.0</v>
      </c>
      <c r="G576" s="46"/>
      <c r="H576" s="46"/>
      <c r="I576" s="46"/>
      <c r="J576" s="46"/>
      <c r="K576" s="46"/>
      <c r="L576" s="46"/>
      <c r="M576" s="46"/>
      <c r="N576" s="46" t="s">
        <v>186</v>
      </c>
      <c r="O576" s="46"/>
      <c r="P576" s="46" t="s">
        <v>3338</v>
      </c>
      <c r="Q576" s="70">
        <v>0.0</v>
      </c>
      <c r="R576" s="70">
        <v>0.0</v>
      </c>
      <c r="S576" s="70">
        <v>1.0</v>
      </c>
      <c r="T576" s="70">
        <v>0.0</v>
      </c>
      <c r="U576" s="70">
        <v>0.0</v>
      </c>
      <c r="V576" s="70">
        <v>0.0</v>
      </c>
      <c r="W576" s="70">
        <v>45.0</v>
      </c>
      <c r="X576" s="70">
        <v>55.0</v>
      </c>
      <c r="Y576" s="70">
        <v>65.0</v>
      </c>
      <c r="Z576" s="70">
        <v>45.0</v>
      </c>
      <c r="AA576" s="70">
        <v>45.0</v>
      </c>
      <c r="AB576" s="70">
        <v>45.0</v>
      </c>
      <c r="AC576" s="70">
        <v>300.0</v>
      </c>
      <c r="AD576" s="70">
        <v>50.0</v>
      </c>
      <c r="AE576" s="70">
        <v>1478.0</v>
      </c>
      <c r="AF576" s="70">
        <f t="shared" si="1"/>
        <v>100</v>
      </c>
    </row>
    <row r="577">
      <c r="A577" s="46" t="s">
        <v>1095</v>
      </c>
      <c r="B577" s="77" t="s">
        <v>71</v>
      </c>
      <c r="C577" s="46"/>
      <c r="D577" s="46" t="s">
        <v>28</v>
      </c>
      <c r="E577" s="46" t="s">
        <v>28</v>
      </c>
      <c r="F577" s="46">
        <v>0.0</v>
      </c>
      <c r="G577" s="46" t="s">
        <v>31</v>
      </c>
      <c r="H577" s="46"/>
      <c r="I577" s="46"/>
      <c r="J577" s="46"/>
      <c r="K577" s="46"/>
      <c r="L577" s="46"/>
      <c r="M577" s="46"/>
      <c r="N577" s="46" t="s">
        <v>2763</v>
      </c>
      <c r="O577" s="46"/>
      <c r="P577" s="46" t="s">
        <v>3339</v>
      </c>
      <c r="Q577" s="70">
        <v>3.0</v>
      </c>
      <c r="R577" s="70">
        <v>0.0</v>
      </c>
      <c r="S577" s="70">
        <v>0.0</v>
      </c>
      <c r="T577" s="70">
        <v>0.0</v>
      </c>
      <c r="U577" s="70">
        <v>0.0</v>
      </c>
      <c r="V577" s="70">
        <v>0.0</v>
      </c>
      <c r="W577" s="70">
        <v>110.0</v>
      </c>
      <c r="X577" s="70">
        <v>85.0</v>
      </c>
      <c r="Y577" s="70">
        <v>95.0</v>
      </c>
      <c r="Z577" s="70">
        <v>80.0</v>
      </c>
      <c r="AA577" s="70">
        <v>95.0</v>
      </c>
      <c r="AB577" s="70">
        <v>50.0</v>
      </c>
      <c r="AC577" s="70">
        <v>515.0</v>
      </c>
      <c r="AD577" s="70">
        <v>85.83</v>
      </c>
      <c r="AE577" s="70">
        <v>1481.0</v>
      </c>
      <c r="AF577" s="70">
        <f t="shared" si="1"/>
        <v>165</v>
      </c>
    </row>
    <row r="578">
      <c r="A578" s="46" t="s">
        <v>1143</v>
      </c>
      <c r="B578" s="86" t="s">
        <v>75</v>
      </c>
      <c r="C578" s="83" t="s">
        <v>172</v>
      </c>
      <c r="D578" s="46" t="s">
        <v>28</v>
      </c>
      <c r="E578" s="46" t="s">
        <v>28</v>
      </c>
      <c r="F578" s="46">
        <v>0.0</v>
      </c>
      <c r="G578" s="46" t="s">
        <v>31</v>
      </c>
      <c r="H578" s="46"/>
      <c r="I578" s="46"/>
      <c r="J578" s="46"/>
      <c r="K578" s="46"/>
      <c r="L578" s="46"/>
      <c r="M578" s="46"/>
      <c r="N578" s="46" t="s">
        <v>2768</v>
      </c>
      <c r="O578" s="46"/>
      <c r="P578" s="46" t="s">
        <v>3340</v>
      </c>
      <c r="Q578" s="70">
        <v>0.0</v>
      </c>
      <c r="R578" s="70">
        <v>0.0</v>
      </c>
      <c r="S578" s="70">
        <v>0.0</v>
      </c>
      <c r="T578" s="70">
        <v>0.0</v>
      </c>
      <c r="U578" s="70">
        <v>0.0</v>
      </c>
      <c r="V578" s="70">
        <v>2.0</v>
      </c>
      <c r="W578" s="70">
        <v>73.0</v>
      </c>
      <c r="X578" s="70">
        <v>67.0</v>
      </c>
      <c r="Y578" s="70">
        <v>75.0</v>
      </c>
      <c r="Z578" s="70">
        <v>81.0</v>
      </c>
      <c r="AA578" s="70">
        <v>100.0</v>
      </c>
      <c r="AB578" s="70">
        <v>109.0</v>
      </c>
      <c r="AC578" s="70">
        <v>505.0</v>
      </c>
      <c r="AD578" s="70">
        <v>84.17</v>
      </c>
      <c r="AE578" s="70">
        <v>1659.0</v>
      </c>
      <c r="AF578" s="70">
        <f t="shared" si="1"/>
        <v>148</v>
      </c>
    </row>
    <row r="579">
      <c r="A579" s="46" t="s">
        <v>1149</v>
      </c>
      <c r="B579" s="77" t="s">
        <v>71</v>
      </c>
      <c r="C579" s="83" t="s">
        <v>172</v>
      </c>
      <c r="D579" s="46" t="s">
        <v>28</v>
      </c>
      <c r="E579" s="46" t="s">
        <v>28</v>
      </c>
      <c r="F579" s="46">
        <v>0.0</v>
      </c>
      <c r="G579" s="46" t="s">
        <v>31</v>
      </c>
      <c r="H579" s="46"/>
      <c r="I579" s="46"/>
      <c r="J579" s="46"/>
      <c r="K579" s="46" t="s">
        <v>31</v>
      </c>
      <c r="L579" s="46"/>
      <c r="M579" s="46"/>
      <c r="N579" s="46" t="s">
        <v>172</v>
      </c>
      <c r="O579" s="46"/>
      <c r="P579" s="46" t="s">
        <v>3341</v>
      </c>
      <c r="Q579" s="70">
        <v>3.0</v>
      </c>
      <c r="R579" s="70">
        <v>0.0</v>
      </c>
      <c r="S579" s="70">
        <v>0.0</v>
      </c>
      <c r="T579" s="70">
        <v>0.0</v>
      </c>
      <c r="U579" s="70">
        <v>0.0</v>
      </c>
      <c r="V579" s="70">
        <v>0.0</v>
      </c>
      <c r="W579" s="70">
        <v>140.0</v>
      </c>
      <c r="X579" s="70">
        <v>70.0</v>
      </c>
      <c r="Y579" s="70">
        <v>45.0</v>
      </c>
      <c r="Z579" s="70">
        <v>85.0</v>
      </c>
      <c r="AA579" s="70">
        <v>50.0</v>
      </c>
      <c r="AB579" s="70">
        <v>45.0</v>
      </c>
      <c r="AC579" s="70">
        <v>435.0</v>
      </c>
      <c r="AD579" s="70">
        <v>72.5</v>
      </c>
      <c r="AE579" s="70">
        <v>1674.0</v>
      </c>
      <c r="AF579" s="70">
        <f t="shared" si="1"/>
        <v>155</v>
      </c>
    </row>
    <row r="580">
      <c r="A580" s="46" t="s">
        <v>1141</v>
      </c>
      <c r="B580" s="79" t="s">
        <v>90</v>
      </c>
      <c r="C580" s="72" t="s">
        <v>56</v>
      </c>
      <c r="D580" s="46" t="s">
        <v>92</v>
      </c>
      <c r="E580" s="46" t="s">
        <v>31</v>
      </c>
      <c r="F580" s="46">
        <v>1.0</v>
      </c>
      <c r="G580" s="46"/>
      <c r="H580" s="46"/>
      <c r="I580" s="46"/>
      <c r="J580" s="46"/>
      <c r="K580" s="46"/>
      <c r="L580" s="46"/>
      <c r="M580" s="46"/>
      <c r="N580" s="46" t="s">
        <v>90</v>
      </c>
      <c r="O580" s="46"/>
      <c r="P580" s="46" t="s">
        <v>3342</v>
      </c>
      <c r="Q580" s="70">
        <v>0.0</v>
      </c>
      <c r="R580" s="70">
        <v>1.0</v>
      </c>
      <c r="S580" s="70">
        <v>0.0</v>
      </c>
      <c r="T580" s="70">
        <v>0.0</v>
      </c>
      <c r="U580" s="70">
        <v>0.0</v>
      </c>
      <c r="V580" s="70">
        <v>0.0</v>
      </c>
      <c r="W580" s="70">
        <v>70.0</v>
      </c>
      <c r="X580" s="70">
        <v>110.0</v>
      </c>
      <c r="Y580" s="70">
        <v>80.0</v>
      </c>
      <c r="Z580" s="70">
        <v>55.0</v>
      </c>
      <c r="AA580" s="70">
        <v>80.0</v>
      </c>
      <c r="AB580" s="70">
        <v>105.0</v>
      </c>
      <c r="AC580" s="70">
        <v>500.0</v>
      </c>
      <c r="AD580" s="70">
        <v>83.33</v>
      </c>
      <c r="AE580" s="70">
        <v>1677.0</v>
      </c>
      <c r="AF580" s="70">
        <f t="shared" si="1"/>
        <v>165</v>
      </c>
    </row>
    <row r="581">
      <c r="A581" s="46" t="s">
        <v>1148</v>
      </c>
      <c r="B581" s="68" t="s">
        <v>29</v>
      </c>
      <c r="C581" s="83" t="s">
        <v>172</v>
      </c>
      <c r="D581" s="46" t="s">
        <v>28</v>
      </c>
      <c r="E581" s="46" t="s">
        <v>28</v>
      </c>
      <c r="F581" s="46">
        <v>0.0</v>
      </c>
      <c r="G581" s="46" t="s">
        <v>31</v>
      </c>
      <c r="H581" s="46"/>
      <c r="I581" s="46"/>
      <c r="J581" s="46"/>
      <c r="K581" s="46"/>
      <c r="L581" s="46"/>
      <c r="M581" s="46"/>
      <c r="N581" s="46" t="s">
        <v>29</v>
      </c>
      <c r="O581" s="46" t="s">
        <v>172</v>
      </c>
      <c r="P581" s="46" t="s">
        <v>3343</v>
      </c>
      <c r="Q581" s="70">
        <v>0.0</v>
      </c>
      <c r="R581" s="70">
        <v>0.0</v>
      </c>
      <c r="S581" s="70">
        <v>0.0</v>
      </c>
      <c r="T581" s="70">
        <v>0.0</v>
      </c>
      <c r="U581" s="70">
        <v>0.0</v>
      </c>
      <c r="V581" s="70">
        <v>2.0</v>
      </c>
      <c r="W581" s="70">
        <v>60.0</v>
      </c>
      <c r="X581" s="70">
        <v>67.0</v>
      </c>
      <c r="Y581" s="70">
        <v>85.0</v>
      </c>
      <c r="Z581" s="70">
        <v>77.0</v>
      </c>
      <c r="AA581" s="70">
        <v>75.0</v>
      </c>
      <c r="AB581" s="70">
        <v>116.0</v>
      </c>
      <c r="AC581" s="70">
        <v>480.0</v>
      </c>
      <c r="AD581" s="70">
        <v>80.0</v>
      </c>
      <c r="AE581" s="70">
        <v>1686.0</v>
      </c>
      <c r="AF581" s="70">
        <f t="shared" si="1"/>
        <v>144</v>
      </c>
    </row>
    <row r="582">
      <c r="A582" s="46" t="s">
        <v>1138</v>
      </c>
      <c r="B582" s="77" t="s">
        <v>71</v>
      </c>
      <c r="C582" s="68" t="s">
        <v>29</v>
      </c>
      <c r="D582" s="46" t="s">
        <v>28</v>
      </c>
      <c r="E582" s="46" t="s">
        <v>28</v>
      </c>
      <c r="F582" s="46">
        <v>0.0</v>
      </c>
      <c r="G582" s="46" t="s">
        <v>31</v>
      </c>
      <c r="H582" s="46"/>
      <c r="I582" s="46"/>
      <c r="J582" s="46"/>
      <c r="K582" s="46"/>
      <c r="L582" s="46"/>
      <c r="M582" s="46"/>
      <c r="N582" s="46" t="s">
        <v>2768</v>
      </c>
      <c r="O582" s="46"/>
      <c r="P582" s="46" t="s">
        <v>3344</v>
      </c>
      <c r="Q582" s="70">
        <v>0.0</v>
      </c>
      <c r="R582" s="70">
        <v>2.0</v>
      </c>
      <c r="S582" s="70">
        <v>0.0</v>
      </c>
      <c r="T582" s="70">
        <v>0.0</v>
      </c>
      <c r="U582" s="70">
        <v>0.0</v>
      </c>
      <c r="V582" s="70">
        <v>0.0</v>
      </c>
      <c r="W582" s="70">
        <v>80.0</v>
      </c>
      <c r="X582" s="70">
        <v>100.0</v>
      </c>
      <c r="Y582" s="70">
        <v>70.0</v>
      </c>
      <c r="Z582" s="70">
        <v>60.0</v>
      </c>
      <c r="AA582" s="70">
        <v>70.0</v>
      </c>
      <c r="AB582" s="70">
        <v>95.0</v>
      </c>
      <c r="AC582" s="70">
        <v>475.0</v>
      </c>
      <c r="AD582" s="70">
        <v>79.17</v>
      </c>
      <c r="AE582" s="70">
        <v>1687.0</v>
      </c>
      <c r="AF582" s="70">
        <f t="shared" si="1"/>
        <v>160</v>
      </c>
    </row>
    <row r="583">
      <c r="A583" s="46" t="s">
        <v>1145</v>
      </c>
      <c r="B583" s="80" t="s">
        <v>147</v>
      </c>
      <c r="C583" s="87" t="s">
        <v>131</v>
      </c>
      <c r="D583" s="46" t="s">
        <v>28</v>
      </c>
      <c r="E583" s="46" t="s">
        <v>28</v>
      </c>
      <c r="F583" s="46">
        <v>0.0</v>
      </c>
      <c r="G583" s="46" t="s">
        <v>31</v>
      </c>
      <c r="H583" s="46"/>
      <c r="I583" s="46"/>
      <c r="J583" s="46"/>
      <c r="K583" s="46"/>
      <c r="L583" s="46"/>
      <c r="M583" s="46"/>
      <c r="N583" s="46" t="s">
        <v>2775</v>
      </c>
      <c r="O583" s="46"/>
      <c r="P583" s="46" t="s">
        <v>3345</v>
      </c>
      <c r="Q583" s="70">
        <v>0.0</v>
      </c>
      <c r="R583" s="70">
        <v>2.0</v>
      </c>
      <c r="S583" s="70">
        <v>0.0</v>
      </c>
      <c r="T583" s="70">
        <v>0.0</v>
      </c>
      <c r="U583" s="70">
        <v>0.0</v>
      </c>
      <c r="V583" s="70">
        <v>0.0</v>
      </c>
      <c r="W583" s="70">
        <v>65.0</v>
      </c>
      <c r="X583" s="70">
        <v>125.0</v>
      </c>
      <c r="Y583" s="70">
        <v>100.0</v>
      </c>
      <c r="Z583" s="70">
        <v>60.0</v>
      </c>
      <c r="AA583" s="70">
        <v>70.0</v>
      </c>
      <c r="AB583" s="70">
        <v>70.0</v>
      </c>
      <c r="AC583" s="70">
        <v>490.0</v>
      </c>
      <c r="AD583" s="70">
        <v>81.67</v>
      </c>
      <c r="AE583" s="70">
        <v>1688.0</v>
      </c>
      <c r="AF583" s="70">
        <f t="shared" si="1"/>
        <v>185</v>
      </c>
    </row>
    <row r="584">
      <c r="A584" s="46" t="s">
        <v>1147</v>
      </c>
      <c r="B584" s="89" t="s">
        <v>177</v>
      </c>
      <c r="C584" s="68" t="s">
        <v>29</v>
      </c>
      <c r="D584" s="46" t="s">
        <v>28</v>
      </c>
      <c r="E584" s="46" t="s">
        <v>28</v>
      </c>
      <c r="F584" s="46">
        <v>0.0</v>
      </c>
      <c r="G584" s="46" t="s">
        <v>31</v>
      </c>
      <c r="H584" s="46"/>
      <c r="I584" s="46"/>
      <c r="J584" s="46"/>
      <c r="K584" s="46"/>
      <c r="L584" s="46"/>
      <c r="M584" s="46"/>
      <c r="N584" s="46" t="s">
        <v>29</v>
      </c>
      <c r="O584" s="46" t="s">
        <v>2801</v>
      </c>
      <c r="P584" s="46" t="s">
        <v>3346</v>
      </c>
      <c r="Q584" s="70">
        <v>0.0</v>
      </c>
      <c r="R584" s="70">
        <v>2.0</v>
      </c>
      <c r="S584" s="70">
        <v>0.0</v>
      </c>
      <c r="T584" s="70">
        <v>0.0</v>
      </c>
      <c r="U584" s="70">
        <v>0.0</v>
      </c>
      <c r="V584" s="70">
        <v>0.0</v>
      </c>
      <c r="W584" s="70">
        <v>85.0</v>
      </c>
      <c r="X584" s="70">
        <v>110.0</v>
      </c>
      <c r="Y584" s="70">
        <v>76.0</v>
      </c>
      <c r="Z584" s="70">
        <v>65.0</v>
      </c>
      <c r="AA584" s="70">
        <v>82.0</v>
      </c>
      <c r="AB584" s="70">
        <v>56.0</v>
      </c>
      <c r="AC584" s="70">
        <v>474.0</v>
      </c>
      <c r="AD584" s="70">
        <v>79.0</v>
      </c>
      <c r="AE584" s="70">
        <v>1689.0</v>
      </c>
      <c r="AF584" s="70">
        <f t="shared" si="1"/>
        <v>175</v>
      </c>
    </row>
    <row r="585">
      <c r="A585" s="46" t="s">
        <v>1146</v>
      </c>
      <c r="B585" s="76" t="s">
        <v>44</v>
      </c>
      <c r="C585" s="83" t="s">
        <v>172</v>
      </c>
      <c r="D585" s="46" t="s">
        <v>28</v>
      </c>
      <c r="E585" s="46" t="s">
        <v>28</v>
      </c>
      <c r="F585" s="46">
        <v>1.0</v>
      </c>
      <c r="G585" s="46"/>
      <c r="H585" s="46"/>
      <c r="I585" s="46"/>
      <c r="J585" s="46"/>
      <c r="K585" s="46" t="s">
        <v>31</v>
      </c>
      <c r="L585" s="46"/>
      <c r="M585" s="46"/>
      <c r="N585" s="46" t="s">
        <v>2780</v>
      </c>
      <c r="O585" s="46" t="s">
        <v>172</v>
      </c>
      <c r="P585" s="46" t="s">
        <v>3347</v>
      </c>
      <c r="Q585" s="70">
        <v>2.0</v>
      </c>
      <c r="R585" s="70">
        <v>0.0</v>
      </c>
      <c r="S585" s="70">
        <v>0.0</v>
      </c>
      <c r="T585" s="70">
        <v>0.0</v>
      </c>
      <c r="U585" s="70">
        <v>0.0</v>
      </c>
      <c r="V585" s="70">
        <v>0.0</v>
      </c>
      <c r="W585" s="70">
        <v>70.0</v>
      </c>
      <c r="X585" s="70">
        <v>20.0</v>
      </c>
      <c r="Y585" s="70">
        <v>50.0</v>
      </c>
      <c r="Z585" s="70">
        <v>20.0</v>
      </c>
      <c r="AA585" s="70">
        <v>50.0</v>
      </c>
      <c r="AB585" s="70">
        <v>40.0</v>
      </c>
      <c r="AC585" s="70">
        <v>250.0</v>
      </c>
      <c r="AD585" s="70">
        <v>41.67</v>
      </c>
      <c r="AE585" s="70">
        <v>1694.0</v>
      </c>
      <c r="AF585" s="70">
        <f t="shared" si="1"/>
        <v>40</v>
      </c>
    </row>
    <row r="586">
      <c r="A586" s="46" t="s">
        <v>1144</v>
      </c>
      <c r="B586" s="76" t="s">
        <v>44</v>
      </c>
      <c r="C586" s="83" t="s">
        <v>172</v>
      </c>
      <c r="D586" s="46" t="s">
        <v>28</v>
      </c>
      <c r="E586" s="46" t="s">
        <v>28</v>
      </c>
      <c r="F586" s="46">
        <v>0.0</v>
      </c>
      <c r="G586" s="46" t="s">
        <v>31</v>
      </c>
      <c r="H586" s="46"/>
      <c r="I586" s="46"/>
      <c r="J586" s="46"/>
      <c r="K586" s="46" t="s">
        <v>31</v>
      </c>
      <c r="L586" s="46"/>
      <c r="M586" s="46"/>
      <c r="N586" s="46" t="s">
        <v>2780</v>
      </c>
      <c r="O586" s="46" t="s">
        <v>172</v>
      </c>
      <c r="P586" s="46" t="s">
        <v>3348</v>
      </c>
      <c r="Q586" s="70">
        <v>3.0</v>
      </c>
      <c r="R586" s="70">
        <v>0.0</v>
      </c>
      <c r="S586" s="70">
        <v>0.0</v>
      </c>
      <c r="T586" s="70">
        <v>0.0</v>
      </c>
      <c r="U586" s="70">
        <v>0.0</v>
      </c>
      <c r="V586" s="70">
        <v>0.0</v>
      </c>
      <c r="W586" s="70">
        <v>100.0</v>
      </c>
      <c r="X586" s="70">
        <v>50.0</v>
      </c>
      <c r="Y586" s="70">
        <v>80.0</v>
      </c>
      <c r="Z586" s="70">
        <v>60.0</v>
      </c>
      <c r="AA586" s="70">
        <v>80.0</v>
      </c>
      <c r="AB586" s="70">
        <v>50.0</v>
      </c>
      <c r="AC586" s="70">
        <v>420.0</v>
      </c>
      <c r="AD586" s="70">
        <v>70.0</v>
      </c>
      <c r="AE586" s="70">
        <v>1695.0</v>
      </c>
      <c r="AF586" s="70">
        <f t="shared" si="1"/>
        <v>110</v>
      </c>
    </row>
    <row r="587">
      <c r="A587" s="46" t="s">
        <v>1166</v>
      </c>
      <c r="B587" s="68" t="s">
        <v>29</v>
      </c>
      <c r="C587" s="46"/>
      <c r="D587" s="46" t="s">
        <v>28</v>
      </c>
      <c r="E587" s="46" t="s">
        <v>28</v>
      </c>
      <c r="F587" s="46">
        <v>1.0</v>
      </c>
      <c r="G587" s="46"/>
      <c r="H587" s="46"/>
      <c r="I587" s="46"/>
      <c r="J587" s="46"/>
      <c r="K587" s="46"/>
      <c r="L587" s="46"/>
      <c r="M587" s="46"/>
      <c r="N587" s="46" t="s">
        <v>2768</v>
      </c>
      <c r="O587" s="46" t="s">
        <v>29</v>
      </c>
      <c r="P587" s="46" t="s">
        <v>3349</v>
      </c>
      <c r="Q587" s="70">
        <v>0.0</v>
      </c>
      <c r="R587" s="70">
        <v>0.0</v>
      </c>
      <c r="S587" s="70">
        <v>0.0</v>
      </c>
      <c r="T587" s="70">
        <v>0.0</v>
      </c>
      <c r="U587" s="70">
        <v>0.0</v>
      </c>
      <c r="V587" s="70">
        <v>2.0</v>
      </c>
      <c r="W587" s="70">
        <v>60.0</v>
      </c>
      <c r="X587" s="70">
        <v>60.0</v>
      </c>
      <c r="Y587" s="70">
        <v>75.0</v>
      </c>
      <c r="Z587" s="70">
        <v>60.0</v>
      </c>
      <c r="AA587" s="70">
        <v>75.0</v>
      </c>
      <c r="AB587" s="70">
        <v>83.0</v>
      </c>
      <c r="AC587" s="70">
        <v>413.0</v>
      </c>
      <c r="AD587" s="70">
        <v>68.83</v>
      </c>
      <c r="AE587" s="70">
        <v>1711.0</v>
      </c>
      <c r="AF587" s="70">
        <f t="shared" si="1"/>
        <v>120</v>
      </c>
    </row>
    <row r="588">
      <c r="A588" s="46" t="s">
        <v>1164</v>
      </c>
      <c r="B588" s="68" t="s">
        <v>29</v>
      </c>
      <c r="C588" s="46"/>
      <c r="D588" s="46" t="s">
        <v>28</v>
      </c>
      <c r="E588" s="46" t="s">
        <v>28</v>
      </c>
      <c r="F588" s="46">
        <v>0.0</v>
      </c>
      <c r="G588" s="46" t="s">
        <v>31</v>
      </c>
      <c r="H588" s="46"/>
      <c r="I588" s="46"/>
      <c r="J588" s="46"/>
      <c r="K588" s="46"/>
      <c r="L588" s="46"/>
      <c r="M588" s="46"/>
      <c r="N588" s="46" t="s">
        <v>2768</v>
      </c>
      <c r="O588" s="46" t="s">
        <v>29</v>
      </c>
      <c r="P588" s="46" t="s">
        <v>3350</v>
      </c>
      <c r="Q588" s="70">
        <v>0.0</v>
      </c>
      <c r="R588" s="70">
        <v>0.0</v>
      </c>
      <c r="S588" s="70">
        <v>0.0</v>
      </c>
      <c r="T588" s="70">
        <v>0.0</v>
      </c>
      <c r="U588" s="70">
        <v>0.0</v>
      </c>
      <c r="V588" s="70">
        <v>3.0</v>
      </c>
      <c r="W588" s="70">
        <v>75.0</v>
      </c>
      <c r="X588" s="70">
        <v>75.0</v>
      </c>
      <c r="Y588" s="70">
        <v>95.0</v>
      </c>
      <c r="Z588" s="70">
        <v>75.0</v>
      </c>
      <c r="AA588" s="70">
        <v>95.0</v>
      </c>
      <c r="AB588" s="70">
        <v>113.0</v>
      </c>
      <c r="AC588" s="70">
        <v>528.0</v>
      </c>
      <c r="AD588" s="70">
        <v>88.0</v>
      </c>
      <c r="AE588" s="70">
        <v>1712.0</v>
      </c>
      <c r="AF588" s="70">
        <f t="shared" si="1"/>
        <v>150</v>
      </c>
    </row>
    <row r="589">
      <c r="A589" s="46" t="s">
        <v>3351</v>
      </c>
      <c r="B589" s="99" t="s">
        <v>29</v>
      </c>
      <c r="C589" s="104" t="s">
        <v>186</v>
      </c>
      <c r="D589" s="46" t="s">
        <v>28</v>
      </c>
      <c r="E589" s="46" t="s">
        <v>28</v>
      </c>
      <c r="F589" s="46">
        <v>0.0</v>
      </c>
      <c r="G589" s="46"/>
      <c r="H589" s="46"/>
      <c r="I589" s="46"/>
      <c r="J589" s="46"/>
      <c r="K589" s="46"/>
      <c r="L589" s="46"/>
      <c r="M589" s="46"/>
      <c r="N589" s="46" t="s">
        <v>2763</v>
      </c>
      <c r="O589" s="46" t="s">
        <v>186</v>
      </c>
      <c r="P589" s="46" t="s">
        <v>3352</v>
      </c>
      <c r="Q589" s="91">
        <v>0.0</v>
      </c>
      <c r="R589" s="91">
        <v>0.0</v>
      </c>
      <c r="S589" s="91">
        <v>0.0</v>
      </c>
      <c r="T589" s="91">
        <v>0.0</v>
      </c>
      <c r="U589" s="91">
        <v>0.0</v>
      </c>
      <c r="V589" s="91">
        <v>3.0</v>
      </c>
      <c r="W589" s="91">
        <v>70.0</v>
      </c>
      <c r="X589" s="91">
        <v>110.0</v>
      </c>
      <c r="Y589" s="91">
        <v>75.0</v>
      </c>
      <c r="Z589" s="91">
        <v>145.0</v>
      </c>
      <c r="AA589" s="91">
        <v>85.0</v>
      </c>
      <c r="AB589" s="91">
        <v>145.0</v>
      </c>
      <c r="AC589" s="91">
        <v>630.0</v>
      </c>
      <c r="AD589" s="91">
        <v>105.0</v>
      </c>
      <c r="AE589" s="46"/>
      <c r="AF589" s="70">
        <f t="shared" si="1"/>
        <v>255</v>
      </c>
    </row>
    <row r="590">
      <c r="A590" s="46" t="s">
        <v>3353</v>
      </c>
      <c r="B590" s="79" t="s">
        <v>90</v>
      </c>
      <c r="C590" s="69" t="s">
        <v>30</v>
      </c>
      <c r="D590" s="46" t="s">
        <v>28</v>
      </c>
      <c r="E590" s="46" t="s">
        <v>28</v>
      </c>
      <c r="F590" s="46">
        <v>0.0</v>
      </c>
      <c r="G590" s="46" t="s">
        <v>31</v>
      </c>
      <c r="H590" s="46"/>
      <c r="I590" s="46"/>
      <c r="J590" s="46"/>
      <c r="K590" s="46"/>
      <c r="L590" s="46"/>
      <c r="M590" s="46"/>
      <c r="N590" s="46" t="s">
        <v>90</v>
      </c>
      <c r="O590" s="46"/>
      <c r="P590" s="46" t="s">
        <v>2887</v>
      </c>
      <c r="Q590" s="91">
        <v>0.0</v>
      </c>
      <c r="R590" s="91">
        <v>2.0</v>
      </c>
      <c r="S590" s="91">
        <v>0.0</v>
      </c>
      <c r="T590" s="91">
        <v>0.0</v>
      </c>
      <c r="U590" s="91">
        <v>1.0</v>
      </c>
      <c r="V590" s="91">
        <v>0.0</v>
      </c>
      <c r="W590" s="91">
        <v>65.0</v>
      </c>
      <c r="X590" s="91">
        <v>150.0</v>
      </c>
      <c r="Y590" s="91">
        <v>40.0</v>
      </c>
      <c r="Z590" s="91">
        <v>15.0</v>
      </c>
      <c r="AA590" s="91">
        <v>80.0</v>
      </c>
      <c r="AB590" s="91">
        <v>145.0</v>
      </c>
      <c r="AC590" s="91">
        <v>495.0</v>
      </c>
      <c r="AD590" s="91">
        <v>82.5</v>
      </c>
      <c r="AE590" s="46"/>
      <c r="AF590" s="70">
        <f t="shared" si="1"/>
        <v>165</v>
      </c>
    </row>
    <row r="591">
      <c r="A591" s="46" t="s">
        <v>3354</v>
      </c>
      <c r="B591" s="89" t="s">
        <v>177</v>
      </c>
      <c r="C591" s="80" t="s">
        <v>147</v>
      </c>
      <c r="D591" s="46" t="s">
        <v>28</v>
      </c>
      <c r="E591" s="46" t="s">
        <v>28</v>
      </c>
      <c r="F591" s="46">
        <v>0.0</v>
      </c>
      <c r="G591" s="46" t="s">
        <v>31</v>
      </c>
      <c r="H591" s="46"/>
      <c r="I591" s="46"/>
      <c r="J591" s="46"/>
      <c r="K591" s="46"/>
      <c r="L591" s="46"/>
      <c r="M591" s="46"/>
      <c r="N591" s="46" t="s">
        <v>2775</v>
      </c>
      <c r="O591" s="46"/>
      <c r="P591" s="46" t="s">
        <v>3132</v>
      </c>
      <c r="Q591" s="91">
        <v>0.0</v>
      </c>
      <c r="R591" s="91">
        <v>1.0</v>
      </c>
      <c r="S591" s="91">
        <v>1.0</v>
      </c>
      <c r="T591" s="91">
        <v>0.0</v>
      </c>
      <c r="U591" s="91">
        <v>0.0</v>
      </c>
      <c r="V591" s="91">
        <v>0.0</v>
      </c>
      <c r="W591" s="91">
        <v>50.0</v>
      </c>
      <c r="X591" s="91">
        <v>85.0</v>
      </c>
      <c r="Y591" s="91">
        <v>125.0</v>
      </c>
      <c r="Z591" s="91">
        <v>85.0</v>
      </c>
      <c r="AA591" s="91">
        <v>115.0</v>
      </c>
      <c r="AB591" s="91">
        <v>20.0</v>
      </c>
      <c r="AC591" s="91">
        <v>480.0</v>
      </c>
      <c r="AD591" s="91">
        <v>80.0</v>
      </c>
      <c r="AE591" s="46"/>
      <c r="AF591" s="70">
        <f t="shared" si="1"/>
        <v>170</v>
      </c>
    </row>
    <row r="592">
      <c r="A592" s="46" t="s">
        <v>847</v>
      </c>
      <c r="B592" s="76" t="s">
        <v>44</v>
      </c>
      <c r="C592" s="82" t="s">
        <v>186</v>
      </c>
      <c r="D592" s="46" t="s">
        <v>28</v>
      </c>
      <c r="E592" s="46" t="s">
        <v>28</v>
      </c>
      <c r="F592" s="46">
        <v>0.0</v>
      </c>
      <c r="G592" s="46" t="s">
        <v>31</v>
      </c>
      <c r="H592" s="46"/>
      <c r="I592" s="46"/>
      <c r="J592" s="46"/>
      <c r="K592" s="46"/>
      <c r="L592" s="46"/>
      <c r="M592" s="46"/>
      <c r="N592" s="46" t="s">
        <v>2780</v>
      </c>
      <c r="O592" s="46" t="s">
        <v>186</v>
      </c>
      <c r="P592" s="46" t="s">
        <v>3355</v>
      </c>
      <c r="Q592" s="70">
        <v>0.0</v>
      </c>
      <c r="R592" s="70">
        <v>1.0</v>
      </c>
      <c r="S592" s="70">
        <v>0.0</v>
      </c>
      <c r="T592" s="70">
        <v>1.0</v>
      </c>
      <c r="U592" s="70">
        <v>1.0</v>
      </c>
      <c r="V592" s="70">
        <v>0.0</v>
      </c>
      <c r="W592" s="70">
        <v>75.0</v>
      </c>
      <c r="X592" s="70">
        <v>95.0</v>
      </c>
      <c r="Y592" s="70">
        <v>95.0</v>
      </c>
      <c r="Z592" s="70">
        <v>95.0</v>
      </c>
      <c r="AA592" s="70">
        <v>95.0</v>
      </c>
      <c r="AB592" s="70">
        <v>85.0</v>
      </c>
      <c r="AC592" s="70">
        <v>540.0</v>
      </c>
      <c r="AD592" s="70">
        <v>90.0</v>
      </c>
      <c r="AE592" s="70">
        <v>1736.0</v>
      </c>
      <c r="AF592" s="70">
        <f t="shared" si="1"/>
        <v>190</v>
      </c>
    </row>
    <row r="593">
      <c r="A593" s="46" t="s">
        <v>295</v>
      </c>
      <c r="B593" s="76" t="s">
        <v>44</v>
      </c>
      <c r="C593" s="46"/>
      <c r="D593" s="46" t="s">
        <v>28</v>
      </c>
      <c r="E593" s="46" t="s">
        <v>28</v>
      </c>
      <c r="F593" s="46">
        <v>0.0</v>
      </c>
      <c r="G593" s="46" t="s">
        <v>31</v>
      </c>
      <c r="H593" s="46"/>
      <c r="I593" s="46"/>
      <c r="J593" s="46" t="s">
        <v>31</v>
      </c>
      <c r="K593" s="46"/>
      <c r="L593" s="46"/>
      <c r="M593" s="46"/>
      <c r="N593" s="46" t="s">
        <v>2780</v>
      </c>
      <c r="O593" s="46"/>
      <c r="P593" s="46" t="s">
        <v>3356</v>
      </c>
      <c r="Q593" s="70">
        <v>0.0</v>
      </c>
      <c r="R593" s="70">
        <v>1.0</v>
      </c>
      <c r="S593" s="70">
        <v>1.0</v>
      </c>
      <c r="T593" s="70">
        <v>0.0</v>
      </c>
      <c r="U593" s="70">
        <v>0.0</v>
      </c>
      <c r="V593" s="70">
        <v>0.0</v>
      </c>
      <c r="W593" s="70">
        <v>55.0</v>
      </c>
      <c r="X593" s="70">
        <v>104.0</v>
      </c>
      <c r="Y593" s="70">
        <v>105.0</v>
      </c>
      <c r="Z593" s="70">
        <v>94.0</v>
      </c>
      <c r="AA593" s="70">
        <v>75.0</v>
      </c>
      <c r="AB593" s="70">
        <v>52.0</v>
      </c>
      <c r="AC593" s="70">
        <v>485.0</v>
      </c>
      <c r="AD593" s="70">
        <v>80.83</v>
      </c>
      <c r="AE593" s="70">
        <v>1740.0</v>
      </c>
      <c r="AF593" s="70">
        <f t="shared" si="1"/>
        <v>198</v>
      </c>
    </row>
    <row r="594">
      <c r="A594" s="46" t="s">
        <v>376</v>
      </c>
      <c r="B594" s="76" t="s">
        <v>44</v>
      </c>
      <c r="C594" s="46"/>
      <c r="D594" s="46" t="s">
        <v>28</v>
      </c>
      <c r="E594" s="46" t="s">
        <v>28</v>
      </c>
      <c r="F594" s="46">
        <v>0.0</v>
      </c>
      <c r="G594" s="46" t="s">
        <v>31</v>
      </c>
      <c r="H594" s="46"/>
      <c r="I594" s="46"/>
      <c r="J594" s="46" t="s">
        <v>31</v>
      </c>
      <c r="K594" s="46"/>
      <c r="L594" s="46"/>
      <c r="M594" s="46"/>
      <c r="N594" s="46" t="s">
        <v>2780</v>
      </c>
      <c r="O594" s="46"/>
      <c r="P594" s="46" t="s">
        <v>3357</v>
      </c>
      <c r="Q594" s="70">
        <v>0.0</v>
      </c>
      <c r="R594" s="70">
        <v>0.0</v>
      </c>
      <c r="S594" s="70">
        <v>0.0</v>
      </c>
      <c r="T594" s="70">
        <v>2.0</v>
      </c>
      <c r="U594" s="70">
        <v>0.0</v>
      </c>
      <c r="V594" s="70">
        <v>0.0</v>
      </c>
      <c r="W594" s="70">
        <v>55.0</v>
      </c>
      <c r="X594" s="70">
        <v>84.0</v>
      </c>
      <c r="Y594" s="70">
        <v>105.0</v>
      </c>
      <c r="Z594" s="70">
        <v>114.0</v>
      </c>
      <c r="AA594" s="70">
        <v>75.0</v>
      </c>
      <c r="AB594" s="70">
        <v>52.0</v>
      </c>
      <c r="AC594" s="70">
        <v>485.0</v>
      </c>
      <c r="AD594" s="70">
        <v>80.83</v>
      </c>
      <c r="AE594" s="70">
        <v>1741.0</v>
      </c>
      <c r="AF594" s="70">
        <f t="shared" si="1"/>
        <v>198</v>
      </c>
    </row>
    <row r="595">
      <c r="A595" s="46" t="s">
        <v>1158</v>
      </c>
      <c r="B595" s="86" t="s">
        <v>75</v>
      </c>
      <c r="C595" s="46"/>
      <c r="D595" s="46" t="s">
        <v>28</v>
      </c>
      <c r="E595" s="46" t="s">
        <v>28</v>
      </c>
      <c r="F595" s="46">
        <v>0.0</v>
      </c>
      <c r="G595" s="46" t="s">
        <v>31</v>
      </c>
      <c r="H595" s="46"/>
      <c r="I595" s="46"/>
      <c r="J595" s="46" t="s">
        <v>31</v>
      </c>
      <c r="K595" s="46"/>
      <c r="L595" s="46"/>
      <c r="M595" s="46"/>
      <c r="N595" s="46" t="s">
        <v>172</v>
      </c>
      <c r="O595" s="46" t="s">
        <v>2808</v>
      </c>
      <c r="P595" s="46" t="s">
        <v>3268</v>
      </c>
      <c r="Q595" s="70">
        <v>2.0</v>
      </c>
      <c r="R595" s="70">
        <v>0.0</v>
      </c>
      <c r="S595" s="70">
        <v>0.0</v>
      </c>
      <c r="T595" s="70">
        <v>0.0</v>
      </c>
      <c r="U595" s="70">
        <v>0.0</v>
      </c>
      <c r="V595" s="70">
        <v>0.0</v>
      </c>
      <c r="W595" s="70">
        <v>80.0</v>
      </c>
      <c r="X595" s="70">
        <v>80.0</v>
      </c>
      <c r="Y595" s="70">
        <v>80.0</v>
      </c>
      <c r="Z595" s="70">
        <v>80.0</v>
      </c>
      <c r="AA595" s="70">
        <v>80.0</v>
      </c>
      <c r="AB595" s="70">
        <v>80.0</v>
      </c>
      <c r="AC595" s="70">
        <v>480.0</v>
      </c>
      <c r="AD595" s="70">
        <v>80.0</v>
      </c>
      <c r="AE595" s="70">
        <v>1744.0</v>
      </c>
      <c r="AF595" s="70">
        <f t="shared" si="1"/>
        <v>160</v>
      </c>
    </row>
    <row r="596">
      <c r="A596" s="46" t="s">
        <v>1159</v>
      </c>
      <c r="B596" s="86" t="s">
        <v>75</v>
      </c>
      <c r="C596" s="76" t="s">
        <v>44</v>
      </c>
      <c r="D596" s="46" t="s">
        <v>28</v>
      </c>
      <c r="E596" s="46" t="s">
        <v>28</v>
      </c>
      <c r="F596" s="46">
        <v>0.0</v>
      </c>
      <c r="G596" s="46" t="s">
        <v>31</v>
      </c>
      <c r="H596" s="46"/>
      <c r="I596" s="46"/>
      <c r="J596" s="46"/>
      <c r="K596" s="46"/>
      <c r="L596" s="46"/>
      <c r="M596" s="46"/>
      <c r="N596" s="46" t="s">
        <v>2780</v>
      </c>
      <c r="O596" s="46" t="s">
        <v>2768</v>
      </c>
      <c r="P596" s="46" t="s">
        <v>3358</v>
      </c>
      <c r="Q596" s="70">
        <v>3.0</v>
      </c>
      <c r="R596" s="70">
        <v>0.0</v>
      </c>
      <c r="S596" s="70">
        <v>0.0</v>
      </c>
      <c r="T596" s="70">
        <v>0.0</v>
      </c>
      <c r="U596" s="70">
        <v>0.0</v>
      </c>
      <c r="V596" s="70">
        <v>0.0</v>
      </c>
      <c r="W596" s="70">
        <v>110.0</v>
      </c>
      <c r="X596" s="70">
        <v>80.0</v>
      </c>
      <c r="Y596" s="70">
        <v>90.0</v>
      </c>
      <c r="Z596" s="70">
        <v>95.0</v>
      </c>
      <c r="AA596" s="70">
        <v>90.0</v>
      </c>
      <c r="AB596" s="70">
        <v>65.0</v>
      </c>
      <c r="AC596" s="70">
        <v>530.0</v>
      </c>
      <c r="AD596" s="70">
        <v>88.33</v>
      </c>
      <c r="AE596" s="70">
        <v>1746.0</v>
      </c>
      <c r="AF596" s="70">
        <f t="shared" si="1"/>
        <v>175</v>
      </c>
    </row>
    <row r="597">
      <c r="A597" s="46" t="s">
        <v>1157</v>
      </c>
      <c r="B597" s="86" t="s">
        <v>75</v>
      </c>
      <c r="C597" s="89" t="s">
        <v>177</v>
      </c>
      <c r="D597" s="46" t="s">
        <v>28</v>
      </c>
      <c r="E597" s="46" t="s">
        <v>28</v>
      </c>
      <c r="F597" s="46">
        <v>0.0</v>
      </c>
      <c r="G597" s="46" t="s">
        <v>31</v>
      </c>
      <c r="H597" s="46"/>
      <c r="I597" s="46"/>
      <c r="J597" s="46"/>
      <c r="K597" s="46"/>
      <c r="L597" s="46"/>
      <c r="M597" s="46"/>
      <c r="N597" s="46" t="s">
        <v>172</v>
      </c>
      <c r="O597" s="46" t="s">
        <v>2808</v>
      </c>
      <c r="P597" s="46" t="s">
        <v>3359</v>
      </c>
      <c r="Q597" s="70">
        <v>0.0</v>
      </c>
      <c r="R597" s="70">
        <v>0.0</v>
      </c>
      <c r="S597" s="70">
        <v>0.0</v>
      </c>
      <c r="T597" s="70">
        <v>0.0</v>
      </c>
      <c r="U597" s="70">
        <v>0.0</v>
      </c>
      <c r="V597" s="70">
        <v>2.0</v>
      </c>
      <c r="W597" s="70">
        <v>70.0</v>
      </c>
      <c r="X597" s="70">
        <v>80.0</v>
      </c>
      <c r="Y597" s="70">
        <v>70.0</v>
      </c>
      <c r="Z597" s="70">
        <v>80.0</v>
      </c>
      <c r="AA597" s="70">
        <v>70.0</v>
      </c>
      <c r="AB597" s="70">
        <v>110.0</v>
      </c>
      <c r="AC597" s="70">
        <v>480.0</v>
      </c>
      <c r="AD597" s="70">
        <v>80.0</v>
      </c>
      <c r="AE597" s="70">
        <v>1747.0</v>
      </c>
      <c r="AF597" s="70">
        <f t="shared" si="1"/>
        <v>160</v>
      </c>
    </row>
    <row r="598">
      <c r="A598" s="46" t="s">
        <v>1156</v>
      </c>
      <c r="B598" s="86" t="s">
        <v>75</v>
      </c>
      <c r="C598" s="46"/>
      <c r="D598" s="46" t="s">
        <v>28</v>
      </c>
      <c r="E598" s="46" t="s">
        <v>28</v>
      </c>
      <c r="F598" s="46">
        <v>0.0</v>
      </c>
      <c r="G598" s="46" t="s">
        <v>31</v>
      </c>
      <c r="H598" s="46"/>
      <c r="I598" s="46"/>
      <c r="J598" s="46"/>
      <c r="K598" s="46"/>
      <c r="L598" s="46"/>
      <c r="M598" s="46"/>
      <c r="N598" s="46" t="s">
        <v>2763</v>
      </c>
      <c r="O598" s="46"/>
      <c r="P598" s="46" t="s">
        <v>3360</v>
      </c>
      <c r="Q598" s="70">
        <v>0.0</v>
      </c>
      <c r="R598" s="70">
        <v>0.0</v>
      </c>
      <c r="S598" s="70">
        <v>2.0</v>
      </c>
      <c r="T598" s="70">
        <v>0.0</v>
      </c>
      <c r="U598" s="70">
        <v>0.0</v>
      </c>
      <c r="V598" s="70">
        <v>0.0</v>
      </c>
      <c r="W598" s="70">
        <v>95.0</v>
      </c>
      <c r="X598" s="70">
        <v>117.0</v>
      </c>
      <c r="Y598" s="70">
        <v>184.0</v>
      </c>
      <c r="Z598" s="70">
        <v>44.0</v>
      </c>
      <c r="AA598" s="70">
        <v>46.0</v>
      </c>
      <c r="AB598" s="70">
        <v>28.0</v>
      </c>
      <c r="AC598" s="70">
        <v>514.0</v>
      </c>
      <c r="AD598" s="70">
        <v>85.67</v>
      </c>
      <c r="AE598" s="70">
        <v>1749.0</v>
      </c>
      <c r="AF598" s="70">
        <f t="shared" si="1"/>
        <v>161</v>
      </c>
    </row>
    <row r="599">
      <c r="A599" s="46" t="s">
        <v>759</v>
      </c>
      <c r="B599" s="88" t="s">
        <v>226</v>
      </c>
      <c r="C599" s="86" t="s">
        <v>75</v>
      </c>
      <c r="D599" s="46" t="s">
        <v>28</v>
      </c>
      <c r="E599" s="46" t="s">
        <v>28</v>
      </c>
      <c r="F599" s="46">
        <v>0.0</v>
      </c>
      <c r="G599" s="46" t="s">
        <v>31</v>
      </c>
      <c r="H599" s="46"/>
      <c r="I599" s="46"/>
      <c r="J599" s="46"/>
      <c r="K599" s="46"/>
      <c r="L599" s="46"/>
      <c r="M599" s="46"/>
      <c r="N599" s="46" t="s">
        <v>2877</v>
      </c>
      <c r="O599" s="46"/>
      <c r="P599" s="46" t="s">
        <v>3361</v>
      </c>
      <c r="Q599" s="70">
        <v>0.0</v>
      </c>
      <c r="R599" s="70">
        <v>2.0</v>
      </c>
      <c r="S599" s="70">
        <v>0.0</v>
      </c>
      <c r="T599" s="70">
        <v>0.0</v>
      </c>
      <c r="U599" s="70">
        <v>0.0</v>
      </c>
      <c r="V599" s="70">
        <v>0.0</v>
      </c>
      <c r="W599" s="70">
        <v>97.0</v>
      </c>
      <c r="X599" s="70">
        <v>132.0</v>
      </c>
      <c r="Y599" s="70">
        <v>77.0</v>
      </c>
      <c r="Z599" s="70">
        <v>62.0</v>
      </c>
      <c r="AA599" s="70">
        <v>67.0</v>
      </c>
      <c r="AB599" s="70">
        <v>43.0</v>
      </c>
      <c r="AC599" s="70">
        <v>478.0</v>
      </c>
      <c r="AD599" s="70">
        <v>79.67</v>
      </c>
      <c r="AE599" s="70">
        <v>1750.0</v>
      </c>
      <c r="AF599" s="70">
        <f t="shared" si="1"/>
        <v>194</v>
      </c>
    </row>
    <row r="600">
      <c r="A600" s="46" t="s">
        <v>1160</v>
      </c>
      <c r="B600" s="76" t="s">
        <v>44</v>
      </c>
      <c r="C600" s="86" t="s">
        <v>75</v>
      </c>
      <c r="D600" s="46" t="s">
        <v>28</v>
      </c>
      <c r="E600" s="46" t="s">
        <v>28</v>
      </c>
      <c r="F600" s="46">
        <v>0.0</v>
      </c>
      <c r="G600" s="46" t="s">
        <v>31</v>
      </c>
      <c r="H600" s="46"/>
      <c r="I600" s="46"/>
      <c r="J600" s="46"/>
      <c r="K600" s="46"/>
      <c r="L600" s="46"/>
      <c r="M600" s="46"/>
      <c r="N600" s="46" t="s">
        <v>2877</v>
      </c>
      <c r="O600" s="46"/>
      <c r="P600" s="46" t="s">
        <v>3362</v>
      </c>
      <c r="Q600" s="70">
        <v>0.0</v>
      </c>
      <c r="R600" s="70">
        <v>0.0</v>
      </c>
      <c r="S600" s="70">
        <v>2.0</v>
      </c>
      <c r="T600" s="70">
        <v>0.0</v>
      </c>
      <c r="U600" s="70">
        <v>0.0</v>
      </c>
      <c r="V600" s="70">
        <v>0.0</v>
      </c>
      <c r="W600" s="70">
        <v>50.0</v>
      </c>
      <c r="X600" s="70">
        <v>95.0</v>
      </c>
      <c r="Y600" s="70">
        <v>180.0</v>
      </c>
      <c r="Z600" s="70">
        <v>85.0</v>
      </c>
      <c r="AA600" s="70">
        <v>45.0</v>
      </c>
      <c r="AB600" s="70">
        <v>70.0</v>
      </c>
      <c r="AC600" s="70">
        <v>525.0</v>
      </c>
      <c r="AD600" s="70">
        <v>87.5</v>
      </c>
      <c r="AE600" s="70">
        <v>1762.0</v>
      </c>
      <c r="AF600" s="70">
        <f t="shared" si="1"/>
        <v>180</v>
      </c>
    </row>
    <row r="601">
      <c r="A601" s="45" t="s">
        <v>1128</v>
      </c>
      <c r="B601" s="104" t="s">
        <v>186</v>
      </c>
      <c r="C601" s="46"/>
      <c r="D601" s="46" t="s">
        <v>56</v>
      </c>
      <c r="E601" s="46"/>
      <c r="F601" s="46">
        <v>2.0</v>
      </c>
      <c r="G601" s="46"/>
      <c r="H601" s="46"/>
      <c r="I601" s="46"/>
      <c r="J601" s="46"/>
      <c r="K601" s="46"/>
      <c r="L601" s="46"/>
      <c r="M601" s="46"/>
      <c r="N601" s="46"/>
      <c r="O601" s="46"/>
      <c r="P601" s="46" t="s">
        <v>3363</v>
      </c>
      <c r="Q601" s="70">
        <v>0.0</v>
      </c>
      <c r="R601" s="70">
        <v>1.0</v>
      </c>
      <c r="S601" s="70">
        <v>0.0</v>
      </c>
      <c r="T601" s="70">
        <v>0.0</v>
      </c>
      <c r="U601" s="70">
        <v>0.0</v>
      </c>
      <c r="V601" s="70">
        <v>0.0</v>
      </c>
      <c r="W601" s="70">
        <v>45.0</v>
      </c>
      <c r="X601" s="70">
        <v>75.0</v>
      </c>
      <c r="Y601" s="70">
        <v>60.0</v>
      </c>
      <c r="Z601" s="70">
        <v>45.0</v>
      </c>
      <c r="AA601" s="70">
        <v>40.0</v>
      </c>
      <c r="AB601" s="70">
        <v>30.0</v>
      </c>
      <c r="AC601" s="70">
        <v>50.0</v>
      </c>
      <c r="AD601" s="70">
        <v>300.0</v>
      </c>
      <c r="AE601" s="46"/>
      <c r="AF601" s="70">
        <f t="shared" si="1"/>
        <v>120</v>
      </c>
    </row>
    <row r="602">
      <c r="A602" s="46" t="s">
        <v>3364</v>
      </c>
      <c r="B602" s="76" t="s">
        <v>44</v>
      </c>
      <c r="C602" s="46"/>
      <c r="D602" s="46" t="s">
        <v>28</v>
      </c>
      <c r="E602" s="46" t="s">
        <v>28</v>
      </c>
      <c r="F602" s="46">
        <v>0.0</v>
      </c>
      <c r="G602" s="46"/>
      <c r="H602" s="46"/>
      <c r="I602" s="46"/>
      <c r="J602" s="46"/>
      <c r="K602" s="46"/>
      <c r="L602" s="46"/>
      <c r="M602" s="46"/>
      <c r="N602" s="46" t="s">
        <v>2763</v>
      </c>
      <c r="O602" s="46" t="s">
        <v>2780</v>
      </c>
      <c r="P602" s="46" t="s">
        <v>3365</v>
      </c>
      <c r="Q602" s="91">
        <v>0.0</v>
      </c>
      <c r="R602" s="91">
        <v>0.0</v>
      </c>
      <c r="S602" s="91">
        <v>0.0</v>
      </c>
      <c r="T602" s="91">
        <v>0.0</v>
      </c>
      <c r="U602" s="91">
        <v>3.0</v>
      </c>
      <c r="V602" s="91">
        <v>0.0</v>
      </c>
      <c r="W602" s="91">
        <v>79.0</v>
      </c>
      <c r="X602" s="91">
        <v>103.0</v>
      </c>
      <c r="Y602" s="91">
        <v>120.0</v>
      </c>
      <c r="Z602" s="91">
        <v>135.0</v>
      </c>
      <c r="AA602" s="91">
        <v>115.0</v>
      </c>
      <c r="AB602" s="91">
        <v>78.0</v>
      </c>
      <c r="AC602" s="91">
        <v>630.0</v>
      </c>
      <c r="AD602" s="91">
        <v>105.0</v>
      </c>
      <c r="AE602" s="46"/>
      <c r="AF602" s="70">
        <f t="shared" si="1"/>
        <v>238</v>
      </c>
    </row>
    <row r="603">
      <c r="A603" s="46" t="s">
        <v>3366</v>
      </c>
      <c r="B603" s="104" t="s">
        <v>186</v>
      </c>
      <c r="C603" s="94" t="s">
        <v>128</v>
      </c>
      <c r="D603" s="46" t="s">
        <v>28</v>
      </c>
      <c r="E603" s="46" t="s">
        <v>28</v>
      </c>
      <c r="F603" s="46">
        <v>0.0</v>
      </c>
      <c r="G603" s="46"/>
      <c r="H603" s="46"/>
      <c r="I603" s="46"/>
      <c r="J603" s="46"/>
      <c r="K603" s="46"/>
      <c r="L603" s="46"/>
      <c r="M603" s="46"/>
      <c r="N603" s="46" t="s">
        <v>2763</v>
      </c>
      <c r="O603" s="46" t="s">
        <v>186</v>
      </c>
      <c r="P603" s="46" t="s">
        <v>3367</v>
      </c>
      <c r="Q603" s="91">
        <v>0.0</v>
      </c>
      <c r="R603" s="91">
        <v>3.0</v>
      </c>
      <c r="S603" s="91">
        <v>0.0</v>
      </c>
      <c r="T603" s="91">
        <v>0.0</v>
      </c>
      <c r="U603" s="91">
        <v>0.0</v>
      </c>
      <c r="V603" s="91">
        <v>0.0</v>
      </c>
      <c r="W603" s="91">
        <v>108.0</v>
      </c>
      <c r="X603" s="91">
        <v>170.0</v>
      </c>
      <c r="Y603" s="91">
        <v>115.0</v>
      </c>
      <c r="Z603" s="91">
        <v>120.0</v>
      </c>
      <c r="AA603" s="91">
        <v>95.0</v>
      </c>
      <c r="AB603" s="91">
        <v>92.0</v>
      </c>
      <c r="AC603" s="91">
        <v>700.0</v>
      </c>
      <c r="AD603" s="91">
        <v>116.67</v>
      </c>
      <c r="AE603" s="46"/>
      <c r="AF603" s="70">
        <f t="shared" si="1"/>
        <v>290</v>
      </c>
    </row>
    <row r="604">
      <c r="A604" s="45" t="s">
        <v>1167</v>
      </c>
      <c r="B604" s="69" t="s">
        <v>30</v>
      </c>
      <c r="C604" s="46"/>
      <c r="D604" s="46"/>
      <c r="E604" s="46" t="s">
        <v>31</v>
      </c>
      <c r="F604" s="46" t="s">
        <v>82</v>
      </c>
      <c r="G604" s="46" t="s">
        <v>31</v>
      </c>
      <c r="H604" s="46" t="s">
        <v>31</v>
      </c>
      <c r="I604" s="46"/>
      <c r="J604" s="46"/>
      <c r="K604" s="46"/>
      <c r="L604" s="46"/>
      <c r="M604" s="46"/>
      <c r="N604" s="46"/>
      <c r="O604" s="46"/>
      <c r="P604" s="46" t="s">
        <v>3368</v>
      </c>
      <c r="Q604" s="70">
        <v>0.0</v>
      </c>
      <c r="R604" s="70">
        <v>0.0</v>
      </c>
      <c r="S604" s="70">
        <v>0.0</v>
      </c>
      <c r="T604" s="70">
        <v>0.0</v>
      </c>
      <c r="U604" s="70">
        <v>0.0</v>
      </c>
      <c r="V604" s="70">
        <v>0.0</v>
      </c>
      <c r="W604" s="70">
        <v>67.0</v>
      </c>
      <c r="X604" s="70">
        <v>73.0</v>
      </c>
      <c r="Y604" s="70">
        <v>67.0</v>
      </c>
      <c r="Z604" s="70">
        <v>73.0</v>
      </c>
      <c r="AA604" s="70">
        <v>67.0</v>
      </c>
      <c r="AB604" s="70">
        <v>73.0</v>
      </c>
      <c r="AC604" s="70">
        <v>420.0</v>
      </c>
      <c r="AD604" s="70">
        <v>70.0</v>
      </c>
      <c r="AE604" s="46"/>
      <c r="AF604" s="70">
        <f t="shared" si="1"/>
        <v>146</v>
      </c>
    </row>
    <row r="605">
      <c r="A605" s="46" t="s">
        <v>3369</v>
      </c>
      <c r="B605" s="87" t="s">
        <v>131</v>
      </c>
      <c r="C605" s="46"/>
      <c r="D605" s="46" t="s">
        <v>28</v>
      </c>
      <c r="E605" s="46" t="s">
        <v>28</v>
      </c>
      <c r="F605" s="46">
        <v>0.0</v>
      </c>
      <c r="G605" s="46"/>
      <c r="H605" s="46"/>
      <c r="I605" s="46"/>
      <c r="J605" s="46"/>
      <c r="K605" s="46"/>
      <c r="L605" s="46"/>
      <c r="M605" s="46"/>
      <c r="N605" s="46" t="s">
        <v>2775</v>
      </c>
      <c r="O605" s="46"/>
      <c r="P605" s="46" t="s">
        <v>3370</v>
      </c>
      <c r="Q605" s="91">
        <v>0.0</v>
      </c>
      <c r="R605" s="91">
        <v>0.0</v>
      </c>
      <c r="S605" s="91">
        <v>0.0</v>
      </c>
      <c r="T605" s="91">
        <v>0.0</v>
      </c>
      <c r="U605" s="91">
        <v>0.0</v>
      </c>
      <c r="V605" s="91">
        <v>2.0</v>
      </c>
      <c r="W605" s="91">
        <v>60.0</v>
      </c>
      <c r="X605" s="91">
        <v>100.0</v>
      </c>
      <c r="Y605" s="91">
        <v>85.0</v>
      </c>
      <c r="Z605" s="91">
        <v>80.0</v>
      </c>
      <c r="AA605" s="91">
        <v>85.0</v>
      </c>
      <c r="AB605" s="91">
        <v>100.0</v>
      </c>
      <c r="AC605" s="91">
        <v>510.0</v>
      </c>
      <c r="AD605" s="91">
        <v>85.0</v>
      </c>
      <c r="AE605" s="46"/>
      <c r="AF605" s="70">
        <f t="shared" si="1"/>
        <v>180</v>
      </c>
    </row>
    <row r="606">
      <c r="A606" s="46" t="s">
        <v>3371</v>
      </c>
      <c r="B606" s="73" t="s">
        <v>33</v>
      </c>
      <c r="C606" s="72" t="s">
        <v>56</v>
      </c>
      <c r="D606" s="46" t="s">
        <v>28</v>
      </c>
      <c r="E606" s="46" t="s">
        <v>28</v>
      </c>
      <c r="F606" s="46">
        <v>0.0</v>
      </c>
      <c r="G606" s="46"/>
      <c r="H606" s="46"/>
      <c r="I606" s="46"/>
      <c r="J606" s="46"/>
      <c r="K606" s="46"/>
      <c r="L606" s="46"/>
      <c r="M606" s="46"/>
      <c r="N606" s="46" t="s">
        <v>2763</v>
      </c>
      <c r="O606" s="46" t="s">
        <v>186</v>
      </c>
      <c r="P606" s="46" t="s">
        <v>3199</v>
      </c>
      <c r="Q606" s="91">
        <v>0.0</v>
      </c>
      <c r="R606" s="91">
        <v>0.0</v>
      </c>
      <c r="S606" s="91">
        <v>0.0</v>
      </c>
      <c r="T606" s="91">
        <v>3.0</v>
      </c>
      <c r="U606" s="91">
        <v>0.0</v>
      </c>
      <c r="V606" s="91">
        <v>0.0</v>
      </c>
      <c r="W606" s="91">
        <v>78.0</v>
      </c>
      <c r="X606" s="91">
        <v>104.0</v>
      </c>
      <c r="Y606" s="91">
        <v>78.0</v>
      </c>
      <c r="Z606" s="91">
        <v>159.0</v>
      </c>
      <c r="AA606" s="91">
        <v>115.0</v>
      </c>
      <c r="AB606" s="91">
        <v>100.0</v>
      </c>
      <c r="AC606" s="91">
        <v>634.0</v>
      </c>
      <c r="AD606" s="91">
        <v>105.67</v>
      </c>
      <c r="AE606" s="46"/>
      <c r="AF606" s="70">
        <f t="shared" si="1"/>
        <v>263</v>
      </c>
    </row>
    <row r="607">
      <c r="A607" s="46" t="s">
        <v>3372</v>
      </c>
      <c r="B607" s="81" t="s">
        <v>111</v>
      </c>
      <c r="C607" s="46"/>
      <c r="D607" s="46" t="s">
        <v>28</v>
      </c>
      <c r="E607" s="46" t="s">
        <v>28</v>
      </c>
      <c r="F607" s="46">
        <v>0.0</v>
      </c>
      <c r="G607" s="46"/>
      <c r="H607" s="46"/>
      <c r="I607" s="46"/>
      <c r="J607" s="46"/>
      <c r="K607" s="46"/>
      <c r="L607" s="46"/>
      <c r="M607" s="46"/>
      <c r="N607" s="46" t="s">
        <v>2775</v>
      </c>
      <c r="O607" s="46"/>
      <c r="P607" s="46" t="s">
        <v>3373</v>
      </c>
      <c r="Q607" s="91">
        <v>0.0</v>
      </c>
      <c r="R607" s="91">
        <v>0.0</v>
      </c>
      <c r="S607" s="91">
        <v>0.0</v>
      </c>
      <c r="T607" s="91">
        <v>3.0</v>
      </c>
      <c r="U607" s="91">
        <v>0.0</v>
      </c>
      <c r="V607" s="91">
        <v>0.0</v>
      </c>
      <c r="W607" s="91">
        <v>55.0</v>
      </c>
      <c r="X607" s="91">
        <v>50.0</v>
      </c>
      <c r="Y607" s="91">
        <v>65.0</v>
      </c>
      <c r="Z607" s="91">
        <v>175.0</v>
      </c>
      <c r="AA607" s="91">
        <v>105.0</v>
      </c>
      <c r="AB607" s="91">
        <v>150.0</v>
      </c>
      <c r="AC607" s="91">
        <v>600.0</v>
      </c>
      <c r="AD607" s="91">
        <v>100.0</v>
      </c>
      <c r="AE607" s="46"/>
      <c r="AF607" s="70">
        <f t="shared" si="1"/>
        <v>225</v>
      </c>
    </row>
    <row r="608">
      <c r="A608" s="46" t="s">
        <v>3374</v>
      </c>
      <c r="B608" s="93" t="s">
        <v>44</v>
      </c>
      <c r="C608" s="105" t="s">
        <v>111</v>
      </c>
      <c r="D608" s="46" t="s">
        <v>28</v>
      </c>
      <c r="E608" s="46" t="s">
        <v>28</v>
      </c>
      <c r="F608" s="46">
        <v>0.0</v>
      </c>
      <c r="G608" s="46"/>
      <c r="H608" s="46"/>
      <c r="I608" s="46"/>
      <c r="J608" s="46"/>
      <c r="K608" s="46"/>
      <c r="L608" s="46"/>
      <c r="M608" s="46"/>
      <c r="N608" s="46" t="s">
        <v>2763</v>
      </c>
      <c r="O608" s="46" t="s">
        <v>2780</v>
      </c>
      <c r="P608" s="46" t="s">
        <v>3375</v>
      </c>
      <c r="Q608" s="91">
        <v>0.0</v>
      </c>
      <c r="R608" s="91">
        <v>0.0</v>
      </c>
      <c r="S608" s="91">
        <v>2.0</v>
      </c>
      <c r="T608" s="91">
        <v>0.0</v>
      </c>
      <c r="U608" s="91">
        <v>0.0</v>
      </c>
      <c r="V608" s="91">
        <v>0.0</v>
      </c>
      <c r="W608" s="91">
        <v>95.0</v>
      </c>
      <c r="X608" s="91">
        <v>75.0</v>
      </c>
      <c r="Y608" s="91">
        <v>180.0</v>
      </c>
      <c r="Z608" s="91">
        <v>130.0</v>
      </c>
      <c r="AA608" s="91">
        <v>80.0</v>
      </c>
      <c r="AB608" s="91">
        <v>30.0</v>
      </c>
      <c r="AC608" s="91">
        <v>590.0</v>
      </c>
      <c r="AD608" s="91">
        <v>98.33</v>
      </c>
      <c r="AE608" s="46"/>
      <c r="AF608" s="70">
        <f t="shared" si="1"/>
        <v>205</v>
      </c>
    </row>
    <row r="609">
      <c r="A609" s="46" t="s">
        <v>3376</v>
      </c>
      <c r="B609" s="89" t="s">
        <v>177</v>
      </c>
      <c r="C609" s="69" t="s">
        <v>30</v>
      </c>
      <c r="D609" s="46" t="s">
        <v>28</v>
      </c>
      <c r="E609" s="46" t="s">
        <v>28</v>
      </c>
      <c r="F609" s="46">
        <v>0.0</v>
      </c>
      <c r="G609" s="46"/>
      <c r="H609" s="46"/>
      <c r="I609" s="46"/>
      <c r="J609" s="46"/>
      <c r="K609" s="46"/>
      <c r="L609" s="46"/>
      <c r="M609" s="46"/>
      <c r="N609" s="46" t="s">
        <v>2801</v>
      </c>
      <c r="O609" s="46"/>
      <c r="P609" s="46" t="s">
        <v>3377</v>
      </c>
      <c r="Q609" s="91">
        <v>0.0</v>
      </c>
      <c r="R609" s="91">
        <v>0.0</v>
      </c>
      <c r="S609" s="91">
        <v>0.0</v>
      </c>
      <c r="T609" s="91">
        <v>3.0</v>
      </c>
      <c r="U609" s="91">
        <v>0.0</v>
      </c>
      <c r="V609" s="91">
        <v>0.0</v>
      </c>
      <c r="W609" s="91">
        <v>60.0</v>
      </c>
      <c r="X609" s="91">
        <v>65.0</v>
      </c>
      <c r="Y609" s="91">
        <v>80.0</v>
      </c>
      <c r="Z609" s="91">
        <v>170.0</v>
      </c>
      <c r="AA609" s="91">
        <v>95.0</v>
      </c>
      <c r="AB609" s="91">
        <v>130.0</v>
      </c>
      <c r="AC609" s="91">
        <v>600.0</v>
      </c>
      <c r="AD609" s="91">
        <v>100.0</v>
      </c>
      <c r="AE609" s="46"/>
      <c r="AF609" s="70">
        <f t="shared" si="1"/>
        <v>235</v>
      </c>
    </row>
    <row r="610">
      <c r="A610" s="46" t="s">
        <v>3378</v>
      </c>
      <c r="B610" s="93" t="s">
        <v>44</v>
      </c>
      <c r="C610" s="80" t="s">
        <v>147</v>
      </c>
      <c r="D610" s="46" t="s">
        <v>28</v>
      </c>
      <c r="E610" s="46" t="s">
        <v>28</v>
      </c>
      <c r="F610" s="46">
        <v>0.0</v>
      </c>
      <c r="G610" s="46"/>
      <c r="H610" s="46"/>
      <c r="I610" s="46"/>
      <c r="J610" s="46"/>
      <c r="K610" s="46"/>
      <c r="L610" s="46"/>
      <c r="M610" s="46"/>
      <c r="N610" s="46" t="s">
        <v>2803</v>
      </c>
      <c r="O610" s="46" t="s">
        <v>186</v>
      </c>
      <c r="P610" s="46" t="s">
        <v>3379</v>
      </c>
      <c r="Q610" s="91">
        <v>0.0</v>
      </c>
      <c r="R610" s="91">
        <v>2.0</v>
      </c>
      <c r="S610" s="91">
        <v>0.0</v>
      </c>
      <c r="T610" s="91">
        <v>0.0</v>
      </c>
      <c r="U610" s="91">
        <v>0.0</v>
      </c>
      <c r="V610" s="91">
        <v>0.0</v>
      </c>
      <c r="W610" s="91">
        <v>95.0</v>
      </c>
      <c r="X610" s="91">
        <v>155.0</v>
      </c>
      <c r="Y610" s="91">
        <v>109.0</v>
      </c>
      <c r="Z610" s="91">
        <v>70.0</v>
      </c>
      <c r="AA610" s="91">
        <v>130.0</v>
      </c>
      <c r="AB610" s="91">
        <v>81.0</v>
      </c>
      <c r="AC610" s="91">
        <v>640.0</v>
      </c>
      <c r="AD610" s="91">
        <v>106.67</v>
      </c>
      <c r="AE610" s="46"/>
      <c r="AF610" s="70">
        <f t="shared" si="1"/>
        <v>225</v>
      </c>
    </row>
    <row r="611">
      <c r="A611" s="46" t="s">
        <v>3380</v>
      </c>
      <c r="B611" s="105" t="s">
        <v>111</v>
      </c>
      <c r="C611" s="98" t="s">
        <v>226</v>
      </c>
      <c r="D611" s="46" t="s">
        <v>28</v>
      </c>
      <c r="E611" s="46" t="s">
        <v>28</v>
      </c>
      <c r="F611" s="46">
        <v>0.0</v>
      </c>
      <c r="G611" s="46"/>
      <c r="H611" s="46"/>
      <c r="I611" s="46"/>
      <c r="J611" s="46"/>
      <c r="K611" s="46"/>
      <c r="L611" s="46"/>
      <c r="M611" s="46"/>
      <c r="N611" s="46" t="s">
        <v>2824</v>
      </c>
      <c r="O611" s="46"/>
      <c r="P611" s="46" t="s">
        <v>3381</v>
      </c>
      <c r="Q611" s="91">
        <v>0.0</v>
      </c>
      <c r="R611" s="91">
        <v>0.0</v>
      </c>
      <c r="S611" s="91">
        <v>0.0</v>
      </c>
      <c r="T611" s="91">
        <v>3.0</v>
      </c>
      <c r="U611" s="91">
        <v>0.0</v>
      </c>
      <c r="V611" s="91">
        <v>0.0</v>
      </c>
      <c r="W611" s="91">
        <v>106.0</v>
      </c>
      <c r="X611" s="91">
        <v>190.0</v>
      </c>
      <c r="Y611" s="91">
        <v>100.0</v>
      </c>
      <c r="Z611" s="91">
        <v>154.0</v>
      </c>
      <c r="AA611" s="91">
        <v>100.0</v>
      </c>
      <c r="AB611" s="91">
        <v>130.0</v>
      </c>
      <c r="AC611" s="91">
        <v>780.0</v>
      </c>
      <c r="AD611" s="91">
        <v>130.0</v>
      </c>
      <c r="AE611" s="46"/>
      <c r="AF611" s="70">
        <f t="shared" si="1"/>
        <v>344</v>
      </c>
    </row>
    <row r="612">
      <c r="A612" s="46" t="s">
        <v>3382</v>
      </c>
      <c r="B612" s="105" t="s">
        <v>111</v>
      </c>
      <c r="C612" s="46"/>
      <c r="D612" s="46" t="s">
        <v>28</v>
      </c>
      <c r="E612" s="46" t="s">
        <v>28</v>
      </c>
      <c r="F612" s="46">
        <v>0.0</v>
      </c>
      <c r="G612" s="46"/>
      <c r="H612" s="46"/>
      <c r="I612" s="46"/>
      <c r="J612" s="46"/>
      <c r="K612" s="46"/>
      <c r="L612" s="46"/>
      <c r="M612" s="46"/>
      <c r="N612" s="46" t="s">
        <v>2824</v>
      </c>
      <c r="O612" s="46"/>
      <c r="P612" s="46" t="s">
        <v>3381</v>
      </c>
      <c r="Q612" s="91">
        <v>0.0</v>
      </c>
      <c r="R612" s="91">
        <v>0.0</v>
      </c>
      <c r="S612" s="91">
        <v>0.0</v>
      </c>
      <c r="T612" s="91">
        <v>3.0</v>
      </c>
      <c r="U612" s="91">
        <v>0.0</v>
      </c>
      <c r="V612" s="91">
        <v>0.0</v>
      </c>
      <c r="W612" s="91">
        <v>106.0</v>
      </c>
      <c r="X612" s="91">
        <v>150.0</v>
      </c>
      <c r="Y612" s="91">
        <v>70.0</v>
      </c>
      <c r="Z612" s="91">
        <v>194.0</v>
      </c>
      <c r="AA612" s="91">
        <v>120.0</v>
      </c>
      <c r="AB612" s="91">
        <v>140.0</v>
      </c>
      <c r="AC612" s="91">
        <v>780.0</v>
      </c>
      <c r="AD612" s="91">
        <v>130.0</v>
      </c>
      <c r="AE612" s="46"/>
      <c r="AF612" s="70">
        <f t="shared" si="1"/>
        <v>344</v>
      </c>
    </row>
    <row r="613">
      <c r="A613" s="46" t="s">
        <v>3383</v>
      </c>
      <c r="B613" s="96" t="s">
        <v>90</v>
      </c>
      <c r="C613" s="87" t="s">
        <v>131</v>
      </c>
      <c r="D613" s="46" t="s">
        <v>28</v>
      </c>
      <c r="E613" s="46" t="s">
        <v>28</v>
      </c>
      <c r="F613" s="46">
        <v>0.0</v>
      </c>
      <c r="G613" s="46"/>
      <c r="H613" s="46"/>
      <c r="I613" s="46"/>
      <c r="J613" s="46"/>
      <c r="K613" s="46"/>
      <c r="L613" s="46"/>
      <c r="M613" s="46"/>
      <c r="N613" s="46" t="s">
        <v>90</v>
      </c>
      <c r="O613" s="46"/>
      <c r="P613" s="46" t="s">
        <v>3384</v>
      </c>
      <c r="Q613" s="91">
        <v>0.0</v>
      </c>
      <c r="R613" s="91">
        <v>2.0</v>
      </c>
      <c r="S613" s="91">
        <v>0.0</v>
      </c>
      <c r="T613" s="91">
        <v>0.0</v>
      </c>
      <c r="U613" s="91">
        <v>0.0</v>
      </c>
      <c r="V613" s="91">
        <v>0.0</v>
      </c>
      <c r="W613" s="91">
        <v>70.0</v>
      </c>
      <c r="X613" s="91">
        <v>150.0</v>
      </c>
      <c r="Y613" s="91">
        <v>140.0</v>
      </c>
      <c r="Z613" s="91">
        <v>65.0</v>
      </c>
      <c r="AA613" s="91">
        <v>100.0</v>
      </c>
      <c r="AB613" s="91">
        <v>75.0</v>
      </c>
      <c r="AC613" s="91">
        <v>600.0</v>
      </c>
      <c r="AD613" s="91">
        <v>100.0</v>
      </c>
      <c r="AE613" s="46"/>
      <c r="AF613" s="70">
        <f t="shared" si="1"/>
        <v>215</v>
      </c>
    </row>
    <row r="614">
      <c r="A614" s="46" t="s">
        <v>3385</v>
      </c>
      <c r="B614" s="101" t="s">
        <v>121</v>
      </c>
      <c r="C614" s="80" t="s">
        <v>147</v>
      </c>
      <c r="D614" s="46" t="s">
        <v>28</v>
      </c>
      <c r="E614" s="46" t="s">
        <v>28</v>
      </c>
      <c r="F614" s="46">
        <v>0.0</v>
      </c>
      <c r="G614" s="46"/>
      <c r="H614" s="46"/>
      <c r="I614" s="46"/>
      <c r="J614" s="46"/>
      <c r="K614" s="46"/>
      <c r="L614" s="46"/>
      <c r="M614" s="46"/>
      <c r="N614" s="46" t="s">
        <v>2763</v>
      </c>
      <c r="O614" s="46"/>
      <c r="P614" s="46" t="s">
        <v>3386</v>
      </c>
      <c r="Q614" s="91">
        <v>0.0</v>
      </c>
      <c r="R614" s="91">
        <v>3.0</v>
      </c>
      <c r="S614" s="91">
        <v>0.0</v>
      </c>
      <c r="T614" s="91">
        <v>0.0</v>
      </c>
      <c r="U614" s="91">
        <v>0.0</v>
      </c>
      <c r="V614" s="91">
        <v>0.0</v>
      </c>
      <c r="W614" s="91">
        <v>100.0</v>
      </c>
      <c r="X614" s="91">
        <v>164.0</v>
      </c>
      <c r="Y614" s="91">
        <v>150.0</v>
      </c>
      <c r="Z614" s="91">
        <v>95.0</v>
      </c>
      <c r="AA614" s="91">
        <v>120.0</v>
      </c>
      <c r="AB614" s="91">
        <v>71.0</v>
      </c>
      <c r="AC614" s="91">
        <v>700.0</v>
      </c>
      <c r="AD614" s="91">
        <v>116.67</v>
      </c>
      <c r="AE614" s="46"/>
      <c r="AF614" s="70">
        <f t="shared" si="1"/>
        <v>259</v>
      </c>
    </row>
    <row r="615">
      <c r="A615" s="46" t="s">
        <v>3387</v>
      </c>
      <c r="B615" s="95" t="s">
        <v>33</v>
      </c>
      <c r="C615" s="98" t="s">
        <v>226</v>
      </c>
      <c r="D615" s="46" t="s">
        <v>28</v>
      </c>
      <c r="E615" s="46" t="s">
        <v>28</v>
      </c>
      <c r="F615" s="46">
        <v>0.0</v>
      </c>
      <c r="G615" s="46"/>
      <c r="H615" s="46"/>
      <c r="I615" s="46"/>
      <c r="J615" s="46"/>
      <c r="K615" s="46"/>
      <c r="L615" s="46"/>
      <c r="M615" s="46"/>
      <c r="N615" s="46" t="s">
        <v>2768</v>
      </c>
      <c r="O615" s="46"/>
      <c r="P615" s="46" t="s">
        <v>3388</v>
      </c>
      <c r="Q615" s="91">
        <v>0.0</v>
      </c>
      <c r="R615" s="91">
        <v>3.0</v>
      </c>
      <c r="S615" s="91">
        <v>0.0</v>
      </c>
      <c r="T615" s="91">
        <v>0.0</v>
      </c>
      <c r="U615" s="91">
        <v>0.0</v>
      </c>
      <c r="V615" s="91">
        <v>0.0</v>
      </c>
      <c r="W615" s="91">
        <v>80.0</v>
      </c>
      <c r="X615" s="91">
        <v>160.0</v>
      </c>
      <c r="Y615" s="91">
        <v>80.0</v>
      </c>
      <c r="Z615" s="91">
        <v>130.0</v>
      </c>
      <c r="AA615" s="91">
        <v>80.0</v>
      </c>
      <c r="AB615" s="91">
        <v>100.0</v>
      </c>
      <c r="AC615" s="91">
        <v>630.0</v>
      </c>
      <c r="AD615" s="91">
        <v>105.0</v>
      </c>
      <c r="AE615" s="46"/>
      <c r="AF615" s="70">
        <f t="shared" si="1"/>
        <v>290</v>
      </c>
    </row>
    <row r="616">
      <c r="A616" s="46" t="s">
        <v>3389</v>
      </c>
      <c r="B616" s="93" t="s">
        <v>44</v>
      </c>
      <c r="C616" s="94" t="s">
        <v>128</v>
      </c>
      <c r="D616" s="46" t="s">
        <v>28</v>
      </c>
      <c r="E616" s="46" t="s">
        <v>28</v>
      </c>
      <c r="F616" s="46">
        <v>0.0</v>
      </c>
      <c r="G616" s="46"/>
      <c r="H616" s="46"/>
      <c r="I616" s="46"/>
      <c r="J616" s="46"/>
      <c r="K616" s="46"/>
      <c r="L616" s="46"/>
      <c r="M616" s="46"/>
      <c r="N616" s="46" t="s">
        <v>2763</v>
      </c>
      <c r="O616" s="46" t="s">
        <v>2780</v>
      </c>
      <c r="P616" s="46" t="s">
        <v>3390</v>
      </c>
      <c r="Q616" s="91">
        <v>0.0</v>
      </c>
      <c r="R616" s="91">
        <v>3.0</v>
      </c>
      <c r="S616" s="91">
        <v>0.0</v>
      </c>
      <c r="T616" s="91">
        <v>0.0</v>
      </c>
      <c r="U616" s="91">
        <v>0.0</v>
      </c>
      <c r="V616" s="91">
        <v>0.0</v>
      </c>
      <c r="W616" s="91">
        <v>100.0</v>
      </c>
      <c r="X616" s="91">
        <v>150.0</v>
      </c>
      <c r="Y616" s="91">
        <v>110.0</v>
      </c>
      <c r="Z616" s="91">
        <v>95.0</v>
      </c>
      <c r="AA616" s="91">
        <v>110.0</v>
      </c>
      <c r="AB616" s="91">
        <v>70.0</v>
      </c>
      <c r="AC616" s="91">
        <v>635.0</v>
      </c>
      <c r="AD616" s="91">
        <v>105.83</v>
      </c>
      <c r="AE616" s="46"/>
      <c r="AF616" s="70">
        <f t="shared" si="1"/>
        <v>245</v>
      </c>
    </row>
    <row r="617">
      <c r="A617" s="46" t="s">
        <v>3391</v>
      </c>
      <c r="B617" s="80" t="s">
        <v>147</v>
      </c>
      <c r="C617" s="46"/>
      <c r="D617" s="46" t="s">
        <v>28</v>
      </c>
      <c r="E617" s="46" t="s">
        <v>28</v>
      </c>
      <c r="F617" s="46">
        <v>0.0</v>
      </c>
      <c r="G617" s="46"/>
      <c r="H617" s="46"/>
      <c r="I617" s="46"/>
      <c r="J617" s="46"/>
      <c r="K617" s="46"/>
      <c r="L617" s="46"/>
      <c r="M617" s="46"/>
      <c r="N617" s="46" t="s">
        <v>2768</v>
      </c>
      <c r="O617" s="46"/>
      <c r="P617" s="46" t="s">
        <v>3145</v>
      </c>
      <c r="Q617" s="91">
        <v>0.0</v>
      </c>
      <c r="R617" s="91">
        <v>2.0</v>
      </c>
      <c r="S617" s="91">
        <v>0.0</v>
      </c>
      <c r="T617" s="91">
        <v>0.0</v>
      </c>
      <c r="U617" s="91">
        <v>0.0</v>
      </c>
      <c r="V617" s="91">
        <v>0.0</v>
      </c>
      <c r="W617" s="91">
        <v>65.0</v>
      </c>
      <c r="X617" s="91">
        <v>150.0</v>
      </c>
      <c r="Y617" s="91">
        <v>60.0</v>
      </c>
      <c r="Z617" s="91">
        <v>115.0</v>
      </c>
      <c r="AA617" s="91">
        <v>60.0</v>
      </c>
      <c r="AB617" s="91">
        <v>115.0</v>
      </c>
      <c r="AC617" s="91">
        <v>565.0</v>
      </c>
      <c r="AD617" s="91">
        <v>94.17</v>
      </c>
      <c r="AE617" s="46"/>
      <c r="AF617" s="70">
        <f t="shared" si="1"/>
        <v>265</v>
      </c>
    </row>
    <row r="618">
      <c r="A618" s="46" t="s">
        <v>3392</v>
      </c>
      <c r="B618" s="104" t="s">
        <v>186</v>
      </c>
      <c r="C618" s="97" t="s">
        <v>56</v>
      </c>
      <c r="D618" s="46" t="s">
        <v>28</v>
      </c>
      <c r="E618" s="46" t="s">
        <v>28</v>
      </c>
      <c r="F618" s="46">
        <v>0.0</v>
      </c>
      <c r="G618" s="46"/>
      <c r="H618" s="46"/>
      <c r="I618" s="46"/>
      <c r="J618" s="46"/>
      <c r="K618" s="46"/>
      <c r="L618" s="46"/>
      <c r="M618" s="46"/>
      <c r="N618" s="46" t="s">
        <v>186</v>
      </c>
      <c r="O618" s="46"/>
      <c r="P618" s="46" t="s">
        <v>3393</v>
      </c>
      <c r="Q618" s="91">
        <v>0.0</v>
      </c>
      <c r="R618" s="91">
        <v>3.0</v>
      </c>
      <c r="S618" s="91">
        <v>0.0</v>
      </c>
      <c r="T618" s="91">
        <v>0.0</v>
      </c>
      <c r="U618" s="91">
        <v>0.0</v>
      </c>
      <c r="V618" s="91">
        <v>0.0</v>
      </c>
      <c r="W618" s="91">
        <v>95.0</v>
      </c>
      <c r="X618" s="91">
        <v>145.0</v>
      </c>
      <c r="Y618" s="91">
        <v>130.0</v>
      </c>
      <c r="Z618" s="91">
        <v>120.0</v>
      </c>
      <c r="AA618" s="91">
        <v>90.0</v>
      </c>
      <c r="AB618" s="91">
        <v>120.0</v>
      </c>
      <c r="AC618" s="91">
        <v>700.0</v>
      </c>
      <c r="AD618" s="91">
        <v>116.67</v>
      </c>
      <c r="AE618" s="46"/>
      <c r="AF618" s="70">
        <f t="shared" si="1"/>
        <v>265</v>
      </c>
    </row>
    <row r="619">
      <c r="A619" s="46" t="s">
        <v>3394</v>
      </c>
      <c r="B619" s="87" t="s">
        <v>131</v>
      </c>
      <c r="C619" s="105" t="s">
        <v>111</v>
      </c>
      <c r="D619" s="46" t="s">
        <v>28</v>
      </c>
      <c r="E619" s="46" t="s">
        <v>28</v>
      </c>
      <c r="F619" s="46">
        <v>0.0</v>
      </c>
      <c r="G619" s="46"/>
      <c r="H619" s="46"/>
      <c r="I619" s="46"/>
      <c r="J619" s="46"/>
      <c r="K619" s="46"/>
      <c r="L619" s="46"/>
      <c r="M619" s="46"/>
      <c r="N619" s="46" t="s">
        <v>2808</v>
      </c>
      <c r="O619" s="46"/>
      <c r="P619" s="46" t="s">
        <v>3395</v>
      </c>
      <c r="Q619" s="91">
        <v>0.0</v>
      </c>
      <c r="R619" s="91">
        <v>0.0</v>
      </c>
      <c r="S619" s="91">
        <v>3.0</v>
      </c>
      <c r="T619" s="91">
        <v>0.0</v>
      </c>
      <c r="U619" s="91">
        <v>0.0</v>
      </c>
      <c r="V619" s="91">
        <v>0.0</v>
      </c>
      <c r="W619" s="91">
        <v>80.0</v>
      </c>
      <c r="X619" s="91">
        <v>145.0</v>
      </c>
      <c r="Y619" s="91">
        <v>150.0</v>
      </c>
      <c r="Z619" s="91">
        <v>105.0</v>
      </c>
      <c r="AA619" s="91">
        <v>110.0</v>
      </c>
      <c r="AB619" s="91">
        <v>110.0</v>
      </c>
      <c r="AC619" s="91">
        <v>700.0</v>
      </c>
      <c r="AD619" s="91">
        <v>116.67</v>
      </c>
      <c r="AE619" s="46"/>
      <c r="AF619" s="70">
        <f t="shared" si="1"/>
        <v>250</v>
      </c>
    </row>
    <row r="620">
      <c r="A620" s="46" t="s">
        <v>3396</v>
      </c>
      <c r="B620" s="104" t="s">
        <v>186</v>
      </c>
      <c r="C620" s="105" t="s">
        <v>111</v>
      </c>
      <c r="D620" s="46" t="s">
        <v>28</v>
      </c>
      <c r="E620" s="46" t="s">
        <v>28</v>
      </c>
      <c r="F620" s="46">
        <v>0.0</v>
      </c>
      <c r="G620" s="46"/>
      <c r="H620" s="46"/>
      <c r="I620" s="46"/>
      <c r="J620" s="46"/>
      <c r="K620" s="46"/>
      <c r="L620" s="46"/>
      <c r="M620" s="46"/>
      <c r="N620" s="46" t="s">
        <v>2824</v>
      </c>
      <c r="O620" s="46"/>
      <c r="P620" s="46" t="s">
        <v>3397</v>
      </c>
      <c r="Q620" s="91">
        <v>0.0</v>
      </c>
      <c r="R620" s="91">
        <v>0.0</v>
      </c>
      <c r="S620" s="91">
        <v>0.0</v>
      </c>
      <c r="T620" s="91">
        <v>0.0</v>
      </c>
      <c r="U620" s="91">
        <v>3.0</v>
      </c>
      <c r="V620" s="91">
        <v>0.0</v>
      </c>
      <c r="W620" s="91">
        <v>80.0</v>
      </c>
      <c r="X620" s="91">
        <v>100.0</v>
      </c>
      <c r="Y620" s="91">
        <v>120.0</v>
      </c>
      <c r="Z620" s="91">
        <v>140.0</v>
      </c>
      <c r="AA620" s="91">
        <v>150.0</v>
      </c>
      <c r="AB620" s="91">
        <v>110.0</v>
      </c>
      <c r="AC620" s="91">
        <v>700.0</v>
      </c>
      <c r="AD620" s="91">
        <v>116.67</v>
      </c>
      <c r="AE620" s="46"/>
      <c r="AF620" s="70">
        <f t="shared" si="1"/>
        <v>240</v>
      </c>
    </row>
    <row r="621">
      <c r="A621" s="46" t="s">
        <v>3398</v>
      </c>
      <c r="B621" s="104" t="s">
        <v>186</v>
      </c>
      <c r="C621" s="105" t="s">
        <v>111</v>
      </c>
      <c r="D621" s="46" t="s">
        <v>28</v>
      </c>
      <c r="E621" s="46" t="s">
        <v>28</v>
      </c>
      <c r="F621" s="46">
        <v>0.0</v>
      </c>
      <c r="G621" s="46"/>
      <c r="H621" s="46"/>
      <c r="I621" s="46"/>
      <c r="J621" s="46"/>
      <c r="K621" s="46"/>
      <c r="L621" s="46"/>
      <c r="M621" s="46"/>
      <c r="N621" s="46" t="s">
        <v>2824</v>
      </c>
      <c r="O621" s="46"/>
      <c r="P621" s="46" t="s">
        <v>3399</v>
      </c>
      <c r="Q621" s="91">
        <v>0.0</v>
      </c>
      <c r="R621" s="91">
        <v>0.0</v>
      </c>
      <c r="S621" s="91">
        <v>0.0</v>
      </c>
      <c r="T621" s="91">
        <v>3.0</v>
      </c>
      <c r="U621" s="91">
        <v>0.0</v>
      </c>
      <c r="V621" s="91">
        <v>0.0</v>
      </c>
      <c r="W621" s="91">
        <v>80.0</v>
      </c>
      <c r="X621" s="91">
        <v>130.0</v>
      </c>
      <c r="Y621" s="91">
        <v>100.0</v>
      </c>
      <c r="Z621" s="91">
        <v>160.0</v>
      </c>
      <c r="AA621" s="91">
        <v>120.0</v>
      </c>
      <c r="AB621" s="91">
        <v>110.0</v>
      </c>
      <c r="AC621" s="91">
        <v>700.0</v>
      </c>
      <c r="AD621" s="91">
        <v>116.67</v>
      </c>
      <c r="AE621" s="46"/>
      <c r="AF621" s="70">
        <f t="shared" si="1"/>
        <v>290</v>
      </c>
    </row>
    <row r="622">
      <c r="A622" s="46" t="s">
        <v>3400</v>
      </c>
      <c r="B622" s="104" t="s">
        <v>186</v>
      </c>
      <c r="C622" s="97" t="s">
        <v>56</v>
      </c>
      <c r="D622" s="46" t="s">
        <v>28</v>
      </c>
      <c r="E622" s="46" t="s">
        <v>28</v>
      </c>
      <c r="F622" s="46">
        <v>0.0</v>
      </c>
      <c r="G622" s="46"/>
      <c r="H622" s="46"/>
      <c r="I622" s="46"/>
      <c r="J622" s="46"/>
      <c r="K622" s="46"/>
      <c r="L622" s="46"/>
      <c r="M622" s="46"/>
      <c r="N622" s="46" t="s">
        <v>2824</v>
      </c>
      <c r="O622" s="46"/>
      <c r="P622" s="46" t="s">
        <v>3401</v>
      </c>
      <c r="Q622" s="91">
        <v>0.0</v>
      </c>
      <c r="R622" s="91">
        <v>2.0</v>
      </c>
      <c r="S622" s="91">
        <v>0.0</v>
      </c>
      <c r="T622" s="91">
        <v>1.0</v>
      </c>
      <c r="U622" s="91">
        <v>0.0</v>
      </c>
      <c r="V622" s="91">
        <v>0.0</v>
      </c>
      <c r="W622" s="91">
        <v>105.0</v>
      </c>
      <c r="X622" s="91">
        <v>180.0</v>
      </c>
      <c r="Y622" s="91">
        <v>100.0</v>
      </c>
      <c r="Z622" s="91">
        <v>180.0</v>
      </c>
      <c r="AA622" s="91">
        <v>100.0</v>
      </c>
      <c r="AB622" s="91">
        <v>115.0</v>
      </c>
      <c r="AC622" s="91">
        <v>780.0</v>
      </c>
      <c r="AD622" s="91">
        <v>130.0</v>
      </c>
      <c r="AE622" s="46"/>
      <c r="AF622" s="70">
        <f t="shared" si="1"/>
        <v>360</v>
      </c>
    </row>
    <row r="623">
      <c r="A623" s="46" t="s">
        <v>3402</v>
      </c>
      <c r="B623" s="98" t="s">
        <v>226</v>
      </c>
      <c r="C623" s="87" t="s">
        <v>131</v>
      </c>
      <c r="D623" s="46" t="s">
        <v>28</v>
      </c>
      <c r="E623" s="46" t="s">
        <v>28</v>
      </c>
      <c r="F623" s="46">
        <v>0.0</v>
      </c>
      <c r="G623" s="46"/>
      <c r="H623" s="46"/>
      <c r="I623" s="46"/>
      <c r="J623" s="46"/>
      <c r="K623" s="46"/>
      <c r="L623" s="46"/>
      <c r="M623" s="46"/>
      <c r="N623" s="46" t="s">
        <v>2768</v>
      </c>
      <c r="O623" s="46" t="s">
        <v>2775</v>
      </c>
      <c r="P623" s="46" t="s">
        <v>3403</v>
      </c>
      <c r="Q623" s="91">
        <v>0.0</v>
      </c>
      <c r="R623" s="91">
        <v>1.0</v>
      </c>
      <c r="S623" s="91">
        <v>0.0</v>
      </c>
      <c r="T623" s="91">
        <v>1.0</v>
      </c>
      <c r="U623" s="91">
        <v>0.0</v>
      </c>
      <c r="V623" s="91">
        <v>0.0</v>
      </c>
      <c r="W623" s="91">
        <v>70.0</v>
      </c>
      <c r="X623" s="91">
        <v>145.0</v>
      </c>
      <c r="Y623" s="91">
        <v>88.0</v>
      </c>
      <c r="Z623" s="91">
        <v>140.0</v>
      </c>
      <c r="AA623" s="91">
        <v>70.0</v>
      </c>
      <c r="AB623" s="91">
        <v>112.0</v>
      </c>
      <c r="AC623" s="91">
        <v>625.0</v>
      </c>
      <c r="AD623" s="91">
        <v>104.17</v>
      </c>
      <c r="AE623" s="46"/>
      <c r="AF623" s="70">
        <f t="shared" si="1"/>
        <v>285</v>
      </c>
    </row>
    <row r="624">
      <c r="A624" s="46" t="s">
        <v>3404</v>
      </c>
      <c r="B624" s="101" t="s">
        <v>121</v>
      </c>
      <c r="C624" s="103" t="s">
        <v>172</v>
      </c>
      <c r="D624" s="46" t="s">
        <v>28</v>
      </c>
      <c r="E624" s="46" t="s">
        <v>28</v>
      </c>
      <c r="F624" s="46">
        <v>0.0</v>
      </c>
      <c r="G624" s="46"/>
      <c r="H624" s="46"/>
      <c r="I624" s="46"/>
      <c r="J624" s="46"/>
      <c r="K624" s="46"/>
      <c r="L624" s="46"/>
      <c r="M624" s="46"/>
      <c r="N624" s="46" t="s">
        <v>2824</v>
      </c>
      <c r="O624" s="46"/>
      <c r="P624" s="46" t="s">
        <v>3405</v>
      </c>
      <c r="Q624" s="91">
        <v>0.0</v>
      </c>
      <c r="R624" s="91">
        <v>0.0</v>
      </c>
      <c r="S624" s="91">
        <v>1.0</v>
      </c>
      <c r="T624" s="91">
        <v>0.0</v>
      </c>
      <c r="U624" s="91">
        <v>2.0</v>
      </c>
      <c r="V624" s="91">
        <v>0.0</v>
      </c>
      <c r="W624" s="91">
        <v>50.0</v>
      </c>
      <c r="X624" s="91">
        <v>160.0</v>
      </c>
      <c r="Y624" s="91">
        <v>110.0</v>
      </c>
      <c r="Z624" s="91">
        <v>160.0</v>
      </c>
      <c r="AA624" s="91">
        <v>110.0</v>
      </c>
      <c r="AB624" s="91">
        <v>110.0</v>
      </c>
      <c r="AC624" s="91">
        <v>700.0</v>
      </c>
      <c r="AD624" s="91">
        <v>116.67</v>
      </c>
      <c r="AE624" s="46"/>
      <c r="AF624" s="70">
        <f t="shared" si="1"/>
        <v>320</v>
      </c>
    </row>
    <row r="625">
      <c r="A625" s="45" t="s">
        <v>1516</v>
      </c>
      <c r="B625" s="99" t="s">
        <v>29</v>
      </c>
      <c r="C625" s="69" t="s">
        <v>30</v>
      </c>
      <c r="D625" s="46"/>
      <c r="E625" s="46"/>
      <c r="F625" s="46">
        <v>1.0</v>
      </c>
      <c r="G625" s="46"/>
      <c r="H625" s="46"/>
      <c r="I625" s="46"/>
      <c r="J625" s="46"/>
      <c r="K625" s="46"/>
      <c r="L625" s="46"/>
      <c r="M625" s="46"/>
      <c r="N625" s="46"/>
      <c r="O625" s="46"/>
      <c r="P625" s="46" t="s">
        <v>3406</v>
      </c>
      <c r="Q625" s="70">
        <v>0.0</v>
      </c>
      <c r="R625" s="70">
        <v>0.0</v>
      </c>
      <c r="S625" s="70">
        <v>0.0</v>
      </c>
      <c r="T625" s="70">
        <v>1.0</v>
      </c>
      <c r="U625" s="70">
        <v>0.0</v>
      </c>
      <c r="V625" s="70">
        <v>1.0</v>
      </c>
      <c r="W625" s="70">
        <v>60.0</v>
      </c>
      <c r="X625" s="70">
        <v>62.0</v>
      </c>
      <c r="Y625" s="70">
        <v>63.0</v>
      </c>
      <c r="Z625" s="70">
        <v>80.0</v>
      </c>
      <c r="AA625" s="70">
        <v>80.0</v>
      </c>
      <c r="AB625" s="70">
        <v>60.0</v>
      </c>
      <c r="AC625" s="70">
        <v>405.0</v>
      </c>
      <c r="AD625" s="70">
        <v>67.5</v>
      </c>
      <c r="AE625" s="46"/>
      <c r="AF625" s="70">
        <f t="shared" si="1"/>
        <v>142</v>
      </c>
    </row>
    <row r="626">
      <c r="A626" s="45" t="s">
        <v>1401</v>
      </c>
      <c r="B626" s="99" t="s">
        <v>29</v>
      </c>
      <c r="C626" s="69" t="s">
        <v>30</v>
      </c>
      <c r="D626" s="46"/>
      <c r="E626" s="46"/>
      <c r="F626" s="46">
        <v>0.0</v>
      </c>
      <c r="G626" s="46" t="s">
        <v>31</v>
      </c>
      <c r="H626" s="46"/>
      <c r="I626" s="46"/>
      <c r="J626" s="46"/>
      <c r="K626" s="46"/>
      <c r="L626" s="46"/>
      <c r="M626" s="46"/>
      <c r="N626" s="46"/>
      <c r="O626" s="46"/>
      <c r="P626" s="46" t="s">
        <v>3245</v>
      </c>
      <c r="Q626" s="70">
        <v>0.0</v>
      </c>
      <c r="R626" s="70">
        <v>0.0</v>
      </c>
      <c r="S626" s="70">
        <v>0.0</v>
      </c>
      <c r="T626" s="70">
        <v>2.0</v>
      </c>
      <c r="U626" s="70">
        <v>0.0</v>
      </c>
      <c r="V626" s="70">
        <v>1.0</v>
      </c>
      <c r="W626" s="70">
        <v>80.0</v>
      </c>
      <c r="X626" s="70">
        <v>82.0</v>
      </c>
      <c r="Y626" s="70">
        <v>83.0</v>
      </c>
      <c r="Z626" s="70">
        <v>100.0</v>
      </c>
      <c r="AA626" s="70">
        <v>100.0</v>
      </c>
      <c r="AB626" s="70">
        <v>80.0</v>
      </c>
      <c r="AC626" s="70">
        <v>525.0</v>
      </c>
      <c r="AD626" s="70">
        <v>87.5</v>
      </c>
      <c r="AE626" s="46"/>
      <c r="AF626" s="70">
        <f t="shared" si="1"/>
        <v>182</v>
      </c>
    </row>
    <row r="627">
      <c r="A627" s="45" t="s">
        <v>1632</v>
      </c>
      <c r="B627" s="93" t="s">
        <v>44</v>
      </c>
      <c r="C627" s="46"/>
      <c r="D627" s="46"/>
      <c r="E627" s="46"/>
      <c r="F627" s="46">
        <v>1.0</v>
      </c>
      <c r="G627" s="46"/>
      <c r="H627" s="46"/>
      <c r="I627" s="46"/>
      <c r="J627" s="46"/>
      <c r="K627" s="46"/>
      <c r="L627" s="46"/>
      <c r="M627" s="46"/>
      <c r="N627" s="46"/>
      <c r="O627" s="46"/>
      <c r="P627" s="46" t="s">
        <v>3407</v>
      </c>
      <c r="Q627" s="70">
        <v>0.0</v>
      </c>
      <c r="R627" s="70">
        <v>0.0</v>
      </c>
      <c r="S627" s="70">
        <v>1.0</v>
      </c>
      <c r="T627" s="70">
        <v>0.0</v>
      </c>
      <c r="U627" s="70">
        <v>0.0</v>
      </c>
      <c r="V627" s="70">
        <v>1.0</v>
      </c>
      <c r="W627" s="70">
        <v>59.0</v>
      </c>
      <c r="X627" s="70">
        <v>63.0</v>
      </c>
      <c r="Y627" s="70">
        <v>80.0</v>
      </c>
      <c r="Z627" s="70">
        <v>65.0</v>
      </c>
      <c r="AA627" s="70">
        <v>80.0</v>
      </c>
      <c r="AB627" s="70">
        <v>58.0</v>
      </c>
      <c r="AC627" s="70">
        <v>405.0</v>
      </c>
      <c r="AD627" s="70">
        <v>67.5</v>
      </c>
      <c r="AE627" s="46"/>
      <c r="AF627" s="70">
        <f t="shared" si="1"/>
        <v>128</v>
      </c>
    </row>
    <row r="628">
      <c r="A628" s="45" t="s">
        <v>1464</v>
      </c>
      <c r="B628" s="93" t="s">
        <v>44</v>
      </c>
      <c r="C628" s="46"/>
      <c r="D628" s="46"/>
      <c r="E628" s="46"/>
      <c r="F628" s="46">
        <v>0.0</v>
      </c>
      <c r="G628" s="46" t="s">
        <v>31</v>
      </c>
      <c r="H628" s="46"/>
      <c r="I628" s="46"/>
      <c r="J628" s="46"/>
      <c r="K628" s="46"/>
      <c r="L628" s="46"/>
      <c r="M628" s="46"/>
      <c r="N628" s="46"/>
      <c r="O628" s="46"/>
      <c r="P628" s="46" t="s">
        <v>3365</v>
      </c>
      <c r="Q628" s="70">
        <v>0.0</v>
      </c>
      <c r="R628" s="70">
        <v>0.0</v>
      </c>
      <c r="S628" s="70">
        <v>0.0</v>
      </c>
      <c r="T628" s="70">
        <v>0.0</v>
      </c>
      <c r="U628" s="70">
        <v>0.0</v>
      </c>
      <c r="V628" s="70">
        <v>3.0</v>
      </c>
      <c r="W628" s="92">
        <v>79.0</v>
      </c>
      <c r="X628" s="70">
        <v>83.0</v>
      </c>
      <c r="Y628" s="92">
        <v>100.0</v>
      </c>
      <c r="Z628" s="70">
        <v>85.0</v>
      </c>
      <c r="AA628" s="92">
        <v>105.0</v>
      </c>
      <c r="AB628" s="70">
        <v>78.0</v>
      </c>
      <c r="AC628" s="70">
        <v>530.0</v>
      </c>
      <c r="AD628" s="70">
        <v>88.33</v>
      </c>
      <c r="AE628" s="46"/>
      <c r="AF628" s="70">
        <f t="shared" si="1"/>
        <v>168</v>
      </c>
    </row>
    <row r="629">
      <c r="A629" s="45" t="s">
        <v>1518</v>
      </c>
      <c r="B629" s="96" t="s">
        <v>90</v>
      </c>
      <c r="C629" s="46"/>
      <c r="D629" s="46" t="s">
        <v>30</v>
      </c>
      <c r="E629" s="46"/>
      <c r="F629" s="46">
        <v>1.0</v>
      </c>
      <c r="G629" s="46"/>
      <c r="H629" s="46"/>
      <c r="I629" s="46"/>
      <c r="J629" s="46"/>
      <c r="K629" s="46"/>
      <c r="L629" s="46"/>
      <c r="M629" s="46"/>
      <c r="N629" s="46"/>
      <c r="O629" s="46"/>
      <c r="P629" s="46" t="s">
        <v>3408</v>
      </c>
      <c r="Q629" s="70">
        <v>0.0</v>
      </c>
      <c r="R629" s="70">
        <v>0.0</v>
      </c>
      <c r="S629" s="70">
        <v>2.0</v>
      </c>
      <c r="T629" s="70">
        <v>0.0</v>
      </c>
      <c r="U629" s="70">
        <v>0.0</v>
      </c>
      <c r="V629" s="70">
        <v>0.0</v>
      </c>
      <c r="W629" s="70">
        <v>50.0</v>
      </c>
      <c r="X629" s="70">
        <v>20.0</v>
      </c>
      <c r="Y629" s="70">
        <v>55.0</v>
      </c>
      <c r="Z629" s="70">
        <v>25.0</v>
      </c>
      <c r="AA629" s="70">
        <v>25.0</v>
      </c>
      <c r="AB629" s="70">
        <v>30.0</v>
      </c>
      <c r="AC629" s="70">
        <v>205.0</v>
      </c>
      <c r="AD629" s="70">
        <v>34.17</v>
      </c>
      <c r="AE629" s="46"/>
      <c r="AF629" s="70">
        <f t="shared" si="1"/>
        <v>45</v>
      </c>
    </row>
    <row r="630">
      <c r="A630" s="45" t="s">
        <v>1489</v>
      </c>
      <c r="B630" s="96" t="s">
        <v>90</v>
      </c>
      <c r="C630" s="69" t="s">
        <v>30</v>
      </c>
      <c r="D630" s="46"/>
      <c r="E630" s="46"/>
      <c r="F630" s="46">
        <v>2.0</v>
      </c>
      <c r="G630" s="46"/>
      <c r="H630" s="46"/>
      <c r="I630" s="46"/>
      <c r="J630" s="46"/>
      <c r="K630" s="46"/>
      <c r="L630" s="46"/>
      <c r="M630" s="46"/>
      <c r="N630" s="46"/>
      <c r="O630" s="46"/>
      <c r="P630" s="46" t="s">
        <v>3409</v>
      </c>
      <c r="Q630" s="70">
        <v>0.0</v>
      </c>
      <c r="R630" s="70">
        <v>0.0</v>
      </c>
      <c r="S630" s="70">
        <v>0.0</v>
      </c>
      <c r="T630" s="70">
        <v>0.0</v>
      </c>
      <c r="U630" s="70">
        <v>0.0</v>
      </c>
      <c r="V630" s="70">
        <v>0.0</v>
      </c>
      <c r="W630" s="70">
        <v>40.0</v>
      </c>
      <c r="X630" s="70">
        <v>35.0</v>
      </c>
      <c r="Y630" s="70">
        <v>30.0</v>
      </c>
      <c r="Z630" s="70">
        <v>20.0</v>
      </c>
      <c r="AA630" s="70">
        <v>20.0</v>
      </c>
      <c r="AB630" s="70">
        <v>50.0</v>
      </c>
      <c r="AC630" s="70">
        <v>195.0</v>
      </c>
      <c r="AD630" s="70">
        <v>32.5</v>
      </c>
      <c r="AE630" s="46"/>
      <c r="AF630" s="70">
        <f t="shared" si="1"/>
        <v>55</v>
      </c>
    </row>
    <row r="631">
      <c r="A631" s="45" t="s">
        <v>1648</v>
      </c>
      <c r="B631" s="96" t="s">
        <v>90</v>
      </c>
      <c r="C631" s="69" t="s">
        <v>30</v>
      </c>
      <c r="D631" s="46"/>
      <c r="E631" s="46"/>
      <c r="F631" s="46">
        <v>1.0</v>
      </c>
      <c r="G631" s="46"/>
      <c r="H631" s="46"/>
      <c r="I631" s="46"/>
      <c r="J631" s="46"/>
      <c r="K631" s="46"/>
      <c r="L631" s="46"/>
      <c r="M631" s="46"/>
      <c r="N631" s="46"/>
      <c r="O631" s="46"/>
      <c r="P631" s="46" t="s">
        <v>3410</v>
      </c>
      <c r="Q631" s="70">
        <v>0.0</v>
      </c>
      <c r="R631" s="70">
        <v>0.0</v>
      </c>
      <c r="S631" s="70">
        <v>2.0</v>
      </c>
      <c r="T631" s="70">
        <v>0.0</v>
      </c>
      <c r="U631" s="70">
        <v>0.0</v>
      </c>
      <c r="V631" s="70">
        <v>0.0</v>
      </c>
      <c r="W631" s="70">
        <v>45.0</v>
      </c>
      <c r="X631" s="70">
        <v>25.0</v>
      </c>
      <c r="Y631" s="70">
        <v>50.0</v>
      </c>
      <c r="Z631" s="70">
        <v>25.0</v>
      </c>
      <c r="AA631" s="70">
        <v>25.0</v>
      </c>
      <c r="AB631" s="70">
        <v>35.0</v>
      </c>
      <c r="AC631" s="70">
        <v>205.0</v>
      </c>
      <c r="AD631" s="70">
        <v>34.17</v>
      </c>
      <c r="AE631" s="46"/>
      <c r="AF631" s="70">
        <f t="shared" si="1"/>
        <v>50</v>
      </c>
    </row>
    <row r="632">
      <c r="A632" s="45" t="s">
        <v>3411</v>
      </c>
      <c r="B632" s="107" t="s">
        <v>81</v>
      </c>
      <c r="C632" s="46"/>
      <c r="D632" s="46" t="s">
        <v>111</v>
      </c>
      <c r="E632" s="46"/>
      <c r="F632" s="46">
        <v>1.0</v>
      </c>
      <c r="G632" s="46"/>
      <c r="H632" s="46"/>
      <c r="I632" s="46"/>
      <c r="J632" s="46"/>
      <c r="K632" s="46"/>
      <c r="L632" s="46"/>
      <c r="M632" s="46"/>
      <c r="N632" s="46"/>
      <c r="O632" s="46"/>
      <c r="P632" s="46" t="s">
        <v>3277</v>
      </c>
      <c r="Q632" s="70">
        <v>0.0</v>
      </c>
      <c r="R632" s="70">
        <v>0.0</v>
      </c>
      <c r="S632" s="70">
        <v>0.0</v>
      </c>
      <c r="T632" s="70">
        <v>0.0</v>
      </c>
      <c r="U632" s="70">
        <v>0.0</v>
      </c>
      <c r="V632" s="70">
        <v>0.0</v>
      </c>
      <c r="W632" s="70">
        <v>45.0</v>
      </c>
      <c r="X632" s="70">
        <v>80.0</v>
      </c>
      <c r="Y632" s="70">
        <v>50.0</v>
      </c>
      <c r="Z632" s="70">
        <v>75.0</v>
      </c>
      <c r="AA632" s="70">
        <v>60.0</v>
      </c>
      <c r="AB632" s="70">
        <v>120.0</v>
      </c>
      <c r="AC632" s="70">
        <v>430.0</v>
      </c>
      <c r="AD632" s="70">
        <v>71.67</v>
      </c>
      <c r="AE632" s="46"/>
      <c r="AF632" s="70">
        <f t="shared" si="1"/>
        <v>155</v>
      </c>
    </row>
    <row r="633">
      <c r="A633" s="45" t="s">
        <v>1597</v>
      </c>
      <c r="B633" s="107" t="s">
        <v>81</v>
      </c>
      <c r="C633" s="105" t="s">
        <v>111</v>
      </c>
      <c r="D633" s="46"/>
      <c r="E633" s="46"/>
      <c r="F633" s="46">
        <v>0.0</v>
      </c>
      <c r="G633" s="46" t="s">
        <v>31</v>
      </c>
      <c r="H633" s="46"/>
      <c r="I633" s="46"/>
      <c r="J633" s="46"/>
      <c r="K633" s="46"/>
      <c r="L633" s="46"/>
      <c r="M633" s="46"/>
      <c r="N633" s="46"/>
      <c r="O633" s="46"/>
      <c r="P633" s="46" t="s">
        <v>3186</v>
      </c>
      <c r="Q633" s="70">
        <v>0.0</v>
      </c>
      <c r="R633" s="70">
        <v>0.0</v>
      </c>
      <c r="S633" s="70">
        <v>0.0</v>
      </c>
      <c r="T633" s="70">
        <v>0.0</v>
      </c>
      <c r="U633" s="70">
        <v>0.0</v>
      </c>
      <c r="V633" s="70">
        <v>0.0</v>
      </c>
      <c r="W633" s="70">
        <v>60.0</v>
      </c>
      <c r="X633" s="70">
        <v>85.0</v>
      </c>
      <c r="Y633" s="70">
        <v>50.0</v>
      </c>
      <c r="Z633" s="70">
        <v>95.0</v>
      </c>
      <c r="AA633" s="70">
        <v>85.0</v>
      </c>
      <c r="AB633" s="70">
        <v>110.0</v>
      </c>
      <c r="AC633" s="70">
        <v>485.0</v>
      </c>
      <c r="AD633" s="70">
        <v>80.83</v>
      </c>
      <c r="AE633" s="46"/>
      <c r="AF633" s="70">
        <f t="shared" si="1"/>
        <v>180</v>
      </c>
    </row>
    <row r="634">
      <c r="A634" s="45" t="s">
        <v>1194</v>
      </c>
      <c r="B634" s="69" t="s">
        <v>30</v>
      </c>
      <c r="C634" s="94" t="s">
        <v>128</v>
      </c>
      <c r="D634" s="46"/>
      <c r="E634" s="46"/>
      <c r="F634" s="46">
        <v>0.0</v>
      </c>
      <c r="G634" s="46" t="s">
        <v>31</v>
      </c>
      <c r="H634" s="46"/>
      <c r="I634" s="46"/>
      <c r="J634" s="46"/>
      <c r="K634" s="46"/>
      <c r="L634" s="46"/>
      <c r="M634" s="46"/>
      <c r="N634" s="46"/>
      <c r="O634" s="46"/>
      <c r="P634" s="46" t="s">
        <v>3412</v>
      </c>
      <c r="Q634" s="70">
        <v>3.0</v>
      </c>
      <c r="R634" s="70">
        <v>0.0</v>
      </c>
      <c r="S634" s="70">
        <v>0.0</v>
      </c>
      <c r="T634" s="70">
        <v>0.0</v>
      </c>
      <c r="U634" s="70">
        <v>3.0</v>
      </c>
      <c r="V634" s="70">
        <v>0.0</v>
      </c>
      <c r="W634" s="70">
        <v>90.0</v>
      </c>
      <c r="X634" s="70">
        <v>92.0</v>
      </c>
      <c r="Y634" s="70">
        <v>87.0</v>
      </c>
      <c r="Z634" s="70">
        <v>75.0</v>
      </c>
      <c r="AA634" s="70">
        <v>85.0</v>
      </c>
      <c r="AB634" s="70">
        <v>76.0</v>
      </c>
      <c r="AC634" s="70">
        <v>505.0</v>
      </c>
      <c r="AD634" s="70">
        <v>84.17</v>
      </c>
      <c r="AE634" s="46"/>
      <c r="AF634" s="70">
        <f t="shared" si="1"/>
        <v>167</v>
      </c>
    </row>
    <row r="635">
      <c r="A635" s="45" t="s">
        <v>1234</v>
      </c>
      <c r="B635" s="69" t="s">
        <v>30</v>
      </c>
      <c r="C635" s="94" t="s">
        <v>128</v>
      </c>
      <c r="D635" s="46"/>
      <c r="E635" s="46"/>
      <c r="F635" s="46">
        <v>0.0</v>
      </c>
      <c r="G635" s="46" t="s">
        <v>31</v>
      </c>
      <c r="H635" s="46"/>
      <c r="I635" s="46"/>
      <c r="J635" s="46"/>
      <c r="K635" s="46"/>
      <c r="L635" s="46"/>
      <c r="M635" s="46"/>
      <c r="N635" s="46"/>
      <c r="O635" s="46"/>
      <c r="P635" s="46" t="s">
        <v>3413</v>
      </c>
      <c r="Q635" s="70">
        <v>0.0</v>
      </c>
      <c r="R635" s="70">
        <v>3.0</v>
      </c>
      <c r="S635" s="70">
        <v>0.0</v>
      </c>
      <c r="T635" s="70">
        <v>0.0</v>
      </c>
      <c r="U635" s="70">
        <v>0.0</v>
      </c>
      <c r="V635" s="70">
        <v>0.0</v>
      </c>
      <c r="W635" s="70">
        <v>81.0</v>
      </c>
      <c r="X635" s="70">
        <v>102.0</v>
      </c>
      <c r="Y635" s="70">
        <v>77.0</v>
      </c>
      <c r="Z635" s="70">
        <v>85.0</v>
      </c>
      <c r="AA635" s="70">
        <v>75.0</v>
      </c>
      <c r="AB635" s="70">
        <v>85.0</v>
      </c>
      <c r="AC635" s="70">
        <v>505.0</v>
      </c>
      <c r="AD635" s="70">
        <v>84.17</v>
      </c>
      <c r="AE635" s="46"/>
      <c r="AF635" s="70">
        <f t="shared" si="1"/>
        <v>187</v>
      </c>
    </row>
    <row r="636">
      <c r="A636" s="45" t="s">
        <v>1217</v>
      </c>
      <c r="B636" s="103" t="s">
        <v>172</v>
      </c>
      <c r="C636" s="46"/>
      <c r="D636" s="46"/>
      <c r="E636" s="46"/>
      <c r="F636" s="46">
        <v>0.0</v>
      </c>
      <c r="G636" s="46" t="s">
        <v>31</v>
      </c>
      <c r="H636" s="46"/>
      <c r="I636" s="46"/>
      <c r="J636" s="46"/>
      <c r="K636" s="46"/>
      <c r="L636" s="46"/>
      <c r="M636" s="46"/>
      <c r="N636" s="46"/>
      <c r="O636" s="46"/>
      <c r="P636" s="46" t="s">
        <v>3414</v>
      </c>
      <c r="Q636" s="70">
        <v>3.0</v>
      </c>
      <c r="R636" s="70">
        <v>0.0</v>
      </c>
      <c r="S636" s="70">
        <v>0.0</v>
      </c>
      <c r="T636" s="70">
        <v>0.0</v>
      </c>
      <c r="U636" s="70">
        <v>3.0</v>
      </c>
      <c r="V636" s="70">
        <v>0.0</v>
      </c>
      <c r="W636" s="70">
        <v>95.0</v>
      </c>
      <c r="X636" s="70">
        <v>70.0</v>
      </c>
      <c r="Y636" s="70">
        <v>73.0</v>
      </c>
      <c r="Z636" s="70">
        <v>95.0</v>
      </c>
      <c r="AA636" s="70">
        <v>90.0</v>
      </c>
      <c r="AB636" s="70">
        <v>60.0</v>
      </c>
      <c r="AC636" s="70">
        <v>483.0</v>
      </c>
      <c r="AD636" s="70">
        <v>80.5</v>
      </c>
      <c r="AE636" s="46"/>
      <c r="AF636" s="70">
        <f t="shared" si="1"/>
        <v>165</v>
      </c>
    </row>
    <row r="637">
      <c r="A637" s="45" t="s">
        <v>1361</v>
      </c>
      <c r="B637" s="95" t="s">
        <v>33</v>
      </c>
      <c r="C637" s="46"/>
      <c r="D637" s="46"/>
      <c r="E637" s="46"/>
      <c r="F637" s="46">
        <v>0.0</v>
      </c>
      <c r="G637" s="46" t="s">
        <v>31</v>
      </c>
      <c r="H637" s="46"/>
      <c r="I637" s="46"/>
      <c r="J637" s="46"/>
      <c r="K637" s="46"/>
      <c r="L637" s="46"/>
      <c r="M637" s="46"/>
      <c r="N637" s="46"/>
      <c r="O637" s="46"/>
      <c r="P637" s="46" t="s">
        <v>3340</v>
      </c>
      <c r="Q637" s="70">
        <v>0.0</v>
      </c>
      <c r="R637" s="70">
        <v>0.0</v>
      </c>
      <c r="S637" s="70">
        <v>0.0</v>
      </c>
      <c r="T637" s="70">
        <v>0.0</v>
      </c>
      <c r="U637" s="70">
        <v>0.0</v>
      </c>
      <c r="V637" s="70">
        <v>1.0</v>
      </c>
      <c r="W637" s="70">
        <v>73.0</v>
      </c>
      <c r="X637" s="70">
        <v>76.0</v>
      </c>
      <c r="Y637" s="70">
        <v>75.0</v>
      </c>
      <c r="Z637" s="70">
        <v>81.0</v>
      </c>
      <c r="AA637" s="70">
        <v>100.0</v>
      </c>
      <c r="AB637" s="70">
        <v>100.0</v>
      </c>
      <c r="AC637" s="70">
        <v>505.0</v>
      </c>
      <c r="AD637" s="70">
        <v>84.17</v>
      </c>
      <c r="AE637" s="46"/>
      <c r="AF637" s="70">
        <f t="shared" si="1"/>
        <v>157</v>
      </c>
    </row>
    <row r="638">
      <c r="A638" s="45" t="s">
        <v>701</v>
      </c>
      <c r="B638" s="94" t="s">
        <v>128</v>
      </c>
      <c r="C638" s="46"/>
      <c r="D638" s="46"/>
      <c r="E638" s="46"/>
      <c r="F638" s="46">
        <v>0.0</v>
      </c>
      <c r="G638" s="46" t="s">
        <v>31</v>
      </c>
      <c r="H638" s="46"/>
      <c r="I638" s="46"/>
      <c r="J638" s="46"/>
      <c r="K638" s="46"/>
      <c r="L638" s="46"/>
      <c r="M638" s="46"/>
      <c r="N638" s="46"/>
      <c r="O638" s="46"/>
      <c r="P638" s="46" t="s">
        <v>3018</v>
      </c>
      <c r="Q638" s="70">
        <v>0.0</v>
      </c>
      <c r="R638" s="70">
        <v>0.0</v>
      </c>
      <c r="S638" s="70">
        <v>0.0</v>
      </c>
      <c r="T638" s="70">
        <v>0.0</v>
      </c>
      <c r="U638" s="70">
        <v>0.0</v>
      </c>
      <c r="V638" s="70">
        <v>2.0</v>
      </c>
      <c r="W638" s="70">
        <v>35.0</v>
      </c>
      <c r="X638" s="70">
        <v>100.0</v>
      </c>
      <c r="Y638" s="70">
        <v>50.0</v>
      </c>
      <c r="Z638" s="70">
        <v>50.0</v>
      </c>
      <c r="AA638" s="70">
        <v>70.0</v>
      </c>
      <c r="AB638" s="70">
        <v>120.0</v>
      </c>
      <c r="AC638" s="70">
        <v>425.0</v>
      </c>
      <c r="AD638" s="70">
        <v>70.0</v>
      </c>
      <c r="AE638" s="46"/>
      <c r="AF638" s="70">
        <f t="shared" si="1"/>
        <v>150</v>
      </c>
    </row>
    <row r="639">
      <c r="A639" s="45" t="s">
        <v>383</v>
      </c>
      <c r="B639" s="93" t="s">
        <v>44</v>
      </c>
      <c r="C639" s="46"/>
      <c r="D639" s="46" t="s">
        <v>111</v>
      </c>
      <c r="E639" s="46"/>
      <c r="F639" s="46">
        <v>1.0</v>
      </c>
      <c r="G639" s="46"/>
      <c r="H639" s="46"/>
      <c r="I639" s="46"/>
      <c r="J639" s="46"/>
      <c r="K639" s="46"/>
      <c r="L639" s="46"/>
      <c r="M639" s="46"/>
      <c r="N639" s="46"/>
      <c r="O639" s="46"/>
      <c r="P639" s="46" t="s">
        <v>3415</v>
      </c>
      <c r="Q639" s="70">
        <v>0.0</v>
      </c>
      <c r="R639" s="70">
        <v>0.0</v>
      </c>
      <c r="S639" s="70">
        <v>0.0</v>
      </c>
      <c r="T639" s="70">
        <v>1.0</v>
      </c>
      <c r="U639" s="70">
        <v>0.0</v>
      </c>
      <c r="V639" s="70">
        <v>0.0</v>
      </c>
      <c r="W639" s="70">
        <v>50.0</v>
      </c>
      <c r="X639" s="70">
        <v>52.0</v>
      </c>
      <c r="Y639" s="70">
        <v>48.0</v>
      </c>
      <c r="Z639" s="70">
        <v>65.0</v>
      </c>
      <c r="AA639" s="70">
        <v>50.0</v>
      </c>
      <c r="AB639" s="70">
        <v>55.0</v>
      </c>
      <c r="AC639" s="70">
        <v>320.0</v>
      </c>
      <c r="AD639" s="70">
        <v>53.33</v>
      </c>
      <c r="AE639" s="46"/>
      <c r="AF639" s="70">
        <f t="shared" si="1"/>
        <v>117</v>
      </c>
    </row>
    <row r="640">
      <c r="A640" s="45" t="s">
        <v>1192</v>
      </c>
      <c r="B640" s="95" t="s">
        <v>33</v>
      </c>
      <c r="C640" s="46"/>
      <c r="D640" s="46"/>
      <c r="E640" s="46"/>
      <c r="F640" s="46">
        <v>0.0</v>
      </c>
      <c r="G640" s="46" t="s">
        <v>31</v>
      </c>
      <c r="H640" s="46"/>
      <c r="I640" s="46"/>
      <c r="J640" s="46"/>
      <c r="K640" s="46"/>
      <c r="L640" s="46"/>
      <c r="M640" s="46"/>
      <c r="N640" s="46"/>
      <c r="O640" s="46"/>
      <c r="P640" s="46" t="s">
        <v>3416</v>
      </c>
      <c r="Q640" s="70">
        <v>0.0</v>
      </c>
      <c r="R640" s="70">
        <v>2.0</v>
      </c>
      <c r="S640" s="70">
        <v>0.0</v>
      </c>
      <c r="T640" s="70">
        <v>0.0</v>
      </c>
      <c r="U640" s="70">
        <v>0.0</v>
      </c>
      <c r="V640" s="70">
        <v>0.0</v>
      </c>
      <c r="W640" s="70">
        <v>90.0</v>
      </c>
      <c r="X640" s="70">
        <v>110.0</v>
      </c>
      <c r="Y640" s="70">
        <v>80.0</v>
      </c>
      <c r="Z640" s="70">
        <v>100.0</v>
      </c>
      <c r="AA640" s="70">
        <v>80.0</v>
      </c>
      <c r="AB640" s="70">
        <v>95.0</v>
      </c>
      <c r="AC640" s="70">
        <v>555.0</v>
      </c>
      <c r="AD640" s="70">
        <v>92.5</v>
      </c>
      <c r="AE640" s="46"/>
      <c r="AF640" s="70">
        <f t="shared" si="1"/>
        <v>210</v>
      </c>
    </row>
    <row r="641">
      <c r="A641" s="45" t="s">
        <v>1200</v>
      </c>
      <c r="B641" s="93" t="s">
        <v>44</v>
      </c>
      <c r="C641" s="98" t="s">
        <v>226</v>
      </c>
      <c r="D641" s="46"/>
      <c r="E641" s="46"/>
      <c r="F641" s="46">
        <v>0.0</v>
      </c>
      <c r="G641" s="46" t="s">
        <v>31</v>
      </c>
      <c r="H641" s="46"/>
      <c r="I641" s="46"/>
      <c r="J641" s="46"/>
      <c r="K641" s="46"/>
      <c r="L641" s="46"/>
      <c r="M641" s="46"/>
      <c r="N641" s="46"/>
      <c r="O641" s="46"/>
      <c r="P641" s="46" t="s">
        <v>3417</v>
      </c>
      <c r="Q641" s="70">
        <v>0.0</v>
      </c>
      <c r="R641" s="70">
        <v>0.0</v>
      </c>
      <c r="S641" s="70">
        <v>3.0</v>
      </c>
      <c r="T641" s="70">
        <v>0.0</v>
      </c>
      <c r="U641" s="70">
        <v>0.0</v>
      </c>
      <c r="V641" s="70">
        <v>0.0</v>
      </c>
      <c r="W641" s="70">
        <v>90.0</v>
      </c>
      <c r="X641" s="70">
        <v>95.0</v>
      </c>
      <c r="Y641" s="70">
        <v>95.0</v>
      </c>
      <c r="Z641" s="70">
        <v>70.0</v>
      </c>
      <c r="AA641" s="70">
        <v>90.0</v>
      </c>
      <c r="AB641" s="70">
        <v>70.0</v>
      </c>
      <c r="AC641" s="70">
        <v>510.0</v>
      </c>
      <c r="AD641" s="70">
        <v>85.0</v>
      </c>
      <c r="AE641" s="46"/>
      <c r="AF641" s="70">
        <f t="shared" si="1"/>
        <v>165</v>
      </c>
    </row>
    <row r="642">
      <c r="A642" s="45" t="s">
        <v>1498</v>
      </c>
      <c r="B642" s="105" t="s">
        <v>111</v>
      </c>
      <c r="C642" s="46"/>
      <c r="D642" s="46"/>
      <c r="E642" s="46"/>
      <c r="F642" s="46">
        <v>1.0</v>
      </c>
      <c r="G642" s="46"/>
      <c r="H642" s="46"/>
      <c r="I642" s="46"/>
      <c r="J642" s="46"/>
      <c r="K642" s="46"/>
      <c r="L642" s="46"/>
      <c r="M642" s="46"/>
      <c r="N642" s="46"/>
      <c r="O642" s="46"/>
      <c r="P642" s="46" t="s">
        <v>3418</v>
      </c>
      <c r="Q642" s="70">
        <v>0.0</v>
      </c>
      <c r="R642" s="70">
        <v>0.0</v>
      </c>
      <c r="S642" s="70">
        <v>0.0</v>
      </c>
      <c r="T642" s="70">
        <v>2.0</v>
      </c>
      <c r="U642" s="70">
        <v>0.0</v>
      </c>
      <c r="V642" s="70">
        <v>0.0</v>
      </c>
      <c r="W642" s="70">
        <v>40.0</v>
      </c>
      <c r="X642" s="70">
        <v>35.0</v>
      </c>
      <c r="Y642" s="70">
        <v>30.0</v>
      </c>
      <c r="Z642" s="70">
        <v>120.0</v>
      </c>
      <c r="AA642" s="70">
        <v>70.0</v>
      </c>
      <c r="AB642" s="70">
        <v>105.0</v>
      </c>
      <c r="AC642" s="70">
        <v>400.0</v>
      </c>
      <c r="AD642" s="70">
        <v>66.67</v>
      </c>
      <c r="AE642" s="46"/>
      <c r="AF642" s="70">
        <f t="shared" si="1"/>
        <v>155</v>
      </c>
    </row>
    <row r="643">
      <c r="A643" s="45" t="s">
        <v>1174</v>
      </c>
      <c r="B643" s="105" t="s">
        <v>111</v>
      </c>
      <c r="C643" s="46"/>
      <c r="D643" s="46"/>
      <c r="E643" s="46"/>
      <c r="F643" s="46">
        <v>0.0</v>
      </c>
      <c r="G643" s="46" t="s">
        <v>31</v>
      </c>
      <c r="H643" s="46"/>
      <c r="I643" s="46"/>
      <c r="J643" s="46"/>
      <c r="K643" s="46"/>
      <c r="L643" s="46"/>
      <c r="M643" s="46"/>
      <c r="N643" s="46"/>
      <c r="O643" s="46"/>
      <c r="P643" s="46" t="s">
        <v>3373</v>
      </c>
      <c r="Q643" s="70">
        <v>0.0</v>
      </c>
      <c r="R643" s="70">
        <v>0.0</v>
      </c>
      <c r="S643" s="70">
        <v>0.0</v>
      </c>
      <c r="T643" s="70">
        <v>3.0</v>
      </c>
      <c r="U643" s="70">
        <v>0.0</v>
      </c>
      <c r="V643" s="70">
        <v>0.0</v>
      </c>
      <c r="W643" s="70">
        <v>55.0</v>
      </c>
      <c r="X643" s="70">
        <v>50.0</v>
      </c>
      <c r="Y643" s="70">
        <v>45.0</v>
      </c>
      <c r="Z643" s="70">
        <v>135.0</v>
      </c>
      <c r="AA643" s="70">
        <v>95.0</v>
      </c>
      <c r="AB643" s="70">
        <v>120.0</v>
      </c>
      <c r="AC643" s="70">
        <v>500.0</v>
      </c>
      <c r="AD643" s="70">
        <v>83.33</v>
      </c>
      <c r="AE643" s="46"/>
      <c r="AF643" s="70">
        <f t="shared" si="1"/>
        <v>185</v>
      </c>
    </row>
    <row r="644">
      <c r="A644" s="45" t="s">
        <v>1462</v>
      </c>
      <c r="B644" s="98" t="s">
        <v>226</v>
      </c>
      <c r="C644" s="46"/>
      <c r="D644" s="46"/>
      <c r="E644" s="46"/>
      <c r="F644" s="46">
        <v>0.0</v>
      </c>
      <c r="G644" s="46" t="s">
        <v>31</v>
      </c>
      <c r="H644" s="46"/>
      <c r="I644" s="46"/>
      <c r="J644" s="46"/>
      <c r="K644" s="46"/>
      <c r="L644" s="46"/>
      <c r="M644" s="46"/>
      <c r="N644" s="46"/>
      <c r="O644" s="46"/>
      <c r="P644" s="46" t="s">
        <v>3419</v>
      </c>
      <c r="Q644" s="70">
        <v>0.0</v>
      </c>
      <c r="R644" s="70">
        <v>3.0</v>
      </c>
      <c r="S644" s="70">
        <v>0.0</v>
      </c>
      <c r="T644" s="70">
        <v>0.0</v>
      </c>
      <c r="U644" s="70">
        <v>0.0</v>
      </c>
      <c r="V644" s="70">
        <v>0.0</v>
      </c>
      <c r="W644" s="70">
        <v>90.0</v>
      </c>
      <c r="X644" s="70">
        <v>130.0</v>
      </c>
      <c r="Y644" s="70">
        <v>80.0</v>
      </c>
      <c r="Z644" s="70">
        <v>65.0</v>
      </c>
      <c r="AA644" s="70">
        <v>85.0</v>
      </c>
      <c r="AB644" s="70">
        <v>55.0</v>
      </c>
      <c r="AC644" s="70">
        <v>505.0</v>
      </c>
      <c r="AD644" s="70">
        <v>84.17</v>
      </c>
      <c r="AE644" s="46"/>
      <c r="AF644" s="70">
        <f t="shared" si="1"/>
        <v>195</v>
      </c>
    </row>
    <row r="645">
      <c r="A645" s="45" t="s">
        <v>1301</v>
      </c>
      <c r="B645" s="99" t="s">
        <v>29</v>
      </c>
      <c r="C645" s="69" t="s">
        <v>30</v>
      </c>
      <c r="D645" s="46"/>
      <c r="E645" s="46"/>
      <c r="F645" s="46">
        <v>0.0</v>
      </c>
      <c r="G645" s="46" t="s">
        <v>31</v>
      </c>
      <c r="H645" s="46"/>
      <c r="I645" s="46"/>
      <c r="J645" s="46"/>
      <c r="K645" s="46"/>
      <c r="L645" s="46"/>
      <c r="M645" s="46"/>
      <c r="N645" s="46"/>
      <c r="O645" s="46"/>
      <c r="P645" s="46" t="s">
        <v>3420</v>
      </c>
      <c r="Q645" s="70">
        <v>0.0</v>
      </c>
      <c r="R645" s="70">
        <v>3.0</v>
      </c>
      <c r="S645" s="70">
        <v>0.0</v>
      </c>
      <c r="T645" s="70">
        <v>0.0</v>
      </c>
      <c r="U645" s="70">
        <v>0.0</v>
      </c>
      <c r="V645" s="70">
        <v>0.0</v>
      </c>
      <c r="W645" s="70">
        <v>80.0</v>
      </c>
      <c r="X645" s="70">
        <v>105.0</v>
      </c>
      <c r="Y645" s="70">
        <v>65.0</v>
      </c>
      <c r="Z645" s="70">
        <v>100.0</v>
      </c>
      <c r="AA645" s="70">
        <v>70.0</v>
      </c>
      <c r="AB645" s="70">
        <v>70.0</v>
      </c>
      <c r="AC645" s="70">
        <v>490.0</v>
      </c>
      <c r="AD645" s="70">
        <v>81.67</v>
      </c>
      <c r="AE645" s="46"/>
      <c r="AF645" s="70">
        <f t="shared" si="1"/>
        <v>205</v>
      </c>
    </row>
    <row r="646">
      <c r="A646" s="45" t="s">
        <v>693</v>
      </c>
      <c r="B646" s="101" t="s">
        <v>121</v>
      </c>
      <c r="C646" s="107" t="s">
        <v>81</v>
      </c>
      <c r="D646" s="46"/>
      <c r="E646" s="46"/>
      <c r="F646" s="46">
        <v>1.0</v>
      </c>
      <c r="G646" s="46"/>
      <c r="H646" s="46"/>
      <c r="I646" s="46"/>
      <c r="J646" s="46"/>
      <c r="K646" s="46"/>
      <c r="L646" s="46"/>
      <c r="M646" s="46"/>
      <c r="N646" s="46"/>
      <c r="O646" s="46"/>
      <c r="P646" s="46" t="s">
        <v>2955</v>
      </c>
      <c r="Q646" s="70">
        <v>0.0</v>
      </c>
      <c r="R646" s="70">
        <v>0.0</v>
      </c>
      <c r="S646" s="70">
        <v>2.0</v>
      </c>
      <c r="T646" s="70">
        <v>0.0</v>
      </c>
      <c r="U646" s="70">
        <v>0.0</v>
      </c>
      <c r="V646" s="70">
        <v>0.0</v>
      </c>
      <c r="W646" s="70">
        <v>55.0</v>
      </c>
      <c r="X646" s="70">
        <v>95.0</v>
      </c>
      <c r="Y646" s="70">
        <v>115.0</v>
      </c>
      <c r="Z646" s="70">
        <v>45.0</v>
      </c>
      <c r="AA646" s="70">
        <v>45.0</v>
      </c>
      <c r="AB646" s="70">
        <v>35.0</v>
      </c>
      <c r="AC646" s="70">
        <v>390.0</v>
      </c>
      <c r="AD646" s="70">
        <v>65.0</v>
      </c>
      <c r="AE646" s="46"/>
      <c r="AF646" s="70">
        <f t="shared" si="1"/>
        <v>140</v>
      </c>
    </row>
    <row r="647">
      <c r="A647" s="45" t="s">
        <v>1269</v>
      </c>
      <c r="B647" s="101" t="s">
        <v>121</v>
      </c>
      <c r="C647" s="94" t="s">
        <v>128</v>
      </c>
      <c r="D647" s="46"/>
      <c r="E647" s="46"/>
      <c r="F647" s="46">
        <v>0.0</v>
      </c>
      <c r="G647" s="46" t="s">
        <v>31</v>
      </c>
      <c r="H647" s="46"/>
      <c r="I647" s="46"/>
      <c r="J647" s="46"/>
      <c r="K647" s="46"/>
      <c r="L647" s="46"/>
      <c r="M647" s="46"/>
      <c r="N647" s="46"/>
      <c r="O647" s="46"/>
      <c r="P647" s="46" t="s">
        <v>3421</v>
      </c>
      <c r="Q647" s="70">
        <v>0.0</v>
      </c>
      <c r="R647" s="70">
        <v>0.0</v>
      </c>
      <c r="S647" s="70">
        <v>3.0</v>
      </c>
      <c r="T647" s="70">
        <v>0.0</v>
      </c>
      <c r="U647" s="70">
        <v>0.0</v>
      </c>
      <c r="V647" s="70">
        <v>0.0</v>
      </c>
      <c r="W647" s="70">
        <v>80.0</v>
      </c>
      <c r="X647" s="70">
        <v>120.0</v>
      </c>
      <c r="Y647" s="70">
        <v>130.0</v>
      </c>
      <c r="Z647" s="70">
        <v>55.0</v>
      </c>
      <c r="AA647" s="70">
        <v>65.0</v>
      </c>
      <c r="AB647" s="70">
        <v>45.0</v>
      </c>
      <c r="AC647" s="70">
        <v>495.0</v>
      </c>
      <c r="AD647" s="70">
        <v>82.5</v>
      </c>
      <c r="AE647" s="46"/>
      <c r="AF647" s="70">
        <f t="shared" si="1"/>
        <v>175</v>
      </c>
    </row>
    <row r="648">
      <c r="A648" s="45" t="s">
        <v>1500</v>
      </c>
      <c r="B648" s="101" t="s">
        <v>121</v>
      </c>
      <c r="C648" s="107" t="s">
        <v>81</v>
      </c>
      <c r="D648" s="46"/>
      <c r="E648" s="46"/>
      <c r="F648" s="46">
        <v>0.0</v>
      </c>
      <c r="G648" s="46" t="s">
        <v>31</v>
      </c>
      <c r="H648" s="46"/>
      <c r="I648" s="46"/>
      <c r="J648" s="46"/>
      <c r="K648" s="46"/>
      <c r="L648" s="46"/>
      <c r="M648" s="46"/>
      <c r="N648" s="46"/>
      <c r="O648" s="46"/>
      <c r="P648" s="46" t="s">
        <v>3421</v>
      </c>
      <c r="Q648" s="70">
        <v>0.0</v>
      </c>
      <c r="R648" s="70">
        <v>0.0</v>
      </c>
      <c r="S648" s="70">
        <v>3.0</v>
      </c>
      <c r="T648" s="70">
        <v>0.0</v>
      </c>
      <c r="U648" s="70">
        <v>0.0</v>
      </c>
      <c r="V648" s="70">
        <v>0.0</v>
      </c>
      <c r="W648" s="70">
        <v>80.0</v>
      </c>
      <c r="X648" s="70">
        <v>120.0</v>
      </c>
      <c r="Y648" s="70">
        <v>130.0</v>
      </c>
      <c r="Z648" s="70">
        <v>55.0</v>
      </c>
      <c r="AA648" s="70">
        <v>65.0</v>
      </c>
      <c r="AB648" s="70">
        <v>45.0</v>
      </c>
      <c r="AC648" s="70">
        <v>495.0</v>
      </c>
      <c r="AD648" s="70">
        <v>82.5</v>
      </c>
      <c r="AE648" s="46"/>
      <c r="AF648" s="70">
        <f t="shared" si="1"/>
        <v>175</v>
      </c>
    </row>
    <row r="649">
      <c r="A649" s="45" t="s">
        <v>1628</v>
      </c>
      <c r="B649" s="93" t="s">
        <v>44</v>
      </c>
      <c r="C649" s="105" t="s">
        <v>111</v>
      </c>
      <c r="D649" s="46"/>
      <c r="E649" s="46"/>
      <c r="F649" s="46">
        <v>0.0</v>
      </c>
      <c r="G649" s="46" t="s">
        <v>31</v>
      </c>
      <c r="H649" s="46"/>
      <c r="I649" s="46"/>
      <c r="J649" s="46"/>
      <c r="K649" s="46"/>
      <c r="L649" s="46"/>
      <c r="M649" s="46"/>
      <c r="N649" s="46"/>
      <c r="O649" s="46"/>
      <c r="P649" s="46" t="s">
        <v>3375</v>
      </c>
      <c r="Q649" s="70">
        <v>0.0</v>
      </c>
      <c r="R649" s="70">
        <v>0.0</v>
      </c>
      <c r="S649" s="70">
        <v>2.0</v>
      </c>
      <c r="T649" s="70">
        <v>0.0</v>
      </c>
      <c r="U649" s="70">
        <v>0.0</v>
      </c>
      <c r="V649" s="70">
        <v>0.0</v>
      </c>
      <c r="W649" s="70">
        <v>95.0</v>
      </c>
      <c r="X649" s="70">
        <v>75.0</v>
      </c>
      <c r="Y649" s="70">
        <v>110.0</v>
      </c>
      <c r="Z649" s="70">
        <v>100.0</v>
      </c>
      <c r="AA649" s="70">
        <v>80.0</v>
      </c>
      <c r="AB649" s="70">
        <v>30.0</v>
      </c>
      <c r="AC649" s="70">
        <v>490.0</v>
      </c>
      <c r="AD649" s="70">
        <v>81.67</v>
      </c>
      <c r="AE649" s="46"/>
      <c r="AF649" s="70">
        <f t="shared" si="1"/>
        <v>175</v>
      </c>
    </row>
    <row r="650">
      <c r="A650" s="45" t="s">
        <v>1552</v>
      </c>
      <c r="B650" s="89" t="s">
        <v>177</v>
      </c>
      <c r="C650" s="69" t="s">
        <v>30</v>
      </c>
      <c r="D650" s="46"/>
      <c r="E650" s="46"/>
      <c r="F650" s="46">
        <v>1.0</v>
      </c>
      <c r="G650" s="46"/>
      <c r="H650" s="46"/>
      <c r="I650" s="46"/>
      <c r="J650" s="46"/>
      <c r="K650" s="46"/>
      <c r="L650" s="46"/>
      <c r="M650" s="46"/>
      <c r="N650" s="46"/>
      <c r="O650" s="46"/>
      <c r="P650" s="46" t="s">
        <v>3422</v>
      </c>
      <c r="Q650" s="70">
        <v>0.0</v>
      </c>
      <c r="R650" s="70">
        <v>0.0</v>
      </c>
      <c r="S650" s="70">
        <v>0.0</v>
      </c>
      <c r="T650" s="70">
        <v>2.0</v>
      </c>
      <c r="U650" s="70">
        <v>0.0</v>
      </c>
      <c r="V650" s="70">
        <v>0.0</v>
      </c>
      <c r="W650" s="70">
        <v>45.0</v>
      </c>
      <c r="X650" s="70">
        <v>50.0</v>
      </c>
      <c r="Y650" s="70">
        <v>45.0</v>
      </c>
      <c r="Z650" s="70">
        <v>115.0</v>
      </c>
      <c r="AA650" s="70">
        <v>55.0</v>
      </c>
      <c r="AB650" s="70">
        <v>95.0</v>
      </c>
      <c r="AC650" s="70">
        <v>405.0</v>
      </c>
      <c r="AD650" s="70">
        <v>67.5</v>
      </c>
      <c r="AE650" s="46"/>
      <c r="AF650" s="70">
        <f t="shared" si="1"/>
        <v>165</v>
      </c>
    </row>
    <row r="651">
      <c r="A651" s="45" t="s">
        <v>1566</v>
      </c>
      <c r="B651" s="89" t="s">
        <v>177</v>
      </c>
      <c r="C651" s="69" t="s">
        <v>30</v>
      </c>
      <c r="D651" s="46"/>
      <c r="E651" s="46"/>
      <c r="F651" s="46">
        <v>0.0</v>
      </c>
      <c r="G651" s="46" t="s">
        <v>31</v>
      </c>
      <c r="H651" s="46"/>
      <c r="I651" s="46"/>
      <c r="J651" s="46"/>
      <c r="K651" s="46"/>
      <c r="L651" s="46"/>
      <c r="M651" s="46"/>
      <c r="N651" s="46"/>
      <c r="O651" s="46"/>
      <c r="P651" s="46" t="s">
        <v>3377</v>
      </c>
      <c r="Q651" s="70">
        <v>0.0</v>
      </c>
      <c r="R651" s="70">
        <v>0.0</v>
      </c>
      <c r="S651" s="70">
        <v>0.0</v>
      </c>
      <c r="T651" s="70">
        <v>3.0</v>
      </c>
      <c r="U651" s="70">
        <v>0.0</v>
      </c>
      <c r="V651" s="70">
        <v>0.0</v>
      </c>
      <c r="W651" s="70">
        <v>60.0</v>
      </c>
      <c r="X651" s="70">
        <v>65.0</v>
      </c>
      <c r="Y651" s="70">
        <v>60.0</v>
      </c>
      <c r="Z651" s="70">
        <v>130.0</v>
      </c>
      <c r="AA651" s="70">
        <v>75.0</v>
      </c>
      <c r="AB651" s="70">
        <v>110.0</v>
      </c>
      <c r="AC651" s="70">
        <v>500.0</v>
      </c>
      <c r="AD651" s="70">
        <v>83.33</v>
      </c>
      <c r="AE651" s="46"/>
      <c r="AF651" s="70">
        <f t="shared" si="1"/>
        <v>195</v>
      </c>
    </row>
    <row r="652">
      <c r="A652" s="45" t="s">
        <v>1303</v>
      </c>
      <c r="B652" s="99" t="s">
        <v>29</v>
      </c>
      <c r="C652" s="105" t="s">
        <v>111</v>
      </c>
      <c r="D652" s="46"/>
      <c r="E652" s="46"/>
      <c r="F652" s="46">
        <v>1.0</v>
      </c>
      <c r="G652" s="46"/>
      <c r="H652" s="46"/>
      <c r="I652" s="46"/>
      <c r="J652" s="46"/>
      <c r="K652" s="46"/>
      <c r="L652" s="46"/>
      <c r="M652" s="46"/>
      <c r="N652" s="46"/>
      <c r="O652" s="46"/>
      <c r="P652" s="46" t="s">
        <v>3299</v>
      </c>
      <c r="Q652" s="70">
        <v>0.0</v>
      </c>
      <c r="R652" s="70">
        <v>0.0</v>
      </c>
      <c r="S652" s="70">
        <v>0.0</v>
      </c>
      <c r="T652" s="70">
        <v>2.0</v>
      </c>
      <c r="U652" s="70">
        <v>0.0</v>
      </c>
      <c r="V652" s="70">
        <v>0.0</v>
      </c>
      <c r="W652" s="70">
        <v>95.0</v>
      </c>
      <c r="X652" s="70">
        <v>95.0</v>
      </c>
      <c r="Y652" s="70">
        <v>85.0</v>
      </c>
      <c r="Z652" s="70">
        <v>125.0</v>
      </c>
      <c r="AA652" s="70">
        <v>75.0</v>
      </c>
      <c r="AB652" s="70">
        <v>55.0</v>
      </c>
      <c r="AC652" s="70">
        <v>530.0</v>
      </c>
      <c r="AD652" s="70">
        <v>88.33</v>
      </c>
      <c r="AE652" s="46"/>
      <c r="AF652" s="70">
        <f t="shared" si="1"/>
        <v>220</v>
      </c>
    </row>
    <row r="653">
      <c r="A653" s="45" t="s">
        <v>1209</v>
      </c>
      <c r="B653" s="98" t="s">
        <v>226</v>
      </c>
      <c r="C653" s="46"/>
      <c r="D653" s="46"/>
      <c r="E653" s="46"/>
      <c r="F653" s="46">
        <v>0.0</v>
      </c>
      <c r="G653" s="46" t="s">
        <v>31</v>
      </c>
      <c r="H653" s="46"/>
      <c r="I653" s="46"/>
      <c r="J653" s="46"/>
      <c r="K653" s="46"/>
      <c r="L653" s="46"/>
      <c r="M653" s="46"/>
      <c r="N653" s="46"/>
      <c r="O653" s="46"/>
      <c r="P653" s="46" t="s">
        <v>3423</v>
      </c>
      <c r="Q653" s="70">
        <v>0.0</v>
      </c>
      <c r="R653" s="70">
        <v>2.0</v>
      </c>
      <c r="S653" s="70">
        <v>0.0</v>
      </c>
      <c r="T653" s="70">
        <v>0.0</v>
      </c>
      <c r="U653" s="70">
        <v>0.0</v>
      </c>
      <c r="V653" s="70">
        <v>0.0</v>
      </c>
      <c r="W653" s="70">
        <v>50.0</v>
      </c>
      <c r="X653" s="70">
        <v>120.0</v>
      </c>
      <c r="Y653" s="70">
        <v>53.0</v>
      </c>
      <c r="Z653" s="70">
        <v>35.0</v>
      </c>
      <c r="AA653" s="70">
        <v>110.0</v>
      </c>
      <c r="AB653" s="70">
        <v>87.0</v>
      </c>
      <c r="AC653" s="70">
        <v>455.0</v>
      </c>
      <c r="AD653" s="70">
        <v>75.83</v>
      </c>
      <c r="AE653" s="46"/>
      <c r="AF653" s="70">
        <f t="shared" si="1"/>
        <v>155</v>
      </c>
    </row>
    <row r="654">
      <c r="A654" s="45" t="s">
        <v>1214</v>
      </c>
      <c r="B654" s="98" t="s">
        <v>226</v>
      </c>
      <c r="C654" s="46"/>
      <c r="D654" s="46"/>
      <c r="E654" s="46"/>
      <c r="F654" s="46">
        <v>0.0</v>
      </c>
      <c r="G654" s="46" t="s">
        <v>31</v>
      </c>
      <c r="H654" s="46"/>
      <c r="I654" s="46"/>
      <c r="J654" s="46"/>
      <c r="K654" s="46"/>
      <c r="L654" s="46"/>
      <c r="M654" s="46"/>
      <c r="N654" s="46"/>
      <c r="O654" s="46"/>
      <c r="P654" s="46" t="s">
        <v>3424</v>
      </c>
      <c r="Q654" s="70">
        <v>0.0</v>
      </c>
      <c r="R654" s="70">
        <v>0.0</v>
      </c>
      <c r="S654" s="70">
        <v>0.0</v>
      </c>
      <c r="T654" s="70">
        <v>0.0</v>
      </c>
      <c r="U654" s="70">
        <v>0.0</v>
      </c>
      <c r="V654" s="70">
        <v>2.0</v>
      </c>
      <c r="W654" s="70">
        <v>50.0</v>
      </c>
      <c r="X654" s="70">
        <v>105.0</v>
      </c>
      <c r="Y654" s="70">
        <v>79.0</v>
      </c>
      <c r="Z654" s="70">
        <v>35.0</v>
      </c>
      <c r="AA654" s="70">
        <v>110.0</v>
      </c>
      <c r="AB654" s="70">
        <v>76.0</v>
      </c>
      <c r="AC654" s="70">
        <v>455.0</v>
      </c>
      <c r="AD654" s="70">
        <v>75.83</v>
      </c>
      <c r="AE654" s="46"/>
      <c r="AF654" s="70">
        <f t="shared" si="1"/>
        <v>140</v>
      </c>
    </row>
    <row r="655">
      <c r="A655" s="45" t="s">
        <v>1363</v>
      </c>
      <c r="B655" s="93" t="s">
        <v>44</v>
      </c>
      <c r="C655" s="105" t="s">
        <v>111</v>
      </c>
      <c r="D655" s="46"/>
      <c r="E655" s="46"/>
      <c r="F655" s="46">
        <v>0.0</v>
      </c>
      <c r="G655" s="46" t="s">
        <v>31</v>
      </c>
      <c r="H655" s="46"/>
      <c r="I655" s="46"/>
      <c r="J655" s="46"/>
      <c r="K655" s="46"/>
      <c r="L655" s="46"/>
      <c r="M655" s="46"/>
      <c r="N655" s="46"/>
      <c r="O655" s="46"/>
      <c r="P655" s="46" t="s">
        <v>3425</v>
      </c>
      <c r="Q655" s="70">
        <v>0.0</v>
      </c>
      <c r="R655" s="70">
        <v>0.0</v>
      </c>
      <c r="S655" s="70">
        <v>0.0</v>
      </c>
      <c r="T655" s="70">
        <v>0.0</v>
      </c>
      <c r="U655" s="70">
        <v>0.0</v>
      </c>
      <c r="V655" s="70">
        <v>0.0</v>
      </c>
      <c r="W655" s="70">
        <v>60.0</v>
      </c>
      <c r="X655" s="70">
        <v>75.0</v>
      </c>
      <c r="Y655" s="70">
        <v>85.0</v>
      </c>
      <c r="Z655" s="70">
        <v>100.0</v>
      </c>
      <c r="AA655" s="70">
        <v>85.0</v>
      </c>
      <c r="AB655" s="70">
        <v>115.0</v>
      </c>
      <c r="AC655" s="70">
        <v>520.0</v>
      </c>
      <c r="AD655" s="70">
        <v>86.67</v>
      </c>
      <c r="AE655" s="46"/>
      <c r="AF655" s="70">
        <f t="shared" si="1"/>
        <v>175</v>
      </c>
    </row>
    <row r="656">
      <c r="A656" s="45" t="s">
        <v>1232</v>
      </c>
      <c r="B656" s="100" t="s">
        <v>75</v>
      </c>
      <c r="C656" s="105" t="s">
        <v>111</v>
      </c>
      <c r="D656" s="46"/>
      <c r="E656" s="46"/>
      <c r="F656" s="46">
        <v>0.0</v>
      </c>
      <c r="G656" s="46" t="s">
        <v>31</v>
      </c>
      <c r="H656" s="46"/>
      <c r="I656" s="46"/>
      <c r="J656" s="46"/>
      <c r="K656" s="46"/>
      <c r="L656" s="46"/>
      <c r="M656" s="46"/>
      <c r="N656" s="46"/>
      <c r="O656" s="46"/>
      <c r="P656" s="46" t="s">
        <v>3426</v>
      </c>
      <c r="Q656" s="70">
        <v>0.0</v>
      </c>
      <c r="R656" s="70">
        <v>0.0</v>
      </c>
      <c r="S656" s="70">
        <v>0.0</v>
      </c>
      <c r="T656" s="70">
        <v>2.0</v>
      </c>
      <c r="U656" s="70">
        <v>0.0</v>
      </c>
      <c r="V656" s="70">
        <v>0.0</v>
      </c>
      <c r="W656" s="70">
        <v>65.0</v>
      </c>
      <c r="X656" s="70">
        <v>50.0</v>
      </c>
      <c r="Y656" s="70">
        <v>35.0</v>
      </c>
      <c r="Z656" s="70">
        <v>115.0</v>
      </c>
      <c r="AA656" s="70">
        <v>95.0</v>
      </c>
      <c r="AB656" s="70">
        <v>95.0</v>
      </c>
      <c r="AC656" s="70">
        <v>455.0</v>
      </c>
      <c r="AD656" s="70">
        <v>75.83</v>
      </c>
      <c r="AE656" s="46"/>
      <c r="AF656" s="70">
        <f t="shared" si="1"/>
        <v>165</v>
      </c>
    </row>
    <row r="657">
      <c r="A657" s="45" t="s">
        <v>1388</v>
      </c>
      <c r="B657" s="107" t="s">
        <v>81</v>
      </c>
      <c r="C657" s="46"/>
      <c r="D657" s="46"/>
      <c r="E657" s="46"/>
      <c r="F657" s="46">
        <v>1.0</v>
      </c>
      <c r="G657" s="46"/>
      <c r="H657" s="46"/>
      <c r="I657" s="46"/>
      <c r="J657" s="46"/>
      <c r="K657" s="46"/>
      <c r="L657" s="46"/>
      <c r="M657" s="46"/>
      <c r="N657" s="46"/>
      <c r="O657" s="46"/>
      <c r="P657" s="46" t="s">
        <v>3427</v>
      </c>
      <c r="Q657" s="70">
        <v>0.0</v>
      </c>
      <c r="R657" s="70">
        <v>0.0</v>
      </c>
      <c r="S657" s="70">
        <v>0.0</v>
      </c>
      <c r="T657" s="70">
        <v>0.0</v>
      </c>
      <c r="U657" s="70">
        <v>0.0</v>
      </c>
      <c r="V657" s="70">
        <v>0.0</v>
      </c>
      <c r="W657" s="70">
        <v>65.0</v>
      </c>
      <c r="X657" s="70">
        <v>83.0</v>
      </c>
      <c r="Y657" s="70">
        <v>57.0</v>
      </c>
      <c r="Z657" s="70">
        <v>95.0</v>
      </c>
      <c r="AA657" s="70">
        <v>85.0</v>
      </c>
      <c r="AB657" s="70">
        <v>105.0</v>
      </c>
      <c r="AC657" s="70">
        <v>490.0</v>
      </c>
      <c r="AD657" s="70">
        <v>81.67</v>
      </c>
      <c r="AE657" s="46"/>
      <c r="AF657" s="70">
        <f t="shared" si="1"/>
        <v>178</v>
      </c>
    </row>
    <row r="658">
      <c r="A658" s="45" t="s">
        <v>1389</v>
      </c>
      <c r="B658" s="95" t="s">
        <v>33</v>
      </c>
      <c r="C658" s="46"/>
      <c r="D658" s="46"/>
      <c r="E658" s="46"/>
      <c r="F658" s="46">
        <v>1.0</v>
      </c>
      <c r="G658" s="46"/>
      <c r="H658" s="46"/>
      <c r="I658" s="46"/>
      <c r="J658" s="46"/>
      <c r="K658" s="46"/>
      <c r="L658" s="46"/>
      <c r="M658" s="46"/>
      <c r="N658" s="46"/>
      <c r="O658" s="46"/>
      <c r="P658" s="46" t="s">
        <v>3428</v>
      </c>
      <c r="Q658" s="70">
        <v>0.0</v>
      </c>
      <c r="R658" s="70">
        <v>0.0</v>
      </c>
      <c r="S658" s="70">
        <v>0.0</v>
      </c>
      <c r="T658" s="70">
        <v>2.0</v>
      </c>
      <c r="U658" s="70">
        <v>0.0</v>
      </c>
      <c r="V658" s="70">
        <v>0.0</v>
      </c>
      <c r="W658" s="70">
        <v>65.0</v>
      </c>
      <c r="X658" s="70">
        <v>95.0</v>
      </c>
      <c r="Y658" s="70">
        <v>57.0</v>
      </c>
      <c r="Z658" s="70">
        <v>100.0</v>
      </c>
      <c r="AA658" s="70">
        <v>85.0</v>
      </c>
      <c r="AB658" s="70">
        <v>93.0</v>
      </c>
      <c r="AC658" s="70">
        <v>495.0</v>
      </c>
      <c r="AD658" s="70">
        <v>82.5</v>
      </c>
      <c r="AE658" s="46"/>
      <c r="AF658" s="70">
        <f t="shared" si="1"/>
        <v>195</v>
      </c>
    </row>
    <row r="659">
      <c r="A659" s="45" t="s">
        <v>1358</v>
      </c>
      <c r="B659" s="93" t="s">
        <v>44</v>
      </c>
      <c r="C659" s="97" t="s">
        <v>56</v>
      </c>
      <c r="D659" s="46"/>
      <c r="E659" s="46"/>
      <c r="F659" s="46">
        <v>0.0</v>
      </c>
      <c r="G659" s="46" t="s">
        <v>31</v>
      </c>
      <c r="H659" s="46"/>
      <c r="I659" s="46"/>
      <c r="J659" s="46"/>
      <c r="K659" s="46"/>
      <c r="L659" s="46"/>
      <c r="M659" s="46"/>
      <c r="N659" s="46"/>
      <c r="O659" s="46"/>
      <c r="P659" s="46" t="s">
        <v>3379</v>
      </c>
      <c r="Q659" s="70">
        <v>0.0</v>
      </c>
      <c r="R659" s="70">
        <v>2.0</v>
      </c>
      <c r="S659" s="70">
        <v>0.0</v>
      </c>
      <c r="T659" s="70">
        <v>0.0</v>
      </c>
      <c r="U659" s="70">
        <v>0.0</v>
      </c>
      <c r="V659" s="70">
        <v>0.0</v>
      </c>
      <c r="W659" s="70">
        <v>95.0</v>
      </c>
      <c r="X659" s="70">
        <v>125.0</v>
      </c>
      <c r="Y659" s="70">
        <v>79.0</v>
      </c>
      <c r="Z659" s="70">
        <v>60.0</v>
      </c>
      <c r="AA659" s="70">
        <v>100.0</v>
      </c>
      <c r="AB659" s="70">
        <v>81.0</v>
      </c>
      <c r="AC659" s="70">
        <v>540.0</v>
      </c>
      <c r="AD659" s="70">
        <v>90.0</v>
      </c>
      <c r="AE659" s="46"/>
      <c r="AF659" s="70">
        <f t="shared" si="1"/>
        <v>185</v>
      </c>
    </row>
    <row r="660">
      <c r="A660" s="45" t="s">
        <v>3429</v>
      </c>
      <c r="B660" s="102" t="s">
        <v>71</v>
      </c>
      <c r="C660" s="46"/>
      <c r="D660" s="46" t="s">
        <v>3430</v>
      </c>
      <c r="E660" s="46"/>
      <c r="F660" s="46">
        <v>1.0</v>
      </c>
      <c r="G660" s="46"/>
      <c r="H660" s="46"/>
      <c r="I660" s="46"/>
      <c r="J660" s="46"/>
      <c r="K660" s="46"/>
      <c r="L660" s="46"/>
      <c r="M660" s="46"/>
      <c r="N660" s="46"/>
      <c r="O660" s="46"/>
      <c r="P660" s="46" t="s">
        <v>3071</v>
      </c>
      <c r="Q660" s="70">
        <v>0.0</v>
      </c>
      <c r="R660" s="70">
        <v>0.0</v>
      </c>
      <c r="S660" s="70">
        <v>0.0</v>
      </c>
      <c r="T660" s="70">
        <v>0.0</v>
      </c>
      <c r="U660" s="70">
        <v>0.0</v>
      </c>
      <c r="V660" s="70">
        <v>1.0</v>
      </c>
      <c r="W660" s="70">
        <v>65.0</v>
      </c>
      <c r="X660" s="70">
        <v>75.0</v>
      </c>
      <c r="Y660" s="70">
        <v>70.0</v>
      </c>
      <c r="Z660" s="70">
        <v>65.0</v>
      </c>
      <c r="AA660" s="70">
        <v>85.0</v>
      </c>
      <c r="AB660" s="70">
        <v>75.0</v>
      </c>
      <c r="AC660" s="70">
        <v>435.0</v>
      </c>
      <c r="AD660" s="70">
        <v>72.5</v>
      </c>
      <c r="AE660" s="46"/>
      <c r="AF660" s="70">
        <f t="shared" si="1"/>
        <v>140</v>
      </c>
    </row>
    <row r="661">
      <c r="A661" s="45" t="s">
        <v>1216</v>
      </c>
      <c r="B661" s="93" t="s">
        <v>44</v>
      </c>
      <c r="C661" s="46"/>
      <c r="D661" s="46"/>
      <c r="E661" s="46"/>
      <c r="F661" s="46">
        <v>0.0</v>
      </c>
      <c r="G661" s="46" t="s">
        <v>31</v>
      </c>
      <c r="H661" s="46"/>
      <c r="I661" s="46"/>
      <c r="J661" s="46"/>
      <c r="K661" s="46"/>
      <c r="L661" s="46"/>
      <c r="M661" s="46"/>
      <c r="N661" s="46"/>
      <c r="O661" s="46"/>
      <c r="P661" s="46" t="s">
        <v>3431</v>
      </c>
      <c r="Q661" s="70">
        <v>2.0</v>
      </c>
      <c r="R661" s="70">
        <v>0.0</v>
      </c>
      <c r="S661" s="70">
        <v>0.0</v>
      </c>
      <c r="T661" s="70">
        <v>0.0</v>
      </c>
      <c r="U661" s="70">
        <v>2.0</v>
      </c>
      <c r="V661" s="70">
        <v>0.0</v>
      </c>
      <c r="W661" s="70">
        <v>130.0</v>
      </c>
      <c r="X661" s="70">
        <v>65.0</v>
      </c>
      <c r="Y661" s="70">
        <v>60.0</v>
      </c>
      <c r="Z661" s="70">
        <v>110.0</v>
      </c>
      <c r="AA661" s="70">
        <v>95.0</v>
      </c>
      <c r="AB661" s="70">
        <v>65.0</v>
      </c>
      <c r="AC661" s="70">
        <v>525.0</v>
      </c>
      <c r="AD661" s="70">
        <v>87.5</v>
      </c>
      <c r="AE661" s="46"/>
      <c r="AF661" s="70">
        <f t="shared" si="1"/>
        <v>175</v>
      </c>
    </row>
    <row r="662">
      <c r="A662" s="45" t="s">
        <v>1231</v>
      </c>
      <c r="B662" s="107" t="s">
        <v>81</v>
      </c>
      <c r="C662" s="46"/>
      <c r="D662" s="46"/>
      <c r="E662" s="46"/>
      <c r="F662" s="46">
        <v>0.0</v>
      </c>
      <c r="G662" s="46" t="s">
        <v>31</v>
      </c>
      <c r="H662" s="46"/>
      <c r="I662" s="46"/>
      <c r="J662" s="46"/>
      <c r="K662" s="46"/>
      <c r="L662" s="46"/>
      <c r="M662" s="46"/>
      <c r="N662" s="46"/>
      <c r="O662" s="46"/>
      <c r="P662" s="46" t="s">
        <v>3432</v>
      </c>
      <c r="Q662" s="70">
        <v>0.0</v>
      </c>
      <c r="R662" s="70">
        <v>0.0</v>
      </c>
      <c r="S662" s="70">
        <v>0.0</v>
      </c>
      <c r="T662" s="70">
        <v>0.0</v>
      </c>
      <c r="U662" s="70">
        <v>0.0</v>
      </c>
      <c r="V662" s="70">
        <v>0.0</v>
      </c>
      <c r="W662" s="70">
        <v>65.0</v>
      </c>
      <c r="X662" s="70">
        <v>65.0</v>
      </c>
      <c r="Y662" s="70">
        <v>60.0</v>
      </c>
      <c r="Z662" s="70">
        <v>110.0</v>
      </c>
      <c r="AA662" s="70">
        <v>95.0</v>
      </c>
      <c r="AB662" s="70">
        <v>130.0</v>
      </c>
      <c r="AC662" s="70">
        <v>525.0</v>
      </c>
      <c r="AD662" s="70">
        <v>87.5</v>
      </c>
      <c r="AE662" s="46"/>
      <c r="AF662" s="70">
        <f t="shared" si="1"/>
        <v>175</v>
      </c>
    </row>
    <row r="663">
      <c r="A663" s="45" t="s">
        <v>1208</v>
      </c>
      <c r="B663" s="95" t="s">
        <v>33</v>
      </c>
      <c r="C663" s="46"/>
      <c r="D663" s="46"/>
      <c r="E663" s="46"/>
      <c r="F663" s="46">
        <v>0.0</v>
      </c>
      <c r="G663" s="46" t="s">
        <v>31</v>
      </c>
      <c r="H663" s="46"/>
      <c r="I663" s="46"/>
      <c r="J663" s="46"/>
      <c r="K663" s="46"/>
      <c r="L663" s="46"/>
      <c r="M663" s="46"/>
      <c r="N663" s="46"/>
      <c r="O663" s="46"/>
      <c r="P663" s="46" t="s">
        <v>3433</v>
      </c>
      <c r="Q663" s="70">
        <v>0.0</v>
      </c>
      <c r="R663" s="70">
        <v>2.0</v>
      </c>
      <c r="S663" s="70">
        <v>0.0</v>
      </c>
      <c r="T663" s="70">
        <v>0.0</v>
      </c>
      <c r="U663" s="70">
        <v>0.0</v>
      </c>
      <c r="V663" s="70">
        <v>0.0</v>
      </c>
      <c r="W663" s="70">
        <v>65.0</v>
      </c>
      <c r="X663" s="70">
        <v>130.0</v>
      </c>
      <c r="Y663" s="70">
        <v>60.0</v>
      </c>
      <c r="Z663" s="70">
        <v>95.0</v>
      </c>
      <c r="AA663" s="70">
        <v>110.0</v>
      </c>
      <c r="AB663" s="70">
        <v>65.0</v>
      </c>
      <c r="AC663" s="70">
        <v>525.0</v>
      </c>
      <c r="AD663" s="70">
        <v>87.5</v>
      </c>
      <c r="AE663" s="46"/>
      <c r="AF663" s="70">
        <f t="shared" si="1"/>
        <v>225</v>
      </c>
    </row>
    <row r="664">
      <c r="A664" s="45" t="s">
        <v>1362</v>
      </c>
      <c r="B664" s="101" t="s">
        <v>121</v>
      </c>
      <c r="C664" s="93" t="s">
        <v>44</v>
      </c>
      <c r="D664" s="46"/>
      <c r="E664" s="46"/>
      <c r="F664" s="46">
        <v>0.0</v>
      </c>
      <c r="G664" s="46" t="s">
        <v>31</v>
      </c>
      <c r="H664" s="46"/>
      <c r="I664" s="46"/>
      <c r="J664" s="46"/>
      <c r="K664" s="46"/>
      <c r="L664" s="46"/>
      <c r="M664" s="46"/>
      <c r="N664" s="46"/>
      <c r="O664" s="46"/>
      <c r="P664" s="46" t="s">
        <v>3434</v>
      </c>
      <c r="Q664" s="70">
        <v>0.0</v>
      </c>
      <c r="R664" s="70">
        <v>0.0</v>
      </c>
      <c r="S664" s="70">
        <v>2.0</v>
      </c>
      <c r="T664" s="70">
        <v>0.0</v>
      </c>
      <c r="U664" s="70">
        <v>0.0</v>
      </c>
      <c r="V664" s="70">
        <v>0.0</v>
      </c>
      <c r="W664" s="70">
        <v>70.0</v>
      </c>
      <c r="X664" s="70">
        <v>60.0</v>
      </c>
      <c r="Y664" s="70">
        <v>125.0</v>
      </c>
      <c r="Z664" s="70">
        <v>115.0</v>
      </c>
      <c r="AA664" s="70">
        <v>70.0</v>
      </c>
      <c r="AB664" s="70">
        <v>55.0</v>
      </c>
      <c r="AC664" s="70">
        <v>495.0</v>
      </c>
      <c r="AD664" s="70">
        <v>82.5</v>
      </c>
      <c r="AE664" s="46"/>
      <c r="AF664" s="70">
        <f t="shared" si="1"/>
        <v>175</v>
      </c>
    </row>
    <row r="665">
      <c r="A665" s="45" t="s">
        <v>1360</v>
      </c>
      <c r="B665" s="101" t="s">
        <v>121</v>
      </c>
      <c r="C665" s="93" t="s">
        <v>44</v>
      </c>
      <c r="D665" s="46"/>
      <c r="E665" s="46"/>
      <c r="F665" s="46">
        <v>0.0</v>
      </c>
      <c r="G665" s="46" t="s">
        <v>31</v>
      </c>
      <c r="H665" s="46"/>
      <c r="I665" s="46"/>
      <c r="J665" s="46"/>
      <c r="K665" s="46"/>
      <c r="L665" s="46"/>
      <c r="M665" s="46"/>
      <c r="N665" s="46"/>
      <c r="O665" s="46"/>
      <c r="P665" s="46" t="s">
        <v>3435</v>
      </c>
      <c r="Q665" s="70">
        <v>0.0</v>
      </c>
      <c r="R665" s="70">
        <v>2.0</v>
      </c>
      <c r="S665" s="70">
        <v>0.0</v>
      </c>
      <c r="T665" s="70">
        <v>0.0</v>
      </c>
      <c r="U665" s="70">
        <v>0.0</v>
      </c>
      <c r="V665" s="70">
        <v>0.0</v>
      </c>
      <c r="W665" s="70">
        <v>60.0</v>
      </c>
      <c r="X665" s="70">
        <v>115.0</v>
      </c>
      <c r="Y665" s="70">
        <v>105.0</v>
      </c>
      <c r="Z665" s="70">
        <v>65.0</v>
      </c>
      <c r="AA665" s="70">
        <v>70.0</v>
      </c>
      <c r="AB665" s="70">
        <v>80.0</v>
      </c>
      <c r="AC665" s="70">
        <v>495.0</v>
      </c>
      <c r="AD665" s="70">
        <v>82.5</v>
      </c>
      <c r="AE665" s="46"/>
      <c r="AF665" s="70">
        <f t="shared" si="1"/>
        <v>180</v>
      </c>
    </row>
    <row r="666">
      <c r="A666" s="45" t="s">
        <v>1237</v>
      </c>
      <c r="B666" s="102" t="s">
        <v>71</v>
      </c>
      <c r="C666" s="46"/>
      <c r="D666" s="46"/>
      <c r="E666" s="46"/>
      <c r="F666" s="46">
        <v>0.0</v>
      </c>
      <c r="G666" s="46" t="s">
        <v>31</v>
      </c>
      <c r="H666" s="46"/>
      <c r="I666" s="46"/>
      <c r="J666" s="46"/>
      <c r="K666" s="46"/>
      <c r="L666" s="46"/>
      <c r="M666" s="46"/>
      <c r="N666" s="46"/>
      <c r="O666" s="46"/>
      <c r="P666" s="46" t="s">
        <v>3436</v>
      </c>
      <c r="Q666" s="70">
        <v>2.0</v>
      </c>
      <c r="R666" s="70">
        <v>0.0</v>
      </c>
      <c r="S666" s="70">
        <v>0.0</v>
      </c>
      <c r="T666" s="70">
        <v>0.0</v>
      </c>
      <c r="U666" s="70">
        <v>2.0</v>
      </c>
      <c r="V666" s="70">
        <v>0.0</v>
      </c>
      <c r="W666" s="70">
        <v>160.0</v>
      </c>
      <c r="X666" s="70">
        <v>110.0</v>
      </c>
      <c r="Y666" s="70">
        <v>65.0</v>
      </c>
      <c r="Z666" s="70">
        <v>65.0</v>
      </c>
      <c r="AA666" s="70">
        <v>110.0</v>
      </c>
      <c r="AB666" s="70">
        <v>30.0</v>
      </c>
      <c r="AC666" s="70">
        <v>540.0</v>
      </c>
      <c r="AD666" s="70">
        <v>90.0</v>
      </c>
      <c r="AE666" s="46"/>
      <c r="AF666" s="70">
        <f t="shared" si="1"/>
        <v>175</v>
      </c>
    </row>
    <row r="667">
      <c r="A667" s="45" t="s">
        <v>1254</v>
      </c>
      <c r="B667" s="100" t="s">
        <v>75</v>
      </c>
      <c r="C667" s="97" t="s">
        <v>56</v>
      </c>
      <c r="D667" s="46"/>
      <c r="E667" s="46"/>
      <c r="F667" s="46" t="s">
        <v>82</v>
      </c>
      <c r="G667" s="46" t="s">
        <v>31</v>
      </c>
      <c r="H667" s="46" t="s">
        <v>31</v>
      </c>
      <c r="I667" s="46"/>
      <c r="J667" s="46"/>
      <c r="K667" s="46"/>
      <c r="L667" s="46"/>
      <c r="M667" s="46"/>
      <c r="N667" s="46"/>
      <c r="O667" s="46"/>
      <c r="P667" s="46" t="s">
        <v>3437</v>
      </c>
      <c r="Q667" s="70">
        <v>0.0</v>
      </c>
      <c r="R667" s="70">
        <v>0.0</v>
      </c>
      <c r="S667" s="70">
        <v>0.0</v>
      </c>
      <c r="T667" s="70">
        <v>0.0</v>
      </c>
      <c r="U667" s="70">
        <v>0.0</v>
      </c>
      <c r="V667" s="70">
        <v>3.0</v>
      </c>
      <c r="W667" s="70">
        <v>90.0</v>
      </c>
      <c r="X667" s="70">
        <v>85.0</v>
      </c>
      <c r="Y667" s="70">
        <v>100.0</v>
      </c>
      <c r="Z667" s="70">
        <v>95.0</v>
      </c>
      <c r="AA667" s="70">
        <v>125.0</v>
      </c>
      <c r="AB667" s="70">
        <v>85.0</v>
      </c>
      <c r="AC667" s="70">
        <v>580.0</v>
      </c>
      <c r="AD667" s="70">
        <v>96.67</v>
      </c>
      <c r="AE667" s="46"/>
      <c r="AF667" s="70">
        <f t="shared" si="1"/>
        <v>180</v>
      </c>
    </row>
    <row r="668">
      <c r="A668" s="45" t="s">
        <v>1249</v>
      </c>
      <c r="B668" s="107" t="s">
        <v>81</v>
      </c>
      <c r="C668" s="97" t="s">
        <v>56</v>
      </c>
      <c r="D668" s="46"/>
      <c r="E668" s="46"/>
      <c r="F668" s="46" t="s">
        <v>82</v>
      </c>
      <c r="G668" s="46" t="s">
        <v>31</v>
      </c>
      <c r="H668" s="46" t="s">
        <v>31</v>
      </c>
      <c r="I668" s="46"/>
      <c r="J668" s="46"/>
      <c r="K668" s="46"/>
      <c r="L668" s="46"/>
      <c r="M668" s="46"/>
      <c r="N668" s="46"/>
      <c r="O668" s="46"/>
      <c r="P668" s="46" t="s">
        <v>3438</v>
      </c>
      <c r="Q668" s="70">
        <v>0.0</v>
      </c>
      <c r="R668" s="70">
        <v>0.0</v>
      </c>
      <c r="S668" s="70">
        <v>0.0</v>
      </c>
      <c r="T668" s="70">
        <v>3.0</v>
      </c>
      <c r="U668" s="70">
        <v>0.0</v>
      </c>
      <c r="V668" s="70">
        <v>0.0</v>
      </c>
      <c r="W668" s="70">
        <v>90.0</v>
      </c>
      <c r="X668" s="70">
        <v>90.0</v>
      </c>
      <c r="Y668" s="70">
        <v>85.0</v>
      </c>
      <c r="Z668" s="70">
        <v>125.0</v>
      </c>
      <c r="AA668" s="70">
        <v>90.0</v>
      </c>
      <c r="AB668" s="70">
        <v>100.0</v>
      </c>
      <c r="AC668" s="70">
        <v>580.0</v>
      </c>
      <c r="AD668" s="70">
        <v>96.67</v>
      </c>
      <c r="AE668" s="46"/>
      <c r="AF668" s="70">
        <f t="shared" si="1"/>
        <v>215</v>
      </c>
    </row>
    <row r="669">
      <c r="A669" s="45" t="s">
        <v>1252</v>
      </c>
      <c r="B669" s="95" t="s">
        <v>33</v>
      </c>
      <c r="C669" s="97" t="s">
        <v>56</v>
      </c>
      <c r="D669" s="46"/>
      <c r="E669" s="46"/>
      <c r="F669" s="46" t="s">
        <v>82</v>
      </c>
      <c r="G669" s="46" t="s">
        <v>31</v>
      </c>
      <c r="H669" s="46" t="s">
        <v>31</v>
      </c>
      <c r="I669" s="46"/>
      <c r="J669" s="46"/>
      <c r="K669" s="46"/>
      <c r="L669" s="46"/>
      <c r="M669" s="46"/>
      <c r="N669" s="46"/>
      <c r="O669" s="46"/>
      <c r="P669" s="46" t="s">
        <v>3439</v>
      </c>
      <c r="Q669" s="70">
        <v>0.0</v>
      </c>
      <c r="R669" s="70">
        <v>0.0</v>
      </c>
      <c r="S669" s="70">
        <v>0.0</v>
      </c>
      <c r="T669" s="70">
        <v>3.0</v>
      </c>
      <c r="U669" s="70">
        <v>0.0</v>
      </c>
      <c r="V669" s="70">
        <v>0.0</v>
      </c>
      <c r="W669" s="70">
        <v>90.0</v>
      </c>
      <c r="X669" s="70">
        <v>100.0</v>
      </c>
      <c r="Y669" s="70">
        <v>90.0</v>
      </c>
      <c r="Z669" s="70">
        <v>125.0</v>
      </c>
      <c r="AA669" s="70">
        <v>85.0</v>
      </c>
      <c r="AB669" s="70">
        <v>90.0</v>
      </c>
      <c r="AC669" s="70">
        <v>580.0</v>
      </c>
      <c r="AD669" s="70">
        <v>96.67</v>
      </c>
      <c r="AE669" s="46"/>
      <c r="AF669" s="70">
        <f t="shared" si="1"/>
        <v>225</v>
      </c>
    </row>
    <row r="670">
      <c r="A670" s="45" t="s">
        <v>1537</v>
      </c>
      <c r="B670" s="104" t="s">
        <v>186</v>
      </c>
      <c r="C670" s="46"/>
      <c r="D670" s="46" t="s">
        <v>56</v>
      </c>
      <c r="E670" s="46"/>
      <c r="F670" s="46">
        <v>1.0</v>
      </c>
      <c r="G670" s="46"/>
      <c r="H670" s="46"/>
      <c r="I670" s="46"/>
      <c r="J670" s="46"/>
      <c r="K670" s="46"/>
      <c r="L670" s="46"/>
      <c r="M670" s="46"/>
      <c r="N670" s="46"/>
      <c r="O670" s="46"/>
      <c r="P670" s="46" t="s">
        <v>3440</v>
      </c>
      <c r="Q670" s="70">
        <v>0.0</v>
      </c>
      <c r="R670" s="70">
        <v>2.0</v>
      </c>
      <c r="S670" s="70">
        <v>0.0</v>
      </c>
      <c r="T670" s="70">
        <v>0.0</v>
      </c>
      <c r="U670" s="70">
        <v>0.0</v>
      </c>
      <c r="V670" s="70">
        <v>0.0</v>
      </c>
      <c r="W670" s="70">
        <v>61.0</v>
      </c>
      <c r="X670" s="70">
        <v>84.0</v>
      </c>
      <c r="Y670" s="70">
        <v>65.0</v>
      </c>
      <c r="Z670" s="70">
        <v>70.0</v>
      </c>
      <c r="AA670" s="70">
        <v>70.0</v>
      </c>
      <c r="AB670" s="70">
        <v>70.0</v>
      </c>
      <c r="AC670" s="70">
        <v>420.0</v>
      </c>
      <c r="AD670" s="70">
        <v>70.0</v>
      </c>
      <c r="AE670" s="46"/>
      <c r="AF670" s="70">
        <f t="shared" si="1"/>
        <v>154</v>
      </c>
    </row>
    <row r="671">
      <c r="A671" s="45" t="s">
        <v>1484</v>
      </c>
      <c r="B671" s="104" t="s">
        <v>186</v>
      </c>
      <c r="C671" s="97" t="s">
        <v>56</v>
      </c>
      <c r="D671" s="46"/>
      <c r="E671" s="46"/>
      <c r="F671" s="46">
        <v>0.0</v>
      </c>
      <c r="G671" s="46" t="s">
        <v>31</v>
      </c>
      <c r="H671" s="46"/>
      <c r="I671" s="46"/>
      <c r="J671" s="46"/>
      <c r="K671" s="46"/>
      <c r="L671" s="46"/>
      <c r="M671" s="46"/>
      <c r="N671" s="46"/>
      <c r="O671" s="46"/>
      <c r="P671" s="46" t="s">
        <v>3441</v>
      </c>
      <c r="Q671" s="70">
        <v>0.0</v>
      </c>
      <c r="R671" s="70">
        <v>3.0</v>
      </c>
      <c r="S671" s="70">
        <v>0.0</v>
      </c>
      <c r="T671" s="70">
        <v>0.0</v>
      </c>
      <c r="U671" s="70">
        <v>0.0</v>
      </c>
      <c r="V671" s="70">
        <v>0.0</v>
      </c>
      <c r="W671" s="70">
        <v>91.0</v>
      </c>
      <c r="X671" s="70">
        <v>134.0</v>
      </c>
      <c r="Y671" s="70">
        <v>95.0</v>
      </c>
      <c r="Z671" s="70">
        <v>100.0</v>
      </c>
      <c r="AA671" s="70">
        <v>100.0</v>
      </c>
      <c r="AB671" s="70">
        <v>80.0</v>
      </c>
      <c r="AC671" s="70">
        <v>600.0</v>
      </c>
      <c r="AD671" s="70">
        <v>100.0</v>
      </c>
      <c r="AE671" s="46"/>
      <c r="AF671" s="70">
        <f t="shared" si="1"/>
        <v>234</v>
      </c>
    </row>
    <row r="672">
      <c r="A672" s="45" t="s">
        <v>1460</v>
      </c>
      <c r="B672" s="105" t="s">
        <v>111</v>
      </c>
      <c r="C672" s="46"/>
      <c r="D672" s="46"/>
      <c r="E672" s="46" t="s">
        <v>31</v>
      </c>
      <c r="F672" s="46" t="s">
        <v>82</v>
      </c>
      <c r="G672" s="46" t="s">
        <v>31</v>
      </c>
      <c r="H672" s="46" t="s">
        <v>31</v>
      </c>
      <c r="I672" s="46"/>
      <c r="J672" s="46"/>
      <c r="K672" s="46"/>
      <c r="L672" s="46"/>
      <c r="M672" s="46"/>
      <c r="N672" s="46"/>
      <c r="O672" s="46"/>
      <c r="P672" s="46" t="s">
        <v>3381</v>
      </c>
      <c r="Q672" s="70">
        <v>0.0</v>
      </c>
      <c r="R672" s="70">
        <v>0.0</v>
      </c>
      <c r="S672" s="70">
        <v>0.0</v>
      </c>
      <c r="T672" s="70">
        <v>3.0</v>
      </c>
      <c r="U672" s="70">
        <v>0.0</v>
      </c>
      <c r="V672" s="70">
        <v>0.0</v>
      </c>
      <c r="W672" s="70">
        <v>106.0</v>
      </c>
      <c r="X672" s="70">
        <v>110.0</v>
      </c>
      <c r="Y672" s="70">
        <v>90.0</v>
      </c>
      <c r="Z672" s="70">
        <v>154.0</v>
      </c>
      <c r="AA672" s="70">
        <v>90.0</v>
      </c>
      <c r="AB672" s="70">
        <v>130.0</v>
      </c>
      <c r="AC672" s="70">
        <v>680.0</v>
      </c>
      <c r="AD672" s="70">
        <v>113.33</v>
      </c>
      <c r="AE672" s="46"/>
      <c r="AF672" s="70">
        <f t="shared" si="1"/>
        <v>264</v>
      </c>
    </row>
    <row r="673">
      <c r="A673" s="45" t="s">
        <v>1457</v>
      </c>
      <c r="B673" s="105" t="s">
        <v>111</v>
      </c>
      <c r="C673" s="46"/>
      <c r="D673" s="46"/>
      <c r="E673" s="46" t="s">
        <v>31</v>
      </c>
      <c r="F673" s="46" t="s">
        <v>82</v>
      </c>
      <c r="G673" s="46" t="s">
        <v>31</v>
      </c>
      <c r="H673" s="46" t="s">
        <v>31</v>
      </c>
      <c r="I673" s="46"/>
      <c r="J673" s="46"/>
      <c r="K673" s="46"/>
      <c r="L673" s="46"/>
      <c r="M673" s="46"/>
      <c r="N673" s="46"/>
      <c r="O673" s="46"/>
      <c r="P673" s="46" t="s">
        <v>3442</v>
      </c>
      <c r="Q673" s="70">
        <v>3.0</v>
      </c>
      <c r="R673" s="70">
        <v>0.0</v>
      </c>
      <c r="S673" s="70">
        <v>0.0</v>
      </c>
      <c r="T673" s="70">
        <v>0.0</v>
      </c>
      <c r="U673" s="70">
        <v>3.0</v>
      </c>
      <c r="V673" s="70">
        <v>0.0</v>
      </c>
      <c r="W673" s="70">
        <v>100.0</v>
      </c>
      <c r="X673" s="70">
        <v>100.0</v>
      </c>
      <c r="Y673" s="70">
        <v>100.0</v>
      </c>
      <c r="Z673" s="70">
        <v>100.0</v>
      </c>
      <c r="AA673" s="70">
        <v>100.0</v>
      </c>
      <c r="AB673" s="70">
        <v>100.0</v>
      </c>
      <c r="AC673" s="70">
        <v>600.0</v>
      </c>
      <c r="AD673" s="70">
        <v>100.0</v>
      </c>
      <c r="AE673" s="46"/>
      <c r="AF673" s="70">
        <f t="shared" si="1"/>
        <v>200</v>
      </c>
    </row>
    <row r="674">
      <c r="A674" s="45" t="s">
        <v>1483</v>
      </c>
      <c r="B674" s="99" t="s">
        <v>29</v>
      </c>
      <c r="C674" s="46"/>
      <c r="D674" s="46"/>
      <c r="E674" s="46"/>
      <c r="F674" s="46">
        <v>1.0</v>
      </c>
      <c r="G674" s="46"/>
      <c r="H674" s="46"/>
      <c r="I674" s="46"/>
      <c r="J674" s="46"/>
      <c r="K674" s="46"/>
      <c r="L674" s="46"/>
      <c r="M674" s="46"/>
      <c r="N674" s="46"/>
      <c r="O674" s="46"/>
      <c r="P674" s="46" t="s">
        <v>3443</v>
      </c>
      <c r="Q674" s="70">
        <v>0.0</v>
      </c>
      <c r="R674" s="70">
        <v>0.0</v>
      </c>
      <c r="S674" s="70">
        <v>1.0</v>
      </c>
      <c r="T674" s="70">
        <v>0.0</v>
      </c>
      <c r="U674" s="70">
        <v>0.0</v>
      </c>
      <c r="V674" s="70">
        <v>1.0</v>
      </c>
      <c r="W674" s="70">
        <v>60.0</v>
      </c>
      <c r="X674" s="70">
        <v>62.0</v>
      </c>
      <c r="Y674" s="70">
        <v>80.0</v>
      </c>
      <c r="Z674" s="70">
        <v>63.0</v>
      </c>
      <c r="AA674" s="70">
        <v>80.0</v>
      </c>
      <c r="AB674" s="70">
        <v>60.0</v>
      </c>
      <c r="AC674" s="70">
        <v>405.0</v>
      </c>
      <c r="AD674" s="70">
        <v>67.5</v>
      </c>
      <c r="AE674" s="46"/>
      <c r="AF674" s="70">
        <f t="shared" si="1"/>
        <v>125</v>
      </c>
    </row>
    <row r="675">
      <c r="A675" s="45" t="s">
        <v>1304</v>
      </c>
      <c r="B675" s="99" t="s">
        <v>29</v>
      </c>
      <c r="C675" s="46"/>
      <c r="D675" s="46"/>
      <c r="E675" s="46"/>
      <c r="F675" s="46">
        <v>0.0</v>
      </c>
      <c r="G675" s="46" t="s">
        <v>31</v>
      </c>
      <c r="H675" s="46"/>
      <c r="I675" s="46"/>
      <c r="J675" s="46"/>
      <c r="K675" s="46"/>
      <c r="L675" s="46"/>
      <c r="M675" s="46"/>
      <c r="N675" s="46"/>
      <c r="O675" s="46"/>
      <c r="P675" s="46" t="s">
        <v>3444</v>
      </c>
      <c r="Q675" s="70">
        <v>0.0</v>
      </c>
      <c r="R675" s="70">
        <v>0.0</v>
      </c>
      <c r="S675" s="70">
        <v>1.0</v>
      </c>
      <c r="T675" s="70">
        <v>0.0</v>
      </c>
      <c r="U675" s="70">
        <v>0.0</v>
      </c>
      <c r="V675" s="70">
        <v>2.0</v>
      </c>
      <c r="W675" s="70">
        <v>80.0</v>
      </c>
      <c r="X675" s="70">
        <v>82.0</v>
      </c>
      <c r="Y675" s="70">
        <v>100.0</v>
      </c>
      <c r="Z675" s="70">
        <v>83.0</v>
      </c>
      <c r="AA675" s="70">
        <v>100.0</v>
      </c>
      <c r="AB675" s="70">
        <v>80.0</v>
      </c>
      <c r="AC675" s="70">
        <v>525.0</v>
      </c>
      <c r="AD675" s="70">
        <v>87.5</v>
      </c>
      <c r="AE675" s="46"/>
      <c r="AF675" s="70">
        <f t="shared" si="1"/>
        <v>165</v>
      </c>
    </row>
    <row r="676">
      <c r="A676" s="45" t="s">
        <v>1485</v>
      </c>
      <c r="B676" s="95" t="s">
        <v>33</v>
      </c>
      <c r="C676" s="46"/>
      <c r="D676" s="46"/>
      <c r="E676" s="46"/>
      <c r="F676" s="46">
        <v>1.0</v>
      </c>
      <c r="G676" s="46"/>
      <c r="H676" s="46"/>
      <c r="I676" s="46"/>
      <c r="J676" s="46"/>
      <c r="K676" s="46"/>
      <c r="L676" s="46"/>
      <c r="M676" s="46"/>
      <c r="N676" s="46"/>
      <c r="O676" s="46"/>
      <c r="P676" s="46" t="s">
        <v>3445</v>
      </c>
      <c r="Q676" s="70">
        <v>0.0</v>
      </c>
      <c r="R676" s="70">
        <v>0.0</v>
      </c>
      <c r="S676" s="70">
        <v>0.0</v>
      </c>
      <c r="T676" s="70">
        <v>1.0</v>
      </c>
      <c r="U676" s="70">
        <v>0.0</v>
      </c>
      <c r="V676" s="70">
        <v>0.0</v>
      </c>
      <c r="W676" s="70">
        <v>58.0</v>
      </c>
      <c r="X676" s="70">
        <v>64.0</v>
      </c>
      <c r="Y676" s="70">
        <v>58.0</v>
      </c>
      <c r="Z676" s="70">
        <v>80.0</v>
      </c>
      <c r="AA676" s="70">
        <v>65.0</v>
      </c>
      <c r="AB676" s="70">
        <v>80.0</v>
      </c>
      <c r="AC676" s="70">
        <v>405.0</v>
      </c>
      <c r="AD676" s="70">
        <v>67.5</v>
      </c>
      <c r="AE676" s="46"/>
      <c r="AF676" s="70">
        <f t="shared" si="1"/>
        <v>144</v>
      </c>
    </row>
    <row r="677">
      <c r="A677" s="45" t="s">
        <v>1607</v>
      </c>
      <c r="B677" s="95" t="s">
        <v>33</v>
      </c>
      <c r="C677" s="46"/>
      <c r="D677" s="46"/>
      <c r="E677" s="46"/>
      <c r="F677" s="46">
        <v>0.0</v>
      </c>
      <c r="G677" s="46" t="s">
        <v>31</v>
      </c>
      <c r="H677" s="46"/>
      <c r="I677" s="46"/>
      <c r="J677" s="46"/>
      <c r="K677" s="46"/>
      <c r="L677" s="46"/>
      <c r="M677" s="46"/>
      <c r="N677" s="46"/>
      <c r="O677" s="46"/>
      <c r="P677" s="46" t="s">
        <v>3446</v>
      </c>
      <c r="Q677" s="70">
        <v>0.0</v>
      </c>
      <c r="R677" s="70">
        <v>0.0</v>
      </c>
      <c r="S677" s="70">
        <v>0.0</v>
      </c>
      <c r="T677" s="70">
        <v>3.0</v>
      </c>
      <c r="U677" s="70">
        <v>0.0</v>
      </c>
      <c r="V677" s="70">
        <v>0.0</v>
      </c>
      <c r="W677" s="70">
        <v>78.0</v>
      </c>
      <c r="X677" s="70">
        <v>84.0</v>
      </c>
      <c r="Y677" s="70">
        <v>78.0</v>
      </c>
      <c r="Z677" s="70">
        <v>109.0</v>
      </c>
      <c r="AA677" s="70">
        <v>85.0</v>
      </c>
      <c r="AB677" s="70">
        <v>100.0</v>
      </c>
      <c r="AC677" s="70">
        <v>534.0</v>
      </c>
      <c r="AD677" s="70">
        <v>89.0</v>
      </c>
      <c r="AE677" s="46"/>
      <c r="AF677" s="70">
        <f t="shared" si="1"/>
        <v>193</v>
      </c>
    </row>
    <row r="678">
      <c r="A678" s="45" t="s">
        <v>1487</v>
      </c>
      <c r="B678" s="93" t="s">
        <v>44</v>
      </c>
      <c r="C678" s="46"/>
      <c r="D678" s="46"/>
      <c r="E678" s="46"/>
      <c r="F678" s="46">
        <v>1.0</v>
      </c>
      <c r="G678" s="46"/>
      <c r="H678" s="46"/>
      <c r="I678" s="46"/>
      <c r="J678" s="46"/>
      <c r="K678" s="46"/>
      <c r="L678" s="46"/>
      <c r="M678" s="46"/>
      <c r="N678" s="46"/>
      <c r="O678" s="46"/>
      <c r="P678" s="46" t="s">
        <v>3447</v>
      </c>
      <c r="Q678" s="70">
        <v>0.0</v>
      </c>
      <c r="R678" s="70">
        <v>1.0</v>
      </c>
      <c r="S678" s="70">
        <v>1.0</v>
      </c>
      <c r="T678" s="70">
        <v>0.0</v>
      </c>
      <c r="U678" s="70">
        <v>0.0</v>
      </c>
      <c r="V678" s="70">
        <v>0.0</v>
      </c>
      <c r="W678" s="70">
        <v>65.0</v>
      </c>
      <c r="X678" s="70">
        <v>80.0</v>
      </c>
      <c r="Y678" s="70">
        <v>80.0</v>
      </c>
      <c r="Z678" s="70">
        <v>59.0</v>
      </c>
      <c r="AA678" s="70">
        <v>63.0</v>
      </c>
      <c r="AB678" s="70">
        <v>58.0</v>
      </c>
      <c r="AC678" s="70">
        <v>405.0</v>
      </c>
      <c r="AD678" s="70">
        <v>67.5</v>
      </c>
      <c r="AE678" s="46"/>
      <c r="AF678" s="70">
        <f t="shared" si="1"/>
        <v>139</v>
      </c>
    </row>
    <row r="679">
      <c r="A679" s="45" t="s">
        <v>1531</v>
      </c>
      <c r="B679" s="93" t="s">
        <v>44</v>
      </c>
      <c r="C679" s="46"/>
      <c r="D679" s="46"/>
      <c r="E679" s="46"/>
      <c r="F679" s="46">
        <v>0.0</v>
      </c>
      <c r="G679" s="46" t="s">
        <v>31</v>
      </c>
      <c r="H679" s="46"/>
      <c r="I679" s="46"/>
      <c r="J679" s="46"/>
      <c r="K679" s="46"/>
      <c r="L679" s="46"/>
      <c r="M679" s="46"/>
      <c r="N679" s="46"/>
      <c r="O679" s="46"/>
      <c r="P679" s="46" t="s">
        <v>3448</v>
      </c>
      <c r="Q679" s="70">
        <v>0.0</v>
      </c>
      <c r="R679" s="70">
        <v>2.0</v>
      </c>
      <c r="S679" s="70">
        <v>1.0</v>
      </c>
      <c r="T679" s="70">
        <v>0.0</v>
      </c>
      <c r="U679" s="70">
        <v>0.0</v>
      </c>
      <c r="V679" s="70">
        <v>0.0</v>
      </c>
      <c r="W679" s="70">
        <v>85.0</v>
      </c>
      <c r="X679" s="70">
        <v>105.0</v>
      </c>
      <c r="Y679" s="70">
        <v>100.0</v>
      </c>
      <c r="Z679" s="70">
        <v>79.0</v>
      </c>
      <c r="AA679" s="70">
        <v>83.0</v>
      </c>
      <c r="AB679" s="70">
        <v>78.0</v>
      </c>
      <c r="AC679" s="70">
        <v>530.0</v>
      </c>
      <c r="AD679" s="70">
        <v>88.33</v>
      </c>
      <c r="AE679" s="46"/>
      <c r="AF679" s="70">
        <f t="shared" si="1"/>
        <v>184</v>
      </c>
    </row>
    <row r="680">
      <c r="A680" s="45" t="s">
        <v>1177</v>
      </c>
      <c r="B680" s="69" t="s">
        <v>30</v>
      </c>
      <c r="C680" s="97" t="s">
        <v>56</v>
      </c>
      <c r="D680" s="46"/>
      <c r="E680" s="46"/>
      <c r="F680" s="46">
        <v>0.0</v>
      </c>
      <c r="G680" s="46" t="s">
        <v>31</v>
      </c>
      <c r="H680" s="46"/>
      <c r="I680" s="46"/>
      <c r="J680" s="46"/>
      <c r="K680" s="46"/>
      <c r="L680" s="46"/>
      <c r="M680" s="46"/>
      <c r="N680" s="46"/>
      <c r="O680" s="46"/>
      <c r="P680" s="46" t="s">
        <v>3449</v>
      </c>
      <c r="Q680" s="70">
        <v>0.0</v>
      </c>
      <c r="R680" s="70">
        <v>0.0</v>
      </c>
      <c r="S680" s="70">
        <v>0.0</v>
      </c>
      <c r="T680" s="70">
        <v>0.0</v>
      </c>
      <c r="U680" s="70">
        <v>0.0</v>
      </c>
      <c r="V680" s="70">
        <v>0.0</v>
      </c>
      <c r="W680" s="70">
        <v>85.0</v>
      </c>
      <c r="X680" s="70">
        <v>90.0</v>
      </c>
      <c r="Y680" s="70">
        <v>80.0</v>
      </c>
      <c r="Z680" s="70">
        <v>70.0</v>
      </c>
      <c r="AA680" s="70">
        <v>80.0</v>
      </c>
      <c r="AB680" s="70">
        <v>130.0</v>
      </c>
      <c r="AC680" s="70">
        <v>535.0</v>
      </c>
      <c r="AD680" s="70">
        <v>89.17</v>
      </c>
      <c r="AE680" s="46"/>
      <c r="AF680" s="70">
        <f t="shared" si="1"/>
        <v>160</v>
      </c>
    </row>
    <row r="681">
      <c r="A681" s="45" t="s">
        <v>1492</v>
      </c>
      <c r="B681" s="103" t="s">
        <v>172</v>
      </c>
      <c r="C681" s="46"/>
      <c r="D681" s="46"/>
      <c r="E681" s="46"/>
      <c r="F681" s="46">
        <v>2.0</v>
      </c>
      <c r="G681" s="46"/>
      <c r="H681" s="46"/>
      <c r="I681" s="46"/>
      <c r="J681" s="46"/>
      <c r="K681" s="46"/>
      <c r="L681" s="46"/>
      <c r="M681" s="46"/>
      <c r="N681" s="46"/>
      <c r="O681" s="46"/>
      <c r="P681" s="46" t="s">
        <v>3450</v>
      </c>
      <c r="Q681" s="70">
        <v>0.0</v>
      </c>
      <c r="R681" s="70">
        <v>0.0</v>
      </c>
      <c r="S681" s="70">
        <v>0.0</v>
      </c>
      <c r="T681" s="70">
        <v>0.0</v>
      </c>
      <c r="U681" s="70">
        <v>0.0</v>
      </c>
      <c r="V681" s="70">
        <v>1.0</v>
      </c>
      <c r="W681" s="70">
        <v>50.0</v>
      </c>
      <c r="X681" s="70">
        <v>25.0</v>
      </c>
      <c r="Y681" s="70">
        <v>28.0</v>
      </c>
      <c r="Z681" s="70">
        <v>45.0</v>
      </c>
      <c r="AA681" s="70">
        <v>55.0</v>
      </c>
      <c r="AB681" s="70">
        <v>15.0</v>
      </c>
      <c r="AC681" s="70">
        <v>218.0</v>
      </c>
      <c r="AD681" s="70">
        <v>36.33</v>
      </c>
      <c r="AE681" s="46"/>
      <c r="AF681" s="70">
        <f t="shared" si="1"/>
        <v>70</v>
      </c>
    </row>
    <row r="682">
      <c r="A682" s="45" t="s">
        <v>1486</v>
      </c>
      <c r="B682" s="103" t="s">
        <v>172</v>
      </c>
      <c r="C682" s="97" t="s">
        <v>56</v>
      </c>
      <c r="D682" s="46"/>
      <c r="E682" s="46"/>
      <c r="F682" s="46">
        <v>1.0</v>
      </c>
      <c r="G682" s="46"/>
      <c r="H682" s="46"/>
      <c r="I682" s="46"/>
      <c r="J682" s="46"/>
      <c r="K682" s="46"/>
      <c r="L682" s="46"/>
      <c r="M682" s="46"/>
      <c r="N682" s="46"/>
      <c r="O682" s="46"/>
      <c r="P682" s="46" t="s">
        <v>3451</v>
      </c>
      <c r="Q682" s="70">
        <v>0.0</v>
      </c>
      <c r="R682" s="70">
        <v>0.0</v>
      </c>
      <c r="S682" s="70">
        <v>0.0</v>
      </c>
      <c r="T682" s="70">
        <v>0.0</v>
      </c>
      <c r="U682" s="70">
        <v>0.0</v>
      </c>
      <c r="V682" s="70">
        <v>2.0</v>
      </c>
      <c r="W682" s="70">
        <v>55.0</v>
      </c>
      <c r="X682" s="70">
        <v>40.0</v>
      </c>
      <c r="Y682" s="70">
        <v>85.0</v>
      </c>
      <c r="Z682" s="70">
        <v>80.0</v>
      </c>
      <c r="AA682" s="70">
        <v>105.0</v>
      </c>
      <c r="AB682" s="70">
        <v>40.0</v>
      </c>
      <c r="AC682" s="70">
        <v>405.0</v>
      </c>
      <c r="AD682" s="70">
        <v>67.5</v>
      </c>
      <c r="AE682" s="46"/>
      <c r="AF682" s="70">
        <f t="shared" si="1"/>
        <v>120</v>
      </c>
    </row>
    <row r="683">
      <c r="A683" s="45" t="s">
        <v>1302</v>
      </c>
      <c r="B683" s="99" t="s">
        <v>29</v>
      </c>
      <c r="C683" s="46"/>
      <c r="D683" s="46"/>
      <c r="E683" s="46"/>
      <c r="F683" s="46">
        <v>0.0</v>
      </c>
      <c r="G683" s="46" t="s">
        <v>31</v>
      </c>
      <c r="H683" s="46"/>
      <c r="I683" s="46"/>
      <c r="J683" s="46"/>
      <c r="K683" s="46"/>
      <c r="L683" s="46"/>
      <c r="M683" s="46"/>
      <c r="N683" s="46"/>
      <c r="O683" s="46"/>
      <c r="P683" s="46" t="s">
        <v>3452</v>
      </c>
      <c r="Q683" s="70">
        <v>0.0</v>
      </c>
      <c r="R683" s="70">
        <v>0.0</v>
      </c>
      <c r="S683" s="70">
        <v>0.0</v>
      </c>
      <c r="T683" s="70">
        <v>0.0</v>
      </c>
      <c r="U683" s="70">
        <v>0.0</v>
      </c>
      <c r="V683" s="70">
        <v>3.0</v>
      </c>
      <c r="W683" s="70">
        <v>75.0</v>
      </c>
      <c r="X683" s="70">
        <v>80.0</v>
      </c>
      <c r="Y683" s="70">
        <v>95.0</v>
      </c>
      <c r="Z683" s="70">
        <v>90.0</v>
      </c>
      <c r="AA683" s="70">
        <v>100.0</v>
      </c>
      <c r="AB683" s="70">
        <v>50.0</v>
      </c>
      <c r="AC683" s="70">
        <v>490.0</v>
      </c>
      <c r="AD683" s="70">
        <v>81.67</v>
      </c>
      <c r="AE683" s="46"/>
      <c r="AF683" s="70">
        <f t="shared" si="1"/>
        <v>170</v>
      </c>
    </row>
    <row r="684">
      <c r="A684" s="45" t="s">
        <v>676</v>
      </c>
      <c r="B684" s="93" t="s">
        <v>44</v>
      </c>
      <c r="C684" s="46"/>
      <c r="D684" s="46"/>
      <c r="E684" s="46"/>
      <c r="F684" s="46">
        <v>0.0</v>
      </c>
      <c r="G684" s="46" t="s">
        <v>31</v>
      </c>
      <c r="H684" s="46"/>
      <c r="I684" s="46"/>
      <c r="J684" s="46"/>
      <c r="K684" s="46"/>
      <c r="L684" s="46"/>
      <c r="M684" s="46"/>
      <c r="N684" s="46"/>
      <c r="O684" s="46"/>
      <c r="P684" s="46" t="s">
        <v>3453</v>
      </c>
      <c r="Q684" s="70">
        <v>0.0</v>
      </c>
      <c r="R684" s="70">
        <v>0.0</v>
      </c>
      <c r="S684" s="70">
        <v>0.0</v>
      </c>
      <c r="T684" s="70">
        <v>0.0</v>
      </c>
      <c r="U684" s="70">
        <v>0.0</v>
      </c>
      <c r="V684" s="70">
        <v>3.0</v>
      </c>
      <c r="W684" s="70">
        <v>90.0</v>
      </c>
      <c r="X684" s="70">
        <v>75.0</v>
      </c>
      <c r="Y684" s="70">
        <v>75.0</v>
      </c>
      <c r="Z684" s="70">
        <v>90.0</v>
      </c>
      <c r="AA684" s="70">
        <v>100.0</v>
      </c>
      <c r="AB684" s="70">
        <v>70.0</v>
      </c>
      <c r="AC684" s="70">
        <v>500.0</v>
      </c>
      <c r="AD684" s="70">
        <v>83.33</v>
      </c>
      <c r="AE684" s="46"/>
      <c r="AF684" s="70">
        <f t="shared" si="1"/>
        <v>165</v>
      </c>
    </row>
    <row r="685">
      <c r="A685" s="45" t="s">
        <v>1359</v>
      </c>
      <c r="B685" s="99" t="s">
        <v>29</v>
      </c>
      <c r="C685" s="97" t="s">
        <v>56</v>
      </c>
      <c r="D685" s="46"/>
      <c r="E685" s="46"/>
      <c r="F685" s="46">
        <v>0.0</v>
      </c>
      <c r="G685" s="46" t="s">
        <v>31</v>
      </c>
      <c r="H685" s="46"/>
      <c r="I685" s="46"/>
      <c r="J685" s="46"/>
      <c r="K685" s="46"/>
      <c r="L685" s="46"/>
      <c r="M685" s="46"/>
      <c r="N685" s="46"/>
      <c r="O685" s="46"/>
      <c r="P685" s="46" t="s">
        <v>3454</v>
      </c>
      <c r="Q685" s="70">
        <v>0.0</v>
      </c>
      <c r="R685" s="70">
        <v>0.0</v>
      </c>
      <c r="S685" s="70">
        <v>0.0</v>
      </c>
      <c r="T685" s="70">
        <v>0.0</v>
      </c>
      <c r="U685" s="70">
        <v>0.0</v>
      </c>
      <c r="V685" s="70">
        <v>0.0</v>
      </c>
      <c r="W685" s="70">
        <v>75.0</v>
      </c>
      <c r="X685" s="70">
        <v>55.0</v>
      </c>
      <c r="Y685" s="70">
        <v>70.0</v>
      </c>
      <c r="Z685" s="70">
        <v>55.0</v>
      </c>
      <c r="AA685" s="70">
        <v>95.0</v>
      </c>
      <c r="AB685" s="70">
        <v>110.0</v>
      </c>
      <c r="AC685" s="70">
        <v>460.0</v>
      </c>
      <c r="AD685" s="70">
        <v>76.67</v>
      </c>
      <c r="AE685" s="46"/>
      <c r="AF685" s="70">
        <f t="shared" si="1"/>
        <v>110</v>
      </c>
    </row>
    <row r="686">
      <c r="A686" s="45" t="s">
        <v>148</v>
      </c>
      <c r="B686" s="99" t="s">
        <v>29</v>
      </c>
      <c r="C686" s="46"/>
      <c r="D686" s="46"/>
      <c r="E686" s="46"/>
      <c r="F686" s="46">
        <v>1.0</v>
      </c>
      <c r="G686" s="46"/>
      <c r="H686" s="46"/>
      <c r="I686" s="46"/>
      <c r="J686" s="46"/>
      <c r="K686" s="46"/>
      <c r="L686" s="46"/>
      <c r="M686" s="46"/>
      <c r="N686" s="46"/>
      <c r="O686" s="46"/>
      <c r="P686" s="46" t="s">
        <v>3455</v>
      </c>
      <c r="Q686" s="70">
        <v>0.0</v>
      </c>
      <c r="R686" s="70">
        <v>0.0</v>
      </c>
      <c r="S686" s="70">
        <v>0.0</v>
      </c>
      <c r="T686" s="70">
        <v>1.0</v>
      </c>
      <c r="U686" s="70">
        <v>0.0</v>
      </c>
      <c r="V686" s="70">
        <v>0.0</v>
      </c>
      <c r="W686" s="70">
        <v>30.0</v>
      </c>
      <c r="X686" s="70">
        <v>30.0</v>
      </c>
      <c r="Y686" s="70">
        <v>30.0</v>
      </c>
      <c r="Z686" s="70">
        <v>30.0</v>
      </c>
      <c r="AA686" s="70">
        <v>30.0</v>
      </c>
      <c r="AB686" s="70">
        <v>30.0</v>
      </c>
      <c r="AC686" s="70">
        <v>180.0</v>
      </c>
      <c r="AD686" s="70">
        <v>30.0</v>
      </c>
      <c r="AE686" s="46"/>
      <c r="AF686" s="70">
        <f t="shared" si="1"/>
        <v>60</v>
      </c>
    </row>
    <row r="687">
      <c r="A687" s="45" t="s">
        <v>1219</v>
      </c>
      <c r="B687" s="105" t="s">
        <v>111</v>
      </c>
      <c r="C687" s="46"/>
      <c r="D687" s="46"/>
      <c r="E687" s="46"/>
      <c r="F687" s="46">
        <v>0.0</v>
      </c>
      <c r="G687" s="46" t="s">
        <v>31</v>
      </c>
      <c r="H687" s="46"/>
      <c r="I687" s="46"/>
      <c r="J687" s="46"/>
      <c r="K687" s="46"/>
      <c r="L687" s="46"/>
      <c r="M687" s="46"/>
      <c r="N687" s="46"/>
      <c r="O687" s="46"/>
      <c r="P687" s="46" t="s">
        <v>3456</v>
      </c>
      <c r="Q687" s="70">
        <v>0.0</v>
      </c>
      <c r="R687" s="70">
        <v>0.0</v>
      </c>
      <c r="S687" s="70">
        <v>0.0</v>
      </c>
      <c r="T687" s="70">
        <v>2.0</v>
      </c>
      <c r="U687" s="70">
        <v>0.0</v>
      </c>
      <c r="V687" s="70">
        <v>0.0</v>
      </c>
      <c r="W687" s="70">
        <v>65.0</v>
      </c>
      <c r="X687" s="70">
        <v>65.0</v>
      </c>
      <c r="Y687" s="70">
        <v>60.0</v>
      </c>
      <c r="Z687" s="70">
        <v>130.0</v>
      </c>
      <c r="AA687" s="70">
        <v>95.0</v>
      </c>
      <c r="AB687" s="70">
        <v>110.0</v>
      </c>
      <c r="AC687" s="70">
        <v>525.0</v>
      </c>
      <c r="AD687" s="70">
        <v>87.5</v>
      </c>
      <c r="AE687" s="46"/>
      <c r="AF687" s="70">
        <f t="shared" si="1"/>
        <v>195</v>
      </c>
    </row>
    <row r="688">
      <c r="A688" s="45" t="s">
        <v>1197</v>
      </c>
      <c r="B688" s="80" t="s">
        <v>147</v>
      </c>
      <c r="C688" s="46"/>
      <c r="D688" s="46"/>
      <c r="E688" s="46"/>
      <c r="F688" s="46">
        <v>0.0</v>
      </c>
      <c r="G688" s="46" t="s">
        <v>31</v>
      </c>
      <c r="H688" s="46"/>
      <c r="I688" s="46"/>
      <c r="J688" s="46"/>
      <c r="K688" s="46"/>
      <c r="L688" s="46"/>
      <c r="M688" s="46"/>
      <c r="N688" s="46"/>
      <c r="O688" s="46"/>
      <c r="P688" s="46" t="s">
        <v>3457</v>
      </c>
      <c r="Q688" s="70">
        <v>0.0</v>
      </c>
      <c r="R688" s="70">
        <v>0.0</v>
      </c>
      <c r="S688" s="70">
        <v>0.0</v>
      </c>
      <c r="T688" s="70">
        <v>0.0</v>
      </c>
      <c r="U688" s="70">
        <v>0.0</v>
      </c>
      <c r="V688" s="70">
        <v>2.0</v>
      </c>
      <c r="W688" s="70">
        <v>95.0</v>
      </c>
      <c r="X688" s="70">
        <v>65.0</v>
      </c>
      <c r="Y688" s="70">
        <v>110.0</v>
      </c>
      <c r="Z688" s="70">
        <v>60.0</v>
      </c>
      <c r="AA688" s="70">
        <v>130.0</v>
      </c>
      <c r="AB688" s="70">
        <v>65.0</v>
      </c>
      <c r="AC688" s="70">
        <v>525.0</v>
      </c>
      <c r="AD688" s="70">
        <v>87.5</v>
      </c>
      <c r="AE688" s="46"/>
      <c r="AF688" s="70">
        <f t="shared" si="1"/>
        <v>125</v>
      </c>
    </row>
    <row r="689">
      <c r="A689" s="45" t="s">
        <v>954</v>
      </c>
      <c r="B689" s="93" t="s">
        <v>44</v>
      </c>
      <c r="C689" s="105" t="s">
        <v>111</v>
      </c>
      <c r="D689" s="46"/>
      <c r="E689" s="46"/>
      <c r="F689" s="46">
        <v>0.0</v>
      </c>
      <c r="G689" s="46" t="s">
        <v>31</v>
      </c>
      <c r="H689" s="46"/>
      <c r="I689" s="46"/>
      <c r="J689" s="46"/>
      <c r="K689" s="46"/>
      <c r="L689" s="46"/>
      <c r="M689" s="46"/>
      <c r="N689" s="46"/>
      <c r="O689" s="46"/>
      <c r="P689" s="46" t="s">
        <v>3458</v>
      </c>
      <c r="Q689" s="70">
        <v>0.0</v>
      </c>
      <c r="R689" s="70">
        <v>0.0</v>
      </c>
      <c r="S689" s="70">
        <v>0.0</v>
      </c>
      <c r="T689" s="70">
        <v>0.0</v>
      </c>
      <c r="U689" s="70">
        <v>0.0</v>
      </c>
      <c r="V689" s="70">
        <v>3.0</v>
      </c>
      <c r="W689" s="70">
        <v>95.0</v>
      </c>
      <c r="X689" s="70">
        <v>75.0</v>
      </c>
      <c r="Y689" s="92">
        <v>80.0</v>
      </c>
      <c r="Z689" s="70">
        <v>100.0</v>
      </c>
      <c r="AA689" s="92">
        <v>110.0</v>
      </c>
      <c r="AB689" s="70">
        <v>30.0</v>
      </c>
      <c r="AC689" s="70">
        <v>490.0</v>
      </c>
      <c r="AD689" s="70">
        <v>81.67</v>
      </c>
      <c r="AE689" s="46"/>
      <c r="AF689" s="70">
        <f t="shared" si="1"/>
        <v>175</v>
      </c>
    </row>
    <row r="690">
      <c r="A690" s="45" t="s">
        <v>1239</v>
      </c>
      <c r="B690" s="105" t="s">
        <v>111</v>
      </c>
      <c r="C690" s="46"/>
      <c r="D690" s="46"/>
      <c r="E690" s="46"/>
      <c r="F690" s="46">
        <v>0.0</v>
      </c>
      <c r="G690" s="46" t="s">
        <v>31</v>
      </c>
      <c r="H690" s="46"/>
      <c r="I690" s="46"/>
      <c r="J690" s="46"/>
      <c r="K690" s="46"/>
      <c r="L690" s="46"/>
      <c r="M690" s="46"/>
      <c r="N690" s="46"/>
      <c r="O690" s="46"/>
      <c r="P690" s="46" t="s">
        <v>3459</v>
      </c>
      <c r="Q690" s="70">
        <v>2.0</v>
      </c>
      <c r="R690" s="70">
        <v>0.0</v>
      </c>
      <c r="S690" s="70">
        <v>0.0</v>
      </c>
      <c r="T690" s="70">
        <v>0.0</v>
      </c>
      <c r="U690" s="70">
        <v>2.0</v>
      </c>
      <c r="V690" s="70">
        <v>0.0</v>
      </c>
      <c r="W690" s="70">
        <v>190.0</v>
      </c>
      <c r="X690" s="70">
        <v>33.0</v>
      </c>
      <c r="Y690" s="70">
        <v>58.0</v>
      </c>
      <c r="Z690" s="70">
        <v>33.0</v>
      </c>
      <c r="AA690" s="70">
        <v>58.0</v>
      </c>
      <c r="AB690" s="70">
        <v>33.0</v>
      </c>
      <c r="AC690" s="70">
        <v>405.0</v>
      </c>
      <c r="AD690" s="70">
        <v>67.5</v>
      </c>
      <c r="AE690" s="46"/>
      <c r="AF690" s="70">
        <f t="shared" si="1"/>
        <v>66</v>
      </c>
    </row>
    <row r="691">
      <c r="A691" s="45" t="s">
        <v>1132</v>
      </c>
      <c r="B691" s="96" t="s">
        <v>90</v>
      </c>
      <c r="C691" s="87" t="s">
        <v>131</v>
      </c>
      <c r="D691" s="46"/>
      <c r="E691" s="46"/>
      <c r="F691" s="46">
        <v>0.0</v>
      </c>
      <c r="G691" s="46" t="s">
        <v>31</v>
      </c>
      <c r="H691" s="46"/>
      <c r="I691" s="46"/>
      <c r="J691" s="46"/>
      <c r="K691" s="46"/>
      <c r="L691" s="46"/>
      <c r="M691" s="46"/>
      <c r="N691" s="46"/>
      <c r="O691" s="46"/>
      <c r="P691" s="46" t="s">
        <v>3384</v>
      </c>
      <c r="Q691" s="70">
        <v>0.0</v>
      </c>
      <c r="R691" s="70">
        <v>2.0</v>
      </c>
      <c r="S691" s="70">
        <v>0.0</v>
      </c>
      <c r="T691" s="70">
        <v>0.0</v>
      </c>
      <c r="U691" s="70">
        <v>0.0</v>
      </c>
      <c r="V691" s="70">
        <v>0.0</v>
      </c>
      <c r="W691" s="70">
        <v>70.0</v>
      </c>
      <c r="X691" s="70">
        <v>130.0</v>
      </c>
      <c r="Y691" s="70">
        <v>100.0</v>
      </c>
      <c r="Z691" s="70">
        <v>55.0</v>
      </c>
      <c r="AA691" s="70">
        <v>80.0</v>
      </c>
      <c r="AB691" s="70">
        <v>65.0</v>
      </c>
      <c r="AC691" s="70">
        <v>500.0</v>
      </c>
      <c r="AD691" s="70">
        <v>83.33</v>
      </c>
      <c r="AE691" s="46"/>
      <c r="AF691" s="70">
        <f t="shared" si="1"/>
        <v>185</v>
      </c>
    </row>
    <row r="692">
      <c r="A692" s="45" t="s">
        <v>478</v>
      </c>
      <c r="B692" s="102" t="s">
        <v>71</v>
      </c>
      <c r="C692" s="46"/>
      <c r="D692" s="46"/>
      <c r="E692" s="46"/>
      <c r="F692" s="46">
        <v>1.0</v>
      </c>
      <c r="G692" s="46"/>
      <c r="H692" s="46"/>
      <c r="I692" s="46"/>
      <c r="J692" s="46"/>
      <c r="K692" s="46"/>
      <c r="L692" s="46"/>
      <c r="M692" s="46"/>
      <c r="N692" s="46"/>
      <c r="O692" s="46"/>
      <c r="P692" s="46" t="s">
        <v>3460</v>
      </c>
      <c r="Q692" s="70">
        <v>0.0</v>
      </c>
      <c r="R692" s="70">
        <v>0.0</v>
      </c>
      <c r="S692" s="70">
        <v>0.0</v>
      </c>
      <c r="T692" s="70">
        <v>2.0</v>
      </c>
      <c r="U692" s="70">
        <v>0.0</v>
      </c>
      <c r="V692" s="70">
        <v>0.0</v>
      </c>
      <c r="W692" s="70">
        <v>85.0</v>
      </c>
      <c r="X692" s="70">
        <v>80.0</v>
      </c>
      <c r="Y692" s="70">
        <v>90.0</v>
      </c>
      <c r="Z692" s="70">
        <v>105.0</v>
      </c>
      <c r="AA692" s="70">
        <v>95.0</v>
      </c>
      <c r="AB692" s="70">
        <v>60.0</v>
      </c>
      <c r="AC692" s="70">
        <v>515.0</v>
      </c>
      <c r="AD692" s="70">
        <v>85.83</v>
      </c>
      <c r="AE692" s="46"/>
      <c r="AF692" s="70">
        <f t="shared" si="1"/>
        <v>185</v>
      </c>
    </row>
    <row r="693">
      <c r="A693" s="45" t="s">
        <v>1223</v>
      </c>
      <c r="B693" s="98" t="s">
        <v>226</v>
      </c>
      <c r="C693" s="46"/>
      <c r="D693" s="46"/>
      <c r="E693" s="46"/>
      <c r="F693" s="46">
        <v>0.0</v>
      </c>
      <c r="G693" s="46" t="s">
        <v>31</v>
      </c>
      <c r="H693" s="46"/>
      <c r="I693" s="46"/>
      <c r="J693" s="46"/>
      <c r="K693" s="46"/>
      <c r="L693" s="46"/>
      <c r="M693" s="46"/>
      <c r="N693" s="46"/>
      <c r="O693" s="46"/>
      <c r="P693" s="46" t="s">
        <v>3461</v>
      </c>
      <c r="Q693" s="70">
        <v>0.0</v>
      </c>
      <c r="R693" s="70">
        <v>0.0</v>
      </c>
      <c r="S693" s="70">
        <v>0.0</v>
      </c>
      <c r="T693" s="70">
        <v>0.0</v>
      </c>
      <c r="U693" s="70">
        <v>0.0</v>
      </c>
      <c r="V693" s="70">
        <v>2.0</v>
      </c>
      <c r="W693" s="70">
        <v>50.0</v>
      </c>
      <c r="X693" s="70">
        <v>95.0</v>
      </c>
      <c r="Y693" s="70">
        <v>95.0</v>
      </c>
      <c r="Z693" s="70">
        <v>35.0</v>
      </c>
      <c r="AA693" s="70">
        <v>110.0</v>
      </c>
      <c r="AB693" s="70">
        <v>70.0</v>
      </c>
      <c r="AC693" s="70">
        <v>455.0</v>
      </c>
      <c r="AD693" s="70">
        <v>75.83</v>
      </c>
      <c r="AE693" s="46"/>
      <c r="AF693" s="70">
        <f t="shared" si="1"/>
        <v>130</v>
      </c>
    </row>
    <row r="694">
      <c r="A694" s="45" t="s">
        <v>1520</v>
      </c>
      <c r="B694" s="102" t="s">
        <v>71</v>
      </c>
      <c r="C694" s="46"/>
      <c r="D694" s="46"/>
      <c r="E694" s="46"/>
      <c r="F694" s="46">
        <v>0.0</v>
      </c>
      <c r="G694" s="46" t="s">
        <v>31</v>
      </c>
      <c r="H694" s="46"/>
      <c r="I694" s="46"/>
      <c r="J694" s="46"/>
      <c r="K694" s="46"/>
      <c r="L694" s="46"/>
      <c r="M694" s="46"/>
      <c r="N694" s="46"/>
      <c r="O694" s="46"/>
      <c r="P694" s="46" t="s">
        <v>3462</v>
      </c>
      <c r="Q694" s="70">
        <v>3.0</v>
      </c>
      <c r="R694" s="70">
        <v>0.0</v>
      </c>
      <c r="S694" s="70">
        <v>0.0</v>
      </c>
      <c r="T694" s="70">
        <v>0.0</v>
      </c>
      <c r="U694" s="70">
        <v>3.0</v>
      </c>
      <c r="V694" s="70">
        <v>0.0</v>
      </c>
      <c r="W694" s="70">
        <v>255.0</v>
      </c>
      <c r="X694" s="70">
        <v>10.0</v>
      </c>
      <c r="Y694" s="70">
        <v>10.0</v>
      </c>
      <c r="Z694" s="70">
        <v>75.0</v>
      </c>
      <c r="AA694" s="70">
        <v>135.0</v>
      </c>
      <c r="AB694" s="70">
        <v>55.0</v>
      </c>
      <c r="AC694" s="70">
        <v>540.0</v>
      </c>
      <c r="AD694" s="70">
        <v>90.0</v>
      </c>
      <c r="AE694" s="46"/>
      <c r="AF694" s="70">
        <f t="shared" si="1"/>
        <v>85</v>
      </c>
    </row>
    <row r="695">
      <c r="A695" s="45" t="s">
        <v>1274</v>
      </c>
      <c r="B695" s="107" t="s">
        <v>81</v>
      </c>
      <c r="C695" s="46"/>
      <c r="D695" s="46"/>
      <c r="E695" s="46" t="s">
        <v>31</v>
      </c>
      <c r="F695" s="46" t="s">
        <v>82</v>
      </c>
      <c r="G695" s="46" t="s">
        <v>31</v>
      </c>
      <c r="H695" s="46" t="s">
        <v>31</v>
      </c>
      <c r="I695" s="46"/>
      <c r="J695" s="46"/>
      <c r="K695" s="46"/>
      <c r="L695" s="46"/>
      <c r="M695" s="46"/>
      <c r="N695" s="46"/>
      <c r="O695" s="46"/>
      <c r="P695" s="46" t="s">
        <v>3463</v>
      </c>
      <c r="Q695" s="70">
        <v>0.0</v>
      </c>
      <c r="R695" s="70">
        <v>0.0</v>
      </c>
      <c r="S695" s="70">
        <v>0.0</v>
      </c>
      <c r="T695" s="70">
        <v>1.0</v>
      </c>
      <c r="U695" s="70">
        <v>0.0</v>
      </c>
      <c r="V695" s="70">
        <v>0.0</v>
      </c>
      <c r="W695" s="70">
        <v>90.0</v>
      </c>
      <c r="X695" s="70">
        <v>85.0</v>
      </c>
      <c r="Y695" s="70">
        <v>75.0</v>
      </c>
      <c r="Z695" s="70">
        <v>115.0</v>
      </c>
      <c r="AA695" s="70">
        <v>100.0</v>
      </c>
      <c r="AB695" s="70">
        <v>115.0</v>
      </c>
      <c r="AC695" s="70">
        <v>580.0</v>
      </c>
      <c r="AD695" s="70">
        <v>96.67</v>
      </c>
      <c r="AE695" s="46"/>
      <c r="AF695" s="70">
        <f t="shared" si="1"/>
        <v>200</v>
      </c>
    </row>
    <row r="696">
      <c r="A696" s="45" t="s">
        <v>1271</v>
      </c>
      <c r="B696" s="95" t="s">
        <v>33</v>
      </c>
      <c r="C696" s="46"/>
      <c r="D696" s="46"/>
      <c r="E696" s="46" t="s">
        <v>31</v>
      </c>
      <c r="F696" s="46" t="s">
        <v>82</v>
      </c>
      <c r="G696" s="46" t="s">
        <v>31</v>
      </c>
      <c r="H696" s="46" t="s">
        <v>31</v>
      </c>
      <c r="I696" s="46"/>
      <c r="J696" s="46"/>
      <c r="K696" s="46"/>
      <c r="L696" s="46"/>
      <c r="M696" s="46"/>
      <c r="N696" s="46"/>
      <c r="O696" s="46"/>
      <c r="P696" s="46" t="s">
        <v>3464</v>
      </c>
      <c r="Q696" s="70">
        <v>1.0</v>
      </c>
      <c r="R696" s="70">
        <v>2.0</v>
      </c>
      <c r="S696" s="70">
        <v>0.0</v>
      </c>
      <c r="T696" s="70">
        <v>0.0</v>
      </c>
      <c r="U696" s="70">
        <v>1.0</v>
      </c>
      <c r="V696" s="70">
        <v>0.0</v>
      </c>
      <c r="W696" s="70">
        <v>115.0</v>
      </c>
      <c r="X696" s="70">
        <v>115.0</v>
      </c>
      <c r="Y696" s="70">
        <v>85.0</v>
      </c>
      <c r="Z696" s="70">
        <v>90.0</v>
      </c>
      <c r="AA696" s="70">
        <v>75.0</v>
      </c>
      <c r="AB696" s="70">
        <v>100.0</v>
      </c>
      <c r="AC696" s="70">
        <v>580.0</v>
      </c>
      <c r="AD696" s="70">
        <v>96.67</v>
      </c>
      <c r="AE696" s="46"/>
      <c r="AF696" s="70">
        <f t="shared" si="1"/>
        <v>205</v>
      </c>
    </row>
    <row r="697">
      <c r="A697" s="45" t="s">
        <v>1277</v>
      </c>
      <c r="B697" s="93" t="s">
        <v>44</v>
      </c>
      <c r="C697" s="46"/>
      <c r="D697" s="46"/>
      <c r="E697" s="46" t="s">
        <v>31</v>
      </c>
      <c r="F697" s="46" t="s">
        <v>82</v>
      </c>
      <c r="G697" s="46" t="s">
        <v>31</v>
      </c>
      <c r="H697" s="46" t="s">
        <v>31</v>
      </c>
      <c r="I697" s="46"/>
      <c r="J697" s="46"/>
      <c r="K697" s="46"/>
      <c r="L697" s="46"/>
      <c r="M697" s="46"/>
      <c r="N697" s="46"/>
      <c r="O697" s="46"/>
      <c r="P697" s="46" t="s">
        <v>3465</v>
      </c>
      <c r="Q697" s="70">
        <v>0.0</v>
      </c>
      <c r="R697" s="70">
        <v>0.0</v>
      </c>
      <c r="S697" s="70">
        <v>1.0</v>
      </c>
      <c r="T697" s="70">
        <v>0.0</v>
      </c>
      <c r="U697" s="70">
        <v>0.0</v>
      </c>
      <c r="V697" s="70">
        <v>2.0</v>
      </c>
      <c r="W697" s="92">
        <v>100.0</v>
      </c>
      <c r="X697" s="70">
        <v>75.0</v>
      </c>
      <c r="Y697" s="92">
        <v>115.0</v>
      </c>
      <c r="Z697" s="70">
        <v>90.0</v>
      </c>
      <c r="AA697" s="92">
        <v>115.0</v>
      </c>
      <c r="AB697" s="70">
        <v>85.0</v>
      </c>
      <c r="AC697" s="70">
        <v>580.0</v>
      </c>
      <c r="AD697" s="70">
        <v>96.67</v>
      </c>
      <c r="AE697" s="46"/>
      <c r="AF697" s="70">
        <f t="shared" si="1"/>
        <v>165</v>
      </c>
    </row>
    <row r="698">
      <c r="A698" s="45" t="s">
        <v>1572</v>
      </c>
      <c r="B698" s="101" t="s">
        <v>121</v>
      </c>
      <c r="C698" s="94" t="s">
        <v>128</v>
      </c>
      <c r="D698" s="46" t="s">
        <v>147</v>
      </c>
      <c r="E698" s="46"/>
      <c r="F698" s="46">
        <v>1.0</v>
      </c>
      <c r="G698" s="46"/>
      <c r="H698" s="46"/>
      <c r="I698" s="46"/>
      <c r="J698" s="46"/>
      <c r="K698" s="46"/>
      <c r="L698" s="46"/>
      <c r="M698" s="46"/>
      <c r="N698" s="46"/>
      <c r="O698" s="46"/>
      <c r="P698" s="46" t="s">
        <v>3466</v>
      </c>
      <c r="Q698" s="70">
        <v>0.0</v>
      </c>
      <c r="R698" s="70">
        <v>2.0</v>
      </c>
      <c r="S698" s="70">
        <v>0.0</v>
      </c>
      <c r="T698" s="70">
        <v>0.0</v>
      </c>
      <c r="U698" s="70">
        <v>0.0</v>
      </c>
      <c r="V698" s="70">
        <v>0.0</v>
      </c>
      <c r="W698" s="70">
        <v>70.0</v>
      </c>
      <c r="X698" s="70">
        <v>84.0</v>
      </c>
      <c r="Y698" s="70">
        <v>70.0</v>
      </c>
      <c r="Z698" s="70">
        <v>65.0</v>
      </c>
      <c r="AA698" s="70">
        <v>70.0</v>
      </c>
      <c r="AB698" s="70">
        <v>51.0</v>
      </c>
      <c r="AC698" s="70">
        <v>410.0</v>
      </c>
      <c r="AD698" s="70">
        <v>68.33</v>
      </c>
      <c r="AE698" s="46"/>
      <c r="AF698" s="70">
        <f t="shared" si="1"/>
        <v>149</v>
      </c>
    </row>
    <row r="699">
      <c r="A699" s="45" t="s">
        <v>1605</v>
      </c>
      <c r="B699" s="101" t="s">
        <v>121</v>
      </c>
      <c r="C699" s="80" t="s">
        <v>147</v>
      </c>
      <c r="D699" s="46"/>
      <c r="E699" s="46"/>
      <c r="F699" s="46">
        <v>0.0</v>
      </c>
      <c r="G699" s="46" t="s">
        <v>31</v>
      </c>
      <c r="H699" s="46"/>
      <c r="I699" s="46"/>
      <c r="J699" s="46"/>
      <c r="K699" s="46"/>
      <c r="L699" s="46"/>
      <c r="M699" s="46"/>
      <c r="N699" s="46"/>
      <c r="O699" s="46"/>
      <c r="P699" s="46" t="s">
        <v>3386</v>
      </c>
      <c r="Q699" s="70">
        <v>0.0</v>
      </c>
      <c r="R699" s="70">
        <v>3.0</v>
      </c>
      <c r="S699" s="70">
        <v>0.0</v>
      </c>
      <c r="T699" s="70">
        <v>0.0</v>
      </c>
      <c r="U699" s="70">
        <v>0.0</v>
      </c>
      <c r="V699" s="70">
        <v>0.0</v>
      </c>
      <c r="W699" s="70">
        <v>100.0</v>
      </c>
      <c r="X699" s="70">
        <v>134.0</v>
      </c>
      <c r="Y699" s="70">
        <v>110.0</v>
      </c>
      <c r="Z699" s="70">
        <v>95.0</v>
      </c>
      <c r="AA699" s="70">
        <v>100.0</v>
      </c>
      <c r="AB699" s="70">
        <v>61.0</v>
      </c>
      <c r="AC699" s="70">
        <v>600.0</v>
      </c>
      <c r="AD699" s="70">
        <v>100.0</v>
      </c>
      <c r="AE699" s="46"/>
      <c r="AF699" s="70">
        <f t="shared" si="1"/>
        <v>229</v>
      </c>
    </row>
    <row r="700">
      <c r="A700" s="45" t="s">
        <v>1415</v>
      </c>
      <c r="B700" s="105" t="s">
        <v>111</v>
      </c>
      <c r="C700" s="97" t="s">
        <v>56</v>
      </c>
      <c r="D700" s="46"/>
      <c r="E700" s="46"/>
      <c r="F700" s="46" t="s">
        <v>82</v>
      </c>
      <c r="G700" s="46" t="s">
        <v>31</v>
      </c>
      <c r="H700" s="46" t="s">
        <v>31</v>
      </c>
      <c r="I700" s="46"/>
      <c r="J700" s="46"/>
      <c r="K700" s="46"/>
      <c r="L700" s="46"/>
      <c r="M700" s="46"/>
      <c r="N700" s="46"/>
      <c r="O700" s="46"/>
      <c r="P700" s="46" t="s">
        <v>3467</v>
      </c>
      <c r="Q700" s="70">
        <v>0.0</v>
      </c>
      <c r="R700" s="70">
        <v>0.0</v>
      </c>
      <c r="S700" s="70">
        <v>0.0</v>
      </c>
      <c r="T700" s="70">
        <v>0.0</v>
      </c>
      <c r="U700" s="70">
        <v>0.0</v>
      </c>
      <c r="V700" s="70">
        <v>3.0</v>
      </c>
      <c r="W700" s="70">
        <v>106.0</v>
      </c>
      <c r="X700" s="70">
        <v>90.0</v>
      </c>
      <c r="Y700" s="70">
        <v>130.0</v>
      </c>
      <c r="Z700" s="70">
        <v>90.0</v>
      </c>
      <c r="AA700" s="70">
        <v>154.0</v>
      </c>
      <c r="AB700" s="70">
        <v>110.0</v>
      </c>
      <c r="AC700" s="70">
        <v>680.0</v>
      </c>
      <c r="AD700" s="70">
        <v>113.33</v>
      </c>
      <c r="AE700" s="46"/>
      <c r="AF700" s="70">
        <f t="shared" si="1"/>
        <v>180</v>
      </c>
    </row>
    <row r="701">
      <c r="A701" s="45" t="s">
        <v>2718</v>
      </c>
      <c r="B701" s="95" t="s">
        <v>33</v>
      </c>
      <c r="C701" s="97" t="s">
        <v>56</v>
      </c>
      <c r="D701" s="46"/>
      <c r="E701" s="46"/>
      <c r="F701" s="46" t="s">
        <v>82</v>
      </c>
      <c r="G701" s="46" t="s">
        <v>31</v>
      </c>
      <c r="H701" s="46" t="s">
        <v>31</v>
      </c>
      <c r="I701" s="46"/>
      <c r="J701" s="46"/>
      <c r="K701" s="46"/>
      <c r="L701" s="46"/>
      <c r="M701" s="46"/>
      <c r="N701" s="46"/>
      <c r="O701" s="46"/>
      <c r="P701" s="46" t="s">
        <v>3468</v>
      </c>
      <c r="Q701" s="70">
        <v>0.0</v>
      </c>
      <c r="R701" s="70">
        <v>0.0</v>
      </c>
      <c r="S701" s="70">
        <v>0.0</v>
      </c>
      <c r="T701" s="70">
        <v>0.0</v>
      </c>
      <c r="U701" s="70">
        <v>0.0</v>
      </c>
      <c r="V701" s="70">
        <v>3.0</v>
      </c>
      <c r="W701" s="70">
        <v>106.0</v>
      </c>
      <c r="X701" s="70">
        <v>130.0</v>
      </c>
      <c r="Y701" s="70">
        <v>90.0</v>
      </c>
      <c r="Z701" s="70">
        <v>110.0</v>
      </c>
      <c r="AA701" s="70">
        <v>154.0</v>
      </c>
      <c r="AB701" s="70">
        <v>90.0</v>
      </c>
      <c r="AC701" s="70">
        <v>680.0</v>
      </c>
      <c r="AD701" s="70">
        <v>113.33</v>
      </c>
      <c r="AE701" s="46"/>
      <c r="AF701" s="70">
        <f t="shared" si="1"/>
        <v>240</v>
      </c>
    </row>
    <row r="702">
      <c r="A702" s="45" t="s">
        <v>1331</v>
      </c>
      <c r="B702" s="105" t="s">
        <v>111</v>
      </c>
      <c r="C702" s="99" t="s">
        <v>29</v>
      </c>
      <c r="D702" s="46"/>
      <c r="E702" s="46"/>
      <c r="F702" s="46" t="s">
        <v>82</v>
      </c>
      <c r="G702" s="46" t="s">
        <v>31</v>
      </c>
      <c r="H702" s="46" t="s">
        <v>31</v>
      </c>
      <c r="I702" s="46"/>
      <c r="J702" s="46"/>
      <c r="K702" s="46"/>
      <c r="L702" s="46"/>
      <c r="M702" s="46"/>
      <c r="N702" s="46"/>
      <c r="O702" s="46"/>
      <c r="P702" s="46" t="s">
        <v>3469</v>
      </c>
      <c r="Q702" s="70">
        <v>3.0</v>
      </c>
      <c r="R702" s="70">
        <v>0.0</v>
      </c>
      <c r="S702" s="70">
        <v>0.0</v>
      </c>
      <c r="T702" s="70">
        <v>0.0</v>
      </c>
      <c r="U702" s="70">
        <v>3.0</v>
      </c>
      <c r="V702" s="70">
        <v>0.0</v>
      </c>
      <c r="W702" s="70">
        <v>100.0</v>
      </c>
      <c r="X702" s="70">
        <v>100.0</v>
      </c>
      <c r="Y702" s="70">
        <v>100.0</v>
      </c>
      <c r="Z702" s="70">
        <v>100.0</v>
      </c>
      <c r="AA702" s="70">
        <v>100.0</v>
      </c>
      <c r="AB702" s="70">
        <v>100.0</v>
      </c>
      <c r="AC702" s="70">
        <v>600.0</v>
      </c>
      <c r="AD702" s="70">
        <v>100.0</v>
      </c>
      <c r="AE702" s="46"/>
      <c r="AF702" s="70">
        <f t="shared" si="1"/>
        <v>200</v>
      </c>
    </row>
    <row r="703">
      <c r="A703" s="45" t="s">
        <v>1642</v>
      </c>
      <c r="B703" s="99" t="s">
        <v>29</v>
      </c>
      <c r="C703" s="46"/>
      <c r="D703" s="46"/>
      <c r="E703" s="46"/>
      <c r="F703" s="46">
        <v>1.0</v>
      </c>
      <c r="G703" s="46"/>
      <c r="H703" s="46"/>
      <c r="I703" s="46"/>
      <c r="J703" s="46"/>
      <c r="K703" s="46"/>
      <c r="L703" s="46"/>
      <c r="M703" s="46"/>
      <c r="N703" s="46"/>
      <c r="O703" s="46"/>
      <c r="P703" s="46" t="s">
        <v>3470</v>
      </c>
      <c r="Q703" s="70">
        <v>0.0</v>
      </c>
      <c r="R703" s="70">
        <v>0.0</v>
      </c>
      <c r="S703" s="70">
        <v>0.0</v>
      </c>
      <c r="T703" s="70">
        <v>0.0</v>
      </c>
      <c r="U703" s="70">
        <v>0.0</v>
      </c>
      <c r="V703" s="70">
        <v>0.0</v>
      </c>
      <c r="W703" s="70">
        <v>50.0</v>
      </c>
      <c r="X703" s="70">
        <v>65.0</v>
      </c>
      <c r="Y703" s="70">
        <v>45.0</v>
      </c>
      <c r="Z703" s="70">
        <v>85.0</v>
      </c>
      <c r="AA703" s="70">
        <v>65.0</v>
      </c>
      <c r="AB703" s="70">
        <v>95.0</v>
      </c>
      <c r="AC703" s="70">
        <v>405.0</v>
      </c>
      <c r="AD703" s="70">
        <v>67.5</v>
      </c>
      <c r="AE703" s="46"/>
      <c r="AF703" s="70">
        <f t="shared" si="1"/>
        <v>150</v>
      </c>
    </row>
    <row r="704">
      <c r="A704" s="45" t="s">
        <v>1305</v>
      </c>
      <c r="B704" s="99" t="s">
        <v>29</v>
      </c>
      <c r="C704" s="46"/>
      <c r="D704" s="46"/>
      <c r="E704" s="46"/>
      <c r="F704" s="46">
        <v>0.0</v>
      </c>
      <c r="G704" s="46" t="s">
        <v>31</v>
      </c>
      <c r="H704" s="46"/>
      <c r="I704" s="46"/>
      <c r="J704" s="46"/>
      <c r="K704" s="46"/>
      <c r="L704" s="46"/>
      <c r="M704" s="46"/>
      <c r="N704" s="46"/>
      <c r="O704" s="46"/>
      <c r="P704" s="46" t="s">
        <v>3352</v>
      </c>
      <c r="Q704" s="70">
        <v>0.0</v>
      </c>
      <c r="R704" s="70">
        <v>0.0</v>
      </c>
      <c r="S704" s="70">
        <v>0.0</v>
      </c>
      <c r="T704" s="70">
        <v>0.0</v>
      </c>
      <c r="U704" s="70">
        <v>0.0</v>
      </c>
      <c r="V704" s="70">
        <v>0.0</v>
      </c>
      <c r="W704" s="70">
        <v>70.0</v>
      </c>
      <c r="X704" s="70">
        <v>85.0</v>
      </c>
      <c r="Y704" s="70">
        <v>65.0</v>
      </c>
      <c r="Z704" s="70">
        <v>105.0</v>
      </c>
      <c r="AA704" s="70">
        <v>85.0</v>
      </c>
      <c r="AB704" s="70">
        <v>120.0</v>
      </c>
      <c r="AC704" s="70">
        <v>530.0</v>
      </c>
      <c r="AD704" s="70">
        <v>88.33</v>
      </c>
      <c r="AE704" s="46"/>
      <c r="AF704" s="70">
        <f t="shared" si="1"/>
        <v>190</v>
      </c>
    </row>
    <row r="705">
      <c r="A705" s="45" t="s">
        <v>1528</v>
      </c>
      <c r="B705" s="95" t="s">
        <v>33</v>
      </c>
      <c r="C705" s="98" t="s">
        <v>226</v>
      </c>
      <c r="D705" s="46"/>
      <c r="E705" s="46"/>
      <c r="F705" s="46">
        <v>1.0</v>
      </c>
      <c r="G705" s="46"/>
      <c r="H705" s="46"/>
      <c r="I705" s="46"/>
      <c r="J705" s="46"/>
      <c r="K705" s="46"/>
      <c r="L705" s="46"/>
      <c r="M705" s="46"/>
      <c r="N705" s="46"/>
      <c r="O705" s="46"/>
      <c r="P705" s="46" t="s">
        <v>3471</v>
      </c>
      <c r="Q705" s="70">
        <v>0.0</v>
      </c>
      <c r="R705" s="70">
        <v>1.0</v>
      </c>
      <c r="S705" s="70">
        <v>0.0</v>
      </c>
      <c r="T705" s="70">
        <v>1.0</v>
      </c>
      <c r="U705" s="70">
        <v>0.0</v>
      </c>
      <c r="V705" s="70">
        <v>0.0</v>
      </c>
      <c r="W705" s="70">
        <v>60.0</v>
      </c>
      <c r="X705" s="70">
        <v>85.0</v>
      </c>
      <c r="Y705" s="70">
        <v>60.0</v>
      </c>
      <c r="Z705" s="70">
        <v>85.0</v>
      </c>
      <c r="AA705" s="70">
        <v>60.0</v>
      </c>
      <c r="AB705" s="70">
        <v>55.0</v>
      </c>
      <c r="AC705" s="70">
        <v>405.0</v>
      </c>
      <c r="AD705" s="70">
        <v>67.5</v>
      </c>
      <c r="AE705" s="46"/>
      <c r="AF705" s="70">
        <f t="shared" si="1"/>
        <v>170</v>
      </c>
    </row>
    <row r="706">
      <c r="A706" s="45" t="s">
        <v>1526</v>
      </c>
      <c r="B706" s="95" t="s">
        <v>33</v>
      </c>
      <c r="C706" s="98" t="s">
        <v>226</v>
      </c>
      <c r="D706" s="46"/>
      <c r="E706" s="46"/>
      <c r="F706" s="46">
        <v>0.0</v>
      </c>
      <c r="G706" s="46" t="s">
        <v>31</v>
      </c>
      <c r="H706" s="46"/>
      <c r="I706" s="46"/>
      <c r="J706" s="46"/>
      <c r="K706" s="46"/>
      <c r="L706" s="46"/>
      <c r="M706" s="46"/>
      <c r="N706" s="46"/>
      <c r="O706" s="46"/>
      <c r="P706" s="46" t="s">
        <v>3388</v>
      </c>
      <c r="Q706" s="70">
        <v>0.0</v>
      </c>
      <c r="R706" s="70">
        <v>3.0</v>
      </c>
      <c r="S706" s="70">
        <v>0.0</v>
      </c>
      <c r="T706" s="70">
        <v>0.0</v>
      </c>
      <c r="U706" s="70">
        <v>0.0</v>
      </c>
      <c r="V706" s="70">
        <v>0.0</v>
      </c>
      <c r="W706" s="70">
        <v>80.0</v>
      </c>
      <c r="X706" s="70">
        <v>120.0</v>
      </c>
      <c r="Y706" s="70">
        <v>70.0</v>
      </c>
      <c r="Z706" s="70">
        <v>110.0</v>
      </c>
      <c r="AA706" s="70">
        <v>70.0</v>
      </c>
      <c r="AB706" s="70">
        <v>80.0</v>
      </c>
      <c r="AC706" s="70">
        <v>530.0</v>
      </c>
      <c r="AD706" s="70">
        <v>88.33</v>
      </c>
      <c r="AE706" s="46"/>
      <c r="AF706" s="70">
        <f t="shared" si="1"/>
        <v>230</v>
      </c>
    </row>
    <row r="707">
      <c r="A707" s="45" t="s">
        <v>1588</v>
      </c>
      <c r="B707" s="93" t="s">
        <v>44</v>
      </c>
      <c r="C707" s="94" t="s">
        <v>128</v>
      </c>
      <c r="D707" s="46"/>
      <c r="E707" s="46"/>
      <c r="F707" s="46">
        <v>1.0</v>
      </c>
      <c r="G707" s="46"/>
      <c r="H707" s="46"/>
      <c r="I707" s="46"/>
      <c r="J707" s="46"/>
      <c r="K707" s="46"/>
      <c r="L707" s="46"/>
      <c r="M707" s="46"/>
      <c r="N707" s="46"/>
      <c r="O707" s="46"/>
      <c r="P707" s="46" t="s">
        <v>3472</v>
      </c>
      <c r="Q707" s="70">
        <v>0.0</v>
      </c>
      <c r="R707" s="70">
        <v>2.0</v>
      </c>
      <c r="S707" s="70">
        <v>0.0</v>
      </c>
      <c r="T707" s="70">
        <v>0.0</v>
      </c>
      <c r="U707" s="70">
        <v>0.0</v>
      </c>
      <c r="V707" s="70">
        <v>0.0</v>
      </c>
      <c r="W707" s="70">
        <v>70.0</v>
      </c>
      <c r="X707" s="70">
        <v>85.0</v>
      </c>
      <c r="Y707" s="70">
        <v>70.0</v>
      </c>
      <c r="Z707" s="70">
        <v>60.0</v>
      </c>
      <c r="AA707" s="70">
        <v>70.0</v>
      </c>
      <c r="AB707" s="70">
        <v>50.0</v>
      </c>
      <c r="AC707" s="70">
        <v>405.0</v>
      </c>
      <c r="AD707" s="70">
        <v>67.5</v>
      </c>
      <c r="AE707" s="46"/>
      <c r="AF707" s="70">
        <f t="shared" si="1"/>
        <v>145</v>
      </c>
    </row>
    <row r="708">
      <c r="A708" s="45" t="s">
        <v>1580</v>
      </c>
      <c r="B708" s="93" t="s">
        <v>44</v>
      </c>
      <c r="C708" s="94" t="s">
        <v>128</v>
      </c>
      <c r="D708" s="46"/>
      <c r="E708" s="46"/>
      <c r="F708" s="46">
        <v>0.0</v>
      </c>
      <c r="G708" s="46" t="s">
        <v>31</v>
      </c>
      <c r="H708" s="46"/>
      <c r="I708" s="46"/>
      <c r="J708" s="46"/>
      <c r="K708" s="46"/>
      <c r="L708" s="46"/>
      <c r="M708" s="46"/>
      <c r="N708" s="46"/>
      <c r="O708" s="46"/>
      <c r="P708" s="46" t="s">
        <v>3390</v>
      </c>
      <c r="Q708" s="70">
        <v>0.0</v>
      </c>
      <c r="R708" s="70">
        <v>3.0</v>
      </c>
      <c r="S708" s="70">
        <v>0.0</v>
      </c>
      <c r="T708" s="70">
        <v>0.0</v>
      </c>
      <c r="U708" s="70">
        <v>0.0</v>
      </c>
      <c r="V708" s="70">
        <v>0.0</v>
      </c>
      <c r="W708" s="70">
        <v>100.0</v>
      </c>
      <c r="X708" s="70">
        <v>110.0</v>
      </c>
      <c r="Y708" s="70">
        <v>90.0</v>
      </c>
      <c r="Z708" s="70">
        <v>85.0</v>
      </c>
      <c r="AA708" s="70">
        <v>90.0</v>
      </c>
      <c r="AB708" s="70">
        <v>60.0</v>
      </c>
      <c r="AC708" s="70">
        <v>535.0</v>
      </c>
      <c r="AD708" s="70">
        <v>89.17</v>
      </c>
      <c r="AE708" s="46"/>
      <c r="AF708" s="70">
        <f t="shared" si="1"/>
        <v>195</v>
      </c>
    </row>
    <row r="709">
      <c r="A709" s="45" t="s">
        <v>940</v>
      </c>
      <c r="B709" s="93" t="s">
        <v>44</v>
      </c>
      <c r="C709" s="99" t="s">
        <v>29</v>
      </c>
      <c r="D709" s="46"/>
      <c r="E709" s="46"/>
      <c r="F709" s="46">
        <v>0.0</v>
      </c>
      <c r="G709" s="46" t="s">
        <v>31</v>
      </c>
      <c r="H709" s="46"/>
      <c r="I709" s="46"/>
      <c r="J709" s="46"/>
      <c r="K709" s="46"/>
      <c r="L709" s="46"/>
      <c r="M709" s="46"/>
      <c r="N709" s="46"/>
      <c r="O709" s="46"/>
      <c r="P709" s="46" t="s">
        <v>3473</v>
      </c>
      <c r="Q709" s="70">
        <v>0.0</v>
      </c>
      <c r="R709" s="70">
        <v>0.0</v>
      </c>
      <c r="S709" s="70">
        <v>0.0</v>
      </c>
      <c r="T709" s="70">
        <v>0.0</v>
      </c>
      <c r="U709" s="70">
        <v>0.0</v>
      </c>
      <c r="V709" s="70">
        <v>3.0</v>
      </c>
      <c r="W709" s="70">
        <v>80.0</v>
      </c>
      <c r="X709" s="70">
        <v>70.0</v>
      </c>
      <c r="Y709" s="70">
        <v>70.0</v>
      </c>
      <c r="Z709" s="70">
        <v>90.0</v>
      </c>
      <c r="AA709" s="70">
        <v>100.0</v>
      </c>
      <c r="AB709" s="70">
        <v>70.0</v>
      </c>
      <c r="AC709" s="70">
        <v>480.0</v>
      </c>
      <c r="AD709" s="70">
        <v>80.0</v>
      </c>
      <c r="AE709" s="46"/>
      <c r="AF709" s="70">
        <f t="shared" si="1"/>
        <v>160</v>
      </c>
    </row>
    <row r="710">
      <c r="A710" s="45" t="s">
        <v>1496</v>
      </c>
      <c r="B710" s="99" t="s">
        <v>29</v>
      </c>
      <c r="C710" s="46"/>
      <c r="D710" s="46"/>
      <c r="E710" s="46"/>
      <c r="F710" s="46">
        <v>2.0</v>
      </c>
      <c r="G710" s="46"/>
      <c r="H710" s="46"/>
      <c r="I710" s="46"/>
      <c r="J710" s="46"/>
      <c r="K710" s="46"/>
      <c r="L710" s="46"/>
      <c r="M710" s="46"/>
      <c r="N710" s="46"/>
      <c r="O710" s="46"/>
      <c r="P710" s="46" t="s">
        <v>3474</v>
      </c>
      <c r="Q710" s="70">
        <v>0.0</v>
      </c>
      <c r="R710" s="70">
        <v>0.0</v>
      </c>
      <c r="S710" s="70">
        <v>1.0</v>
      </c>
      <c r="T710" s="70">
        <v>0.0</v>
      </c>
      <c r="U710" s="70">
        <v>0.0</v>
      </c>
      <c r="V710" s="70">
        <v>0.0</v>
      </c>
      <c r="W710" s="70">
        <v>40.0</v>
      </c>
      <c r="X710" s="70">
        <v>40.0</v>
      </c>
      <c r="Y710" s="70">
        <v>50.0</v>
      </c>
      <c r="Z710" s="70">
        <v>30.0</v>
      </c>
      <c r="AA710" s="70">
        <v>30.0</v>
      </c>
      <c r="AB710" s="70">
        <v>30.0</v>
      </c>
      <c r="AC710" s="70">
        <v>220.0</v>
      </c>
      <c r="AD710" s="70">
        <v>36.67</v>
      </c>
      <c r="AE710" s="46"/>
      <c r="AF710" s="70">
        <f t="shared" si="1"/>
        <v>70</v>
      </c>
    </row>
    <row r="711">
      <c r="A711" s="45" t="s">
        <v>1227</v>
      </c>
      <c r="B711" s="102" t="s">
        <v>71</v>
      </c>
      <c r="C711" s="97" t="s">
        <v>56</v>
      </c>
      <c r="D711" s="46"/>
      <c r="E711" s="46"/>
      <c r="F711" s="46">
        <v>0.0</v>
      </c>
      <c r="G711" s="46" t="s">
        <v>31</v>
      </c>
      <c r="H711" s="46"/>
      <c r="I711" s="46"/>
      <c r="J711" s="46"/>
      <c r="K711" s="46"/>
      <c r="L711" s="46"/>
      <c r="M711" s="46"/>
      <c r="N711" s="46"/>
      <c r="O711" s="46"/>
      <c r="P711" s="46" t="s">
        <v>3475</v>
      </c>
      <c r="Q711" s="70">
        <v>0.0</v>
      </c>
      <c r="R711" s="70">
        <v>0.0</v>
      </c>
      <c r="S711" s="70">
        <v>0.0</v>
      </c>
      <c r="T711" s="70">
        <v>0.0</v>
      </c>
      <c r="U711" s="70">
        <v>0.0</v>
      </c>
      <c r="V711" s="70">
        <v>0.0</v>
      </c>
      <c r="W711" s="70">
        <v>60.0</v>
      </c>
      <c r="X711" s="70">
        <v>85.0</v>
      </c>
      <c r="Y711" s="70">
        <v>60.0</v>
      </c>
      <c r="Z711" s="70">
        <v>75.0</v>
      </c>
      <c r="AA711" s="70">
        <v>50.0</v>
      </c>
      <c r="AB711" s="70">
        <v>125.0</v>
      </c>
      <c r="AC711" s="70">
        <v>455.0</v>
      </c>
      <c r="AD711" s="70">
        <v>75.83</v>
      </c>
      <c r="AE711" s="46"/>
      <c r="AF711" s="70">
        <f t="shared" si="1"/>
        <v>160</v>
      </c>
    </row>
    <row r="712">
      <c r="A712" s="45" t="s">
        <v>1611</v>
      </c>
      <c r="B712" s="105" t="s">
        <v>111</v>
      </c>
      <c r="C712" s="103" t="s">
        <v>172</v>
      </c>
      <c r="D712" s="46"/>
      <c r="E712" s="46"/>
      <c r="F712" s="46">
        <v>1.0</v>
      </c>
      <c r="G712" s="46"/>
      <c r="H712" s="46"/>
      <c r="I712" s="46"/>
      <c r="J712" s="46"/>
      <c r="K712" s="46"/>
      <c r="L712" s="46"/>
      <c r="M712" s="46"/>
      <c r="N712" s="46"/>
      <c r="O712" s="46"/>
      <c r="P712" s="46" t="s">
        <v>3476</v>
      </c>
      <c r="Q712" s="70">
        <v>0.0</v>
      </c>
      <c r="R712" s="70">
        <v>0.0</v>
      </c>
      <c r="S712" s="70">
        <v>0.0</v>
      </c>
      <c r="T712" s="70">
        <v>2.0</v>
      </c>
      <c r="U712" s="70">
        <v>0.0</v>
      </c>
      <c r="V712" s="70">
        <v>0.0</v>
      </c>
      <c r="W712" s="70">
        <v>38.0</v>
      </c>
      <c r="X712" s="70">
        <v>35.0</v>
      </c>
      <c r="Y712" s="70">
        <v>35.0</v>
      </c>
      <c r="Z712" s="70">
        <v>65.0</v>
      </c>
      <c r="AA712" s="70">
        <v>55.0</v>
      </c>
      <c r="AB712" s="70">
        <v>50.0</v>
      </c>
      <c r="AC712" s="70">
        <v>278.0</v>
      </c>
      <c r="AD712" s="70">
        <v>46.33</v>
      </c>
      <c r="AE712" s="46"/>
      <c r="AF712" s="70">
        <f t="shared" si="1"/>
        <v>100</v>
      </c>
    </row>
    <row r="713">
      <c r="A713" s="45" t="s">
        <v>1248</v>
      </c>
      <c r="B713" s="105" t="s">
        <v>111</v>
      </c>
      <c r="C713" s="103" t="s">
        <v>172</v>
      </c>
      <c r="D713" s="46"/>
      <c r="E713" s="46"/>
      <c r="F713" s="46">
        <v>0.0</v>
      </c>
      <c r="G713" s="46" t="s">
        <v>31</v>
      </c>
      <c r="H713" s="46"/>
      <c r="I713" s="46"/>
      <c r="J713" s="46"/>
      <c r="K713" s="46"/>
      <c r="L713" s="46"/>
      <c r="M713" s="46"/>
      <c r="N713" s="46"/>
      <c r="O713" s="46"/>
      <c r="P713" s="46" t="s">
        <v>3336</v>
      </c>
      <c r="Q713" s="70">
        <v>0.0</v>
      </c>
      <c r="R713" s="70">
        <v>0.0</v>
      </c>
      <c r="S713" s="70">
        <v>0.0</v>
      </c>
      <c r="T713" s="70">
        <v>3.0</v>
      </c>
      <c r="U713" s="70">
        <v>0.0</v>
      </c>
      <c r="V713" s="70">
        <v>0.0</v>
      </c>
      <c r="W713" s="70">
        <v>68.0</v>
      </c>
      <c r="X713" s="70">
        <v>65.0</v>
      </c>
      <c r="Y713" s="70">
        <v>65.0</v>
      </c>
      <c r="Z713" s="70">
        <v>125.0</v>
      </c>
      <c r="AA713" s="70">
        <v>115.0</v>
      </c>
      <c r="AB713" s="70">
        <v>80.0</v>
      </c>
      <c r="AC713" s="70">
        <v>518.0</v>
      </c>
      <c r="AD713" s="70">
        <v>86.33</v>
      </c>
      <c r="AE713" s="46"/>
      <c r="AF713" s="70">
        <f t="shared" si="1"/>
        <v>190</v>
      </c>
    </row>
    <row r="714">
      <c r="A714" s="45" t="s">
        <v>1405</v>
      </c>
      <c r="B714" s="99" t="s">
        <v>29</v>
      </c>
      <c r="C714" s="98" t="s">
        <v>226</v>
      </c>
      <c r="D714" s="46"/>
      <c r="E714" s="46"/>
      <c r="F714" s="46">
        <v>0.0</v>
      </c>
      <c r="G714" s="46" t="s">
        <v>31</v>
      </c>
      <c r="H714" s="46"/>
      <c r="I714" s="46"/>
      <c r="J714" s="46"/>
      <c r="K714" s="46"/>
      <c r="L714" s="46"/>
      <c r="M714" s="46"/>
      <c r="N714" s="46"/>
      <c r="O714" s="46"/>
      <c r="P714" s="46" t="s">
        <v>3477</v>
      </c>
      <c r="Q714" s="70">
        <v>0.0</v>
      </c>
      <c r="R714" s="70">
        <v>2.0</v>
      </c>
      <c r="S714" s="70">
        <v>0.0</v>
      </c>
      <c r="T714" s="70">
        <v>0.0</v>
      </c>
      <c r="U714" s="70">
        <v>0.0</v>
      </c>
      <c r="V714" s="70">
        <v>0.0</v>
      </c>
      <c r="W714" s="70">
        <v>60.0</v>
      </c>
      <c r="X714" s="70">
        <v>130.0</v>
      </c>
      <c r="Y714" s="70">
        <v>80.0</v>
      </c>
      <c r="Z714" s="70">
        <v>60.0</v>
      </c>
      <c r="AA714" s="70">
        <v>60.0</v>
      </c>
      <c r="AB714" s="70">
        <v>70.0</v>
      </c>
      <c r="AC714" s="70">
        <v>460.0</v>
      </c>
      <c r="AD714" s="70">
        <v>76.67</v>
      </c>
      <c r="AE714" s="46"/>
      <c r="AF714" s="70">
        <f t="shared" si="1"/>
        <v>190</v>
      </c>
    </row>
    <row r="715">
      <c r="A715" s="45" t="s">
        <v>1226</v>
      </c>
      <c r="B715" s="102" t="s">
        <v>71</v>
      </c>
      <c r="C715" s="46"/>
      <c r="D715" s="46"/>
      <c r="E715" s="46"/>
      <c r="F715" s="46">
        <v>0.0</v>
      </c>
      <c r="G715" s="46" t="s">
        <v>31</v>
      </c>
      <c r="H715" s="46"/>
      <c r="I715" s="46"/>
      <c r="J715" s="46"/>
      <c r="K715" s="46"/>
      <c r="L715" s="46"/>
      <c r="M715" s="46"/>
      <c r="N715" s="46"/>
      <c r="O715" s="46"/>
      <c r="P715" s="46" t="s">
        <v>3478</v>
      </c>
      <c r="Q715" s="70">
        <v>3.0</v>
      </c>
      <c r="R715" s="70">
        <v>0.0</v>
      </c>
      <c r="S715" s="70">
        <v>0.0</v>
      </c>
      <c r="T715" s="70">
        <v>0.0</v>
      </c>
      <c r="U715" s="70">
        <v>3.0</v>
      </c>
      <c r="V715" s="70">
        <v>0.0</v>
      </c>
      <c r="W715" s="70">
        <v>150.0</v>
      </c>
      <c r="X715" s="70">
        <v>160.0</v>
      </c>
      <c r="Y715" s="70">
        <v>100.0</v>
      </c>
      <c r="Z715" s="70">
        <v>95.0</v>
      </c>
      <c r="AA715" s="70">
        <v>65.0</v>
      </c>
      <c r="AB715" s="70">
        <v>100.0</v>
      </c>
      <c r="AC715" s="70">
        <v>670.0</v>
      </c>
      <c r="AD715" s="70">
        <v>111.67</v>
      </c>
      <c r="AE715" s="46"/>
      <c r="AF715" s="70">
        <f t="shared" si="1"/>
        <v>255</v>
      </c>
    </row>
    <row r="716">
      <c r="A716" s="45" t="s">
        <v>1590</v>
      </c>
      <c r="B716" s="96" t="s">
        <v>90</v>
      </c>
      <c r="C716" s="97" t="s">
        <v>56</v>
      </c>
      <c r="D716" s="46"/>
      <c r="E716" s="46"/>
      <c r="F716" s="46">
        <v>0.0</v>
      </c>
      <c r="G716" s="46" t="s">
        <v>31</v>
      </c>
      <c r="H716" s="46"/>
      <c r="I716" s="46"/>
      <c r="J716" s="46"/>
      <c r="K716" s="46"/>
      <c r="L716" s="46"/>
      <c r="M716" s="46"/>
      <c r="N716" s="46"/>
      <c r="O716" s="46"/>
      <c r="P716" s="46" t="s">
        <v>3479</v>
      </c>
      <c r="Q716" s="70">
        <v>0.0</v>
      </c>
      <c r="R716" s="70">
        <v>0.0</v>
      </c>
      <c r="S716" s="70">
        <v>0.0</v>
      </c>
      <c r="T716" s="70">
        <v>0.0</v>
      </c>
      <c r="U716" s="70">
        <v>0.0</v>
      </c>
      <c r="V716" s="70">
        <v>0.0</v>
      </c>
      <c r="W716" s="70">
        <v>61.0</v>
      </c>
      <c r="X716" s="70">
        <v>90.0</v>
      </c>
      <c r="Y716" s="70">
        <v>45.0</v>
      </c>
      <c r="Z716" s="70">
        <v>50.0</v>
      </c>
      <c r="AA716" s="70">
        <v>50.0</v>
      </c>
      <c r="AB716" s="70">
        <v>160.0</v>
      </c>
      <c r="AC716" s="70">
        <v>456.0</v>
      </c>
      <c r="AD716" s="70">
        <v>76.0</v>
      </c>
      <c r="AE716" s="46"/>
      <c r="AF716" s="70">
        <f t="shared" si="1"/>
        <v>140</v>
      </c>
    </row>
    <row r="717">
      <c r="A717" s="45" t="s">
        <v>1592</v>
      </c>
      <c r="B717" s="96" t="s">
        <v>90</v>
      </c>
      <c r="C717" s="89" t="s">
        <v>177</v>
      </c>
      <c r="D717" s="46"/>
      <c r="E717" s="46"/>
      <c r="F717" s="46">
        <v>0.0</v>
      </c>
      <c r="G717" s="46" t="s">
        <v>31</v>
      </c>
      <c r="H717" s="46"/>
      <c r="I717" s="46"/>
      <c r="J717" s="46"/>
      <c r="K717" s="46"/>
      <c r="L717" s="46"/>
      <c r="M717" s="46"/>
      <c r="N717" s="46"/>
      <c r="O717" s="46"/>
      <c r="P717" s="46" t="s">
        <v>3480</v>
      </c>
      <c r="Q717" s="70">
        <v>2.0</v>
      </c>
      <c r="R717" s="70">
        <v>0.0</v>
      </c>
      <c r="S717" s="70">
        <v>0.0</v>
      </c>
      <c r="T717" s="70">
        <v>0.0</v>
      </c>
      <c r="U717" s="70">
        <v>2.0</v>
      </c>
      <c r="V717" s="70">
        <v>0.0</v>
      </c>
      <c r="W717" s="70">
        <v>1.0</v>
      </c>
      <c r="X717" s="70">
        <v>90.0</v>
      </c>
      <c r="Y717" s="70">
        <v>45.0</v>
      </c>
      <c r="Z717" s="70">
        <v>30.0</v>
      </c>
      <c r="AA717" s="70">
        <v>30.0</v>
      </c>
      <c r="AB717" s="70">
        <v>40.0</v>
      </c>
      <c r="AC717" s="70">
        <v>236.0</v>
      </c>
      <c r="AD717" s="70">
        <v>39.33</v>
      </c>
      <c r="AE717" s="46"/>
      <c r="AF717" s="70">
        <f t="shared" si="1"/>
        <v>120</v>
      </c>
    </row>
    <row r="718">
      <c r="A718" s="45" t="s">
        <v>1178</v>
      </c>
      <c r="B718" s="102" t="s">
        <v>71</v>
      </c>
      <c r="C718" s="46"/>
      <c r="D718" s="46"/>
      <c r="E718" s="46"/>
      <c r="F718" s="46">
        <v>0.0</v>
      </c>
      <c r="G718" s="46" t="s">
        <v>31</v>
      </c>
      <c r="H718" s="46"/>
      <c r="I718" s="46"/>
      <c r="J718" s="46"/>
      <c r="K718" s="46"/>
      <c r="L718" s="46"/>
      <c r="M718" s="46"/>
      <c r="N718" s="46"/>
      <c r="O718" s="46"/>
      <c r="P718" s="46" t="s">
        <v>3481</v>
      </c>
      <c r="Q718" s="70">
        <v>3.0</v>
      </c>
      <c r="R718" s="70">
        <v>0.0</v>
      </c>
      <c r="S718" s="70">
        <v>0.0</v>
      </c>
      <c r="T718" s="70">
        <v>0.0</v>
      </c>
      <c r="U718" s="70">
        <v>3.0</v>
      </c>
      <c r="V718" s="70">
        <v>0.0</v>
      </c>
      <c r="W718" s="70">
        <v>104.0</v>
      </c>
      <c r="X718" s="70">
        <v>91.0</v>
      </c>
      <c r="Y718" s="70">
        <v>63.0</v>
      </c>
      <c r="Z718" s="70">
        <v>91.0</v>
      </c>
      <c r="AA718" s="70">
        <v>73.0</v>
      </c>
      <c r="AB718" s="70">
        <v>68.0</v>
      </c>
      <c r="AC718" s="70">
        <v>490.0</v>
      </c>
      <c r="AD718" s="70">
        <v>81.67</v>
      </c>
      <c r="AE718" s="46"/>
      <c r="AF718" s="70">
        <f t="shared" si="1"/>
        <v>182</v>
      </c>
    </row>
    <row r="719">
      <c r="A719" s="45" t="s">
        <v>1243</v>
      </c>
      <c r="B719" s="98" t="s">
        <v>226</v>
      </c>
      <c r="C719" s="105" t="s">
        <v>111</v>
      </c>
      <c r="D719" s="46"/>
      <c r="E719" s="46"/>
      <c r="F719" s="46">
        <v>0.0</v>
      </c>
      <c r="G719" s="46" t="s">
        <v>31</v>
      </c>
      <c r="H719" s="46"/>
      <c r="I719" s="46"/>
      <c r="J719" s="46"/>
      <c r="K719" s="46"/>
      <c r="L719" s="46"/>
      <c r="M719" s="46"/>
      <c r="N719" s="46"/>
      <c r="O719" s="46"/>
      <c r="P719" s="46" t="s">
        <v>3370</v>
      </c>
      <c r="Q719" s="70">
        <v>0.0</v>
      </c>
      <c r="R719" s="70">
        <v>0.0</v>
      </c>
      <c r="S719" s="70">
        <v>0.0</v>
      </c>
      <c r="T719" s="70">
        <v>0.0</v>
      </c>
      <c r="U719" s="70">
        <v>0.0</v>
      </c>
      <c r="V719" s="70">
        <v>0.0</v>
      </c>
      <c r="W719" s="70">
        <v>60.0</v>
      </c>
      <c r="X719" s="70">
        <v>60.0</v>
      </c>
      <c r="Y719" s="70">
        <v>75.0</v>
      </c>
      <c r="Z719" s="70">
        <v>60.0</v>
      </c>
      <c r="AA719" s="70">
        <v>75.0</v>
      </c>
      <c r="AB719" s="70">
        <v>80.0</v>
      </c>
      <c r="AC719" s="70">
        <v>410.0</v>
      </c>
      <c r="AD719" s="70">
        <v>68.33</v>
      </c>
      <c r="AE719" s="46"/>
      <c r="AF719" s="70">
        <f t="shared" si="1"/>
        <v>120</v>
      </c>
    </row>
    <row r="720">
      <c r="A720" s="45" t="s">
        <v>1286</v>
      </c>
      <c r="B720" s="101" t="s">
        <v>121</v>
      </c>
      <c r="C720" s="99" t="s">
        <v>29</v>
      </c>
      <c r="D720" s="46"/>
      <c r="E720" s="46"/>
      <c r="F720" s="46">
        <v>0.0</v>
      </c>
      <c r="G720" s="46" t="s">
        <v>31</v>
      </c>
      <c r="H720" s="46"/>
      <c r="I720" s="46"/>
      <c r="J720" s="46"/>
      <c r="K720" s="46"/>
      <c r="L720" s="46"/>
      <c r="M720" s="46"/>
      <c r="N720" s="46"/>
      <c r="O720" s="46"/>
      <c r="P720" s="46" t="s">
        <v>3482</v>
      </c>
      <c r="Q720" s="70">
        <v>0.0</v>
      </c>
      <c r="R720" s="70">
        <v>0.0</v>
      </c>
      <c r="S720" s="70">
        <v>0.0</v>
      </c>
      <c r="T720" s="70">
        <v>0.0</v>
      </c>
      <c r="U720" s="70">
        <v>0.0</v>
      </c>
      <c r="V720" s="70">
        <v>2.0</v>
      </c>
      <c r="W720" s="70">
        <v>86.0</v>
      </c>
      <c r="X720" s="70">
        <v>81.0</v>
      </c>
      <c r="Y720" s="70">
        <v>97.0</v>
      </c>
      <c r="Z720" s="70">
        <v>81.0</v>
      </c>
      <c r="AA720" s="70">
        <v>107.0</v>
      </c>
      <c r="AB720" s="70">
        <v>43.0</v>
      </c>
      <c r="AC720" s="70">
        <v>495.0</v>
      </c>
      <c r="AD720" s="70">
        <v>82.5</v>
      </c>
      <c r="AE720" s="46"/>
      <c r="AF720" s="70">
        <f t="shared" si="1"/>
        <v>162</v>
      </c>
    </row>
    <row r="721">
      <c r="A721" s="45" t="s">
        <v>1211</v>
      </c>
      <c r="B721" s="101" t="s">
        <v>121</v>
      </c>
      <c r="C721" s="96" t="s">
        <v>90</v>
      </c>
      <c r="D721" s="46"/>
      <c r="E721" s="46"/>
      <c r="F721" s="46">
        <v>0.0</v>
      </c>
      <c r="G721" s="46" t="s">
        <v>31</v>
      </c>
      <c r="H721" s="46"/>
      <c r="I721" s="46"/>
      <c r="J721" s="46"/>
      <c r="K721" s="46"/>
      <c r="L721" s="46"/>
      <c r="M721" s="46"/>
      <c r="N721" s="46"/>
      <c r="O721" s="46"/>
      <c r="P721" s="46" t="s">
        <v>3483</v>
      </c>
      <c r="Q721" s="70">
        <v>0.0</v>
      </c>
      <c r="R721" s="70">
        <v>2.0</v>
      </c>
      <c r="S721" s="70">
        <v>0.0</v>
      </c>
      <c r="T721" s="70">
        <v>0.0</v>
      </c>
      <c r="U721" s="70">
        <v>0.0</v>
      </c>
      <c r="V721" s="70">
        <v>0.0</v>
      </c>
      <c r="W721" s="70">
        <v>75.0</v>
      </c>
      <c r="X721" s="70">
        <v>125.0</v>
      </c>
      <c r="Y721" s="70">
        <v>100.0</v>
      </c>
      <c r="Z721" s="70">
        <v>70.0</v>
      </c>
      <c r="AA721" s="70">
        <v>80.0</v>
      </c>
      <c r="AB721" s="70">
        <v>45.0</v>
      </c>
      <c r="AC721" s="70">
        <v>495.0</v>
      </c>
      <c r="AD721" s="70">
        <v>82.5</v>
      </c>
      <c r="AE721" s="46"/>
      <c r="AF721" s="70">
        <f t="shared" si="1"/>
        <v>195</v>
      </c>
    </row>
    <row r="722">
      <c r="A722" s="45" t="s">
        <v>915</v>
      </c>
      <c r="B722" s="93" t="s">
        <v>44</v>
      </c>
      <c r="C722" s="46"/>
      <c r="D722" s="46"/>
      <c r="E722" s="46"/>
      <c r="F722" s="46">
        <v>0.0</v>
      </c>
      <c r="G722" s="46" t="s">
        <v>31</v>
      </c>
      <c r="H722" s="46"/>
      <c r="I722" s="46"/>
      <c r="J722" s="46"/>
      <c r="K722" s="46"/>
      <c r="L722" s="46"/>
      <c r="M722" s="46"/>
      <c r="N722" s="46"/>
      <c r="O722" s="46"/>
      <c r="P722" s="46" t="s">
        <v>3484</v>
      </c>
      <c r="Q722" s="70">
        <v>0.0</v>
      </c>
      <c r="R722" s="70">
        <v>0.0</v>
      </c>
      <c r="S722" s="70">
        <v>0.0</v>
      </c>
      <c r="T722" s="70">
        <v>0.0</v>
      </c>
      <c r="U722" s="70">
        <v>0.0</v>
      </c>
      <c r="V722" s="70">
        <v>2.0</v>
      </c>
      <c r="W722" s="70">
        <v>95.0</v>
      </c>
      <c r="X722" s="70">
        <v>60.0</v>
      </c>
      <c r="Y722" s="70">
        <v>79.0</v>
      </c>
      <c r="Z722" s="70">
        <v>100.0</v>
      </c>
      <c r="AA722" s="70">
        <v>125.0</v>
      </c>
      <c r="AB722" s="70">
        <v>81.0</v>
      </c>
      <c r="AC722" s="70">
        <v>540.0</v>
      </c>
      <c r="AD722" s="70">
        <v>90.0</v>
      </c>
      <c r="AE722" s="46"/>
      <c r="AF722" s="70">
        <f t="shared" si="1"/>
        <v>160</v>
      </c>
    </row>
    <row r="723">
      <c r="A723" s="45" t="s">
        <v>1508</v>
      </c>
      <c r="B723" s="104" t="s">
        <v>186</v>
      </c>
      <c r="C723" s="46"/>
      <c r="D723" s="46" t="s">
        <v>56</v>
      </c>
      <c r="E723" s="46"/>
      <c r="F723" s="46">
        <v>1.0</v>
      </c>
      <c r="G723" s="46"/>
      <c r="H723" s="46"/>
      <c r="I723" s="46"/>
      <c r="J723" s="46"/>
      <c r="K723" s="46"/>
      <c r="L723" s="46"/>
      <c r="M723" s="46"/>
      <c r="N723" s="46"/>
      <c r="O723" s="46"/>
      <c r="P723" s="46" t="s">
        <v>3485</v>
      </c>
      <c r="Q723" s="70">
        <v>0.0</v>
      </c>
      <c r="R723" s="70">
        <v>0.0</v>
      </c>
      <c r="S723" s="70">
        <v>2.0</v>
      </c>
      <c r="T723" s="70">
        <v>0.0</v>
      </c>
      <c r="U723" s="70">
        <v>0.0</v>
      </c>
      <c r="V723" s="70">
        <v>0.0</v>
      </c>
      <c r="W723" s="70">
        <v>65.0</v>
      </c>
      <c r="X723" s="70">
        <v>95.0</v>
      </c>
      <c r="Y723" s="70">
        <v>100.0</v>
      </c>
      <c r="Z723" s="70">
        <v>60.0</v>
      </c>
      <c r="AA723" s="70">
        <v>50.0</v>
      </c>
      <c r="AB723" s="70">
        <v>50.0</v>
      </c>
      <c r="AC723" s="70">
        <v>420.0</v>
      </c>
      <c r="AD723" s="70">
        <v>70.0</v>
      </c>
      <c r="AE723" s="46"/>
      <c r="AF723" s="70">
        <f t="shared" si="1"/>
        <v>155</v>
      </c>
    </row>
    <row r="724">
      <c r="A724" s="45" t="s">
        <v>1622</v>
      </c>
      <c r="B724" s="104" t="s">
        <v>186</v>
      </c>
      <c r="C724" s="97" t="s">
        <v>56</v>
      </c>
      <c r="D724" s="46"/>
      <c r="E724" s="46"/>
      <c r="F724" s="46">
        <v>0.0</v>
      </c>
      <c r="G724" s="46" t="s">
        <v>31</v>
      </c>
      <c r="H724" s="46"/>
      <c r="I724" s="46"/>
      <c r="J724" s="46"/>
      <c r="K724" s="46"/>
      <c r="L724" s="46"/>
      <c r="M724" s="46"/>
      <c r="N724" s="46"/>
      <c r="O724" s="46"/>
      <c r="P724" s="46" t="s">
        <v>3393</v>
      </c>
      <c r="Q724" s="70">
        <v>0.0</v>
      </c>
      <c r="R724" s="70">
        <v>3.0</v>
      </c>
      <c r="S724" s="70">
        <v>0.0</v>
      </c>
      <c r="T724" s="70">
        <v>0.0</v>
      </c>
      <c r="U724" s="70">
        <v>0.0</v>
      </c>
      <c r="V724" s="70">
        <v>0.0</v>
      </c>
      <c r="W724" s="70">
        <v>95.0</v>
      </c>
      <c r="X724" s="70">
        <v>135.0</v>
      </c>
      <c r="Y724" s="70">
        <v>80.0</v>
      </c>
      <c r="Z724" s="70">
        <v>110.0</v>
      </c>
      <c r="AA724" s="70">
        <v>80.0</v>
      </c>
      <c r="AB724" s="70">
        <v>100.0</v>
      </c>
      <c r="AC724" s="70">
        <v>600.0</v>
      </c>
      <c r="AD724" s="70">
        <v>100.0</v>
      </c>
      <c r="AE724" s="46"/>
      <c r="AF724" s="70">
        <f t="shared" si="1"/>
        <v>245</v>
      </c>
    </row>
    <row r="725">
      <c r="A725" s="45" t="s">
        <v>1510</v>
      </c>
      <c r="B725" s="87" t="s">
        <v>131</v>
      </c>
      <c r="C725" s="105" t="s">
        <v>111</v>
      </c>
      <c r="D725" s="46"/>
      <c r="E725" s="46"/>
      <c r="F725" s="46">
        <v>1.0</v>
      </c>
      <c r="G725" s="46"/>
      <c r="H725" s="46"/>
      <c r="I725" s="46"/>
      <c r="J725" s="46"/>
      <c r="K725" s="46"/>
      <c r="L725" s="46"/>
      <c r="M725" s="46"/>
      <c r="N725" s="46"/>
      <c r="O725" s="46"/>
      <c r="P725" s="46" t="s">
        <v>3486</v>
      </c>
      <c r="Q725" s="70">
        <v>0.0</v>
      </c>
      <c r="R725" s="70">
        <v>0.0</v>
      </c>
      <c r="S725" s="70">
        <v>2.0</v>
      </c>
      <c r="T725" s="70">
        <v>0.0</v>
      </c>
      <c r="U725" s="70">
        <v>0.0</v>
      </c>
      <c r="V725" s="70">
        <v>0.0</v>
      </c>
      <c r="W725" s="70">
        <v>60.0</v>
      </c>
      <c r="X725" s="70">
        <v>75.0</v>
      </c>
      <c r="Y725" s="70">
        <v>100.0</v>
      </c>
      <c r="Z725" s="70">
        <v>55.0</v>
      </c>
      <c r="AA725" s="70">
        <v>80.0</v>
      </c>
      <c r="AB725" s="70">
        <v>50.0</v>
      </c>
      <c r="AC725" s="70">
        <v>420.0</v>
      </c>
      <c r="AD725" s="70">
        <v>70.0</v>
      </c>
      <c r="AE725" s="46"/>
      <c r="AF725" s="70">
        <f t="shared" si="1"/>
        <v>130</v>
      </c>
    </row>
    <row r="726">
      <c r="A726" s="45" t="s">
        <v>1582</v>
      </c>
      <c r="B726" s="87" t="s">
        <v>131</v>
      </c>
      <c r="C726" s="105" t="s">
        <v>111</v>
      </c>
      <c r="D726" s="46"/>
      <c r="E726" s="46"/>
      <c r="F726" s="46">
        <v>0.0</v>
      </c>
      <c r="G726" s="46" t="s">
        <v>31</v>
      </c>
      <c r="H726" s="46"/>
      <c r="I726" s="46"/>
      <c r="J726" s="46"/>
      <c r="K726" s="46"/>
      <c r="L726" s="46"/>
      <c r="M726" s="46"/>
      <c r="N726" s="46"/>
      <c r="O726" s="46"/>
      <c r="P726" s="46" t="s">
        <v>3395</v>
      </c>
      <c r="Q726" s="70">
        <v>0.0</v>
      </c>
      <c r="R726" s="70">
        <v>0.0</v>
      </c>
      <c r="S726" s="70">
        <v>3.0</v>
      </c>
      <c r="T726" s="70">
        <v>0.0</v>
      </c>
      <c r="U726" s="70">
        <v>0.0</v>
      </c>
      <c r="V726" s="70">
        <v>0.0</v>
      </c>
      <c r="W726" s="70">
        <v>80.0</v>
      </c>
      <c r="X726" s="70">
        <v>135.0</v>
      </c>
      <c r="Y726" s="70">
        <v>130.0</v>
      </c>
      <c r="Z726" s="70">
        <v>95.0</v>
      </c>
      <c r="AA726" s="70">
        <v>90.0</v>
      </c>
      <c r="AB726" s="70">
        <v>70.0</v>
      </c>
      <c r="AC726" s="70">
        <v>600.0</v>
      </c>
      <c r="AD726" s="70">
        <v>100.0</v>
      </c>
      <c r="AE726" s="46"/>
      <c r="AF726" s="70">
        <f t="shared" si="1"/>
        <v>230</v>
      </c>
    </row>
    <row r="727">
      <c r="A727" s="45" t="s">
        <v>1265</v>
      </c>
      <c r="B727" s="101" t="s">
        <v>121</v>
      </c>
      <c r="C727" s="46"/>
      <c r="D727" s="46"/>
      <c r="E727" s="46" t="s">
        <v>31</v>
      </c>
      <c r="F727" s="46" t="s">
        <v>82</v>
      </c>
      <c r="G727" s="46" t="s">
        <v>31</v>
      </c>
      <c r="H727" s="46" t="s">
        <v>31</v>
      </c>
      <c r="I727" s="46"/>
      <c r="J727" s="46"/>
      <c r="K727" s="46"/>
      <c r="L727" s="46"/>
      <c r="M727" s="46"/>
      <c r="N727" s="46"/>
      <c r="O727" s="46"/>
      <c r="P727" s="46" t="s">
        <v>3487</v>
      </c>
      <c r="Q727" s="70">
        <v>0.0</v>
      </c>
      <c r="R727" s="70">
        <v>0.0</v>
      </c>
      <c r="S727" s="70">
        <v>3.0</v>
      </c>
      <c r="T727" s="70">
        <v>0.0</v>
      </c>
      <c r="U727" s="70">
        <v>0.0</v>
      </c>
      <c r="V727" s="70">
        <v>0.0</v>
      </c>
      <c r="W727" s="70">
        <v>80.0</v>
      </c>
      <c r="X727" s="70">
        <v>100.0</v>
      </c>
      <c r="Y727" s="70">
        <v>200.0</v>
      </c>
      <c r="Z727" s="70">
        <v>50.0</v>
      </c>
      <c r="AA727" s="70">
        <v>100.0</v>
      </c>
      <c r="AB727" s="70">
        <v>50.0</v>
      </c>
      <c r="AC727" s="70">
        <v>580.0</v>
      </c>
      <c r="AD727" s="70">
        <v>96.67</v>
      </c>
      <c r="AE727" s="46"/>
      <c r="AF727" s="70">
        <f t="shared" si="1"/>
        <v>150</v>
      </c>
    </row>
    <row r="728">
      <c r="A728" s="45" t="s">
        <v>1262</v>
      </c>
      <c r="B728" s="100" t="s">
        <v>75</v>
      </c>
      <c r="C728" s="46"/>
      <c r="D728" s="46"/>
      <c r="E728" s="46" t="s">
        <v>31</v>
      </c>
      <c r="F728" s="46" t="s">
        <v>82</v>
      </c>
      <c r="G728" s="46" t="s">
        <v>31</v>
      </c>
      <c r="H728" s="46" t="s">
        <v>31</v>
      </c>
      <c r="I728" s="46"/>
      <c r="J728" s="46"/>
      <c r="K728" s="46"/>
      <c r="L728" s="46"/>
      <c r="M728" s="46"/>
      <c r="N728" s="46"/>
      <c r="O728" s="46"/>
      <c r="P728" s="46" t="s">
        <v>3488</v>
      </c>
      <c r="Q728" s="70">
        <v>0.0</v>
      </c>
      <c r="R728" s="70">
        <v>0.0</v>
      </c>
      <c r="S728" s="70">
        <v>0.0</v>
      </c>
      <c r="T728" s="70">
        <v>0.0</v>
      </c>
      <c r="U728" s="70">
        <v>0.0</v>
      </c>
      <c r="V728" s="70">
        <v>3.0</v>
      </c>
      <c r="W728" s="70">
        <v>80.0</v>
      </c>
      <c r="X728" s="70">
        <v>50.0</v>
      </c>
      <c r="Y728" s="70">
        <v>100.0</v>
      </c>
      <c r="Z728" s="70">
        <v>100.0</v>
      </c>
      <c r="AA728" s="70">
        <v>200.0</v>
      </c>
      <c r="AB728" s="70">
        <v>50.0</v>
      </c>
      <c r="AC728" s="70">
        <v>580.0</v>
      </c>
      <c r="AD728" s="70">
        <v>96.67</v>
      </c>
      <c r="AE728" s="46"/>
      <c r="AF728" s="70">
        <f t="shared" si="1"/>
        <v>150</v>
      </c>
    </row>
    <row r="729">
      <c r="A729" s="45" t="s">
        <v>1267</v>
      </c>
      <c r="B729" s="87" t="s">
        <v>131</v>
      </c>
      <c r="C729" s="46"/>
      <c r="D729" s="46"/>
      <c r="E729" s="46" t="s">
        <v>31</v>
      </c>
      <c r="F729" s="46" t="s">
        <v>82</v>
      </c>
      <c r="G729" s="46" t="s">
        <v>31</v>
      </c>
      <c r="H729" s="46" t="s">
        <v>31</v>
      </c>
      <c r="I729" s="46"/>
      <c r="J729" s="46"/>
      <c r="K729" s="46"/>
      <c r="L729" s="46"/>
      <c r="M729" s="46"/>
      <c r="N729" s="46"/>
      <c r="O729" s="46"/>
      <c r="P729" s="46" t="s">
        <v>3489</v>
      </c>
      <c r="Q729" s="70">
        <v>0.0</v>
      </c>
      <c r="R729" s="70">
        <v>0.0</v>
      </c>
      <c r="S729" s="70">
        <v>2.0</v>
      </c>
      <c r="T729" s="70">
        <v>0.0</v>
      </c>
      <c r="U729" s="70">
        <v>0.0</v>
      </c>
      <c r="V729" s="70">
        <v>1.0</v>
      </c>
      <c r="W729" s="70">
        <v>80.0</v>
      </c>
      <c r="X729" s="70">
        <v>75.0</v>
      </c>
      <c r="Y729" s="70">
        <v>150.0</v>
      </c>
      <c r="Z729" s="70">
        <v>75.0</v>
      </c>
      <c r="AA729" s="70">
        <v>150.0</v>
      </c>
      <c r="AB729" s="70">
        <v>50.0</v>
      </c>
      <c r="AC729" s="70">
        <v>580.0</v>
      </c>
      <c r="AD729" s="70">
        <v>96.67</v>
      </c>
      <c r="AE729" s="46"/>
      <c r="AF729" s="70">
        <f t="shared" si="1"/>
        <v>150</v>
      </c>
    </row>
    <row r="730">
      <c r="A730" s="45" t="s">
        <v>1352</v>
      </c>
      <c r="B730" s="104" t="s">
        <v>186</v>
      </c>
      <c r="C730" s="105" t="s">
        <v>111</v>
      </c>
      <c r="D730" s="46"/>
      <c r="E730" s="46"/>
      <c r="F730" s="46" t="s">
        <v>82</v>
      </c>
      <c r="G730" s="46" t="s">
        <v>31</v>
      </c>
      <c r="H730" s="46" t="s">
        <v>31</v>
      </c>
      <c r="I730" s="46"/>
      <c r="J730" s="46"/>
      <c r="K730" s="46"/>
      <c r="L730" s="46"/>
      <c r="M730" s="46"/>
      <c r="N730" s="46"/>
      <c r="O730" s="46"/>
      <c r="P730" s="46" t="s">
        <v>3397</v>
      </c>
      <c r="Q730" s="70">
        <v>0.0</v>
      </c>
      <c r="R730" s="70">
        <v>0.0</v>
      </c>
      <c r="S730" s="70">
        <v>0.0</v>
      </c>
      <c r="T730" s="70">
        <v>0.0</v>
      </c>
      <c r="U730" s="70">
        <v>0.0</v>
      </c>
      <c r="V730" s="70">
        <v>3.0</v>
      </c>
      <c r="W730" s="70">
        <v>80.0</v>
      </c>
      <c r="X730" s="70">
        <v>80.0</v>
      </c>
      <c r="Y730" s="70">
        <v>90.0</v>
      </c>
      <c r="Z730" s="70">
        <v>110.0</v>
      </c>
      <c r="AA730" s="70">
        <v>130.0</v>
      </c>
      <c r="AB730" s="70">
        <v>110.0</v>
      </c>
      <c r="AC730" s="70">
        <v>600.0</v>
      </c>
      <c r="AD730" s="70">
        <v>100.0</v>
      </c>
      <c r="AE730" s="46"/>
      <c r="AF730" s="70">
        <f t="shared" si="1"/>
        <v>190</v>
      </c>
    </row>
    <row r="731">
      <c r="A731" s="45" t="s">
        <v>1356</v>
      </c>
      <c r="B731" s="104" t="s">
        <v>186</v>
      </c>
      <c r="C731" s="105" t="s">
        <v>111</v>
      </c>
      <c r="D731" s="46"/>
      <c r="E731" s="46"/>
      <c r="F731" s="46" t="s">
        <v>82</v>
      </c>
      <c r="G731" s="46" t="s">
        <v>31</v>
      </c>
      <c r="H731" s="46" t="s">
        <v>31</v>
      </c>
      <c r="I731" s="46"/>
      <c r="J731" s="46"/>
      <c r="K731" s="46"/>
      <c r="L731" s="46"/>
      <c r="M731" s="46"/>
      <c r="N731" s="46"/>
      <c r="O731" s="46"/>
      <c r="P731" s="46" t="s">
        <v>3399</v>
      </c>
      <c r="Q731" s="70">
        <v>0.0</v>
      </c>
      <c r="R731" s="70">
        <v>0.0</v>
      </c>
      <c r="S731" s="70">
        <v>0.0</v>
      </c>
      <c r="T731" s="70">
        <v>3.0</v>
      </c>
      <c r="U731" s="70">
        <v>0.0</v>
      </c>
      <c r="V731" s="70">
        <v>0.0</v>
      </c>
      <c r="W731" s="70">
        <v>80.0</v>
      </c>
      <c r="X731" s="70">
        <v>90.0</v>
      </c>
      <c r="Y731" s="70">
        <v>80.0</v>
      </c>
      <c r="Z731" s="70">
        <v>130.0</v>
      </c>
      <c r="AA731" s="70">
        <v>110.0</v>
      </c>
      <c r="AB731" s="70">
        <v>110.0</v>
      </c>
      <c r="AC731" s="70">
        <v>600.0</v>
      </c>
      <c r="AD731" s="70">
        <v>100.0</v>
      </c>
      <c r="AE731" s="46"/>
      <c r="AF731" s="70">
        <f t="shared" si="1"/>
        <v>220</v>
      </c>
    </row>
    <row r="732">
      <c r="A732" s="45" t="s">
        <v>1471</v>
      </c>
      <c r="B732" s="93" t="s">
        <v>44</v>
      </c>
      <c r="C732" s="46"/>
      <c r="D732" s="46"/>
      <c r="E732" s="46" t="s">
        <v>31</v>
      </c>
      <c r="F732" s="46" t="s">
        <v>82</v>
      </c>
      <c r="G732" s="46" t="s">
        <v>31</v>
      </c>
      <c r="H732" s="46" t="s">
        <v>31</v>
      </c>
      <c r="I732" s="46"/>
      <c r="J732" s="46"/>
      <c r="K732" s="46"/>
      <c r="L732" s="46"/>
      <c r="M732" s="46"/>
      <c r="N732" s="46"/>
      <c r="O732" s="46"/>
      <c r="P732" s="46" t="s">
        <v>3490</v>
      </c>
      <c r="Q732" s="70">
        <v>0.0</v>
      </c>
      <c r="R732" s="70">
        <v>0.0</v>
      </c>
      <c r="S732" s="70">
        <v>0.0</v>
      </c>
      <c r="T732" s="70">
        <v>3.0</v>
      </c>
      <c r="U732" s="70">
        <v>0.0</v>
      </c>
      <c r="V732" s="70">
        <v>0.0</v>
      </c>
      <c r="W732" s="70">
        <v>100.0</v>
      </c>
      <c r="X732" s="70">
        <v>100.0</v>
      </c>
      <c r="Y732" s="70">
        <v>90.0</v>
      </c>
      <c r="Z732" s="70">
        <v>150.0</v>
      </c>
      <c r="AA732" s="70">
        <v>140.0</v>
      </c>
      <c r="AB732" s="70">
        <v>90.0</v>
      </c>
      <c r="AC732" s="70">
        <v>670.0</v>
      </c>
      <c r="AD732" s="70">
        <v>111.67</v>
      </c>
      <c r="AE732" s="46"/>
      <c r="AF732" s="70">
        <f t="shared" si="1"/>
        <v>250</v>
      </c>
    </row>
    <row r="733">
      <c r="A733" s="45" t="s">
        <v>3491</v>
      </c>
      <c r="B733" s="93" t="s">
        <v>44</v>
      </c>
      <c r="C733" s="46"/>
      <c r="D733" s="46"/>
      <c r="E733" s="46" t="s">
        <v>31</v>
      </c>
      <c r="F733" s="46" t="s">
        <v>82</v>
      </c>
      <c r="G733" s="46" t="s">
        <v>31</v>
      </c>
      <c r="H733" s="46" t="s">
        <v>31</v>
      </c>
      <c r="I733" s="46"/>
      <c r="J733" s="46"/>
      <c r="K733" s="46"/>
      <c r="L733" s="46"/>
      <c r="M733" s="46"/>
      <c r="N733" s="46"/>
      <c r="O733" s="46"/>
      <c r="P733" s="46" t="s">
        <v>3490</v>
      </c>
      <c r="Q733" s="70">
        <v>0.0</v>
      </c>
      <c r="R733" s="70">
        <v>0.0</v>
      </c>
      <c r="S733" s="70">
        <v>0.0</v>
      </c>
      <c r="T733" s="70">
        <v>3.0</v>
      </c>
      <c r="U733" s="70">
        <v>0.0</v>
      </c>
      <c r="V733" s="70">
        <v>0.0</v>
      </c>
      <c r="W733" s="70">
        <v>100.0</v>
      </c>
      <c r="X733" s="70">
        <v>150.0</v>
      </c>
      <c r="Y733" s="70">
        <v>90.0</v>
      </c>
      <c r="Z733" s="70">
        <v>180.0</v>
      </c>
      <c r="AA733" s="70">
        <v>160.0</v>
      </c>
      <c r="AB733" s="70">
        <v>90.0</v>
      </c>
      <c r="AC733" s="70">
        <v>770.0</v>
      </c>
      <c r="AD733" s="70">
        <v>128.33</v>
      </c>
      <c r="AE733" s="46"/>
      <c r="AF733" s="70">
        <f t="shared" si="1"/>
        <v>330</v>
      </c>
    </row>
    <row r="734">
      <c r="A734" s="45" t="s">
        <v>1449</v>
      </c>
      <c r="B734" s="94" t="s">
        <v>128</v>
      </c>
      <c r="C734" s="46"/>
      <c r="D734" s="46"/>
      <c r="E734" s="46" t="s">
        <v>31</v>
      </c>
      <c r="F734" s="46" t="s">
        <v>82</v>
      </c>
      <c r="G734" s="46" t="s">
        <v>31</v>
      </c>
      <c r="H734" s="46" t="s">
        <v>31</v>
      </c>
      <c r="I734" s="46"/>
      <c r="J734" s="46"/>
      <c r="K734" s="46"/>
      <c r="L734" s="46"/>
      <c r="M734" s="46"/>
      <c r="N734" s="46"/>
      <c r="O734" s="46"/>
      <c r="P734" s="46" t="s">
        <v>3492</v>
      </c>
      <c r="Q734" s="70">
        <v>0.0</v>
      </c>
      <c r="R734" s="70">
        <v>3.0</v>
      </c>
      <c r="S734" s="70">
        <v>0.0</v>
      </c>
      <c r="T734" s="70">
        <v>0.0</v>
      </c>
      <c r="U734" s="70">
        <v>0.0</v>
      </c>
      <c r="V734" s="70">
        <v>0.0</v>
      </c>
      <c r="W734" s="70">
        <v>100.0</v>
      </c>
      <c r="X734" s="70">
        <v>150.0</v>
      </c>
      <c r="Y734" s="70">
        <v>140.0</v>
      </c>
      <c r="Z734" s="70">
        <v>100.0</v>
      </c>
      <c r="AA734" s="70">
        <v>90.0</v>
      </c>
      <c r="AB734" s="70">
        <v>90.0</v>
      </c>
      <c r="AC734" s="70">
        <v>670.0</v>
      </c>
      <c r="AD734" s="70">
        <v>111.67</v>
      </c>
      <c r="AE734" s="46"/>
      <c r="AF734" s="70">
        <f t="shared" si="1"/>
        <v>250</v>
      </c>
    </row>
    <row r="735">
      <c r="A735" s="45" t="s">
        <v>3493</v>
      </c>
      <c r="B735" s="94" t="s">
        <v>128</v>
      </c>
      <c r="C735" s="46"/>
      <c r="D735" s="46"/>
      <c r="E735" s="46" t="s">
        <v>31</v>
      </c>
      <c r="F735" s="46" t="s">
        <v>82</v>
      </c>
      <c r="G735" s="46" t="s">
        <v>31</v>
      </c>
      <c r="H735" s="46" t="s">
        <v>31</v>
      </c>
      <c r="I735" s="46"/>
      <c r="J735" s="46"/>
      <c r="K735" s="46"/>
      <c r="L735" s="46"/>
      <c r="M735" s="46"/>
      <c r="N735" s="46"/>
      <c r="O735" s="46"/>
      <c r="P735" s="46" t="s">
        <v>3492</v>
      </c>
      <c r="Q735" s="70">
        <v>0.0</v>
      </c>
      <c r="R735" s="70">
        <v>3.0</v>
      </c>
      <c r="S735" s="70">
        <v>0.0</v>
      </c>
      <c r="T735" s="70">
        <v>0.0</v>
      </c>
      <c r="U735" s="70">
        <v>0.0</v>
      </c>
      <c r="V735" s="70">
        <v>0.0</v>
      </c>
      <c r="W735" s="70">
        <v>100.0</v>
      </c>
      <c r="X735" s="70">
        <v>180.0</v>
      </c>
      <c r="Y735" s="70">
        <v>160.0</v>
      </c>
      <c r="Z735" s="70">
        <v>150.0</v>
      </c>
      <c r="AA735" s="70">
        <v>90.0</v>
      </c>
      <c r="AB735" s="70">
        <v>90.0</v>
      </c>
      <c r="AC735" s="70">
        <v>770.0</v>
      </c>
      <c r="AD735" s="70">
        <v>128.33</v>
      </c>
      <c r="AE735" s="46"/>
      <c r="AF735" s="70">
        <f t="shared" si="1"/>
        <v>330</v>
      </c>
    </row>
    <row r="736">
      <c r="A736" s="45" t="s">
        <v>1451</v>
      </c>
      <c r="B736" s="104" t="s">
        <v>186</v>
      </c>
      <c r="C736" s="97" t="s">
        <v>56</v>
      </c>
      <c r="D736" s="46"/>
      <c r="E736" s="46"/>
      <c r="F736" s="46" t="s">
        <v>82</v>
      </c>
      <c r="G736" s="46" t="s">
        <v>31</v>
      </c>
      <c r="H736" s="46" t="s">
        <v>31</v>
      </c>
      <c r="I736" s="46"/>
      <c r="J736" s="46"/>
      <c r="K736" s="46"/>
      <c r="L736" s="46"/>
      <c r="M736" s="46"/>
      <c r="N736" s="46"/>
      <c r="O736" s="46"/>
      <c r="P736" s="46" t="s">
        <v>3401</v>
      </c>
      <c r="Q736" s="70">
        <v>0.0</v>
      </c>
      <c r="R736" s="70">
        <v>2.0</v>
      </c>
      <c r="S736" s="70">
        <v>0.0</v>
      </c>
      <c r="T736" s="70">
        <v>1.0</v>
      </c>
      <c r="U736" s="70">
        <v>0.0</v>
      </c>
      <c r="V736" s="70">
        <v>0.0</v>
      </c>
      <c r="W736" s="70">
        <v>105.0</v>
      </c>
      <c r="X736" s="70">
        <v>150.0</v>
      </c>
      <c r="Y736" s="70">
        <v>90.0</v>
      </c>
      <c r="Z736" s="70">
        <v>150.0</v>
      </c>
      <c r="AA736" s="70">
        <v>90.0</v>
      </c>
      <c r="AB736" s="70">
        <v>95.0</v>
      </c>
      <c r="AC736" s="70">
        <v>680.0</v>
      </c>
      <c r="AD736" s="70">
        <v>113.33</v>
      </c>
      <c r="AE736" s="46"/>
      <c r="AF736" s="70">
        <f t="shared" si="1"/>
        <v>300</v>
      </c>
    </row>
    <row r="737">
      <c r="A737" s="45" t="s">
        <v>1382</v>
      </c>
      <c r="B737" s="87" t="s">
        <v>131</v>
      </c>
      <c r="C737" s="105" t="s">
        <v>111</v>
      </c>
      <c r="D737" s="46"/>
      <c r="E737" s="46"/>
      <c r="F737" s="46" t="s">
        <v>82</v>
      </c>
      <c r="G737" s="46" t="s">
        <v>31</v>
      </c>
      <c r="H737" s="46" t="s">
        <v>31</v>
      </c>
      <c r="I737" s="46"/>
      <c r="J737" s="46"/>
      <c r="K737" s="46"/>
      <c r="L737" s="46"/>
      <c r="M737" s="46"/>
      <c r="N737" s="46"/>
      <c r="O737" s="46"/>
      <c r="P737" s="46" t="s">
        <v>3494</v>
      </c>
      <c r="Q737" s="70">
        <v>3.0</v>
      </c>
      <c r="R737" s="70">
        <v>0.0</v>
      </c>
      <c r="S737" s="70">
        <v>0.0</v>
      </c>
      <c r="T737" s="70">
        <v>0.0</v>
      </c>
      <c r="U737" s="70">
        <v>3.0</v>
      </c>
      <c r="V737" s="70">
        <v>0.0</v>
      </c>
      <c r="W737" s="70">
        <v>100.0</v>
      </c>
      <c r="X737" s="70">
        <v>100.0</v>
      </c>
      <c r="Y737" s="70">
        <v>100.0</v>
      </c>
      <c r="Z737" s="70">
        <v>100.0</v>
      </c>
      <c r="AA737" s="70">
        <v>100.0</v>
      </c>
      <c r="AB737" s="70">
        <v>100.0</v>
      </c>
      <c r="AC737" s="70">
        <v>600.0</v>
      </c>
      <c r="AD737" s="70">
        <v>100.0</v>
      </c>
      <c r="AE737" s="46"/>
      <c r="AF737" s="70">
        <f t="shared" si="1"/>
        <v>200</v>
      </c>
    </row>
    <row r="738">
      <c r="A738" s="45" t="s">
        <v>3495</v>
      </c>
      <c r="B738" s="105" t="s">
        <v>111</v>
      </c>
      <c r="C738" s="46"/>
      <c r="D738" s="46"/>
      <c r="E738" s="46" t="s">
        <v>31</v>
      </c>
      <c r="F738" s="46" t="s">
        <v>82</v>
      </c>
      <c r="G738" s="46" t="s">
        <v>31</v>
      </c>
      <c r="H738" s="46" t="s">
        <v>31</v>
      </c>
      <c r="I738" s="46"/>
      <c r="J738" s="46"/>
      <c r="K738" s="46"/>
      <c r="L738" s="46"/>
      <c r="M738" s="46"/>
      <c r="N738" s="46"/>
      <c r="O738" s="46"/>
      <c r="P738" s="46" t="s">
        <v>3496</v>
      </c>
      <c r="Q738" s="70">
        <v>0.0</v>
      </c>
      <c r="R738" s="70">
        <v>1.0</v>
      </c>
      <c r="S738" s="70">
        <v>0.0</v>
      </c>
      <c r="T738" s="70">
        <v>1.0</v>
      </c>
      <c r="U738" s="70">
        <v>0.0</v>
      </c>
      <c r="V738" s="70">
        <v>0.0</v>
      </c>
      <c r="W738" s="70">
        <v>50.0</v>
      </c>
      <c r="X738" s="70">
        <v>150.0</v>
      </c>
      <c r="Y738" s="70">
        <v>50.0</v>
      </c>
      <c r="Z738" s="70">
        <v>150.0</v>
      </c>
      <c r="AA738" s="70">
        <v>50.0</v>
      </c>
      <c r="AB738" s="70">
        <v>150.0</v>
      </c>
      <c r="AC738" s="70">
        <v>600.0</v>
      </c>
      <c r="AD738" s="70">
        <v>100.0</v>
      </c>
      <c r="AE738" s="46"/>
      <c r="AF738" s="70">
        <f t="shared" si="1"/>
        <v>300</v>
      </c>
    </row>
    <row r="739">
      <c r="A739" s="45" t="s">
        <v>2713</v>
      </c>
      <c r="B739" s="105" t="s">
        <v>111</v>
      </c>
      <c r="C739" s="46"/>
      <c r="D739" s="46"/>
      <c r="E739" s="46" t="s">
        <v>31</v>
      </c>
      <c r="F739" s="46" t="s">
        <v>82</v>
      </c>
      <c r="G739" s="46" t="s">
        <v>31</v>
      </c>
      <c r="H739" s="46" t="s">
        <v>31</v>
      </c>
      <c r="I739" s="46"/>
      <c r="J739" s="46"/>
      <c r="K739" s="46"/>
      <c r="L739" s="46"/>
      <c r="M739" s="46"/>
      <c r="N739" s="46"/>
      <c r="O739" s="46"/>
      <c r="P739" s="46" t="s">
        <v>3496</v>
      </c>
      <c r="Q739" s="70">
        <v>0.0</v>
      </c>
      <c r="R739" s="70">
        <v>2.0</v>
      </c>
      <c r="S739" s="70">
        <v>0.0</v>
      </c>
      <c r="T739" s="70">
        <v>1.0</v>
      </c>
      <c r="U739" s="70">
        <v>0.0</v>
      </c>
      <c r="V739" s="70">
        <v>0.0</v>
      </c>
      <c r="W739" s="70">
        <v>50.0</v>
      </c>
      <c r="X739" s="70">
        <v>180.0</v>
      </c>
      <c r="Y739" s="70">
        <v>20.0</v>
      </c>
      <c r="Z739" s="70">
        <v>180.0</v>
      </c>
      <c r="AA739" s="70">
        <v>20.0</v>
      </c>
      <c r="AB739" s="70">
        <v>150.0</v>
      </c>
      <c r="AC739" s="70">
        <v>600.0</v>
      </c>
      <c r="AD739" s="70">
        <v>100.0</v>
      </c>
      <c r="AE739" s="46"/>
      <c r="AF739" s="70">
        <f t="shared" si="1"/>
        <v>360</v>
      </c>
    </row>
    <row r="740">
      <c r="A740" s="45" t="s">
        <v>3497</v>
      </c>
      <c r="B740" s="105" t="s">
        <v>111</v>
      </c>
      <c r="C740" s="46"/>
      <c r="D740" s="46"/>
      <c r="E740" s="46" t="s">
        <v>31</v>
      </c>
      <c r="F740" s="46" t="s">
        <v>82</v>
      </c>
      <c r="G740" s="46" t="s">
        <v>31</v>
      </c>
      <c r="H740" s="46" t="s">
        <v>31</v>
      </c>
      <c r="I740" s="46"/>
      <c r="J740" s="46"/>
      <c r="K740" s="46"/>
      <c r="L740" s="46"/>
      <c r="M740" s="46"/>
      <c r="N740" s="46"/>
      <c r="O740" s="46"/>
      <c r="P740" s="46" t="s">
        <v>3496</v>
      </c>
      <c r="Q740" s="70">
        <v>0.0</v>
      </c>
      <c r="R740" s="70">
        <v>0.0</v>
      </c>
      <c r="S740" s="70">
        <v>2.0</v>
      </c>
      <c r="T740" s="70">
        <v>0.0</v>
      </c>
      <c r="U740" s="70">
        <v>0.0</v>
      </c>
      <c r="V740" s="70">
        <v>1.0</v>
      </c>
      <c r="W740" s="70">
        <v>50.0</v>
      </c>
      <c r="X740" s="70">
        <v>70.0</v>
      </c>
      <c r="Y740" s="70">
        <v>160.0</v>
      </c>
      <c r="Z740" s="70">
        <v>70.0</v>
      </c>
      <c r="AA740" s="70">
        <v>160.0</v>
      </c>
      <c r="AB740" s="70">
        <v>90.0</v>
      </c>
      <c r="AC740" s="70">
        <v>600.0</v>
      </c>
      <c r="AD740" s="70">
        <v>100.0</v>
      </c>
      <c r="AE740" s="46"/>
      <c r="AF740" s="70">
        <f t="shared" si="1"/>
        <v>140</v>
      </c>
    </row>
    <row r="741">
      <c r="A741" s="45" t="s">
        <v>3498</v>
      </c>
      <c r="B741" s="105" t="s">
        <v>111</v>
      </c>
      <c r="C741" s="46"/>
      <c r="D741" s="46"/>
      <c r="E741" s="46" t="s">
        <v>31</v>
      </c>
      <c r="F741" s="46" t="s">
        <v>82</v>
      </c>
      <c r="G741" s="46" t="s">
        <v>31</v>
      </c>
      <c r="H741" s="46" t="s">
        <v>31</v>
      </c>
      <c r="I741" s="46"/>
      <c r="J741" s="46"/>
      <c r="K741" s="46"/>
      <c r="L741" s="46"/>
      <c r="M741" s="46"/>
      <c r="N741" s="46"/>
      <c r="O741" s="46"/>
      <c r="P741" s="46" t="s">
        <v>3496</v>
      </c>
      <c r="Q741" s="70">
        <v>0.0</v>
      </c>
      <c r="R741" s="70">
        <v>0.0</v>
      </c>
      <c r="S741" s="70">
        <v>0.0</v>
      </c>
      <c r="T741" s="70">
        <v>0.0</v>
      </c>
      <c r="U741" s="70">
        <v>0.0</v>
      </c>
      <c r="V741" s="70">
        <v>0.0</v>
      </c>
      <c r="W741" s="70">
        <v>50.0</v>
      </c>
      <c r="X741" s="70">
        <v>95.0</v>
      </c>
      <c r="Y741" s="70">
        <v>90.0</v>
      </c>
      <c r="Z741" s="70">
        <v>95.0</v>
      </c>
      <c r="AA741" s="70">
        <v>90.0</v>
      </c>
      <c r="AB741" s="70">
        <v>180.0</v>
      </c>
      <c r="AC741" s="70">
        <v>600.0</v>
      </c>
      <c r="AD741" s="70">
        <v>100.0</v>
      </c>
      <c r="AE741" s="46"/>
      <c r="AF741" s="70">
        <f t="shared" si="1"/>
        <v>190</v>
      </c>
    </row>
    <row r="742">
      <c r="A742" s="45" t="s">
        <v>1644</v>
      </c>
      <c r="B742" s="99" t="s">
        <v>29</v>
      </c>
      <c r="C742" s="46"/>
      <c r="D742" s="46" t="s">
        <v>128</v>
      </c>
      <c r="E742" s="46"/>
      <c r="F742" s="46">
        <v>1.0</v>
      </c>
      <c r="G742" s="46"/>
      <c r="H742" s="46"/>
      <c r="I742" s="46"/>
      <c r="J742" s="46"/>
      <c r="K742" s="46"/>
      <c r="L742" s="46"/>
      <c r="M742" s="46"/>
      <c r="N742" s="46"/>
      <c r="O742" s="46"/>
      <c r="P742" s="46" t="s">
        <v>3499</v>
      </c>
      <c r="Q742" s="70">
        <v>0.0</v>
      </c>
      <c r="R742" s="70">
        <v>1.0</v>
      </c>
      <c r="S742" s="70">
        <v>1.0</v>
      </c>
      <c r="T742" s="70">
        <v>0.0</v>
      </c>
      <c r="U742" s="70">
        <v>0.0</v>
      </c>
      <c r="V742" s="70">
        <v>0.0</v>
      </c>
      <c r="W742" s="70">
        <v>75.0</v>
      </c>
      <c r="X742" s="70">
        <v>89.0</v>
      </c>
      <c r="Y742" s="70">
        <v>85.0</v>
      </c>
      <c r="Z742" s="70">
        <v>55.0</v>
      </c>
      <c r="AA742" s="70">
        <v>65.0</v>
      </c>
      <c r="AB742" s="70">
        <v>36.0</v>
      </c>
      <c r="AC742" s="70">
        <v>405.0</v>
      </c>
      <c r="AD742" s="70">
        <v>67.5</v>
      </c>
      <c r="AE742" s="46"/>
      <c r="AF742" s="70">
        <f t="shared" si="1"/>
        <v>144</v>
      </c>
    </row>
    <row r="743">
      <c r="A743" s="45" t="s">
        <v>1564</v>
      </c>
      <c r="B743" s="99" t="s">
        <v>29</v>
      </c>
      <c r="C743" s="94" t="s">
        <v>128</v>
      </c>
      <c r="D743" s="46"/>
      <c r="E743" s="46"/>
      <c r="F743" s="46">
        <v>0.0</v>
      </c>
      <c r="G743" s="46" t="s">
        <v>31</v>
      </c>
      <c r="H743" s="46"/>
      <c r="I743" s="46"/>
      <c r="J743" s="46"/>
      <c r="K743" s="46"/>
      <c r="L743" s="46"/>
      <c r="M743" s="46"/>
      <c r="N743" s="46"/>
      <c r="O743" s="46"/>
      <c r="P743" s="46" t="s">
        <v>3500</v>
      </c>
      <c r="Q743" s="70">
        <v>0.0</v>
      </c>
      <c r="R743" s="70">
        <v>2.0</v>
      </c>
      <c r="S743" s="70">
        <v>1.0</v>
      </c>
      <c r="T743" s="70">
        <v>0.0</v>
      </c>
      <c r="U743" s="70">
        <v>0.0</v>
      </c>
      <c r="V743" s="70">
        <v>0.0</v>
      </c>
      <c r="W743" s="70">
        <v>95.0</v>
      </c>
      <c r="X743" s="70">
        <v>109.0</v>
      </c>
      <c r="Y743" s="70">
        <v>105.0</v>
      </c>
      <c r="Z743" s="70">
        <v>75.0</v>
      </c>
      <c r="AA743" s="70">
        <v>85.0</v>
      </c>
      <c r="AB743" s="70">
        <v>56.0</v>
      </c>
      <c r="AC743" s="70">
        <v>525.0</v>
      </c>
      <c r="AD743" s="70">
        <v>87.5</v>
      </c>
      <c r="AE743" s="46"/>
      <c r="AF743" s="70">
        <f t="shared" si="1"/>
        <v>184</v>
      </c>
    </row>
    <row r="744">
      <c r="A744" s="45" t="s">
        <v>1524</v>
      </c>
      <c r="B744" s="95" t="s">
        <v>33</v>
      </c>
      <c r="C744" s="98" t="s">
        <v>226</v>
      </c>
      <c r="D744" s="46"/>
      <c r="E744" s="46"/>
      <c r="F744" s="46">
        <v>1.0</v>
      </c>
      <c r="G744" s="46"/>
      <c r="H744" s="46"/>
      <c r="I744" s="46"/>
      <c r="J744" s="46"/>
      <c r="K744" s="46"/>
      <c r="L744" s="46"/>
      <c r="M744" s="46"/>
      <c r="N744" s="46"/>
      <c r="O744" s="46"/>
      <c r="P744" s="46" t="s">
        <v>3501</v>
      </c>
      <c r="Q744" s="70">
        <v>0.0</v>
      </c>
      <c r="R744" s="70">
        <v>0.0</v>
      </c>
      <c r="S744" s="70">
        <v>0.0</v>
      </c>
      <c r="T744" s="70">
        <v>1.0</v>
      </c>
      <c r="U744" s="70">
        <v>0.0</v>
      </c>
      <c r="V744" s="70">
        <v>0.0</v>
      </c>
      <c r="W744" s="70">
        <v>64.0</v>
      </c>
      <c r="X744" s="70">
        <v>78.0</v>
      </c>
      <c r="Y744" s="70">
        <v>52.0</v>
      </c>
      <c r="Z744" s="70">
        <v>78.0</v>
      </c>
      <c r="AA744" s="70">
        <v>52.0</v>
      </c>
      <c r="AB744" s="70">
        <v>81.0</v>
      </c>
      <c r="AC744" s="70">
        <v>405.0</v>
      </c>
      <c r="AD744" s="70">
        <v>67.5</v>
      </c>
      <c r="AE744" s="46"/>
      <c r="AF744" s="70">
        <f t="shared" si="1"/>
        <v>156</v>
      </c>
    </row>
    <row r="745">
      <c r="A745" s="45" t="s">
        <v>1586</v>
      </c>
      <c r="B745" s="95" t="s">
        <v>33</v>
      </c>
      <c r="C745" s="98" t="s">
        <v>226</v>
      </c>
      <c r="D745" s="46"/>
      <c r="E745" s="46"/>
      <c r="F745" s="46">
        <v>0.0</v>
      </c>
      <c r="G745" s="46" t="s">
        <v>31</v>
      </c>
      <c r="H745" s="46"/>
      <c r="I745" s="46"/>
      <c r="J745" s="46"/>
      <c r="K745" s="46"/>
      <c r="L745" s="46"/>
      <c r="M745" s="46"/>
      <c r="N745" s="46"/>
      <c r="O745" s="46"/>
      <c r="P745" s="46" t="s">
        <v>3502</v>
      </c>
      <c r="Q745" s="70">
        <v>0.0</v>
      </c>
      <c r="R745" s="70">
        <v>1.0</v>
      </c>
      <c r="S745" s="70">
        <v>0.0</v>
      </c>
      <c r="T745" s="70">
        <v>1.0</v>
      </c>
      <c r="U745" s="70">
        <v>0.0</v>
      </c>
      <c r="V745" s="70">
        <v>0.0</v>
      </c>
      <c r="W745" s="70">
        <v>76.0</v>
      </c>
      <c r="X745" s="70">
        <v>104.0</v>
      </c>
      <c r="Y745" s="70">
        <v>71.0</v>
      </c>
      <c r="Z745" s="70">
        <v>104.0</v>
      </c>
      <c r="AA745" s="70">
        <v>71.0</v>
      </c>
      <c r="AB745" s="70">
        <v>108.0</v>
      </c>
      <c r="AC745" s="70">
        <v>534.0</v>
      </c>
      <c r="AD745" s="70">
        <v>89.0</v>
      </c>
      <c r="AE745" s="46"/>
      <c r="AF745" s="70">
        <f t="shared" si="1"/>
        <v>208</v>
      </c>
    </row>
    <row r="746">
      <c r="A746" s="45" t="s">
        <v>1599</v>
      </c>
      <c r="B746" s="93" t="s">
        <v>44</v>
      </c>
      <c r="C746" s="46"/>
      <c r="D746" s="46" t="s">
        <v>131</v>
      </c>
      <c r="E746" s="46"/>
      <c r="F746" s="46">
        <v>1.0</v>
      </c>
      <c r="G746" s="46"/>
      <c r="H746" s="46"/>
      <c r="I746" s="46"/>
      <c r="J746" s="46"/>
      <c r="K746" s="46"/>
      <c r="L746" s="46"/>
      <c r="M746" s="46"/>
      <c r="N746" s="46"/>
      <c r="O746" s="46"/>
      <c r="P746" s="46" t="s">
        <v>3503</v>
      </c>
      <c r="Q746" s="70">
        <v>0.0</v>
      </c>
      <c r="R746" s="70">
        <v>0.0</v>
      </c>
      <c r="S746" s="70">
        <v>0.0</v>
      </c>
      <c r="T746" s="70">
        <v>2.0</v>
      </c>
      <c r="U746" s="70">
        <v>0.0</v>
      </c>
      <c r="V746" s="70">
        <v>0.0</v>
      </c>
      <c r="W746" s="70">
        <v>64.0</v>
      </c>
      <c r="X746" s="70">
        <v>66.0</v>
      </c>
      <c r="Y746" s="70">
        <v>68.0</v>
      </c>
      <c r="Z746" s="70">
        <v>81.0</v>
      </c>
      <c r="AA746" s="70">
        <v>76.0</v>
      </c>
      <c r="AB746" s="70">
        <v>50.0</v>
      </c>
      <c r="AC746" s="70">
        <v>405.0</v>
      </c>
      <c r="AD746" s="70">
        <v>67.5</v>
      </c>
      <c r="AE746" s="46"/>
      <c r="AF746" s="70">
        <f t="shared" si="1"/>
        <v>147</v>
      </c>
    </row>
    <row r="747">
      <c r="A747" s="45" t="s">
        <v>1367</v>
      </c>
      <c r="B747" s="93" t="s">
        <v>44</v>
      </c>
      <c r="C747" s="87" t="s">
        <v>131</v>
      </c>
      <c r="D747" s="46"/>
      <c r="E747" s="46"/>
      <c r="F747" s="46">
        <v>0.0</v>
      </c>
      <c r="G747" s="46" t="s">
        <v>31</v>
      </c>
      <c r="H747" s="46"/>
      <c r="I747" s="46"/>
      <c r="J747" s="46"/>
      <c r="K747" s="46"/>
      <c r="L747" s="46"/>
      <c r="M747" s="46"/>
      <c r="N747" s="46"/>
      <c r="O747" s="46"/>
      <c r="P747" s="46" t="s">
        <v>3504</v>
      </c>
      <c r="Q747" s="70">
        <v>0.0</v>
      </c>
      <c r="R747" s="70">
        <v>0.0</v>
      </c>
      <c r="S747" s="70">
        <v>0.0</v>
      </c>
      <c r="T747" s="70">
        <v>3.0</v>
      </c>
      <c r="U747" s="70">
        <v>0.0</v>
      </c>
      <c r="V747" s="70">
        <v>0.0</v>
      </c>
      <c r="W747" s="70">
        <v>84.0</v>
      </c>
      <c r="X747" s="70">
        <v>86.0</v>
      </c>
      <c r="Y747" s="70">
        <v>88.0</v>
      </c>
      <c r="Z747" s="70">
        <v>111.0</v>
      </c>
      <c r="AA747" s="70">
        <v>101.0</v>
      </c>
      <c r="AB747" s="70">
        <v>60.0</v>
      </c>
      <c r="AC747" s="70">
        <v>530.0</v>
      </c>
      <c r="AD747" s="70">
        <v>88.33</v>
      </c>
      <c r="AE747" s="46"/>
      <c r="AF747" s="70">
        <f t="shared" si="1"/>
        <v>197</v>
      </c>
    </row>
    <row r="748">
      <c r="A748" s="45" t="s">
        <v>1624</v>
      </c>
      <c r="B748" s="107" t="s">
        <v>81</v>
      </c>
      <c r="C748" s="46"/>
      <c r="D748" s="46"/>
      <c r="E748" s="46"/>
      <c r="F748" s="46">
        <v>1.0</v>
      </c>
      <c r="G748" s="46"/>
      <c r="H748" s="46"/>
      <c r="I748" s="46"/>
      <c r="J748" s="46"/>
      <c r="K748" s="46"/>
      <c r="L748" s="46"/>
      <c r="M748" s="46"/>
      <c r="N748" s="46"/>
      <c r="O748" s="46"/>
      <c r="P748" s="46" t="s">
        <v>3505</v>
      </c>
      <c r="Q748" s="70">
        <v>0.0</v>
      </c>
      <c r="R748" s="70">
        <v>2.0</v>
      </c>
      <c r="S748" s="70">
        <v>0.0</v>
      </c>
      <c r="T748" s="70">
        <v>0.0</v>
      </c>
      <c r="U748" s="70">
        <v>0.0</v>
      </c>
      <c r="V748" s="70">
        <v>0.0</v>
      </c>
      <c r="W748" s="70">
        <v>60.0</v>
      </c>
      <c r="X748" s="70">
        <v>85.0</v>
      </c>
      <c r="Y748" s="70">
        <v>49.0</v>
      </c>
      <c r="Z748" s="70">
        <v>60.0</v>
      </c>
      <c r="AA748" s="70">
        <v>49.0</v>
      </c>
      <c r="AB748" s="70">
        <v>60.0</v>
      </c>
      <c r="AC748" s="70">
        <v>363.0</v>
      </c>
      <c r="AD748" s="70">
        <v>60.5</v>
      </c>
      <c r="AE748" s="46"/>
      <c r="AF748" s="70">
        <f t="shared" si="1"/>
        <v>145</v>
      </c>
    </row>
    <row r="749">
      <c r="A749" s="45" t="s">
        <v>1181</v>
      </c>
      <c r="B749" s="107" t="s">
        <v>81</v>
      </c>
      <c r="C749" s="46"/>
      <c r="D749" s="46"/>
      <c r="E749" s="46"/>
      <c r="F749" s="46">
        <v>0.0</v>
      </c>
      <c r="G749" s="46" t="s">
        <v>31</v>
      </c>
      <c r="H749" s="46"/>
      <c r="I749" s="46"/>
      <c r="J749" s="46"/>
      <c r="K749" s="46"/>
      <c r="L749" s="46"/>
      <c r="M749" s="46"/>
      <c r="N749" s="46"/>
      <c r="O749" s="46"/>
      <c r="P749" s="46" t="s">
        <v>3506</v>
      </c>
      <c r="Q749" s="70">
        <v>0.0</v>
      </c>
      <c r="R749" s="70">
        <v>3.0</v>
      </c>
      <c r="S749" s="70">
        <v>0.0</v>
      </c>
      <c r="T749" s="70">
        <v>0.0</v>
      </c>
      <c r="U749" s="70">
        <v>0.0</v>
      </c>
      <c r="V749" s="70">
        <v>0.0</v>
      </c>
      <c r="W749" s="70">
        <v>80.0</v>
      </c>
      <c r="X749" s="70">
        <v>120.0</v>
      </c>
      <c r="Y749" s="70">
        <v>79.0</v>
      </c>
      <c r="Z749" s="70">
        <v>95.0</v>
      </c>
      <c r="AA749" s="70">
        <v>79.0</v>
      </c>
      <c r="AB749" s="70">
        <v>70.0</v>
      </c>
      <c r="AC749" s="70">
        <v>523.0</v>
      </c>
      <c r="AD749" s="70">
        <v>87.17</v>
      </c>
      <c r="AE749" s="46"/>
      <c r="AF749" s="70">
        <f t="shared" si="1"/>
        <v>215</v>
      </c>
    </row>
    <row r="750">
      <c r="A750" s="45" t="s">
        <v>1346</v>
      </c>
      <c r="B750" s="99" t="s">
        <v>29</v>
      </c>
      <c r="C750" s="69" t="s">
        <v>30</v>
      </c>
      <c r="D750" s="46"/>
      <c r="E750" s="46"/>
      <c r="F750" s="46">
        <v>0.0</v>
      </c>
      <c r="G750" s="46" t="s">
        <v>31</v>
      </c>
      <c r="H750" s="46"/>
      <c r="I750" s="46"/>
      <c r="J750" s="46"/>
      <c r="K750" s="46"/>
      <c r="L750" s="46"/>
      <c r="M750" s="46"/>
      <c r="N750" s="46"/>
      <c r="O750" s="46"/>
      <c r="P750" s="46" t="s">
        <v>3507</v>
      </c>
      <c r="Q750" s="70">
        <v>0.0</v>
      </c>
      <c r="R750" s="70">
        <v>0.0</v>
      </c>
      <c r="S750" s="70">
        <v>0.0</v>
      </c>
      <c r="T750" s="70">
        <v>3.0</v>
      </c>
      <c r="U750" s="70">
        <v>0.0</v>
      </c>
      <c r="V750" s="70">
        <v>0.0</v>
      </c>
      <c r="W750" s="70">
        <v>60.0</v>
      </c>
      <c r="X750" s="70">
        <v>70.0</v>
      </c>
      <c r="Y750" s="70">
        <v>65.0</v>
      </c>
      <c r="Z750" s="70">
        <v>125.0</v>
      </c>
      <c r="AA750" s="70">
        <v>105.0</v>
      </c>
      <c r="AB750" s="70">
        <v>90.0</v>
      </c>
      <c r="AC750" s="70">
        <v>515.0</v>
      </c>
      <c r="AD750" s="70">
        <v>85.83</v>
      </c>
      <c r="AE750" s="46"/>
      <c r="AF750" s="70">
        <f t="shared" si="1"/>
        <v>195</v>
      </c>
    </row>
    <row r="751">
      <c r="A751" s="45" t="s">
        <v>1339</v>
      </c>
      <c r="B751" s="101" t="s">
        <v>121</v>
      </c>
      <c r="C751" s="46"/>
      <c r="D751" s="46"/>
      <c r="E751" s="46"/>
      <c r="F751" s="46">
        <v>0.0</v>
      </c>
      <c r="G751" s="46" t="s">
        <v>31</v>
      </c>
      <c r="H751" s="46"/>
      <c r="I751" s="46"/>
      <c r="J751" s="46"/>
      <c r="K751" s="46"/>
      <c r="L751" s="46"/>
      <c r="M751" s="46"/>
      <c r="N751" s="46"/>
      <c r="O751" s="46"/>
      <c r="P751" s="46" t="s">
        <v>3508</v>
      </c>
      <c r="Q751" s="70">
        <v>0.0</v>
      </c>
      <c r="R751" s="70">
        <v>2.0</v>
      </c>
      <c r="S751" s="70">
        <v>0.0</v>
      </c>
      <c r="T751" s="70">
        <v>0.0</v>
      </c>
      <c r="U751" s="70">
        <v>0.0</v>
      </c>
      <c r="V751" s="70">
        <v>0.0</v>
      </c>
      <c r="W751" s="70">
        <v>97.0</v>
      </c>
      <c r="X751" s="70">
        <v>165.0</v>
      </c>
      <c r="Y751" s="70">
        <v>60.0</v>
      </c>
      <c r="Z751" s="70">
        <v>65.0</v>
      </c>
      <c r="AA751" s="70">
        <v>50.0</v>
      </c>
      <c r="AB751" s="70">
        <v>58.0</v>
      </c>
      <c r="AC751" s="70">
        <v>495.0</v>
      </c>
      <c r="AD751" s="70">
        <v>82.5</v>
      </c>
      <c r="AE751" s="46"/>
      <c r="AF751" s="70">
        <f t="shared" si="1"/>
        <v>230</v>
      </c>
    </row>
    <row r="752">
      <c r="A752" s="45" t="s">
        <v>1285</v>
      </c>
      <c r="B752" s="101" t="s">
        <v>121</v>
      </c>
      <c r="C752" s="87" t="s">
        <v>131</v>
      </c>
      <c r="D752" s="46"/>
      <c r="E752" s="46"/>
      <c r="F752" s="46">
        <v>0.0</v>
      </c>
      <c r="G752" s="46" t="s">
        <v>31</v>
      </c>
      <c r="H752" s="46"/>
      <c r="I752" s="46"/>
      <c r="J752" s="46"/>
      <c r="K752" s="46"/>
      <c r="L752" s="46"/>
      <c r="M752" s="46"/>
      <c r="N752" s="46"/>
      <c r="O752" s="46"/>
      <c r="P752" s="46" t="s">
        <v>3509</v>
      </c>
      <c r="Q752" s="70">
        <v>0.0</v>
      </c>
      <c r="R752" s="70">
        <v>0.0</v>
      </c>
      <c r="S752" s="70">
        <v>2.0</v>
      </c>
      <c r="T752" s="70">
        <v>0.0</v>
      </c>
      <c r="U752" s="70">
        <v>0.0</v>
      </c>
      <c r="V752" s="70">
        <v>0.0</v>
      </c>
      <c r="W752" s="70">
        <v>60.0</v>
      </c>
      <c r="X752" s="70">
        <v>52.0</v>
      </c>
      <c r="Y752" s="70">
        <v>168.0</v>
      </c>
      <c r="Z752" s="70">
        <v>47.0</v>
      </c>
      <c r="AA752" s="70">
        <v>138.0</v>
      </c>
      <c r="AB752" s="70">
        <v>30.0</v>
      </c>
      <c r="AC752" s="70">
        <v>495.0</v>
      </c>
      <c r="AD752" s="70">
        <v>82.5</v>
      </c>
      <c r="AE752" s="46"/>
      <c r="AF752" s="70">
        <f t="shared" si="1"/>
        <v>99</v>
      </c>
    </row>
    <row r="753">
      <c r="A753" s="45" t="s">
        <v>1202</v>
      </c>
      <c r="B753" s="89" t="s">
        <v>177</v>
      </c>
      <c r="C753" s="46"/>
      <c r="D753" s="46"/>
      <c r="E753" s="46"/>
      <c r="F753" s="46">
        <v>0.0</v>
      </c>
      <c r="G753" s="46" t="s">
        <v>31</v>
      </c>
      <c r="H753" s="46"/>
      <c r="I753" s="46"/>
      <c r="J753" s="46"/>
      <c r="K753" s="46"/>
      <c r="L753" s="46"/>
      <c r="M753" s="46"/>
      <c r="N753" s="46"/>
      <c r="O753" s="46"/>
      <c r="P753" s="46" t="s">
        <v>3510</v>
      </c>
      <c r="Q753" s="70">
        <v>0.0</v>
      </c>
      <c r="R753" s="70">
        <v>0.0</v>
      </c>
      <c r="S753" s="70">
        <v>0.0</v>
      </c>
      <c r="T753" s="70">
        <v>1.0</v>
      </c>
      <c r="U753" s="70">
        <v>0.0</v>
      </c>
      <c r="V753" s="70">
        <v>1.0</v>
      </c>
      <c r="W753" s="70">
        <v>60.0</v>
      </c>
      <c r="X753" s="70">
        <v>60.0</v>
      </c>
      <c r="Y753" s="70">
        <v>60.0</v>
      </c>
      <c r="Z753" s="70">
        <v>105.0</v>
      </c>
      <c r="AA753" s="70">
        <v>105.0</v>
      </c>
      <c r="AB753" s="70">
        <v>105.0</v>
      </c>
      <c r="AC753" s="70">
        <v>495.0</v>
      </c>
      <c r="AD753" s="70">
        <v>82.5</v>
      </c>
      <c r="AE753" s="46"/>
      <c r="AF753" s="70">
        <f t="shared" si="1"/>
        <v>165</v>
      </c>
    </row>
    <row r="754">
      <c r="A754" s="45" t="s">
        <v>1210</v>
      </c>
      <c r="B754" s="80" t="s">
        <v>147</v>
      </c>
      <c r="C754" s="97" t="s">
        <v>56</v>
      </c>
      <c r="D754" s="46"/>
      <c r="E754" s="46"/>
      <c r="F754" s="46">
        <v>0.0</v>
      </c>
      <c r="G754" s="46" t="s">
        <v>31</v>
      </c>
      <c r="H754" s="46"/>
      <c r="I754" s="46"/>
      <c r="J754" s="46"/>
      <c r="K754" s="46"/>
      <c r="L754" s="46"/>
      <c r="M754" s="46"/>
      <c r="N754" s="46"/>
      <c r="O754" s="46"/>
      <c r="P754" s="46" t="s">
        <v>3511</v>
      </c>
      <c r="Q754" s="70">
        <v>0.0</v>
      </c>
      <c r="R754" s="70">
        <v>2.0</v>
      </c>
      <c r="S754" s="70">
        <v>0.0</v>
      </c>
      <c r="T754" s="70">
        <v>0.0</v>
      </c>
      <c r="U754" s="70">
        <v>0.0</v>
      </c>
      <c r="V754" s="70">
        <v>0.0</v>
      </c>
      <c r="W754" s="70">
        <v>100.0</v>
      </c>
      <c r="X754" s="70">
        <v>125.0</v>
      </c>
      <c r="Y754" s="70">
        <v>52.0</v>
      </c>
      <c r="Z754" s="70">
        <v>105.0</v>
      </c>
      <c r="AA754" s="70">
        <v>52.0</v>
      </c>
      <c r="AB754" s="70">
        <v>71.0</v>
      </c>
      <c r="AC754" s="70">
        <v>505.0</v>
      </c>
      <c r="AD754" s="70">
        <v>84.17</v>
      </c>
      <c r="AE754" s="46"/>
      <c r="AF754" s="70">
        <f t="shared" si="1"/>
        <v>230</v>
      </c>
    </row>
    <row r="755">
      <c r="A755" s="45" t="s">
        <v>1556</v>
      </c>
      <c r="B755" s="102" t="s">
        <v>71</v>
      </c>
      <c r="C755" s="46"/>
      <c r="D755" s="46"/>
      <c r="E755" s="46"/>
      <c r="F755" s="46">
        <v>0.0</v>
      </c>
      <c r="G755" s="46" t="s">
        <v>31</v>
      </c>
      <c r="H755" s="46"/>
      <c r="I755" s="46"/>
      <c r="J755" s="46"/>
      <c r="K755" s="46"/>
      <c r="L755" s="46"/>
      <c r="M755" s="46"/>
      <c r="N755" s="46"/>
      <c r="O755" s="46"/>
      <c r="P755" s="46" t="s">
        <v>3512</v>
      </c>
      <c r="Q755" s="70">
        <v>0.0</v>
      </c>
      <c r="R755" s="70">
        <v>0.0</v>
      </c>
      <c r="S755" s="70">
        <v>0.0</v>
      </c>
      <c r="T755" s="70">
        <v>0.0</v>
      </c>
      <c r="U755" s="70">
        <v>0.0</v>
      </c>
      <c r="V755" s="70">
        <v>0.0</v>
      </c>
      <c r="W755" s="70">
        <v>71.0</v>
      </c>
      <c r="X755" s="70">
        <v>82.0</v>
      </c>
      <c r="Y755" s="70">
        <v>64.0</v>
      </c>
      <c r="Z755" s="70">
        <v>64.0</v>
      </c>
      <c r="AA755" s="70">
        <v>59.0</v>
      </c>
      <c r="AB755" s="70">
        <v>112.0</v>
      </c>
      <c r="AC755" s="70">
        <v>452.0</v>
      </c>
      <c r="AD755" s="70">
        <v>75.33</v>
      </c>
      <c r="AE755" s="46"/>
      <c r="AF755" s="70">
        <f t="shared" si="1"/>
        <v>146</v>
      </c>
    </row>
    <row r="756">
      <c r="A756" s="45" t="s">
        <v>1554</v>
      </c>
      <c r="B756" s="104" t="s">
        <v>186</v>
      </c>
      <c r="C756" s="94" t="s">
        <v>128</v>
      </c>
      <c r="D756" s="46"/>
      <c r="E756" s="46"/>
      <c r="F756" s="46">
        <v>1.0</v>
      </c>
      <c r="G756" s="46"/>
      <c r="H756" s="46"/>
      <c r="I756" s="46"/>
      <c r="J756" s="46"/>
      <c r="K756" s="46"/>
      <c r="L756" s="46"/>
      <c r="M756" s="46"/>
      <c r="N756" s="46"/>
      <c r="O756" s="46"/>
      <c r="P756" s="46" t="s">
        <v>3513</v>
      </c>
      <c r="Q756" s="70">
        <v>0.0</v>
      </c>
      <c r="R756" s="70">
        <v>2.0</v>
      </c>
      <c r="S756" s="70">
        <v>0.0</v>
      </c>
      <c r="T756" s="70">
        <v>0.0</v>
      </c>
      <c r="U756" s="70">
        <v>0.0</v>
      </c>
      <c r="V756" s="70">
        <v>0.0</v>
      </c>
      <c r="W756" s="70">
        <v>68.0</v>
      </c>
      <c r="X756" s="70">
        <v>90.0</v>
      </c>
      <c r="Y756" s="70">
        <v>65.0</v>
      </c>
      <c r="Z756" s="70">
        <v>50.0</v>
      </c>
      <c r="AA756" s="70">
        <v>55.0</v>
      </c>
      <c r="AB756" s="70">
        <v>82.0</v>
      </c>
      <c r="AC756" s="70">
        <v>410.0</v>
      </c>
      <c r="AD756" s="70">
        <v>68.33</v>
      </c>
      <c r="AE756" s="46"/>
      <c r="AF756" s="70">
        <f t="shared" si="1"/>
        <v>140</v>
      </c>
    </row>
    <row r="757">
      <c r="A757" s="45" t="s">
        <v>1550</v>
      </c>
      <c r="B757" s="104" t="s">
        <v>186</v>
      </c>
      <c r="C757" s="94" t="s">
        <v>128</v>
      </c>
      <c r="D757" s="46"/>
      <c r="E757" s="46"/>
      <c r="F757" s="46">
        <v>0.0</v>
      </c>
      <c r="G757" s="46" t="s">
        <v>31</v>
      </c>
      <c r="H757" s="46"/>
      <c r="I757" s="46"/>
      <c r="J757" s="46"/>
      <c r="K757" s="46"/>
      <c r="L757" s="46"/>
      <c r="M757" s="46"/>
      <c r="N757" s="46"/>
      <c r="O757" s="46"/>
      <c r="P757" s="46" t="s">
        <v>3367</v>
      </c>
      <c r="Q757" s="70">
        <v>0.0</v>
      </c>
      <c r="R757" s="70">
        <v>3.0</v>
      </c>
      <c r="S757" s="70">
        <v>0.0</v>
      </c>
      <c r="T757" s="70">
        <v>0.0</v>
      </c>
      <c r="U757" s="70">
        <v>0.0</v>
      </c>
      <c r="V757" s="70">
        <v>0.0</v>
      </c>
      <c r="W757" s="70">
        <v>108.0</v>
      </c>
      <c r="X757" s="70">
        <v>130.0</v>
      </c>
      <c r="Y757" s="70">
        <v>95.0</v>
      </c>
      <c r="Z757" s="70">
        <v>80.0</v>
      </c>
      <c r="AA757" s="70">
        <v>85.0</v>
      </c>
      <c r="AB757" s="70">
        <v>102.0</v>
      </c>
      <c r="AC757" s="70">
        <v>600.0</v>
      </c>
      <c r="AD757" s="70">
        <v>100.0</v>
      </c>
      <c r="AE757" s="46"/>
      <c r="AF757" s="70">
        <f t="shared" si="1"/>
        <v>210</v>
      </c>
    </row>
    <row r="758">
      <c r="A758" s="45" t="s">
        <v>1613</v>
      </c>
      <c r="B758" s="98" t="s">
        <v>226</v>
      </c>
      <c r="C758" s="87" t="s">
        <v>131</v>
      </c>
      <c r="D758" s="46"/>
      <c r="E758" s="46"/>
      <c r="F758" s="46">
        <v>0.0</v>
      </c>
      <c r="G758" s="46" t="s">
        <v>31</v>
      </c>
      <c r="H758" s="46"/>
      <c r="I758" s="46"/>
      <c r="J758" s="46"/>
      <c r="K758" s="46"/>
      <c r="L758" s="46"/>
      <c r="M758" s="46"/>
      <c r="N758" s="46"/>
      <c r="O758" s="46"/>
      <c r="P758" s="46" t="s">
        <v>3403</v>
      </c>
      <c r="Q758" s="70">
        <v>0.0</v>
      </c>
      <c r="R758" s="70">
        <v>1.0</v>
      </c>
      <c r="S758" s="70">
        <v>0.0</v>
      </c>
      <c r="T758" s="70">
        <v>1.0</v>
      </c>
      <c r="U758" s="70">
        <v>0.0</v>
      </c>
      <c r="V758" s="70">
        <v>0.0</v>
      </c>
      <c r="W758" s="70">
        <v>70.0</v>
      </c>
      <c r="X758" s="70">
        <v>110.0</v>
      </c>
      <c r="Y758" s="70">
        <v>70.0</v>
      </c>
      <c r="Z758" s="70">
        <v>115.0</v>
      </c>
      <c r="AA758" s="70">
        <v>70.0</v>
      </c>
      <c r="AB758" s="70">
        <v>90.0</v>
      </c>
      <c r="AC758" s="70">
        <v>525.0</v>
      </c>
      <c r="AD758" s="70">
        <v>87.5</v>
      </c>
      <c r="AE758" s="46"/>
      <c r="AF758" s="70">
        <f t="shared" si="1"/>
        <v>225</v>
      </c>
    </row>
    <row r="759">
      <c r="A759" s="45" t="s">
        <v>1215</v>
      </c>
      <c r="B759" s="69" t="s">
        <v>30</v>
      </c>
      <c r="C759" s="98" t="s">
        <v>226</v>
      </c>
      <c r="D759" s="46"/>
      <c r="E759" s="46"/>
      <c r="F759" s="46">
        <v>0.0</v>
      </c>
      <c r="G759" s="46" t="s">
        <v>31</v>
      </c>
      <c r="H759" s="46"/>
      <c r="I759" s="46"/>
      <c r="J759" s="46"/>
      <c r="K759" s="46"/>
      <c r="L759" s="46"/>
      <c r="M759" s="46"/>
      <c r="N759" s="46"/>
      <c r="O759" s="46"/>
      <c r="P759" s="46" t="s">
        <v>3514</v>
      </c>
      <c r="Q759" s="70">
        <v>0.0</v>
      </c>
      <c r="R759" s="70">
        <v>2.0</v>
      </c>
      <c r="S759" s="70">
        <v>0.0</v>
      </c>
      <c r="T759" s="70">
        <v>0.0</v>
      </c>
      <c r="U759" s="70">
        <v>0.0</v>
      </c>
      <c r="V759" s="70">
        <v>0.0</v>
      </c>
      <c r="W759" s="70">
        <v>83.0</v>
      </c>
      <c r="X759" s="70">
        <v>106.0</v>
      </c>
      <c r="Y759" s="70">
        <v>65.0</v>
      </c>
      <c r="Z759" s="70">
        <v>86.0</v>
      </c>
      <c r="AA759" s="70">
        <v>65.0</v>
      </c>
      <c r="AB759" s="70">
        <v>85.0</v>
      </c>
      <c r="AC759" s="70">
        <v>490.0</v>
      </c>
      <c r="AD759" s="70">
        <v>81.67</v>
      </c>
      <c r="AE759" s="46"/>
      <c r="AF759" s="70">
        <f t="shared" si="1"/>
        <v>192</v>
      </c>
    </row>
    <row r="760">
      <c r="A760" s="45" t="s">
        <v>960</v>
      </c>
      <c r="B760" s="80" t="s">
        <v>147</v>
      </c>
      <c r="C760" s="100" t="s">
        <v>75</v>
      </c>
      <c r="D760" s="46"/>
      <c r="E760" s="46"/>
      <c r="F760" s="46">
        <v>0.0</v>
      </c>
      <c r="G760" s="46" t="s">
        <v>31</v>
      </c>
      <c r="H760" s="46"/>
      <c r="I760" s="46"/>
      <c r="J760" s="46"/>
      <c r="K760" s="46"/>
      <c r="L760" s="46"/>
      <c r="M760" s="46"/>
      <c r="N760" s="46"/>
      <c r="O760" s="46"/>
      <c r="P760" s="46" t="s">
        <v>3515</v>
      </c>
      <c r="Q760" s="70">
        <v>0.0</v>
      </c>
      <c r="R760" s="70">
        <v>1.0</v>
      </c>
      <c r="S760" s="70">
        <v>0.0</v>
      </c>
      <c r="T760" s="70">
        <v>0.0</v>
      </c>
      <c r="U760" s="70">
        <v>0.0</v>
      </c>
      <c r="V760" s="70">
        <v>0.0</v>
      </c>
      <c r="W760" s="70">
        <v>70.0</v>
      </c>
      <c r="X760" s="70">
        <v>120.0</v>
      </c>
      <c r="Y760" s="70">
        <v>65.0</v>
      </c>
      <c r="Z760" s="70">
        <v>45.0</v>
      </c>
      <c r="AA760" s="70">
        <v>85.0</v>
      </c>
      <c r="AB760" s="70">
        <v>125.0</v>
      </c>
      <c r="AC760" s="70">
        <v>510.0</v>
      </c>
      <c r="AD760" s="70">
        <v>85.0</v>
      </c>
      <c r="AE760" s="46"/>
      <c r="AF760" s="70">
        <f t="shared" si="1"/>
        <v>165</v>
      </c>
    </row>
    <row r="761">
      <c r="A761" s="45" t="s">
        <v>941</v>
      </c>
      <c r="B761" s="107" t="s">
        <v>81</v>
      </c>
      <c r="C761" s="87" t="s">
        <v>131</v>
      </c>
      <c r="D761" s="46"/>
      <c r="E761" s="46"/>
      <c r="F761" s="46">
        <v>0.0</v>
      </c>
      <c r="G761" s="46" t="s">
        <v>31</v>
      </c>
      <c r="H761" s="46"/>
      <c r="I761" s="46"/>
      <c r="J761" s="46"/>
      <c r="K761" s="46"/>
      <c r="L761" s="46"/>
      <c r="M761" s="46"/>
      <c r="N761" s="46"/>
      <c r="O761" s="46"/>
      <c r="P761" s="46" t="s">
        <v>3516</v>
      </c>
      <c r="Q761" s="70">
        <v>0.0</v>
      </c>
      <c r="R761" s="70">
        <v>0.0</v>
      </c>
      <c r="S761" s="70">
        <v>0.0</v>
      </c>
      <c r="T761" s="70">
        <v>3.0</v>
      </c>
      <c r="U761" s="70">
        <v>0.0</v>
      </c>
      <c r="V761" s="70">
        <v>0.0</v>
      </c>
      <c r="W761" s="70">
        <v>70.0</v>
      </c>
      <c r="X761" s="70">
        <v>70.0</v>
      </c>
      <c r="Y761" s="70">
        <v>115.0</v>
      </c>
      <c r="Z761" s="70">
        <v>130.0</v>
      </c>
      <c r="AA761" s="70">
        <v>90.0</v>
      </c>
      <c r="AB761" s="70">
        <v>60.0</v>
      </c>
      <c r="AC761" s="70">
        <v>535.0</v>
      </c>
      <c r="AD761" s="70">
        <v>89.17</v>
      </c>
      <c r="AE761" s="46"/>
      <c r="AF761" s="70">
        <f t="shared" si="1"/>
        <v>200</v>
      </c>
    </row>
    <row r="762">
      <c r="A762" s="45" t="s">
        <v>812</v>
      </c>
      <c r="B762" s="94" t="s">
        <v>128</v>
      </c>
      <c r="C762" s="101" t="s">
        <v>121</v>
      </c>
      <c r="D762" s="46"/>
      <c r="E762" s="46"/>
      <c r="F762" s="46">
        <v>0.0</v>
      </c>
      <c r="G762" s="46" t="s">
        <v>31</v>
      </c>
      <c r="H762" s="46"/>
      <c r="I762" s="46"/>
      <c r="J762" s="46"/>
      <c r="K762" s="46"/>
      <c r="L762" s="46"/>
      <c r="M762" s="46"/>
      <c r="N762" s="46"/>
      <c r="O762" s="46"/>
      <c r="P762" s="46" t="s">
        <v>3517</v>
      </c>
      <c r="Q762" s="70">
        <v>0.0</v>
      </c>
      <c r="R762" s="70">
        <v>3.0</v>
      </c>
      <c r="S762" s="70">
        <v>0.0</v>
      </c>
      <c r="T762" s="70">
        <v>0.0</v>
      </c>
      <c r="U762" s="70">
        <v>0.0</v>
      </c>
      <c r="V762" s="70">
        <v>0.0</v>
      </c>
      <c r="W762" s="70">
        <v>115.0</v>
      </c>
      <c r="X762" s="70">
        <v>140.0</v>
      </c>
      <c r="Y762" s="70">
        <v>130.0</v>
      </c>
      <c r="Z762" s="70">
        <v>55.0</v>
      </c>
      <c r="AA762" s="70">
        <v>55.0</v>
      </c>
      <c r="AB762" s="70">
        <v>40.0</v>
      </c>
      <c r="AC762" s="70">
        <v>535.0</v>
      </c>
      <c r="AD762" s="70">
        <v>89.17</v>
      </c>
      <c r="AE762" s="46"/>
      <c r="AF762" s="70">
        <f t="shared" si="1"/>
        <v>195</v>
      </c>
    </row>
    <row r="763">
      <c r="A763" s="45" t="s">
        <v>929</v>
      </c>
      <c r="B763" s="107" t="s">
        <v>81</v>
      </c>
      <c r="C763" s="46"/>
      <c r="D763" s="46"/>
      <c r="E763" s="46"/>
      <c r="F763" s="46">
        <v>0.0</v>
      </c>
      <c r="G763" s="46" t="s">
        <v>31</v>
      </c>
      <c r="H763" s="46"/>
      <c r="I763" s="46"/>
      <c r="J763" s="46"/>
      <c r="K763" s="46"/>
      <c r="L763" s="46"/>
      <c r="M763" s="46"/>
      <c r="N763" s="46"/>
      <c r="O763" s="46"/>
      <c r="P763" s="46" t="s">
        <v>3518</v>
      </c>
      <c r="Q763" s="70">
        <v>0.0</v>
      </c>
      <c r="R763" s="70">
        <v>3.0</v>
      </c>
      <c r="S763" s="70">
        <v>0.0</v>
      </c>
      <c r="T763" s="70">
        <v>0.0</v>
      </c>
      <c r="U763" s="70">
        <v>0.0</v>
      </c>
      <c r="V763" s="70">
        <v>0.0</v>
      </c>
      <c r="W763" s="70">
        <v>75.0</v>
      </c>
      <c r="X763" s="70">
        <v>123.0</v>
      </c>
      <c r="Y763" s="70">
        <v>67.0</v>
      </c>
      <c r="Z763" s="70">
        <v>95.0</v>
      </c>
      <c r="AA763" s="70">
        <v>85.0</v>
      </c>
      <c r="AB763" s="70">
        <v>95.0</v>
      </c>
      <c r="AC763" s="70">
        <v>540.0</v>
      </c>
      <c r="AD763" s="70">
        <v>90.0</v>
      </c>
      <c r="AE763" s="46"/>
      <c r="AF763" s="70">
        <f t="shared" si="1"/>
        <v>218</v>
      </c>
    </row>
    <row r="764">
      <c r="A764" s="45" t="s">
        <v>891</v>
      </c>
      <c r="B764" s="95" t="s">
        <v>33</v>
      </c>
      <c r="C764" s="46"/>
      <c r="D764" s="46"/>
      <c r="E764" s="46"/>
      <c r="F764" s="46">
        <v>0.0</v>
      </c>
      <c r="G764" s="46" t="s">
        <v>31</v>
      </c>
      <c r="H764" s="46"/>
      <c r="I764" s="46"/>
      <c r="J764" s="46"/>
      <c r="K764" s="46"/>
      <c r="L764" s="46"/>
      <c r="M764" s="46"/>
      <c r="N764" s="46"/>
      <c r="O764" s="46"/>
      <c r="P764" s="46" t="s">
        <v>3519</v>
      </c>
      <c r="Q764" s="70">
        <v>0.0</v>
      </c>
      <c r="R764" s="70">
        <v>0.0</v>
      </c>
      <c r="S764" s="70">
        <v>0.0</v>
      </c>
      <c r="T764" s="70">
        <v>3.0</v>
      </c>
      <c r="U764" s="70">
        <v>0.0</v>
      </c>
      <c r="V764" s="70">
        <v>0.0</v>
      </c>
      <c r="W764" s="70">
        <v>75.0</v>
      </c>
      <c r="X764" s="70">
        <v>95.0</v>
      </c>
      <c r="Y764" s="70">
        <v>67.0</v>
      </c>
      <c r="Z764" s="70">
        <v>125.0</v>
      </c>
      <c r="AA764" s="70">
        <v>95.0</v>
      </c>
      <c r="AB764" s="70">
        <v>83.0</v>
      </c>
      <c r="AC764" s="70">
        <v>540.0</v>
      </c>
      <c r="AD764" s="70">
        <v>90.0</v>
      </c>
      <c r="AE764" s="46"/>
      <c r="AF764" s="70">
        <f t="shared" si="1"/>
        <v>220</v>
      </c>
    </row>
    <row r="765">
      <c r="A765" s="45" t="s">
        <v>1638</v>
      </c>
      <c r="B765" s="103" t="s">
        <v>172</v>
      </c>
      <c r="C765" s="97" t="s">
        <v>56</v>
      </c>
      <c r="D765" s="46"/>
      <c r="E765" s="46"/>
      <c r="F765" s="46">
        <v>0.0</v>
      </c>
      <c r="G765" s="46" t="s">
        <v>31</v>
      </c>
      <c r="H765" s="46"/>
      <c r="I765" s="46"/>
      <c r="J765" s="46"/>
      <c r="K765" s="46"/>
      <c r="L765" s="46"/>
      <c r="M765" s="46"/>
      <c r="N765" s="46"/>
      <c r="O765" s="46"/>
      <c r="P765" s="46" t="s">
        <v>3520</v>
      </c>
      <c r="Q765" s="70">
        <v>0.0</v>
      </c>
      <c r="R765" s="70">
        <v>0.0</v>
      </c>
      <c r="S765" s="70">
        <v>0.0</v>
      </c>
      <c r="T765" s="70">
        <v>2.0</v>
      </c>
      <c r="U765" s="70">
        <v>0.0</v>
      </c>
      <c r="V765" s="70">
        <v>1.0</v>
      </c>
      <c r="W765" s="70">
        <v>85.0</v>
      </c>
      <c r="X765" s="70">
        <v>50.0</v>
      </c>
      <c r="Y765" s="70">
        <v>95.0</v>
      </c>
      <c r="Z765" s="70">
        <v>120.0</v>
      </c>
      <c r="AA765" s="70">
        <v>115.0</v>
      </c>
      <c r="AB765" s="70">
        <v>80.0</v>
      </c>
      <c r="AC765" s="70">
        <v>545.0</v>
      </c>
      <c r="AD765" s="70">
        <v>90.83</v>
      </c>
      <c r="AE765" s="46"/>
      <c r="AF765" s="70">
        <f t="shared" si="1"/>
        <v>170</v>
      </c>
    </row>
    <row r="766">
      <c r="A766" s="45" t="s">
        <v>1224</v>
      </c>
      <c r="B766" s="99" t="s">
        <v>29</v>
      </c>
      <c r="C766" s="46"/>
      <c r="D766" s="46"/>
      <c r="E766" s="46"/>
      <c r="F766" s="46">
        <v>0.0</v>
      </c>
      <c r="G766" s="46" t="s">
        <v>31</v>
      </c>
      <c r="H766" s="46"/>
      <c r="I766" s="46"/>
      <c r="J766" s="46"/>
      <c r="K766" s="46"/>
      <c r="L766" s="46"/>
      <c r="M766" s="46"/>
      <c r="N766" s="46"/>
      <c r="O766" s="46"/>
      <c r="P766" s="46" t="s">
        <v>3521</v>
      </c>
      <c r="Q766" s="70">
        <v>0.0</v>
      </c>
      <c r="R766" s="70">
        <v>0.0</v>
      </c>
      <c r="S766" s="70">
        <v>2.0</v>
      </c>
      <c r="T766" s="70">
        <v>0.0</v>
      </c>
      <c r="U766" s="70">
        <v>0.0</v>
      </c>
      <c r="V766" s="70">
        <v>0.0</v>
      </c>
      <c r="W766" s="70">
        <v>65.0</v>
      </c>
      <c r="X766" s="70">
        <v>110.0</v>
      </c>
      <c r="Y766" s="70">
        <v>130.0</v>
      </c>
      <c r="Z766" s="70">
        <v>60.0</v>
      </c>
      <c r="AA766" s="70">
        <v>65.0</v>
      </c>
      <c r="AB766" s="70">
        <v>95.0</v>
      </c>
      <c r="AC766" s="70">
        <v>525.0</v>
      </c>
      <c r="AD766" s="70">
        <v>87.5</v>
      </c>
      <c r="AE766" s="46"/>
      <c r="AF766" s="70">
        <f t="shared" si="1"/>
        <v>170</v>
      </c>
    </row>
    <row r="767">
      <c r="A767" s="45" t="s">
        <v>1242</v>
      </c>
      <c r="B767" s="100" t="s">
        <v>75</v>
      </c>
      <c r="C767" s="46"/>
      <c r="D767" s="46"/>
      <c r="E767" s="46"/>
      <c r="F767" s="46">
        <v>0.0</v>
      </c>
      <c r="G767" s="46" t="s">
        <v>31</v>
      </c>
      <c r="H767" s="46"/>
      <c r="I767" s="46"/>
      <c r="J767" s="46"/>
      <c r="K767" s="46"/>
      <c r="L767" s="46"/>
      <c r="M767" s="46"/>
      <c r="N767" s="46"/>
      <c r="O767" s="46"/>
      <c r="P767" s="46" t="s">
        <v>3522</v>
      </c>
      <c r="Q767" s="70">
        <v>0.0</v>
      </c>
      <c r="R767" s="70">
        <v>0.0</v>
      </c>
      <c r="S767" s="70">
        <v>0.0</v>
      </c>
      <c r="T767" s="70">
        <v>2.0</v>
      </c>
      <c r="U767" s="70">
        <v>0.0</v>
      </c>
      <c r="V767" s="70">
        <v>0.0</v>
      </c>
      <c r="W767" s="70">
        <v>65.0</v>
      </c>
      <c r="X767" s="70">
        <v>60.0</v>
      </c>
      <c r="Y767" s="70">
        <v>110.0</v>
      </c>
      <c r="Z767" s="70">
        <v>130.0</v>
      </c>
      <c r="AA767" s="70">
        <v>95.0</v>
      </c>
      <c r="AB767" s="70">
        <v>65.0</v>
      </c>
      <c r="AC767" s="70">
        <v>525.0</v>
      </c>
      <c r="AD767" s="70">
        <v>87.5</v>
      </c>
      <c r="AE767" s="46"/>
      <c r="AF767" s="70">
        <f t="shared" si="1"/>
        <v>190</v>
      </c>
    </row>
    <row r="768">
      <c r="A768" s="45" t="s">
        <v>606</v>
      </c>
      <c r="B768" s="100" t="s">
        <v>75</v>
      </c>
      <c r="C768" s="94" t="s">
        <v>128</v>
      </c>
      <c r="D768" s="46"/>
      <c r="E768" s="46"/>
      <c r="F768" s="46">
        <v>0.0</v>
      </c>
      <c r="G768" s="46" t="s">
        <v>31</v>
      </c>
      <c r="H768" s="46"/>
      <c r="I768" s="46"/>
      <c r="J768" s="46"/>
      <c r="K768" s="46"/>
      <c r="L768" s="46"/>
      <c r="M768" s="46"/>
      <c r="N768" s="46"/>
      <c r="O768" s="46"/>
      <c r="P768" s="46" t="s">
        <v>3523</v>
      </c>
      <c r="Q768" s="70">
        <v>0.0</v>
      </c>
      <c r="R768" s="70">
        <v>3.0</v>
      </c>
      <c r="S768" s="70">
        <v>0.0</v>
      </c>
      <c r="T768" s="70">
        <v>0.0</v>
      </c>
      <c r="U768" s="70">
        <v>0.0</v>
      </c>
      <c r="V768" s="70">
        <v>0.0</v>
      </c>
      <c r="W768" s="70">
        <v>110.0</v>
      </c>
      <c r="X768" s="70">
        <v>130.0</v>
      </c>
      <c r="Y768" s="70">
        <v>80.0</v>
      </c>
      <c r="Z768" s="70">
        <v>70.0</v>
      </c>
      <c r="AA768" s="70">
        <v>60.0</v>
      </c>
      <c r="AB768" s="70">
        <v>80.0</v>
      </c>
      <c r="AC768" s="70">
        <v>530.0</v>
      </c>
      <c r="AD768" s="70">
        <v>88.33</v>
      </c>
      <c r="AE768" s="46"/>
      <c r="AF768" s="70">
        <f t="shared" si="1"/>
        <v>200</v>
      </c>
    </row>
    <row r="769">
      <c r="A769" s="45" t="s">
        <v>908</v>
      </c>
      <c r="B769" s="102" t="s">
        <v>71</v>
      </c>
      <c r="C769" s="46"/>
      <c r="D769" s="46"/>
      <c r="E769" s="46"/>
      <c r="F769" s="46">
        <v>0.0</v>
      </c>
      <c r="G769" s="46" t="s">
        <v>31</v>
      </c>
      <c r="H769" s="46"/>
      <c r="I769" s="46"/>
      <c r="J769" s="46"/>
      <c r="K769" s="46"/>
      <c r="L769" s="46"/>
      <c r="M769" s="46"/>
      <c r="N769" s="46"/>
      <c r="O769" s="46"/>
      <c r="P769" s="46" t="s">
        <v>3524</v>
      </c>
      <c r="Q769" s="70">
        <v>0.0</v>
      </c>
      <c r="R769" s="70">
        <v>0.0</v>
      </c>
      <c r="S769" s="70">
        <v>0.0</v>
      </c>
      <c r="T769" s="70">
        <v>3.0</v>
      </c>
      <c r="U769" s="70">
        <v>0.0</v>
      </c>
      <c r="V769" s="70">
        <v>0.0</v>
      </c>
      <c r="W769" s="70">
        <v>85.0</v>
      </c>
      <c r="X769" s="70">
        <v>80.0</v>
      </c>
      <c r="Y769" s="70">
        <v>70.0</v>
      </c>
      <c r="Z769" s="70">
        <v>135.0</v>
      </c>
      <c r="AA769" s="70">
        <v>75.0</v>
      </c>
      <c r="AB769" s="70">
        <v>90.0</v>
      </c>
      <c r="AC769" s="70">
        <v>535.0</v>
      </c>
      <c r="AD769" s="70">
        <v>89.17</v>
      </c>
      <c r="AE769" s="46"/>
      <c r="AF769" s="70">
        <f t="shared" si="1"/>
        <v>215</v>
      </c>
    </row>
    <row r="770">
      <c r="A770" s="45" t="s">
        <v>1179</v>
      </c>
      <c r="B770" s="105" t="s">
        <v>111</v>
      </c>
      <c r="C770" s="98" t="s">
        <v>226</v>
      </c>
      <c r="D770" s="46"/>
      <c r="E770" s="46"/>
      <c r="F770" s="46">
        <v>0.0</v>
      </c>
      <c r="G770" s="46" t="s">
        <v>31</v>
      </c>
      <c r="H770" s="46"/>
      <c r="I770" s="46"/>
      <c r="J770" s="46"/>
      <c r="K770" s="46"/>
      <c r="L770" s="46"/>
      <c r="M770" s="46"/>
      <c r="N770" s="46"/>
      <c r="O770" s="46"/>
      <c r="P770" s="46" t="s">
        <v>3330</v>
      </c>
      <c r="Q770" s="70">
        <v>0.0</v>
      </c>
      <c r="R770" s="70">
        <v>3.0</v>
      </c>
      <c r="S770" s="70">
        <v>0.0</v>
      </c>
      <c r="T770" s="70">
        <v>0.0</v>
      </c>
      <c r="U770" s="70">
        <v>0.0</v>
      </c>
      <c r="V770" s="70">
        <v>0.0</v>
      </c>
      <c r="W770" s="70">
        <v>68.0</v>
      </c>
      <c r="X770" s="70">
        <v>125.0</v>
      </c>
      <c r="Y770" s="70">
        <v>65.0</v>
      </c>
      <c r="Z770" s="70">
        <v>65.0</v>
      </c>
      <c r="AA770" s="70">
        <v>115.0</v>
      </c>
      <c r="AB770" s="70">
        <v>80.0</v>
      </c>
      <c r="AC770" s="70">
        <v>518.0</v>
      </c>
      <c r="AD770" s="70">
        <v>86.33</v>
      </c>
      <c r="AE770" s="46"/>
      <c r="AF770" s="70">
        <f t="shared" si="1"/>
        <v>190</v>
      </c>
    </row>
    <row r="771">
      <c r="A771" s="45" t="s">
        <v>857</v>
      </c>
      <c r="B771" s="89" t="s">
        <v>177</v>
      </c>
      <c r="C771" s="46"/>
      <c r="D771" s="46"/>
      <c r="E771" s="46"/>
      <c r="F771" s="46">
        <v>0.0</v>
      </c>
      <c r="G771" s="46" t="s">
        <v>31</v>
      </c>
      <c r="H771" s="46"/>
      <c r="I771" s="46"/>
      <c r="J771" s="46"/>
      <c r="K771" s="46"/>
      <c r="L771" s="46"/>
      <c r="M771" s="46"/>
      <c r="N771" s="46"/>
      <c r="O771" s="46"/>
      <c r="P771" s="46" t="s">
        <v>3525</v>
      </c>
      <c r="Q771" s="70">
        <v>0.0</v>
      </c>
      <c r="R771" s="70">
        <v>0.0</v>
      </c>
      <c r="S771" s="70">
        <v>1.0</v>
      </c>
      <c r="T771" s="70">
        <v>0.0</v>
      </c>
      <c r="U771" s="70">
        <v>0.0</v>
      </c>
      <c r="V771" s="70">
        <v>2.0</v>
      </c>
      <c r="W771" s="70">
        <v>45.0</v>
      </c>
      <c r="X771" s="70">
        <v>100.0</v>
      </c>
      <c r="Y771" s="70">
        <v>135.0</v>
      </c>
      <c r="Z771" s="70">
        <v>65.0</v>
      </c>
      <c r="AA771" s="70">
        <v>135.0</v>
      </c>
      <c r="AB771" s="70">
        <v>45.0</v>
      </c>
      <c r="AC771" s="70">
        <v>525.0</v>
      </c>
      <c r="AD771" s="70">
        <v>87.5</v>
      </c>
      <c r="AE771" s="46"/>
      <c r="AF771" s="70">
        <f t="shared" si="1"/>
        <v>165</v>
      </c>
    </row>
    <row r="772">
      <c r="A772" s="45" t="s">
        <v>3526</v>
      </c>
      <c r="B772" s="107" t="s">
        <v>81</v>
      </c>
      <c r="C772" s="95" t="s">
        <v>33</v>
      </c>
      <c r="D772" s="46"/>
      <c r="E772" s="46"/>
      <c r="F772" s="46" t="s">
        <v>82</v>
      </c>
      <c r="G772" s="46" t="s">
        <v>31</v>
      </c>
      <c r="H772" s="46"/>
      <c r="I772" s="46"/>
      <c r="J772" s="46"/>
      <c r="K772" s="46"/>
      <c r="L772" s="46"/>
      <c r="M772" s="46"/>
      <c r="N772" s="46"/>
      <c r="O772" s="46"/>
      <c r="P772" s="46" t="s">
        <v>3136</v>
      </c>
      <c r="Q772" s="70">
        <v>0.0</v>
      </c>
      <c r="R772" s="70">
        <v>0.0</v>
      </c>
      <c r="S772" s="70">
        <v>0.0</v>
      </c>
      <c r="T772" s="70">
        <v>1.0</v>
      </c>
      <c r="U772" s="70">
        <v>0.0</v>
      </c>
      <c r="V772" s="70">
        <v>0.0</v>
      </c>
      <c r="W772" s="70">
        <v>50.0</v>
      </c>
      <c r="X772" s="70">
        <v>65.0</v>
      </c>
      <c r="Y772" s="70">
        <v>107.0</v>
      </c>
      <c r="Z772" s="70">
        <v>105.0</v>
      </c>
      <c r="AA772" s="70">
        <v>107.0</v>
      </c>
      <c r="AB772" s="70">
        <v>86.0</v>
      </c>
      <c r="AC772" s="70">
        <v>520.0</v>
      </c>
      <c r="AD772" s="70">
        <v>86.67</v>
      </c>
      <c r="AE772" s="46"/>
      <c r="AF772" s="70">
        <f t="shared" si="1"/>
        <v>170</v>
      </c>
    </row>
    <row r="773">
      <c r="A773" s="45" t="s">
        <v>3527</v>
      </c>
      <c r="B773" s="107" t="s">
        <v>81</v>
      </c>
      <c r="C773" s="93" t="s">
        <v>44</v>
      </c>
      <c r="D773" s="46"/>
      <c r="E773" s="46"/>
      <c r="F773" s="46" t="s">
        <v>82</v>
      </c>
      <c r="G773" s="46" t="s">
        <v>31</v>
      </c>
      <c r="H773" s="46"/>
      <c r="I773" s="46"/>
      <c r="J773" s="46"/>
      <c r="K773" s="46"/>
      <c r="L773" s="46"/>
      <c r="M773" s="46"/>
      <c r="N773" s="46"/>
      <c r="O773" s="46"/>
      <c r="P773" s="46" t="s">
        <v>3136</v>
      </c>
      <c r="Q773" s="70">
        <v>0.0</v>
      </c>
      <c r="R773" s="70">
        <v>0.0</v>
      </c>
      <c r="S773" s="70">
        <v>0.0</v>
      </c>
      <c r="T773" s="70">
        <v>1.0</v>
      </c>
      <c r="U773" s="70">
        <v>0.0</v>
      </c>
      <c r="V773" s="70">
        <v>0.0</v>
      </c>
      <c r="W773" s="70">
        <v>50.0</v>
      </c>
      <c r="X773" s="70">
        <v>65.0</v>
      </c>
      <c r="Y773" s="70">
        <v>107.0</v>
      </c>
      <c r="Z773" s="70">
        <v>105.0</v>
      </c>
      <c r="AA773" s="70">
        <v>107.0</v>
      </c>
      <c r="AB773" s="70">
        <v>86.0</v>
      </c>
      <c r="AC773" s="70">
        <v>520.0</v>
      </c>
      <c r="AD773" s="70">
        <v>86.67</v>
      </c>
      <c r="AE773" s="46"/>
      <c r="AF773" s="70">
        <f t="shared" si="1"/>
        <v>170</v>
      </c>
    </row>
    <row r="774">
      <c r="A774" s="45" t="s">
        <v>3528</v>
      </c>
      <c r="B774" s="107" t="s">
        <v>81</v>
      </c>
      <c r="C774" s="100" t="s">
        <v>75</v>
      </c>
      <c r="D774" s="46"/>
      <c r="E774" s="46"/>
      <c r="F774" s="46" t="s">
        <v>82</v>
      </c>
      <c r="G774" s="46" t="s">
        <v>31</v>
      </c>
      <c r="H774" s="46"/>
      <c r="I774" s="46"/>
      <c r="J774" s="46"/>
      <c r="K774" s="46"/>
      <c r="L774" s="46"/>
      <c r="M774" s="46"/>
      <c r="N774" s="46"/>
      <c r="O774" s="46"/>
      <c r="P774" s="46" t="s">
        <v>3136</v>
      </c>
      <c r="Q774" s="70">
        <v>0.0</v>
      </c>
      <c r="R774" s="70">
        <v>0.0</v>
      </c>
      <c r="S774" s="70">
        <v>0.0</v>
      </c>
      <c r="T774" s="70">
        <v>1.0</v>
      </c>
      <c r="U774" s="70">
        <v>0.0</v>
      </c>
      <c r="V774" s="70">
        <v>0.0</v>
      </c>
      <c r="W774" s="70">
        <v>50.0</v>
      </c>
      <c r="X774" s="70">
        <v>65.0</v>
      </c>
      <c r="Y774" s="70">
        <v>107.0</v>
      </c>
      <c r="Z774" s="70">
        <v>105.0</v>
      </c>
      <c r="AA774" s="70">
        <v>107.0</v>
      </c>
      <c r="AB774" s="70">
        <v>86.0</v>
      </c>
      <c r="AC774" s="70">
        <v>520.0</v>
      </c>
      <c r="AD774" s="70">
        <v>86.67</v>
      </c>
      <c r="AE774" s="46"/>
      <c r="AF774" s="70">
        <f t="shared" si="1"/>
        <v>170</v>
      </c>
    </row>
    <row r="775">
      <c r="A775" s="45" t="s">
        <v>3529</v>
      </c>
      <c r="B775" s="107" t="s">
        <v>81</v>
      </c>
      <c r="C775" s="97" t="s">
        <v>56</v>
      </c>
      <c r="D775" s="46"/>
      <c r="E775" s="46"/>
      <c r="F775" s="46" t="s">
        <v>82</v>
      </c>
      <c r="G775" s="46" t="s">
        <v>31</v>
      </c>
      <c r="H775" s="46"/>
      <c r="I775" s="46"/>
      <c r="J775" s="46"/>
      <c r="K775" s="46"/>
      <c r="L775" s="46"/>
      <c r="M775" s="46"/>
      <c r="N775" s="46"/>
      <c r="O775" s="46"/>
      <c r="P775" s="46" t="s">
        <v>3136</v>
      </c>
      <c r="Q775" s="70">
        <v>0.0</v>
      </c>
      <c r="R775" s="70">
        <v>0.0</v>
      </c>
      <c r="S775" s="70">
        <v>0.0</v>
      </c>
      <c r="T775" s="70">
        <v>1.0</v>
      </c>
      <c r="U775" s="70">
        <v>0.0</v>
      </c>
      <c r="V775" s="70">
        <v>0.0</v>
      </c>
      <c r="W775" s="70">
        <v>50.0</v>
      </c>
      <c r="X775" s="70">
        <v>65.0</v>
      </c>
      <c r="Y775" s="70">
        <v>107.0</v>
      </c>
      <c r="Z775" s="70">
        <v>105.0</v>
      </c>
      <c r="AA775" s="70">
        <v>107.0</v>
      </c>
      <c r="AB775" s="70">
        <v>86.0</v>
      </c>
      <c r="AC775" s="70">
        <v>520.0</v>
      </c>
      <c r="AD775" s="70">
        <v>86.67</v>
      </c>
      <c r="AE775" s="46"/>
      <c r="AF775" s="70">
        <f t="shared" si="1"/>
        <v>170</v>
      </c>
    </row>
    <row r="776">
      <c r="A776" s="45" t="s">
        <v>3530</v>
      </c>
      <c r="B776" s="107" t="s">
        <v>81</v>
      </c>
      <c r="C776" s="99" t="s">
        <v>29</v>
      </c>
      <c r="D776" s="46"/>
      <c r="E776" s="46"/>
      <c r="F776" s="46" t="s">
        <v>82</v>
      </c>
      <c r="G776" s="46" t="s">
        <v>31</v>
      </c>
      <c r="H776" s="46"/>
      <c r="I776" s="46"/>
      <c r="J776" s="46"/>
      <c r="K776" s="46"/>
      <c r="L776" s="46"/>
      <c r="M776" s="46"/>
      <c r="N776" s="46"/>
      <c r="O776" s="46"/>
      <c r="P776" s="46" t="s">
        <v>3136</v>
      </c>
      <c r="Q776" s="70">
        <v>0.0</v>
      </c>
      <c r="R776" s="70">
        <v>0.0</v>
      </c>
      <c r="S776" s="70">
        <v>0.0</v>
      </c>
      <c r="T776" s="70">
        <v>1.0</v>
      </c>
      <c r="U776" s="70">
        <v>0.0</v>
      </c>
      <c r="V776" s="70">
        <v>0.0</v>
      </c>
      <c r="W776" s="70">
        <v>50.0</v>
      </c>
      <c r="X776" s="70">
        <v>65.0</v>
      </c>
      <c r="Y776" s="70">
        <v>107.0</v>
      </c>
      <c r="Z776" s="70">
        <v>105.0</v>
      </c>
      <c r="AA776" s="70">
        <v>107.0</v>
      </c>
      <c r="AB776" s="70">
        <v>86.0</v>
      </c>
      <c r="AC776" s="70">
        <v>520.0</v>
      </c>
      <c r="AD776" s="70">
        <v>86.67</v>
      </c>
      <c r="AE776" s="46"/>
      <c r="AF776" s="70">
        <f t="shared" si="1"/>
        <v>170</v>
      </c>
    </row>
    <row r="777">
      <c r="A777" s="45" t="s">
        <v>1256</v>
      </c>
      <c r="B777" s="105" t="s">
        <v>111</v>
      </c>
      <c r="C777" s="46"/>
      <c r="D777" s="46"/>
      <c r="E777" s="46" t="s">
        <v>31</v>
      </c>
      <c r="F777" s="46" t="s">
        <v>82</v>
      </c>
      <c r="G777" s="46" t="s">
        <v>31</v>
      </c>
      <c r="H777" s="46" t="s">
        <v>31</v>
      </c>
      <c r="I777" s="46"/>
      <c r="J777" s="46"/>
      <c r="K777" s="46"/>
      <c r="L777" s="46"/>
      <c r="M777" s="46"/>
      <c r="N777" s="46"/>
      <c r="O777" s="46"/>
      <c r="P777" s="46" t="s">
        <v>3531</v>
      </c>
      <c r="Q777" s="70">
        <v>0.0</v>
      </c>
      <c r="R777" s="70">
        <v>0.0</v>
      </c>
      <c r="S777" s="70">
        <v>2.0</v>
      </c>
      <c r="T777" s="70">
        <v>0.0</v>
      </c>
      <c r="U777" s="70">
        <v>0.0</v>
      </c>
      <c r="V777" s="70">
        <v>1.0</v>
      </c>
      <c r="W777" s="70">
        <v>75.0</v>
      </c>
      <c r="X777" s="70">
        <v>75.0</v>
      </c>
      <c r="Y777" s="70">
        <v>130.0</v>
      </c>
      <c r="Z777" s="70">
        <v>75.0</v>
      </c>
      <c r="AA777" s="70">
        <v>130.0</v>
      </c>
      <c r="AB777" s="70">
        <v>95.0</v>
      </c>
      <c r="AC777" s="70">
        <v>580.0</v>
      </c>
      <c r="AD777" s="70">
        <v>96.67</v>
      </c>
      <c r="AE777" s="46"/>
      <c r="AF777" s="70">
        <f t="shared" si="1"/>
        <v>150</v>
      </c>
    </row>
    <row r="778">
      <c r="A778" s="45" t="s">
        <v>1258</v>
      </c>
      <c r="B778" s="105" t="s">
        <v>111</v>
      </c>
      <c r="C778" s="46"/>
      <c r="D778" s="46"/>
      <c r="E778" s="46" t="s">
        <v>31</v>
      </c>
      <c r="F778" s="46" t="s">
        <v>82</v>
      </c>
      <c r="G778" s="46" t="s">
        <v>31</v>
      </c>
      <c r="H778" s="46" t="s">
        <v>31</v>
      </c>
      <c r="I778" s="46"/>
      <c r="J778" s="46"/>
      <c r="K778" s="46"/>
      <c r="L778" s="46"/>
      <c r="M778" s="46"/>
      <c r="N778" s="46"/>
      <c r="O778" s="46"/>
      <c r="P778" s="46" t="s">
        <v>3532</v>
      </c>
      <c r="Q778" s="70">
        <v>0.0</v>
      </c>
      <c r="R778" s="70">
        <v>1.0</v>
      </c>
      <c r="S778" s="70">
        <v>0.0</v>
      </c>
      <c r="T778" s="70">
        <v>1.0</v>
      </c>
      <c r="U778" s="70">
        <v>0.0</v>
      </c>
      <c r="V778" s="70">
        <v>1.0</v>
      </c>
      <c r="W778" s="70">
        <v>80.0</v>
      </c>
      <c r="X778" s="70">
        <v>105.0</v>
      </c>
      <c r="Y778" s="70">
        <v>105.0</v>
      </c>
      <c r="Z778" s="70">
        <v>105.0</v>
      </c>
      <c r="AA778" s="70">
        <v>105.0</v>
      </c>
      <c r="AB778" s="70">
        <v>80.0</v>
      </c>
      <c r="AC778" s="70">
        <v>580.0</v>
      </c>
      <c r="AD778" s="70">
        <v>96.67</v>
      </c>
      <c r="AE778" s="46"/>
      <c r="AF778" s="70">
        <f t="shared" si="1"/>
        <v>210</v>
      </c>
    </row>
    <row r="779">
      <c r="A779" s="45" t="s">
        <v>1260</v>
      </c>
      <c r="B779" s="105" t="s">
        <v>111</v>
      </c>
      <c r="C779" s="46"/>
      <c r="D779" s="46"/>
      <c r="E779" s="46" t="s">
        <v>31</v>
      </c>
      <c r="F779" s="46" t="s">
        <v>82</v>
      </c>
      <c r="G779" s="46" t="s">
        <v>31</v>
      </c>
      <c r="H779" s="46" t="s">
        <v>31</v>
      </c>
      <c r="I779" s="46"/>
      <c r="J779" s="46"/>
      <c r="K779" s="46"/>
      <c r="L779" s="46"/>
      <c r="M779" s="46"/>
      <c r="N779" s="46"/>
      <c r="O779" s="46"/>
      <c r="P779" s="46" t="s">
        <v>3533</v>
      </c>
      <c r="Q779" s="70">
        <v>0.0</v>
      </c>
      <c r="R779" s="70">
        <v>2.0</v>
      </c>
      <c r="S779" s="70">
        <v>0.0</v>
      </c>
      <c r="T779" s="70">
        <v>1.0</v>
      </c>
      <c r="U779" s="70">
        <v>0.0</v>
      </c>
      <c r="V779" s="70">
        <v>0.0</v>
      </c>
      <c r="W779" s="70">
        <v>75.0</v>
      </c>
      <c r="X779" s="70">
        <v>125.0</v>
      </c>
      <c r="Y779" s="70">
        <v>70.0</v>
      </c>
      <c r="Z779" s="70">
        <v>125.0</v>
      </c>
      <c r="AA779" s="70">
        <v>70.0</v>
      </c>
      <c r="AB779" s="70">
        <v>115.0</v>
      </c>
      <c r="AC779" s="70">
        <v>580.0</v>
      </c>
      <c r="AD779" s="70">
        <v>96.67</v>
      </c>
      <c r="AE779" s="46"/>
      <c r="AF779" s="70">
        <f t="shared" si="1"/>
        <v>250</v>
      </c>
    </row>
    <row r="780">
      <c r="A780" s="45" t="s">
        <v>1394</v>
      </c>
      <c r="B780" s="87" t="s">
        <v>131</v>
      </c>
      <c r="C780" s="104" t="s">
        <v>186</v>
      </c>
      <c r="D780" s="46"/>
      <c r="E780" s="46"/>
      <c r="F780" s="46" t="s">
        <v>82</v>
      </c>
      <c r="G780" s="46" t="s">
        <v>31</v>
      </c>
      <c r="H780" s="46" t="s">
        <v>31</v>
      </c>
      <c r="I780" s="46"/>
      <c r="J780" s="46"/>
      <c r="K780" s="46"/>
      <c r="L780" s="46"/>
      <c r="M780" s="46"/>
      <c r="N780" s="46"/>
      <c r="O780" s="46"/>
      <c r="P780" s="46" t="s">
        <v>3534</v>
      </c>
      <c r="Q780" s="70">
        <v>0.0</v>
      </c>
      <c r="R780" s="70">
        <v>0.0</v>
      </c>
      <c r="S780" s="70">
        <v>0.0</v>
      </c>
      <c r="T780" s="70">
        <v>3.0</v>
      </c>
      <c r="U780" s="70">
        <v>0.0</v>
      </c>
      <c r="V780" s="70">
        <v>0.0</v>
      </c>
      <c r="W780" s="70">
        <v>100.0</v>
      </c>
      <c r="X780" s="70">
        <v>120.0</v>
      </c>
      <c r="Y780" s="70">
        <v>120.0</v>
      </c>
      <c r="Z780" s="70">
        <v>150.0</v>
      </c>
      <c r="AA780" s="70">
        <v>100.0</v>
      </c>
      <c r="AB780" s="70">
        <v>90.0</v>
      </c>
      <c r="AC780" s="70">
        <v>680.0</v>
      </c>
      <c r="AD780" s="70">
        <v>113.33</v>
      </c>
      <c r="AE780" s="46"/>
      <c r="AF780" s="70">
        <f t="shared" si="1"/>
        <v>270</v>
      </c>
    </row>
    <row r="781">
      <c r="A781" s="45" t="s">
        <v>1396</v>
      </c>
      <c r="B781" s="93" t="s">
        <v>44</v>
      </c>
      <c r="C781" s="104" t="s">
        <v>186</v>
      </c>
      <c r="D781" s="46"/>
      <c r="E781" s="46"/>
      <c r="F781" s="46" t="s">
        <v>82</v>
      </c>
      <c r="G781" s="46" t="s">
        <v>31</v>
      </c>
      <c r="H781" s="46" t="s">
        <v>31</v>
      </c>
      <c r="I781" s="46"/>
      <c r="J781" s="46"/>
      <c r="K781" s="46"/>
      <c r="L781" s="46"/>
      <c r="M781" s="46"/>
      <c r="N781" s="46"/>
      <c r="O781" s="46"/>
      <c r="P781" s="46" t="s">
        <v>3535</v>
      </c>
      <c r="Q781" s="70">
        <v>0.0</v>
      </c>
      <c r="R781" s="70">
        <v>0.0</v>
      </c>
      <c r="S781" s="70">
        <v>0.0</v>
      </c>
      <c r="T781" s="70">
        <v>3.0</v>
      </c>
      <c r="U781" s="70">
        <v>0.0</v>
      </c>
      <c r="V781" s="70">
        <v>0.0</v>
      </c>
      <c r="W781" s="70">
        <v>90.0</v>
      </c>
      <c r="X781" s="70">
        <v>120.0</v>
      </c>
      <c r="Y781" s="70">
        <v>100.0</v>
      </c>
      <c r="Z781" s="70">
        <v>150.0</v>
      </c>
      <c r="AA781" s="70">
        <v>120.0</v>
      </c>
      <c r="AB781" s="70">
        <v>100.0</v>
      </c>
      <c r="AC781" s="70">
        <v>680.0</v>
      </c>
      <c r="AD781" s="70">
        <v>113.33</v>
      </c>
      <c r="AE781" s="46"/>
      <c r="AF781" s="70">
        <f t="shared" si="1"/>
        <v>270</v>
      </c>
    </row>
    <row r="782">
      <c r="A782" s="45" t="s">
        <v>1385</v>
      </c>
      <c r="B782" s="95" t="s">
        <v>33</v>
      </c>
      <c r="C782" s="87" t="s">
        <v>131</v>
      </c>
      <c r="D782" s="46"/>
      <c r="E782" s="46"/>
      <c r="F782" s="46" t="s">
        <v>82</v>
      </c>
      <c r="G782" s="46" t="s">
        <v>31</v>
      </c>
      <c r="H782" s="46" t="s">
        <v>31</v>
      </c>
      <c r="I782" s="46"/>
      <c r="J782" s="46"/>
      <c r="K782" s="46"/>
      <c r="L782" s="46"/>
      <c r="M782" s="46"/>
      <c r="N782" s="46"/>
      <c r="O782" s="46"/>
      <c r="P782" s="46" t="s">
        <v>3536</v>
      </c>
      <c r="Q782" s="70">
        <v>0.0</v>
      </c>
      <c r="R782" s="70">
        <v>0.0</v>
      </c>
      <c r="S782" s="70">
        <v>0.0</v>
      </c>
      <c r="T782" s="70">
        <v>3.0</v>
      </c>
      <c r="U782" s="70">
        <v>0.0</v>
      </c>
      <c r="V782" s="70">
        <v>0.0</v>
      </c>
      <c r="W782" s="70">
        <v>91.0</v>
      </c>
      <c r="X782" s="70">
        <v>90.0</v>
      </c>
      <c r="Y782" s="70">
        <v>106.0</v>
      </c>
      <c r="Z782" s="70">
        <v>130.0</v>
      </c>
      <c r="AA782" s="70">
        <v>106.0</v>
      </c>
      <c r="AB782" s="70">
        <v>77.0</v>
      </c>
      <c r="AC782" s="70">
        <v>600.0</v>
      </c>
      <c r="AD782" s="70">
        <v>100.0</v>
      </c>
      <c r="AE782" s="46"/>
      <c r="AF782" s="70">
        <f t="shared" si="1"/>
        <v>220</v>
      </c>
    </row>
    <row r="783">
      <c r="A783" s="45" t="s">
        <v>1313</v>
      </c>
      <c r="B783" s="102" t="s">
        <v>71</v>
      </c>
      <c r="C783" s="46"/>
      <c r="D783" s="46"/>
      <c r="E783" s="46" t="s">
        <v>31</v>
      </c>
      <c r="F783" s="46" t="s">
        <v>82</v>
      </c>
      <c r="G783" s="46" t="s">
        <v>31</v>
      </c>
      <c r="H783" s="46" t="s">
        <v>31</v>
      </c>
      <c r="I783" s="46"/>
      <c r="J783" s="46"/>
      <c r="K783" s="46"/>
      <c r="L783" s="46"/>
      <c r="M783" s="46"/>
      <c r="N783" s="46"/>
      <c r="O783" s="46"/>
      <c r="P783" s="46" t="s">
        <v>3537</v>
      </c>
      <c r="Q783" s="70">
        <v>0.0</v>
      </c>
      <c r="R783" s="70">
        <v>3.0</v>
      </c>
      <c r="S783" s="70">
        <v>0.0</v>
      </c>
      <c r="T783" s="70">
        <v>0.0</v>
      </c>
      <c r="U783" s="70">
        <v>0.0</v>
      </c>
      <c r="V783" s="70">
        <v>0.0</v>
      </c>
      <c r="W783" s="70">
        <v>110.0</v>
      </c>
      <c r="X783" s="70">
        <v>160.0</v>
      </c>
      <c r="Y783" s="70">
        <v>110.0</v>
      </c>
      <c r="Z783" s="70">
        <v>80.0</v>
      </c>
      <c r="AA783" s="70">
        <v>110.0</v>
      </c>
      <c r="AB783" s="70">
        <v>100.0</v>
      </c>
      <c r="AC783" s="70">
        <v>670.0</v>
      </c>
      <c r="AD783" s="70">
        <v>111.67</v>
      </c>
      <c r="AE783" s="46"/>
      <c r="AF783" s="70">
        <f t="shared" si="1"/>
        <v>240</v>
      </c>
    </row>
    <row r="784">
      <c r="A784" s="45" t="s">
        <v>3538</v>
      </c>
      <c r="B784" s="89" t="s">
        <v>177</v>
      </c>
      <c r="C784" s="104" t="s">
        <v>186</v>
      </c>
      <c r="D784" s="46"/>
      <c r="E784" s="46"/>
      <c r="F784" s="46" t="s">
        <v>82</v>
      </c>
      <c r="G784" s="46" t="s">
        <v>31</v>
      </c>
      <c r="H784" s="46" t="s">
        <v>31</v>
      </c>
      <c r="I784" s="46"/>
      <c r="J784" s="46"/>
      <c r="K784" s="46"/>
      <c r="L784" s="46"/>
      <c r="M784" s="46"/>
      <c r="N784" s="46"/>
      <c r="O784" s="46"/>
      <c r="P784" s="46" t="s">
        <v>3539</v>
      </c>
      <c r="Q784" s="70">
        <v>3.0</v>
      </c>
      <c r="R784" s="70">
        <v>0.0</v>
      </c>
      <c r="S784" s="70">
        <v>0.0</v>
      </c>
      <c r="T784" s="70">
        <v>0.0</v>
      </c>
      <c r="U784" s="70">
        <v>3.0</v>
      </c>
      <c r="V784" s="70">
        <v>0.0</v>
      </c>
      <c r="W784" s="70">
        <v>150.0</v>
      </c>
      <c r="X784" s="70">
        <v>100.0</v>
      </c>
      <c r="Y784" s="70">
        <v>120.0</v>
      </c>
      <c r="Z784" s="70">
        <v>100.0</v>
      </c>
      <c r="AA784" s="70">
        <v>120.0</v>
      </c>
      <c r="AB784" s="70">
        <v>90.0</v>
      </c>
      <c r="AC784" s="70">
        <v>680.0</v>
      </c>
      <c r="AD784" s="70">
        <v>113.33</v>
      </c>
      <c r="AE784" s="46"/>
      <c r="AF784" s="70">
        <f t="shared" si="1"/>
        <v>200</v>
      </c>
    </row>
    <row r="785">
      <c r="A785" s="45" t="s">
        <v>2715</v>
      </c>
      <c r="B785" s="89" t="s">
        <v>177</v>
      </c>
      <c r="C785" s="104" t="s">
        <v>186</v>
      </c>
      <c r="D785" s="46"/>
      <c r="E785" s="46"/>
      <c r="F785" s="46" t="s">
        <v>82</v>
      </c>
      <c r="G785" s="46" t="s">
        <v>31</v>
      </c>
      <c r="H785" s="46" t="s">
        <v>31</v>
      </c>
      <c r="I785" s="46"/>
      <c r="J785" s="46"/>
      <c r="K785" s="46"/>
      <c r="L785" s="46"/>
      <c r="M785" s="46"/>
      <c r="N785" s="46"/>
      <c r="O785" s="46"/>
      <c r="P785" s="46" t="s">
        <v>3539</v>
      </c>
      <c r="Q785" s="70">
        <v>3.0</v>
      </c>
      <c r="R785" s="70">
        <v>0.0</v>
      </c>
      <c r="S785" s="70">
        <v>0.0</v>
      </c>
      <c r="T785" s="70">
        <v>0.0</v>
      </c>
      <c r="U785" s="70">
        <v>3.0</v>
      </c>
      <c r="V785" s="70">
        <v>0.0</v>
      </c>
      <c r="W785" s="70">
        <v>150.0</v>
      </c>
      <c r="X785" s="70">
        <v>120.0</v>
      </c>
      <c r="Y785" s="70">
        <v>100.0</v>
      </c>
      <c r="Z785" s="70">
        <v>120.0</v>
      </c>
      <c r="AA785" s="70">
        <v>100.0</v>
      </c>
      <c r="AB785" s="70">
        <v>90.0</v>
      </c>
      <c r="AC785" s="70">
        <v>680.0</v>
      </c>
      <c r="AD785" s="70">
        <v>113.33</v>
      </c>
      <c r="AE785" s="46"/>
      <c r="AF785" s="70">
        <f t="shared" si="1"/>
        <v>240</v>
      </c>
    </row>
    <row r="786">
      <c r="A786" s="45" t="s">
        <v>1244</v>
      </c>
      <c r="B786" s="105" t="s">
        <v>111</v>
      </c>
      <c r="C786" s="46"/>
      <c r="D786" s="46"/>
      <c r="E786" s="46" t="s">
        <v>31</v>
      </c>
      <c r="F786" s="46" t="s">
        <v>82</v>
      </c>
      <c r="G786" s="46" t="s">
        <v>31</v>
      </c>
      <c r="H786" s="46" t="s">
        <v>31</v>
      </c>
      <c r="I786" s="46"/>
      <c r="J786" s="46"/>
      <c r="K786" s="46"/>
      <c r="L786" s="46"/>
      <c r="M786" s="46"/>
      <c r="N786" s="46"/>
      <c r="O786" s="46"/>
      <c r="P786" s="46" t="s">
        <v>3540</v>
      </c>
      <c r="Q786" s="70">
        <v>0.0</v>
      </c>
      <c r="R786" s="70">
        <v>0.0</v>
      </c>
      <c r="S786" s="70">
        <v>0.0</v>
      </c>
      <c r="T786" s="70">
        <v>0.0</v>
      </c>
      <c r="U786" s="70">
        <v>0.0</v>
      </c>
      <c r="V786" s="70">
        <v>3.0</v>
      </c>
      <c r="W786" s="70">
        <v>120.0</v>
      </c>
      <c r="X786" s="70">
        <v>70.0</v>
      </c>
      <c r="Y786" s="70">
        <v>120.0</v>
      </c>
      <c r="Z786" s="70">
        <v>75.0</v>
      </c>
      <c r="AA786" s="70">
        <v>130.0</v>
      </c>
      <c r="AB786" s="70">
        <v>85.0</v>
      </c>
      <c r="AC786" s="70">
        <v>600.0</v>
      </c>
      <c r="AD786" s="70">
        <v>100.0</v>
      </c>
      <c r="AE786" s="46"/>
      <c r="AF786" s="70">
        <f t="shared" si="1"/>
        <v>145</v>
      </c>
    </row>
    <row r="787">
      <c r="A787" s="45" t="s">
        <v>1369</v>
      </c>
      <c r="B787" s="93" t="s">
        <v>44</v>
      </c>
      <c r="C787" s="46"/>
      <c r="D787" s="46"/>
      <c r="E787" s="46" t="s">
        <v>31</v>
      </c>
      <c r="F787" s="46" t="s">
        <v>82</v>
      </c>
      <c r="G787" s="46" t="s">
        <v>31</v>
      </c>
      <c r="H787" s="46" t="s">
        <v>31</v>
      </c>
      <c r="I787" s="46"/>
      <c r="J787" s="46"/>
      <c r="K787" s="46"/>
      <c r="L787" s="46"/>
      <c r="M787" s="46"/>
      <c r="N787" s="46"/>
      <c r="O787" s="46"/>
      <c r="P787" s="46" t="s">
        <v>3541</v>
      </c>
      <c r="Q787" s="70">
        <v>3.0</v>
      </c>
      <c r="R787" s="70">
        <v>0.0</v>
      </c>
      <c r="S787" s="70">
        <v>0.0</v>
      </c>
      <c r="T787" s="70">
        <v>0.0</v>
      </c>
      <c r="U787" s="70">
        <v>3.0</v>
      </c>
      <c r="V787" s="70">
        <v>0.0</v>
      </c>
      <c r="W787" s="70">
        <v>100.0</v>
      </c>
      <c r="X787" s="70">
        <v>100.0</v>
      </c>
      <c r="Y787" s="70">
        <v>100.0</v>
      </c>
      <c r="Z787" s="70">
        <v>100.0</v>
      </c>
      <c r="AA787" s="70">
        <v>100.0</v>
      </c>
      <c r="AB787" s="70">
        <v>100.0</v>
      </c>
      <c r="AC787" s="70">
        <v>600.0</v>
      </c>
      <c r="AD787" s="70">
        <v>100.0</v>
      </c>
      <c r="AE787" s="46"/>
      <c r="AF787" s="70">
        <f t="shared" si="1"/>
        <v>200</v>
      </c>
    </row>
    <row r="788">
      <c r="A788" s="45" t="s">
        <v>1407</v>
      </c>
      <c r="B788" s="80" t="s">
        <v>147</v>
      </c>
      <c r="C788" s="46"/>
      <c r="D788" s="46"/>
      <c r="E788" s="46" t="s">
        <v>31</v>
      </c>
      <c r="F788" s="46" t="s">
        <v>82</v>
      </c>
      <c r="G788" s="46" t="s">
        <v>31</v>
      </c>
      <c r="H788" s="46" t="s">
        <v>31</v>
      </c>
      <c r="I788" s="46"/>
      <c r="J788" s="46"/>
      <c r="K788" s="46"/>
      <c r="L788" s="46"/>
      <c r="M788" s="46"/>
      <c r="N788" s="46"/>
      <c r="O788" s="46"/>
      <c r="P788" s="46" t="s">
        <v>3542</v>
      </c>
      <c r="Q788" s="70">
        <v>0.0</v>
      </c>
      <c r="R788" s="70">
        <v>0.0</v>
      </c>
      <c r="S788" s="70">
        <v>0.0</v>
      </c>
      <c r="T788" s="70">
        <v>2.0</v>
      </c>
      <c r="U788" s="70">
        <v>0.0</v>
      </c>
      <c r="V788" s="70">
        <v>0.0</v>
      </c>
      <c r="W788" s="70">
        <v>70.0</v>
      </c>
      <c r="X788" s="70">
        <v>90.0</v>
      </c>
      <c r="Y788" s="70">
        <v>90.0</v>
      </c>
      <c r="Z788" s="70">
        <v>135.0</v>
      </c>
      <c r="AA788" s="70">
        <v>90.0</v>
      </c>
      <c r="AB788" s="70">
        <v>125.0</v>
      </c>
      <c r="AC788" s="70">
        <v>600.0</v>
      </c>
      <c r="AD788" s="70">
        <v>100.0</v>
      </c>
      <c r="AE788" s="46"/>
      <c r="AF788" s="70">
        <f t="shared" si="1"/>
        <v>225</v>
      </c>
    </row>
    <row r="789">
      <c r="A789" s="45" t="s">
        <v>3543</v>
      </c>
      <c r="B789" s="99" t="s">
        <v>29</v>
      </c>
      <c r="C789" s="46"/>
      <c r="D789" s="46"/>
      <c r="E789" s="46" t="s">
        <v>31</v>
      </c>
      <c r="F789" s="46" t="s">
        <v>82</v>
      </c>
      <c r="G789" s="46" t="s">
        <v>31</v>
      </c>
      <c r="H789" s="46" t="s">
        <v>31</v>
      </c>
      <c r="I789" s="46"/>
      <c r="J789" s="46"/>
      <c r="K789" s="46"/>
      <c r="L789" s="46"/>
      <c r="M789" s="46"/>
      <c r="N789" s="46"/>
      <c r="O789" s="46"/>
      <c r="P789" s="46" t="s">
        <v>3544</v>
      </c>
      <c r="Q789" s="70">
        <v>3.0</v>
      </c>
      <c r="R789" s="70">
        <v>0.0</v>
      </c>
      <c r="S789" s="70">
        <v>0.0</v>
      </c>
      <c r="T789" s="70">
        <v>0.0</v>
      </c>
      <c r="U789" s="70">
        <v>3.0</v>
      </c>
      <c r="V789" s="70">
        <v>0.0</v>
      </c>
      <c r="W789" s="70">
        <v>100.0</v>
      </c>
      <c r="X789" s="70">
        <v>100.0</v>
      </c>
      <c r="Y789" s="70">
        <v>100.0</v>
      </c>
      <c r="Z789" s="70">
        <v>100.0</v>
      </c>
      <c r="AA789" s="70">
        <v>100.0</v>
      </c>
      <c r="AB789" s="70">
        <v>100.0</v>
      </c>
      <c r="AC789" s="70">
        <v>600.0</v>
      </c>
      <c r="AD789" s="70">
        <v>100.0</v>
      </c>
      <c r="AE789" s="46"/>
      <c r="AF789" s="70">
        <f t="shared" si="1"/>
        <v>200</v>
      </c>
    </row>
    <row r="790">
      <c r="A790" s="45" t="s">
        <v>2728</v>
      </c>
      <c r="B790" s="99" t="s">
        <v>29</v>
      </c>
      <c r="C790" s="97" t="s">
        <v>56</v>
      </c>
      <c r="D790" s="46"/>
      <c r="E790" s="46"/>
      <c r="F790" s="46" t="s">
        <v>82</v>
      </c>
      <c r="G790" s="46" t="s">
        <v>31</v>
      </c>
      <c r="H790" s="46" t="s">
        <v>31</v>
      </c>
      <c r="I790" s="46"/>
      <c r="J790" s="46"/>
      <c r="K790" s="46"/>
      <c r="L790" s="46"/>
      <c r="M790" s="46"/>
      <c r="N790" s="46"/>
      <c r="O790" s="46"/>
      <c r="P790" s="46" t="s">
        <v>3544</v>
      </c>
      <c r="Q790" s="70">
        <v>0.0</v>
      </c>
      <c r="R790" s="70">
        <v>0.0</v>
      </c>
      <c r="S790" s="70">
        <v>0.0</v>
      </c>
      <c r="T790" s="70">
        <v>0.0</v>
      </c>
      <c r="U790" s="70">
        <v>0.0</v>
      </c>
      <c r="V790" s="70">
        <v>0.0</v>
      </c>
      <c r="W790" s="70">
        <v>100.0</v>
      </c>
      <c r="X790" s="70">
        <v>103.0</v>
      </c>
      <c r="Y790" s="70">
        <v>75.0</v>
      </c>
      <c r="Z790" s="70">
        <v>120.0</v>
      </c>
      <c r="AA790" s="70">
        <v>75.0</v>
      </c>
      <c r="AB790" s="70">
        <v>127.0</v>
      </c>
      <c r="AC790" s="70">
        <v>600.0</v>
      </c>
      <c r="AD790" s="70">
        <v>100.0</v>
      </c>
      <c r="AE790" s="46"/>
      <c r="AF790" s="70">
        <f t="shared" si="1"/>
        <v>223</v>
      </c>
    </row>
    <row r="791">
      <c r="A791" s="45" t="s">
        <v>1475</v>
      </c>
      <c r="B791" s="102" t="s">
        <v>71</v>
      </c>
      <c r="C791" s="46"/>
      <c r="D791" s="46"/>
      <c r="E791" s="46" t="s">
        <v>31</v>
      </c>
      <c r="F791" s="46" t="s">
        <v>82</v>
      </c>
      <c r="G791" s="46" t="s">
        <v>31</v>
      </c>
      <c r="H791" s="46" t="s">
        <v>31</v>
      </c>
      <c r="I791" s="46"/>
      <c r="J791" s="46"/>
      <c r="K791" s="46"/>
      <c r="L791" s="46"/>
      <c r="M791" s="46"/>
      <c r="N791" s="46"/>
      <c r="O791" s="46"/>
      <c r="P791" s="46" t="s">
        <v>3545</v>
      </c>
      <c r="Q791" s="70">
        <v>3.0</v>
      </c>
      <c r="R791" s="70">
        <v>0.0</v>
      </c>
      <c r="S791" s="70">
        <v>0.0</v>
      </c>
      <c r="T791" s="70">
        <v>0.0</v>
      </c>
      <c r="U791" s="70">
        <v>3.0</v>
      </c>
      <c r="V791" s="70">
        <v>0.0</v>
      </c>
      <c r="W791" s="70">
        <v>120.0</v>
      </c>
      <c r="X791" s="70">
        <v>120.0</v>
      </c>
      <c r="Y791" s="70">
        <v>120.0</v>
      </c>
      <c r="Z791" s="70">
        <v>120.0</v>
      </c>
      <c r="AA791" s="70">
        <v>120.0</v>
      </c>
      <c r="AB791" s="70">
        <v>120.0</v>
      </c>
      <c r="AC791" s="70">
        <v>720.0</v>
      </c>
      <c r="AD791" s="70">
        <v>120.0</v>
      </c>
      <c r="AE791" s="46"/>
      <c r="AF791" s="70">
        <f t="shared" si="1"/>
        <v>240</v>
      </c>
    </row>
    <row r="792">
      <c r="A792" s="45" t="s">
        <v>1348</v>
      </c>
      <c r="B792" s="105" t="s">
        <v>111</v>
      </c>
      <c r="C792" s="95" t="s">
        <v>33</v>
      </c>
      <c r="D792" s="46"/>
      <c r="E792" s="46"/>
      <c r="F792" s="46" t="s">
        <v>82</v>
      </c>
      <c r="G792" s="46" t="s">
        <v>31</v>
      </c>
      <c r="H792" s="46" t="s">
        <v>31</v>
      </c>
      <c r="I792" s="46"/>
      <c r="J792" s="46"/>
      <c r="K792" s="46"/>
      <c r="L792" s="46"/>
      <c r="M792" s="46"/>
      <c r="N792" s="46"/>
      <c r="O792" s="46"/>
      <c r="P792" s="46" t="s">
        <v>3546</v>
      </c>
      <c r="Q792" s="70">
        <v>3.0</v>
      </c>
      <c r="R792" s="70">
        <v>0.0</v>
      </c>
      <c r="S792" s="70">
        <v>0.0</v>
      </c>
      <c r="T792" s="70">
        <v>0.0</v>
      </c>
      <c r="U792" s="70">
        <v>3.0</v>
      </c>
      <c r="V792" s="70">
        <v>0.0</v>
      </c>
      <c r="W792" s="70">
        <v>100.0</v>
      </c>
      <c r="X792" s="70">
        <v>100.0</v>
      </c>
      <c r="Y792" s="70">
        <v>100.0</v>
      </c>
      <c r="Z792" s="70">
        <v>100.0</v>
      </c>
      <c r="AA792" s="70">
        <v>100.0</v>
      </c>
      <c r="AB792" s="70">
        <v>100.0</v>
      </c>
      <c r="AC792" s="70">
        <v>600.0</v>
      </c>
      <c r="AD792" s="70">
        <v>100.0</v>
      </c>
      <c r="AE792" s="46"/>
      <c r="AF792" s="70">
        <f t="shared" si="1"/>
        <v>200</v>
      </c>
    </row>
    <row r="793">
      <c r="A793" s="45" t="s">
        <v>1634</v>
      </c>
      <c r="B793" s="95" t="s">
        <v>33</v>
      </c>
      <c r="C793" s="98" t="s">
        <v>226</v>
      </c>
      <c r="D793" s="46"/>
      <c r="E793" s="46"/>
      <c r="F793" s="46">
        <v>1.0</v>
      </c>
      <c r="G793" s="46"/>
      <c r="H793" s="46"/>
      <c r="I793" s="46"/>
      <c r="J793" s="46"/>
      <c r="K793" s="46"/>
      <c r="L793" s="46"/>
      <c r="M793" s="46"/>
      <c r="N793" s="46"/>
      <c r="O793" s="46"/>
      <c r="P793" s="46" t="s">
        <v>3547</v>
      </c>
      <c r="Q793" s="70">
        <v>0.0</v>
      </c>
      <c r="R793" s="70">
        <v>2.0</v>
      </c>
      <c r="S793" s="70">
        <v>0.0</v>
      </c>
      <c r="T793" s="70">
        <v>0.0</v>
      </c>
      <c r="U793" s="70">
        <v>0.0</v>
      </c>
      <c r="V793" s="70">
        <v>0.0</v>
      </c>
      <c r="W793" s="70">
        <v>90.0</v>
      </c>
      <c r="X793" s="70">
        <v>93.0</v>
      </c>
      <c r="Y793" s="70">
        <v>55.0</v>
      </c>
      <c r="Z793" s="70">
        <v>70.0</v>
      </c>
      <c r="AA793" s="70">
        <v>55.0</v>
      </c>
      <c r="AB793" s="70">
        <v>55.0</v>
      </c>
      <c r="AC793" s="70">
        <v>418.0</v>
      </c>
      <c r="AD793" s="70">
        <v>69.67</v>
      </c>
      <c r="AE793" s="46"/>
      <c r="AF793" s="70">
        <f t="shared" si="1"/>
        <v>163</v>
      </c>
    </row>
    <row r="794">
      <c r="A794" s="45" t="s">
        <v>1595</v>
      </c>
      <c r="B794" s="95" t="s">
        <v>33</v>
      </c>
      <c r="C794" s="98" t="s">
        <v>226</v>
      </c>
      <c r="D794" s="46"/>
      <c r="E794" s="46"/>
      <c r="F794" s="46">
        <v>0.0</v>
      </c>
      <c r="G794" s="46" t="s">
        <v>31</v>
      </c>
      <c r="H794" s="46"/>
      <c r="I794" s="46"/>
      <c r="J794" s="46"/>
      <c r="K794" s="46"/>
      <c r="L794" s="46"/>
      <c r="M794" s="46"/>
      <c r="N794" s="46"/>
      <c r="O794" s="46"/>
      <c r="P794" s="46" t="s">
        <v>3548</v>
      </c>
      <c r="Q794" s="70">
        <v>0.0</v>
      </c>
      <c r="R794" s="70">
        <v>3.0</v>
      </c>
      <c r="S794" s="70">
        <v>0.0</v>
      </c>
      <c r="T794" s="70">
        <v>0.0</v>
      </c>
      <c r="U794" s="70">
        <v>0.0</v>
      </c>
      <c r="V794" s="70">
        <v>0.0</v>
      </c>
      <c r="W794" s="70">
        <v>110.0</v>
      </c>
      <c r="X794" s="70">
        <v>123.0</v>
      </c>
      <c r="Y794" s="70">
        <v>65.0</v>
      </c>
      <c r="Z794" s="70">
        <v>100.0</v>
      </c>
      <c r="AA794" s="70">
        <v>65.0</v>
      </c>
      <c r="AB794" s="70">
        <v>65.0</v>
      </c>
      <c r="AC794" s="70">
        <v>528.0</v>
      </c>
      <c r="AD794" s="70">
        <v>88.0</v>
      </c>
      <c r="AE794" s="46"/>
      <c r="AF794" s="70">
        <f t="shared" si="1"/>
        <v>223</v>
      </c>
    </row>
    <row r="795">
      <c r="A795" s="45" t="s">
        <v>1593</v>
      </c>
      <c r="B795" s="93" t="s">
        <v>44</v>
      </c>
      <c r="C795" s="46"/>
      <c r="D795" s="46"/>
      <c r="E795" s="46"/>
      <c r="F795" s="46">
        <v>1.0</v>
      </c>
      <c r="G795" s="46"/>
      <c r="H795" s="46"/>
      <c r="I795" s="46"/>
      <c r="J795" s="46"/>
      <c r="K795" s="46"/>
      <c r="L795" s="46"/>
      <c r="M795" s="46"/>
      <c r="N795" s="46"/>
      <c r="O795" s="46"/>
      <c r="P795" s="46" t="s">
        <v>3549</v>
      </c>
      <c r="Q795" s="70">
        <v>0.0</v>
      </c>
      <c r="R795" s="70">
        <v>0.0</v>
      </c>
      <c r="S795" s="70">
        <v>0.0</v>
      </c>
      <c r="T795" s="70">
        <v>2.0</v>
      </c>
      <c r="U795" s="70">
        <v>0.0</v>
      </c>
      <c r="V795" s="70">
        <v>0.0</v>
      </c>
      <c r="W795" s="70">
        <v>75.0</v>
      </c>
      <c r="X795" s="70">
        <v>75.0</v>
      </c>
      <c r="Y795" s="70">
        <v>60.0</v>
      </c>
      <c r="Z795" s="70">
        <v>83.0</v>
      </c>
      <c r="AA795" s="70">
        <v>60.0</v>
      </c>
      <c r="AB795" s="70">
        <v>60.0</v>
      </c>
      <c r="AC795" s="70">
        <v>413.0</v>
      </c>
      <c r="AD795" s="70">
        <v>68.83</v>
      </c>
      <c r="AE795" s="46"/>
      <c r="AF795" s="70">
        <f t="shared" si="1"/>
        <v>158</v>
      </c>
    </row>
    <row r="796">
      <c r="A796" s="45" t="s">
        <v>1533</v>
      </c>
      <c r="B796" s="93" t="s">
        <v>44</v>
      </c>
      <c r="C796" s="46"/>
      <c r="D796" s="46"/>
      <c r="E796" s="46"/>
      <c r="F796" s="46">
        <v>0.0</v>
      </c>
      <c r="G796" s="46" t="s">
        <v>31</v>
      </c>
      <c r="H796" s="46"/>
      <c r="I796" s="46"/>
      <c r="J796" s="46"/>
      <c r="K796" s="46"/>
      <c r="L796" s="46"/>
      <c r="M796" s="46"/>
      <c r="N796" s="46"/>
      <c r="O796" s="46"/>
      <c r="P796" s="46" t="s">
        <v>3550</v>
      </c>
      <c r="Q796" s="70">
        <v>0.0</v>
      </c>
      <c r="R796" s="70">
        <v>0.0</v>
      </c>
      <c r="S796" s="70">
        <v>0.0</v>
      </c>
      <c r="T796" s="70">
        <v>3.0</v>
      </c>
      <c r="U796" s="70">
        <v>0.0</v>
      </c>
      <c r="V796" s="70">
        <v>0.0</v>
      </c>
      <c r="W796" s="70">
        <v>95.0</v>
      </c>
      <c r="X796" s="70">
        <v>100.0</v>
      </c>
      <c r="Y796" s="70">
        <v>85.0</v>
      </c>
      <c r="Z796" s="70">
        <v>108.0</v>
      </c>
      <c r="AA796" s="70">
        <v>70.0</v>
      </c>
      <c r="AB796" s="70">
        <v>70.0</v>
      </c>
      <c r="AC796" s="70">
        <v>528.0</v>
      </c>
      <c r="AD796" s="70">
        <v>88.0</v>
      </c>
      <c r="AE796" s="46"/>
      <c r="AF796" s="70">
        <f t="shared" si="1"/>
        <v>208</v>
      </c>
    </row>
    <row r="797">
      <c r="A797" s="45" t="s">
        <v>1574</v>
      </c>
      <c r="B797" s="102" t="s">
        <v>71</v>
      </c>
      <c r="C797" s="46"/>
      <c r="D797" s="46"/>
      <c r="E797" s="46"/>
      <c r="F797" s="46">
        <v>1.0</v>
      </c>
      <c r="G797" s="46"/>
      <c r="H797" s="46"/>
      <c r="I797" s="46"/>
      <c r="J797" s="46"/>
      <c r="K797" s="46"/>
      <c r="L797" s="46"/>
      <c r="M797" s="46"/>
      <c r="N797" s="46"/>
      <c r="O797" s="46"/>
      <c r="P797" s="46" t="s">
        <v>3551</v>
      </c>
      <c r="Q797" s="70">
        <v>0.0</v>
      </c>
      <c r="R797" s="70">
        <v>2.0</v>
      </c>
      <c r="S797" s="70">
        <v>0.0</v>
      </c>
      <c r="T797" s="70">
        <v>0.0</v>
      </c>
      <c r="U797" s="70">
        <v>0.0</v>
      </c>
      <c r="V797" s="70">
        <v>0.0</v>
      </c>
      <c r="W797" s="70">
        <v>65.0</v>
      </c>
      <c r="X797" s="70">
        <v>80.0</v>
      </c>
      <c r="Y797" s="70">
        <v>65.0</v>
      </c>
      <c r="Z797" s="70">
        <v>35.0</v>
      </c>
      <c r="AA797" s="70">
        <v>65.0</v>
      </c>
      <c r="AB797" s="70">
        <v>60.0</v>
      </c>
      <c r="AC797" s="70">
        <v>370.0</v>
      </c>
      <c r="AD797" s="70">
        <v>61.67</v>
      </c>
      <c r="AE797" s="46"/>
      <c r="AF797" s="70">
        <f t="shared" si="1"/>
        <v>115</v>
      </c>
    </row>
    <row r="798">
      <c r="A798" s="45" t="s">
        <v>1568</v>
      </c>
      <c r="B798" s="102" t="s">
        <v>71</v>
      </c>
      <c r="C798" s="46"/>
      <c r="D798" s="46"/>
      <c r="E798" s="46"/>
      <c r="F798" s="46">
        <v>0.0</v>
      </c>
      <c r="G798" s="46" t="s">
        <v>31</v>
      </c>
      <c r="H798" s="46"/>
      <c r="I798" s="46"/>
      <c r="J798" s="46"/>
      <c r="K798" s="46"/>
      <c r="L798" s="46"/>
      <c r="M798" s="46"/>
      <c r="N798" s="46"/>
      <c r="O798" s="46"/>
      <c r="P798" s="46" t="s">
        <v>3552</v>
      </c>
      <c r="Q798" s="70">
        <v>0.0</v>
      </c>
      <c r="R798" s="70">
        <v>3.0</v>
      </c>
      <c r="S798" s="70">
        <v>0.0</v>
      </c>
      <c r="T798" s="70">
        <v>0.0</v>
      </c>
      <c r="U798" s="70">
        <v>0.0</v>
      </c>
      <c r="V798" s="70">
        <v>0.0</v>
      </c>
      <c r="W798" s="70">
        <v>85.0</v>
      </c>
      <c r="X798" s="70">
        <v>110.0</v>
      </c>
      <c r="Y798" s="70">
        <v>90.0</v>
      </c>
      <c r="Z798" s="70">
        <v>45.0</v>
      </c>
      <c r="AA798" s="70">
        <v>90.0</v>
      </c>
      <c r="AB798" s="70">
        <v>80.0</v>
      </c>
      <c r="AC798" s="70">
        <v>500.0</v>
      </c>
      <c r="AD798" s="70">
        <v>83.33</v>
      </c>
      <c r="AE798" s="46"/>
      <c r="AF798" s="70">
        <f t="shared" si="1"/>
        <v>155</v>
      </c>
    </row>
    <row r="799">
      <c r="A799" s="45" t="s">
        <v>1351</v>
      </c>
      <c r="B799" s="99" t="s">
        <v>29</v>
      </c>
      <c r="C799" s="46"/>
      <c r="D799" s="46"/>
      <c r="E799" s="46"/>
      <c r="F799" s="46">
        <v>0.0</v>
      </c>
      <c r="G799" s="46" t="s">
        <v>31</v>
      </c>
      <c r="H799" s="46"/>
      <c r="I799" s="46"/>
      <c r="J799" s="46"/>
      <c r="K799" s="46"/>
      <c r="L799" s="46"/>
      <c r="M799" s="46"/>
      <c r="N799" s="46"/>
      <c r="O799" s="46"/>
      <c r="P799" s="46" t="s">
        <v>3553</v>
      </c>
      <c r="Q799" s="70">
        <v>0.0</v>
      </c>
      <c r="R799" s="70">
        <v>0.0</v>
      </c>
      <c r="S799" s="70">
        <v>0.0</v>
      </c>
      <c r="T799" s="70">
        <v>0.0</v>
      </c>
      <c r="U799" s="70">
        <v>0.0</v>
      </c>
      <c r="V799" s="70">
        <v>0.0</v>
      </c>
      <c r="W799" s="70">
        <v>75.0</v>
      </c>
      <c r="X799" s="70">
        <v>98.0</v>
      </c>
      <c r="Y799" s="70">
        <v>63.0</v>
      </c>
      <c r="Z799" s="70">
        <v>98.0</v>
      </c>
      <c r="AA799" s="70">
        <v>63.0</v>
      </c>
      <c r="AB799" s="70">
        <v>101.0</v>
      </c>
      <c r="AC799" s="70">
        <v>498.0</v>
      </c>
      <c r="AD799" s="70">
        <v>83.0</v>
      </c>
      <c r="AE799" s="46"/>
      <c r="AF799" s="70">
        <f t="shared" si="1"/>
        <v>196</v>
      </c>
    </row>
    <row r="800">
      <c r="A800" s="45" t="s">
        <v>1636</v>
      </c>
      <c r="B800" s="98" t="s">
        <v>226</v>
      </c>
      <c r="C800" s="46"/>
      <c r="D800" s="46"/>
      <c r="E800" s="46"/>
      <c r="F800" s="46">
        <v>1.0</v>
      </c>
      <c r="G800" s="46"/>
      <c r="H800" s="46"/>
      <c r="I800" s="46"/>
      <c r="J800" s="46"/>
      <c r="K800" s="46"/>
      <c r="L800" s="46"/>
      <c r="M800" s="46"/>
      <c r="N800" s="46"/>
      <c r="O800" s="46"/>
      <c r="P800" s="46" t="s">
        <v>3554</v>
      </c>
      <c r="Q800" s="70">
        <v>0.0</v>
      </c>
      <c r="R800" s="70">
        <v>2.0</v>
      </c>
      <c r="S800" s="70">
        <v>0.0</v>
      </c>
      <c r="T800" s="70">
        <v>0.0</v>
      </c>
      <c r="U800" s="70">
        <v>0.0</v>
      </c>
      <c r="V800" s="70">
        <v>0.0</v>
      </c>
      <c r="W800" s="70">
        <v>85.0</v>
      </c>
      <c r="X800" s="70">
        <v>105.0</v>
      </c>
      <c r="Y800" s="70">
        <v>85.0</v>
      </c>
      <c r="Z800" s="70">
        <v>40.0</v>
      </c>
      <c r="AA800" s="70">
        <v>50.0</v>
      </c>
      <c r="AB800" s="70">
        <v>40.0</v>
      </c>
      <c r="AC800" s="70">
        <v>405.0</v>
      </c>
      <c r="AD800" s="70">
        <v>67.5</v>
      </c>
      <c r="AE800" s="46"/>
      <c r="AF800" s="70">
        <f t="shared" si="1"/>
        <v>145</v>
      </c>
    </row>
    <row r="801">
      <c r="A801" s="45" t="s">
        <v>1206</v>
      </c>
      <c r="B801" s="98" t="s">
        <v>226</v>
      </c>
      <c r="C801" s="46"/>
      <c r="D801" s="46"/>
      <c r="E801" s="46"/>
      <c r="F801" s="46">
        <v>0.0</v>
      </c>
      <c r="G801" s="46" t="s">
        <v>31</v>
      </c>
      <c r="H801" s="46"/>
      <c r="I801" s="46"/>
      <c r="J801" s="46"/>
      <c r="K801" s="46"/>
      <c r="L801" s="46"/>
      <c r="M801" s="46"/>
      <c r="N801" s="46"/>
      <c r="O801" s="46"/>
      <c r="P801" s="46" t="s">
        <v>3555</v>
      </c>
      <c r="Q801" s="70">
        <v>0.0</v>
      </c>
      <c r="R801" s="70">
        <v>3.0</v>
      </c>
      <c r="S801" s="70">
        <v>0.0</v>
      </c>
      <c r="T801" s="70">
        <v>0.0</v>
      </c>
      <c r="U801" s="70">
        <v>0.0</v>
      </c>
      <c r="V801" s="70">
        <v>0.0</v>
      </c>
      <c r="W801" s="70">
        <v>105.0</v>
      </c>
      <c r="X801" s="70">
        <v>140.0</v>
      </c>
      <c r="Y801" s="70">
        <v>95.0</v>
      </c>
      <c r="Z801" s="70">
        <v>55.0</v>
      </c>
      <c r="AA801" s="70">
        <v>65.0</v>
      </c>
      <c r="AB801" s="70">
        <v>45.0</v>
      </c>
      <c r="AC801" s="70">
        <v>505.0</v>
      </c>
      <c r="AD801" s="70">
        <v>84.17</v>
      </c>
      <c r="AE801" s="46"/>
      <c r="AF801" s="70">
        <f t="shared" si="1"/>
        <v>195</v>
      </c>
    </row>
    <row r="802">
      <c r="A802" s="45" t="s">
        <v>1494</v>
      </c>
      <c r="B802" s="93" t="s">
        <v>44</v>
      </c>
      <c r="C802" s="46"/>
      <c r="D802" s="46"/>
      <c r="E802" s="46"/>
      <c r="F802" s="46">
        <v>1.0</v>
      </c>
      <c r="G802" s="46"/>
      <c r="H802" s="46"/>
      <c r="I802" s="46"/>
      <c r="J802" s="46"/>
      <c r="K802" s="46"/>
      <c r="L802" s="46"/>
      <c r="M802" s="46"/>
      <c r="N802" s="46"/>
      <c r="O802" s="46"/>
      <c r="P802" s="46" t="s">
        <v>3556</v>
      </c>
      <c r="Q802" s="70">
        <v>0.0</v>
      </c>
      <c r="R802" s="70">
        <v>0.0</v>
      </c>
      <c r="S802" s="70">
        <v>0.0</v>
      </c>
      <c r="T802" s="70">
        <v>0.0</v>
      </c>
      <c r="U802" s="70">
        <v>0.0</v>
      </c>
      <c r="V802" s="70">
        <v>0.0</v>
      </c>
      <c r="W802" s="70">
        <v>50.0</v>
      </c>
      <c r="X802" s="70">
        <v>50.0</v>
      </c>
      <c r="Y802" s="70">
        <v>40.0</v>
      </c>
      <c r="Z802" s="70">
        <v>50.0</v>
      </c>
      <c r="AA802" s="70">
        <v>40.0</v>
      </c>
      <c r="AB802" s="70">
        <v>64.0</v>
      </c>
      <c r="AC802" s="70">
        <v>294.0</v>
      </c>
      <c r="AD802" s="70">
        <v>49.0</v>
      </c>
      <c r="AE802" s="46"/>
      <c r="AF802" s="70">
        <f t="shared" si="1"/>
        <v>100</v>
      </c>
    </row>
    <row r="803">
      <c r="A803" s="45" t="s">
        <v>1620</v>
      </c>
      <c r="B803" s="96" t="s">
        <v>90</v>
      </c>
      <c r="C803" s="99" t="s">
        <v>29</v>
      </c>
      <c r="D803" s="46"/>
      <c r="E803" s="46"/>
      <c r="F803" s="46">
        <v>1.0</v>
      </c>
      <c r="G803" s="46"/>
      <c r="H803" s="46"/>
      <c r="I803" s="46"/>
      <c r="J803" s="46"/>
      <c r="K803" s="46"/>
      <c r="L803" s="46"/>
      <c r="M803" s="46"/>
      <c r="N803" s="46"/>
      <c r="O803" s="46"/>
      <c r="P803" s="46" t="s">
        <v>3557</v>
      </c>
      <c r="Q803" s="70">
        <v>0.0</v>
      </c>
      <c r="R803" s="70">
        <v>0.0</v>
      </c>
      <c r="S803" s="70">
        <v>2.0</v>
      </c>
      <c r="T803" s="70">
        <v>0.0</v>
      </c>
      <c r="U803" s="70">
        <v>0.0</v>
      </c>
      <c r="V803" s="70">
        <v>0.0</v>
      </c>
      <c r="W803" s="70">
        <v>55.0</v>
      </c>
      <c r="X803" s="70">
        <v>63.0</v>
      </c>
      <c r="Y803" s="70">
        <v>90.0</v>
      </c>
      <c r="Z803" s="70">
        <v>50.0</v>
      </c>
      <c r="AA803" s="70">
        <v>80.0</v>
      </c>
      <c r="AB803" s="70">
        <v>42.0</v>
      </c>
      <c r="AC803" s="70">
        <v>380.0</v>
      </c>
      <c r="AD803" s="70">
        <v>63.33</v>
      </c>
      <c r="AE803" s="46"/>
      <c r="AF803" s="70">
        <f t="shared" si="1"/>
        <v>113</v>
      </c>
    </row>
    <row r="804">
      <c r="A804" s="45" t="s">
        <v>592</v>
      </c>
      <c r="B804" s="96" t="s">
        <v>90</v>
      </c>
      <c r="C804" s="69" t="s">
        <v>30</v>
      </c>
      <c r="D804" s="46"/>
      <c r="E804" s="46"/>
      <c r="F804" s="46">
        <v>1.0</v>
      </c>
      <c r="G804" s="46"/>
      <c r="H804" s="46"/>
      <c r="I804" s="46"/>
      <c r="J804" s="46"/>
      <c r="K804" s="46"/>
      <c r="L804" s="46"/>
      <c r="M804" s="46"/>
      <c r="N804" s="46"/>
      <c r="O804" s="46"/>
      <c r="P804" s="46" t="s">
        <v>3558</v>
      </c>
      <c r="Q804" s="70">
        <v>0.0</v>
      </c>
      <c r="R804" s="70">
        <v>0.0</v>
      </c>
      <c r="S804" s="70">
        <v>2.0</v>
      </c>
      <c r="T804" s="70">
        <v>0.0</v>
      </c>
      <c r="U804" s="70">
        <v>0.0</v>
      </c>
      <c r="V804" s="70">
        <v>0.0</v>
      </c>
      <c r="W804" s="70">
        <v>40.0</v>
      </c>
      <c r="X804" s="70">
        <v>55.0</v>
      </c>
      <c r="Y804" s="70">
        <v>99.0</v>
      </c>
      <c r="Z804" s="70">
        <v>40.0</v>
      </c>
      <c r="AA804" s="70">
        <v>79.0</v>
      </c>
      <c r="AB804" s="70">
        <v>47.0</v>
      </c>
      <c r="AC804" s="70">
        <v>360.0</v>
      </c>
      <c r="AD804" s="70">
        <v>60.0</v>
      </c>
      <c r="AE804" s="46"/>
      <c r="AF804" s="70">
        <f t="shared" si="1"/>
        <v>95</v>
      </c>
    </row>
    <row r="805">
      <c r="A805" s="45" t="s">
        <v>1225</v>
      </c>
      <c r="B805" s="96" t="s">
        <v>90</v>
      </c>
      <c r="C805" s="69" t="s">
        <v>30</v>
      </c>
      <c r="D805" s="46"/>
      <c r="E805" s="46"/>
      <c r="F805" s="46">
        <v>0.0</v>
      </c>
      <c r="G805" s="46" t="s">
        <v>31</v>
      </c>
      <c r="H805" s="46"/>
      <c r="I805" s="46"/>
      <c r="J805" s="46"/>
      <c r="K805" s="46"/>
      <c r="L805" s="46"/>
      <c r="M805" s="46"/>
      <c r="N805" s="46"/>
      <c r="O805" s="46"/>
      <c r="P805" s="46" t="s">
        <v>3559</v>
      </c>
      <c r="Q805" s="70">
        <v>0.0</v>
      </c>
      <c r="R805" s="70">
        <v>0.0</v>
      </c>
      <c r="S805" s="70">
        <v>0.0</v>
      </c>
      <c r="T805" s="70">
        <v>0.0</v>
      </c>
      <c r="U805" s="70">
        <v>0.0</v>
      </c>
      <c r="V805" s="70">
        <v>0.0</v>
      </c>
      <c r="W805" s="70">
        <v>60.0</v>
      </c>
      <c r="X805" s="70">
        <v>100.0</v>
      </c>
      <c r="Y805" s="70">
        <v>89.0</v>
      </c>
      <c r="Z805" s="70">
        <v>55.0</v>
      </c>
      <c r="AA805" s="70">
        <v>69.0</v>
      </c>
      <c r="AB805" s="70">
        <v>112.0</v>
      </c>
      <c r="AC805" s="70">
        <v>485.0</v>
      </c>
      <c r="AD805" s="70">
        <v>80.83</v>
      </c>
      <c r="AE805" s="46"/>
      <c r="AF805" s="70">
        <f t="shared" si="1"/>
        <v>155</v>
      </c>
    </row>
    <row r="806">
      <c r="A806" s="45" t="s">
        <v>1617</v>
      </c>
      <c r="B806" s="94" t="s">
        <v>128</v>
      </c>
      <c r="C806" s="80" t="s">
        <v>147</v>
      </c>
      <c r="D806" s="46"/>
      <c r="E806" s="46"/>
      <c r="F806" s="46">
        <v>1.0</v>
      </c>
      <c r="G806" s="46"/>
      <c r="H806" s="46"/>
      <c r="I806" s="46"/>
      <c r="J806" s="46"/>
      <c r="K806" s="46"/>
      <c r="L806" s="46"/>
      <c r="M806" s="46"/>
      <c r="N806" s="46"/>
      <c r="O806" s="46"/>
      <c r="P806" s="46" t="s">
        <v>3560</v>
      </c>
      <c r="Q806" s="70">
        <v>0.0</v>
      </c>
      <c r="R806" s="70">
        <v>2.0</v>
      </c>
      <c r="S806" s="70">
        <v>0.0</v>
      </c>
      <c r="T806" s="70">
        <v>0.0</v>
      </c>
      <c r="U806" s="70">
        <v>0.0</v>
      </c>
      <c r="V806" s="70">
        <v>0.0</v>
      </c>
      <c r="W806" s="70">
        <v>60.0</v>
      </c>
      <c r="X806" s="70">
        <v>82.0</v>
      </c>
      <c r="Y806" s="70">
        <v>45.0</v>
      </c>
      <c r="Z806" s="70">
        <v>45.0</v>
      </c>
      <c r="AA806" s="70">
        <v>45.0</v>
      </c>
      <c r="AB806" s="70">
        <v>74.0</v>
      </c>
      <c r="AC806" s="70">
        <v>351.0</v>
      </c>
      <c r="AD806" s="70">
        <v>58.5</v>
      </c>
      <c r="AE806" s="46"/>
      <c r="AF806" s="70">
        <f t="shared" si="1"/>
        <v>127</v>
      </c>
    </row>
    <row r="807">
      <c r="A807" s="45" t="s">
        <v>119</v>
      </c>
      <c r="B807" s="96" t="s">
        <v>90</v>
      </c>
      <c r="C807" s="101" t="s">
        <v>121</v>
      </c>
      <c r="D807" s="46"/>
      <c r="E807" s="46"/>
      <c r="F807" s="46">
        <v>1.0</v>
      </c>
      <c r="G807" s="46"/>
      <c r="H807" s="46"/>
      <c r="I807" s="46"/>
      <c r="J807" s="46"/>
      <c r="K807" s="46"/>
      <c r="L807" s="46"/>
      <c r="M807" s="46"/>
      <c r="N807" s="46"/>
      <c r="O807" s="46"/>
      <c r="P807" s="46" t="s">
        <v>3561</v>
      </c>
      <c r="Q807" s="70">
        <v>0.0</v>
      </c>
      <c r="R807" s="70">
        <v>0.0</v>
      </c>
      <c r="S807" s="70">
        <v>1.0</v>
      </c>
      <c r="T807" s="70">
        <v>0.0</v>
      </c>
      <c r="U807" s="70">
        <v>0.0</v>
      </c>
      <c r="V807" s="70">
        <v>0.0</v>
      </c>
      <c r="W807" s="70">
        <v>50.0</v>
      </c>
      <c r="X807" s="70">
        <v>65.0</v>
      </c>
      <c r="Y807" s="70">
        <v>85.0</v>
      </c>
      <c r="Z807" s="70">
        <v>35.0</v>
      </c>
      <c r="AA807" s="70">
        <v>35.0</v>
      </c>
      <c r="AB807" s="70">
        <v>55.0</v>
      </c>
      <c r="AC807" s="70">
        <v>325.0</v>
      </c>
      <c r="AD807" s="70">
        <v>54.17</v>
      </c>
      <c r="AE807" s="46"/>
      <c r="AF807" s="70">
        <f t="shared" si="1"/>
        <v>100</v>
      </c>
    </row>
    <row r="808">
      <c r="A808" s="45" t="s">
        <v>1213</v>
      </c>
      <c r="B808" s="93" t="s">
        <v>44</v>
      </c>
      <c r="C808" s="101" t="s">
        <v>121</v>
      </c>
      <c r="D808" s="46"/>
      <c r="E808" s="46"/>
      <c r="F808" s="46">
        <v>0.0</v>
      </c>
      <c r="G808" s="46" t="s">
        <v>31</v>
      </c>
      <c r="H808" s="46"/>
      <c r="I808" s="46"/>
      <c r="J808" s="46"/>
      <c r="K808" s="46"/>
      <c r="L808" s="46"/>
      <c r="M808" s="46"/>
      <c r="N808" s="46"/>
      <c r="O808" s="46"/>
      <c r="P808" s="46" t="s">
        <v>3562</v>
      </c>
      <c r="Q808" s="70">
        <v>0.0</v>
      </c>
      <c r="R808" s="70">
        <v>0.0</v>
      </c>
      <c r="S808" s="70">
        <v>2.0</v>
      </c>
      <c r="T808" s="70">
        <v>0.0</v>
      </c>
      <c r="U808" s="70">
        <v>0.0</v>
      </c>
      <c r="V808" s="70">
        <v>0.0</v>
      </c>
      <c r="W808" s="70">
        <v>74.0</v>
      </c>
      <c r="X808" s="70">
        <v>108.0</v>
      </c>
      <c r="Y808" s="70">
        <v>133.0</v>
      </c>
      <c r="Z808" s="70">
        <v>83.0</v>
      </c>
      <c r="AA808" s="70">
        <v>65.0</v>
      </c>
      <c r="AB808" s="70">
        <v>32.0</v>
      </c>
      <c r="AC808" s="70">
        <v>495.0</v>
      </c>
      <c r="AD808" s="70">
        <v>82.5</v>
      </c>
      <c r="AE808" s="46"/>
      <c r="AF808" s="70">
        <f t="shared" si="1"/>
        <v>191</v>
      </c>
    </row>
    <row r="809">
      <c r="A809" s="45" t="s">
        <v>1504</v>
      </c>
      <c r="B809" s="101" t="s">
        <v>121</v>
      </c>
      <c r="C809" s="97" t="s">
        <v>56</v>
      </c>
      <c r="D809" s="46"/>
      <c r="E809" s="46"/>
      <c r="F809" s="46">
        <v>0.0</v>
      </c>
      <c r="G809" s="46" t="s">
        <v>31</v>
      </c>
      <c r="H809" s="46"/>
      <c r="I809" s="46"/>
      <c r="J809" s="46"/>
      <c r="K809" s="46"/>
      <c r="L809" s="46"/>
      <c r="M809" s="46"/>
      <c r="N809" s="46"/>
      <c r="O809" s="46"/>
      <c r="P809" s="46" t="s">
        <v>3563</v>
      </c>
      <c r="Q809" s="70">
        <v>0.0</v>
      </c>
      <c r="R809" s="70">
        <v>2.0</v>
      </c>
      <c r="S809" s="70">
        <v>0.0</v>
      </c>
      <c r="T809" s="70">
        <v>0.0</v>
      </c>
      <c r="U809" s="70">
        <v>0.0</v>
      </c>
      <c r="V809" s="70">
        <v>0.0</v>
      </c>
      <c r="W809" s="70">
        <v>75.0</v>
      </c>
      <c r="X809" s="70">
        <v>140.0</v>
      </c>
      <c r="Y809" s="70">
        <v>65.0</v>
      </c>
      <c r="Z809" s="70">
        <v>112.0</v>
      </c>
      <c r="AA809" s="70">
        <v>65.0</v>
      </c>
      <c r="AB809" s="70">
        <v>110.0</v>
      </c>
      <c r="AC809" s="70">
        <v>567.0</v>
      </c>
      <c r="AD809" s="70">
        <v>94.5</v>
      </c>
      <c r="AE809" s="46"/>
      <c r="AF809" s="70">
        <f t="shared" si="1"/>
        <v>252</v>
      </c>
    </row>
    <row r="810">
      <c r="A810" s="45" t="s">
        <v>1300</v>
      </c>
      <c r="B810" s="69" t="s">
        <v>30</v>
      </c>
      <c r="C810" s="46"/>
      <c r="D810" s="46"/>
      <c r="E810" s="46"/>
      <c r="F810" s="46">
        <v>0.0</v>
      </c>
      <c r="G810" s="46" t="s">
        <v>31</v>
      </c>
      <c r="H810" s="46"/>
      <c r="I810" s="46"/>
      <c r="J810" s="46"/>
      <c r="K810" s="46"/>
      <c r="L810" s="46"/>
      <c r="M810" s="46"/>
      <c r="N810" s="46"/>
      <c r="O810" s="46"/>
      <c r="P810" s="46" t="s">
        <v>3564</v>
      </c>
      <c r="Q810" s="70">
        <v>0.0</v>
      </c>
      <c r="R810" s="70">
        <v>2.0</v>
      </c>
      <c r="S810" s="70">
        <v>0.0</v>
      </c>
      <c r="T810" s="70">
        <v>0.0</v>
      </c>
      <c r="U810" s="70">
        <v>0.0</v>
      </c>
      <c r="V810" s="70">
        <v>0.0</v>
      </c>
      <c r="W810" s="70">
        <v>80.0</v>
      </c>
      <c r="X810" s="70">
        <v>95.0</v>
      </c>
      <c r="Y810" s="70">
        <v>82.0</v>
      </c>
      <c r="Z810" s="70">
        <v>60.0</v>
      </c>
      <c r="AA810" s="70">
        <v>82.0</v>
      </c>
      <c r="AB810" s="70">
        <v>75.0</v>
      </c>
      <c r="AC810" s="70">
        <v>474.0</v>
      </c>
      <c r="AD810" s="70">
        <v>79.0</v>
      </c>
      <c r="AE810" s="46"/>
      <c r="AF810" s="70">
        <f t="shared" si="1"/>
        <v>155</v>
      </c>
    </row>
    <row r="811">
      <c r="A811" s="45" t="s">
        <v>1185</v>
      </c>
      <c r="B811" s="80" t="s">
        <v>147</v>
      </c>
      <c r="C811" s="46"/>
      <c r="D811" s="46"/>
      <c r="E811" s="46"/>
      <c r="F811" s="46">
        <v>0.0</v>
      </c>
      <c r="G811" s="46" t="s">
        <v>31</v>
      </c>
      <c r="H811" s="46"/>
      <c r="I811" s="46"/>
      <c r="J811" s="46"/>
      <c r="K811" s="46"/>
      <c r="L811" s="46"/>
      <c r="M811" s="46"/>
      <c r="N811" s="46"/>
      <c r="O811" s="46"/>
      <c r="P811" s="46" t="s">
        <v>3565</v>
      </c>
      <c r="Q811" s="70">
        <v>0.0</v>
      </c>
      <c r="R811" s="70">
        <v>0.0</v>
      </c>
      <c r="S811" s="70">
        <v>0.0</v>
      </c>
      <c r="T811" s="70">
        <v>2.0</v>
      </c>
      <c r="U811" s="70">
        <v>0.0</v>
      </c>
      <c r="V811" s="70">
        <v>0.0</v>
      </c>
      <c r="W811" s="70">
        <v>60.0</v>
      </c>
      <c r="X811" s="70">
        <v>105.0</v>
      </c>
      <c r="Y811" s="70">
        <v>60.0</v>
      </c>
      <c r="Z811" s="70">
        <v>120.0</v>
      </c>
      <c r="AA811" s="70">
        <v>60.0</v>
      </c>
      <c r="AB811" s="70">
        <v>105.0</v>
      </c>
      <c r="AC811" s="70">
        <v>510.0</v>
      </c>
      <c r="AD811" s="70">
        <v>85.0</v>
      </c>
      <c r="AE811" s="46"/>
      <c r="AF811" s="70">
        <f t="shared" si="1"/>
        <v>225</v>
      </c>
    </row>
    <row r="812">
      <c r="A812" s="45" t="s">
        <v>1560</v>
      </c>
      <c r="B812" s="105" t="s">
        <v>111</v>
      </c>
      <c r="C812" s="46"/>
      <c r="D812" s="46"/>
      <c r="E812" s="46"/>
      <c r="F812" s="46">
        <v>1.0</v>
      </c>
      <c r="G812" s="46"/>
      <c r="H812" s="46"/>
      <c r="I812" s="46"/>
      <c r="J812" s="46"/>
      <c r="K812" s="46"/>
      <c r="L812" s="46"/>
      <c r="M812" s="46"/>
      <c r="N812" s="46"/>
      <c r="O812" s="46"/>
      <c r="P812" s="46" t="s">
        <v>3566</v>
      </c>
      <c r="Q812" s="70">
        <v>0.0</v>
      </c>
      <c r="R812" s="70">
        <v>0.0</v>
      </c>
      <c r="S812" s="70">
        <v>0.0</v>
      </c>
      <c r="T812" s="70">
        <v>0.0</v>
      </c>
      <c r="U812" s="70">
        <v>0.0</v>
      </c>
      <c r="V812" s="70">
        <v>2.0</v>
      </c>
      <c r="W812" s="70">
        <v>60.0</v>
      </c>
      <c r="X812" s="70">
        <v>45.0</v>
      </c>
      <c r="Y812" s="70">
        <v>70.0</v>
      </c>
      <c r="Z812" s="70">
        <v>75.0</v>
      </c>
      <c r="AA812" s="70">
        <v>85.0</v>
      </c>
      <c r="AB812" s="70">
        <v>55.0</v>
      </c>
      <c r="AC812" s="70">
        <v>390.0</v>
      </c>
      <c r="AD812" s="70">
        <v>65.0</v>
      </c>
      <c r="AE812" s="46"/>
      <c r="AF812" s="70">
        <f t="shared" si="1"/>
        <v>120</v>
      </c>
    </row>
    <row r="813">
      <c r="A813" s="45" t="s">
        <v>1562</v>
      </c>
      <c r="B813" s="105" t="s">
        <v>111</v>
      </c>
      <c r="C813" s="46"/>
      <c r="D813" s="46"/>
      <c r="E813" s="46"/>
      <c r="F813" s="46">
        <v>0.0</v>
      </c>
      <c r="G813" s="46" t="s">
        <v>31</v>
      </c>
      <c r="H813" s="46"/>
      <c r="I813" s="46"/>
      <c r="J813" s="46"/>
      <c r="K813" s="46"/>
      <c r="L813" s="46"/>
      <c r="M813" s="46"/>
      <c r="N813" s="46"/>
      <c r="O813" s="46"/>
      <c r="P813" s="46" t="s">
        <v>3567</v>
      </c>
      <c r="Q813" s="70">
        <v>0.0</v>
      </c>
      <c r="R813" s="70">
        <v>0.0</v>
      </c>
      <c r="S813" s="70">
        <v>0.0</v>
      </c>
      <c r="T813" s="70">
        <v>0.0</v>
      </c>
      <c r="U813" s="70">
        <v>0.0</v>
      </c>
      <c r="V813" s="70">
        <v>3.0</v>
      </c>
      <c r="W813" s="70">
        <v>70.0</v>
      </c>
      <c r="X813" s="70">
        <v>55.0</v>
      </c>
      <c r="Y813" s="70">
        <v>95.0</v>
      </c>
      <c r="Z813" s="70">
        <v>95.0</v>
      </c>
      <c r="AA813" s="70">
        <v>110.0</v>
      </c>
      <c r="AB813" s="70">
        <v>65.0</v>
      </c>
      <c r="AC813" s="70">
        <v>490.0</v>
      </c>
      <c r="AD813" s="70">
        <v>81.67</v>
      </c>
      <c r="AE813" s="46"/>
      <c r="AF813" s="70">
        <f t="shared" si="1"/>
        <v>150</v>
      </c>
    </row>
    <row r="814">
      <c r="A814" s="45" t="s">
        <v>1630</v>
      </c>
      <c r="B814" s="105" t="s">
        <v>111</v>
      </c>
      <c r="C814" s="46"/>
      <c r="D814" s="46"/>
      <c r="E814" s="46"/>
      <c r="F814" s="46">
        <v>1.0</v>
      </c>
      <c r="G814" s="46"/>
      <c r="H814" s="46"/>
      <c r="I814" s="46"/>
      <c r="J814" s="46"/>
      <c r="K814" s="46"/>
      <c r="L814" s="46"/>
      <c r="M814" s="46"/>
      <c r="N814" s="46"/>
      <c r="O814" s="46"/>
      <c r="P814" s="46" t="s">
        <v>3568</v>
      </c>
      <c r="Q814" s="70">
        <v>0.0</v>
      </c>
      <c r="R814" s="70">
        <v>0.0</v>
      </c>
      <c r="S814" s="70">
        <v>0.0</v>
      </c>
      <c r="T814" s="70">
        <v>2.0</v>
      </c>
      <c r="U814" s="70">
        <v>0.0</v>
      </c>
      <c r="V814" s="70">
        <v>0.0</v>
      </c>
      <c r="W814" s="70">
        <v>65.0</v>
      </c>
      <c r="X814" s="70">
        <v>40.0</v>
      </c>
      <c r="Y814" s="70">
        <v>50.0</v>
      </c>
      <c r="Z814" s="70">
        <v>125.0</v>
      </c>
      <c r="AA814" s="70">
        <v>60.0</v>
      </c>
      <c r="AB814" s="70">
        <v>30.0</v>
      </c>
      <c r="AC814" s="70">
        <v>370.0</v>
      </c>
      <c r="AD814" s="70">
        <v>61.67</v>
      </c>
      <c r="AE814" s="46"/>
      <c r="AF814" s="70">
        <f t="shared" si="1"/>
        <v>165</v>
      </c>
    </row>
    <row r="815">
      <c r="A815" s="45" t="s">
        <v>1539</v>
      </c>
      <c r="B815" s="105" t="s">
        <v>111</v>
      </c>
      <c r="C815" s="46"/>
      <c r="D815" s="46"/>
      <c r="E815" s="46"/>
      <c r="F815" s="46">
        <v>0.0</v>
      </c>
      <c r="G815" s="46" t="s">
        <v>31</v>
      </c>
      <c r="H815" s="46"/>
      <c r="I815" s="46"/>
      <c r="J815" s="46"/>
      <c r="K815" s="46"/>
      <c r="L815" s="46"/>
      <c r="M815" s="46"/>
      <c r="N815" s="46"/>
      <c r="O815" s="46"/>
      <c r="P815" s="46" t="s">
        <v>3569</v>
      </c>
      <c r="Q815" s="70">
        <v>0.0</v>
      </c>
      <c r="R815" s="70">
        <v>0.0</v>
      </c>
      <c r="S815" s="70">
        <v>0.0</v>
      </c>
      <c r="T815" s="70">
        <v>3.0</v>
      </c>
      <c r="U815" s="70">
        <v>0.0</v>
      </c>
      <c r="V815" s="70">
        <v>0.0</v>
      </c>
      <c r="W815" s="70">
        <v>110.0</v>
      </c>
      <c r="X815" s="70">
        <v>65.0</v>
      </c>
      <c r="Y815" s="70">
        <v>75.0</v>
      </c>
      <c r="Z815" s="70">
        <v>125.0</v>
      </c>
      <c r="AA815" s="70">
        <v>85.0</v>
      </c>
      <c r="AB815" s="70">
        <v>30.0</v>
      </c>
      <c r="AC815" s="70">
        <v>490.0</v>
      </c>
      <c r="AD815" s="70">
        <v>81.67</v>
      </c>
      <c r="AE815" s="46"/>
      <c r="AF815" s="70">
        <f t="shared" si="1"/>
        <v>190</v>
      </c>
    </row>
    <row r="816">
      <c r="A816" s="45" t="s">
        <v>1390</v>
      </c>
      <c r="B816" s="100" t="s">
        <v>75</v>
      </c>
      <c r="C816" s="46"/>
      <c r="D816" s="46"/>
      <c r="E816" s="46"/>
      <c r="F816" s="46">
        <v>0.0</v>
      </c>
      <c r="G816" s="46" t="s">
        <v>31</v>
      </c>
      <c r="H816" s="46"/>
      <c r="I816" s="46"/>
      <c r="J816" s="46"/>
      <c r="K816" s="46"/>
      <c r="L816" s="46"/>
      <c r="M816" s="46"/>
      <c r="N816" s="46"/>
      <c r="O816" s="46"/>
      <c r="P816" s="46" t="s">
        <v>3570</v>
      </c>
      <c r="Q816" s="70">
        <v>0.0</v>
      </c>
      <c r="R816" s="70">
        <v>0.0</v>
      </c>
      <c r="S816" s="70">
        <v>0.0</v>
      </c>
      <c r="T816" s="70">
        <v>3.0</v>
      </c>
      <c r="U816" s="70">
        <v>0.0</v>
      </c>
      <c r="V816" s="70">
        <v>0.0</v>
      </c>
      <c r="W816" s="70">
        <v>71.0</v>
      </c>
      <c r="X816" s="70">
        <v>95.0</v>
      </c>
      <c r="Y816" s="70">
        <v>85.0</v>
      </c>
      <c r="Z816" s="70">
        <v>110.0</v>
      </c>
      <c r="AA816" s="70">
        <v>95.0</v>
      </c>
      <c r="AB816" s="70">
        <v>79.0</v>
      </c>
      <c r="AC816" s="70">
        <v>535.0</v>
      </c>
      <c r="AD816" s="70">
        <v>89.17</v>
      </c>
      <c r="AE816" s="46"/>
      <c r="AF816" s="70">
        <f t="shared" si="1"/>
        <v>205</v>
      </c>
    </row>
    <row r="817">
      <c r="A817" s="45" t="s">
        <v>1196</v>
      </c>
      <c r="B817" s="107" t="s">
        <v>81</v>
      </c>
      <c r="C817" s="46"/>
      <c r="D817" s="46"/>
      <c r="E817" s="46"/>
      <c r="F817" s="46">
        <v>1.0</v>
      </c>
      <c r="G817" s="46"/>
      <c r="H817" s="46"/>
      <c r="I817" s="46"/>
      <c r="J817" s="46"/>
      <c r="K817" s="46"/>
      <c r="L817" s="46"/>
      <c r="M817" s="46"/>
      <c r="N817" s="46"/>
      <c r="O817" s="46"/>
      <c r="P817" s="46" t="s">
        <v>3571</v>
      </c>
      <c r="Q817" s="70">
        <v>0.0</v>
      </c>
      <c r="R817" s="70">
        <v>3.0</v>
      </c>
      <c r="S817" s="70">
        <v>0.0</v>
      </c>
      <c r="T817" s="70">
        <v>0.0</v>
      </c>
      <c r="U817" s="70">
        <v>0.0</v>
      </c>
      <c r="V817" s="70">
        <v>0.0</v>
      </c>
      <c r="W817" s="70">
        <v>85.0</v>
      </c>
      <c r="X817" s="70">
        <v>115.0</v>
      </c>
      <c r="Y817" s="70">
        <v>80.0</v>
      </c>
      <c r="Z817" s="70">
        <v>105.0</v>
      </c>
      <c r="AA817" s="70">
        <v>80.0</v>
      </c>
      <c r="AB817" s="70">
        <v>50.0</v>
      </c>
      <c r="AC817" s="70">
        <v>515.0</v>
      </c>
      <c r="AD817" s="70">
        <v>85.83</v>
      </c>
      <c r="AE817" s="46"/>
      <c r="AF817" s="70">
        <f t="shared" si="1"/>
        <v>220</v>
      </c>
    </row>
    <row r="818">
      <c r="A818" s="45" t="s">
        <v>1344</v>
      </c>
      <c r="B818" s="105" t="s">
        <v>111</v>
      </c>
      <c r="C818" s="46"/>
      <c r="D818" s="46"/>
      <c r="E818" s="46"/>
      <c r="F818" s="46">
        <v>0.0</v>
      </c>
      <c r="G818" s="46" t="s">
        <v>31</v>
      </c>
      <c r="H818" s="46"/>
      <c r="I818" s="46"/>
      <c r="J818" s="46"/>
      <c r="K818" s="46"/>
      <c r="L818" s="46"/>
      <c r="M818" s="46"/>
      <c r="N818" s="46"/>
      <c r="O818" s="46"/>
      <c r="P818" s="46" t="s">
        <v>3572</v>
      </c>
      <c r="Q818" s="70">
        <v>0.0</v>
      </c>
      <c r="R818" s="70">
        <v>0.0</v>
      </c>
      <c r="S818" s="70">
        <v>0.0</v>
      </c>
      <c r="T818" s="70">
        <v>2.0</v>
      </c>
      <c r="U818" s="70">
        <v>0.0</v>
      </c>
      <c r="V818" s="70">
        <v>0.0</v>
      </c>
      <c r="W818" s="70">
        <v>75.0</v>
      </c>
      <c r="X818" s="70">
        <v>75.0</v>
      </c>
      <c r="Y818" s="70">
        <v>75.0</v>
      </c>
      <c r="Z818" s="70">
        <v>125.0</v>
      </c>
      <c r="AA818" s="70">
        <v>95.0</v>
      </c>
      <c r="AB818" s="70">
        <v>40.0</v>
      </c>
      <c r="AC818" s="70">
        <v>485.0</v>
      </c>
      <c r="AD818" s="70">
        <v>80.83</v>
      </c>
      <c r="AE818" s="46"/>
      <c r="AF818" s="70">
        <f t="shared" si="1"/>
        <v>200</v>
      </c>
    </row>
    <row r="819">
      <c r="A819" s="45" t="s">
        <v>1578</v>
      </c>
      <c r="B819" s="89" t="s">
        <v>177</v>
      </c>
      <c r="C819" s="95" t="s">
        <v>33</v>
      </c>
      <c r="D819" s="46"/>
      <c r="E819" s="46"/>
      <c r="F819" s="46">
        <v>1.0</v>
      </c>
      <c r="G819" s="46"/>
      <c r="H819" s="46"/>
      <c r="I819" s="46"/>
      <c r="J819" s="46"/>
      <c r="K819" s="46"/>
      <c r="L819" s="46"/>
      <c r="M819" s="46"/>
      <c r="N819" s="46"/>
      <c r="O819" s="46"/>
      <c r="P819" s="46" t="s">
        <v>3573</v>
      </c>
      <c r="Q819" s="70">
        <v>0.0</v>
      </c>
      <c r="R819" s="70">
        <v>0.0</v>
      </c>
      <c r="S819" s="70">
        <v>0.0</v>
      </c>
      <c r="T819" s="70">
        <v>2.0</v>
      </c>
      <c r="U819" s="70">
        <v>0.0</v>
      </c>
      <c r="V819" s="70">
        <v>0.0</v>
      </c>
      <c r="W819" s="70">
        <v>60.0</v>
      </c>
      <c r="X819" s="70">
        <v>40.0</v>
      </c>
      <c r="Y819" s="70">
        <v>60.0</v>
      </c>
      <c r="Z819" s="70">
        <v>95.0</v>
      </c>
      <c r="AA819" s="70">
        <v>60.0</v>
      </c>
      <c r="AB819" s="70">
        <v>55.0</v>
      </c>
      <c r="AC819" s="70">
        <v>370.0</v>
      </c>
      <c r="AD819" s="70">
        <v>61.67</v>
      </c>
      <c r="AE819" s="46"/>
      <c r="AF819" s="70">
        <f t="shared" si="1"/>
        <v>135</v>
      </c>
    </row>
    <row r="820">
      <c r="A820" s="45" t="s">
        <v>1445</v>
      </c>
      <c r="B820" s="89" t="s">
        <v>177</v>
      </c>
      <c r="C820" s="95" t="s">
        <v>33</v>
      </c>
      <c r="D820" s="46"/>
      <c r="E820" s="46"/>
      <c r="F820" s="46">
        <v>0.0</v>
      </c>
      <c r="G820" s="46" t="s">
        <v>31</v>
      </c>
      <c r="H820" s="46"/>
      <c r="I820" s="46"/>
      <c r="J820" s="46"/>
      <c r="K820" s="46"/>
      <c r="L820" s="46"/>
      <c r="M820" s="46"/>
      <c r="N820" s="46"/>
      <c r="O820" s="46"/>
      <c r="P820" s="46" t="s">
        <v>3574</v>
      </c>
      <c r="Q820" s="70">
        <v>0.0</v>
      </c>
      <c r="R820" s="70">
        <v>0.0</v>
      </c>
      <c r="S820" s="70">
        <v>0.0</v>
      </c>
      <c r="T820" s="70">
        <v>3.0</v>
      </c>
      <c r="U820" s="70">
        <v>0.0</v>
      </c>
      <c r="V820" s="70">
        <v>0.0</v>
      </c>
      <c r="W820" s="70">
        <v>60.0</v>
      </c>
      <c r="X820" s="70">
        <v>55.0</v>
      </c>
      <c r="Y820" s="70">
        <v>90.0</v>
      </c>
      <c r="Z820" s="70">
        <v>145.0</v>
      </c>
      <c r="AA820" s="70">
        <v>90.0</v>
      </c>
      <c r="AB820" s="70">
        <v>80.0</v>
      </c>
      <c r="AC820" s="70">
        <v>520.0</v>
      </c>
      <c r="AD820" s="70">
        <v>86.67</v>
      </c>
      <c r="AE820" s="46"/>
      <c r="AF820" s="70">
        <f t="shared" si="1"/>
        <v>200</v>
      </c>
    </row>
    <row r="821">
      <c r="A821" s="45" t="s">
        <v>1506</v>
      </c>
      <c r="B821" s="104" t="s">
        <v>186</v>
      </c>
      <c r="C821" s="46"/>
      <c r="D821" s="46"/>
      <c r="E821" s="46"/>
      <c r="F821" s="46">
        <v>1.0</v>
      </c>
      <c r="G821" s="46"/>
      <c r="H821" s="46"/>
      <c r="I821" s="46"/>
      <c r="J821" s="46"/>
      <c r="K821" s="46"/>
      <c r="L821" s="46"/>
      <c r="M821" s="46"/>
      <c r="N821" s="46"/>
      <c r="O821" s="46"/>
      <c r="P821" s="46" t="s">
        <v>3575</v>
      </c>
      <c r="Q821" s="70">
        <v>0.0</v>
      </c>
      <c r="R821" s="70">
        <v>2.0</v>
      </c>
      <c r="S821" s="70">
        <v>0.0</v>
      </c>
      <c r="T821" s="70">
        <v>0.0</v>
      </c>
      <c r="U821" s="70">
        <v>0.0</v>
      </c>
      <c r="V821" s="70">
        <v>0.0</v>
      </c>
      <c r="W821" s="70">
        <v>66.0</v>
      </c>
      <c r="X821" s="70">
        <v>117.0</v>
      </c>
      <c r="Y821" s="70">
        <v>70.0</v>
      </c>
      <c r="Z821" s="70">
        <v>40.0</v>
      </c>
      <c r="AA821" s="70">
        <v>50.0</v>
      </c>
      <c r="AB821" s="70">
        <v>67.0</v>
      </c>
      <c r="AC821" s="70">
        <v>410.0</v>
      </c>
      <c r="AD821" s="70">
        <v>68.33</v>
      </c>
      <c r="AE821" s="46"/>
      <c r="AF821" s="70">
        <f t="shared" si="1"/>
        <v>157</v>
      </c>
    </row>
    <row r="822">
      <c r="A822" s="45" t="s">
        <v>1545</v>
      </c>
      <c r="B822" s="104" t="s">
        <v>186</v>
      </c>
      <c r="C822" s="46"/>
      <c r="D822" s="46"/>
      <c r="E822" s="46"/>
      <c r="F822" s="46">
        <v>0.0</v>
      </c>
      <c r="G822" s="46" t="s">
        <v>31</v>
      </c>
      <c r="H822" s="46"/>
      <c r="I822" s="46"/>
      <c r="J822" s="46"/>
      <c r="K822" s="46"/>
      <c r="L822" s="46"/>
      <c r="M822" s="46"/>
      <c r="N822" s="46"/>
      <c r="O822" s="46"/>
      <c r="P822" s="46" t="s">
        <v>3576</v>
      </c>
      <c r="Q822" s="70">
        <v>0.0</v>
      </c>
      <c r="R822" s="70">
        <v>3.0</v>
      </c>
      <c r="S822" s="70">
        <v>0.0</v>
      </c>
      <c r="T822" s="70">
        <v>0.0</v>
      </c>
      <c r="U822" s="70">
        <v>0.0</v>
      </c>
      <c r="V822" s="70">
        <v>0.0</v>
      </c>
      <c r="W822" s="70">
        <v>76.0</v>
      </c>
      <c r="X822" s="70">
        <v>147.0</v>
      </c>
      <c r="Y822" s="70">
        <v>90.0</v>
      </c>
      <c r="Z822" s="70">
        <v>60.0</v>
      </c>
      <c r="AA822" s="70">
        <v>70.0</v>
      </c>
      <c r="AB822" s="70">
        <v>97.0</v>
      </c>
      <c r="AC822" s="70">
        <v>540.0</v>
      </c>
      <c r="AD822" s="70">
        <v>90.0</v>
      </c>
      <c r="AE822" s="46"/>
      <c r="AF822" s="70">
        <f t="shared" si="1"/>
        <v>207</v>
      </c>
    </row>
    <row r="823">
      <c r="A823" s="45" t="s">
        <v>1584</v>
      </c>
      <c r="B823" s="98" t="s">
        <v>226</v>
      </c>
      <c r="C823" s="46"/>
      <c r="D823" s="46"/>
      <c r="E823" s="46"/>
      <c r="F823" s="46">
        <v>0.0</v>
      </c>
      <c r="G823" s="46" t="s">
        <v>31</v>
      </c>
      <c r="H823" s="46"/>
      <c r="I823" s="46"/>
      <c r="J823" s="46"/>
      <c r="K823" s="46"/>
      <c r="L823" s="46"/>
      <c r="M823" s="46"/>
      <c r="N823" s="46"/>
      <c r="O823" s="46"/>
      <c r="P823" s="46" t="s">
        <v>3577</v>
      </c>
      <c r="Q823" s="70">
        <v>0.0</v>
      </c>
      <c r="R823" s="70">
        <v>2.0</v>
      </c>
      <c r="S823" s="70">
        <v>0.0</v>
      </c>
      <c r="T823" s="70">
        <v>0.0</v>
      </c>
      <c r="U823" s="70">
        <v>0.0</v>
      </c>
      <c r="V823" s="70">
        <v>0.0</v>
      </c>
      <c r="W823" s="70">
        <v>65.0</v>
      </c>
      <c r="X823" s="70">
        <v>125.0</v>
      </c>
      <c r="Y823" s="70">
        <v>60.0</v>
      </c>
      <c r="Z823" s="70">
        <v>95.0</v>
      </c>
      <c r="AA823" s="70">
        <v>60.0</v>
      </c>
      <c r="AB823" s="70">
        <v>105.0</v>
      </c>
      <c r="AC823" s="70">
        <v>510.0</v>
      </c>
      <c r="AD823" s="70">
        <v>85.0</v>
      </c>
      <c r="AE823" s="46"/>
      <c r="AF823" s="70">
        <f t="shared" si="1"/>
        <v>220</v>
      </c>
    </row>
    <row r="824">
      <c r="A824" s="45" t="s">
        <v>1468</v>
      </c>
      <c r="B824" s="80" t="s">
        <v>147</v>
      </c>
      <c r="C824" s="104" t="s">
        <v>186</v>
      </c>
      <c r="D824" s="46"/>
      <c r="E824" s="46"/>
      <c r="F824" s="46">
        <v>1.0</v>
      </c>
      <c r="G824" s="46"/>
      <c r="H824" s="46"/>
      <c r="I824" s="46"/>
      <c r="J824" s="46"/>
      <c r="K824" s="46"/>
      <c r="L824" s="46"/>
      <c r="M824" s="46"/>
      <c r="N824" s="46"/>
      <c r="O824" s="46"/>
      <c r="P824" s="46" t="s">
        <v>3578</v>
      </c>
      <c r="Q824" s="70">
        <v>0.0</v>
      </c>
      <c r="R824" s="70">
        <v>2.0</v>
      </c>
      <c r="S824" s="70">
        <v>0.0</v>
      </c>
      <c r="T824" s="70">
        <v>0.0</v>
      </c>
      <c r="U824" s="70">
        <v>0.0</v>
      </c>
      <c r="V824" s="70">
        <v>0.0</v>
      </c>
      <c r="W824" s="70">
        <v>72.0</v>
      </c>
      <c r="X824" s="70">
        <v>85.0</v>
      </c>
      <c r="Y824" s="70">
        <v>70.0</v>
      </c>
      <c r="Z824" s="70">
        <v>65.0</v>
      </c>
      <c r="AA824" s="70">
        <v>70.0</v>
      </c>
      <c r="AB824" s="70">
        <v>58.0</v>
      </c>
      <c r="AC824" s="70">
        <v>420.0</v>
      </c>
      <c r="AD824" s="70">
        <v>70.0</v>
      </c>
      <c r="AE824" s="46"/>
      <c r="AF824" s="70">
        <f t="shared" si="1"/>
        <v>150</v>
      </c>
    </row>
    <row r="825">
      <c r="A825" s="45" t="s">
        <v>1469</v>
      </c>
      <c r="B825" s="80" t="s">
        <v>147</v>
      </c>
      <c r="C825" s="104" t="s">
        <v>186</v>
      </c>
      <c r="D825" s="46"/>
      <c r="E825" s="46"/>
      <c r="F825" s="46">
        <v>0.0</v>
      </c>
      <c r="G825" s="46" t="s">
        <v>31</v>
      </c>
      <c r="H825" s="46"/>
      <c r="I825" s="46"/>
      <c r="J825" s="46"/>
      <c r="K825" s="46"/>
      <c r="L825" s="46"/>
      <c r="M825" s="46"/>
      <c r="N825" s="46"/>
      <c r="O825" s="46"/>
      <c r="P825" s="46" t="s">
        <v>3579</v>
      </c>
      <c r="Q825" s="70">
        <v>0.0</v>
      </c>
      <c r="R825" s="70">
        <v>0.0</v>
      </c>
      <c r="S825" s="70">
        <v>0.0</v>
      </c>
      <c r="T825" s="70">
        <v>3.0</v>
      </c>
      <c r="U825" s="70">
        <v>0.0</v>
      </c>
      <c r="V825" s="70">
        <v>0.0</v>
      </c>
      <c r="W825" s="70">
        <v>92.0</v>
      </c>
      <c r="X825" s="70">
        <v>105.0</v>
      </c>
      <c r="Y825" s="70">
        <v>90.0</v>
      </c>
      <c r="Z825" s="70">
        <v>125.0</v>
      </c>
      <c r="AA825" s="70">
        <v>90.0</v>
      </c>
      <c r="AB825" s="70">
        <v>98.0</v>
      </c>
      <c r="AC825" s="70">
        <v>600.0</v>
      </c>
      <c r="AD825" s="70">
        <v>100.0</v>
      </c>
      <c r="AE825" s="46"/>
      <c r="AF825" s="70">
        <f t="shared" si="1"/>
        <v>230</v>
      </c>
    </row>
    <row r="826">
      <c r="A826" s="45" t="s">
        <v>1446</v>
      </c>
      <c r="B826" s="96" t="s">
        <v>90</v>
      </c>
      <c r="C826" s="95" t="s">
        <v>33</v>
      </c>
      <c r="D826" s="46"/>
      <c r="E826" s="46"/>
      <c r="F826" s="46">
        <v>0.0</v>
      </c>
      <c r="G826" s="46" t="s">
        <v>31</v>
      </c>
      <c r="H826" s="46"/>
      <c r="I826" s="46"/>
      <c r="J826" s="46"/>
      <c r="K826" s="46"/>
      <c r="L826" s="46"/>
      <c r="M826" s="46"/>
      <c r="N826" s="46"/>
      <c r="O826" s="46"/>
      <c r="P826" s="46" t="s">
        <v>3580</v>
      </c>
      <c r="Q826" s="70">
        <v>0.0</v>
      </c>
      <c r="R826" s="70">
        <v>0.0</v>
      </c>
      <c r="S826" s="70">
        <v>0.0</v>
      </c>
      <c r="T826" s="70">
        <v>3.0</v>
      </c>
      <c r="U826" s="70">
        <v>0.0</v>
      </c>
      <c r="V826" s="70">
        <v>0.0</v>
      </c>
      <c r="W826" s="70">
        <v>85.0</v>
      </c>
      <c r="X826" s="70">
        <v>60.0</v>
      </c>
      <c r="Y826" s="70">
        <v>65.0</v>
      </c>
      <c r="Z826" s="70">
        <v>135.0</v>
      </c>
      <c r="AA826" s="70">
        <v>105.0</v>
      </c>
      <c r="AB826" s="70">
        <v>100.0</v>
      </c>
      <c r="AC826" s="70">
        <v>550.0</v>
      </c>
      <c r="AD826" s="70">
        <v>91.67</v>
      </c>
      <c r="AE826" s="46"/>
      <c r="AF826" s="70">
        <f t="shared" si="1"/>
        <v>195</v>
      </c>
    </row>
    <row r="827">
      <c r="A827" s="45" t="s">
        <v>1289</v>
      </c>
      <c r="B827" s="87" t="s">
        <v>131</v>
      </c>
      <c r="C827" s="98" t="s">
        <v>226</v>
      </c>
      <c r="D827" s="46"/>
      <c r="E827" s="46"/>
      <c r="F827" s="46" t="s">
        <v>82</v>
      </c>
      <c r="G827" s="46" t="s">
        <v>31</v>
      </c>
      <c r="H827" s="46" t="s">
        <v>31</v>
      </c>
      <c r="I827" s="46"/>
      <c r="J827" s="46"/>
      <c r="K827" s="46"/>
      <c r="L827" s="46"/>
      <c r="M827" s="46"/>
      <c r="N827" s="46"/>
      <c r="O827" s="46"/>
      <c r="P827" s="46" t="s">
        <v>3581</v>
      </c>
      <c r="Q827" s="70">
        <v>0.0</v>
      </c>
      <c r="R827" s="70">
        <v>0.0</v>
      </c>
      <c r="S827" s="70">
        <v>3.0</v>
      </c>
      <c r="T827" s="70">
        <v>0.0</v>
      </c>
      <c r="U827" s="70">
        <v>0.0</v>
      </c>
      <c r="V827" s="70">
        <v>0.0</v>
      </c>
      <c r="W827" s="70">
        <v>91.0</v>
      </c>
      <c r="X827" s="70">
        <v>90.0</v>
      </c>
      <c r="Y827" s="70">
        <v>129.0</v>
      </c>
      <c r="Z827" s="70">
        <v>90.0</v>
      </c>
      <c r="AA827" s="70">
        <v>72.0</v>
      </c>
      <c r="AB827" s="70">
        <v>108.0</v>
      </c>
      <c r="AC827" s="70">
        <v>580.0</v>
      </c>
      <c r="AD827" s="70">
        <v>96.67</v>
      </c>
      <c r="AE827" s="46"/>
      <c r="AF827" s="70">
        <f t="shared" si="1"/>
        <v>180</v>
      </c>
    </row>
    <row r="828">
      <c r="A828" s="45" t="s">
        <v>1280</v>
      </c>
      <c r="B828" s="101" t="s">
        <v>121</v>
      </c>
      <c r="C828" s="98" t="s">
        <v>226</v>
      </c>
      <c r="D828" s="46"/>
      <c r="E828" s="46"/>
      <c r="F828" s="46" t="s">
        <v>82</v>
      </c>
      <c r="G828" s="46" t="s">
        <v>31</v>
      </c>
      <c r="H828" s="46" t="s">
        <v>31</v>
      </c>
      <c r="I828" s="46"/>
      <c r="J828" s="46"/>
      <c r="K828" s="46"/>
      <c r="L828" s="46"/>
      <c r="M828" s="46"/>
      <c r="N828" s="46"/>
      <c r="O828" s="46"/>
      <c r="P828" s="46" t="s">
        <v>3582</v>
      </c>
      <c r="Q828" s="70">
        <v>0.0</v>
      </c>
      <c r="R828" s="70">
        <v>3.0</v>
      </c>
      <c r="S828" s="70">
        <v>0.0</v>
      </c>
      <c r="T828" s="70">
        <v>0.0</v>
      </c>
      <c r="U828" s="70">
        <v>0.0</v>
      </c>
      <c r="V828" s="70">
        <v>0.0</v>
      </c>
      <c r="W828" s="70">
        <v>91.0</v>
      </c>
      <c r="X828" s="70">
        <v>129.0</v>
      </c>
      <c r="Y828" s="70">
        <v>90.0</v>
      </c>
      <c r="Z828" s="70">
        <v>72.0</v>
      </c>
      <c r="AA828" s="70">
        <v>90.0</v>
      </c>
      <c r="AB828" s="70">
        <v>108.0</v>
      </c>
      <c r="AC828" s="70">
        <v>580.0</v>
      </c>
      <c r="AD828" s="70">
        <v>96.67</v>
      </c>
      <c r="AE828" s="46"/>
      <c r="AF828" s="70">
        <f t="shared" si="1"/>
        <v>201</v>
      </c>
    </row>
    <row r="829">
      <c r="A829" s="45" t="s">
        <v>1293</v>
      </c>
      <c r="B829" s="99" t="s">
        <v>29</v>
      </c>
      <c r="C829" s="98" t="s">
        <v>226</v>
      </c>
      <c r="D829" s="46"/>
      <c r="E829" s="46"/>
      <c r="F829" s="46" t="s">
        <v>82</v>
      </c>
      <c r="G829" s="46" t="s">
        <v>31</v>
      </c>
      <c r="H829" s="46" t="s">
        <v>31</v>
      </c>
      <c r="I829" s="46"/>
      <c r="J829" s="46"/>
      <c r="K829" s="46"/>
      <c r="L829" s="46"/>
      <c r="M829" s="46"/>
      <c r="N829" s="46"/>
      <c r="O829" s="46"/>
      <c r="P829" s="46" t="s">
        <v>3583</v>
      </c>
      <c r="Q829" s="70">
        <v>0.0</v>
      </c>
      <c r="R829" s="70">
        <v>0.0</v>
      </c>
      <c r="S829" s="70">
        <v>0.0</v>
      </c>
      <c r="T829" s="70">
        <v>0.0</v>
      </c>
      <c r="U829" s="70">
        <v>0.0</v>
      </c>
      <c r="V829" s="70">
        <v>3.0</v>
      </c>
      <c r="W829" s="70">
        <v>91.0</v>
      </c>
      <c r="X829" s="70">
        <v>90.0</v>
      </c>
      <c r="Y829" s="70">
        <v>72.0</v>
      </c>
      <c r="Z829" s="70">
        <v>90.0</v>
      </c>
      <c r="AA829" s="70">
        <v>129.0</v>
      </c>
      <c r="AB829" s="70">
        <v>108.0</v>
      </c>
      <c r="AC829" s="70">
        <v>580.0</v>
      </c>
      <c r="AD829" s="70">
        <v>96.67</v>
      </c>
      <c r="AE829" s="46"/>
      <c r="AF829" s="70">
        <f t="shared" si="1"/>
        <v>180</v>
      </c>
    </row>
    <row r="830">
      <c r="A830" s="45" t="s">
        <v>2734</v>
      </c>
      <c r="B830" s="97" t="s">
        <v>56</v>
      </c>
      <c r="C830" s="46"/>
      <c r="D830" s="46"/>
      <c r="E830" s="46" t="s">
        <v>31</v>
      </c>
      <c r="F830" s="46" t="s">
        <v>82</v>
      </c>
      <c r="G830" s="46" t="s">
        <v>31</v>
      </c>
      <c r="H830" s="46" t="s">
        <v>31</v>
      </c>
      <c r="I830" s="46"/>
      <c r="J830" s="46"/>
      <c r="K830" s="46"/>
      <c r="L830" s="46"/>
      <c r="M830" s="46"/>
      <c r="N830" s="46"/>
      <c r="O830" s="46"/>
      <c r="P830" s="46" t="s">
        <v>3584</v>
      </c>
      <c r="Q830" s="70">
        <v>0.0</v>
      </c>
      <c r="R830" s="70">
        <v>3.0</v>
      </c>
      <c r="S830" s="70">
        <v>0.0</v>
      </c>
      <c r="T830" s="70">
        <v>0.0</v>
      </c>
      <c r="U830" s="70">
        <v>0.0</v>
      </c>
      <c r="V830" s="70">
        <v>0.0</v>
      </c>
      <c r="W830" s="70">
        <v>79.0</v>
      </c>
      <c r="X830" s="70">
        <v>115.0</v>
      </c>
      <c r="Y830" s="70">
        <v>70.0</v>
      </c>
      <c r="Z830" s="70">
        <v>125.0</v>
      </c>
      <c r="AA830" s="70">
        <v>80.0</v>
      </c>
      <c r="AB830" s="70">
        <v>111.0</v>
      </c>
      <c r="AC830" s="70">
        <v>580.0</v>
      </c>
      <c r="AD830" s="70">
        <v>96.67</v>
      </c>
      <c r="AE830" s="46"/>
      <c r="AF830" s="70">
        <f t="shared" si="1"/>
        <v>240</v>
      </c>
    </row>
    <row r="831">
      <c r="A831" s="45" t="s">
        <v>3585</v>
      </c>
      <c r="B831" s="97" t="s">
        <v>56</v>
      </c>
      <c r="C831" s="46"/>
      <c r="D831" s="46"/>
      <c r="E831" s="46" t="s">
        <v>31</v>
      </c>
      <c r="F831" s="46" t="s">
        <v>82</v>
      </c>
      <c r="G831" s="46" t="s">
        <v>31</v>
      </c>
      <c r="H831" s="46" t="s">
        <v>31</v>
      </c>
      <c r="I831" s="46"/>
      <c r="J831" s="46"/>
      <c r="K831" s="46"/>
      <c r="L831" s="46"/>
      <c r="M831" s="46"/>
      <c r="N831" s="46"/>
      <c r="O831" s="46"/>
      <c r="P831" s="46" t="s">
        <v>3584</v>
      </c>
      <c r="Q831" s="70">
        <v>0.0</v>
      </c>
      <c r="R831" s="70">
        <v>0.0</v>
      </c>
      <c r="S831" s="70">
        <v>0.0</v>
      </c>
      <c r="T831" s="70">
        <v>0.0</v>
      </c>
      <c r="U831" s="70">
        <v>0.0</v>
      </c>
      <c r="V831" s="70">
        <v>0.0</v>
      </c>
      <c r="W831" s="70">
        <v>79.0</v>
      </c>
      <c r="X831" s="70">
        <v>100.0</v>
      </c>
      <c r="Y831" s="70">
        <v>80.0</v>
      </c>
      <c r="Z831" s="70">
        <v>110.0</v>
      </c>
      <c r="AA831" s="70">
        <v>90.0</v>
      </c>
      <c r="AB831" s="70">
        <v>121.0</v>
      </c>
      <c r="AC831" s="70">
        <v>580.0</v>
      </c>
      <c r="AD831" s="70">
        <v>96.67</v>
      </c>
      <c r="AE831" s="46"/>
      <c r="AF831" s="70">
        <f t="shared" si="1"/>
        <v>210</v>
      </c>
    </row>
    <row r="832">
      <c r="A832" s="45" t="s">
        <v>2733</v>
      </c>
      <c r="B832" s="107" t="s">
        <v>81</v>
      </c>
      <c r="C832" s="97" t="s">
        <v>56</v>
      </c>
      <c r="D832" s="46"/>
      <c r="E832" s="46"/>
      <c r="F832" s="46" t="s">
        <v>82</v>
      </c>
      <c r="G832" s="46" t="s">
        <v>31</v>
      </c>
      <c r="H832" s="46" t="s">
        <v>31</v>
      </c>
      <c r="I832" s="46"/>
      <c r="J832" s="46"/>
      <c r="K832" s="46"/>
      <c r="L832" s="46"/>
      <c r="M832" s="46"/>
      <c r="N832" s="46"/>
      <c r="O832" s="46"/>
      <c r="P832" s="46" t="s">
        <v>3586</v>
      </c>
      <c r="Q832" s="70">
        <v>0.0</v>
      </c>
      <c r="R832" s="70">
        <v>3.0</v>
      </c>
      <c r="S832" s="70">
        <v>0.0</v>
      </c>
      <c r="T832" s="70">
        <v>0.0</v>
      </c>
      <c r="U832" s="70">
        <v>0.0</v>
      </c>
      <c r="V832" s="70">
        <v>0.0</v>
      </c>
      <c r="W832" s="70">
        <v>79.0</v>
      </c>
      <c r="X832" s="70">
        <v>115.0</v>
      </c>
      <c r="Y832" s="70">
        <v>70.0</v>
      </c>
      <c r="Z832" s="70">
        <v>125.0</v>
      </c>
      <c r="AA832" s="70">
        <v>80.0</v>
      </c>
      <c r="AB832" s="70">
        <v>111.0</v>
      </c>
      <c r="AC832" s="70">
        <v>580.0</v>
      </c>
      <c r="AD832" s="70">
        <v>96.67</v>
      </c>
      <c r="AE832" s="46"/>
      <c r="AF832" s="70">
        <f t="shared" si="1"/>
        <v>240</v>
      </c>
    </row>
    <row r="833">
      <c r="A833" s="45" t="s">
        <v>3587</v>
      </c>
      <c r="B833" s="107" t="s">
        <v>81</v>
      </c>
      <c r="C833" s="97" t="s">
        <v>56</v>
      </c>
      <c r="D833" s="46"/>
      <c r="E833" s="46"/>
      <c r="F833" s="46" t="s">
        <v>82</v>
      </c>
      <c r="G833" s="46" t="s">
        <v>31</v>
      </c>
      <c r="H833" s="46" t="s">
        <v>31</v>
      </c>
      <c r="I833" s="46"/>
      <c r="J833" s="46"/>
      <c r="K833" s="46"/>
      <c r="L833" s="46"/>
      <c r="M833" s="46"/>
      <c r="N833" s="46"/>
      <c r="O833" s="46"/>
      <c r="P833" s="46" t="s">
        <v>3586</v>
      </c>
      <c r="Q833" s="70">
        <v>0.0</v>
      </c>
      <c r="R833" s="70">
        <v>0.0</v>
      </c>
      <c r="S833" s="70">
        <v>0.0</v>
      </c>
      <c r="T833" s="70">
        <v>3.0</v>
      </c>
      <c r="U833" s="70">
        <v>0.0</v>
      </c>
      <c r="V833" s="70">
        <v>0.0</v>
      </c>
      <c r="W833" s="70">
        <v>79.0</v>
      </c>
      <c r="X833" s="70">
        <v>105.0</v>
      </c>
      <c r="Y833" s="70">
        <v>70.0</v>
      </c>
      <c r="Z833" s="70">
        <v>145.0</v>
      </c>
      <c r="AA833" s="70">
        <v>80.0</v>
      </c>
      <c r="AB833" s="70">
        <v>101.0</v>
      </c>
      <c r="AC833" s="70">
        <v>580.0</v>
      </c>
      <c r="AD833" s="70">
        <v>96.67</v>
      </c>
      <c r="AE833" s="46"/>
      <c r="AF833" s="70">
        <f t="shared" si="1"/>
        <v>250</v>
      </c>
    </row>
    <row r="834">
      <c r="A834" s="45" t="s">
        <v>1430</v>
      </c>
      <c r="B834" s="104" t="s">
        <v>186</v>
      </c>
      <c r="C834" s="95" t="s">
        <v>33</v>
      </c>
      <c r="D834" s="46"/>
      <c r="E834" s="46"/>
      <c r="F834" s="46" t="s">
        <v>82</v>
      </c>
      <c r="G834" s="46" t="s">
        <v>31</v>
      </c>
      <c r="H834" s="46" t="s">
        <v>31</v>
      </c>
      <c r="I834" s="46"/>
      <c r="J834" s="46"/>
      <c r="K834" s="46"/>
      <c r="L834" s="46"/>
      <c r="M834" s="46"/>
      <c r="N834" s="46"/>
      <c r="O834" s="46"/>
      <c r="P834" s="46" t="s">
        <v>3588</v>
      </c>
      <c r="Q834" s="70">
        <v>0.0</v>
      </c>
      <c r="R834" s="70">
        <v>0.0</v>
      </c>
      <c r="S834" s="70">
        <v>0.0</v>
      </c>
      <c r="T834" s="70">
        <v>3.0</v>
      </c>
      <c r="U834" s="70">
        <v>0.0</v>
      </c>
      <c r="V834" s="70">
        <v>0.0</v>
      </c>
      <c r="W834" s="70">
        <v>100.0</v>
      </c>
      <c r="X834" s="70">
        <v>120.0</v>
      </c>
      <c r="Y834" s="70">
        <v>100.0</v>
      </c>
      <c r="Z834" s="70">
        <v>150.0</v>
      </c>
      <c r="AA834" s="70">
        <v>120.0</v>
      </c>
      <c r="AB834" s="70">
        <v>90.0</v>
      </c>
      <c r="AC834" s="70">
        <v>680.0</v>
      </c>
      <c r="AD834" s="70">
        <v>113.33</v>
      </c>
      <c r="AE834" s="46"/>
      <c r="AF834" s="70">
        <f t="shared" si="1"/>
        <v>270</v>
      </c>
    </row>
    <row r="835">
      <c r="A835" s="45" t="s">
        <v>1439</v>
      </c>
      <c r="B835" s="104" t="s">
        <v>186</v>
      </c>
      <c r="C835" s="107" t="s">
        <v>81</v>
      </c>
      <c r="D835" s="46"/>
      <c r="E835" s="46"/>
      <c r="F835" s="46" t="s">
        <v>82</v>
      </c>
      <c r="G835" s="46" t="s">
        <v>31</v>
      </c>
      <c r="H835" s="46" t="s">
        <v>31</v>
      </c>
      <c r="I835" s="46"/>
      <c r="J835" s="46"/>
      <c r="K835" s="46"/>
      <c r="L835" s="46"/>
      <c r="M835" s="46"/>
      <c r="N835" s="46"/>
      <c r="O835" s="46"/>
      <c r="P835" s="46" t="s">
        <v>3589</v>
      </c>
      <c r="Q835" s="70">
        <v>0.0</v>
      </c>
      <c r="R835" s="70">
        <v>3.0</v>
      </c>
      <c r="S835" s="70">
        <v>0.0</v>
      </c>
      <c r="T835" s="70">
        <v>0.0</v>
      </c>
      <c r="U835" s="70">
        <v>0.0</v>
      </c>
      <c r="V835" s="70">
        <v>0.0</v>
      </c>
      <c r="W835" s="70">
        <v>100.0</v>
      </c>
      <c r="X835" s="70">
        <v>150.0</v>
      </c>
      <c r="Y835" s="70">
        <v>120.0</v>
      </c>
      <c r="Z835" s="70">
        <v>120.0</v>
      </c>
      <c r="AA835" s="70">
        <v>100.0</v>
      </c>
      <c r="AB835" s="70">
        <v>90.0</v>
      </c>
      <c r="AC835" s="70">
        <v>680.0</v>
      </c>
      <c r="AD835" s="70">
        <v>113.33</v>
      </c>
      <c r="AE835" s="46"/>
      <c r="AF835" s="70">
        <f t="shared" si="1"/>
        <v>270</v>
      </c>
    </row>
    <row r="836">
      <c r="A836" s="45" t="s">
        <v>2722</v>
      </c>
      <c r="B836" s="94" t="s">
        <v>128</v>
      </c>
      <c r="C836" s="97" t="s">
        <v>56</v>
      </c>
      <c r="D836" s="46"/>
      <c r="E836" s="46"/>
      <c r="F836" s="46" t="s">
        <v>82</v>
      </c>
      <c r="G836" s="46" t="s">
        <v>31</v>
      </c>
      <c r="H836" s="46" t="s">
        <v>31</v>
      </c>
      <c r="I836" s="46"/>
      <c r="J836" s="46"/>
      <c r="K836" s="46"/>
      <c r="L836" s="46"/>
      <c r="M836" s="46"/>
      <c r="N836" s="46"/>
      <c r="O836" s="46"/>
      <c r="P836" s="46" t="s">
        <v>3590</v>
      </c>
      <c r="Q836" s="70">
        <v>0.0</v>
      </c>
      <c r="R836" s="70">
        <v>0.0</v>
      </c>
      <c r="S836" s="70">
        <v>0.0</v>
      </c>
      <c r="T836" s="70">
        <v>3.0</v>
      </c>
      <c r="U836" s="70">
        <v>0.0</v>
      </c>
      <c r="V836" s="70">
        <v>0.0</v>
      </c>
      <c r="W836" s="70">
        <v>89.0</v>
      </c>
      <c r="X836" s="70">
        <v>125.0</v>
      </c>
      <c r="Y836" s="70">
        <v>90.0</v>
      </c>
      <c r="Z836" s="70">
        <v>115.0</v>
      </c>
      <c r="AA836" s="70">
        <v>80.0</v>
      </c>
      <c r="AB836" s="70">
        <v>101.0</v>
      </c>
      <c r="AC836" s="70">
        <v>600.0</v>
      </c>
      <c r="AD836" s="70">
        <v>100.0</v>
      </c>
      <c r="AE836" s="46"/>
      <c r="AF836" s="70">
        <f t="shared" si="1"/>
        <v>240</v>
      </c>
    </row>
    <row r="837">
      <c r="A837" s="45" t="s">
        <v>3591</v>
      </c>
      <c r="B837" s="94" t="s">
        <v>128</v>
      </c>
      <c r="C837" s="97" t="s">
        <v>56</v>
      </c>
      <c r="D837" s="46"/>
      <c r="E837" s="46"/>
      <c r="F837" s="46" t="s">
        <v>82</v>
      </c>
      <c r="G837" s="46" t="s">
        <v>31</v>
      </c>
      <c r="H837" s="46" t="s">
        <v>31</v>
      </c>
      <c r="I837" s="46"/>
      <c r="J837" s="46"/>
      <c r="K837" s="46"/>
      <c r="L837" s="46"/>
      <c r="M837" s="46"/>
      <c r="N837" s="46"/>
      <c r="O837" s="46"/>
      <c r="P837" s="46" t="s">
        <v>3590</v>
      </c>
      <c r="Q837" s="70">
        <v>0.0</v>
      </c>
      <c r="R837" s="70">
        <v>3.0</v>
      </c>
      <c r="S837" s="70">
        <v>0.0</v>
      </c>
      <c r="T837" s="70">
        <v>0.0</v>
      </c>
      <c r="U837" s="70">
        <v>0.0</v>
      </c>
      <c r="V837" s="70">
        <v>0.0</v>
      </c>
      <c r="W837" s="70">
        <v>89.0</v>
      </c>
      <c r="X837" s="70">
        <v>145.0</v>
      </c>
      <c r="Y837" s="70">
        <v>90.0</v>
      </c>
      <c r="Z837" s="70">
        <v>105.0</v>
      </c>
      <c r="AA837" s="70">
        <v>80.0</v>
      </c>
      <c r="AB837" s="70">
        <v>91.0</v>
      </c>
      <c r="AC837" s="70">
        <v>600.0</v>
      </c>
      <c r="AD837" s="70">
        <v>100.0</v>
      </c>
      <c r="AE837" s="46"/>
      <c r="AF837" s="70">
        <f t="shared" si="1"/>
        <v>250</v>
      </c>
    </row>
    <row r="838">
      <c r="A838" s="45" t="s">
        <v>2721</v>
      </c>
      <c r="B838" s="104" t="s">
        <v>186</v>
      </c>
      <c r="C838" s="100" t="s">
        <v>75</v>
      </c>
      <c r="D838" s="46"/>
      <c r="E838" s="46"/>
      <c r="F838" s="46" t="s">
        <v>82</v>
      </c>
      <c r="G838" s="46" t="s">
        <v>31</v>
      </c>
      <c r="H838" s="46" t="s">
        <v>31</v>
      </c>
      <c r="I838" s="46"/>
      <c r="J838" s="46"/>
      <c r="K838" s="46"/>
      <c r="L838" s="46"/>
      <c r="M838" s="46"/>
      <c r="N838" s="46"/>
      <c r="O838" s="46"/>
      <c r="P838" s="46" t="s">
        <v>3592</v>
      </c>
      <c r="Q838" s="70">
        <v>1.0</v>
      </c>
      <c r="R838" s="70">
        <v>1.0</v>
      </c>
      <c r="S838" s="70">
        <v>0.0</v>
      </c>
      <c r="T838" s="70">
        <v>1.0</v>
      </c>
      <c r="U838" s="70">
        <v>1.0</v>
      </c>
      <c r="V838" s="70">
        <v>0.0</v>
      </c>
      <c r="W838" s="70">
        <v>125.0</v>
      </c>
      <c r="X838" s="70">
        <v>130.0</v>
      </c>
      <c r="Y838" s="70">
        <v>90.0</v>
      </c>
      <c r="Z838" s="70">
        <v>130.0</v>
      </c>
      <c r="AA838" s="70">
        <v>90.0</v>
      </c>
      <c r="AB838" s="70">
        <v>95.0</v>
      </c>
      <c r="AC838" s="70">
        <v>660.0</v>
      </c>
      <c r="AD838" s="70">
        <v>110.0</v>
      </c>
      <c r="AE838" s="46"/>
      <c r="AF838" s="70">
        <f t="shared" si="1"/>
        <v>260</v>
      </c>
    </row>
    <row r="839">
      <c r="A839" s="45" t="s">
        <v>3593</v>
      </c>
      <c r="B839" s="104" t="s">
        <v>186</v>
      </c>
      <c r="C839" s="100" t="s">
        <v>75</v>
      </c>
      <c r="D839" s="46"/>
      <c r="E839" s="46"/>
      <c r="F839" s="46" t="s">
        <v>82</v>
      </c>
      <c r="G839" s="46" t="s">
        <v>31</v>
      </c>
      <c r="H839" s="46" t="s">
        <v>31</v>
      </c>
      <c r="I839" s="46"/>
      <c r="J839" s="46"/>
      <c r="K839" s="46"/>
      <c r="L839" s="46"/>
      <c r="M839" s="46"/>
      <c r="N839" s="46"/>
      <c r="O839" s="46"/>
      <c r="P839" s="46" t="s">
        <v>3592</v>
      </c>
      <c r="Q839" s="70">
        <v>0.0</v>
      </c>
      <c r="R839" s="70">
        <v>0.0</v>
      </c>
      <c r="S839" s="70">
        <v>0.0</v>
      </c>
      <c r="T839" s="70">
        <v>3.0</v>
      </c>
      <c r="U839" s="70">
        <v>0.0</v>
      </c>
      <c r="V839" s="70">
        <v>0.0</v>
      </c>
      <c r="W839" s="70">
        <v>125.0</v>
      </c>
      <c r="X839" s="70">
        <v>170.0</v>
      </c>
      <c r="Y839" s="70">
        <v>100.0</v>
      </c>
      <c r="Z839" s="70">
        <v>120.0</v>
      </c>
      <c r="AA839" s="70">
        <v>90.0</v>
      </c>
      <c r="AB839" s="70">
        <v>95.0</v>
      </c>
      <c r="AC839" s="70">
        <v>700.0</v>
      </c>
      <c r="AD839" s="70">
        <v>116.67</v>
      </c>
      <c r="AE839" s="46"/>
      <c r="AF839" s="70">
        <f t="shared" si="1"/>
        <v>290</v>
      </c>
    </row>
    <row r="840">
      <c r="A840" s="45" t="s">
        <v>3594</v>
      </c>
      <c r="B840" s="104" t="s">
        <v>186</v>
      </c>
      <c r="C840" s="100" t="s">
        <v>75</v>
      </c>
      <c r="D840" s="46"/>
      <c r="E840" s="46"/>
      <c r="F840" s="46" t="s">
        <v>82</v>
      </c>
      <c r="G840" s="46" t="s">
        <v>31</v>
      </c>
      <c r="H840" s="46" t="s">
        <v>31</v>
      </c>
      <c r="I840" s="46"/>
      <c r="J840" s="46"/>
      <c r="K840" s="46"/>
      <c r="L840" s="46"/>
      <c r="M840" s="46"/>
      <c r="N840" s="46"/>
      <c r="O840" s="46"/>
      <c r="P840" s="46" t="s">
        <v>3592</v>
      </c>
      <c r="Q840" s="70">
        <v>0.0</v>
      </c>
      <c r="R840" s="70">
        <v>3.0</v>
      </c>
      <c r="S840" s="70">
        <v>0.0</v>
      </c>
      <c r="T840" s="70">
        <v>0.0</v>
      </c>
      <c r="U840" s="70">
        <v>0.0</v>
      </c>
      <c r="V840" s="70">
        <v>0.0</v>
      </c>
      <c r="W840" s="70">
        <v>125.0</v>
      </c>
      <c r="X840" s="70">
        <v>120.0</v>
      </c>
      <c r="Y840" s="70">
        <v>90.0</v>
      </c>
      <c r="Z840" s="70">
        <v>170.0</v>
      </c>
      <c r="AA840" s="70">
        <v>100.0</v>
      </c>
      <c r="AB840" s="70">
        <v>95.0</v>
      </c>
      <c r="AC840" s="70">
        <v>700.0</v>
      </c>
      <c r="AD840" s="70">
        <v>116.67</v>
      </c>
      <c r="AE840" s="46"/>
      <c r="AF840" s="70">
        <f t="shared" si="1"/>
        <v>290</v>
      </c>
    </row>
    <row r="841">
      <c r="A841" s="45" t="s">
        <v>1291</v>
      </c>
      <c r="B841" s="93" t="s">
        <v>44</v>
      </c>
      <c r="C841" s="98" t="s">
        <v>226</v>
      </c>
      <c r="D841" s="46"/>
      <c r="E841" s="46"/>
      <c r="F841" s="46" t="s">
        <v>82</v>
      </c>
      <c r="G841" s="46" t="s">
        <v>31</v>
      </c>
      <c r="H841" s="46" t="s">
        <v>31</v>
      </c>
      <c r="I841" s="46"/>
      <c r="J841" s="46"/>
      <c r="K841" s="46"/>
      <c r="L841" s="46"/>
      <c r="M841" s="46"/>
      <c r="N841" s="46"/>
      <c r="O841" s="46"/>
      <c r="P841" s="46" t="s">
        <v>3595</v>
      </c>
      <c r="Q841" s="70">
        <v>0.0</v>
      </c>
      <c r="R841" s="70">
        <v>0.0</v>
      </c>
      <c r="S841" s="70">
        <v>0.0</v>
      </c>
      <c r="T841" s="70">
        <v>3.0</v>
      </c>
      <c r="U841" s="70">
        <v>0.0</v>
      </c>
      <c r="V841" s="70">
        <v>0.0</v>
      </c>
      <c r="W841" s="70">
        <v>91.0</v>
      </c>
      <c r="X841" s="70">
        <v>72.0</v>
      </c>
      <c r="Y841" s="70">
        <v>90.0</v>
      </c>
      <c r="Z841" s="70">
        <v>129.0</v>
      </c>
      <c r="AA841" s="70">
        <v>90.0</v>
      </c>
      <c r="AB841" s="70">
        <v>108.0</v>
      </c>
      <c r="AC841" s="70">
        <v>580.0</v>
      </c>
      <c r="AD841" s="70">
        <v>96.67</v>
      </c>
      <c r="AE841" s="46"/>
      <c r="AF841" s="70">
        <f t="shared" si="1"/>
        <v>201</v>
      </c>
    </row>
    <row r="842">
      <c r="A842" s="45" t="s">
        <v>2724</v>
      </c>
      <c r="B842" s="102" t="s">
        <v>71</v>
      </c>
      <c r="C842" s="105" t="s">
        <v>111</v>
      </c>
      <c r="D842" s="46"/>
      <c r="E842" s="46"/>
      <c r="F842" s="46" t="s">
        <v>82</v>
      </c>
      <c r="G842" s="46" t="s">
        <v>31</v>
      </c>
      <c r="H842" s="46" t="s">
        <v>31</v>
      </c>
      <c r="I842" s="46"/>
      <c r="J842" s="46"/>
      <c r="K842" s="46"/>
      <c r="L842" s="46"/>
      <c r="M842" s="46"/>
      <c r="N842" s="46"/>
      <c r="O842" s="46"/>
      <c r="P842" s="46" t="s">
        <v>3596</v>
      </c>
      <c r="Q842" s="70">
        <v>0.0</v>
      </c>
      <c r="R842" s="70">
        <v>0.0</v>
      </c>
      <c r="S842" s="70">
        <v>0.0</v>
      </c>
      <c r="T842" s="70">
        <v>1.0</v>
      </c>
      <c r="U842" s="70">
        <v>0.0</v>
      </c>
      <c r="V842" s="70">
        <v>1.0</v>
      </c>
      <c r="W842" s="70">
        <v>100.0</v>
      </c>
      <c r="X842" s="70">
        <v>77.0</v>
      </c>
      <c r="Y842" s="70">
        <v>77.0</v>
      </c>
      <c r="Z842" s="70">
        <v>128.0</v>
      </c>
      <c r="AA842" s="70">
        <v>128.0</v>
      </c>
      <c r="AB842" s="70">
        <v>90.0</v>
      </c>
      <c r="AC842" s="70">
        <v>600.0</v>
      </c>
      <c r="AD842" s="70">
        <v>100.0</v>
      </c>
      <c r="AE842" s="46"/>
      <c r="AF842" s="70">
        <f t="shared" si="1"/>
        <v>205</v>
      </c>
    </row>
    <row r="843">
      <c r="A843" s="45" t="s">
        <v>3597</v>
      </c>
      <c r="B843" s="102" t="s">
        <v>71</v>
      </c>
      <c r="C843" s="98" t="s">
        <v>226</v>
      </c>
      <c r="D843" s="46"/>
      <c r="E843" s="46"/>
      <c r="F843" s="46" t="s">
        <v>82</v>
      </c>
      <c r="G843" s="46" t="s">
        <v>31</v>
      </c>
      <c r="H843" s="46" t="s">
        <v>31</v>
      </c>
      <c r="I843" s="46"/>
      <c r="J843" s="46"/>
      <c r="K843" s="46"/>
      <c r="L843" s="46"/>
      <c r="M843" s="46"/>
      <c r="N843" s="46"/>
      <c r="O843" s="46"/>
      <c r="P843" s="46" t="s">
        <v>3596</v>
      </c>
      <c r="Q843" s="70">
        <v>0.0</v>
      </c>
      <c r="R843" s="70">
        <v>1.0</v>
      </c>
      <c r="S843" s="70">
        <v>1.0</v>
      </c>
      <c r="T843" s="70">
        <v>0.0</v>
      </c>
      <c r="U843" s="70">
        <v>0.0</v>
      </c>
      <c r="V843" s="70">
        <v>0.0</v>
      </c>
      <c r="W843" s="70">
        <v>100.0</v>
      </c>
      <c r="X843" s="70">
        <v>128.0</v>
      </c>
      <c r="Y843" s="70">
        <v>90.0</v>
      </c>
      <c r="Z843" s="70">
        <v>77.0</v>
      </c>
      <c r="AA843" s="70">
        <v>77.0</v>
      </c>
      <c r="AB843" s="70">
        <v>128.0</v>
      </c>
      <c r="AC843" s="70">
        <v>600.0</v>
      </c>
      <c r="AD843" s="70">
        <v>100.0</v>
      </c>
      <c r="AE843" s="46"/>
      <c r="AF843" s="70">
        <f t="shared" si="1"/>
        <v>205</v>
      </c>
    </row>
    <row r="844">
      <c r="A844" s="45" t="s">
        <v>1397</v>
      </c>
      <c r="B844" s="96" t="s">
        <v>90</v>
      </c>
      <c r="C844" s="87" t="s">
        <v>131</v>
      </c>
      <c r="D844" s="46"/>
      <c r="E844" s="46"/>
      <c r="F844" s="46" t="s">
        <v>82</v>
      </c>
      <c r="G844" s="46" t="s">
        <v>31</v>
      </c>
      <c r="H844" s="46" t="s">
        <v>31</v>
      </c>
      <c r="I844" s="46"/>
      <c r="J844" s="46"/>
      <c r="K844" s="46"/>
      <c r="L844" s="46"/>
      <c r="M844" s="46"/>
      <c r="N844" s="46"/>
      <c r="O844" s="46"/>
      <c r="P844" s="46" t="s">
        <v>3598</v>
      </c>
      <c r="Q844" s="70">
        <v>0.0</v>
      </c>
      <c r="R844" s="70">
        <v>1.0</v>
      </c>
      <c r="S844" s="70">
        <v>0.0</v>
      </c>
      <c r="T844" s="70">
        <v>1.0</v>
      </c>
      <c r="U844" s="70">
        <v>0.0</v>
      </c>
      <c r="V844" s="70">
        <v>0.0</v>
      </c>
      <c r="W844" s="70">
        <v>71.0</v>
      </c>
      <c r="X844" s="70">
        <v>120.0</v>
      </c>
      <c r="Y844" s="70">
        <v>95.0</v>
      </c>
      <c r="Z844" s="70">
        <v>120.0</v>
      </c>
      <c r="AA844" s="70">
        <v>95.0</v>
      </c>
      <c r="AB844" s="70">
        <v>99.0</v>
      </c>
      <c r="AC844" s="70">
        <v>600.0</v>
      </c>
      <c r="AD844" s="70">
        <v>100.0</v>
      </c>
      <c r="AE844" s="46"/>
      <c r="AF844" s="70">
        <f t="shared" si="1"/>
        <v>240</v>
      </c>
    </row>
    <row r="845">
      <c r="A845" s="45" t="s">
        <v>1522</v>
      </c>
      <c r="B845" s="99" t="s">
        <v>29</v>
      </c>
      <c r="C845" s="46"/>
      <c r="D845" s="46" t="s">
        <v>226</v>
      </c>
      <c r="E845" s="46"/>
      <c r="F845" s="46">
        <v>1.0</v>
      </c>
      <c r="G845" s="46"/>
      <c r="H845" s="46"/>
      <c r="I845" s="46"/>
      <c r="J845" s="46"/>
      <c r="K845" s="46"/>
      <c r="L845" s="46"/>
      <c r="M845" s="46"/>
      <c r="N845" s="46"/>
      <c r="O845" s="46"/>
      <c r="P845" s="46" t="s">
        <v>3599</v>
      </c>
      <c r="Q845" s="70">
        <v>0.0</v>
      </c>
      <c r="R845" s="70">
        <v>0.0</v>
      </c>
      <c r="S845" s="70">
        <v>2.0</v>
      </c>
      <c r="T845" s="70">
        <v>0.0</v>
      </c>
      <c r="U845" s="70">
        <v>0.0</v>
      </c>
      <c r="V845" s="70">
        <v>0.0</v>
      </c>
      <c r="W845" s="70">
        <v>61.0</v>
      </c>
      <c r="X845" s="70">
        <v>78.0</v>
      </c>
      <c r="Y845" s="70">
        <v>95.0</v>
      </c>
      <c r="Z845" s="70">
        <v>56.0</v>
      </c>
      <c r="AA845" s="70">
        <v>58.0</v>
      </c>
      <c r="AB845" s="70">
        <v>57.0</v>
      </c>
      <c r="AC845" s="70">
        <v>405.0</v>
      </c>
      <c r="AD845" s="70">
        <v>67.5</v>
      </c>
      <c r="AE845" s="46"/>
      <c r="AF845" s="70">
        <f t="shared" si="1"/>
        <v>134</v>
      </c>
    </row>
    <row r="846">
      <c r="A846" s="45" t="s">
        <v>1609</v>
      </c>
      <c r="B846" s="99" t="s">
        <v>29</v>
      </c>
      <c r="C846" s="98" t="s">
        <v>226</v>
      </c>
      <c r="D846" s="46"/>
      <c r="E846" s="46"/>
      <c r="F846" s="46">
        <v>0.0</v>
      </c>
      <c r="G846" s="46" t="s">
        <v>31</v>
      </c>
      <c r="H846" s="46"/>
      <c r="I846" s="46"/>
      <c r="J846" s="46"/>
      <c r="K846" s="46"/>
      <c r="L846" s="46"/>
      <c r="M846" s="46"/>
      <c r="N846" s="46"/>
      <c r="O846" s="46"/>
      <c r="P846" s="46" t="s">
        <v>3600</v>
      </c>
      <c r="Q846" s="70">
        <v>0.0</v>
      </c>
      <c r="R846" s="70">
        <v>0.0</v>
      </c>
      <c r="S846" s="70">
        <v>3.0</v>
      </c>
      <c r="T846" s="70">
        <v>0.0</v>
      </c>
      <c r="U846" s="70">
        <v>0.0</v>
      </c>
      <c r="V846" s="70">
        <v>0.0</v>
      </c>
      <c r="W846" s="70">
        <v>88.0</v>
      </c>
      <c r="X846" s="70">
        <v>107.0</v>
      </c>
      <c r="Y846" s="70">
        <v>122.0</v>
      </c>
      <c r="Z846" s="70">
        <v>74.0</v>
      </c>
      <c r="AA846" s="70">
        <v>75.0</v>
      </c>
      <c r="AB846" s="70">
        <v>64.0</v>
      </c>
      <c r="AC846" s="70">
        <v>530.0</v>
      </c>
      <c r="AD846" s="70">
        <v>88.33</v>
      </c>
      <c r="AE846" s="46"/>
      <c r="AF846" s="70">
        <f t="shared" si="1"/>
        <v>181</v>
      </c>
    </row>
    <row r="847">
      <c r="A847" s="45" t="s">
        <v>1541</v>
      </c>
      <c r="B847" s="95" t="s">
        <v>33</v>
      </c>
      <c r="C847" s="46"/>
      <c r="D847" s="46" t="s">
        <v>111</v>
      </c>
      <c r="E847" s="46"/>
      <c r="F847" s="46">
        <v>1.0</v>
      </c>
      <c r="G847" s="46"/>
      <c r="H847" s="46"/>
      <c r="I847" s="46"/>
      <c r="J847" s="46"/>
      <c r="K847" s="46"/>
      <c r="L847" s="46"/>
      <c r="M847" s="46"/>
      <c r="N847" s="46"/>
      <c r="O847" s="46"/>
      <c r="P847" s="46" t="s">
        <v>3601</v>
      </c>
      <c r="Q847" s="70">
        <v>0.0</v>
      </c>
      <c r="R847" s="70">
        <v>0.0</v>
      </c>
      <c r="S847" s="70">
        <v>0.0</v>
      </c>
      <c r="T847" s="70">
        <v>2.0</v>
      </c>
      <c r="U847" s="70">
        <v>0.0</v>
      </c>
      <c r="V847" s="70">
        <v>0.0</v>
      </c>
      <c r="W847" s="70">
        <v>59.0</v>
      </c>
      <c r="X847" s="70">
        <v>59.0</v>
      </c>
      <c r="Y847" s="70">
        <v>58.0</v>
      </c>
      <c r="Z847" s="70">
        <v>90.0</v>
      </c>
      <c r="AA847" s="70">
        <v>70.0</v>
      </c>
      <c r="AB847" s="70">
        <v>73.0</v>
      </c>
      <c r="AC847" s="70">
        <v>409.0</v>
      </c>
      <c r="AD847" s="70">
        <v>68.17</v>
      </c>
      <c r="AE847" s="46"/>
      <c r="AF847" s="70">
        <f t="shared" si="1"/>
        <v>149</v>
      </c>
    </row>
    <row r="848">
      <c r="A848" s="45" t="s">
        <v>1514</v>
      </c>
      <c r="B848" s="95" t="s">
        <v>33</v>
      </c>
      <c r="C848" s="105" t="s">
        <v>111</v>
      </c>
      <c r="D848" s="46"/>
      <c r="E848" s="46"/>
      <c r="F848" s="46">
        <v>0.0</v>
      </c>
      <c r="G848" s="46" t="s">
        <v>31</v>
      </c>
      <c r="H848" s="46"/>
      <c r="I848" s="46"/>
      <c r="J848" s="46"/>
      <c r="K848" s="46"/>
      <c r="L848" s="46"/>
      <c r="M848" s="46"/>
      <c r="N848" s="46"/>
      <c r="O848" s="46"/>
      <c r="P848" s="46" t="s">
        <v>3602</v>
      </c>
      <c r="Q848" s="70">
        <v>0.0</v>
      </c>
      <c r="R848" s="70">
        <v>0.0</v>
      </c>
      <c r="S848" s="70">
        <v>0.0</v>
      </c>
      <c r="T848" s="70">
        <v>3.0</v>
      </c>
      <c r="U848" s="70">
        <v>0.0</v>
      </c>
      <c r="V848" s="70">
        <v>0.0</v>
      </c>
      <c r="W848" s="70">
        <v>75.0</v>
      </c>
      <c r="X848" s="70">
        <v>69.0</v>
      </c>
      <c r="Y848" s="70">
        <v>72.0</v>
      </c>
      <c r="Z848" s="70">
        <v>114.0</v>
      </c>
      <c r="AA848" s="70">
        <v>100.0</v>
      </c>
      <c r="AB848" s="70">
        <v>104.0</v>
      </c>
      <c r="AC848" s="70">
        <v>534.0</v>
      </c>
      <c r="AD848" s="70">
        <v>89.0</v>
      </c>
      <c r="AE848" s="46"/>
      <c r="AF848" s="70">
        <f t="shared" si="1"/>
        <v>183</v>
      </c>
    </row>
    <row r="849">
      <c r="A849" s="45" t="s">
        <v>1420</v>
      </c>
      <c r="B849" s="93" t="s">
        <v>44</v>
      </c>
      <c r="C849" s="46"/>
      <c r="D849" s="46" t="s">
        <v>147</v>
      </c>
      <c r="E849" s="46"/>
      <c r="F849" s="46">
        <v>1.0</v>
      </c>
      <c r="G849" s="46"/>
      <c r="H849" s="46"/>
      <c r="I849" s="46"/>
      <c r="J849" s="46"/>
      <c r="K849" s="46"/>
      <c r="L849" s="46"/>
      <c r="M849" s="46"/>
      <c r="N849" s="46"/>
      <c r="O849" s="46"/>
      <c r="P849" s="46" t="s">
        <v>3603</v>
      </c>
      <c r="Q849" s="70">
        <v>0.0</v>
      </c>
      <c r="R849" s="70">
        <v>0.0</v>
      </c>
      <c r="S849" s="70">
        <v>0.0</v>
      </c>
      <c r="T849" s="70">
        <v>0.0</v>
      </c>
      <c r="U849" s="70">
        <v>0.0</v>
      </c>
      <c r="V849" s="70">
        <v>0.0</v>
      </c>
      <c r="W849" s="70">
        <v>54.0</v>
      </c>
      <c r="X849" s="70">
        <v>63.0</v>
      </c>
      <c r="Y849" s="70">
        <v>52.0</v>
      </c>
      <c r="Z849" s="70">
        <v>83.0</v>
      </c>
      <c r="AA849" s="70">
        <v>56.0</v>
      </c>
      <c r="AB849" s="70">
        <v>97.0</v>
      </c>
      <c r="AC849" s="70">
        <v>405.0</v>
      </c>
      <c r="AD849" s="70">
        <v>67.5</v>
      </c>
      <c r="AE849" s="46"/>
      <c r="AF849" s="70">
        <f t="shared" si="1"/>
        <v>146</v>
      </c>
    </row>
    <row r="850">
      <c r="A850" s="45" t="s">
        <v>1548</v>
      </c>
      <c r="B850" s="93" t="s">
        <v>44</v>
      </c>
      <c r="C850" s="80" t="s">
        <v>147</v>
      </c>
      <c r="D850" s="46"/>
      <c r="E850" s="46"/>
      <c r="F850" s="46">
        <v>0.0</v>
      </c>
      <c r="G850" s="46" t="s">
        <v>31</v>
      </c>
      <c r="H850" s="46"/>
      <c r="I850" s="46"/>
      <c r="J850" s="46"/>
      <c r="K850" s="46"/>
      <c r="L850" s="46"/>
      <c r="M850" s="46"/>
      <c r="N850" s="46"/>
      <c r="O850" s="46"/>
      <c r="P850" s="46" t="s">
        <v>3604</v>
      </c>
      <c r="Q850" s="70">
        <v>0.0</v>
      </c>
      <c r="R850" s="70">
        <v>0.0</v>
      </c>
      <c r="S850" s="70">
        <v>0.0</v>
      </c>
      <c r="T850" s="70">
        <v>0.0</v>
      </c>
      <c r="U850" s="70">
        <v>0.0</v>
      </c>
      <c r="V850" s="70">
        <v>0.0</v>
      </c>
      <c r="W850" s="70">
        <v>72.0</v>
      </c>
      <c r="X850" s="70">
        <v>95.0</v>
      </c>
      <c r="Y850" s="70">
        <v>67.0</v>
      </c>
      <c r="Z850" s="70">
        <v>103.0</v>
      </c>
      <c r="AA850" s="70">
        <v>71.0</v>
      </c>
      <c r="AB850" s="70">
        <v>122.0</v>
      </c>
      <c r="AC850" s="70">
        <v>530.0</v>
      </c>
      <c r="AD850" s="70">
        <v>88.33</v>
      </c>
      <c r="AE850" s="46"/>
      <c r="AF850" s="70">
        <f t="shared" si="1"/>
        <v>198</v>
      </c>
    </row>
    <row r="851">
      <c r="A851" s="45" t="s">
        <v>3605</v>
      </c>
      <c r="B851" s="93" t="s">
        <v>44</v>
      </c>
      <c r="C851" s="80" t="s">
        <v>147</v>
      </c>
      <c r="D851" s="46"/>
      <c r="E851" s="46"/>
      <c r="F851" s="46">
        <v>0.0</v>
      </c>
      <c r="G851" s="46" t="s">
        <v>31</v>
      </c>
      <c r="H851" s="46"/>
      <c r="I851" s="46"/>
      <c r="J851" s="46"/>
      <c r="K851" s="46"/>
      <c r="L851" s="46"/>
      <c r="M851" s="46"/>
      <c r="N851" s="46"/>
      <c r="O851" s="46"/>
      <c r="P851" s="46" t="s">
        <v>3604</v>
      </c>
      <c r="Q851" s="70">
        <v>0.0</v>
      </c>
      <c r="R851" s="70">
        <v>0.0</v>
      </c>
      <c r="S851" s="70">
        <v>0.0</v>
      </c>
      <c r="T851" s="70">
        <v>0.0</v>
      </c>
      <c r="U851" s="70">
        <v>0.0</v>
      </c>
      <c r="V851" s="70">
        <v>0.0</v>
      </c>
      <c r="W851" s="70">
        <v>72.0</v>
      </c>
      <c r="X851" s="70">
        <v>145.0</v>
      </c>
      <c r="Y851" s="70">
        <v>67.0</v>
      </c>
      <c r="Z851" s="70">
        <v>153.0</v>
      </c>
      <c r="AA851" s="70">
        <v>71.0</v>
      </c>
      <c r="AB851" s="70">
        <v>132.0</v>
      </c>
      <c r="AC851" s="70">
        <v>640.0</v>
      </c>
      <c r="AD851" s="70">
        <v>106.67</v>
      </c>
      <c r="AE851" s="46"/>
      <c r="AF851" s="70">
        <f t="shared" si="1"/>
        <v>298</v>
      </c>
    </row>
    <row r="852">
      <c r="A852" s="45" t="s">
        <v>1543</v>
      </c>
      <c r="B852" s="103" t="s">
        <v>172</v>
      </c>
      <c r="C852" s="46"/>
      <c r="D852" s="46"/>
      <c r="E852" s="46"/>
      <c r="F852" s="46">
        <v>0.0</v>
      </c>
      <c r="G852" s="46"/>
      <c r="H852" s="46"/>
      <c r="I852" s="46"/>
      <c r="J852" s="46"/>
      <c r="K852" s="46"/>
      <c r="L852" s="46"/>
      <c r="M852" s="46"/>
      <c r="N852" s="46"/>
      <c r="O852" s="46"/>
      <c r="P852" s="46" t="s">
        <v>3606</v>
      </c>
      <c r="Q852" s="70">
        <v>0.0</v>
      </c>
      <c r="R852" s="70">
        <v>0.0</v>
      </c>
      <c r="S852" s="70">
        <v>0.0</v>
      </c>
      <c r="T852" s="70">
        <v>0.0</v>
      </c>
      <c r="U852" s="70">
        <v>0.0</v>
      </c>
      <c r="V852" s="70">
        <v>2.0</v>
      </c>
      <c r="W852" s="70">
        <v>54.0</v>
      </c>
      <c r="X852" s="70">
        <v>45.0</v>
      </c>
      <c r="Y852" s="70">
        <v>47.0</v>
      </c>
      <c r="Z852" s="70">
        <v>75.0</v>
      </c>
      <c r="AA852" s="70">
        <v>98.0</v>
      </c>
      <c r="AB852" s="70">
        <v>52.0</v>
      </c>
      <c r="AC852" s="70">
        <v>371.0</v>
      </c>
      <c r="AD852" s="70">
        <v>61.83</v>
      </c>
      <c r="AE852" s="46"/>
      <c r="AF852" s="70">
        <f t="shared" si="1"/>
        <v>120</v>
      </c>
    </row>
    <row r="853">
      <c r="A853" s="45" t="s">
        <v>1570</v>
      </c>
      <c r="B853" s="87" t="s">
        <v>131</v>
      </c>
      <c r="C853" s="89" t="s">
        <v>177</v>
      </c>
      <c r="D853" s="46"/>
      <c r="E853" s="46"/>
      <c r="F853" s="46">
        <v>1.0</v>
      </c>
      <c r="G853" s="46"/>
      <c r="H853" s="46"/>
      <c r="I853" s="46"/>
      <c r="J853" s="46"/>
      <c r="K853" s="46"/>
      <c r="L853" s="46"/>
      <c r="M853" s="46"/>
      <c r="N853" s="46"/>
      <c r="O853" s="46"/>
      <c r="P853" s="46" t="s">
        <v>3607</v>
      </c>
      <c r="Q853" s="70">
        <v>0.0</v>
      </c>
      <c r="R853" s="70">
        <v>0.0</v>
      </c>
      <c r="S853" s="70">
        <v>2.0</v>
      </c>
      <c r="T853" s="70">
        <v>0.0</v>
      </c>
      <c r="U853" s="70">
        <v>0.0</v>
      </c>
      <c r="V853" s="70">
        <v>0.0</v>
      </c>
      <c r="W853" s="70">
        <v>59.0</v>
      </c>
      <c r="X853" s="70">
        <v>110.0</v>
      </c>
      <c r="Y853" s="70">
        <v>150.0</v>
      </c>
      <c r="Z853" s="70">
        <v>45.0</v>
      </c>
      <c r="AA853" s="70">
        <v>49.0</v>
      </c>
      <c r="AB853" s="70">
        <v>35.0</v>
      </c>
      <c r="AC853" s="70">
        <v>448.0</v>
      </c>
      <c r="AD853" s="70">
        <v>74.67</v>
      </c>
      <c r="AE853" s="46"/>
      <c r="AF853" s="70">
        <f t="shared" si="1"/>
        <v>155</v>
      </c>
    </row>
    <row r="854">
      <c r="A854" s="45" t="s">
        <v>3608</v>
      </c>
      <c r="B854" s="87" t="s">
        <v>131</v>
      </c>
      <c r="C854" s="89" t="s">
        <v>177</v>
      </c>
      <c r="D854" s="46"/>
      <c r="E854" s="46"/>
      <c r="F854" s="46">
        <v>0.0</v>
      </c>
      <c r="G854" s="46" t="s">
        <v>31</v>
      </c>
      <c r="H854" s="46"/>
      <c r="I854" s="46"/>
      <c r="J854" s="46"/>
      <c r="K854" s="46"/>
      <c r="L854" s="46"/>
      <c r="M854" s="46"/>
      <c r="N854" s="46"/>
      <c r="O854" s="46"/>
      <c r="P854" s="46" t="s">
        <v>3609</v>
      </c>
      <c r="Q854" s="70">
        <v>0.0</v>
      </c>
      <c r="R854" s="70">
        <v>0.0</v>
      </c>
      <c r="S854" s="70">
        <v>2.0</v>
      </c>
      <c r="T854" s="70">
        <v>0.0</v>
      </c>
      <c r="U854" s="70">
        <v>0.0</v>
      </c>
      <c r="V854" s="70">
        <v>1.0</v>
      </c>
      <c r="W854" s="70">
        <v>60.0</v>
      </c>
      <c r="X854" s="70">
        <v>50.0</v>
      </c>
      <c r="Y854" s="70">
        <v>150.0</v>
      </c>
      <c r="Z854" s="70">
        <v>50.0</v>
      </c>
      <c r="AA854" s="70">
        <v>150.0</v>
      </c>
      <c r="AB854" s="70">
        <v>60.0</v>
      </c>
      <c r="AC854" s="70">
        <v>520.0</v>
      </c>
      <c r="AD854" s="70">
        <v>86.67</v>
      </c>
      <c r="AE854" s="46"/>
      <c r="AF854" s="70">
        <f t="shared" si="1"/>
        <v>100</v>
      </c>
    </row>
    <row r="855">
      <c r="A855" s="45" t="s">
        <v>2711</v>
      </c>
      <c r="B855" s="87" t="s">
        <v>131</v>
      </c>
      <c r="C855" s="89" t="s">
        <v>177</v>
      </c>
      <c r="D855" s="46"/>
      <c r="E855" s="46"/>
      <c r="F855" s="46">
        <v>0.0</v>
      </c>
      <c r="G855" s="46" t="s">
        <v>31</v>
      </c>
      <c r="H855" s="46"/>
      <c r="I855" s="46"/>
      <c r="J855" s="46"/>
      <c r="K855" s="46"/>
      <c r="L855" s="46"/>
      <c r="M855" s="46"/>
      <c r="N855" s="46"/>
      <c r="O855" s="46"/>
      <c r="P855" s="46" t="s">
        <v>3609</v>
      </c>
      <c r="Q855" s="70">
        <v>0.0</v>
      </c>
      <c r="R855" s="70">
        <v>2.0</v>
      </c>
      <c r="S855" s="70">
        <v>0.0</v>
      </c>
      <c r="T855" s="70">
        <v>1.0</v>
      </c>
      <c r="U855" s="70">
        <v>0.0</v>
      </c>
      <c r="V855" s="70">
        <v>0.0</v>
      </c>
      <c r="W855" s="70">
        <v>60.0</v>
      </c>
      <c r="X855" s="70">
        <v>150.0</v>
      </c>
      <c r="Y855" s="70">
        <v>50.0</v>
      </c>
      <c r="Z855" s="70">
        <v>150.0</v>
      </c>
      <c r="AA855" s="70">
        <v>50.0</v>
      </c>
      <c r="AB855" s="70">
        <v>60.0</v>
      </c>
      <c r="AC855" s="70">
        <v>520.0</v>
      </c>
      <c r="AD855" s="70">
        <v>86.67</v>
      </c>
      <c r="AE855" s="46"/>
      <c r="AF855" s="70">
        <f t="shared" si="1"/>
        <v>300</v>
      </c>
    </row>
    <row r="856">
      <c r="A856" s="45" t="s">
        <v>462</v>
      </c>
      <c r="B856" s="103" t="s">
        <v>172</v>
      </c>
      <c r="C856" s="46"/>
      <c r="D856" s="46"/>
      <c r="E856" s="46"/>
      <c r="F856" s="46">
        <v>0.0</v>
      </c>
      <c r="G856" s="46" t="s">
        <v>31</v>
      </c>
      <c r="H856" s="46"/>
      <c r="I856" s="46"/>
      <c r="J856" s="46"/>
      <c r="K856" s="46"/>
      <c r="L856" s="46"/>
      <c r="M856" s="46"/>
      <c r="N856" s="46"/>
      <c r="O856" s="46"/>
      <c r="P856" s="46" t="s">
        <v>3610</v>
      </c>
      <c r="Q856" s="70">
        <v>0.0</v>
      </c>
      <c r="R856" s="70">
        <v>0.0</v>
      </c>
      <c r="S856" s="70">
        <v>2.0</v>
      </c>
      <c r="T856" s="70">
        <v>0.0</v>
      </c>
      <c r="U856" s="70">
        <v>0.0</v>
      </c>
      <c r="V856" s="70">
        <v>0.0</v>
      </c>
      <c r="W856" s="70">
        <v>82.0</v>
      </c>
      <c r="X856" s="70">
        <v>80.0</v>
      </c>
      <c r="Y856" s="70">
        <v>86.0</v>
      </c>
      <c r="Z856" s="70">
        <v>85.0</v>
      </c>
      <c r="AA856" s="70">
        <v>75.0</v>
      </c>
      <c r="AB856" s="70">
        <v>72.0</v>
      </c>
      <c r="AC856" s="70">
        <v>480.0</v>
      </c>
      <c r="AD856" s="70">
        <v>80.0</v>
      </c>
      <c r="AE856" s="46"/>
      <c r="AF856" s="70">
        <f t="shared" si="1"/>
        <v>165</v>
      </c>
    </row>
    <row r="857">
      <c r="A857" s="45" t="s">
        <v>1296</v>
      </c>
      <c r="B857" s="80" t="s">
        <v>147</v>
      </c>
      <c r="C857" s="105" t="s">
        <v>111</v>
      </c>
      <c r="D857" s="46"/>
      <c r="E857" s="46"/>
      <c r="F857" s="46">
        <v>0.0</v>
      </c>
      <c r="G857" s="46" t="s">
        <v>31</v>
      </c>
      <c r="H857" s="46"/>
      <c r="I857" s="46"/>
      <c r="J857" s="46"/>
      <c r="K857" s="46"/>
      <c r="L857" s="46"/>
      <c r="M857" s="46"/>
      <c r="N857" s="46"/>
      <c r="O857" s="46"/>
      <c r="P857" s="46" t="s">
        <v>3611</v>
      </c>
      <c r="Q857" s="70">
        <v>0.0</v>
      </c>
      <c r="R857" s="70">
        <v>2.0</v>
      </c>
      <c r="S857" s="70">
        <v>0.0</v>
      </c>
      <c r="T857" s="70">
        <v>0.0</v>
      </c>
      <c r="U857" s="70">
        <v>0.0</v>
      </c>
      <c r="V857" s="70">
        <v>0.0</v>
      </c>
      <c r="W857" s="70">
        <v>86.0</v>
      </c>
      <c r="X857" s="70">
        <v>92.0</v>
      </c>
      <c r="Y857" s="70">
        <v>88.0</v>
      </c>
      <c r="Z857" s="70">
        <v>68.0</v>
      </c>
      <c r="AA857" s="70">
        <v>75.0</v>
      </c>
      <c r="AB857" s="70">
        <v>73.0</v>
      </c>
      <c r="AC857" s="70">
        <v>482.0</v>
      </c>
      <c r="AD857" s="70">
        <v>80.33</v>
      </c>
      <c r="AE857" s="46"/>
      <c r="AF857" s="70">
        <f t="shared" si="1"/>
        <v>160</v>
      </c>
    </row>
    <row r="858">
      <c r="A858" s="45" t="s">
        <v>1343</v>
      </c>
      <c r="B858" s="101" t="s">
        <v>121</v>
      </c>
      <c r="C858" s="104" t="s">
        <v>186</v>
      </c>
      <c r="D858" s="46"/>
      <c r="E858" s="46"/>
      <c r="F858" s="46">
        <v>0.0</v>
      </c>
      <c r="G858" s="46" t="s">
        <v>31</v>
      </c>
      <c r="H858" s="46"/>
      <c r="I858" s="46"/>
      <c r="J858" s="46"/>
      <c r="K858" s="46"/>
      <c r="L858" s="46"/>
      <c r="M858" s="46"/>
      <c r="N858" s="46"/>
      <c r="O858" s="46"/>
      <c r="P858" s="46" t="s">
        <v>3612</v>
      </c>
      <c r="Q858" s="70">
        <v>0.0</v>
      </c>
      <c r="R858" s="70">
        <v>2.0</v>
      </c>
      <c r="S858" s="70">
        <v>0.0</v>
      </c>
      <c r="T858" s="70">
        <v>0.0</v>
      </c>
      <c r="U858" s="70">
        <v>0.0</v>
      </c>
      <c r="V858" s="70">
        <v>0.0</v>
      </c>
      <c r="W858" s="70">
        <v>82.0</v>
      </c>
      <c r="X858" s="70">
        <v>121.0</v>
      </c>
      <c r="Y858" s="70">
        <v>119.0</v>
      </c>
      <c r="Z858" s="70">
        <v>69.0</v>
      </c>
      <c r="AA858" s="70">
        <v>59.0</v>
      </c>
      <c r="AB858" s="70">
        <v>71.0</v>
      </c>
      <c r="AC858" s="70">
        <v>521.0</v>
      </c>
      <c r="AD858" s="70">
        <v>86.83</v>
      </c>
      <c r="AE858" s="46"/>
      <c r="AF858" s="70">
        <f t="shared" si="1"/>
        <v>190</v>
      </c>
    </row>
    <row r="859">
      <c r="A859" s="45" t="s">
        <v>1502</v>
      </c>
      <c r="B859" s="101" t="s">
        <v>121</v>
      </c>
      <c r="C859" s="100" t="s">
        <v>75</v>
      </c>
      <c r="D859" s="46"/>
      <c r="E859" s="46"/>
      <c r="F859" s="46">
        <v>0.0</v>
      </c>
      <c r="G859" s="46" t="s">
        <v>31</v>
      </c>
      <c r="H859" s="46"/>
      <c r="I859" s="46"/>
      <c r="J859" s="46"/>
      <c r="K859" s="46"/>
      <c r="L859" s="46"/>
      <c r="M859" s="46"/>
      <c r="N859" s="46"/>
      <c r="O859" s="46"/>
      <c r="P859" s="46" t="s">
        <v>3613</v>
      </c>
      <c r="Q859" s="70">
        <v>2.0</v>
      </c>
      <c r="R859" s="70">
        <v>0.0</v>
      </c>
      <c r="S859" s="70">
        <v>0.0</v>
      </c>
      <c r="T859" s="70">
        <v>0.0</v>
      </c>
      <c r="U859" s="70">
        <v>2.0</v>
      </c>
      <c r="V859" s="70">
        <v>0.0</v>
      </c>
      <c r="W859" s="70">
        <v>123.0</v>
      </c>
      <c r="X859" s="70">
        <v>77.0</v>
      </c>
      <c r="Y859" s="70">
        <v>72.0</v>
      </c>
      <c r="Z859" s="70">
        <v>99.0</v>
      </c>
      <c r="AA859" s="70">
        <v>92.0</v>
      </c>
      <c r="AB859" s="70">
        <v>58.0</v>
      </c>
      <c r="AC859" s="70">
        <v>521.0</v>
      </c>
      <c r="AD859" s="70">
        <v>86.83</v>
      </c>
      <c r="AE859" s="46"/>
      <c r="AF859" s="70">
        <f t="shared" si="1"/>
        <v>176</v>
      </c>
    </row>
    <row r="860">
      <c r="A860" s="45" t="s">
        <v>1169</v>
      </c>
      <c r="B860" s="103" t="s">
        <v>172</v>
      </c>
      <c r="C860" s="46"/>
      <c r="D860" s="46"/>
      <c r="E860" s="46"/>
      <c r="F860" s="46">
        <v>0.0</v>
      </c>
      <c r="G860" s="46" t="s">
        <v>31</v>
      </c>
      <c r="H860" s="46"/>
      <c r="I860" s="46"/>
      <c r="J860" s="46"/>
      <c r="K860" s="46"/>
      <c r="L860" s="46"/>
      <c r="M860" s="46"/>
      <c r="N860" s="46"/>
      <c r="O860" s="46"/>
      <c r="P860" s="46" t="s">
        <v>3614</v>
      </c>
      <c r="Q860" s="70">
        <v>0.0</v>
      </c>
      <c r="R860" s="70">
        <v>0.0</v>
      </c>
      <c r="S860" s="70">
        <v>0.0</v>
      </c>
      <c r="T860" s="70">
        <v>0.0</v>
      </c>
      <c r="U860" s="70">
        <v>0.0</v>
      </c>
      <c r="V860" s="70">
        <v>2.0</v>
      </c>
      <c r="W860" s="70">
        <v>95.0</v>
      </c>
      <c r="X860" s="70">
        <v>65.0</v>
      </c>
      <c r="Y860" s="70">
        <v>65.0</v>
      </c>
      <c r="Z860" s="70">
        <v>110.0</v>
      </c>
      <c r="AA860" s="70">
        <v>130.0</v>
      </c>
      <c r="AB860" s="70">
        <v>60.0</v>
      </c>
      <c r="AC860" s="70">
        <v>525.0</v>
      </c>
      <c r="AD860" s="70">
        <v>87.5</v>
      </c>
      <c r="AE860" s="46"/>
      <c r="AF860" s="70">
        <f t="shared" si="1"/>
        <v>175</v>
      </c>
    </row>
    <row r="861">
      <c r="A861" s="45" t="s">
        <v>1558</v>
      </c>
      <c r="B861" s="104" t="s">
        <v>186</v>
      </c>
      <c r="C861" s="46"/>
      <c r="D861" s="46"/>
      <c r="E861" s="46"/>
      <c r="F861" s="46">
        <v>1.0</v>
      </c>
      <c r="G861" s="46"/>
      <c r="H861" s="46"/>
      <c r="I861" s="46"/>
      <c r="J861" s="46"/>
      <c r="K861" s="46"/>
      <c r="L861" s="46"/>
      <c r="M861" s="46"/>
      <c r="N861" s="46"/>
      <c r="O861" s="46"/>
      <c r="P861" s="46" t="s">
        <v>3615</v>
      </c>
      <c r="Q861" s="70">
        <v>0.0</v>
      </c>
      <c r="R861" s="70">
        <v>0.0</v>
      </c>
      <c r="S861" s="70">
        <v>0.0</v>
      </c>
      <c r="T861" s="70">
        <v>0.0</v>
      </c>
      <c r="U861" s="70">
        <v>0.0</v>
      </c>
      <c r="V861" s="70">
        <v>2.0</v>
      </c>
      <c r="W861" s="70">
        <v>68.0</v>
      </c>
      <c r="X861" s="70">
        <v>75.0</v>
      </c>
      <c r="Y861" s="70">
        <v>53.0</v>
      </c>
      <c r="Z861" s="70">
        <v>83.0</v>
      </c>
      <c r="AA861" s="70">
        <v>113.0</v>
      </c>
      <c r="AB861" s="70">
        <v>60.0</v>
      </c>
      <c r="AC861" s="70">
        <v>452.0</v>
      </c>
      <c r="AD861" s="70">
        <v>75.33</v>
      </c>
      <c r="AE861" s="46"/>
      <c r="AF861" s="70">
        <f t="shared" si="1"/>
        <v>158</v>
      </c>
    </row>
    <row r="862">
      <c r="A862" s="45" t="s">
        <v>1626</v>
      </c>
      <c r="B862" s="104" t="s">
        <v>186</v>
      </c>
      <c r="C862" s="46"/>
      <c r="D862" s="46"/>
      <c r="E862" s="46"/>
      <c r="F862" s="46">
        <v>0.0</v>
      </c>
      <c r="G862" s="46" t="s">
        <v>31</v>
      </c>
      <c r="H862" s="46"/>
      <c r="I862" s="46"/>
      <c r="J862" s="46"/>
      <c r="K862" s="46"/>
      <c r="L862" s="46"/>
      <c r="M862" s="46"/>
      <c r="N862" s="46"/>
      <c r="O862" s="46"/>
      <c r="P862" s="46" t="s">
        <v>3616</v>
      </c>
      <c r="Q862" s="70">
        <v>0.0</v>
      </c>
      <c r="R862" s="70">
        <v>0.0</v>
      </c>
      <c r="S862" s="70">
        <v>0.0</v>
      </c>
      <c r="T862" s="70">
        <v>0.0</v>
      </c>
      <c r="U862" s="70">
        <v>0.0</v>
      </c>
      <c r="V862" s="70">
        <v>3.0</v>
      </c>
      <c r="W862" s="70">
        <v>90.0</v>
      </c>
      <c r="X862" s="70">
        <v>100.0</v>
      </c>
      <c r="Y862" s="70">
        <v>70.0</v>
      </c>
      <c r="Z862" s="70">
        <v>110.0</v>
      </c>
      <c r="AA862" s="70">
        <v>150.0</v>
      </c>
      <c r="AB862" s="70">
        <v>80.0</v>
      </c>
      <c r="AC862" s="70">
        <v>600.0</v>
      </c>
      <c r="AD862" s="70">
        <v>100.0</v>
      </c>
      <c r="AE862" s="46"/>
      <c r="AF862" s="70">
        <f t="shared" si="1"/>
        <v>210</v>
      </c>
    </row>
    <row r="863">
      <c r="A863" s="45" t="s">
        <v>2716</v>
      </c>
      <c r="B863" s="89" t="s">
        <v>177</v>
      </c>
      <c r="C863" s="99" t="s">
        <v>29</v>
      </c>
      <c r="D863" s="46"/>
      <c r="E863" s="46"/>
      <c r="F863" s="46">
        <v>0.0</v>
      </c>
      <c r="G863" s="46" t="s">
        <v>31</v>
      </c>
      <c r="H863" s="46"/>
      <c r="I863" s="46"/>
      <c r="J863" s="46"/>
      <c r="K863" s="46"/>
      <c r="L863" s="46"/>
      <c r="M863" s="46"/>
      <c r="N863" s="46"/>
      <c r="O863" s="46"/>
      <c r="P863" s="46" t="s">
        <v>3617</v>
      </c>
      <c r="Q863" s="70">
        <v>0.0</v>
      </c>
      <c r="R863" s="70">
        <v>0.0</v>
      </c>
      <c r="S863" s="70">
        <v>2.0</v>
      </c>
      <c r="T863" s="70">
        <v>0.0</v>
      </c>
      <c r="U863" s="70">
        <v>0.0</v>
      </c>
      <c r="V863" s="70">
        <v>0.0</v>
      </c>
      <c r="W863" s="70">
        <v>85.0</v>
      </c>
      <c r="X863" s="70">
        <v>100.0</v>
      </c>
      <c r="Y863" s="70">
        <v>122.0</v>
      </c>
      <c r="Z863" s="70">
        <v>58.0</v>
      </c>
      <c r="AA863" s="70">
        <v>75.0</v>
      </c>
      <c r="AB863" s="70">
        <v>54.0</v>
      </c>
      <c r="AC863" s="70">
        <v>494.0</v>
      </c>
      <c r="AD863" s="70">
        <v>82.33</v>
      </c>
      <c r="AE863" s="46"/>
      <c r="AF863" s="70">
        <f t="shared" si="1"/>
        <v>158</v>
      </c>
    </row>
    <row r="864">
      <c r="A864" s="45" t="s">
        <v>1453</v>
      </c>
      <c r="B864" s="103" t="s">
        <v>172</v>
      </c>
      <c r="C864" s="46"/>
      <c r="D864" s="46"/>
      <c r="E864" s="46" t="s">
        <v>31</v>
      </c>
      <c r="F864" s="46" t="s">
        <v>82</v>
      </c>
      <c r="G864" s="46" t="s">
        <v>31</v>
      </c>
      <c r="H864" s="46" t="s">
        <v>31</v>
      </c>
      <c r="I864" s="46"/>
      <c r="J864" s="46"/>
      <c r="K864" s="46"/>
      <c r="L864" s="46"/>
      <c r="M864" s="46"/>
      <c r="N864" s="46"/>
      <c r="O864" s="46"/>
      <c r="P864" s="46" t="s">
        <v>3618</v>
      </c>
      <c r="Q864" s="70">
        <v>3.0</v>
      </c>
      <c r="R864" s="70">
        <v>0.0</v>
      </c>
      <c r="S864" s="70">
        <v>0.0</v>
      </c>
      <c r="T864" s="70">
        <v>0.0</v>
      </c>
      <c r="U864" s="70">
        <v>3.0</v>
      </c>
      <c r="V864" s="70">
        <v>0.0</v>
      </c>
      <c r="W864" s="70">
        <v>126.0</v>
      </c>
      <c r="X864" s="70">
        <v>131.0</v>
      </c>
      <c r="Y864" s="70">
        <v>95.0</v>
      </c>
      <c r="Z864" s="70">
        <v>131.0</v>
      </c>
      <c r="AA864" s="70">
        <v>98.0</v>
      </c>
      <c r="AB864" s="70">
        <v>99.0</v>
      </c>
      <c r="AC864" s="70">
        <v>680.0</v>
      </c>
      <c r="AD864" s="70">
        <v>113.33</v>
      </c>
      <c r="AE864" s="46"/>
      <c r="AF864" s="70">
        <f t="shared" si="1"/>
        <v>262</v>
      </c>
    </row>
    <row r="865">
      <c r="A865" s="45" t="s">
        <v>1455</v>
      </c>
      <c r="B865" s="80" t="s">
        <v>147</v>
      </c>
      <c r="C865" s="97" t="s">
        <v>56</v>
      </c>
      <c r="D865" s="46"/>
      <c r="E865" s="46"/>
      <c r="F865" s="46" t="s">
        <v>82</v>
      </c>
      <c r="G865" s="46" t="s">
        <v>31</v>
      </c>
      <c r="H865" s="46" t="s">
        <v>31</v>
      </c>
      <c r="I865" s="46"/>
      <c r="J865" s="46"/>
      <c r="K865" s="46"/>
      <c r="L865" s="46"/>
      <c r="M865" s="46"/>
      <c r="N865" s="46"/>
      <c r="O865" s="46"/>
      <c r="P865" s="46" t="s">
        <v>3619</v>
      </c>
      <c r="Q865" s="70">
        <v>3.0</v>
      </c>
      <c r="R865" s="70">
        <v>0.0</v>
      </c>
      <c r="S865" s="70">
        <v>0.0</v>
      </c>
      <c r="T865" s="70">
        <v>0.0</v>
      </c>
      <c r="U865" s="70">
        <v>3.0</v>
      </c>
      <c r="V865" s="70">
        <v>0.0</v>
      </c>
      <c r="W865" s="70">
        <v>126.0</v>
      </c>
      <c r="X865" s="70">
        <v>131.0</v>
      </c>
      <c r="Y865" s="70">
        <v>95.0</v>
      </c>
      <c r="Z865" s="70">
        <v>131.0</v>
      </c>
      <c r="AA865" s="70">
        <v>98.0</v>
      </c>
      <c r="AB865" s="70">
        <v>99.0</v>
      </c>
      <c r="AC865" s="70">
        <v>680.0</v>
      </c>
      <c r="AD865" s="70">
        <v>113.33</v>
      </c>
      <c r="AE865" s="46"/>
      <c r="AF865" s="70">
        <f t="shared" si="1"/>
        <v>262</v>
      </c>
    </row>
    <row r="866">
      <c r="A866" s="45" t="s">
        <v>3620</v>
      </c>
      <c r="B866" s="104" t="s">
        <v>186</v>
      </c>
      <c r="C866" s="94" t="s">
        <v>128</v>
      </c>
      <c r="D866" s="46"/>
      <c r="E866" s="46"/>
      <c r="F866" s="46" t="s">
        <v>82</v>
      </c>
      <c r="G866" s="46" t="s">
        <v>31</v>
      </c>
      <c r="H866" s="46" t="s">
        <v>31</v>
      </c>
      <c r="I866" s="46"/>
      <c r="J866" s="46"/>
      <c r="K866" s="46"/>
      <c r="L866" s="46"/>
      <c r="M866" s="46"/>
      <c r="N866" s="46"/>
      <c r="O866" s="46"/>
      <c r="P866" s="46" t="s">
        <v>3621</v>
      </c>
      <c r="Q866" s="70">
        <v>3.0</v>
      </c>
      <c r="R866" s="70">
        <v>0.0</v>
      </c>
      <c r="S866" s="70">
        <v>0.0</v>
      </c>
      <c r="T866" s="70">
        <v>0.0</v>
      </c>
      <c r="U866" s="70">
        <v>3.0</v>
      </c>
      <c r="V866" s="70">
        <v>0.0</v>
      </c>
      <c r="W866" s="70">
        <v>108.0</v>
      </c>
      <c r="X866" s="70">
        <v>100.0</v>
      </c>
      <c r="Y866" s="70">
        <v>121.0</v>
      </c>
      <c r="Z866" s="70">
        <v>81.0</v>
      </c>
      <c r="AA866" s="70">
        <v>95.0</v>
      </c>
      <c r="AB866" s="70">
        <v>95.0</v>
      </c>
      <c r="AC866" s="70">
        <v>600.0</v>
      </c>
      <c r="AD866" s="70">
        <v>100.0</v>
      </c>
      <c r="AE866" s="46"/>
      <c r="AF866" s="70">
        <f t="shared" si="1"/>
        <v>181</v>
      </c>
    </row>
    <row r="867">
      <c r="A867" s="45" t="s">
        <v>2737</v>
      </c>
      <c r="B867" s="104" t="s">
        <v>186</v>
      </c>
      <c r="C867" s="94" t="s">
        <v>128</v>
      </c>
      <c r="D867" s="46"/>
      <c r="E867" s="46"/>
      <c r="F867" s="46" t="s">
        <v>82</v>
      </c>
      <c r="G867" s="46" t="s">
        <v>31</v>
      </c>
      <c r="H867" s="46" t="s">
        <v>31</v>
      </c>
      <c r="I867" s="46"/>
      <c r="J867" s="46"/>
      <c r="K867" s="46"/>
      <c r="L867" s="46"/>
      <c r="M867" s="46"/>
      <c r="N867" s="46"/>
      <c r="O867" s="46"/>
      <c r="P867" s="46" t="s">
        <v>3621</v>
      </c>
      <c r="Q867" s="70">
        <v>3.0</v>
      </c>
      <c r="R867" s="70">
        <v>0.0</v>
      </c>
      <c r="S867" s="70">
        <v>0.0</v>
      </c>
      <c r="T867" s="70">
        <v>0.0</v>
      </c>
      <c r="U867" s="70">
        <v>3.0</v>
      </c>
      <c r="V867" s="70">
        <v>0.0</v>
      </c>
      <c r="W867" s="70">
        <v>54.0</v>
      </c>
      <c r="X867" s="70">
        <v>100.0</v>
      </c>
      <c r="Y867" s="70">
        <v>71.0</v>
      </c>
      <c r="Z867" s="70">
        <v>61.0</v>
      </c>
      <c r="AA867" s="70">
        <v>85.0</v>
      </c>
      <c r="AB867" s="70">
        <v>115.0</v>
      </c>
      <c r="AC867" s="70">
        <v>486.0</v>
      </c>
      <c r="AD867" s="70">
        <v>81.0</v>
      </c>
      <c r="AE867" s="46"/>
      <c r="AF867" s="70">
        <f t="shared" si="1"/>
        <v>161</v>
      </c>
    </row>
    <row r="868">
      <c r="A868" s="45" t="s">
        <v>3622</v>
      </c>
      <c r="B868" s="104" t="s">
        <v>186</v>
      </c>
      <c r="C868" s="94" t="s">
        <v>128</v>
      </c>
      <c r="D868" s="46"/>
      <c r="E868" s="46"/>
      <c r="F868" s="46" t="s">
        <v>82</v>
      </c>
      <c r="G868" s="46" t="s">
        <v>31</v>
      </c>
      <c r="H868" s="46" t="s">
        <v>31</v>
      </c>
      <c r="I868" s="46"/>
      <c r="J868" s="46"/>
      <c r="K868" s="46"/>
      <c r="L868" s="46"/>
      <c r="M868" s="46"/>
      <c r="N868" s="46"/>
      <c r="O868" s="46"/>
      <c r="P868" s="46" t="s">
        <v>3621</v>
      </c>
      <c r="Q868" s="70">
        <v>3.0</v>
      </c>
      <c r="R868" s="70">
        <v>0.0</v>
      </c>
      <c r="S868" s="70">
        <v>0.0</v>
      </c>
      <c r="T868" s="70">
        <v>0.0</v>
      </c>
      <c r="U868" s="70">
        <v>3.0</v>
      </c>
      <c r="V868" s="70">
        <v>0.0</v>
      </c>
      <c r="W868" s="70">
        <v>216.0</v>
      </c>
      <c r="X868" s="70">
        <v>100.0</v>
      </c>
      <c r="Y868" s="70">
        <v>121.0</v>
      </c>
      <c r="Z868" s="70">
        <v>91.0</v>
      </c>
      <c r="AA868" s="70">
        <v>95.0</v>
      </c>
      <c r="AB868" s="70">
        <v>85.0</v>
      </c>
      <c r="AC868" s="70">
        <v>708.0</v>
      </c>
      <c r="AD868" s="70">
        <v>118.0</v>
      </c>
      <c r="AE868" s="46"/>
      <c r="AF868" s="70">
        <f t="shared" si="1"/>
        <v>191</v>
      </c>
    </row>
    <row r="869">
      <c r="A869" s="45" t="s">
        <v>1364</v>
      </c>
      <c r="B869" s="101" t="s">
        <v>121</v>
      </c>
      <c r="C869" s="103" t="s">
        <v>172</v>
      </c>
      <c r="D869" s="46"/>
      <c r="E869" s="46"/>
      <c r="F869" s="46" t="s">
        <v>82</v>
      </c>
      <c r="G869" s="46" t="s">
        <v>31</v>
      </c>
      <c r="H869" s="46" t="s">
        <v>31</v>
      </c>
      <c r="I869" s="46"/>
      <c r="J869" s="46"/>
      <c r="K869" s="46"/>
      <c r="L869" s="46"/>
      <c r="M869" s="46"/>
      <c r="N869" s="46"/>
      <c r="O869" s="46"/>
      <c r="P869" s="46" t="s">
        <v>3405</v>
      </c>
      <c r="Q869" s="70">
        <v>0.0</v>
      </c>
      <c r="R869" s="70">
        <v>0.0</v>
      </c>
      <c r="S869" s="70">
        <v>1.0</v>
      </c>
      <c r="T869" s="70">
        <v>0.0</v>
      </c>
      <c r="U869" s="70">
        <v>0.0</v>
      </c>
      <c r="V869" s="70">
        <v>2.0</v>
      </c>
      <c r="W869" s="70">
        <v>50.0</v>
      </c>
      <c r="X869" s="70">
        <v>100.0</v>
      </c>
      <c r="Y869" s="70">
        <v>150.0</v>
      </c>
      <c r="Z869" s="70">
        <v>100.0</v>
      </c>
      <c r="AA869" s="70">
        <v>150.0</v>
      </c>
      <c r="AB869" s="70">
        <v>50.0</v>
      </c>
      <c r="AC869" s="70">
        <v>600.0</v>
      </c>
      <c r="AD869" s="70">
        <v>100.0</v>
      </c>
      <c r="AE869" s="46"/>
      <c r="AF869" s="70">
        <f t="shared" si="1"/>
        <v>200</v>
      </c>
    </row>
    <row r="870">
      <c r="A870" s="45" t="s">
        <v>3623</v>
      </c>
      <c r="B870" s="105" t="s">
        <v>111</v>
      </c>
      <c r="C870" s="89" t="s">
        <v>177</v>
      </c>
      <c r="D870" s="46"/>
      <c r="E870" s="46"/>
      <c r="F870" s="46" t="s">
        <v>82</v>
      </c>
      <c r="G870" s="46" t="s">
        <v>31</v>
      </c>
      <c r="H870" s="46" t="s">
        <v>31</v>
      </c>
      <c r="I870" s="46"/>
      <c r="J870" s="46"/>
      <c r="K870" s="46"/>
      <c r="L870" s="46"/>
      <c r="M870" s="46"/>
      <c r="N870" s="46"/>
      <c r="O870" s="46"/>
      <c r="P870" s="46" t="s">
        <v>3624</v>
      </c>
      <c r="Q870" s="70">
        <v>0.0</v>
      </c>
      <c r="R870" s="70">
        <v>0.0</v>
      </c>
      <c r="S870" s="70">
        <v>0.0</v>
      </c>
      <c r="T870" s="70">
        <v>3.0</v>
      </c>
      <c r="U870" s="70">
        <v>0.0</v>
      </c>
      <c r="V870" s="70">
        <v>0.0</v>
      </c>
      <c r="W870" s="70">
        <v>80.0</v>
      </c>
      <c r="X870" s="70">
        <v>110.0</v>
      </c>
      <c r="Y870" s="70">
        <v>60.0</v>
      </c>
      <c r="Z870" s="70">
        <v>150.0</v>
      </c>
      <c r="AA870" s="70">
        <v>130.0</v>
      </c>
      <c r="AB870" s="70">
        <v>70.0</v>
      </c>
      <c r="AC870" s="70">
        <v>600.0</v>
      </c>
      <c r="AD870" s="70">
        <v>100.0</v>
      </c>
      <c r="AE870" s="46"/>
      <c r="AF870" s="70">
        <f t="shared" si="1"/>
        <v>260</v>
      </c>
    </row>
    <row r="871">
      <c r="A871" s="45" t="s">
        <v>2719</v>
      </c>
      <c r="B871" s="105" t="s">
        <v>111</v>
      </c>
      <c r="C871" s="80" t="s">
        <v>147</v>
      </c>
      <c r="D871" s="46"/>
      <c r="E871" s="46"/>
      <c r="F871" s="46" t="s">
        <v>82</v>
      </c>
      <c r="G871" s="46" t="s">
        <v>31</v>
      </c>
      <c r="H871" s="46" t="s">
        <v>31</v>
      </c>
      <c r="I871" s="46"/>
      <c r="J871" s="46"/>
      <c r="K871" s="46"/>
      <c r="L871" s="46"/>
      <c r="M871" s="46"/>
      <c r="N871" s="46"/>
      <c r="O871" s="46"/>
      <c r="P871" s="46" t="s">
        <v>3624</v>
      </c>
      <c r="Q871" s="70">
        <v>0.0</v>
      </c>
      <c r="R871" s="70">
        <v>0.0</v>
      </c>
      <c r="S871" s="70">
        <v>0.0</v>
      </c>
      <c r="T871" s="70">
        <v>3.0</v>
      </c>
      <c r="U871" s="70">
        <v>0.0</v>
      </c>
      <c r="V871" s="70">
        <v>0.0</v>
      </c>
      <c r="W871" s="70">
        <v>80.0</v>
      </c>
      <c r="X871" s="70">
        <v>160.0</v>
      </c>
      <c r="Y871" s="70">
        <v>60.0</v>
      </c>
      <c r="Z871" s="70">
        <v>170.0</v>
      </c>
      <c r="AA871" s="70">
        <v>130.0</v>
      </c>
      <c r="AB871" s="70">
        <v>80.0</v>
      </c>
      <c r="AC871" s="70">
        <v>680.0</v>
      </c>
      <c r="AD871" s="70">
        <v>113.33</v>
      </c>
      <c r="AE871" s="46"/>
      <c r="AF871" s="70">
        <f t="shared" si="1"/>
        <v>330</v>
      </c>
    </row>
    <row r="872">
      <c r="A872" s="45" t="s">
        <v>1319</v>
      </c>
      <c r="B872" s="95" t="s">
        <v>33</v>
      </c>
      <c r="C872" s="93" t="s">
        <v>44</v>
      </c>
      <c r="D872" s="46"/>
      <c r="E872" s="46"/>
      <c r="F872" s="46" t="s">
        <v>82</v>
      </c>
      <c r="G872" s="46" t="s">
        <v>31</v>
      </c>
      <c r="H872" s="46" t="s">
        <v>31</v>
      </c>
      <c r="I872" s="46"/>
      <c r="J872" s="46"/>
      <c r="K872" s="46"/>
      <c r="L872" s="46"/>
      <c r="M872" s="46"/>
      <c r="N872" s="46"/>
      <c r="O872" s="46"/>
      <c r="P872" s="46" t="s">
        <v>3625</v>
      </c>
      <c r="Q872" s="70">
        <v>0.0</v>
      </c>
      <c r="R872" s="70">
        <v>0.0</v>
      </c>
      <c r="S872" s="70">
        <v>0.0</v>
      </c>
      <c r="T872" s="70">
        <v>3.0</v>
      </c>
      <c r="U872" s="70">
        <v>0.0</v>
      </c>
      <c r="V872" s="70">
        <v>0.0</v>
      </c>
      <c r="W872" s="70">
        <v>80.0</v>
      </c>
      <c r="X872" s="70">
        <v>110.0</v>
      </c>
      <c r="Y872" s="70">
        <v>120.0</v>
      </c>
      <c r="Z872" s="70">
        <v>130.0</v>
      </c>
      <c r="AA872" s="70">
        <v>90.0</v>
      </c>
      <c r="AB872" s="70">
        <v>70.0</v>
      </c>
      <c r="AC872" s="70">
        <v>600.0</v>
      </c>
      <c r="AD872" s="70">
        <v>100.0</v>
      </c>
      <c r="AE872" s="46"/>
      <c r="AF872" s="70">
        <f t="shared" si="1"/>
        <v>240</v>
      </c>
    </row>
    <row r="873">
      <c r="A873" s="45" t="s">
        <v>1615</v>
      </c>
      <c r="B873" s="99" t="s">
        <v>29</v>
      </c>
      <c r="C873" s="97" t="s">
        <v>56</v>
      </c>
      <c r="D873" s="46" t="s">
        <v>177</v>
      </c>
      <c r="E873" s="46"/>
      <c r="F873" s="46">
        <v>1.0</v>
      </c>
      <c r="G873" s="46"/>
      <c r="H873" s="46"/>
      <c r="I873" s="46"/>
      <c r="J873" s="46"/>
      <c r="K873" s="46"/>
      <c r="L873" s="46"/>
      <c r="M873" s="46"/>
      <c r="N873" s="46"/>
      <c r="O873" s="46"/>
      <c r="P873" s="46" t="s">
        <v>3626</v>
      </c>
      <c r="Q873" s="70">
        <v>2.0</v>
      </c>
      <c r="R873" s="70">
        <v>0.0</v>
      </c>
      <c r="S873" s="70">
        <v>0.0</v>
      </c>
      <c r="T873" s="70">
        <v>0.0</v>
      </c>
      <c r="U873" s="70">
        <v>2.0</v>
      </c>
      <c r="V873" s="70">
        <v>0.0</v>
      </c>
      <c r="W873" s="70">
        <v>78.0</v>
      </c>
      <c r="X873" s="70">
        <v>75.0</v>
      </c>
      <c r="Y873" s="70">
        <v>75.0</v>
      </c>
      <c r="Z873" s="70">
        <v>70.0</v>
      </c>
      <c r="AA873" s="70">
        <v>70.0</v>
      </c>
      <c r="AB873" s="70">
        <v>52.0</v>
      </c>
      <c r="AC873" s="70">
        <v>420.0</v>
      </c>
      <c r="AD873" s="70">
        <v>70.0</v>
      </c>
      <c r="AE873" s="46"/>
      <c r="AF873" s="70">
        <f t="shared" si="1"/>
        <v>145</v>
      </c>
    </row>
    <row r="874">
      <c r="A874" s="45" t="s">
        <v>1418</v>
      </c>
      <c r="B874" s="99" t="s">
        <v>29</v>
      </c>
      <c r="C874" s="89" t="s">
        <v>177</v>
      </c>
      <c r="D874" s="46"/>
      <c r="E874" s="46"/>
      <c r="F874" s="46">
        <v>0.0</v>
      </c>
      <c r="G874" s="46" t="s">
        <v>31</v>
      </c>
      <c r="H874" s="46"/>
      <c r="I874" s="46"/>
      <c r="J874" s="46"/>
      <c r="K874" s="46"/>
      <c r="L874" s="46"/>
      <c r="M874" s="46"/>
      <c r="N874" s="46"/>
      <c r="O874" s="46"/>
      <c r="P874" s="46" t="s">
        <v>3627</v>
      </c>
      <c r="Q874" s="70">
        <v>0.0</v>
      </c>
      <c r="R874" s="70">
        <v>3.0</v>
      </c>
      <c r="S874" s="70">
        <v>0.0</v>
      </c>
      <c r="T874" s="70">
        <v>0.0</v>
      </c>
      <c r="U874" s="70">
        <v>0.0</v>
      </c>
      <c r="V874" s="70">
        <v>0.0</v>
      </c>
      <c r="W874" s="70">
        <v>78.0</v>
      </c>
      <c r="X874" s="70">
        <v>107.0</v>
      </c>
      <c r="Y874" s="70">
        <v>75.0</v>
      </c>
      <c r="Z874" s="70">
        <v>100.0</v>
      </c>
      <c r="AA874" s="70">
        <v>100.0</v>
      </c>
      <c r="AB874" s="70">
        <v>70.0</v>
      </c>
      <c r="AC874" s="70">
        <v>530.0</v>
      </c>
      <c r="AD874" s="70">
        <v>88.33</v>
      </c>
      <c r="AE874" s="46"/>
      <c r="AF874" s="70">
        <f t="shared" si="1"/>
        <v>207</v>
      </c>
    </row>
    <row r="875">
      <c r="A875" s="45" t="s">
        <v>1576</v>
      </c>
      <c r="B875" s="95" t="s">
        <v>33</v>
      </c>
      <c r="C875" s="46"/>
      <c r="D875" s="46" t="s">
        <v>147</v>
      </c>
      <c r="E875" s="46"/>
      <c r="F875" s="46">
        <v>1.0</v>
      </c>
      <c r="G875" s="46"/>
      <c r="H875" s="46"/>
      <c r="I875" s="46"/>
      <c r="J875" s="46"/>
      <c r="K875" s="46"/>
      <c r="L875" s="46"/>
      <c r="M875" s="46"/>
      <c r="N875" s="46"/>
      <c r="O875" s="46"/>
      <c r="P875" s="46" t="s">
        <v>3628</v>
      </c>
      <c r="Q875" s="70">
        <v>0.0</v>
      </c>
      <c r="R875" s="70">
        <v>0.0</v>
      </c>
      <c r="S875" s="70">
        <v>0.0</v>
      </c>
      <c r="T875" s="70">
        <v>0.0</v>
      </c>
      <c r="U875" s="70">
        <v>0.0</v>
      </c>
      <c r="V875" s="70">
        <v>0.0</v>
      </c>
      <c r="W875" s="70">
        <v>65.0</v>
      </c>
      <c r="X875" s="70">
        <v>85.0</v>
      </c>
      <c r="Y875" s="70">
        <v>50.0</v>
      </c>
      <c r="Z875" s="70">
        <v>80.0</v>
      </c>
      <c r="AA875" s="70">
        <v>50.0</v>
      </c>
      <c r="AB875" s="70">
        <v>90.0</v>
      </c>
      <c r="AC875" s="70">
        <v>420.0</v>
      </c>
      <c r="AD875" s="70">
        <v>70.0</v>
      </c>
      <c r="AE875" s="46"/>
      <c r="AF875" s="70">
        <f t="shared" si="1"/>
        <v>165</v>
      </c>
    </row>
    <row r="876">
      <c r="A876" s="45" t="s">
        <v>1640</v>
      </c>
      <c r="B876" s="95" t="s">
        <v>33</v>
      </c>
      <c r="C876" s="80" t="s">
        <v>147</v>
      </c>
      <c r="D876" s="46"/>
      <c r="E876" s="46"/>
      <c r="F876" s="46">
        <v>0.0</v>
      </c>
      <c r="G876" s="46" t="s">
        <v>31</v>
      </c>
      <c r="H876" s="46"/>
      <c r="I876" s="46"/>
      <c r="J876" s="46"/>
      <c r="K876" s="46"/>
      <c r="L876" s="46"/>
      <c r="M876" s="46"/>
      <c r="N876" s="46"/>
      <c r="O876" s="46"/>
      <c r="P876" s="46" t="s">
        <v>3629</v>
      </c>
      <c r="Q876" s="70">
        <v>0.0</v>
      </c>
      <c r="R876" s="70">
        <v>3.0</v>
      </c>
      <c r="S876" s="70">
        <v>0.0</v>
      </c>
      <c r="T876" s="70">
        <v>0.0</v>
      </c>
      <c r="U876" s="70">
        <v>0.0</v>
      </c>
      <c r="V876" s="70">
        <v>0.0</v>
      </c>
      <c r="W876" s="70">
        <v>95.0</v>
      </c>
      <c r="X876" s="70">
        <v>115.0</v>
      </c>
      <c r="Y876" s="70">
        <v>90.0</v>
      </c>
      <c r="Z876" s="70">
        <v>80.0</v>
      </c>
      <c r="AA876" s="70">
        <v>90.0</v>
      </c>
      <c r="AB876" s="70">
        <v>60.0</v>
      </c>
      <c r="AC876" s="70">
        <v>530.0</v>
      </c>
      <c r="AD876" s="70">
        <v>88.33</v>
      </c>
      <c r="AE876" s="46"/>
      <c r="AF876" s="70">
        <f t="shared" si="1"/>
        <v>195</v>
      </c>
    </row>
    <row r="877">
      <c r="A877" s="45" t="s">
        <v>1603</v>
      </c>
      <c r="B877" s="93" t="s">
        <v>44</v>
      </c>
      <c r="C877" s="46"/>
      <c r="D877" s="46" t="s">
        <v>172</v>
      </c>
      <c r="E877" s="46"/>
      <c r="F877" s="46">
        <v>1.0</v>
      </c>
      <c r="G877" s="46"/>
      <c r="H877" s="46"/>
      <c r="I877" s="46"/>
      <c r="J877" s="46"/>
      <c r="K877" s="46"/>
      <c r="L877" s="46"/>
      <c r="M877" s="46"/>
      <c r="N877" s="46"/>
      <c r="O877" s="46"/>
      <c r="P877" s="46" t="s">
        <v>3630</v>
      </c>
      <c r="Q877" s="70">
        <v>0.0</v>
      </c>
      <c r="R877" s="70">
        <v>0.0</v>
      </c>
      <c r="S877" s="70">
        <v>0.0</v>
      </c>
      <c r="T877" s="70">
        <v>2.0</v>
      </c>
      <c r="U877" s="70">
        <v>0.0</v>
      </c>
      <c r="V877" s="70">
        <v>0.0</v>
      </c>
      <c r="W877" s="70">
        <v>60.0</v>
      </c>
      <c r="X877" s="70">
        <v>69.0</v>
      </c>
      <c r="Y877" s="70">
        <v>69.0</v>
      </c>
      <c r="Z877" s="70">
        <v>91.0</v>
      </c>
      <c r="AA877" s="70">
        <v>81.0</v>
      </c>
      <c r="AB877" s="70">
        <v>50.0</v>
      </c>
      <c r="AC877" s="70">
        <v>420.0</v>
      </c>
      <c r="AD877" s="70">
        <v>70.0</v>
      </c>
      <c r="AE877" s="46"/>
      <c r="AF877" s="70">
        <f t="shared" si="1"/>
        <v>160</v>
      </c>
    </row>
    <row r="878">
      <c r="A878" s="45" t="s">
        <v>1372</v>
      </c>
      <c r="B878" s="93" t="s">
        <v>44</v>
      </c>
      <c r="C878" s="103" t="s">
        <v>172</v>
      </c>
      <c r="D878" s="46"/>
      <c r="E878" s="46"/>
      <c r="F878" s="46">
        <v>0.0</v>
      </c>
      <c r="G878" s="46" t="s">
        <v>31</v>
      </c>
      <c r="H878" s="46"/>
      <c r="I878" s="46"/>
      <c r="J878" s="46"/>
      <c r="K878" s="46"/>
      <c r="L878" s="46"/>
      <c r="M878" s="46"/>
      <c r="N878" s="46"/>
      <c r="O878" s="46"/>
      <c r="P878" s="46" t="s">
        <v>3631</v>
      </c>
      <c r="Q878" s="70">
        <v>0.0</v>
      </c>
      <c r="R878" s="70">
        <v>0.0</v>
      </c>
      <c r="S878" s="70">
        <v>0.0</v>
      </c>
      <c r="T878" s="70">
        <v>3.0</v>
      </c>
      <c r="U878" s="70">
        <v>0.0</v>
      </c>
      <c r="V878" s="70">
        <v>0.0</v>
      </c>
      <c r="W878" s="70">
        <v>80.0</v>
      </c>
      <c r="X878" s="70">
        <v>74.0</v>
      </c>
      <c r="Y878" s="70">
        <v>74.0</v>
      </c>
      <c r="Z878" s="70">
        <v>126.0</v>
      </c>
      <c r="AA878" s="70">
        <v>116.0</v>
      </c>
      <c r="AB878" s="70">
        <v>60.0</v>
      </c>
      <c r="AC878" s="70">
        <v>530.0</v>
      </c>
      <c r="AD878" s="70">
        <v>88.33</v>
      </c>
      <c r="AE878" s="46"/>
      <c r="AF878" s="70">
        <f t="shared" si="1"/>
        <v>200</v>
      </c>
    </row>
    <row r="879">
      <c r="A879" s="45" t="s">
        <v>1204</v>
      </c>
      <c r="B879" s="69" t="s">
        <v>30</v>
      </c>
      <c r="C879" s="95" t="s">
        <v>33</v>
      </c>
      <c r="D879" s="46"/>
      <c r="E879" s="46"/>
      <c r="F879" s="46">
        <v>0.0</v>
      </c>
      <c r="G879" s="46" t="s">
        <v>31</v>
      </c>
      <c r="H879" s="46"/>
      <c r="I879" s="46"/>
      <c r="J879" s="46"/>
      <c r="K879" s="46"/>
      <c r="L879" s="46"/>
      <c r="M879" s="46"/>
      <c r="N879" s="46"/>
      <c r="O879" s="46"/>
      <c r="P879" s="46" t="s">
        <v>3632</v>
      </c>
      <c r="Q879" s="70">
        <v>0.0</v>
      </c>
      <c r="R879" s="70">
        <v>0.0</v>
      </c>
      <c r="S879" s="70">
        <v>0.0</v>
      </c>
      <c r="T879" s="70">
        <v>0.0</v>
      </c>
      <c r="U879" s="70">
        <v>0.0</v>
      </c>
      <c r="V879" s="70">
        <v>0.0</v>
      </c>
      <c r="W879" s="70">
        <v>68.0</v>
      </c>
      <c r="X879" s="70">
        <v>64.0</v>
      </c>
      <c r="Y879" s="70">
        <v>60.0</v>
      </c>
      <c r="Z879" s="70">
        <v>111.0</v>
      </c>
      <c r="AA879" s="70">
        <v>60.0</v>
      </c>
      <c r="AB879" s="70">
        <v>117.0</v>
      </c>
      <c r="AC879" s="70">
        <v>480.0</v>
      </c>
      <c r="AD879" s="70">
        <v>80.0</v>
      </c>
      <c r="AE879" s="46"/>
      <c r="AF879" s="70">
        <f t="shared" si="1"/>
        <v>175</v>
      </c>
    </row>
    <row r="880">
      <c r="A880" s="45" t="s">
        <v>1512</v>
      </c>
      <c r="B880" s="99" t="s">
        <v>29</v>
      </c>
      <c r="C880" s="46"/>
      <c r="D880" s="46"/>
      <c r="E880" s="46"/>
      <c r="F880" s="46">
        <v>1.0</v>
      </c>
      <c r="G880" s="46"/>
      <c r="H880" s="46"/>
      <c r="I880" s="46"/>
      <c r="J880" s="46"/>
      <c r="K880" s="46"/>
      <c r="L880" s="46"/>
      <c r="M880" s="46"/>
      <c r="N880" s="46"/>
      <c r="O880" s="46"/>
      <c r="P880" s="46" t="s">
        <v>3633</v>
      </c>
      <c r="Q880" s="70">
        <v>0.0</v>
      </c>
      <c r="R880" s="70">
        <v>0.0</v>
      </c>
      <c r="S880" s="70">
        <v>0.0</v>
      </c>
      <c r="T880" s="70">
        <v>0.0</v>
      </c>
      <c r="U880" s="70">
        <v>0.0</v>
      </c>
      <c r="V880" s="70">
        <v>0.0</v>
      </c>
      <c r="W880" s="70">
        <v>52.0</v>
      </c>
      <c r="X880" s="70">
        <v>40.0</v>
      </c>
      <c r="Y880" s="70">
        <v>48.0</v>
      </c>
      <c r="Z880" s="70">
        <v>40.0</v>
      </c>
      <c r="AA880" s="70">
        <v>48.0</v>
      </c>
      <c r="AB880" s="70">
        <v>62.0</v>
      </c>
      <c r="AC880" s="70">
        <v>290.0</v>
      </c>
      <c r="AD880" s="70">
        <v>48.33</v>
      </c>
      <c r="AE880" s="46"/>
      <c r="AF880" s="70">
        <f t="shared" si="1"/>
        <v>80</v>
      </c>
    </row>
    <row r="881">
      <c r="A881" s="45" t="s">
        <v>1220</v>
      </c>
      <c r="B881" s="99" t="s">
        <v>29</v>
      </c>
      <c r="C881" s="46"/>
      <c r="D881" s="46"/>
      <c r="E881" s="46"/>
      <c r="F881" s="46">
        <v>0.0</v>
      </c>
      <c r="G881" s="46" t="s">
        <v>31</v>
      </c>
      <c r="H881" s="46"/>
      <c r="I881" s="46"/>
      <c r="J881" s="46"/>
      <c r="K881" s="46"/>
      <c r="L881" s="46"/>
      <c r="M881" s="46"/>
      <c r="N881" s="46"/>
      <c r="O881" s="46"/>
      <c r="P881" s="46" t="s">
        <v>3634</v>
      </c>
      <c r="Q881" s="70">
        <v>0.0</v>
      </c>
      <c r="R881" s="70">
        <v>3.0</v>
      </c>
      <c r="S881" s="70">
        <v>0.0</v>
      </c>
      <c r="T881" s="70">
        <v>0.0</v>
      </c>
      <c r="U881" s="70">
        <v>0.0</v>
      </c>
      <c r="V881" s="70">
        <v>0.0</v>
      </c>
      <c r="W881" s="70">
        <v>72.0</v>
      </c>
      <c r="X881" s="70">
        <v>120.0</v>
      </c>
      <c r="Y881" s="70">
        <v>98.0</v>
      </c>
      <c r="Z881" s="70">
        <v>50.0</v>
      </c>
      <c r="AA881" s="70">
        <v>98.0</v>
      </c>
      <c r="AB881" s="70">
        <v>72.0</v>
      </c>
      <c r="AC881" s="70">
        <v>510.0</v>
      </c>
      <c r="AD881" s="70">
        <v>85.0</v>
      </c>
      <c r="AE881" s="46"/>
      <c r="AF881" s="70">
        <f t="shared" si="1"/>
        <v>170</v>
      </c>
    </row>
    <row r="882">
      <c r="A882" s="45" t="s">
        <v>1646</v>
      </c>
      <c r="B882" s="102" t="s">
        <v>71</v>
      </c>
      <c r="C882" s="46"/>
      <c r="D882" s="46"/>
      <c r="E882" s="46"/>
      <c r="F882" s="46">
        <v>0.0</v>
      </c>
      <c r="G882" s="46" t="s">
        <v>31</v>
      </c>
      <c r="H882" s="46"/>
      <c r="I882" s="46"/>
      <c r="J882" s="46"/>
      <c r="K882" s="46"/>
      <c r="L882" s="46"/>
      <c r="M882" s="46"/>
      <c r="N882" s="46"/>
      <c r="O882" s="46"/>
      <c r="P882" s="46" t="s">
        <v>3635</v>
      </c>
      <c r="Q882" s="70">
        <v>3.0</v>
      </c>
      <c r="R882" s="70">
        <v>0.0</v>
      </c>
      <c r="S882" s="70">
        <v>0.0</v>
      </c>
      <c r="T882" s="70">
        <v>0.0</v>
      </c>
      <c r="U882" s="70">
        <v>3.0</v>
      </c>
      <c r="V882" s="70">
        <v>0.0</v>
      </c>
      <c r="W882" s="70">
        <v>95.0</v>
      </c>
      <c r="X882" s="70">
        <v>95.0</v>
      </c>
      <c r="Y882" s="70">
        <v>95.0</v>
      </c>
      <c r="Z882" s="70">
        <v>95.0</v>
      </c>
      <c r="AA882" s="70">
        <v>95.0</v>
      </c>
      <c r="AB882" s="70">
        <v>95.0</v>
      </c>
      <c r="AC882" s="70">
        <v>570.0</v>
      </c>
      <c r="AD882" s="70">
        <v>95.0</v>
      </c>
      <c r="AE882" s="46"/>
      <c r="AF882" s="70">
        <f t="shared" si="1"/>
        <v>190</v>
      </c>
    </row>
    <row r="883">
      <c r="A883" s="45" t="s">
        <v>2717</v>
      </c>
      <c r="B883" s="104" t="s">
        <v>186</v>
      </c>
      <c r="C883" s="98" t="s">
        <v>226</v>
      </c>
      <c r="D883" s="46"/>
      <c r="E883" s="46"/>
      <c r="F883" s="46">
        <v>0.0</v>
      </c>
      <c r="G883" s="46" t="s">
        <v>31</v>
      </c>
      <c r="H883" s="46"/>
      <c r="I883" s="46"/>
      <c r="J883" s="46"/>
      <c r="K883" s="46"/>
      <c r="L883" s="46"/>
      <c r="M883" s="46"/>
      <c r="N883" s="46"/>
      <c r="O883" s="46"/>
      <c r="P883" s="46" t="s">
        <v>3636</v>
      </c>
      <c r="Q883" s="70">
        <v>0.0</v>
      </c>
      <c r="R883" s="70">
        <v>0.0</v>
      </c>
      <c r="S883" s="70">
        <v>2.0</v>
      </c>
      <c r="T883" s="70">
        <v>0.0</v>
      </c>
      <c r="U883" s="70">
        <v>0.0</v>
      </c>
      <c r="V883" s="70">
        <v>0.0</v>
      </c>
      <c r="W883" s="70">
        <v>55.0</v>
      </c>
      <c r="X883" s="70">
        <v>75.0</v>
      </c>
      <c r="Y883" s="70">
        <v>90.0</v>
      </c>
      <c r="Z883" s="70">
        <v>65.0</v>
      </c>
      <c r="AA883" s="70">
        <v>70.0</v>
      </c>
      <c r="AB883" s="70">
        <v>65.0</v>
      </c>
      <c r="AC883" s="70">
        <v>420.0</v>
      </c>
      <c r="AD883" s="70">
        <v>70.0</v>
      </c>
      <c r="AE883" s="46"/>
      <c r="AF883" s="70">
        <f t="shared" si="1"/>
        <v>140</v>
      </c>
    </row>
    <row r="884">
      <c r="A884" s="45" t="s">
        <v>2720</v>
      </c>
      <c r="B884" s="104" t="s">
        <v>186</v>
      </c>
      <c r="C884" s="98" t="s">
        <v>226</v>
      </c>
      <c r="D884" s="46"/>
      <c r="E884" s="46"/>
      <c r="F884" s="46">
        <v>0.0</v>
      </c>
      <c r="G884" s="46" t="s">
        <v>31</v>
      </c>
      <c r="H884" s="46"/>
      <c r="I884" s="46"/>
      <c r="J884" s="46"/>
      <c r="K884" s="46"/>
      <c r="L884" s="46"/>
      <c r="M884" s="46"/>
      <c r="N884" s="46"/>
      <c r="O884" s="46"/>
      <c r="P884" s="46" t="s">
        <v>3637</v>
      </c>
      <c r="Q884" s="70">
        <v>0.0</v>
      </c>
      <c r="R884" s="70">
        <v>0.0</v>
      </c>
      <c r="S884" s="70">
        <v>3.0</v>
      </c>
      <c r="T884" s="70">
        <v>0.0</v>
      </c>
      <c r="U884" s="70">
        <v>0.0</v>
      </c>
      <c r="V884" s="70">
        <v>0.0</v>
      </c>
      <c r="W884" s="70">
        <v>75.0</v>
      </c>
      <c r="X884" s="70">
        <v>110.0</v>
      </c>
      <c r="Y884" s="70">
        <v>125.0</v>
      </c>
      <c r="Z884" s="70">
        <v>100.0</v>
      </c>
      <c r="AA884" s="70">
        <v>105.0</v>
      </c>
      <c r="AB884" s="70">
        <v>85.0</v>
      </c>
      <c r="AC884" s="70">
        <v>600.0</v>
      </c>
      <c r="AD884" s="70">
        <v>100.0</v>
      </c>
      <c r="AE884" s="46"/>
      <c r="AF884" s="70">
        <f t="shared" si="1"/>
        <v>210</v>
      </c>
    </row>
    <row r="885">
      <c r="A885" s="45" t="s">
        <v>2731</v>
      </c>
      <c r="B885" s="107" t="s">
        <v>81</v>
      </c>
      <c r="C885" s="103" t="s">
        <v>172</v>
      </c>
      <c r="D885" s="46"/>
      <c r="E885" s="46"/>
      <c r="F885" s="46" t="s">
        <v>82</v>
      </c>
      <c r="G885" s="46" t="s">
        <v>31</v>
      </c>
      <c r="H885" s="46" t="s">
        <v>31</v>
      </c>
      <c r="I885" s="46"/>
      <c r="J885" s="46"/>
      <c r="K885" s="46"/>
      <c r="L885" s="46"/>
      <c r="M885" s="46"/>
      <c r="N885" s="46"/>
      <c r="O885" s="46"/>
      <c r="P885" s="46" t="s">
        <v>3638</v>
      </c>
      <c r="Q885" s="70">
        <v>0.0</v>
      </c>
      <c r="R885" s="70">
        <v>0.0</v>
      </c>
      <c r="S885" s="70">
        <v>0.0</v>
      </c>
      <c r="T885" s="70">
        <v>0.0</v>
      </c>
      <c r="U885" s="70">
        <v>0.0</v>
      </c>
      <c r="V885" s="70">
        <v>0.0</v>
      </c>
      <c r="W885" s="70">
        <v>70.0</v>
      </c>
      <c r="X885" s="70">
        <v>115.0</v>
      </c>
      <c r="Y885" s="70">
        <v>85.0</v>
      </c>
      <c r="Z885" s="70">
        <v>95.0</v>
      </c>
      <c r="AA885" s="70">
        <v>75.0</v>
      </c>
      <c r="AB885" s="70">
        <v>130.0</v>
      </c>
      <c r="AC885" s="70">
        <v>570.0</v>
      </c>
      <c r="AD885" s="70">
        <v>95.0</v>
      </c>
      <c r="AE885" s="46"/>
      <c r="AF885" s="70">
        <f t="shared" si="1"/>
        <v>210</v>
      </c>
    </row>
    <row r="886">
      <c r="A886" s="45" t="s">
        <v>2732</v>
      </c>
      <c r="B886" s="105" t="s">
        <v>111</v>
      </c>
      <c r="C886" s="103" t="s">
        <v>172</v>
      </c>
      <c r="D886" s="46"/>
      <c r="E886" s="46"/>
      <c r="F886" s="46" t="s">
        <v>82</v>
      </c>
      <c r="G886" s="46" t="s">
        <v>31</v>
      </c>
      <c r="H886" s="46" t="s">
        <v>31</v>
      </c>
      <c r="I886" s="46"/>
      <c r="J886" s="46"/>
      <c r="K886" s="46"/>
      <c r="L886" s="46"/>
      <c r="M886" s="46"/>
      <c r="N886" s="46"/>
      <c r="O886" s="46"/>
      <c r="P886" s="46" t="s">
        <v>3639</v>
      </c>
      <c r="Q886" s="70">
        <v>0.0</v>
      </c>
      <c r="R886" s="70">
        <v>0.0</v>
      </c>
      <c r="S886" s="70">
        <v>0.0</v>
      </c>
      <c r="T886" s="70">
        <v>3.0</v>
      </c>
      <c r="U886" s="70">
        <v>0.0</v>
      </c>
      <c r="V886" s="70">
        <v>0.0</v>
      </c>
      <c r="W886" s="70">
        <v>70.0</v>
      </c>
      <c r="X886" s="70">
        <v>85.0</v>
      </c>
      <c r="Y886" s="70">
        <v>75.0</v>
      </c>
      <c r="Z886" s="70">
        <v>130.0</v>
      </c>
      <c r="AA886" s="70">
        <v>115.0</v>
      </c>
      <c r="AB886" s="70">
        <v>95.0</v>
      </c>
      <c r="AC886" s="70">
        <v>570.0</v>
      </c>
      <c r="AD886" s="70">
        <v>95.0</v>
      </c>
      <c r="AE886" s="46"/>
      <c r="AF886" s="70">
        <f t="shared" si="1"/>
        <v>215</v>
      </c>
    </row>
    <row r="887">
      <c r="A887" s="45" t="s">
        <v>2729</v>
      </c>
      <c r="B887" s="99" t="s">
        <v>29</v>
      </c>
      <c r="C887" s="103" t="s">
        <v>172</v>
      </c>
      <c r="D887" s="46"/>
      <c r="E887" s="46"/>
      <c r="F887" s="46" t="s">
        <v>82</v>
      </c>
      <c r="G887" s="46" t="s">
        <v>31</v>
      </c>
      <c r="H887" s="46" t="s">
        <v>31</v>
      </c>
      <c r="I887" s="46"/>
      <c r="J887" s="46"/>
      <c r="K887" s="46"/>
      <c r="L887" s="46"/>
      <c r="M887" s="46"/>
      <c r="N887" s="46"/>
      <c r="O887" s="46"/>
      <c r="P887" s="46" t="s">
        <v>3640</v>
      </c>
      <c r="Q887" s="70">
        <v>0.0</v>
      </c>
      <c r="R887" s="70">
        <v>3.0</v>
      </c>
      <c r="S887" s="70">
        <v>0.0</v>
      </c>
      <c r="T887" s="70">
        <v>0.0</v>
      </c>
      <c r="U887" s="70">
        <v>0.0</v>
      </c>
      <c r="V887" s="70">
        <v>0.0</v>
      </c>
      <c r="W887" s="70">
        <v>70.0</v>
      </c>
      <c r="X887" s="70">
        <v>130.0</v>
      </c>
      <c r="Y887" s="70">
        <v>115.0</v>
      </c>
      <c r="Z887" s="70">
        <v>85.0</v>
      </c>
      <c r="AA887" s="70">
        <v>95.0</v>
      </c>
      <c r="AB887" s="70">
        <v>75.0</v>
      </c>
      <c r="AC887" s="70">
        <v>570.0</v>
      </c>
      <c r="AD887" s="70">
        <v>95.0</v>
      </c>
      <c r="AE887" s="46"/>
      <c r="AF887" s="70">
        <f t="shared" si="1"/>
        <v>215</v>
      </c>
    </row>
    <row r="888">
      <c r="A888" s="45" t="s">
        <v>2730</v>
      </c>
      <c r="B888" s="93" t="s">
        <v>44</v>
      </c>
      <c r="C888" s="103" t="s">
        <v>172</v>
      </c>
      <c r="D888" s="46"/>
      <c r="E888" s="46"/>
      <c r="F888" s="46" t="s">
        <v>82</v>
      </c>
      <c r="G888" s="46" t="s">
        <v>31</v>
      </c>
      <c r="H888" s="46" t="s">
        <v>31</v>
      </c>
      <c r="I888" s="46"/>
      <c r="J888" s="46"/>
      <c r="K888" s="46"/>
      <c r="L888" s="46"/>
      <c r="M888" s="46"/>
      <c r="N888" s="46"/>
      <c r="O888" s="46"/>
      <c r="P888" s="46" t="s">
        <v>3641</v>
      </c>
      <c r="Q888" s="70">
        <v>0.0</v>
      </c>
      <c r="R888" s="70">
        <v>0.0</v>
      </c>
      <c r="S888" s="70">
        <v>0.0</v>
      </c>
      <c r="T888" s="70">
        <v>0.0</v>
      </c>
      <c r="U888" s="70">
        <v>0.0</v>
      </c>
      <c r="V888" s="70">
        <v>3.0</v>
      </c>
      <c r="W888" s="70">
        <v>70.0</v>
      </c>
      <c r="X888" s="70">
        <v>75.0</v>
      </c>
      <c r="Y888" s="70">
        <v>115.0</v>
      </c>
      <c r="Z888" s="70">
        <v>95.0</v>
      </c>
      <c r="AA888" s="70">
        <v>130.0</v>
      </c>
      <c r="AB888" s="70">
        <v>85.0</v>
      </c>
      <c r="AC888" s="70">
        <v>570.0</v>
      </c>
      <c r="AD888" s="70">
        <v>95.0</v>
      </c>
      <c r="AE888" s="46"/>
      <c r="AF888" s="70">
        <f t="shared" si="1"/>
        <v>170</v>
      </c>
    </row>
    <row r="889">
      <c r="A889" s="45" t="s">
        <v>1426</v>
      </c>
      <c r="B889" s="105" t="s">
        <v>111</v>
      </c>
      <c r="C889" s="46"/>
      <c r="D889" s="46"/>
      <c r="E889" s="46"/>
      <c r="F889" s="46">
        <v>2.0</v>
      </c>
      <c r="G889" s="46"/>
      <c r="H889" s="46" t="s">
        <v>31</v>
      </c>
      <c r="I889" s="46"/>
      <c r="J889" s="46"/>
      <c r="K889" s="46"/>
      <c r="L889" s="46"/>
      <c r="M889" s="46"/>
      <c r="N889" s="46"/>
      <c r="O889" s="46"/>
      <c r="P889" s="46" t="s">
        <v>3642</v>
      </c>
      <c r="Q889" s="70">
        <v>1.0</v>
      </c>
      <c r="R889" s="70">
        <v>0.0</v>
      </c>
      <c r="S889" s="70">
        <v>0.0</v>
      </c>
      <c r="T889" s="70">
        <v>0.0</v>
      </c>
      <c r="U889" s="70">
        <v>1.0</v>
      </c>
      <c r="V889" s="70">
        <v>0.0</v>
      </c>
      <c r="W889" s="70">
        <v>43.0</v>
      </c>
      <c r="X889" s="70">
        <v>29.0</v>
      </c>
      <c r="Y889" s="70">
        <v>31.0</v>
      </c>
      <c r="Z889" s="70">
        <v>29.0</v>
      </c>
      <c r="AA889" s="70">
        <v>31.0</v>
      </c>
      <c r="AB889" s="70">
        <v>37.0</v>
      </c>
      <c r="AC889" s="70">
        <v>200.0</v>
      </c>
      <c r="AD889" s="70">
        <v>33.33</v>
      </c>
      <c r="AE889" s="46"/>
      <c r="AF889" s="70">
        <f t="shared" si="1"/>
        <v>58</v>
      </c>
    </row>
    <row r="890">
      <c r="A890" s="45" t="s">
        <v>1690</v>
      </c>
      <c r="B890" s="105" t="s">
        <v>111</v>
      </c>
      <c r="C890" s="46"/>
      <c r="D890" s="46"/>
      <c r="E890" s="46"/>
      <c r="F890" s="46">
        <v>1.0</v>
      </c>
      <c r="G890" s="46"/>
      <c r="H890" s="46" t="s">
        <v>31</v>
      </c>
      <c r="I890" s="46"/>
      <c r="J890" s="46"/>
      <c r="K890" s="46"/>
      <c r="L890" s="46"/>
      <c r="M890" s="46"/>
      <c r="N890" s="46"/>
      <c r="O890" s="46"/>
      <c r="P890" s="46" t="s">
        <v>3643</v>
      </c>
      <c r="Q890" s="70">
        <v>0.0</v>
      </c>
      <c r="R890" s="70">
        <v>0.0</v>
      </c>
      <c r="S890" s="70">
        <v>1.0</v>
      </c>
      <c r="T890" s="70">
        <v>0.0</v>
      </c>
      <c r="U890" s="70">
        <v>0.0</v>
      </c>
      <c r="V890" s="70">
        <v>1.0</v>
      </c>
      <c r="W890" s="70">
        <v>43.0</v>
      </c>
      <c r="X890" s="70">
        <v>29.0</v>
      </c>
      <c r="Y890" s="70">
        <v>131.0</v>
      </c>
      <c r="Z890" s="70">
        <v>29.0</v>
      </c>
      <c r="AA890" s="70">
        <v>131.0</v>
      </c>
      <c r="AB890" s="70">
        <v>37.0</v>
      </c>
      <c r="AC890" s="70">
        <v>400.0</v>
      </c>
      <c r="AD890" s="70">
        <v>66.67</v>
      </c>
      <c r="AE890" s="46"/>
      <c r="AF890" s="70">
        <f t="shared" si="1"/>
        <v>58</v>
      </c>
    </row>
    <row r="891">
      <c r="A891" s="45" t="s">
        <v>1444</v>
      </c>
      <c r="B891" s="105" t="s">
        <v>111</v>
      </c>
      <c r="C891" s="87" t="s">
        <v>131</v>
      </c>
      <c r="D891" s="46"/>
      <c r="E891" s="46"/>
      <c r="F891" s="46">
        <v>0.0</v>
      </c>
      <c r="G891" s="46" t="s">
        <v>31</v>
      </c>
      <c r="H891" s="46" t="s">
        <v>31</v>
      </c>
      <c r="I891" s="46"/>
      <c r="J891" s="46"/>
      <c r="K891" s="46"/>
      <c r="L891" s="46"/>
      <c r="M891" s="46"/>
      <c r="N891" s="46"/>
      <c r="O891" s="46"/>
      <c r="P891" s="46" t="s">
        <v>3644</v>
      </c>
      <c r="Q891" s="70">
        <v>0.0</v>
      </c>
      <c r="R891" s="70">
        <v>3.0</v>
      </c>
      <c r="S891" s="70">
        <v>0.0</v>
      </c>
      <c r="T891" s="70">
        <v>0.0</v>
      </c>
      <c r="U891" s="70">
        <v>0.0</v>
      </c>
      <c r="V891" s="70">
        <v>0.0</v>
      </c>
      <c r="W891" s="70">
        <v>137.0</v>
      </c>
      <c r="X891" s="70">
        <v>137.0</v>
      </c>
      <c r="Y891" s="70">
        <v>107.0</v>
      </c>
      <c r="Z891" s="70">
        <v>113.0</v>
      </c>
      <c r="AA891" s="70">
        <v>89.0</v>
      </c>
      <c r="AB891" s="70">
        <v>97.0</v>
      </c>
      <c r="AC891" s="70">
        <v>680.0</v>
      </c>
      <c r="AD891" s="70">
        <v>113.33</v>
      </c>
      <c r="AE891" s="46"/>
      <c r="AF891" s="70">
        <f t="shared" si="1"/>
        <v>250</v>
      </c>
    </row>
    <row r="892">
      <c r="A892" s="45" t="s">
        <v>1441</v>
      </c>
      <c r="B892" s="105" t="s">
        <v>111</v>
      </c>
      <c r="C892" s="89" t="s">
        <v>177</v>
      </c>
      <c r="D892" s="46"/>
      <c r="E892" s="46"/>
      <c r="F892" s="46" t="s">
        <v>82</v>
      </c>
      <c r="G892" s="46" t="s">
        <v>31</v>
      </c>
      <c r="H892" s="46" t="s">
        <v>31</v>
      </c>
      <c r="I892" s="46"/>
      <c r="J892" s="46"/>
      <c r="K892" s="46"/>
      <c r="L892" s="46"/>
      <c r="M892" s="46"/>
      <c r="N892" s="46"/>
      <c r="O892" s="46"/>
      <c r="P892" s="46" t="s">
        <v>3645</v>
      </c>
      <c r="Q892" s="70">
        <v>0.0</v>
      </c>
      <c r="R892" s="70">
        <v>0.0</v>
      </c>
      <c r="S892" s="70">
        <v>0.0</v>
      </c>
      <c r="T892" s="70">
        <v>3.0</v>
      </c>
      <c r="U892" s="70">
        <v>0.0</v>
      </c>
      <c r="V892" s="70">
        <v>0.0</v>
      </c>
      <c r="W892" s="70">
        <v>137.0</v>
      </c>
      <c r="X892" s="70">
        <v>113.0</v>
      </c>
      <c r="Y892" s="70">
        <v>89.0</v>
      </c>
      <c r="Z892" s="70">
        <v>137.0</v>
      </c>
      <c r="AA892" s="70">
        <v>107.0</v>
      </c>
      <c r="AB892" s="70">
        <v>97.0</v>
      </c>
      <c r="AC892" s="70">
        <v>680.0</v>
      </c>
      <c r="AD892" s="70">
        <v>113.33</v>
      </c>
      <c r="AE892" s="46"/>
      <c r="AF892" s="70">
        <f t="shared" si="1"/>
        <v>250</v>
      </c>
    </row>
    <row r="893">
      <c r="A893" s="45" t="s">
        <v>1336</v>
      </c>
      <c r="B893" s="101" t="s">
        <v>121</v>
      </c>
      <c r="C893" s="69" t="s">
        <v>30</v>
      </c>
      <c r="D893" s="46"/>
      <c r="E893" s="46"/>
      <c r="F893" s="46" t="s">
        <v>82</v>
      </c>
      <c r="G893" s="46" t="s">
        <v>31</v>
      </c>
      <c r="H893" s="46" t="s">
        <v>31</v>
      </c>
      <c r="I893" s="46"/>
      <c r="J893" s="46"/>
      <c r="K893" s="46"/>
      <c r="L893" s="46"/>
      <c r="M893" s="46"/>
      <c r="N893" s="46"/>
      <c r="O893" s="46"/>
      <c r="P893" s="46" t="s">
        <v>3646</v>
      </c>
      <c r="Q893" s="70">
        <v>0.0</v>
      </c>
      <c r="R893" s="70">
        <v>0.0</v>
      </c>
      <c r="S893" s="70">
        <v>0.0</v>
      </c>
      <c r="T893" s="70">
        <v>0.0</v>
      </c>
      <c r="U893" s="70">
        <v>0.0</v>
      </c>
      <c r="V893" s="70">
        <v>3.0</v>
      </c>
      <c r="W893" s="70">
        <v>109.0</v>
      </c>
      <c r="X893" s="70">
        <v>53.0</v>
      </c>
      <c r="Y893" s="70">
        <v>47.0</v>
      </c>
      <c r="Z893" s="70">
        <v>127.0</v>
      </c>
      <c r="AA893" s="70">
        <v>131.0</v>
      </c>
      <c r="AB893" s="70">
        <v>103.0</v>
      </c>
      <c r="AC893" s="70">
        <v>570.0</v>
      </c>
      <c r="AD893" s="70">
        <v>95.0</v>
      </c>
      <c r="AE893" s="46"/>
      <c r="AF893" s="70">
        <f t="shared" si="1"/>
        <v>180</v>
      </c>
    </row>
    <row r="894">
      <c r="A894" s="45" t="s">
        <v>1474</v>
      </c>
      <c r="B894" s="96" t="s">
        <v>90</v>
      </c>
      <c r="C894" s="98" t="s">
        <v>226</v>
      </c>
      <c r="D894" s="46"/>
      <c r="E894" s="46"/>
      <c r="F894" s="46" t="s">
        <v>82</v>
      </c>
      <c r="G894" s="46" t="s">
        <v>31</v>
      </c>
      <c r="H894" s="46" t="s">
        <v>31</v>
      </c>
      <c r="I894" s="46"/>
      <c r="J894" s="46"/>
      <c r="K894" s="46"/>
      <c r="L894" s="46"/>
      <c r="M894" s="46"/>
      <c r="N894" s="46"/>
      <c r="O894" s="46"/>
      <c r="P894" s="46" t="s">
        <v>3647</v>
      </c>
      <c r="Q894" s="70">
        <v>0.0</v>
      </c>
      <c r="R894" s="70">
        <v>1.0</v>
      </c>
      <c r="S894" s="70">
        <v>2.0</v>
      </c>
      <c r="T894" s="70">
        <v>0.0</v>
      </c>
      <c r="U894" s="70">
        <v>0.0</v>
      </c>
      <c r="V894" s="70">
        <v>0.0</v>
      </c>
      <c r="W894" s="70">
        <v>107.0</v>
      </c>
      <c r="X894" s="70">
        <v>139.0</v>
      </c>
      <c r="Y894" s="70">
        <v>139.0</v>
      </c>
      <c r="Z894" s="70">
        <v>53.0</v>
      </c>
      <c r="AA894" s="70">
        <v>53.0</v>
      </c>
      <c r="AB894" s="70">
        <v>79.0</v>
      </c>
      <c r="AC894" s="70">
        <v>570.0</v>
      </c>
      <c r="AD894" s="70">
        <v>95.0</v>
      </c>
      <c r="AE894" s="46"/>
      <c r="AF894" s="70">
        <f t="shared" si="1"/>
        <v>192</v>
      </c>
    </row>
    <row r="895">
      <c r="A895" s="45" t="s">
        <v>1470</v>
      </c>
      <c r="B895" s="96" t="s">
        <v>90</v>
      </c>
      <c r="C895" s="98" t="s">
        <v>226</v>
      </c>
      <c r="D895" s="46"/>
      <c r="E895" s="46"/>
      <c r="F895" s="46" t="s">
        <v>82</v>
      </c>
      <c r="G895" s="46" t="s">
        <v>31</v>
      </c>
      <c r="H895" s="46" t="s">
        <v>31</v>
      </c>
      <c r="I895" s="46"/>
      <c r="J895" s="46"/>
      <c r="K895" s="46"/>
      <c r="L895" s="46"/>
      <c r="M895" s="46"/>
      <c r="N895" s="46"/>
      <c r="O895" s="46"/>
      <c r="P895" s="46" t="s">
        <v>3648</v>
      </c>
      <c r="Q895" s="70">
        <v>0.0</v>
      </c>
      <c r="R895" s="70">
        <v>0.0</v>
      </c>
      <c r="S895" s="70">
        <v>0.0</v>
      </c>
      <c r="T895" s="70">
        <v>0.0</v>
      </c>
      <c r="U895" s="70">
        <v>0.0</v>
      </c>
      <c r="V895" s="70">
        <v>0.0</v>
      </c>
      <c r="W895" s="70">
        <v>71.0</v>
      </c>
      <c r="X895" s="70">
        <v>137.0</v>
      </c>
      <c r="Y895" s="70">
        <v>37.0</v>
      </c>
      <c r="Z895" s="70">
        <v>137.0</v>
      </c>
      <c r="AA895" s="70">
        <v>37.0</v>
      </c>
      <c r="AB895" s="70">
        <v>151.0</v>
      </c>
      <c r="AC895" s="70">
        <v>570.0</v>
      </c>
      <c r="AD895" s="70">
        <v>95.0</v>
      </c>
      <c r="AE895" s="46"/>
      <c r="AF895" s="70">
        <f t="shared" si="1"/>
        <v>274</v>
      </c>
    </row>
    <row r="896">
      <c r="A896" s="45" t="s">
        <v>1463</v>
      </c>
      <c r="B896" s="107" t="s">
        <v>81</v>
      </c>
      <c r="C896" s="46"/>
      <c r="D896" s="46"/>
      <c r="E896" s="46" t="s">
        <v>31</v>
      </c>
      <c r="F896" s="46" t="s">
        <v>82</v>
      </c>
      <c r="G896" s="46" t="s">
        <v>31</v>
      </c>
      <c r="H896" s="46" t="s">
        <v>31</v>
      </c>
      <c r="I896" s="46"/>
      <c r="J896" s="46"/>
      <c r="K896" s="46"/>
      <c r="L896" s="46"/>
      <c r="M896" s="46"/>
      <c r="N896" s="46"/>
      <c r="O896" s="46"/>
      <c r="P896" s="46" t="s">
        <v>3649</v>
      </c>
      <c r="Q896" s="70">
        <v>0.0</v>
      </c>
      <c r="R896" s="70">
        <v>0.0</v>
      </c>
      <c r="S896" s="70">
        <v>0.0</v>
      </c>
      <c r="T896" s="70">
        <v>3.0</v>
      </c>
      <c r="U896" s="70">
        <v>0.0</v>
      </c>
      <c r="V896" s="70">
        <v>0.0</v>
      </c>
      <c r="W896" s="70">
        <v>83.0</v>
      </c>
      <c r="X896" s="70">
        <v>89.0</v>
      </c>
      <c r="Y896" s="70">
        <v>71.0</v>
      </c>
      <c r="Z896" s="70">
        <v>173.0</v>
      </c>
      <c r="AA896" s="70">
        <v>71.0</v>
      </c>
      <c r="AB896" s="70">
        <v>83.0</v>
      </c>
      <c r="AC896" s="70">
        <v>570.0</v>
      </c>
      <c r="AD896" s="70">
        <v>95.0</v>
      </c>
      <c r="AE896" s="46"/>
      <c r="AF896" s="70">
        <f t="shared" si="1"/>
        <v>262</v>
      </c>
    </row>
    <row r="897">
      <c r="A897" s="45" t="s">
        <v>1422</v>
      </c>
      <c r="B897" s="87" t="s">
        <v>131</v>
      </c>
      <c r="C897" s="97" t="s">
        <v>56</v>
      </c>
      <c r="D897" s="46"/>
      <c r="E897" s="46"/>
      <c r="F897" s="46" t="s">
        <v>82</v>
      </c>
      <c r="G897" s="46" t="s">
        <v>31</v>
      </c>
      <c r="H897" s="46" t="s">
        <v>31</v>
      </c>
      <c r="I897" s="46"/>
      <c r="J897" s="46"/>
      <c r="K897" s="46"/>
      <c r="L897" s="46"/>
      <c r="M897" s="46"/>
      <c r="N897" s="46"/>
      <c r="O897" s="46"/>
      <c r="P897" s="46" t="s">
        <v>3650</v>
      </c>
      <c r="Q897" s="70">
        <v>0.0</v>
      </c>
      <c r="R897" s="70">
        <v>1.0</v>
      </c>
      <c r="S897" s="70">
        <v>1.0</v>
      </c>
      <c r="T897" s="70">
        <v>1.0</v>
      </c>
      <c r="U897" s="70">
        <v>0.0</v>
      </c>
      <c r="V897" s="70">
        <v>0.0</v>
      </c>
      <c r="W897" s="70">
        <v>97.0</v>
      </c>
      <c r="X897" s="70">
        <v>101.0</v>
      </c>
      <c r="Y897" s="70">
        <v>103.0</v>
      </c>
      <c r="Z897" s="70">
        <v>107.0</v>
      </c>
      <c r="AA897" s="70">
        <v>101.0</v>
      </c>
      <c r="AB897" s="70">
        <v>61.0</v>
      </c>
      <c r="AC897" s="70">
        <v>570.0</v>
      </c>
      <c r="AD897" s="70">
        <v>95.0</v>
      </c>
      <c r="AE897" s="46"/>
      <c r="AF897" s="70">
        <f t="shared" si="1"/>
        <v>208</v>
      </c>
    </row>
    <row r="898">
      <c r="A898" s="45" t="s">
        <v>1406</v>
      </c>
      <c r="B898" s="99" t="s">
        <v>29</v>
      </c>
      <c r="C898" s="87" t="s">
        <v>131</v>
      </c>
      <c r="D898" s="46"/>
      <c r="E898" s="46"/>
      <c r="F898" s="46" t="s">
        <v>82</v>
      </c>
      <c r="G898" s="46" t="s">
        <v>31</v>
      </c>
      <c r="H898" s="46" t="s">
        <v>31</v>
      </c>
      <c r="I898" s="46"/>
      <c r="J898" s="46"/>
      <c r="K898" s="46"/>
      <c r="L898" s="46"/>
      <c r="M898" s="46"/>
      <c r="N898" s="46"/>
      <c r="O898" s="46"/>
      <c r="P898" s="46" t="s">
        <v>3651</v>
      </c>
      <c r="Q898" s="70">
        <v>0.0</v>
      </c>
      <c r="R898" s="70">
        <v>3.0</v>
      </c>
      <c r="S898" s="70">
        <v>0.0</v>
      </c>
      <c r="T898" s="70">
        <v>0.0</v>
      </c>
      <c r="U898" s="70">
        <v>0.0</v>
      </c>
      <c r="V898" s="70">
        <v>0.0</v>
      </c>
      <c r="W898" s="70">
        <v>59.0</v>
      </c>
      <c r="X898" s="70">
        <v>181.0</v>
      </c>
      <c r="Y898" s="70">
        <v>131.0</v>
      </c>
      <c r="Z898" s="70">
        <v>59.0</v>
      </c>
      <c r="AA898" s="70">
        <v>31.0</v>
      </c>
      <c r="AB898" s="70">
        <v>109.0</v>
      </c>
      <c r="AC898" s="70">
        <v>570.0</v>
      </c>
      <c r="AD898" s="70">
        <v>95.0</v>
      </c>
      <c r="AE898" s="46"/>
      <c r="AF898" s="70">
        <f t="shared" si="1"/>
        <v>240</v>
      </c>
    </row>
    <row r="899">
      <c r="A899" s="45" t="s">
        <v>1298</v>
      </c>
      <c r="B899" s="80" t="s">
        <v>147</v>
      </c>
      <c r="C899" s="104" t="s">
        <v>186</v>
      </c>
      <c r="D899" s="46"/>
      <c r="E899" s="46"/>
      <c r="F899" s="46" t="s">
        <v>82</v>
      </c>
      <c r="G899" s="46" t="s">
        <v>31</v>
      </c>
      <c r="H899" s="46" t="s">
        <v>31</v>
      </c>
      <c r="I899" s="46"/>
      <c r="J899" s="46"/>
      <c r="K899" s="46"/>
      <c r="L899" s="46"/>
      <c r="M899" s="46"/>
      <c r="N899" s="46"/>
      <c r="O899" s="46"/>
      <c r="P899" s="46" t="s">
        <v>3652</v>
      </c>
      <c r="Q899" s="70">
        <v>3.0</v>
      </c>
      <c r="R899" s="70">
        <v>0.0</v>
      </c>
      <c r="S899" s="70">
        <v>0.0</v>
      </c>
      <c r="T899" s="70">
        <v>0.0</v>
      </c>
      <c r="U899" s="70">
        <v>3.0</v>
      </c>
      <c r="V899" s="70">
        <v>0.0</v>
      </c>
      <c r="W899" s="70">
        <v>223.0</v>
      </c>
      <c r="X899" s="70">
        <v>101.0</v>
      </c>
      <c r="Y899" s="70">
        <v>53.0</v>
      </c>
      <c r="Z899" s="70">
        <v>97.0</v>
      </c>
      <c r="AA899" s="70">
        <v>53.0</v>
      </c>
      <c r="AB899" s="70">
        <v>43.0</v>
      </c>
      <c r="AC899" s="70">
        <v>570.0</v>
      </c>
      <c r="AD899" s="70">
        <v>95.0</v>
      </c>
      <c r="AE899" s="46"/>
      <c r="AF899" s="70">
        <f t="shared" si="1"/>
        <v>198</v>
      </c>
    </row>
    <row r="900">
      <c r="A900" s="45" t="s">
        <v>1465</v>
      </c>
      <c r="B900" s="105" t="s">
        <v>111</v>
      </c>
      <c r="C900" s="46"/>
      <c r="D900" s="46"/>
      <c r="E900" s="46" t="s">
        <v>31</v>
      </c>
      <c r="F900" s="46" t="s">
        <v>82</v>
      </c>
      <c r="G900" s="46" t="s">
        <v>31</v>
      </c>
      <c r="H900" s="46" t="s">
        <v>31</v>
      </c>
      <c r="I900" s="46"/>
      <c r="J900" s="46"/>
      <c r="K900" s="46"/>
      <c r="L900" s="46"/>
      <c r="M900" s="46"/>
      <c r="N900" s="46"/>
      <c r="O900" s="46"/>
      <c r="P900" s="46" t="s">
        <v>3653</v>
      </c>
      <c r="Q900" s="70">
        <v>0.0</v>
      </c>
      <c r="R900" s="70">
        <v>1.0</v>
      </c>
      <c r="S900" s="70">
        <v>0.0</v>
      </c>
      <c r="T900" s="70">
        <v>2.0</v>
      </c>
      <c r="U900" s="70">
        <v>0.0</v>
      </c>
      <c r="V900" s="70">
        <v>0.0</v>
      </c>
      <c r="W900" s="70">
        <v>97.0</v>
      </c>
      <c r="X900" s="70">
        <v>107.0</v>
      </c>
      <c r="Y900" s="70">
        <v>101.0</v>
      </c>
      <c r="Z900" s="70">
        <v>127.0</v>
      </c>
      <c r="AA900" s="70">
        <v>89.0</v>
      </c>
      <c r="AB900" s="70">
        <v>79.0</v>
      </c>
      <c r="AC900" s="70">
        <v>600.0</v>
      </c>
      <c r="AD900" s="70">
        <v>100.0</v>
      </c>
      <c r="AE900" s="46"/>
      <c r="AF900" s="70">
        <f t="shared" si="1"/>
        <v>234</v>
      </c>
    </row>
    <row r="901">
      <c r="A901" s="45" t="s">
        <v>3654</v>
      </c>
      <c r="B901" s="105" t="s">
        <v>111</v>
      </c>
      <c r="C901" s="46"/>
      <c r="D901" s="46"/>
      <c r="E901" s="46" t="s">
        <v>31</v>
      </c>
      <c r="F901" s="46" t="s">
        <v>82</v>
      </c>
      <c r="G901" s="46" t="s">
        <v>31</v>
      </c>
      <c r="H901" s="46" t="s">
        <v>31</v>
      </c>
      <c r="I901" s="46"/>
      <c r="J901" s="46"/>
      <c r="K901" s="46"/>
      <c r="L901" s="46"/>
      <c r="M901" s="46"/>
      <c r="N901" s="46"/>
      <c r="O901" s="46"/>
      <c r="P901" s="46" t="s">
        <v>3653</v>
      </c>
      <c r="Q901" s="70">
        <v>0.0</v>
      </c>
      <c r="R901" s="70">
        <v>3.0</v>
      </c>
      <c r="S901" s="70">
        <v>0.0</v>
      </c>
      <c r="T901" s="70">
        <v>0.0</v>
      </c>
      <c r="U901" s="70">
        <v>0.0</v>
      </c>
      <c r="V901" s="70">
        <v>0.0</v>
      </c>
      <c r="W901" s="70">
        <v>97.0</v>
      </c>
      <c r="X901" s="70">
        <v>157.0</v>
      </c>
      <c r="Y901" s="70">
        <v>127.0</v>
      </c>
      <c r="Z901" s="70">
        <v>113.0</v>
      </c>
      <c r="AA901" s="70">
        <v>109.0</v>
      </c>
      <c r="AB901" s="70">
        <v>77.0</v>
      </c>
      <c r="AC901" s="70">
        <v>680.0</v>
      </c>
      <c r="AD901" s="70">
        <v>113.33</v>
      </c>
      <c r="AE901" s="46"/>
      <c r="AF901" s="70">
        <f t="shared" si="1"/>
        <v>270</v>
      </c>
    </row>
    <row r="902">
      <c r="A902" s="45" t="s">
        <v>3655</v>
      </c>
      <c r="B902" s="105" t="s">
        <v>111</v>
      </c>
      <c r="C902" s="46"/>
      <c r="D902" s="46"/>
      <c r="E902" s="46" t="s">
        <v>31</v>
      </c>
      <c r="F902" s="46" t="s">
        <v>82</v>
      </c>
      <c r="G902" s="46" t="s">
        <v>31</v>
      </c>
      <c r="H902" s="46" t="s">
        <v>31</v>
      </c>
      <c r="I902" s="46"/>
      <c r="J902" s="46"/>
      <c r="K902" s="46"/>
      <c r="L902" s="46"/>
      <c r="M902" s="46"/>
      <c r="N902" s="46"/>
      <c r="O902" s="46"/>
      <c r="P902" s="46" t="s">
        <v>3653</v>
      </c>
      <c r="Q902" s="70">
        <v>0.0</v>
      </c>
      <c r="R902" s="70">
        <v>0.0</v>
      </c>
      <c r="S902" s="70">
        <v>0.0</v>
      </c>
      <c r="T902" s="70">
        <v>3.0</v>
      </c>
      <c r="U902" s="70">
        <v>0.0</v>
      </c>
      <c r="V902" s="70">
        <v>0.0</v>
      </c>
      <c r="W902" s="70">
        <v>97.0</v>
      </c>
      <c r="X902" s="70">
        <v>113.0</v>
      </c>
      <c r="Y902" s="70">
        <v>109.0</v>
      </c>
      <c r="Z902" s="70">
        <v>157.0</v>
      </c>
      <c r="AA902" s="70">
        <v>127.0</v>
      </c>
      <c r="AB902" s="70">
        <v>77.0</v>
      </c>
      <c r="AC902" s="70">
        <v>680.0</v>
      </c>
      <c r="AD902" s="70">
        <v>113.33</v>
      </c>
      <c r="AE902" s="46"/>
      <c r="AF902" s="70">
        <f t="shared" si="1"/>
        <v>270</v>
      </c>
    </row>
    <row r="903">
      <c r="A903" s="45" t="s">
        <v>3656</v>
      </c>
      <c r="B903" s="105" t="s">
        <v>111</v>
      </c>
      <c r="C903" s="46"/>
      <c r="D903" s="46"/>
      <c r="E903" s="46" t="s">
        <v>31</v>
      </c>
      <c r="F903" s="46" t="s">
        <v>82</v>
      </c>
      <c r="G903" s="46" t="s">
        <v>31</v>
      </c>
      <c r="H903" s="46" t="s">
        <v>31</v>
      </c>
      <c r="I903" s="46"/>
      <c r="J903" s="46"/>
      <c r="K903" s="46"/>
      <c r="L903" s="46"/>
      <c r="M903" s="46"/>
      <c r="N903" s="46"/>
      <c r="O903" s="46"/>
      <c r="P903" s="46" t="s">
        <v>3653</v>
      </c>
      <c r="Q903" s="70">
        <v>0.0</v>
      </c>
      <c r="R903" s="70">
        <v>1.0</v>
      </c>
      <c r="S903" s="70">
        <v>0.0</v>
      </c>
      <c r="T903" s="70">
        <v>1.0</v>
      </c>
      <c r="U903" s="70">
        <v>0.0</v>
      </c>
      <c r="V903" s="70">
        <v>0.0</v>
      </c>
      <c r="W903" s="70">
        <v>97.0</v>
      </c>
      <c r="X903" s="70">
        <v>167.0</v>
      </c>
      <c r="Y903" s="70">
        <v>97.0</v>
      </c>
      <c r="Z903" s="70">
        <v>167.0</v>
      </c>
      <c r="AA903" s="70">
        <v>97.0</v>
      </c>
      <c r="AB903" s="70">
        <v>129.0</v>
      </c>
      <c r="AC903" s="70">
        <v>754.0</v>
      </c>
      <c r="AD903" s="70">
        <v>125.67</v>
      </c>
      <c r="AE903" s="46"/>
      <c r="AF903" s="70">
        <f t="shared" si="1"/>
        <v>334</v>
      </c>
    </row>
    <row r="904">
      <c r="A904" s="45" t="s">
        <v>1328</v>
      </c>
      <c r="B904" s="87" t="s">
        <v>131</v>
      </c>
      <c r="C904" s="103" t="s">
        <v>172</v>
      </c>
      <c r="D904" s="46"/>
      <c r="E904" s="46"/>
      <c r="F904" s="46" t="s">
        <v>82</v>
      </c>
      <c r="G904" s="46" t="s">
        <v>31</v>
      </c>
      <c r="H904" s="46" t="s">
        <v>31</v>
      </c>
      <c r="I904" s="46"/>
      <c r="J904" s="46"/>
      <c r="K904" s="46"/>
      <c r="L904" s="46"/>
      <c r="M904" s="46"/>
      <c r="N904" s="46"/>
      <c r="O904" s="46"/>
      <c r="P904" s="46" t="s">
        <v>3657</v>
      </c>
      <c r="Q904" s="70">
        <v>0.0</v>
      </c>
      <c r="R904" s="70">
        <v>0.0</v>
      </c>
      <c r="S904" s="70">
        <v>0.0</v>
      </c>
      <c r="T904" s="70">
        <v>3.0</v>
      </c>
      <c r="U904" s="70">
        <v>0.0</v>
      </c>
      <c r="V904" s="70">
        <v>0.0</v>
      </c>
      <c r="W904" s="70">
        <v>80.0</v>
      </c>
      <c r="X904" s="70">
        <v>95.0</v>
      </c>
      <c r="Y904" s="70">
        <v>115.0</v>
      </c>
      <c r="Z904" s="70">
        <v>130.0</v>
      </c>
      <c r="AA904" s="70">
        <v>115.0</v>
      </c>
      <c r="AB904" s="70">
        <v>65.0</v>
      </c>
      <c r="AC904" s="70">
        <v>600.0</v>
      </c>
      <c r="AD904" s="70">
        <v>100.0</v>
      </c>
      <c r="AE904" s="46"/>
      <c r="AF904" s="70">
        <f t="shared" si="1"/>
        <v>225</v>
      </c>
    </row>
    <row r="905">
      <c r="A905" s="45" t="s">
        <v>1391</v>
      </c>
      <c r="B905" s="98" t="s">
        <v>226</v>
      </c>
      <c r="C905" s="89" t="s">
        <v>177</v>
      </c>
      <c r="D905" s="46"/>
      <c r="E905" s="46"/>
      <c r="F905" s="46" t="s">
        <v>82</v>
      </c>
      <c r="G905" s="46" t="s">
        <v>31</v>
      </c>
      <c r="H905" s="46" t="s">
        <v>31</v>
      </c>
      <c r="I905" s="46"/>
      <c r="J905" s="46"/>
      <c r="K905" s="46"/>
      <c r="L905" s="46"/>
      <c r="M905" s="46"/>
      <c r="N905" s="46"/>
      <c r="O905" s="46"/>
      <c r="P905" s="46" t="s">
        <v>3658</v>
      </c>
      <c r="Q905" s="70">
        <v>0.0</v>
      </c>
      <c r="R905" s="70">
        <v>2.0</v>
      </c>
      <c r="S905" s="70">
        <v>0.0</v>
      </c>
      <c r="T905" s="70">
        <v>0.0</v>
      </c>
      <c r="U905" s="70">
        <v>0.0</v>
      </c>
      <c r="V905" s="70">
        <v>0.0</v>
      </c>
      <c r="W905" s="70">
        <v>90.0</v>
      </c>
      <c r="X905" s="70">
        <v>125.0</v>
      </c>
      <c r="Y905" s="70">
        <v>80.0</v>
      </c>
      <c r="Z905" s="70">
        <v>90.0</v>
      </c>
      <c r="AA905" s="70">
        <v>90.0</v>
      </c>
      <c r="AB905" s="70">
        <v>125.0</v>
      </c>
      <c r="AC905" s="70">
        <v>600.0</v>
      </c>
      <c r="AD905" s="70">
        <v>100.0</v>
      </c>
      <c r="AE905" s="46"/>
      <c r="AF905" s="70">
        <f t="shared" si="1"/>
        <v>215</v>
      </c>
    </row>
    <row r="906">
      <c r="A906" s="45" t="s">
        <v>1601</v>
      </c>
      <c r="B906" s="69" t="s">
        <v>30</v>
      </c>
      <c r="C906" s="104" t="s">
        <v>186</v>
      </c>
      <c r="D906" s="46"/>
      <c r="E906" s="46"/>
      <c r="F906" s="46" t="s">
        <v>82</v>
      </c>
      <c r="G906" s="46" t="s">
        <v>31</v>
      </c>
      <c r="H906" s="46" t="s">
        <v>31</v>
      </c>
      <c r="I906" s="46"/>
      <c r="J906" s="46"/>
      <c r="K906" s="46"/>
      <c r="L906" s="46"/>
      <c r="M906" s="46"/>
      <c r="N906" s="46"/>
      <c r="O906" s="46"/>
      <c r="P906" s="46" t="s">
        <v>3659</v>
      </c>
      <c r="Q906" s="70">
        <v>0.0</v>
      </c>
      <c r="R906" s="70">
        <v>0.0</v>
      </c>
      <c r="S906" s="70">
        <v>0.0</v>
      </c>
      <c r="T906" s="70">
        <v>3.0</v>
      </c>
      <c r="U906" s="70">
        <v>0.0</v>
      </c>
      <c r="V906" s="70">
        <v>0.0</v>
      </c>
      <c r="W906" s="70">
        <v>73.0</v>
      </c>
      <c r="X906" s="70">
        <v>73.0</v>
      </c>
      <c r="Y906" s="70">
        <v>73.0</v>
      </c>
      <c r="Z906" s="70">
        <v>127.0</v>
      </c>
      <c r="AA906" s="70">
        <v>73.0</v>
      </c>
      <c r="AB906" s="70">
        <v>121.0</v>
      </c>
      <c r="AC906" s="70">
        <v>540.0</v>
      </c>
      <c r="AD906" s="70">
        <v>90.0</v>
      </c>
      <c r="AE906" s="46"/>
      <c r="AF906" s="70">
        <f t="shared" si="1"/>
        <v>200</v>
      </c>
    </row>
    <row r="907">
      <c r="A907" s="45" t="s">
        <v>1340</v>
      </c>
      <c r="B907" s="101" t="s">
        <v>121</v>
      </c>
      <c r="C907" s="87" t="s">
        <v>131</v>
      </c>
      <c r="D907" s="46"/>
      <c r="E907" s="46"/>
      <c r="F907" s="46" t="s">
        <v>82</v>
      </c>
      <c r="G907" s="46" t="s">
        <v>31</v>
      </c>
      <c r="H907" s="46" t="s">
        <v>31</v>
      </c>
      <c r="I907" s="46"/>
      <c r="J907" s="46"/>
      <c r="K907" s="46"/>
      <c r="L907" s="46"/>
      <c r="M907" s="46"/>
      <c r="N907" s="46"/>
      <c r="O907" s="46"/>
      <c r="P907" s="46" t="s">
        <v>3660</v>
      </c>
      <c r="Q907" s="70">
        <v>0.0</v>
      </c>
      <c r="R907" s="70">
        <v>0.0</v>
      </c>
      <c r="S907" s="70">
        <v>3.0</v>
      </c>
      <c r="T907" s="70">
        <v>0.0</v>
      </c>
      <c r="U907" s="70">
        <v>0.0</v>
      </c>
      <c r="V907" s="70">
        <v>0.0</v>
      </c>
      <c r="W907" s="70">
        <v>61.0</v>
      </c>
      <c r="X907" s="70">
        <v>131.0</v>
      </c>
      <c r="Y907" s="70">
        <v>211.0</v>
      </c>
      <c r="Z907" s="70">
        <v>53.0</v>
      </c>
      <c r="AA907" s="70">
        <v>101.0</v>
      </c>
      <c r="AB907" s="70">
        <v>13.0</v>
      </c>
      <c r="AC907" s="70">
        <v>570.0</v>
      </c>
      <c r="AD907" s="70">
        <v>95.0</v>
      </c>
      <c r="AE907" s="46"/>
      <c r="AF907" s="70">
        <f t="shared" si="1"/>
        <v>184</v>
      </c>
    </row>
    <row r="908">
      <c r="A908" s="45" t="s">
        <v>1341</v>
      </c>
      <c r="B908" s="95" t="s">
        <v>33</v>
      </c>
      <c r="C908" s="89" t="s">
        <v>177</v>
      </c>
      <c r="D908" s="46"/>
      <c r="E908" s="46"/>
      <c r="F908" s="46" t="s">
        <v>82</v>
      </c>
      <c r="G908" s="46" t="s">
        <v>31</v>
      </c>
      <c r="H908" s="46" t="s">
        <v>31</v>
      </c>
      <c r="I908" s="46"/>
      <c r="J908" s="46"/>
      <c r="K908" s="46"/>
      <c r="L908" s="46"/>
      <c r="M908" s="46"/>
      <c r="N908" s="46"/>
      <c r="O908" s="46"/>
      <c r="P908" s="46" t="s">
        <v>3661</v>
      </c>
      <c r="Q908" s="70">
        <v>0.0</v>
      </c>
      <c r="R908" s="70">
        <v>0.0</v>
      </c>
      <c r="S908" s="70">
        <v>0.0</v>
      </c>
      <c r="T908" s="70">
        <v>3.0</v>
      </c>
      <c r="U908" s="70">
        <v>0.0</v>
      </c>
      <c r="V908" s="70">
        <v>0.0</v>
      </c>
      <c r="W908" s="70">
        <v>53.0</v>
      </c>
      <c r="X908" s="70">
        <v>127.0</v>
      </c>
      <c r="Y908" s="70">
        <v>53.0</v>
      </c>
      <c r="Z908" s="70">
        <v>151.0</v>
      </c>
      <c r="AA908" s="70">
        <v>79.0</v>
      </c>
      <c r="AB908" s="70">
        <v>107.0</v>
      </c>
      <c r="AC908" s="70">
        <v>570.0</v>
      </c>
      <c r="AD908" s="70">
        <v>95.0</v>
      </c>
      <c r="AE908" s="46"/>
      <c r="AF908" s="70">
        <f t="shared" si="1"/>
        <v>278</v>
      </c>
    </row>
    <row r="909">
      <c r="A909" s="45" t="s">
        <v>1333</v>
      </c>
      <c r="B909" s="107" t="s">
        <v>81</v>
      </c>
      <c r="C909" s="46"/>
      <c r="D909" s="46"/>
      <c r="E909" s="46" t="s">
        <v>31</v>
      </c>
      <c r="F909" s="46" t="s">
        <v>82</v>
      </c>
      <c r="G909" s="46" t="s">
        <v>31</v>
      </c>
      <c r="H909" s="46" t="s">
        <v>31</v>
      </c>
      <c r="I909" s="46"/>
      <c r="J909" s="46"/>
      <c r="K909" s="46"/>
      <c r="L909" s="46"/>
      <c r="M909" s="46"/>
      <c r="N909" s="46"/>
      <c r="O909" s="46"/>
      <c r="P909" s="46" t="s">
        <v>3662</v>
      </c>
      <c r="Q909" s="70">
        <v>0.0</v>
      </c>
      <c r="R909" s="70">
        <v>0.0</v>
      </c>
      <c r="S909" s="70">
        <v>0.0</v>
      </c>
      <c r="T909" s="70">
        <v>0.0</v>
      </c>
      <c r="U909" s="70">
        <v>0.0</v>
      </c>
      <c r="V909" s="70">
        <v>0.0</v>
      </c>
      <c r="W909" s="70">
        <v>88.0</v>
      </c>
      <c r="X909" s="70">
        <v>112.0</v>
      </c>
      <c r="Y909" s="70">
        <v>75.0</v>
      </c>
      <c r="Z909" s="70">
        <v>102.0</v>
      </c>
      <c r="AA909" s="70">
        <v>80.0</v>
      </c>
      <c r="AB909" s="70">
        <v>143.0</v>
      </c>
      <c r="AC909" s="70">
        <v>600.0</v>
      </c>
      <c r="AD909" s="70">
        <v>100.0</v>
      </c>
      <c r="AE909" s="46"/>
      <c r="AF909" s="70">
        <f t="shared" si="1"/>
        <v>214</v>
      </c>
    </row>
    <row r="910">
      <c r="A910" s="45" t="s">
        <v>3663</v>
      </c>
      <c r="B910" s="87" t="s">
        <v>131</v>
      </c>
      <c r="C910" s="46"/>
      <c r="D910" s="46"/>
      <c r="E910" s="46"/>
      <c r="F910" s="46">
        <v>1.0</v>
      </c>
      <c r="G910" s="46"/>
      <c r="H910" s="46" t="s">
        <v>31</v>
      </c>
      <c r="I910" s="46"/>
      <c r="J910" s="46"/>
      <c r="K910" s="46"/>
      <c r="L910" s="46"/>
      <c r="M910" s="46"/>
      <c r="N910" s="46"/>
      <c r="O910" s="46"/>
      <c r="P910" s="46" t="s">
        <v>3664</v>
      </c>
      <c r="Q910" s="70">
        <v>0.0</v>
      </c>
      <c r="R910" s="70">
        <v>1.0</v>
      </c>
      <c r="S910" s="70">
        <v>0.0</v>
      </c>
      <c r="T910" s="70">
        <v>0.0</v>
      </c>
      <c r="U910" s="70">
        <v>0.0</v>
      </c>
      <c r="V910" s="70">
        <v>0.0</v>
      </c>
      <c r="W910" s="70">
        <v>46.0</v>
      </c>
      <c r="X910" s="70">
        <v>65.0</v>
      </c>
      <c r="Y910" s="70">
        <v>65.0</v>
      </c>
      <c r="Z910" s="70">
        <v>55.0</v>
      </c>
      <c r="AA910" s="70">
        <v>35.0</v>
      </c>
      <c r="AB910" s="70">
        <v>34.0</v>
      </c>
      <c r="AC910" s="70">
        <v>300.0</v>
      </c>
      <c r="AD910" s="70">
        <v>50.0</v>
      </c>
      <c r="AE910" s="46"/>
      <c r="AF910" s="70">
        <f t="shared" si="1"/>
        <v>120</v>
      </c>
    </row>
    <row r="911">
      <c r="A911" s="45" t="s">
        <v>3665</v>
      </c>
      <c r="B911" s="87" t="s">
        <v>131</v>
      </c>
      <c r="C911" s="46"/>
      <c r="D911" s="46"/>
      <c r="E911" s="46"/>
      <c r="F911" s="46">
        <v>0.0</v>
      </c>
      <c r="G911" s="46" t="s">
        <v>31</v>
      </c>
      <c r="H911" s="46" t="s">
        <v>31</v>
      </c>
      <c r="I911" s="46"/>
      <c r="J911" s="46"/>
      <c r="K911" s="46"/>
      <c r="L911" s="46"/>
      <c r="M911" s="46"/>
      <c r="N911" s="46"/>
      <c r="O911" s="46"/>
      <c r="P911" s="46" t="s">
        <v>3666</v>
      </c>
      <c r="Q911" s="70">
        <v>0.0</v>
      </c>
      <c r="R911" s="70">
        <v>3.0</v>
      </c>
      <c r="S911" s="70">
        <v>0.0</v>
      </c>
      <c r="T911" s="70">
        <v>0.0</v>
      </c>
      <c r="U911" s="70">
        <v>0.0</v>
      </c>
      <c r="V911" s="70">
        <v>0.0</v>
      </c>
      <c r="W911" s="70">
        <v>135.0</v>
      </c>
      <c r="X911" s="70">
        <v>143.0</v>
      </c>
      <c r="Y911" s="70">
        <v>143.0</v>
      </c>
      <c r="Z911" s="70">
        <v>80.0</v>
      </c>
      <c r="AA911" s="70">
        <v>65.0</v>
      </c>
      <c r="AB911" s="70">
        <v>34.0</v>
      </c>
      <c r="AC911" s="70">
        <v>600.0</v>
      </c>
      <c r="AD911" s="70">
        <v>100.0</v>
      </c>
      <c r="AE911" s="46"/>
      <c r="AF911" s="70">
        <f t="shared" si="1"/>
        <v>223</v>
      </c>
    </row>
    <row r="91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row>
    <row r="913">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row>
    <row r="914">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row>
    <row r="91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row>
    <row r="916">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row>
    <row r="917">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row>
    <row r="918">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row>
    <row r="919">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row>
    <row r="920">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row>
    <row r="92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row>
    <row r="92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row>
    <row r="923">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row>
    <row r="924">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row>
    <row r="92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row>
    <row r="926">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row>
    <row r="927">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row>
    <row r="928">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row>
    <row r="929">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row>
    <row r="930">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row>
    <row r="93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row>
    <row r="9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row>
    <row r="933">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row>
    <row r="934">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row>
    <row r="93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row>
    <row r="936">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row>
    <row r="937">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row>
    <row r="938">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row>
    <row r="939">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row>
    <row r="940">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row>
    <row r="94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row>
    <row r="94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row>
    <row r="943">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row>
    <row r="944">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row>
    <row r="94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row>
    <row r="946">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row>
    <row r="947">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row>
    <row r="948">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row>
    <row r="949">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row>
    <row r="950">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row>
    <row r="95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row>
    <row r="95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row>
    <row r="953">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row>
    <row r="954">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row>
    <row r="95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row>
    <row r="956">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row>
    <row r="957">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row>
    <row r="958">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row>
    <row r="959">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row>
    <row r="960">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row>
    <row r="96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row>
    <row r="96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row>
    <row r="963">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row>
    <row r="964">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row>
    <row r="96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row>
    <row r="966">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row>
    <row r="967">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row>
    <row r="968">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row>
    <row r="969">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row>
    <row r="970">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row>
    <row r="97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row>
    <row r="97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row>
    <row r="973">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row>
    <row r="974">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row>
    <row r="97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row>
    <row r="976">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row>
    <row r="977">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row>
    <row r="978">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row>
    <row r="979">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row>
    <row r="980">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row>
    <row r="98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row>
    <row r="98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row>
    <row r="983">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row>
    <row r="984">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row>
    <row r="98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row>
    <row r="986">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row>
    <row r="987">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row>
    <row r="988">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row>
    <row r="989">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row>
    <row r="990">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row>
    <row r="99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row>
    <row r="99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row>
    <row r="993">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row>
    <row r="994">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row>
    <row r="99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row>
    <row r="996">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row>
    <row r="997">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row>
    <row r="998">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row>
    <row r="999">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row>
    <row r="1000">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row>
    <row r="1001">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c r="AB1001" s="46"/>
      <c r="AC1001" s="46"/>
      <c r="AD1001" s="46"/>
      <c r="AE1001" s="46"/>
      <c r="AF1001" s="46"/>
    </row>
    <row r="1002">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c r="AC1002" s="46"/>
      <c r="AD1002" s="46"/>
      <c r="AE1002" s="46"/>
      <c r="AF1002" s="46"/>
    </row>
    <row r="1003">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c r="AB1003" s="46"/>
      <c r="AC1003" s="46"/>
      <c r="AD1003" s="46"/>
      <c r="AE1003" s="46"/>
      <c r="AF1003" s="46"/>
    </row>
    <row r="1004">
      <c r="A1004" s="46"/>
      <c r="B1004" s="46"/>
      <c r="C1004" s="46"/>
      <c r="D1004" s="46"/>
      <c r="E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c r="AC1004" s="46"/>
      <c r="AD1004" s="46"/>
      <c r="AE1004" s="46"/>
      <c r="AF1004" s="46"/>
    </row>
    <row r="1005">
      <c r="A1005" s="46"/>
      <c r="B1005" s="46"/>
      <c r="C1005" s="46"/>
      <c r="D1005" s="46"/>
      <c r="E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c r="AB1005" s="46"/>
      <c r="AC1005" s="46"/>
      <c r="AD1005" s="46"/>
      <c r="AE1005" s="46"/>
      <c r="AF1005" s="46"/>
    </row>
    <row r="1006">
      <c r="A1006" s="46"/>
      <c r="B1006" s="46"/>
      <c r="C1006" s="46"/>
      <c r="D1006" s="46"/>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c r="AC1006" s="46"/>
      <c r="AD1006" s="46"/>
      <c r="AE1006" s="46"/>
      <c r="AF1006" s="46"/>
    </row>
    <row r="1007">
      <c r="A1007" s="46"/>
      <c r="B1007" s="46"/>
      <c r="C1007" s="46"/>
      <c r="D1007" s="46"/>
      <c r="E1007" s="46"/>
      <c r="F1007" s="46"/>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c r="AC1007" s="46"/>
      <c r="AD1007" s="46"/>
      <c r="AE1007" s="46"/>
      <c r="AF1007" s="46"/>
    </row>
    <row r="1008">
      <c r="A1008" s="46"/>
      <c r="B1008" s="46"/>
      <c r="C1008" s="46"/>
      <c r="D1008" s="46"/>
      <c r="E1008" s="46"/>
      <c r="F1008" s="46"/>
      <c r="G1008" s="46"/>
      <c r="H1008" s="46"/>
      <c r="I1008" s="46"/>
      <c r="J1008" s="46"/>
      <c r="K1008" s="46"/>
      <c r="L1008" s="46"/>
      <c r="M1008" s="46"/>
      <c r="N1008" s="46"/>
      <c r="O1008" s="46"/>
      <c r="P1008" s="46"/>
      <c r="Q1008" s="46"/>
      <c r="R1008" s="46"/>
      <c r="S1008" s="46"/>
      <c r="T1008" s="46"/>
      <c r="U1008" s="46"/>
      <c r="V1008" s="46"/>
      <c r="W1008" s="46"/>
      <c r="X1008" s="46"/>
      <c r="Y1008" s="46"/>
      <c r="Z1008" s="46"/>
      <c r="AA1008" s="46"/>
      <c r="AB1008" s="46"/>
      <c r="AC1008" s="46"/>
      <c r="AD1008" s="46"/>
      <c r="AE1008" s="46"/>
      <c r="AF1008" s="46"/>
    </row>
    <row r="1009">
      <c r="A1009" s="46"/>
      <c r="B1009" s="46"/>
      <c r="C1009" s="46"/>
      <c r="D1009" s="46"/>
      <c r="E1009" s="46"/>
      <c r="F1009" s="46"/>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c r="AC1009" s="46"/>
      <c r="AD1009" s="46"/>
      <c r="AE1009" s="46"/>
      <c r="AF1009" s="46"/>
    </row>
    <row r="1010">
      <c r="A1010" s="46"/>
      <c r="B1010" s="46"/>
      <c r="C1010" s="46"/>
      <c r="D1010" s="46"/>
      <c r="E1010" s="46"/>
      <c r="F1010" s="46"/>
      <c r="G1010" s="46"/>
      <c r="H1010" s="46"/>
      <c r="I1010" s="46"/>
      <c r="J1010" s="46"/>
      <c r="K1010" s="46"/>
      <c r="L1010" s="46"/>
      <c r="M1010" s="46"/>
      <c r="N1010" s="46"/>
      <c r="O1010" s="46"/>
      <c r="P1010" s="46"/>
      <c r="Q1010" s="46"/>
      <c r="R1010" s="46"/>
      <c r="S1010" s="46"/>
      <c r="T1010" s="46"/>
      <c r="U1010" s="46"/>
      <c r="V1010" s="46"/>
      <c r="W1010" s="46"/>
      <c r="X1010" s="46"/>
      <c r="Y1010" s="46"/>
      <c r="Z1010" s="46"/>
      <c r="AA1010" s="46"/>
      <c r="AB1010" s="46"/>
      <c r="AC1010" s="46"/>
      <c r="AD1010" s="46"/>
      <c r="AE1010" s="46"/>
      <c r="AF1010" s="46"/>
    </row>
    <row r="1011">
      <c r="A1011" s="46"/>
      <c r="B1011" s="46"/>
      <c r="C1011" s="46"/>
      <c r="D1011" s="46"/>
      <c r="E1011" s="46"/>
      <c r="F1011" s="46"/>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c r="AC1011" s="46"/>
      <c r="AD1011" s="46"/>
      <c r="AE1011" s="46"/>
      <c r="AF1011" s="46"/>
    </row>
    <row r="1012">
      <c r="A1012" s="46"/>
      <c r="B1012" s="46"/>
      <c r="C1012" s="46"/>
      <c r="D1012" s="46"/>
      <c r="E1012" s="46"/>
      <c r="F1012" s="46"/>
      <c r="G1012" s="46"/>
      <c r="H1012" s="46"/>
      <c r="I1012" s="46"/>
      <c r="J1012" s="46"/>
      <c r="K1012" s="46"/>
      <c r="L1012" s="46"/>
      <c r="M1012" s="46"/>
      <c r="N1012" s="46"/>
      <c r="O1012" s="46"/>
      <c r="P1012" s="46"/>
      <c r="Q1012" s="46"/>
      <c r="R1012" s="46"/>
      <c r="S1012" s="46"/>
      <c r="T1012" s="46"/>
      <c r="U1012" s="46"/>
      <c r="V1012" s="46"/>
      <c r="W1012" s="46"/>
      <c r="X1012" s="46"/>
      <c r="Y1012" s="46"/>
      <c r="Z1012" s="46"/>
      <c r="AA1012" s="46"/>
      <c r="AB1012" s="46"/>
      <c r="AC1012" s="46"/>
      <c r="AD1012" s="46"/>
      <c r="AE1012" s="46"/>
      <c r="AF1012" s="46"/>
    </row>
    <row r="1013">
      <c r="A1013" s="46"/>
      <c r="B1013" s="46"/>
      <c r="C1013" s="46"/>
      <c r="D1013" s="46"/>
      <c r="E1013" s="46"/>
      <c r="F1013" s="46"/>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c r="AC1013" s="46"/>
      <c r="AD1013" s="46"/>
      <c r="AE1013" s="46"/>
      <c r="AF1013" s="46"/>
    </row>
    <row r="1014">
      <c r="A1014" s="46"/>
      <c r="B1014" s="46"/>
      <c r="C1014" s="46"/>
      <c r="D1014" s="46"/>
      <c r="E1014" s="46"/>
      <c r="F1014" s="46"/>
      <c r="G1014" s="46"/>
      <c r="H1014" s="46"/>
      <c r="I1014" s="46"/>
      <c r="J1014" s="46"/>
      <c r="K1014" s="46"/>
      <c r="L1014" s="46"/>
      <c r="M1014" s="46"/>
      <c r="N1014" s="46"/>
      <c r="O1014" s="46"/>
      <c r="P1014" s="46"/>
      <c r="Q1014" s="46"/>
      <c r="R1014" s="46"/>
      <c r="S1014" s="46"/>
      <c r="T1014" s="46"/>
      <c r="U1014" s="46"/>
      <c r="V1014" s="46"/>
      <c r="W1014" s="46"/>
      <c r="X1014" s="46"/>
      <c r="Y1014" s="46"/>
      <c r="Z1014" s="46"/>
      <c r="AA1014" s="46"/>
      <c r="AB1014" s="46"/>
      <c r="AC1014" s="46"/>
      <c r="AD1014" s="46"/>
      <c r="AE1014" s="46"/>
      <c r="AF1014" s="46"/>
    </row>
    <row r="1015">
      <c r="A1015" s="46"/>
      <c r="B1015" s="46"/>
      <c r="C1015" s="46"/>
      <c r="D1015" s="46"/>
      <c r="E1015" s="46"/>
      <c r="F1015" s="46"/>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c r="AC1015" s="46"/>
      <c r="AD1015" s="46"/>
      <c r="AE1015" s="46"/>
      <c r="AF1015" s="46"/>
    </row>
    <row r="1016">
      <c r="A1016" s="46"/>
      <c r="B1016" s="46"/>
      <c r="C1016" s="46"/>
      <c r="D1016" s="46"/>
      <c r="E1016" s="46"/>
      <c r="F1016" s="46"/>
      <c r="G1016" s="46"/>
      <c r="H1016" s="46"/>
      <c r="I1016" s="46"/>
      <c r="J1016" s="46"/>
      <c r="K1016" s="46"/>
      <c r="L1016" s="46"/>
      <c r="M1016" s="46"/>
      <c r="N1016" s="46"/>
      <c r="O1016" s="46"/>
      <c r="P1016" s="46"/>
      <c r="Q1016" s="46"/>
      <c r="R1016" s="46"/>
      <c r="S1016" s="46"/>
      <c r="T1016" s="46"/>
      <c r="U1016" s="46"/>
      <c r="V1016" s="46"/>
      <c r="W1016" s="46"/>
      <c r="X1016" s="46"/>
      <c r="Y1016" s="46"/>
      <c r="Z1016" s="46"/>
      <c r="AA1016" s="46"/>
      <c r="AB1016" s="46"/>
      <c r="AC1016" s="46"/>
      <c r="AD1016" s="46"/>
      <c r="AE1016" s="46"/>
      <c r="AF1016" s="46"/>
    </row>
    <row r="1017">
      <c r="A1017" s="46"/>
      <c r="B1017" s="46"/>
      <c r="C1017" s="46"/>
      <c r="D1017" s="46"/>
      <c r="E1017" s="46"/>
      <c r="F1017" s="46"/>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c r="AC1017" s="46"/>
      <c r="AD1017" s="46"/>
      <c r="AE1017" s="46"/>
      <c r="AF1017" s="46"/>
    </row>
    <row r="1018">
      <c r="A1018" s="46"/>
      <c r="B1018" s="46"/>
      <c r="C1018" s="46"/>
      <c r="D1018" s="46"/>
      <c r="E1018" s="46"/>
      <c r="F1018" s="46"/>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c r="AC1018" s="46"/>
      <c r="AD1018" s="46"/>
      <c r="AE1018" s="46"/>
      <c r="AF1018" s="46"/>
    </row>
    <row r="1019">
      <c r="A1019" s="46"/>
      <c r="B1019" s="46"/>
      <c r="C1019" s="46"/>
      <c r="D1019" s="46"/>
      <c r="E1019" s="46"/>
      <c r="F1019" s="46"/>
      <c r="G1019" s="46"/>
      <c r="H1019" s="46"/>
      <c r="I1019" s="46"/>
      <c r="J1019" s="46"/>
      <c r="K1019" s="46"/>
      <c r="L1019" s="46"/>
      <c r="M1019" s="46"/>
      <c r="N1019" s="46"/>
      <c r="O1019" s="46"/>
      <c r="P1019" s="46"/>
      <c r="Q1019" s="46"/>
      <c r="R1019" s="46"/>
      <c r="S1019" s="46"/>
      <c r="T1019" s="46"/>
      <c r="U1019" s="46"/>
      <c r="V1019" s="46"/>
      <c r="W1019" s="46"/>
      <c r="X1019" s="46"/>
      <c r="Y1019" s="46"/>
      <c r="Z1019" s="46"/>
      <c r="AA1019" s="46"/>
      <c r="AB1019" s="46"/>
      <c r="AC1019" s="46"/>
      <c r="AD1019" s="46"/>
      <c r="AE1019" s="46"/>
      <c r="AF1019" s="46"/>
    </row>
    <row r="1020">
      <c r="A1020" s="46"/>
      <c r="B1020" s="46"/>
      <c r="C1020" s="46"/>
      <c r="D1020" s="46"/>
      <c r="E1020" s="46"/>
      <c r="F1020" s="46"/>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c r="AC1020" s="46"/>
      <c r="AD1020" s="46"/>
      <c r="AE1020" s="46"/>
      <c r="AF1020" s="46"/>
    </row>
    <row r="1021">
      <c r="A1021" s="46"/>
      <c r="B1021" s="46"/>
      <c r="C1021" s="46"/>
      <c r="D1021" s="46"/>
      <c r="E1021" s="46"/>
      <c r="F1021" s="46"/>
      <c r="G1021" s="46"/>
      <c r="H1021" s="46"/>
      <c r="I1021" s="46"/>
      <c r="J1021" s="46"/>
      <c r="K1021" s="46"/>
      <c r="L1021" s="46"/>
      <c r="M1021" s="46"/>
      <c r="N1021" s="46"/>
      <c r="O1021" s="46"/>
      <c r="P1021" s="46"/>
      <c r="Q1021" s="46"/>
      <c r="R1021" s="46"/>
      <c r="S1021" s="46"/>
      <c r="T1021" s="46"/>
      <c r="U1021" s="46"/>
      <c r="V1021" s="46"/>
      <c r="W1021" s="46"/>
      <c r="X1021" s="46"/>
      <c r="Y1021" s="46"/>
      <c r="Z1021" s="46"/>
      <c r="AA1021" s="46"/>
      <c r="AB1021" s="46"/>
      <c r="AC1021" s="46"/>
      <c r="AD1021" s="46"/>
      <c r="AE1021" s="46"/>
      <c r="AF1021" s="46"/>
    </row>
    <row r="1022">
      <c r="A1022" s="46"/>
      <c r="B1022" s="46"/>
      <c r="C1022" s="46"/>
      <c r="D1022" s="46"/>
      <c r="E1022" s="46"/>
      <c r="F1022" s="46"/>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c r="AC1022" s="46"/>
      <c r="AD1022" s="46"/>
      <c r="AE1022" s="46"/>
      <c r="AF1022" s="46"/>
    </row>
    <row r="1023">
      <c r="A1023" s="46"/>
      <c r="B1023" s="46"/>
      <c r="C1023" s="46"/>
      <c r="D1023" s="46"/>
      <c r="E1023" s="46"/>
      <c r="F1023" s="46"/>
      <c r="G1023" s="46"/>
      <c r="H1023" s="46"/>
      <c r="I1023" s="46"/>
      <c r="J1023" s="46"/>
      <c r="K1023" s="46"/>
      <c r="L1023" s="46"/>
      <c r="M1023" s="46"/>
      <c r="N1023" s="46"/>
      <c r="O1023" s="46"/>
      <c r="P1023" s="46"/>
      <c r="Q1023" s="46"/>
      <c r="R1023" s="46"/>
      <c r="S1023" s="46"/>
      <c r="T1023" s="46"/>
      <c r="U1023" s="46"/>
      <c r="V1023" s="46"/>
      <c r="W1023" s="46"/>
      <c r="X1023" s="46"/>
      <c r="Y1023" s="46"/>
      <c r="Z1023" s="46"/>
      <c r="AA1023" s="46"/>
      <c r="AB1023" s="46"/>
      <c r="AC1023" s="46"/>
      <c r="AD1023" s="46"/>
      <c r="AE1023" s="46"/>
      <c r="AF1023" s="46"/>
    </row>
    <row r="1024">
      <c r="A1024" s="46"/>
      <c r="B1024" s="46"/>
      <c r="C1024" s="46"/>
      <c r="D1024" s="46"/>
      <c r="E1024" s="46"/>
      <c r="F1024" s="46"/>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c r="AC1024" s="46"/>
      <c r="AD1024" s="46"/>
      <c r="AE1024" s="46"/>
      <c r="AF1024" s="46"/>
    </row>
    <row r="1025">
      <c r="A1025" s="46"/>
      <c r="B1025" s="46"/>
      <c r="C1025" s="46"/>
      <c r="D1025" s="46"/>
      <c r="E1025" s="46"/>
      <c r="F1025" s="46"/>
      <c r="G1025" s="46"/>
      <c r="H1025" s="46"/>
      <c r="I1025" s="46"/>
      <c r="J1025" s="46"/>
      <c r="K1025" s="46"/>
      <c r="L1025" s="46"/>
      <c r="M1025" s="46"/>
      <c r="N1025" s="46"/>
      <c r="O1025" s="46"/>
      <c r="P1025" s="46"/>
      <c r="Q1025" s="46"/>
      <c r="R1025" s="46"/>
      <c r="S1025" s="46"/>
      <c r="T1025" s="46"/>
      <c r="U1025" s="46"/>
      <c r="V1025" s="46"/>
      <c r="W1025" s="46"/>
      <c r="X1025" s="46"/>
      <c r="Y1025" s="46"/>
      <c r="Z1025" s="46"/>
      <c r="AA1025" s="46"/>
      <c r="AB1025" s="46"/>
      <c r="AC1025" s="46"/>
      <c r="AD1025" s="46"/>
      <c r="AE1025" s="46"/>
      <c r="AF1025" s="46"/>
    </row>
    <row r="1026">
      <c r="A1026" s="46"/>
      <c r="B1026" s="46"/>
      <c r="C1026" s="46"/>
      <c r="D1026" s="46"/>
      <c r="E1026" s="46"/>
      <c r="F1026" s="46"/>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c r="AC1026" s="46"/>
      <c r="AD1026" s="46"/>
      <c r="AE1026" s="46"/>
      <c r="AF1026" s="46"/>
    </row>
    <row r="1027">
      <c r="A1027" s="46"/>
      <c r="B1027" s="46"/>
      <c r="C1027" s="46"/>
      <c r="D1027" s="46"/>
      <c r="E1027" s="46"/>
      <c r="F1027" s="46"/>
      <c r="G1027" s="46"/>
      <c r="H1027" s="46"/>
      <c r="I1027" s="46"/>
      <c r="J1027" s="46"/>
      <c r="K1027" s="46"/>
      <c r="L1027" s="46"/>
      <c r="M1027" s="46"/>
      <c r="N1027" s="46"/>
      <c r="O1027" s="46"/>
      <c r="P1027" s="46"/>
      <c r="Q1027" s="46"/>
      <c r="R1027" s="46"/>
      <c r="S1027" s="46"/>
      <c r="T1027" s="46"/>
      <c r="U1027" s="46"/>
      <c r="V1027" s="46"/>
      <c r="W1027" s="46"/>
      <c r="X1027" s="46"/>
      <c r="Y1027" s="46"/>
      <c r="Z1027" s="46"/>
      <c r="AA1027" s="46"/>
      <c r="AB1027" s="46"/>
      <c r="AC1027" s="46"/>
      <c r="AD1027" s="46"/>
      <c r="AE1027" s="46"/>
      <c r="AF1027" s="46"/>
    </row>
    <row r="1028">
      <c r="A1028" s="46"/>
      <c r="B1028" s="46"/>
      <c r="C1028" s="46"/>
      <c r="D1028" s="46"/>
      <c r="E1028" s="46"/>
      <c r="F1028" s="46"/>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c r="AC1028" s="46"/>
      <c r="AD1028" s="46"/>
      <c r="AE1028" s="46"/>
      <c r="AF1028" s="46"/>
    </row>
    <row r="1029">
      <c r="A1029" s="46"/>
      <c r="B1029" s="46"/>
      <c r="C1029" s="46"/>
      <c r="D1029" s="46"/>
      <c r="E1029" s="46"/>
      <c r="F1029" s="46"/>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row>
    <row r="1030">
      <c r="A1030" s="46"/>
      <c r="B1030" s="46"/>
      <c r="C1030" s="46"/>
      <c r="D1030" s="46"/>
      <c r="E1030" s="46"/>
      <c r="F1030" s="46"/>
      <c r="G1030" s="46"/>
      <c r="H1030" s="46"/>
      <c r="I1030" s="46"/>
      <c r="J1030" s="46"/>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row>
    <row r="1031">
      <c r="A1031" s="46"/>
      <c r="B1031" s="46"/>
      <c r="C1031" s="46"/>
      <c r="D1031" s="46"/>
      <c r="E1031" s="46"/>
      <c r="F1031" s="46"/>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c r="AC1031" s="46"/>
      <c r="AD1031" s="46"/>
      <c r="AE1031" s="46"/>
      <c r="AF1031" s="46"/>
    </row>
    <row r="1032">
      <c r="A1032" s="46"/>
      <c r="B1032" s="46"/>
      <c r="C1032" s="46"/>
      <c r="D1032" s="46"/>
      <c r="E1032" s="46"/>
      <c r="F1032" s="46"/>
      <c r="G1032" s="46"/>
      <c r="H1032" s="46"/>
      <c r="I1032" s="46"/>
      <c r="J1032" s="46"/>
      <c r="K1032" s="46"/>
      <c r="L1032" s="46"/>
      <c r="M1032" s="46"/>
      <c r="N1032" s="46"/>
      <c r="O1032" s="46"/>
      <c r="P1032" s="46"/>
      <c r="Q1032" s="46"/>
      <c r="R1032" s="46"/>
      <c r="S1032" s="46"/>
      <c r="T1032" s="46"/>
      <c r="U1032" s="46"/>
      <c r="V1032" s="46"/>
      <c r="W1032" s="46"/>
      <c r="X1032" s="46"/>
      <c r="Y1032" s="46"/>
      <c r="Z1032" s="46"/>
      <c r="AA1032" s="46"/>
      <c r="AB1032" s="46"/>
      <c r="AC1032" s="46"/>
      <c r="AD1032" s="46"/>
      <c r="AE1032" s="46"/>
      <c r="AF1032" s="46"/>
    </row>
    <row r="1033">
      <c r="A1033" s="46"/>
      <c r="B1033" s="46"/>
      <c r="C1033" s="46"/>
      <c r="D1033" s="46"/>
      <c r="E1033" s="46"/>
      <c r="F1033" s="46"/>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c r="AC1033" s="46"/>
      <c r="AD1033" s="46"/>
      <c r="AE1033" s="46"/>
      <c r="AF1033" s="46"/>
    </row>
    <row r="1034">
      <c r="A1034" s="46"/>
      <c r="B1034" s="46"/>
      <c r="C1034" s="46"/>
      <c r="D1034" s="46"/>
      <c r="E1034" s="46"/>
      <c r="F1034" s="46"/>
      <c r="G1034" s="46"/>
      <c r="H1034" s="46"/>
      <c r="I1034" s="46"/>
      <c r="J1034" s="46"/>
      <c r="K1034" s="46"/>
      <c r="L1034" s="46"/>
      <c r="M1034" s="46"/>
      <c r="N1034" s="46"/>
      <c r="O1034" s="46"/>
      <c r="P1034" s="46"/>
      <c r="Q1034" s="46"/>
      <c r="R1034" s="46"/>
      <c r="S1034" s="46"/>
      <c r="T1034" s="46"/>
      <c r="U1034" s="46"/>
      <c r="V1034" s="46"/>
      <c r="W1034" s="46"/>
      <c r="X1034" s="46"/>
      <c r="Y1034" s="46"/>
      <c r="Z1034" s="46"/>
      <c r="AA1034" s="46"/>
      <c r="AB1034" s="46"/>
      <c r="AC1034" s="46"/>
      <c r="AD1034" s="46"/>
      <c r="AE1034" s="46"/>
      <c r="AF1034" s="46"/>
    </row>
    <row r="1035">
      <c r="A1035" s="46"/>
      <c r="B1035" s="46"/>
      <c r="C1035" s="46"/>
      <c r="D1035" s="46"/>
      <c r="E1035" s="46"/>
      <c r="F1035" s="46"/>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c r="AC1035" s="46"/>
      <c r="AD1035" s="46"/>
      <c r="AE1035" s="46"/>
      <c r="AF1035" s="46"/>
    </row>
    <row r="1036">
      <c r="A1036" s="46"/>
      <c r="B1036" s="46"/>
      <c r="C1036" s="46"/>
      <c r="D1036" s="46"/>
      <c r="E1036" s="46"/>
      <c r="F1036" s="46"/>
      <c r="G1036" s="46"/>
      <c r="H1036" s="46"/>
      <c r="I1036" s="46"/>
      <c r="J1036" s="46"/>
      <c r="K1036" s="46"/>
      <c r="L1036" s="46"/>
      <c r="M1036" s="46"/>
      <c r="N1036" s="46"/>
      <c r="O1036" s="46"/>
      <c r="P1036" s="46"/>
      <c r="Q1036" s="46"/>
      <c r="R1036" s="46"/>
      <c r="S1036" s="46"/>
      <c r="T1036" s="46"/>
      <c r="U1036" s="46"/>
      <c r="V1036" s="46"/>
      <c r="W1036" s="46"/>
      <c r="X1036" s="46"/>
      <c r="Y1036" s="46"/>
      <c r="Z1036" s="46"/>
      <c r="AA1036" s="46"/>
      <c r="AB1036" s="46"/>
      <c r="AC1036" s="46"/>
      <c r="AD1036" s="46"/>
      <c r="AE1036" s="46"/>
      <c r="AF1036" s="46"/>
    </row>
    <row r="1037">
      <c r="A1037" s="46"/>
      <c r="B1037" s="46"/>
      <c r="C1037" s="46"/>
      <c r="D1037" s="46"/>
      <c r="E1037" s="46"/>
      <c r="F1037" s="46"/>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c r="AC1037" s="46"/>
      <c r="AD1037" s="46"/>
      <c r="AE1037" s="46"/>
      <c r="AF1037" s="46"/>
    </row>
    <row r="1038">
      <c r="A1038" s="46"/>
      <c r="B1038" s="46"/>
      <c r="C1038" s="46"/>
      <c r="D1038" s="46"/>
      <c r="E1038" s="46"/>
      <c r="F1038" s="46"/>
      <c r="G1038" s="46"/>
      <c r="H1038" s="46"/>
      <c r="I1038" s="46"/>
      <c r="J1038" s="46"/>
      <c r="K1038" s="46"/>
      <c r="L1038" s="46"/>
      <c r="M1038" s="46"/>
      <c r="N1038" s="46"/>
      <c r="O1038" s="46"/>
      <c r="P1038" s="46"/>
      <c r="Q1038" s="46"/>
      <c r="R1038" s="46"/>
      <c r="S1038" s="46"/>
      <c r="T1038" s="46"/>
      <c r="U1038" s="46"/>
      <c r="V1038" s="46"/>
      <c r="W1038" s="46"/>
      <c r="X1038" s="46"/>
      <c r="Y1038" s="46"/>
      <c r="Z1038" s="46"/>
      <c r="AA1038" s="46"/>
      <c r="AB1038" s="46"/>
      <c r="AC1038" s="46"/>
      <c r="AD1038" s="46"/>
      <c r="AE1038" s="46"/>
      <c r="AF1038" s="46"/>
    </row>
    <row r="1039">
      <c r="A1039" s="46"/>
      <c r="B1039" s="46"/>
      <c r="C1039" s="46"/>
      <c r="D1039" s="46"/>
      <c r="E1039" s="46"/>
      <c r="F1039" s="46"/>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c r="AC1039" s="46"/>
      <c r="AD1039" s="46"/>
      <c r="AE1039" s="46"/>
      <c r="AF1039" s="46"/>
    </row>
    <row r="1040">
      <c r="A1040" s="46"/>
      <c r="B1040" s="46"/>
      <c r="C1040" s="46"/>
      <c r="D1040" s="46"/>
      <c r="E1040" s="46"/>
      <c r="F1040" s="46"/>
      <c r="G1040" s="46"/>
      <c r="H1040" s="46"/>
      <c r="I1040" s="46"/>
      <c r="J1040" s="46"/>
      <c r="K1040" s="46"/>
      <c r="L1040" s="46"/>
      <c r="M1040" s="46"/>
      <c r="N1040" s="46"/>
      <c r="O1040" s="46"/>
      <c r="P1040" s="46"/>
      <c r="Q1040" s="46"/>
      <c r="R1040" s="46"/>
      <c r="S1040" s="46"/>
      <c r="T1040" s="46"/>
      <c r="U1040" s="46"/>
      <c r="V1040" s="46"/>
      <c r="W1040" s="46"/>
      <c r="X1040" s="46"/>
      <c r="Y1040" s="46"/>
      <c r="Z1040" s="46"/>
      <c r="AA1040" s="46"/>
      <c r="AB1040" s="46"/>
      <c r="AC1040" s="46"/>
      <c r="AD1040" s="46"/>
      <c r="AE1040" s="46"/>
      <c r="AF1040" s="46"/>
    </row>
    <row r="1041">
      <c r="A1041" s="46"/>
      <c r="B1041" s="46"/>
      <c r="C1041" s="46"/>
      <c r="D1041" s="46"/>
      <c r="E1041" s="46"/>
      <c r="F1041" s="46"/>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c r="AC1041" s="46"/>
      <c r="AD1041" s="46"/>
      <c r="AE1041" s="46"/>
      <c r="AF1041" s="46"/>
    </row>
    <row r="1042">
      <c r="A1042" s="46"/>
      <c r="B1042" s="46"/>
      <c r="C1042" s="46"/>
      <c r="D1042" s="46"/>
      <c r="E1042" s="46"/>
      <c r="F1042" s="46"/>
      <c r="G1042" s="46"/>
      <c r="H1042" s="46"/>
      <c r="I1042" s="46"/>
      <c r="J1042" s="46"/>
      <c r="K1042" s="46"/>
      <c r="L1042" s="46"/>
      <c r="M1042" s="46"/>
      <c r="N1042" s="46"/>
      <c r="O1042" s="46"/>
      <c r="P1042" s="46"/>
      <c r="Q1042" s="46"/>
      <c r="R1042" s="46"/>
      <c r="S1042" s="46"/>
      <c r="T1042" s="46"/>
      <c r="U1042" s="46"/>
      <c r="V1042" s="46"/>
      <c r="W1042" s="46"/>
      <c r="X1042" s="46"/>
      <c r="Y1042" s="46"/>
      <c r="Z1042" s="46"/>
      <c r="AA1042" s="46"/>
      <c r="AB1042" s="46"/>
      <c r="AC1042" s="46"/>
      <c r="AD1042" s="46"/>
      <c r="AE1042" s="46"/>
      <c r="AF1042" s="46"/>
    </row>
    <row r="1043">
      <c r="A1043" s="46"/>
      <c r="B1043" s="46"/>
      <c r="C1043" s="46"/>
      <c r="D1043" s="46"/>
      <c r="E1043" s="46"/>
      <c r="F1043" s="46"/>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c r="AC1043" s="46"/>
      <c r="AD1043" s="46"/>
      <c r="AE1043" s="46"/>
      <c r="AF1043" s="46"/>
    </row>
    <row r="1044">
      <c r="A1044" s="46"/>
      <c r="B1044" s="46"/>
      <c r="C1044" s="46"/>
      <c r="D1044" s="46"/>
      <c r="E1044" s="46"/>
      <c r="F1044" s="46"/>
      <c r="G1044" s="46"/>
      <c r="H1044" s="46"/>
      <c r="I1044" s="46"/>
      <c r="J1044" s="46"/>
      <c r="K1044" s="46"/>
      <c r="L1044" s="46"/>
      <c r="M1044" s="46"/>
      <c r="N1044" s="46"/>
      <c r="O1044" s="46"/>
      <c r="P1044" s="46"/>
      <c r="Q1044" s="46"/>
      <c r="R1044" s="46"/>
      <c r="S1044" s="46"/>
      <c r="T1044" s="46"/>
      <c r="U1044" s="46"/>
      <c r="V1044" s="46"/>
      <c r="W1044" s="46"/>
      <c r="X1044" s="46"/>
      <c r="Y1044" s="46"/>
      <c r="Z1044" s="46"/>
      <c r="AA1044" s="46"/>
      <c r="AB1044" s="46"/>
      <c r="AC1044" s="46"/>
      <c r="AD1044" s="46"/>
      <c r="AE1044" s="46"/>
      <c r="AF1044" s="46"/>
    </row>
    <row r="1045">
      <c r="A1045" s="46"/>
      <c r="B1045" s="46"/>
      <c r="C1045" s="46"/>
      <c r="D1045" s="46"/>
      <c r="E1045" s="46"/>
      <c r="F1045" s="46"/>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row>
    <row r="1046">
      <c r="A1046" s="46"/>
      <c r="B1046" s="46"/>
      <c r="C1046" s="46"/>
      <c r="D1046" s="46"/>
      <c r="E1046" s="46"/>
      <c r="F1046" s="46"/>
      <c r="G1046" s="46"/>
      <c r="H1046" s="46"/>
      <c r="I1046" s="46"/>
      <c r="J1046" s="46"/>
      <c r="K1046" s="46"/>
      <c r="L1046" s="46"/>
      <c r="M1046" s="46"/>
      <c r="N1046" s="46"/>
      <c r="O1046" s="46"/>
      <c r="P1046" s="46"/>
      <c r="Q1046" s="46"/>
      <c r="R1046" s="46"/>
      <c r="S1046" s="46"/>
      <c r="T1046" s="46"/>
      <c r="U1046" s="46"/>
      <c r="V1046" s="46"/>
      <c r="W1046" s="46"/>
      <c r="X1046" s="46"/>
      <c r="Y1046" s="46"/>
      <c r="Z1046" s="46"/>
      <c r="AA1046" s="46"/>
      <c r="AB1046" s="46"/>
      <c r="AC1046" s="46"/>
      <c r="AD1046" s="46"/>
      <c r="AE1046" s="46"/>
      <c r="AF1046" s="46"/>
    </row>
    <row r="1047">
      <c r="A1047" s="46"/>
      <c r="B1047" s="46"/>
      <c r="C1047" s="46"/>
      <c r="D1047" s="46"/>
      <c r="E1047" s="46"/>
      <c r="F1047" s="46"/>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c r="AC1047" s="46"/>
      <c r="AD1047" s="46"/>
      <c r="AE1047" s="46"/>
      <c r="AF1047" s="46"/>
    </row>
    <row r="1048">
      <c r="A1048" s="46"/>
      <c r="B1048" s="46"/>
      <c r="C1048" s="46"/>
      <c r="D1048" s="46"/>
      <c r="E1048" s="46"/>
      <c r="F1048" s="46"/>
      <c r="G1048" s="46"/>
      <c r="H1048" s="46"/>
      <c r="I1048" s="46"/>
      <c r="J1048" s="46"/>
      <c r="K1048" s="46"/>
      <c r="L1048" s="46"/>
      <c r="M1048" s="46"/>
      <c r="N1048" s="46"/>
      <c r="O1048" s="46"/>
      <c r="P1048" s="46"/>
      <c r="Q1048" s="46"/>
      <c r="R1048" s="46"/>
      <c r="S1048" s="46"/>
      <c r="T1048" s="46"/>
      <c r="U1048" s="46"/>
      <c r="V1048" s="46"/>
      <c r="W1048" s="46"/>
      <c r="X1048" s="46"/>
      <c r="Y1048" s="46"/>
      <c r="Z1048" s="46"/>
      <c r="AA1048" s="46"/>
      <c r="AB1048" s="46"/>
      <c r="AC1048" s="46"/>
      <c r="AD1048" s="46"/>
      <c r="AE1048" s="46"/>
      <c r="AF1048" s="46"/>
    </row>
    <row r="1049">
      <c r="A1049" s="46"/>
      <c r="B1049" s="46"/>
      <c r="C1049" s="46"/>
      <c r="D1049" s="46"/>
      <c r="E1049" s="46"/>
      <c r="F1049" s="46"/>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c r="AC1049" s="46"/>
      <c r="AD1049" s="46"/>
      <c r="AE1049" s="46"/>
      <c r="AF1049" s="46"/>
    </row>
    <row r="1050">
      <c r="A1050" s="46"/>
      <c r="B1050" s="46"/>
      <c r="C1050" s="46"/>
      <c r="D1050" s="46"/>
      <c r="E1050" s="46"/>
      <c r="F1050" s="46"/>
      <c r="G1050" s="46"/>
      <c r="H1050" s="46"/>
      <c r="I1050" s="46"/>
      <c r="J1050" s="46"/>
      <c r="K1050" s="46"/>
      <c r="L1050" s="46"/>
      <c r="M1050" s="46"/>
      <c r="N1050" s="46"/>
      <c r="O1050" s="46"/>
      <c r="P1050" s="46"/>
      <c r="Q1050" s="46"/>
      <c r="R1050" s="46"/>
      <c r="S1050" s="46"/>
      <c r="T1050" s="46"/>
      <c r="U1050" s="46"/>
      <c r="V1050" s="46"/>
      <c r="W1050" s="46"/>
      <c r="X1050" s="46"/>
      <c r="Y1050" s="46"/>
      <c r="Z1050" s="46"/>
      <c r="AA1050" s="46"/>
      <c r="AB1050" s="46"/>
      <c r="AC1050" s="46"/>
      <c r="AD1050" s="46"/>
      <c r="AE1050" s="46"/>
      <c r="AF1050" s="46"/>
    </row>
    <row r="1051">
      <c r="A1051" s="46"/>
      <c r="B1051" s="46"/>
      <c r="C1051" s="46"/>
      <c r="D1051" s="46"/>
      <c r="E1051" s="46"/>
      <c r="F1051" s="46"/>
      <c r="G1051" s="46"/>
      <c r="H1051" s="46"/>
      <c r="I1051" s="46"/>
      <c r="J1051" s="46"/>
      <c r="K1051" s="46"/>
      <c r="L1051" s="46"/>
      <c r="M1051" s="46"/>
      <c r="N1051" s="46"/>
      <c r="O1051" s="46"/>
      <c r="P1051" s="46"/>
      <c r="Q1051" s="46"/>
      <c r="R1051" s="46"/>
      <c r="S1051" s="46"/>
      <c r="T1051" s="46"/>
      <c r="U1051" s="46"/>
      <c r="V1051" s="46"/>
      <c r="W1051" s="46"/>
      <c r="X1051" s="46"/>
      <c r="Y1051" s="46"/>
      <c r="Z1051" s="46"/>
      <c r="AA1051" s="46"/>
      <c r="AB1051" s="46"/>
      <c r="AC1051" s="46"/>
      <c r="AD1051" s="46"/>
      <c r="AE1051" s="46"/>
      <c r="AF1051" s="46"/>
    </row>
    <row r="1052">
      <c r="A1052" s="46"/>
      <c r="B1052" s="46"/>
      <c r="C1052" s="46"/>
      <c r="D1052" s="46"/>
      <c r="E1052" s="46"/>
      <c r="F1052" s="46"/>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c r="AC1052" s="46"/>
      <c r="AD1052" s="46"/>
      <c r="AE1052" s="46"/>
      <c r="AF1052" s="46"/>
    </row>
    <row r="1053">
      <c r="A1053" s="46"/>
      <c r="B1053" s="46"/>
      <c r="C1053" s="46"/>
      <c r="D1053" s="46"/>
      <c r="E1053" s="46"/>
      <c r="F1053" s="46"/>
      <c r="G1053" s="46"/>
      <c r="H1053" s="46"/>
      <c r="I1053" s="46"/>
      <c r="J1053" s="46"/>
      <c r="K1053" s="46"/>
      <c r="L1053" s="46"/>
      <c r="M1053" s="46"/>
      <c r="N1053" s="46"/>
      <c r="O1053" s="46"/>
      <c r="P1053" s="46"/>
      <c r="Q1053" s="46"/>
      <c r="R1053" s="46"/>
      <c r="S1053" s="46"/>
      <c r="T1053" s="46"/>
      <c r="U1053" s="46"/>
      <c r="V1053" s="46"/>
      <c r="W1053" s="46"/>
      <c r="X1053" s="46"/>
      <c r="Y1053" s="46"/>
      <c r="Z1053" s="46"/>
      <c r="AA1053" s="46"/>
      <c r="AB1053" s="46"/>
      <c r="AC1053" s="46"/>
      <c r="AD1053" s="46"/>
      <c r="AE1053" s="46"/>
      <c r="AF1053" s="46"/>
    </row>
    <row r="1054">
      <c r="A1054" s="46"/>
      <c r="B1054" s="46"/>
      <c r="C1054" s="46"/>
      <c r="D1054" s="46"/>
      <c r="E1054" s="46"/>
      <c r="F1054" s="46"/>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c r="AC1054" s="46"/>
      <c r="AD1054" s="46"/>
      <c r="AE1054" s="46"/>
      <c r="AF1054" s="46"/>
    </row>
    <row r="1055">
      <c r="A1055" s="46"/>
      <c r="B1055" s="46"/>
      <c r="C1055" s="46"/>
      <c r="D1055" s="46"/>
      <c r="E1055" s="46"/>
      <c r="F1055" s="46"/>
      <c r="G1055" s="46"/>
      <c r="H1055" s="46"/>
      <c r="I1055" s="46"/>
      <c r="J1055" s="46"/>
      <c r="K1055" s="46"/>
      <c r="L1055" s="46"/>
      <c r="M1055" s="46"/>
      <c r="N1055" s="46"/>
      <c r="O1055" s="46"/>
      <c r="P1055" s="46"/>
      <c r="Q1055" s="46"/>
      <c r="R1055" s="46"/>
      <c r="S1055" s="46"/>
      <c r="T1055" s="46"/>
      <c r="U1055" s="46"/>
      <c r="V1055" s="46"/>
      <c r="W1055" s="46"/>
      <c r="X1055" s="46"/>
      <c r="Y1055" s="46"/>
      <c r="Z1055" s="46"/>
      <c r="AA1055" s="46"/>
      <c r="AB1055" s="46"/>
      <c r="AC1055" s="46"/>
      <c r="AD1055" s="46"/>
      <c r="AE1055" s="46"/>
      <c r="AF1055" s="46"/>
    </row>
    <row r="1056">
      <c r="A1056" s="46"/>
      <c r="B1056" s="46"/>
      <c r="C1056" s="46"/>
      <c r="D1056" s="46"/>
      <c r="E1056" s="46"/>
      <c r="F1056" s="46"/>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c r="AC1056" s="46"/>
      <c r="AD1056" s="46"/>
      <c r="AE1056" s="46"/>
      <c r="AF1056" s="46"/>
    </row>
    <row r="1057">
      <c r="A1057" s="46"/>
      <c r="B1057" s="46"/>
      <c r="C1057" s="46"/>
      <c r="D1057" s="46"/>
      <c r="E1057" s="46"/>
      <c r="F1057" s="46"/>
      <c r="G1057" s="46"/>
      <c r="H1057" s="46"/>
      <c r="I1057" s="46"/>
      <c r="J1057" s="46"/>
      <c r="K1057" s="46"/>
      <c r="L1057" s="46"/>
      <c r="M1057" s="46"/>
      <c r="N1057" s="46"/>
      <c r="O1057" s="46"/>
      <c r="P1057" s="46"/>
      <c r="Q1057" s="46"/>
      <c r="R1057" s="46"/>
      <c r="S1057" s="46"/>
      <c r="T1057" s="46"/>
      <c r="U1057" s="46"/>
      <c r="V1057" s="46"/>
      <c r="W1057" s="46"/>
      <c r="X1057" s="46"/>
      <c r="Y1057" s="46"/>
      <c r="Z1057" s="46"/>
      <c r="AA1057" s="46"/>
      <c r="AB1057" s="46"/>
      <c r="AC1057" s="46"/>
      <c r="AD1057" s="46"/>
      <c r="AE1057" s="46"/>
      <c r="AF1057" s="46"/>
    </row>
    <row r="1058">
      <c r="A1058" s="46"/>
      <c r="B1058" s="46"/>
      <c r="C1058" s="46"/>
      <c r="D1058" s="46"/>
      <c r="E1058" s="46"/>
      <c r="F1058" s="46"/>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c r="AC1058" s="46"/>
      <c r="AD1058" s="46"/>
      <c r="AE1058" s="46"/>
      <c r="AF1058" s="46"/>
    </row>
    <row r="1059">
      <c r="A1059" s="46"/>
      <c r="B1059" s="46"/>
      <c r="C1059" s="46"/>
      <c r="D1059" s="46"/>
      <c r="E1059" s="46"/>
      <c r="F1059" s="46"/>
      <c r="G1059" s="46"/>
      <c r="H1059" s="46"/>
      <c r="I1059" s="46"/>
      <c r="J1059" s="46"/>
      <c r="K1059" s="46"/>
      <c r="L1059" s="46"/>
      <c r="M1059" s="46"/>
      <c r="N1059" s="46"/>
      <c r="O1059" s="46"/>
      <c r="P1059" s="46"/>
      <c r="Q1059" s="46"/>
      <c r="R1059" s="46"/>
      <c r="S1059" s="46"/>
      <c r="T1059" s="46"/>
      <c r="U1059" s="46"/>
      <c r="V1059" s="46"/>
      <c r="W1059" s="46"/>
      <c r="X1059" s="46"/>
      <c r="Y1059" s="46"/>
      <c r="Z1059" s="46"/>
      <c r="AA1059" s="46"/>
      <c r="AB1059" s="46"/>
      <c r="AC1059" s="46"/>
      <c r="AD1059" s="46"/>
      <c r="AE1059" s="46"/>
      <c r="AF1059" s="46"/>
    </row>
    <row r="1060">
      <c r="A1060" s="46"/>
      <c r="B1060" s="46"/>
      <c r="C1060" s="46"/>
      <c r="D1060" s="46"/>
      <c r="E1060" s="46"/>
      <c r="F1060" s="46"/>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c r="AC1060" s="46"/>
      <c r="AD1060" s="46"/>
      <c r="AE1060" s="46"/>
      <c r="AF1060" s="46"/>
    </row>
    <row r="1061">
      <c r="A1061" s="46"/>
      <c r="B1061" s="46"/>
      <c r="C1061" s="46"/>
      <c r="D1061" s="46"/>
      <c r="E1061" s="46"/>
      <c r="F1061" s="46"/>
      <c r="G1061" s="46"/>
      <c r="H1061" s="46"/>
      <c r="I1061" s="46"/>
      <c r="J1061" s="46"/>
      <c r="K1061" s="46"/>
      <c r="L1061" s="46"/>
      <c r="M1061" s="46"/>
      <c r="N1061" s="46"/>
      <c r="O1061" s="46"/>
      <c r="P1061" s="46"/>
      <c r="Q1061" s="46"/>
      <c r="R1061" s="46"/>
      <c r="S1061" s="46"/>
      <c r="T1061" s="46"/>
      <c r="U1061" s="46"/>
      <c r="V1061" s="46"/>
      <c r="W1061" s="46"/>
      <c r="X1061" s="46"/>
      <c r="Y1061" s="46"/>
      <c r="Z1061" s="46"/>
      <c r="AA1061" s="46"/>
      <c r="AB1061" s="46"/>
      <c r="AC1061" s="46"/>
      <c r="AD1061" s="46"/>
      <c r="AE1061" s="46"/>
      <c r="AF1061" s="46"/>
    </row>
    <row r="1062">
      <c r="A1062" s="46"/>
      <c r="B1062" s="46"/>
      <c r="C1062" s="46"/>
      <c r="D1062" s="46"/>
      <c r="E1062" s="46"/>
      <c r="F1062" s="46"/>
      <c r="G1062" s="46"/>
      <c r="H1062" s="46"/>
      <c r="I1062" s="46"/>
      <c r="J1062" s="46"/>
      <c r="K1062" s="46"/>
      <c r="L1062" s="46"/>
      <c r="M1062" s="46"/>
      <c r="N1062" s="46"/>
      <c r="O1062" s="46"/>
      <c r="P1062" s="46"/>
      <c r="Q1062" s="46"/>
      <c r="R1062" s="46"/>
      <c r="S1062" s="46"/>
      <c r="T1062" s="46"/>
      <c r="U1062" s="46"/>
      <c r="V1062" s="46"/>
      <c r="W1062" s="46"/>
      <c r="X1062" s="46"/>
      <c r="Y1062" s="46"/>
      <c r="Z1062" s="46"/>
      <c r="AA1062" s="46"/>
      <c r="AB1062" s="46"/>
      <c r="AC1062" s="46"/>
      <c r="AD1062" s="46"/>
      <c r="AE1062" s="46"/>
      <c r="AF1062" s="46"/>
    </row>
    <row r="1063">
      <c r="A1063" s="46"/>
      <c r="B1063" s="46"/>
      <c r="C1063" s="46"/>
      <c r="D1063" s="46"/>
      <c r="E1063" s="46"/>
      <c r="F1063" s="46"/>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c r="AC1063" s="46"/>
      <c r="AD1063" s="46"/>
      <c r="AE1063" s="46"/>
      <c r="AF1063" s="46"/>
    </row>
    <row r="1064">
      <c r="A1064" s="46"/>
      <c r="B1064" s="46"/>
      <c r="C1064" s="46"/>
      <c r="D1064" s="46"/>
      <c r="E1064" s="46"/>
      <c r="F1064" s="46"/>
      <c r="G1064" s="46"/>
      <c r="H1064" s="46"/>
      <c r="I1064" s="46"/>
      <c r="J1064" s="46"/>
      <c r="K1064" s="46"/>
      <c r="L1064" s="46"/>
      <c r="M1064" s="46"/>
      <c r="N1064" s="46"/>
      <c r="O1064" s="46"/>
      <c r="P1064" s="46"/>
      <c r="Q1064" s="46"/>
      <c r="R1064" s="46"/>
      <c r="S1064" s="46"/>
      <c r="T1064" s="46"/>
      <c r="U1064" s="46"/>
      <c r="V1064" s="46"/>
      <c r="W1064" s="46"/>
      <c r="X1064" s="46"/>
      <c r="Y1064" s="46"/>
      <c r="Z1064" s="46"/>
      <c r="AA1064" s="46"/>
      <c r="AB1064" s="46"/>
      <c r="AC1064" s="46"/>
      <c r="AD1064" s="46"/>
      <c r="AE1064" s="46"/>
      <c r="AF1064" s="46"/>
    </row>
    <row r="1065">
      <c r="A1065" s="46"/>
      <c r="B1065" s="46"/>
      <c r="C1065" s="46"/>
      <c r="D1065" s="46"/>
      <c r="E1065" s="46"/>
      <c r="F1065" s="46"/>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c r="AC1065" s="46"/>
      <c r="AD1065" s="46"/>
      <c r="AE1065" s="46"/>
      <c r="AF1065" s="46"/>
    </row>
    <row r="1066">
      <c r="A1066" s="46"/>
      <c r="B1066" s="46"/>
      <c r="C1066" s="46"/>
      <c r="D1066" s="46"/>
      <c r="E1066" s="46"/>
      <c r="F1066" s="46"/>
      <c r="G1066" s="46"/>
      <c r="H1066" s="46"/>
      <c r="I1066" s="46"/>
      <c r="J1066" s="46"/>
      <c r="K1066" s="46"/>
      <c r="L1066" s="46"/>
      <c r="M1066" s="46"/>
      <c r="N1066" s="46"/>
      <c r="O1066" s="46"/>
      <c r="P1066" s="46"/>
      <c r="Q1066" s="46"/>
      <c r="R1066" s="46"/>
      <c r="S1066" s="46"/>
      <c r="T1066" s="46"/>
      <c r="U1066" s="46"/>
      <c r="V1066" s="46"/>
      <c r="W1066" s="46"/>
      <c r="X1066" s="46"/>
      <c r="Y1066" s="46"/>
      <c r="Z1066" s="46"/>
      <c r="AA1066" s="46"/>
      <c r="AB1066" s="46"/>
      <c r="AC1066" s="46"/>
      <c r="AD1066" s="46"/>
      <c r="AE1066" s="46"/>
      <c r="AF1066" s="46"/>
    </row>
    <row r="1067">
      <c r="A1067" s="46"/>
      <c r="B1067" s="46"/>
      <c r="C1067" s="46"/>
      <c r="D1067" s="46"/>
      <c r="E1067" s="46"/>
      <c r="F1067" s="46"/>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c r="AC1067" s="46"/>
      <c r="AD1067" s="46"/>
      <c r="AE1067" s="46"/>
      <c r="AF1067" s="46"/>
    </row>
    <row r="1068">
      <c r="A1068" s="46"/>
      <c r="B1068" s="46"/>
      <c r="C1068" s="46"/>
      <c r="D1068" s="46"/>
      <c r="E1068" s="46"/>
      <c r="F1068" s="46"/>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c r="AC1068" s="46"/>
      <c r="AD1068" s="46"/>
      <c r="AE1068" s="46"/>
      <c r="AF1068" s="46"/>
    </row>
    <row r="1069">
      <c r="A1069" s="46"/>
      <c r="B1069" s="46"/>
      <c r="C1069" s="46"/>
      <c r="D1069" s="46"/>
      <c r="E1069" s="46"/>
      <c r="F1069" s="46"/>
      <c r="G1069" s="46"/>
      <c r="H1069" s="46"/>
      <c r="I1069" s="46"/>
      <c r="J1069" s="46"/>
      <c r="K1069" s="46"/>
      <c r="L1069" s="46"/>
      <c r="M1069" s="46"/>
      <c r="N1069" s="46"/>
      <c r="O1069" s="46"/>
      <c r="P1069" s="46"/>
      <c r="Q1069" s="46"/>
      <c r="R1069" s="46"/>
      <c r="S1069" s="46"/>
      <c r="T1069" s="46"/>
      <c r="U1069" s="46"/>
      <c r="V1069" s="46"/>
      <c r="W1069" s="46"/>
      <c r="X1069" s="46"/>
      <c r="Y1069" s="46"/>
      <c r="Z1069" s="46"/>
      <c r="AA1069" s="46"/>
      <c r="AB1069" s="46"/>
      <c r="AC1069" s="46"/>
      <c r="AD1069" s="46"/>
      <c r="AE1069" s="46"/>
      <c r="AF1069" s="46"/>
    </row>
    <row r="1070">
      <c r="A1070" s="46"/>
      <c r="B1070" s="46"/>
      <c r="C1070" s="46"/>
      <c r="D1070" s="46"/>
      <c r="E1070" s="46"/>
      <c r="F1070" s="46"/>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c r="AC1070" s="46"/>
      <c r="AD1070" s="46"/>
      <c r="AE1070" s="46"/>
      <c r="AF1070" s="46"/>
    </row>
    <row r="1071">
      <c r="A1071" s="46"/>
      <c r="B1071" s="46"/>
      <c r="C1071" s="46"/>
      <c r="D1071" s="46"/>
      <c r="E1071" s="46"/>
      <c r="F1071" s="46"/>
      <c r="G1071" s="46"/>
      <c r="H1071" s="46"/>
      <c r="I1071" s="46"/>
      <c r="J1071" s="46"/>
      <c r="K1071" s="46"/>
      <c r="L1071" s="46"/>
      <c r="M1071" s="46"/>
      <c r="N1071" s="46"/>
      <c r="O1071" s="46"/>
      <c r="P1071" s="46"/>
      <c r="Q1071" s="46"/>
      <c r="R1071" s="46"/>
      <c r="S1071" s="46"/>
      <c r="T1071" s="46"/>
      <c r="U1071" s="46"/>
      <c r="V1071" s="46"/>
      <c r="W1071" s="46"/>
      <c r="X1071" s="46"/>
      <c r="Y1071" s="46"/>
      <c r="Z1071" s="46"/>
      <c r="AA1071" s="46"/>
      <c r="AB1071" s="46"/>
      <c r="AC1071" s="46"/>
      <c r="AD1071" s="46"/>
      <c r="AE1071" s="46"/>
      <c r="AF1071" s="46"/>
    </row>
    <row r="1072">
      <c r="A1072" s="46"/>
      <c r="B1072" s="46"/>
      <c r="C1072" s="46"/>
      <c r="D1072" s="46"/>
      <c r="E1072" s="46"/>
      <c r="F1072" s="46"/>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c r="AC1072" s="46"/>
      <c r="AD1072" s="46"/>
      <c r="AE1072" s="46"/>
      <c r="AF1072" s="46"/>
    </row>
    <row r="1073">
      <c r="A1073" s="46"/>
      <c r="B1073" s="46"/>
      <c r="C1073" s="46"/>
      <c r="D1073" s="46"/>
      <c r="E1073" s="46"/>
      <c r="F1073" s="46"/>
      <c r="G1073" s="46"/>
      <c r="H1073" s="46"/>
      <c r="I1073" s="46"/>
      <c r="J1073" s="46"/>
      <c r="K1073" s="46"/>
      <c r="L1073" s="46"/>
      <c r="M1073" s="46"/>
      <c r="N1073" s="46"/>
      <c r="O1073" s="46"/>
      <c r="P1073" s="46"/>
      <c r="Q1073" s="46"/>
      <c r="R1073" s="46"/>
      <c r="S1073" s="46"/>
      <c r="T1073" s="46"/>
      <c r="U1073" s="46"/>
      <c r="V1073" s="46"/>
      <c r="W1073" s="46"/>
      <c r="X1073" s="46"/>
      <c r="Y1073" s="46"/>
      <c r="Z1073" s="46"/>
      <c r="AA1073" s="46"/>
      <c r="AB1073" s="46"/>
      <c r="AC1073" s="46"/>
      <c r="AD1073" s="46"/>
      <c r="AE1073" s="46"/>
      <c r="AF1073" s="46"/>
    </row>
    <row r="1074">
      <c r="A1074" s="46"/>
      <c r="B1074" s="46"/>
      <c r="C1074" s="46"/>
      <c r="D1074" s="46"/>
      <c r="E1074" s="46"/>
      <c r="F1074" s="46"/>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c r="AC1074" s="46"/>
      <c r="AD1074" s="46"/>
      <c r="AE1074" s="46"/>
      <c r="AF1074" s="46"/>
    </row>
    <row r="1075">
      <c r="A1075" s="46"/>
      <c r="B1075" s="46"/>
      <c r="C1075" s="46"/>
      <c r="D1075" s="46"/>
      <c r="E1075" s="46"/>
      <c r="F1075" s="46"/>
      <c r="G1075" s="46"/>
      <c r="H1075" s="46"/>
      <c r="I1075" s="46"/>
      <c r="J1075" s="46"/>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row>
    <row r="1076">
      <c r="A1076" s="46"/>
      <c r="B1076" s="46"/>
      <c r="C1076" s="46"/>
      <c r="D1076" s="46"/>
      <c r="E1076" s="46"/>
      <c r="F1076" s="46"/>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c r="AC1076" s="46"/>
      <c r="AD1076" s="46"/>
      <c r="AE1076" s="46"/>
      <c r="AF1076" s="46"/>
    </row>
    <row r="1077">
      <c r="A1077" s="46"/>
      <c r="B1077" s="46"/>
      <c r="C1077" s="46"/>
      <c r="D1077" s="46"/>
      <c r="E1077" s="46"/>
      <c r="F1077" s="46"/>
      <c r="G1077" s="46"/>
      <c r="H1077" s="46"/>
      <c r="I1077" s="46"/>
      <c r="J1077" s="46"/>
      <c r="K1077" s="46"/>
      <c r="L1077" s="46"/>
      <c r="M1077" s="46"/>
      <c r="N1077" s="46"/>
      <c r="O1077" s="46"/>
      <c r="P1077" s="46"/>
      <c r="Q1077" s="46"/>
      <c r="R1077" s="46"/>
      <c r="S1077" s="46"/>
      <c r="T1077" s="46"/>
      <c r="U1077" s="46"/>
      <c r="V1077" s="46"/>
      <c r="W1077" s="46"/>
      <c r="X1077" s="46"/>
      <c r="Y1077" s="46"/>
      <c r="Z1077" s="46"/>
      <c r="AA1077" s="46"/>
      <c r="AB1077" s="46"/>
      <c r="AC1077" s="46"/>
      <c r="AD1077" s="46"/>
      <c r="AE1077" s="46"/>
      <c r="AF1077" s="46"/>
    </row>
    <row r="1078">
      <c r="A1078" s="46"/>
      <c r="B1078" s="46"/>
      <c r="C1078" s="46"/>
      <c r="D1078" s="46"/>
      <c r="E1078" s="46"/>
      <c r="F1078" s="46"/>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c r="AC1078" s="46"/>
      <c r="AD1078" s="46"/>
      <c r="AE1078" s="46"/>
      <c r="AF1078" s="46"/>
    </row>
    <row r="1079">
      <c r="A1079" s="46"/>
      <c r="B1079" s="46"/>
      <c r="C1079" s="46"/>
      <c r="D1079" s="46"/>
      <c r="E1079" s="46"/>
      <c r="F1079" s="46"/>
      <c r="G1079" s="46"/>
      <c r="H1079" s="46"/>
      <c r="I1079" s="46"/>
      <c r="J1079" s="46"/>
      <c r="K1079" s="46"/>
      <c r="L1079" s="46"/>
      <c r="M1079" s="46"/>
      <c r="N1079" s="46"/>
      <c r="O1079" s="46"/>
      <c r="P1079" s="46"/>
      <c r="Q1079" s="46"/>
      <c r="R1079" s="46"/>
      <c r="S1079" s="46"/>
      <c r="T1079" s="46"/>
      <c r="U1079" s="46"/>
      <c r="V1079" s="46"/>
      <c r="W1079" s="46"/>
      <c r="X1079" s="46"/>
      <c r="Y1079" s="46"/>
      <c r="Z1079" s="46"/>
      <c r="AA1079" s="46"/>
      <c r="AB1079" s="46"/>
      <c r="AC1079" s="46"/>
      <c r="AD1079" s="46"/>
      <c r="AE1079" s="46"/>
      <c r="AF1079" s="46"/>
    </row>
    <row r="1080">
      <c r="A1080" s="46"/>
      <c r="B1080" s="46"/>
      <c r="C1080" s="46"/>
      <c r="D1080" s="46"/>
      <c r="E1080" s="46"/>
      <c r="F1080" s="46"/>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c r="AC1080" s="46"/>
      <c r="AD1080" s="46"/>
      <c r="AE1080" s="46"/>
      <c r="AF1080" s="46"/>
    </row>
    <row r="1081">
      <c r="A1081" s="46"/>
      <c r="B1081" s="46"/>
      <c r="C1081" s="46"/>
      <c r="D1081" s="46"/>
      <c r="E1081" s="46"/>
      <c r="F1081" s="46"/>
      <c r="G1081" s="46"/>
      <c r="H1081" s="46"/>
      <c r="I1081" s="46"/>
      <c r="J1081" s="46"/>
      <c r="K1081" s="46"/>
      <c r="L1081" s="46"/>
      <c r="M1081" s="46"/>
      <c r="N1081" s="46"/>
      <c r="O1081" s="46"/>
      <c r="P1081" s="46"/>
      <c r="Q1081" s="46"/>
      <c r="R1081" s="46"/>
      <c r="S1081" s="46"/>
      <c r="T1081" s="46"/>
      <c r="U1081" s="46"/>
      <c r="V1081" s="46"/>
      <c r="W1081" s="46"/>
      <c r="X1081" s="46"/>
      <c r="Y1081" s="46"/>
      <c r="Z1081" s="46"/>
      <c r="AA1081" s="46"/>
      <c r="AB1081" s="46"/>
      <c r="AC1081" s="46"/>
      <c r="AD1081" s="46"/>
      <c r="AE1081" s="46"/>
      <c r="AF1081" s="46"/>
    </row>
    <row r="1082">
      <c r="A1082" s="46"/>
      <c r="B1082" s="46"/>
      <c r="C1082" s="46"/>
      <c r="D1082" s="46"/>
      <c r="E1082" s="46"/>
      <c r="F1082" s="46"/>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c r="AC1082" s="46"/>
      <c r="AD1082" s="46"/>
      <c r="AE1082" s="46"/>
      <c r="AF1082" s="46"/>
    </row>
    <row r="1083">
      <c r="A1083" s="46"/>
      <c r="B1083" s="46"/>
      <c r="C1083" s="46"/>
      <c r="D1083" s="46"/>
      <c r="E1083" s="46"/>
      <c r="F1083" s="46"/>
      <c r="G1083" s="46"/>
      <c r="H1083" s="46"/>
      <c r="I1083" s="46"/>
      <c r="J1083" s="46"/>
      <c r="K1083" s="46"/>
      <c r="L1083" s="46"/>
      <c r="M1083" s="46"/>
      <c r="N1083" s="46"/>
      <c r="O1083" s="46"/>
      <c r="P1083" s="46"/>
      <c r="Q1083" s="46"/>
      <c r="R1083" s="46"/>
      <c r="S1083" s="46"/>
      <c r="T1083" s="46"/>
      <c r="U1083" s="46"/>
      <c r="V1083" s="46"/>
      <c r="W1083" s="46"/>
      <c r="X1083" s="46"/>
      <c r="Y1083" s="46"/>
      <c r="Z1083" s="46"/>
      <c r="AA1083" s="46"/>
      <c r="AB1083" s="46"/>
      <c r="AC1083" s="46"/>
      <c r="AD1083" s="46"/>
      <c r="AE1083" s="46"/>
      <c r="AF1083" s="46"/>
    </row>
    <row r="1084">
      <c r="A1084" s="46"/>
      <c r="B1084" s="46"/>
      <c r="C1084" s="46"/>
      <c r="D1084" s="46"/>
      <c r="E1084" s="46"/>
      <c r="F1084" s="46"/>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c r="AC1084" s="46"/>
      <c r="AD1084" s="46"/>
      <c r="AE1084" s="46"/>
      <c r="AF1084" s="46"/>
    </row>
    <row r="1085">
      <c r="A1085" s="46"/>
      <c r="B1085" s="46"/>
      <c r="C1085" s="46"/>
      <c r="D1085" s="46"/>
      <c r="E1085" s="46"/>
      <c r="F1085" s="46"/>
      <c r="G1085" s="46"/>
      <c r="H1085" s="46"/>
      <c r="I1085" s="46"/>
      <c r="J1085" s="46"/>
      <c r="K1085" s="46"/>
      <c r="L1085" s="46"/>
      <c r="M1085" s="46"/>
      <c r="N1085" s="46"/>
      <c r="O1085" s="46"/>
      <c r="P1085" s="46"/>
      <c r="Q1085" s="46"/>
      <c r="R1085" s="46"/>
      <c r="S1085" s="46"/>
      <c r="T1085" s="46"/>
      <c r="U1085" s="46"/>
      <c r="V1085" s="46"/>
      <c r="W1085" s="46"/>
      <c r="X1085" s="46"/>
      <c r="Y1085" s="46"/>
      <c r="Z1085" s="46"/>
      <c r="AA1085" s="46"/>
      <c r="AB1085" s="46"/>
      <c r="AC1085" s="46"/>
      <c r="AD1085" s="46"/>
      <c r="AE1085" s="46"/>
      <c r="AF1085" s="46"/>
    </row>
    <row r="1086">
      <c r="A1086" s="46"/>
      <c r="B1086" s="46"/>
      <c r="C1086" s="46"/>
      <c r="D1086" s="46"/>
      <c r="E1086" s="46"/>
      <c r="F1086" s="46"/>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c r="AC1086" s="46"/>
      <c r="AD1086" s="46"/>
      <c r="AE1086" s="46"/>
      <c r="AF1086" s="46"/>
    </row>
    <row r="1087">
      <c r="A1087" s="46"/>
      <c r="B1087" s="46"/>
      <c r="C1087" s="46"/>
      <c r="D1087" s="46"/>
      <c r="E1087" s="46"/>
      <c r="F1087" s="46"/>
      <c r="G1087" s="46"/>
      <c r="H1087" s="46"/>
      <c r="I1087" s="46"/>
      <c r="J1087" s="46"/>
      <c r="K1087" s="46"/>
      <c r="L1087" s="46"/>
      <c r="M1087" s="46"/>
      <c r="N1087" s="46"/>
      <c r="O1087" s="46"/>
      <c r="P1087" s="46"/>
      <c r="Q1087" s="46"/>
      <c r="R1087" s="46"/>
      <c r="S1087" s="46"/>
      <c r="T1087" s="46"/>
      <c r="U1087" s="46"/>
      <c r="V1087" s="46"/>
      <c r="W1087" s="46"/>
      <c r="X1087" s="46"/>
      <c r="Y1087" s="46"/>
      <c r="Z1087" s="46"/>
      <c r="AA1087" s="46"/>
      <c r="AB1087" s="46"/>
      <c r="AC1087" s="46"/>
      <c r="AD1087" s="46"/>
      <c r="AE1087" s="46"/>
      <c r="AF1087" s="46"/>
    </row>
    <row r="1088">
      <c r="A1088" s="46"/>
      <c r="B1088" s="46"/>
      <c r="C1088" s="46"/>
      <c r="D1088" s="46"/>
      <c r="E1088" s="46"/>
      <c r="F1088" s="46"/>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c r="AC1088" s="46"/>
      <c r="AD1088" s="46"/>
      <c r="AE1088" s="46"/>
      <c r="AF1088" s="46"/>
    </row>
    <row r="1089">
      <c r="A1089" s="46"/>
      <c r="B1089" s="46"/>
      <c r="C1089" s="46"/>
      <c r="D1089" s="46"/>
      <c r="E1089" s="46"/>
      <c r="F1089" s="46"/>
      <c r="G1089" s="46"/>
      <c r="H1089" s="46"/>
      <c r="I1089" s="46"/>
      <c r="J1089" s="46"/>
      <c r="K1089" s="46"/>
      <c r="L1089" s="46"/>
      <c r="M1089" s="46"/>
      <c r="N1089" s="46"/>
      <c r="O1089" s="46"/>
      <c r="P1089" s="46"/>
      <c r="Q1089" s="46"/>
      <c r="R1089" s="46"/>
      <c r="S1089" s="46"/>
      <c r="T1089" s="46"/>
      <c r="U1089" s="46"/>
      <c r="V1089" s="46"/>
      <c r="W1089" s="46"/>
      <c r="X1089" s="46"/>
      <c r="Y1089" s="46"/>
      <c r="Z1089" s="46"/>
      <c r="AA1089" s="46"/>
      <c r="AB1089" s="46"/>
      <c r="AC1089" s="46"/>
      <c r="AD1089" s="46"/>
      <c r="AE1089" s="46"/>
      <c r="AF1089" s="46"/>
    </row>
    <row r="1090">
      <c r="A1090" s="46"/>
      <c r="B1090" s="46"/>
      <c r="C1090" s="46"/>
      <c r="D1090" s="46"/>
      <c r="E1090" s="46"/>
      <c r="F1090" s="46"/>
      <c r="G1090" s="46"/>
      <c r="H1090" s="46"/>
      <c r="I1090" s="46"/>
      <c r="J1090" s="46"/>
      <c r="K1090" s="46"/>
      <c r="L1090" s="46"/>
      <c r="M1090" s="46"/>
      <c r="N1090" s="46"/>
      <c r="O1090" s="46"/>
      <c r="P1090" s="46"/>
      <c r="Q1090" s="46"/>
      <c r="R1090" s="46"/>
      <c r="S1090" s="46"/>
      <c r="T1090" s="46"/>
      <c r="U1090" s="46"/>
      <c r="V1090" s="46"/>
      <c r="W1090" s="46"/>
      <c r="X1090" s="46"/>
      <c r="Y1090" s="46"/>
      <c r="Z1090" s="46"/>
      <c r="AA1090" s="46"/>
      <c r="AB1090" s="46"/>
      <c r="AC1090" s="46"/>
      <c r="AD1090" s="46"/>
      <c r="AE1090" s="46"/>
      <c r="AF1090" s="46"/>
    </row>
    <row r="1091">
      <c r="A1091" s="46"/>
      <c r="B1091" s="46"/>
      <c r="C1091" s="46"/>
      <c r="D1091" s="46"/>
      <c r="E1091" s="46"/>
      <c r="F1091" s="46"/>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c r="AC1091" s="46"/>
      <c r="AD1091" s="46"/>
      <c r="AE1091" s="46"/>
      <c r="AF1091" s="46"/>
    </row>
    <row r="1092">
      <c r="A1092" s="46"/>
      <c r="B1092" s="46"/>
      <c r="C1092" s="46"/>
      <c r="D1092" s="46"/>
      <c r="E1092" s="46"/>
      <c r="F1092" s="46"/>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row>
    <row r="1093">
      <c r="A1093" s="46"/>
      <c r="B1093" s="46"/>
      <c r="C1093" s="46"/>
      <c r="D1093" s="46"/>
      <c r="E1093" s="46"/>
      <c r="F1093" s="46"/>
      <c r="G1093" s="46"/>
      <c r="H1093" s="46"/>
      <c r="I1093" s="46"/>
      <c r="J1093" s="46"/>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row>
    <row r="1094">
      <c r="A1094" s="46"/>
      <c r="B1094" s="46"/>
      <c r="C1094" s="46"/>
      <c r="D1094" s="46"/>
      <c r="E1094" s="46"/>
      <c r="F1094" s="46"/>
      <c r="G1094" s="46"/>
      <c r="H1094" s="46"/>
      <c r="I1094" s="46"/>
      <c r="J1094" s="46"/>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row>
    <row r="1095">
      <c r="A1095" s="46"/>
      <c r="B1095" s="46"/>
      <c r="C1095" s="46"/>
      <c r="D1095" s="46"/>
      <c r="E1095" s="46"/>
      <c r="F1095" s="46"/>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row>
    <row r="1096">
      <c r="A1096" s="46"/>
      <c r="B1096" s="46"/>
      <c r="C1096" s="46"/>
      <c r="D1096" s="46"/>
      <c r="E1096" s="46"/>
      <c r="F1096" s="46"/>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row>
    <row r="1097">
      <c r="A1097" s="46"/>
      <c r="B1097" s="46"/>
      <c r="C1097" s="46"/>
      <c r="D1097" s="46"/>
      <c r="E1097" s="46"/>
      <c r="F1097" s="46"/>
      <c r="G1097" s="46"/>
      <c r="H1097" s="46"/>
      <c r="I1097" s="46"/>
      <c r="J1097" s="46"/>
      <c r="K1097" s="46"/>
      <c r="L1097" s="46"/>
      <c r="M1097" s="46"/>
      <c r="N1097" s="46"/>
      <c r="O1097" s="46"/>
      <c r="P1097" s="46"/>
      <c r="Q1097" s="46"/>
      <c r="R1097" s="46"/>
      <c r="S1097" s="46"/>
      <c r="T1097" s="46"/>
      <c r="U1097" s="46"/>
      <c r="V1097" s="46"/>
      <c r="W1097" s="46"/>
      <c r="X1097" s="46"/>
      <c r="Y1097" s="46"/>
      <c r="Z1097" s="46"/>
      <c r="AA1097" s="46"/>
      <c r="AB1097" s="46"/>
      <c r="AC1097" s="46"/>
      <c r="AD1097" s="46"/>
      <c r="AE1097" s="46"/>
      <c r="AF1097" s="46"/>
    </row>
    <row r="1098">
      <c r="A1098" s="46"/>
      <c r="B1098" s="46"/>
      <c r="C1098" s="46"/>
      <c r="D1098" s="46"/>
      <c r="E1098" s="46"/>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row>
    <row r="1099">
      <c r="A1099" s="46"/>
      <c r="B1099" s="46"/>
      <c r="C1099" s="46"/>
      <c r="D1099" s="46"/>
      <c r="E1099" s="46"/>
      <c r="F1099" s="46"/>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row>
    <row r="1100">
      <c r="A1100" s="46"/>
      <c r="B1100" s="46"/>
      <c r="C1100" s="46"/>
      <c r="D1100" s="46"/>
      <c r="E1100" s="46"/>
      <c r="F1100" s="46"/>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row>
    <row r="1101">
      <c r="A1101" s="46"/>
      <c r="B1101" s="46"/>
      <c r="C1101" s="46"/>
      <c r="D1101" s="46"/>
      <c r="E1101" s="46"/>
      <c r="F1101" s="46"/>
      <c r="G1101" s="46"/>
      <c r="H1101" s="46"/>
      <c r="I1101" s="46"/>
      <c r="J1101" s="46"/>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row>
    <row r="1102">
      <c r="A1102" s="46"/>
      <c r="B1102" s="46"/>
      <c r="C1102" s="46"/>
      <c r="D1102" s="46"/>
      <c r="E1102" s="46"/>
      <c r="F1102" s="46"/>
      <c r="G1102" s="46"/>
      <c r="H1102" s="46"/>
      <c r="I1102" s="46"/>
      <c r="J1102" s="46"/>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row>
    <row r="1103">
      <c r="A1103" s="46"/>
      <c r="B1103" s="46"/>
      <c r="C1103" s="46"/>
      <c r="D1103" s="46"/>
      <c r="E1103" s="46"/>
      <c r="F1103" s="46"/>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row>
    <row r="1104">
      <c r="A1104" s="46"/>
      <c r="B1104" s="46"/>
      <c r="C1104" s="46"/>
      <c r="D1104" s="46"/>
      <c r="E1104" s="46"/>
      <c r="F1104" s="46"/>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row>
    <row r="1105">
      <c r="A1105" s="46"/>
      <c r="B1105" s="46"/>
      <c r="C1105" s="46"/>
      <c r="D1105" s="46"/>
      <c r="E1105" s="46"/>
      <c r="F1105" s="46"/>
      <c r="G1105" s="46"/>
      <c r="H1105" s="46"/>
      <c r="I1105" s="46"/>
      <c r="J1105" s="46"/>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row>
    <row r="1106">
      <c r="A1106" s="46"/>
      <c r="B1106" s="46"/>
      <c r="C1106" s="46"/>
      <c r="D1106" s="46"/>
      <c r="E1106" s="46"/>
      <c r="F1106" s="46"/>
      <c r="G1106" s="46"/>
      <c r="H1106" s="46"/>
      <c r="I1106" s="46"/>
      <c r="J1106" s="46"/>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row>
    <row r="1107">
      <c r="A1107" s="46"/>
      <c r="B1107" s="46"/>
      <c r="C1107" s="46"/>
      <c r="D1107" s="46"/>
      <c r="E1107" s="46"/>
      <c r="F1107" s="46"/>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row>
    <row r="1108">
      <c r="A1108" s="46"/>
      <c r="B1108" s="46"/>
      <c r="C1108" s="46"/>
      <c r="D1108" s="46"/>
      <c r="E1108" s="46"/>
      <c r="F1108" s="46"/>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row>
    <row r="1109">
      <c r="A1109" s="46"/>
      <c r="B1109" s="46"/>
      <c r="C1109" s="46"/>
      <c r="D1109" s="46"/>
      <c r="E1109" s="46"/>
      <c r="F1109" s="46"/>
      <c r="G1109" s="46"/>
      <c r="H1109" s="46"/>
      <c r="I1109" s="46"/>
      <c r="J1109" s="46"/>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row>
    <row r="1110">
      <c r="A1110" s="46"/>
      <c r="B1110" s="46"/>
      <c r="C1110" s="46"/>
      <c r="D1110" s="46"/>
      <c r="E1110" s="46"/>
      <c r="F1110" s="46"/>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row>
    <row r="1111">
      <c r="A1111" s="46"/>
      <c r="B1111" s="46"/>
      <c r="C1111" s="46"/>
      <c r="D1111" s="46"/>
      <c r="E1111" s="46"/>
      <c r="F1111" s="46"/>
      <c r="G1111" s="46"/>
      <c r="H1111" s="46"/>
      <c r="I1111" s="46"/>
      <c r="J1111" s="46"/>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row>
    <row r="1112">
      <c r="A1112" s="46"/>
      <c r="B1112" s="46"/>
      <c r="C1112" s="46"/>
      <c r="D1112" s="46"/>
      <c r="E1112" s="46"/>
      <c r="F1112" s="46"/>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row>
    <row r="1113">
      <c r="A1113" s="46"/>
      <c r="B1113" s="46"/>
      <c r="C1113" s="46"/>
      <c r="D1113" s="46"/>
      <c r="E1113" s="46"/>
      <c r="F1113" s="46"/>
      <c r="G1113" s="46"/>
      <c r="H1113" s="46"/>
      <c r="I1113" s="46"/>
      <c r="J1113" s="46"/>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row>
    <row r="1114">
      <c r="A1114" s="46"/>
      <c r="B1114" s="46"/>
      <c r="C1114" s="46"/>
      <c r="D1114" s="46"/>
      <c r="E1114" s="46"/>
      <c r="F1114" s="46"/>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row>
    <row r="1115">
      <c r="A1115" s="46"/>
      <c r="B1115" s="46"/>
      <c r="C1115" s="46"/>
      <c r="D1115" s="46"/>
      <c r="E1115" s="46"/>
      <c r="F1115" s="46"/>
      <c r="G1115" s="46"/>
      <c r="H1115" s="46"/>
      <c r="I1115" s="46"/>
      <c r="J1115" s="46"/>
      <c r="K1115" s="46"/>
      <c r="L1115" s="46"/>
      <c r="M1115" s="46"/>
      <c r="N1115" s="46"/>
      <c r="O1115" s="46"/>
      <c r="P1115" s="46"/>
      <c r="Q1115" s="46"/>
      <c r="R1115" s="46"/>
      <c r="S1115" s="46"/>
      <c r="T1115" s="46"/>
      <c r="U1115" s="46"/>
      <c r="V1115" s="46"/>
      <c r="W1115" s="46"/>
      <c r="X1115" s="46"/>
      <c r="Y1115" s="46"/>
      <c r="Z1115" s="46"/>
      <c r="AA1115" s="46"/>
      <c r="AB1115" s="46"/>
      <c r="AC1115" s="46"/>
      <c r="AD1115" s="46"/>
      <c r="AE1115" s="46"/>
      <c r="AF1115" s="46"/>
    </row>
    <row r="1116">
      <c r="A1116" s="46"/>
      <c r="B1116" s="46"/>
      <c r="C1116" s="46"/>
      <c r="D1116" s="46"/>
      <c r="E1116" s="46"/>
      <c r="F1116" s="46"/>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row>
    <row r="1117">
      <c r="A1117" s="46"/>
      <c r="B1117" s="46"/>
      <c r="C1117" s="46"/>
      <c r="D1117" s="46"/>
      <c r="E1117" s="46"/>
      <c r="F1117" s="46"/>
      <c r="G1117" s="46"/>
      <c r="H1117" s="46"/>
      <c r="I1117" s="46"/>
      <c r="J1117" s="46"/>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row>
    <row r="1118">
      <c r="A1118" s="46"/>
      <c r="B1118" s="46"/>
      <c r="C1118" s="46"/>
      <c r="D1118" s="46"/>
      <c r="E1118" s="46"/>
      <c r="F1118" s="46"/>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row>
    <row r="1119">
      <c r="A1119" s="46"/>
      <c r="B1119" s="46"/>
      <c r="C1119" s="46"/>
      <c r="D1119" s="46"/>
      <c r="E1119" s="46"/>
      <c r="F1119" s="46"/>
      <c r="G1119" s="46"/>
      <c r="H1119" s="46"/>
      <c r="I1119" s="46"/>
      <c r="J1119" s="46"/>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row>
    <row r="1120">
      <c r="A1120" s="46"/>
      <c r="B1120" s="46"/>
      <c r="C1120" s="46"/>
      <c r="D1120" s="46"/>
      <c r="E1120" s="46"/>
      <c r="F1120" s="46"/>
      <c r="G1120" s="46"/>
      <c r="H1120" s="46"/>
      <c r="I1120" s="46"/>
      <c r="J1120" s="46"/>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row>
    <row r="1121">
      <c r="A1121" s="46"/>
      <c r="B1121" s="46"/>
      <c r="C1121" s="46"/>
      <c r="D1121" s="46"/>
      <c r="E1121" s="46"/>
      <c r="F1121" s="46"/>
      <c r="G1121" s="46"/>
      <c r="H1121" s="46"/>
      <c r="I1121" s="46"/>
      <c r="J1121" s="46"/>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row>
    <row r="1122">
      <c r="A1122" s="46"/>
      <c r="B1122" s="46"/>
      <c r="C1122" s="46"/>
      <c r="D1122" s="46"/>
      <c r="E1122" s="46"/>
      <c r="F1122" s="46"/>
      <c r="G1122" s="46"/>
      <c r="H1122" s="46"/>
      <c r="I1122" s="46"/>
      <c r="J1122" s="46"/>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row>
    <row r="1123">
      <c r="A1123" s="46"/>
      <c r="B1123" s="46"/>
      <c r="C1123" s="46"/>
      <c r="D1123" s="46"/>
      <c r="E1123" s="46"/>
      <c r="F1123" s="46"/>
      <c r="G1123" s="46"/>
      <c r="H1123" s="46"/>
      <c r="I1123" s="46"/>
      <c r="J1123" s="46"/>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row>
    <row r="1124">
      <c r="A1124" s="46"/>
      <c r="B1124" s="46"/>
      <c r="C1124" s="46"/>
      <c r="D1124" s="46"/>
      <c r="E1124" s="46"/>
      <c r="F1124" s="46"/>
      <c r="G1124" s="46"/>
      <c r="H1124" s="46"/>
      <c r="I1124" s="46"/>
      <c r="J1124" s="46"/>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row>
    <row r="1125">
      <c r="A1125" s="46"/>
      <c r="B1125" s="46"/>
      <c r="C1125" s="46"/>
      <c r="D1125" s="46"/>
      <c r="E1125" s="46"/>
      <c r="F1125" s="46"/>
      <c r="G1125" s="46"/>
      <c r="H1125" s="46"/>
      <c r="I1125" s="46"/>
      <c r="J1125" s="46"/>
      <c r="K1125" s="46"/>
      <c r="L1125" s="46"/>
      <c r="M1125" s="46"/>
      <c r="N1125" s="46"/>
      <c r="O1125" s="46"/>
      <c r="P1125" s="46"/>
      <c r="Q1125" s="46"/>
      <c r="R1125" s="46"/>
      <c r="S1125" s="46"/>
      <c r="T1125" s="46"/>
      <c r="U1125" s="46"/>
      <c r="V1125" s="46"/>
      <c r="W1125" s="46"/>
      <c r="X1125" s="46"/>
      <c r="Y1125" s="46"/>
      <c r="Z1125" s="46"/>
      <c r="AA1125" s="46"/>
      <c r="AB1125" s="46"/>
      <c r="AC1125" s="46"/>
      <c r="AD1125" s="46"/>
      <c r="AE1125" s="46"/>
      <c r="AF1125" s="46"/>
    </row>
    <row r="1126">
      <c r="A1126" s="46"/>
      <c r="B1126" s="46"/>
      <c r="C1126" s="46"/>
      <c r="D1126" s="46"/>
      <c r="E1126" s="46"/>
      <c r="F1126" s="46"/>
      <c r="G1126" s="46"/>
      <c r="H1126" s="46"/>
      <c r="I1126" s="46"/>
      <c r="J1126" s="46"/>
      <c r="K1126" s="46"/>
      <c r="L1126" s="46"/>
      <c r="M1126" s="46"/>
      <c r="N1126" s="46"/>
      <c r="O1126" s="46"/>
      <c r="P1126" s="46"/>
      <c r="Q1126" s="46"/>
      <c r="R1126" s="46"/>
      <c r="S1126" s="46"/>
      <c r="T1126" s="46"/>
      <c r="U1126" s="46"/>
      <c r="V1126" s="46"/>
      <c r="W1126" s="46"/>
      <c r="X1126" s="46"/>
      <c r="Y1126" s="46"/>
      <c r="Z1126" s="46"/>
      <c r="AA1126" s="46"/>
      <c r="AB1126" s="46"/>
      <c r="AC1126" s="46"/>
      <c r="AD1126" s="46"/>
      <c r="AE1126" s="46"/>
      <c r="AF1126" s="46"/>
    </row>
    <row r="1127">
      <c r="A1127" s="46"/>
      <c r="B1127" s="46"/>
      <c r="C1127" s="46"/>
      <c r="D1127" s="46"/>
      <c r="E1127" s="46"/>
      <c r="F1127" s="46"/>
      <c r="G1127" s="46"/>
      <c r="H1127" s="46"/>
      <c r="I1127" s="46"/>
      <c r="J1127" s="46"/>
      <c r="K1127" s="46"/>
      <c r="L1127" s="46"/>
      <c r="M1127" s="46"/>
      <c r="N1127" s="46"/>
      <c r="O1127" s="46"/>
      <c r="P1127" s="46"/>
      <c r="Q1127" s="46"/>
      <c r="R1127" s="46"/>
      <c r="S1127" s="46"/>
      <c r="T1127" s="46"/>
      <c r="U1127" s="46"/>
      <c r="V1127" s="46"/>
      <c r="W1127" s="46"/>
      <c r="X1127" s="46"/>
      <c r="Y1127" s="46"/>
      <c r="Z1127" s="46"/>
      <c r="AA1127" s="46"/>
      <c r="AB1127" s="46"/>
      <c r="AC1127" s="46"/>
      <c r="AD1127" s="46"/>
      <c r="AE1127" s="46"/>
      <c r="AF1127" s="46"/>
    </row>
    <row r="1128">
      <c r="A1128" s="46"/>
      <c r="B1128" s="46"/>
      <c r="C1128" s="46"/>
      <c r="D1128" s="46"/>
      <c r="E1128" s="46"/>
      <c r="F1128" s="46"/>
      <c r="G1128" s="46"/>
      <c r="H1128" s="46"/>
      <c r="I1128" s="46"/>
      <c r="J1128" s="46"/>
      <c r="K1128" s="46"/>
      <c r="L1128" s="46"/>
      <c r="M1128" s="46"/>
      <c r="N1128" s="46"/>
      <c r="O1128" s="46"/>
      <c r="P1128" s="46"/>
      <c r="Q1128" s="46"/>
      <c r="R1128" s="46"/>
      <c r="S1128" s="46"/>
      <c r="T1128" s="46"/>
      <c r="U1128" s="46"/>
      <c r="V1128" s="46"/>
      <c r="W1128" s="46"/>
      <c r="X1128" s="46"/>
      <c r="Y1128" s="46"/>
      <c r="Z1128" s="46"/>
      <c r="AA1128" s="46"/>
      <c r="AB1128" s="46"/>
      <c r="AC1128" s="46"/>
      <c r="AD1128" s="46"/>
      <c r="AE1128" s="46"/>
      <c r="AF1128" s="46"/>
    </row>
    <row r="1129">
      <c r="A1129" s="46"/>
      <c r="B1129" s="46"/>
      <c r="C1129" s="46"/>
      <c r="D1129" s="46"/>
      <c r="E1129" s="46"/>
      <c r="F1129" s="46"/>
      <c r="G1129" s="46"/>
      <c r="H1129" s="46"/>
      <c r="I1129" s="46"/>
      <c r="J1129" s="46"/>
      <c r="K1129" s="46"/>
      <c r="L1129" s="46"/>
      <c r="M1129" s="46"/>
      <c r="N1129" s="46"/>
      <c r="O1129" s="46"/>
      <c r="P1129" s="46"/>
      <c r="Q1129" s="46"/>
      <c r="R1129" s="46"/>
      <c r="S1129" s="46"/>
      <c r="T1129" s="46"/>
      <c r="U1129" s="46"/>
      <c r="V1129" s="46"/>
      <c r="W1129" s="46"/>
      <c r="X1129" s="46"/>
      <c r="Y1129" s="46"/>
      <c r="Z1129" s="46"/>
      <c r="AA1129" s="46"/>
      <c r="AB1129" s="46"/>
      <c r="AC1129" s="46"/>
      <c r="AD1129" s="46"/>
      <c r="AE1129" s="46"/>
      <c r="AF1129" s="46"/>
    </row>
    <row r="1130">
      <c r="A1130" s="46"/>
      <c r="B1130" s="46"/>
      <c r="C1130" s="46"/>
      <c r="D1130" s="46"/>
      <c r="E1130" s="46"/>
      <c r="F1130" s="46"/>
      <c r="G1130" s="46"/>
      <c r="H1130" s="46"/>
      <c r="I1130" s="46"/>
      <c r="J1130" s="46"/>
      <c r="K1130" s="46"/>
      <c r="L1130" s="46"/>
      <c r="M1130" s="46"/>
      <c r="N1130" s="46"/>
      <c r="O1130" s="46"/>
      <c r="P1130" s="46"/>
      <c r="Q1130" s="46"/>
      <c r="R1130" s="46"/>
      <c r="S1130" s="46"/>
      <c r="T1130" s="46"/>
      <c r="U1130" s="46"/>
      <c r="V1130" s="46"/>
      <c r="W1130" s="46"/>
      <c r="X1130" s="46"/>
      <c r="Y1130" s="46"/>
      <c r="Z1130" s="46"/>
      <c r="AA1130" s="46"/>
      <c r="AB1130" s="46"/>
      <c r="AC1130" s="46"/>
      <c r="AD1130" s="46"/>
      <c r="AE1130" s="46"/>
      <c r="AF1130" s="46"/>
    </row>
    <row r="1131">
      <c r="A1131" s="46"/>
      <c r="B1131" s="46"/>
      <c r="C1131" s="46"/>
      <c r="D1131" s="46"/>
      <c r="E1131" s="46"/>
      <c r="F1131" s="46"/>
      <c r="G1131" s="46"/>
      <c r="H1131" s="46"/>
      <c r="I1131" s="46"/>
      <c r="J1131" s="46"/>
      <c r="K1131" s="46"/>
      <c r="L1131" s="46"/>
      <c r="M1131" s="46"/>
      <c r="N1131" s="46"/>
      <c r="O1131" s="46"/>
      <c r="P1131" s="46"/>
      <c r="Q1131" s="46"/>
      <c r="R1131" s="46"/>
      <c r="S1131" s="46"/>
      <c r="T1131" s="46"/>
      <c r="U1131" s="46"/>
      <c r="V1131" s="46"/>
      <c r="W1131" s="46"/>
      <c r="X1131" s="46"/>
      <c r="Y1131" s="46"/>
      <c r="Z1131" s="46"/>
      <c r="AA1131" s="46"/>
      <c r="AB1131" s="46"/>
      <c r="AC1131" s="46"/>
      <c r="AD1131" s="46"/>
      <c r="AE1131" s="46"/>
      <c r="AF1131" s="46"/>
    </row>
    <row r="1132">
      <c r="A1132" s="46"/>
      <c r="B1132" s="46"/>
      <c r="C1132" s="46"/>
      <c r="D1132" s="46"/>
      <c r="E1132" s="46"/>
      <c r="F1132" s="46"/>
      <c r="G1132" s="46"/>
      <c r="H1132" s="46"/>
      <c r="I1132" s="46"/>
      <c r="J1132" s="46"/>
      <c r="K1132" s="46"/>
      <c r="L1132" s="46"/>
      <c r="M1132" s="46"/>
      <c r="N1132" s="46"/>
      <c r="O1132" s="46"/>
      <c r="P1132" s="46"/>
      <c r="Q1132" s="46"/>
      <c r="R1132" s="46"/>
      <c r="S1132" s="46"/>
      <c r="T1132" s="46"/>
      <c r="U1132" s="46"/>
      <c r="V1132" s="46"/>
      <c r="W1132" s="46"/>
      <c r="X1132" s="46"/>
      <c r="Y1132" s="46"/>
      <c r="Z1132" s="46"/>
      <c r="AA1132" s="46"/>
      <c r="AB1132" s="46"/>
      <c r="AC1132" s="46"/>
      <c r="AD1132" s="46"/>
      <c r="AE1132" s="46"/>
      <c r="AF1132" s="46"/>
    </row>
    <row r="1133">
      <c r="A1133" s="46"/>
      <c r="B1133" s="46"/>
      <c r="C1133" s="46"/>
      <c r="D1133" s="46"/>
      <c r="E1133" s="46"/>
      <c r="F1133" s="46"/>
      <c r="G1133" s="46"/>
      <c r="H1133" s="46"/>
      <c r="I1133" s="46"/>
      <c r="J1133" s="46"/>
      <c r="K1133" s="46"/>
      <c r="L1133" s="46"/>
      <c r="M1133" s="46"/>
      <c r="N1133" s="46"/>
      <c r="O1133" s="46"/>
      <c r="P1133" s="46"/>
      <c r="Q1133" s="46"/>
      <c r="R1133" s="46"/>
      <c r="S1133" s="46"/>
      <c r="T1133" s="46"/>
      <c r="U1133" s="46"/>
      <c r="V1133" s="46"/>
      <c r="W1133" s="46"/>
      <c r="X1133" s="46"/>
      <c r="Y1133" s="46"/>
      <c r="Z1133" s="46"/>
      <c r="AA1133" s="46"/>
      <c r="AB1133" s="46"/>
      <c r="AC1133" s="46"/>
      <c r="AD1133" s="46"/>
      <c r="AE1133" s="46"/>
      <c r="AF1133" s="46"/>
    </row>
    <row r="1134">
      <c r="A1134" s="46"/>
      <c r="B1134" s="46"/>
      <c r="C1134" s="46"/>
      <c r="D1134" s="46"/>
      <c r="E1134" s="46"/>
      <c r="F1134" s="46"/>
      <c r="G1134" s="46"/>
      <c r="H1134" s="46"/>
      <c r="I1134" s="46"/>
      <c r="J1134" s="46"/>
      <c r="K1134" s="46"/>
      <c r="L1134" s="46"/>
      <c r="M1134" s="46"/>
      <c r="N1134" s="46"/>
      <c r="O1134" s="46"/>
      <c r="P1134" s="46"/>
      <c r="Q1134" s="46"/>
      <c r="R1134" s="46"/>
      <c r="S1134" s="46"/>
      <c r="T1134" s="46"/>
      <c r="U1134" s="46"/>
      <c r="V1134" s="46"/>
      <c r="W1134" s="46"/>
      <c r="X1134" s="46"/>
      <c r="Y1134" s="46"/>
      <c r="Z1134" s="46"/>
      <c r="AA1134" s="46"/>
      <c r="AB1134" s="46"/>
      <c r="AC1134" s="46"/>
      <c r="AD1134" s="46"/>
      <c r="AE1134" s="46"/>
      <c r="AF1134" s="46"/>
    </row>
    <row r="1135">
      <c r="A1135" s="46"/>
      <c r="B1135" s="46"/>
      <c r="C1135" s="46"/>
      <c r="D1135" s="46"/>
      <c r="E1135" s="46"/>
      <c r="F1135" s="46"/>
      <c r="G1135" s="46"/>
      <c r="H1135" s="46"/>
      <c r="I1135" s="46"/>
      <c r="J1135" s="46"/>
      <c r="K1135" s="46"/>
      <c r="L1135" s="46"/>
      <c r="M1135" s="46"/>
      <c r="N1135" s="46"/>
      <c r="O1135" s="46"/>
      <c r="P1135" s="46"/>
      <c r="Q1135" s="46"/>
      <c r="R1135" s="46"/>
      <c r="S1135" s="46"/>
      <c r="T1135" s="46"/>
      <c r="U1135" s="46"/>
      <c r="V1135" s="46"/>
      <c r="W1135" s="46"/>
      <c r="X1135" s="46"/>
      <c r="Y1135" s="46"/>
      <c r="Z1135" s="46"/>
      <c r="AA1135" s="46"/>
      <c r="AB1135" s="46"/>
      <c r="AC1135" s="46"/>
      <c r="AD1135" s="46"/>
      <c r="AE1135" s="46"/>
      <c r="AF1135" s="46"/>
    </row>
    <row r="1136">
      <c r="A1136" s="46"/>
      <c r="B1136" s="46"/>
      <c r="C1136" s="46"/>
      <c r="D1136" s="46"/>
      <c r="E1136" s="46"/>
      <c r="F1136" s="46"/>
      <c r="G1136" s="46"/>
      <c r="H1136" s="46"/>
      <c r="I1136" s="46"/>
      <c r="J1136" s="46"/>
      <c r="K1136" s="46"/>
      <c r="L1136" s="46"/>
      <c r="M1136" s="46"/>
      <c r="N1136" s="46"/>
      <c r="O1136" s="46"/>
      <c r="P1136" s="46"/>
      <c r="Q1136" s="46"/>
      <c r="R1136" s="46"/>
      <c r="S1136" s="46"/>
      <c r="T1136" s="46"/>
      <c r="U1136" s="46"/>
      <c r="V1136" s="46"/>
      <c r="W1136" s="46"/>
      <c r="X1136" s="46"/>
      <c r="Y1136" s="46"/>
      <c r="Z1136" s="46"/>
      <c r="AA1136" s="46"/>
      <c r="AB1136" s="46"/>
      <c r="AC1136" s="46"/>
      <c r="AD1136" s="46"/>
      <c r="AE1136" s="46"/>
      <c r="AF1136" s="46"/>
    </row>
    <row r="1137">
      <c r="A1137" s="46"/>
      <c r="B1137" s="46"/>
      <c r="C1137" s="46"/>
      <c r="D1137" s="46"/>
      <c r="E1137" s="46"/>
      <c r="F1137" s="46"/>
      <c r="G1137" s="46"/>
      <c r="H1137" s="46"/>
      <c r="I1137" s="46"/>
      <c r="J1137" s="46"/>
      <c r="K1137" s="46"/>
      <c r="L1137" s="46"/>
      <c r="M1137" s="46"/>
      <c r="N1137" s="46"/>
      <c r="O1137" s="46"/>
      <c r="P1137" s="46"/>
      <c r="Q1137" s="46"/>
      <c r="R1137" s="46"/>
      <c r="S1137" s="46"/>
      <c r="T1137" s="46"/>
      <c r="U1137" s="46"/>
      <c r="V1137" s="46"/>
      <c r="W1137" s="46"/>
      <c r="X1137" s="46"/>
      <c r="Y1137" s="46"/>
      <c r="Z1137" s="46"/>
      <c r="AA1137" s="46"/>
      <c r="AB1137" s="46"/>
      <c r="AC1137" s="46"/>
      <c r="AD1137" s="46"/>
      <c r="AE1137" s="46"/>
      <c r="AF1137" s="46"/>
    </row>
    <row r="1138">
      <c r="A1138" s="46"/>
      <c r="B1138" s="46"/>
      <c r="C1138" s="46"/>
      <c r="D1138" s="46"/>
      <c r="E1138" s="46"/>
      <c r="F1138" s="46"/>
      <c r="G1138" s="46"/>
      <c r="H1138" s="46"/>
      <c r="I1138" s="46"/>
      <c r="J1138" s="46"/>
      <c r="K1138" s="46"/>
      <c r="L1138" s="46"/>
      <c r="M1138" s="46"/>
      <c r="N1138" s="46"/>
      <c r="O1138" s="46"/>
      <c r="P1138" s="46"/>
      <c r="Q1138" s="46"/>
      <c r="R1138" s="46"/>
      <c r="S1138" s="46"/>
      <c r="T1138" s="46"/>
      <c r="U1138" s="46"/>
      <c r="V1138" s="46"/>
      <c r="W1138" s="46"/>
      <c r="X1138" s="46"/>
      <c r="Y1138" s="46"/>
      <c r="Z1138" s="46"/>
      <c r="AA1138" s="46"/>
      <c r="AB1138" s="46"/>
      <c r="AC1138" s="46"/>
      <c r="AD1138" s="46"/>
      <c r="AE1138" s="46"/>
      <c r="AF1138" s="46"/>
    </row>
    <row r="1139">
      <c r="A1139" s="46"/>
      <c r="B1139" s="46"/>
      <c r="C1139" s="46"/>
      <c r="D1139" s="46"/>
      <c r="E1139" s="46"/>
      <c r="F1139" s="46"/>
      <c r="G1139" s="46"/>
      <c r="H1139" s="46"/>
      <c r="I1139" s="46"/>
      <c r="J1139" s="46"/>
      <c r="K1139" s="46"/>
      <c r="L1139" s="46"/>
      <c r="M1139" s="46"/>
      <c r="N1139" s="46"/>
      <c r="O1139" s="46"/>
      <c r="P1139" s="46"/>
      <c r="Q1139" s="46"/>
      <c r="R1139" s="46"/>
      <c r="S1139" s="46"/>
      <c r="T1139" s="46"/>
      <c r="U1139" s="46"/>
      <c r="V1139" s="46"/>
      <c r="W1139" s="46"/>
      <c r="X1139" s="46"/>
      <c r="Y1139" s="46"/>
      <c r="Z1139" s="46"/>
      <c r="AA1139" s="46"/>
      <c r="AB1139" s="46"/>
      <c r="AC1139" s="46"/>
      <c r="AD1139" s="46"/>
      <c r="AE1139" s="46"/>
      <c r="AF1139" s="46"/>
    </row>
    <row r="1140">
      <c r="A1140" s="46"/>
      <c r="B1140" s="46"/>
      <c r="C1140" s="46"/>
      <c r="D1140" s="46"/>
      <c r="E1140" s="46"/>
      <c r="F1140" s="46"/>
      <c r="G1140" s="46"/>
      <c r="H1140" s="46"/>
      <c r="I1140" s="46"/>
      <c r="J1140" s="46"/>
      <c r="K1140" s="46"/>
      <c r="L1140" s="46"/>
      <c r="M1140" s="46"/>
      <c r="N1140" s="46"/>
      <c r="O1140" s="46"/>
      <c r="P1140" s="46"/>
      <c r="Q1140" s="46"/>
      <c r="R1140" s="46"/>
      <c r="S1140" s="46"/>
      <c r="T1140" s="46"/>
      <c r="U1140" s="46"/>
      <c r="V1140" s="46"/>
      <c r="W1140" s="46"/>
      <c r="X1140" s="46"/>
      <c r="Y1140" s="46"/>
      <c r="Z1140" s="46"/>
      <c r="AA1140" s="46"/>
      <c r="AB1140" s="46"/>
      <c r="AC1140" s="46"/>
      <c r="AD1140" s="46"/>
      <c r="AE1140" s="46"/>
      <c r="AF1140" s="46"/>
    </row>
    <row r="1141">
      <c r="A1141" s="46"/>
      <c r="B1141" s="46"/>
      <c r="C1141" s="46"/>
      <c r="D1141" s="46"/>
      <c r="E1141" s="46"/>
      <c r="F1141" s="46"/>
      <c r="G1141" s="46"/>
      <c r="H1141" s="46"/>
      <c r="I1141" s="46"/>
      <c r="J1141" s="46"/>
      <c r="K1141" s="46"/>
      <c r="L1141" s="46"/>
      <c r="M1141" s="46"/>
      <c r="N1141" s="46"/>
      <c r="O1141" s="46"/>
      <c r="P1141" s="46"/>
      <c r="Q1141" s="46"/>
      <c r="R1141" s="46"/>
      <c r="S1141" s="46"/>
      <c r="T1141" s="46"/>
      <c r="U1141" s="46"/>
      <c r="V1141" s="46"/>
      <c r="W1141" s="46"/>
      <c r="X1141" s="46"/>
      <c r="Y1141" s="46"/>
      <c r="Z1141" s="46"/>
      <c r="AA1141" s="46"/>
      <c r="AB1141" s="46"/>
      <c r="AC1141" s="46"/>
      <c r="AD1141" s="46"/>
      <c r="AE1141" s="46"/>
      <c r="AF1141" s="46"/>
    </row>
    <row r="1142">
      <c r="A1142" s="46"/>
      <c r="B1142" s="46"/>
      <c r="C1142" s="46"/>
      <c r="D1142" s="46"/>
      <c r="E1142" s="46"/>
      <c r="F1142" s="46"/>
      <c r="G1142" s="46"/>
      <c r="H1142" s="46"/>
      <c r="I1142" s="46"/>
      <c r="J1142" s="46"/>
      <c r="K1142" s="46"/>
      <c r="L1142" s="46"/>
      <c r="M1142" s="46"/>
      <c r="N1142" s="46"/>
      <c r="O1142" s="46"/>
      <c r="P1142" s="46"/>
      <c r="Q1142" s="46"/>
      <c r="R1142" s="46"/>
      <c r="S1142" s="46"/>
      <c r="T1142" s="46"/>
      <c r="U1142" s="46"/>
      <c r="V1142" s="46"/>
      <c r="W1142" s="46"/>
      <c r="X1142" s="46"/>
      <c r="Y1142" s="46"/>
      <c r="Z1142" s="46"/>
      <c r="AA1142" s="46"/>
      <c r="AB1142" s="46"/>
      <c r="AC1142" s="46"/>
      <c r="AD1142" s="46"/>
      <c r="AE1142" s="46"/>
      <c r="AF1142" s="46"/>
    </row>
    <row r="1143">
      <c r="A1143" s="46"/>
      <c r="B1143" s="46"/>
      <c r="C1143" s="46"/>
      <c r="D1143" s="46"/>
      <c r="E1143" s="46"/>
      <c r="F1143" s="46"/>
      <c r="G1143" s="46"/>
      <c r="H1143" s="46"/>
      <c r="I1143" s="46"/>
      <c r="J1143" s="46"/>
      <c r="K1143" s="46"/>
      <c r="L1143" s="46"/>
      <c r="M1143" s="46"/>
      <c r="N1143" s="46"/>
      <c r="O1143" s="46"/>
      <c r="P1143" s="46"/>
      <c r="Q1143" s="46"/>
      <c r="R1143" s="46"/>
      <c r="S1143" s="46"/>
      <c r="T1143" s="46"/>
      <c r="U1143" s="46"/>
      <c r="V1143" s="46"/>
      <c r="W1143" s="46"/>
      <c r="X1143" s="46"/>
      <c r="Y1143" s="46"/>
      <c r="Z1143" s="46"/>
      <c r="AA1143" s="46"/>
      <c r="AB1143" s="46"/>
      <c r="AC1143" s="46"/>
      <c r="AD1143" s="46"/>
      <c r="AE1143" s="46"/>
      <c r="AF1143" s="46"/>
    </row>
    <row r="1144">
      <c r="A1144" s="46"/>
      <c r="B1144" s="46"/>
      <c r="C1144" s="46"/>
      <c r="D1144" s="46"/>
      <c r="E1144" s="46"/>
      <c r="F1144" s="46"/>
      <c r="G1144" s="46"/>
      <c r="H1144" s="46"/>
      <c r="I1144" s="46"/>
      <c r="J1144" s="46"/>
      <c r="K1144" s="46"/>
      <c r="L1144" s="46"/>
      <c r="M1144" s="46"/>
      <c r="N1144" s="46"/>
      <c r="O1144" s="46"/>
      <c r="P1144" s="46"/>
      <c r="Q1144" s="46"/>
      <c r="R1144" s="46"/>
      <c r="S1144" s="46"/>
      <c r="T1144" s="46"/>
      <c r="U1144" s="46"/>
      <c r="V1144" s="46"/>
      <c r="W1144" s="46"/>
      <c r="X1144" s="46"/>
      <c r="Y1144" s="46"/>
      <c r="Z1144" s="46"/>
      <c r="AA1144" s="46"/>
      <c r="AB1144" s="46"/>
      <c r="AC1144" s="46"/>
      <c r="AD1144" s="46"/>
      <c r="AE1144" s="46"/>
      <c r="AF1144" s="46"/>
    </row>
    <row r="1145">
      <c r="A1145" s="46"/>
      <c r="B1145" s="46"/>
      <c r="C1145" s="46"/>
      <c r="D1145" s="46"/>
      <c r="E1145" s="46"/>
      <c r="F1145" s="46"/>
      <c r="G1145" s="46"/>
      <c r="H1145" s="46"/>
      <c r="I1145" s="46"/>
      <c r="J1145" s="46"/>
      <c r="K1145" s="46"/>
      <c r="L1145" s="46"/>
      <c r="M1145" s="46"/>
      <c r="N1145" s="46"/>
      <c r="O1145" s="46"/>
      <c r="P1145" s="46"/>
      <c r="Q1145" s="46"/>
      <c r="R1145" s="46"/>
      <c r="S1145" s="46"/>
      <c r="T1145" s="46"/>
      <c r="U1145" s="46"/>
      <c r="V1145" s="46"/>
      <c r="W1145" s="46"/>
      <c r="X1145" s="46"/>
      <c r="Y1145" s="46"/>
      <c r="Z1145" s="46"/>
      <c r="AA1145" s="46"/>
      <c r="AB1145" s="46"/>
      <c r="AC1145" s="46"/>
      <c r="AD1145" s="46"/>
      <c r="AE1145" s="46"/>
      <c r="AF1145" s="46"/>
    </row>
    <row r="1146">
      <c r="A1146" s="46"/>
      <c r="B1146" s="46"/>
      <c r="C1146" s="46"/>
      <c r="D1146" s="46"/>
      <c r="E1146" s="46"/>
      <c r="F1146" s="46"/>
      <c r="G1146" s="46"/>
      <c r="H1146" s="46"/>
      <c r="I1146" s="46"/>
      <c r="J1146" s="46"/>
      <c r="K1146" s="46"/>
      <c r="L1146" s="46"/>
      <c r="M1146" s="46"/>
      <c r="N1146" s="46"/>
      <c r="O1146" s="46"/>
      <c r="P1146" s="46"/>
      <c r="Q1146" s="46"/>
      <c r="R1146" s="46"/>
      <c r="S1146" s="46"/>
      <c r="T1146" s="46"/>
      <c r="U1146" s="46"/>
      <c r="V1146" s="46"/>
      <c r="W1146" s="46"/>
      <c r="X1146" s="46"/>
      <c r="Y1146" s="46"/>
      <c r="Z1146" s="46"/>
      <c r="AA1146" s="46"/>
      <c r="AB1146" s="46"/>
      <c r="AC1146" s="46"/>
      <c r="AD1146" s="46"/>
      <c r="AE1146" s="46"/>
      <c r="AF1146" s="46"/>
    </row>
    <row r="1147">
      <c r="A1147" s="46"/>
      <c r="B1147" s="46"/>
      <c r="C1147" s="46"/>
      <c r="D1147" s="46"/>
      <c r="E1147" s="46"/>
      <c r="F1147" s="46"/>
      <c r="G1147" s="46"/>
      <c r="H1147" s="46"/>
      <c r="I1147" s="46"/>
      <c r="J1147" s="46"/>
      <c r="K1147" s="46"/>
      <c r="L1147" s="46"/>
      <c r="M1147" s="46"/>
      <c r="N1147" s="46"/>
      <c r="O1147" s="46"/>
      <c r="P1147" s="46"/>
      <c r="Q1147" s="46"/>
      <c r="R1147" s="46"/>
      <c r="S1147" s="46"/>
      <c r="T1147" s="46"/>
      <c r="U1147" s="46"/>
      <c r="V1147" s="46"/>
      <c r="W1147" s="46"/>
      <c r="X1147" s="46"/>
      <c r="Y1147" s="46"/>
      <c r="Z1147" s="46"/>
      <c r="AA1147" s="46"/>
      <c r="AB1147" s="46"/>
      <c r="AC1147" s="46"/>
      <c r="AD1147" s="46"/>
      <c r="AE1147" s="46"/>
      <c r="AF1147" s="46"/>
    </row>
    <row r="1148">
      <c r="A1148" s="46"/>
      <c r="B1148" s="46"/>
      <c r="C1148" s="46"/>
      <c r="D1148" s="46"/>
      <c r="E1148" s="46"/>
      <c r="F1148" s="46"/>
      <c r="G1148" s="46"/>
      <c r="H1148" s="46"/>
      <c r="I1148" s="46"/>
      <c r="J1148" s="46"/>
      <c r="K1148" s="46"/>
      <c r="L1148" s="46"/>
      <c r="M1148" s="46"/>
      <c r="N1148" s="46"/>
      <c r="O1148" s="46"/>
      <c r="P1148" s="46"/>
      <c r="Q1148" s="46"/>
      <c r="R1148" s="46"/>
      <c r="S1148" s="46"/>
      <c r="T1148" s="46"/>
      <c r="U1148" s="46"/>
      <c r="V1148" s="46"/>
      <c r="W1148" s="46"/>
      <c r="X1148" s="46"/>
      <c r="Y1148" s="46"/>
      <c r="Z1148" s="46"/>
      <c r="AA1148" s="46"/>
      <c r="AB1148" s="46"/>
      <c r="AC1148" s="46"/>
      <c r="AD1148" s="46"/>
      <c r="AE1148" s="46"/>
      <c r="AF1148" s="46"/>
    </row>
    <row r="1149">
      <c r="A1149" s="46"/>
      <c r="B1149" s="46"/>
      <c r="C1149" s="46"/>
      <c r="D1149" s="46"/>
      <c r="E1149" s="46"/>
      <c r="F1149" s="46"/>
      <c r="G1149" s="46"/>
      <c r="H1149" s="46"/>
      <c r="I1149" s="46"/>
      <c r="J1149" s="46"/>
      <c r="K1149" s="46"/>
      <c r="L1149" s="46"/>
      <c r="M1149" s="46"/>
      <c r="N1149" s="46"/>
      <c r="O1149" s="46"/>
      <c r="P1149" s="46"/>
      <c r="Q1149" s="46"/>
      <c r="R1149" s="46"/>
      <c r="S1149" s="46"/>
      <c r="T1149" s="46"/>
      <c r="U1149" s="46"/>
      <c r="V1149" s="46"/>
      <c r="W1149" s="46"/>
      <c r="X1149" s="46"/>
      <c r="Y1149" s="46"/>
      <c r="Z1149" s="46"/>
      <c r="AA1149" s="46"/>
      <c r="AB1149" s="46"/>
      <c r="AC1149" s="46"/>
      <c r="AD1149" s="46"/>
      <c r="AE1149" s="46"/>
      <c r="AF1149" s="46"/>
    </row>
    <row r="1150">
      <c r="A1150" s="46"/>
      <c r="B1150" s="46"/>
      <c r="C1150" s="46"/>
      <c r="D1150" s="46"/>
      <c r="E1150" s="46"/>
      <c r="F1150" s="46"/>
      <c r="G1150" s="46"/>
      <c r="H1150" s="46"/>
      <c r="I1150" s="46"/>
      <c r="J1150" s="46"/>
      <c r="K1150" s="46"/>
      <c r="L1150" s="46"/>
      <c r="M1150" s="46"/>
      <c r="N1150" s="46"/>
      <c r="O1150" s="46"/>
      <c r="P1150" s="46"/>
      <c r="Q1150" s="46"/>
      <c r="R1150" s="46"/>
      <c r="S1150" s="46"/>
      <c r="T1150" s="46"/>
      <c r="U1150" s="46"/>
      <c r="V1150" s="46"/>
      <c r="W1150" s="46"/>
      <c r="X1150" s="46"/>
      <c r="Y1150" s="46"/>
      <c r="Z1150" s="46"/>
      <c r="AA1150" s="46"/>
      <c r="AB1150" s="46"/>
      <c r="AC1150" s="46"/>
      <c r="AD1150" s="46"/>
      <c r="AE1150" s="46"/>
      <c r="AF1150" s="46"/>
    </row>
    <row r="1151">
      <c r="A1151" s="46"/>
      <c r="B1151" s="46"/>
      <c r="C1151" s="46"/>
      <c r="D1151" s="46"/>
      <c r="E1151" s="46"/>
      <c r="F1151" s="46"/>
      <c r="G1151" s="46"/>
      <c r="H1151" s="46"/>
      <c r="I1151" s="46"/>
      <c r="J1151" s="46"/>
      <c r="K1151" s="46"/>
      <c r="L1151" s="46"/>
      <c r="M1151" s="46"/>
      <c r="N1151" s="46"/>
      <c r="O1151" s="46"/>
      <c r="P1151" s="46"/>
      <c r="Q1151" s="46"/>
      <c r="R1151" s="46"/>
      <c r="S1151" s="46"/>
      <c r="T1151" s="46"/>
      <c r="U1151" s="46"/>
      <c r="V1151" s="46"/>
      <c r="W1151" s="46"/>
      <c r="X1151" s="46"/>
      <c r="Y1151" s="46"/>
      <c r="Z1151" s="46"/>
      <c r="AA1151" s="46"/>
      <c r="AB1151" s="46"/>
      <c r="AC1151" s="46"/>
      <c r="AD1151" s="46"/>
      <c r="AE1151" s="46"/>
      <c r="AF1151" s="46"/>
    </row>
    <row r="1152">
      <c r="A1152" s="46"/>
      <c r="B1152" s="46"/>
      <c r="C1152" s="46"/>
      <c r="D1152" s="46"/>
      <c r="E1152" s="46"/>
      <c r="F1152" s="46"/>
      <c r="G1152" s="46"/>
      <c r="H1152" s="46"/>
      <c r="I1152" s="46"/>
      <c r="J1152" s="46"/>
      <c r="K1152" s="46"/>
      <c r="L1152" s="46"/>
      <c r="M1152" s="46"/>
      <c r="N1152" s="46"/>
      <c r="O1152" s="46"/>
      <c r="P1152" s="46"/>
      <c r="Q1152" s="46"/>
      <c r="R1152" s="46"/>
      <c r="S1152" s="46"/>
      <c r="T1152" s="46"/>
      <c r="U1152" s="46"/>
      <c r="V1152" s="46"/>
      <c r="W1152" s="46"/>
      <c r="X1152" s="46"/>
      <c r="Y1152" s="46"/>
      <c r="Z1152" s="46"/>
      <c r="AA1152" s="46"/>
      <c r="AB1152" s="46"/>
      <c r="AC1152" s="46"/>
      <c r="AD1152" s="46"/>
      <c r="AE1152" s="46"/>
      <c r="AF1152" s="46"/>
    </row>
    <row r="1153">
      <c r="A1153" s="46"/>
      <c r="B1153" s="46"/>
      <c r="C1153" s="46"/>
      <c r="D1153" s="46"/>
      <c r="E1153" s="46"/>
      <c r="F1153" s="46"/>
      <c r="G1153" s="46"/>
      <c r="H1153" s="46"/>
      <c r="I1153" s="46"/>
      <c r="J1153" s="46"/>
      <c r="K1153" s="46"/>
      <c r="L1153" s="46"/>
      <c r="M1153" s="46"/>
      <c r="N1153" s="46"/>
      <c r="O1153" s="46"/>
      <c r="P1153" s="46"/>
      <c r="Q1153" s="46"/>
      <c r="R1153" s="46"/>
      <c r="S1153" s="46"/>
      <c r="T1153" s="46"/>
      <c r="U1153" s="46"/>
      <c r="V1153" s="46"/>
      <c r="W1153" s="46"/>
      <c r="X1153" s="46"/>
      <c r="Y1153" s="46"/>
      <c r="Z1153" s="46"/>
      <c r="AA1153" s="46"/>
      <c r="AB1153" s="46"/>
      <c r="AC1153" s="46"/>
      <c r="AD1153" s="46"/>
      <c r="AE1153" s="46"/>
      <c r="AF1153" s="46"/>
    </row>
    <row r="1154">
      <c r="A1154" s="46"/>
      <c r="B1154" s="46"/>
      <c r="C1154" s="46"/>
      <c r="D1154" s="46"/>
      <c r="E1154" s="46"/>
      <c r="F1154" s="46"/>
      <c r="G1154" s="46"/>
      <c r="H1154" s="46"/>
      <c r="I1154" s="46"/>
      <c r="J1154" s="46"/>
      <c r="K1154" s="46"/>
      <c r="L1154" s="46"/>
      <c r="M1154" s="46"/>
      <c r="N1154" s="46"/>
      <c r="O1154" s="46"/>
      <c r="P1154" s="46"/>
      <c r="Q1154" s="46"/>
      <c r="R1154" s="46"/>
      <c r="S1154" s="46"/>
      <c r="T1154" s="46"/>
      <c r="U1154" s="46"/>
      <c r="V1154" s="46"/>
      <c r="W1154" s="46"/>
      <c r="X1154" s="46"/>
      <c r="Y1154" s="46"/>
      <c r="Z1154" s="46"/>
      <c r="AA1154" s="46"/>
      <c r="AB1154" s="46"/>
      <c r="AC1154" s="46"/>
      <c r="AD1154" s="46"/>
      <c r="AE1154" s="46"/>
      <c r="AF1154" s="46"/>
    </row>
    <row r="1155">
      <c r="A1155" s="46"/>
      <c r="B1155" s="46"/>
      <c r="C1155" s="46"/>
      <c r="D1155" s="46"/>
      <c r="E1155" s="46"/>
      <c r="F1155" s="46"/>
      <c r="G1155" s="46"/>
      <c r="H1155" s="46"/>
      <c r="I1155" s="46"/>
      <c r="J1155" s="46"/>
      <c r="K1155" s="46"/>
      <c r="L1155" s="46"/>
      <c r="M1155" s="46"/>
      <c r="N1155" s="46"/>
      <c r="O1155" s="46"/>
      <c r="P1155" s="46"/>
      <c r="Q1155" s="46"/>
      <c r="R1155" s="46"/>
      <c r="S1155" s="46"/>
      <c r="T1155" s="46"/>
      <c r="U1155" s="46"/>
      <c r="V1155" s="46"/>
      <c r="W1155" s="46"/>
      <c r="X1155" s="46"/>
      <c r="Y1155" s="46"/>
      <c r="Z1155" s="46"/>
      <c r="AA1155" s="46"/>
      <c r="AB1155" s="46"/>
      <c r="AC1155" s="46"/>
      <c r="AD1155" s="46"/>
      <c r="AE1155" s="46"/>
      <c r="AF1155" s="46"/>
    </row>
    <row r="1156">
      <c r="A1156" s="46"/>
      <c r="B1156" s="46"/>
      <c r="C1156" s="46"/>
      <c r="D1156" s="46"/>
      <c r="E1156" s="46"/>
      <c r="F1156" s="46"/>
      <c r="G1156" s="46"/>
      <c r="H1156" s="46"/>
      <c r="I1156" s="46"/>
      <c r="J1156" s="46"/>
      <c r="K1156" s="46"/>
      <c r="L1156" s="46"/>
      <c r="M1156" s="46"/>
      <c r="N1156" s="46"/>
      <c r="O1156" s="46"/>
      <c r="P1156" s="46"/>
      <c r="Q1156" s="46"/>
      <c r="R1156" s="46"/>
      <c r="S1156" s="46"/>
      <c r="T1156" s="46"/>
      <c r="U1156" s="46"/>
      <c r="V1156" s="46"/>
      <c r="W1156" s="46"/>
      <c r="X1156" s="46"/>
      <c r="Y1156" s="46"/>
      <c r="Z1156" s="46"/>
      <c r="AA1156" s="46"/>
      <c r="AB1156" s="46"/>
      <c r="AC1156" s="46"/>
      <c r="AD1156" s="46"/>
      <c r="AE1156" s="46"/>
      <c r="AF1156" s="46"/>
    </row>
    <row r="1157">
      <c r="A1157" s="46"/>
      <c r="B1157" s="46"/>
      <c r="C1157" s="46"/>
      <c r="D1157" s="46"/>
      <c r="E1157" s="46"/>
      <c r="F1157" s="46"/>
      <c r="G1157" s="46"/>
      <c r="H1157" s="46"/>
      <c r="I1157" s="46"/>
      <c r="J1157" s="46"/>
      <c r="K1157" s="46"/>
      <c r="L1157" s="46"/>
      <c r="M1157" s="46"/>
      <c r="N1157" s="46"/>
      <c r="O1157" s="46"/>
      <c r="P1157" s="46"/>
      <c r="Q1157" s="46"/>
      <c r="R1157" s="46"/>
      <c r="S1157" s="46"/>
      <c r="T1157" s="46"/>
      <c r="U1157" s="46"/>
      <c r="V1157" s="46"/>
      <c r="W1157" s="46"/>
      <c r="X1157" s="46"/>
      <c r="Y1157" s="46"/>
      <c r="Z1157" s="46"/>
      <c r="AA1157" s="46"/>
      <c r="AB1157" s="46"/>
      <c r="AC1157" s="46"/>
      <c r="AD1157" s="46"/>
      <c r="AE1157" s="46"/>
      <c r="AF1157" s="46"/>
    </row>
    <row r="1158">
      <c r="A1158" s="46"/>
      <c r="B1158" s="46"/>
      <c r="C1158" s="46"/>
      <c r="D1158" s="46"/>
      <c r="E1158" s="46"/>
      <c r="F1158" s="46"/>
      <c r="G1158" s="46"/>
      <c r="H1158" s="46"/>
      <c r="I1158" s="46"/>
      <c r="J1158" s="46"/>
      <c r="K1158" s="46"/>
      <c r="L1158" s="46"/>
      <c r="M1158" s="46"/>
      <c r="N1158" s="46"/>
      <c r="O1158" s="46"/>
      <c r="P1158" s="46"/>
      <c r="Q1158" s="46"/>
      <c r="R1158" s="46"/>
      <c r="S1158" s="46"/>
      <c r="T1158" s="46"/>
      <c r="U1158" s="46"/>
      <c r="V1158" s="46"/>
      <c r="W1158" s="46"/>
      <c r="X1158" s="46"/>
      <c r="Y1158" s="46"/>
      <c r="Z1158" s="46"/>
      <c r="AA1158" s="46"/>
      <c r="AB1158" s="46"/>
      <c r="AC1158" s="46"/>
      <c r="AD1158" s="46"/>
      <c r="AE1158" s="46"/>
      <c r="AF1158" s="46"/>
    </row>
    <row r="1159">
      <c r="A1159" s="46"/>
      <c r="B1159" s="46"/>
      <c r="C1159" s="46"/>
      <c r="D1159" s="46"/>
      <c r="E1159" s="46"/>
      <c r="F1159" s="46"/>
      <c r="G1159" s="46"/>
      <c r="H1159" s="46"/>
      <c r="I1159" s="46"/>
      <c r="J1159" s="46"/>
      <c r="K1159" s="46"/>
      <c r="L1159" s="46"/>
      <c r="M1159" s="46"/>
      <c r="N1159" s="46"/>
      <c r="O1159" s="46"/>
      <c r="P1159" s="46"/>
      <c r="Q1159" s="46"/>
      <c r="R1159" s="46"/>
      <c r="S1159" s="46"/>
      <c r="T1159" s="46"/>
      <c r="U1159" s="46"/>
      <c r="V1159" s="46"/>
      <c r="W1159" s="46"/>
      <c r="X1159" s="46"/>
      <c r="Y1159" s="46"/>
      <c r="Z1159" s="46"/>
      <c r="AA1159" s="46"/>
      <c r="AB1159" s="46"/>
      <c r="AC1159" s="46"/>
      <c r="AD1159" s="46"/>
      <c r="AE1159" s="46"/>
      <c r="AF1159" s="46"/>
    </row>
    <row r="1160">
      <c r="A1160" s="46"/>
      <c r="B1160" s="46"/>
      <c r="C1160" s="46"/>
      <c r="D1160" s="46"/>
      <c r="E1160" s="46"/>
      <c r="F1160" s="46"/>
      <c r="G1160" s="46"/>
      <c r="H1160" s="46"/>
      <c r="I1160" s="46"/>
      <c r="J1160" s="46"/>
      <c r="K1160" s="46"/>
      <c r="L1160" s="46"/>
      <c r="M1160" s="46"/>
      <c r="N1160" s="46"/>
      <c r="O1160" s="46"/>
      <c r="P1160" s="46"/>
      <c r="Q1160" s="46"/>
      <c r="R1160" s="46"/>
      <c r="S1160" s="46"/>
      <c r="T1160" s="46"/>
      <c r="U1160" s="46"/>
      <c r="V1160" s="46"/>
      <c r="W1160" s="46"/>
      <c r="X1160" s="46"/>
      <c r="Y1160" s="46"/>
      <c r="Z1160" s="46"/>
      <c r="AA1160" s="46"/>
      <c r="AB1160" s="46"/>
      <c r="AC1160" s="46"/>
      <c r="AD1160" s="46"/>
      <c r="AE1160" s="46"/>
      <c r="AF1160" s="46"/>
    </row>
    <row r="1161">
      <c r="A1161" s="46"/>
      <c r="B1161" s="46"/>
      <c r="C1161" s="46"/>
      <c r="D1161" s="46"/>
      <c r="E1161" s="46"/>
      <c r="F1161" s="46"/>
      <c r="G1161" s="46"/>
      <c r="H1161" s="46"/>
      <c r="I1161" s="46"/>
      <c r="J1161" s="46"/>
      <c r="K1161" s="46"/>
      <c r="L1161" s="46"/>
      <c r="M1161" s="46"/>
      <c r="N1161" s="46"/>
      <c r="O1161" s="46"/>
      <c r="P1161" s="46"/>
      <c r="Q1161" s="46"/>
      <c r="R1161" s="46"/>
      <c r="S1161" s="46"/>
      <c r="T1161" s="46"/>
      <c r="U1161" s="46"/>
      <c r="V1161" s="46"/>
      <c r="W1161" s="46"/>
      <c r="X1161" s="46"/>
      <c r="Y1161" s="46"/>
      <c r="Z1161" s="46"/>
      <c r="AA1161" s="46"/>
      <c r="AB1161" s="46"/>
      <c r="AC1161" s="46"/>
      <c r="AD1161" s="46"/>
      <c r="AE1161" s="46"/>
      <c r="AF1161" s="46"/>
    </row>
    <row r="1162">
      <c r="A1162" s="46"/>
      <c r="B1162" s="46"/>
      <c r="C1162" s="46"/>
      <c r="D1162" s="46"/>
      <c r="E1162" s="46"/>
      <c r="F1162" s="46"/>
      <c r="G1162" s="46"/>
      <c r="H1162" s="46"/>
      <c r="I1162" s="46"/>
      <c r="J1162" s="46"/>
      <c r="K1162" s="46"/>
      <c r="L1162" s="46"/>
      <c r="M1162" s="46"/>
      <c r="N1162" s="46"/>
      <c r="O1162" s="46"/>
      <c r="P1162" s="46"/>
      <c r="Q1162" s="46"/>
      <c r="R1162" s="46"/>
      <c r="S1162" s="46"/>
      <c r="T1162" s="46"/>
      <c r="U1162" s="46"/>
      <c r="V1162" s="46"/>
      <c r="W1162" s="46"/>
      <c r="X1162" s="46"/>
      <c r="Y1162" s="46"/>
      <c r="Z1162" s="46"/>
      <c r="AA1162" s="46"/>
      <c r="AB1162" s="46"/>
      <c r="AC1162" s="46"/>
      <c r="AD1162" s="46"/>
      <c r="AE1162" s="46"/>
      <c r="AF1162" s="46"/>
    </row>
    <row r="1163">
      <c r="A1163" s="46"/>
      <c r="B1163" s="46"/>
      <c r="C1163" s="46"/>
      <c r="D1163" s="46"/>
      <c r="E1163" s="46"/>
      <c r="F1163" s="46"/>
      <c r="G1163" s="46"/>
      <c r="H1163" s="46"/>
      <c r="I1163" s="46"/>
      <c r="J1163" s="46"/>
      <c r="K1163" s="46"/>
      <c r="L1163" s="46"/>
      <c r="M1163" s="46"/>
      <c r="N1163" s="46"/>
      <c r="O1163" s="46"/>
      <c r="P1163" s="46"/>
      <c r="Q1163" s="46"/>
      <c r="R1163" s="46"/>
      <c r="S1163" s="46"/>
      <c r="T1163" s="46"/>
      <c r="U1163" s="46"/>
      <c r="V1163" s="46"/>
      <c r="W1163" s="46"/>
      <c r="X1163" s="46"/>
      <c r="Y1163" s="46"/>
      <c r="Z1163" s="46"/>
      <c r="AA1163" s="46"/>
      <c r="AB1163" s="46"/>
      <c r="AC1163" s="46"/>
      <c r="AD1163" s="46"/>
      <c r="AE1163" s="46"/>
      <c r="AF1163" s="46"/>
    </row>
    <row r="1164">
      <c r="A1164" s="46"/>
      <c r="B1164" s="46"/>
      <c r="C1164" s="46"/>
      <c r="D1164" s="46"/>
      <c r="E1164" s="46"/>
      <c r="F1164" s="46"/>
      <c r="G1164" s="46"/>
      <c r="H1164" s="46"/>
      <c r="I1164" s="46"/>
      <c r="J1164" s="46"/>
      <c r="K1164" s="46"/>
      <c r="L1164" s="46"/>
      <c r="M1164" s="46"/>
      <c r="N1164" s="46"/>
      <c r="O1164" s="46"/>
      <c r="P1164" s="46"/>
      <c r="Q1164" s="46"/>
      <c r="R1164" s="46"/>
      <c r="S1164" s="46"/>
      <c r="T1164" s="46"/>
      <c r="U1164" s="46"/>
      <c r="V1164" s="46"/>
      <c r="W1164" s="46"/>
      <c r="X1164" s="46"/>
      <c r="Y1164" s="46"/>
      <c r="Z1164" s="46"/>
      <c r="AA1164" s="46"/>
      <c r="AB1164" s="46"/>
      <c r="AC1164" s="46"/>
      <c r="AD1164" s="46"/>
      <c r="AE1164" s="46"/>
      <c r="AF1164" s="46"/>
    </row>
    <row r="1165">
      <c r="A1165" s="46"/>
      <c r="B1165" s="46"/>
      <c r="C1165" s="46"/>
      <c r="D1165" s="46"/>
      <c r="E1165" s="46"/>
      <c r="F1165" s="46"/>
      <c r="G1165" s="46"/>
      <c r="H1165" s="46"/>
      <c r="I1165" s="46"/>
      <c r="J1165" s="46"/>
      <c r="K1165" s="46"/>
      <c r="L1165" s="46"/>
      <c r="M1165" s="46"/>
      <c r="N1165" s="46"/>
      <c r="O1165" s="46"/>
      <c r="P1165" s="46"/>
      <c r="Q1165" s="46"/>
      <c r="R1165" s="46"/>
      <c r="S1165" s="46"/>
      <c r="T1165" s="46"/>
      <c r="U1165" s="46"/>
      <c r="V1165" s="46"/>
      <c r="W1165" s="46"/>
      <c r="X1165" s="46"/>
      <c r="Y1165" s="46"/>
      <c r="Z1165" s="46"/>
      <c r="AA1165" s="46"/>
      <c r="AB1165" s="46"/>
      <c r="AC1165" s="46"/>
      <c r="AD1165" s="46"/>
      <c r="AE1165" s="46"/>
      <c r="AF1165" s="46"/>
    </row>
    <row r="1166">
      <c r="A1166" s="46"/>
      <c r="B1166" s="46"/>
      <c r="C1166" s="46"/>
      <c r="D1166" s="46"/>
      <c r="E1166" s="46"/>
      <c r="F1166" s="46"/>
      <c r="G1166" s="46"/>
      <c r="H1166" s="46"/>
      <c r="I1166" s="46"/>
      <c r="J1166" s="46"/>
      <c r="K1166" s="46"/>
      <c r="L1166" s="46"/>
      <c r="M1166" s="46"/>
      <c r="N1166" s="46"/>
      <c r="O1166" s="46"/>
      <c r="P1166" s="46"/>
      <c r="Q1166" s="46"/>
      <c r="R1166" s="46"/>
      <c r="S1166" s="46"/>
      <c r="T1166" s="46"/>
      <c r="U1166" s="46"/>
      <c r="V1166" s="46"/>
      <c r="W1166" s="46"/>
      <c r="X1166" s="46"/>
      <c r="Y1166" s="46"/>
      <c r="Z1166" s="46"/>
      <c r="AA1166" s="46"/>
      <c r="AB1166" s="46"/>
      <c r="AC1166" s="46"/>
      <c r="AD1166" s="46"/>
      <c r="AE1166" s="46"/>
      <c r="AF1166" s="46"/>
    </row>
    <row r="1167">
      <c r="A1167" s="46"/>
      <c r="B1167" s="46"/>
      <c r="C1167" s="46"/>
      <c r="D1167" s="46"/>
      <c r="E1167" s="46"/>
      <c r="F1167" s="46"/>
      <c r="G1167" s="46"/>
      <c r="H1167" s="46"/>
      <c r="I1167" s="46"/>
      <c r="J1167" s="46"/>
      <c r="K1167" s="46"/>
      <c r="L1167" s="46"/>
      <c r="M1167" s="46"/>
      <c r="N1167" s="46"/>
      <c r="O1167" s="46"/>
      <c r="P1167" s="46"/>
      <c r="Q1167" s="46"/>
      <c r="R1167" s="46"/>
      <c r="S1167" s="46"/>
      <c r="T1167" s="46"/>
      <c r="U1167" s="46"/>
      <c r="V1167" s="46"/>
      <c r="W1167" s="46"/>
      <c r="X1167" s="46"/>
      <c r="Y1167" s="46"/>
      <c r="Z1167" s="46"/>
      <c r="AA1167" s="46"/>
      <c r="AB1167" s="46"/>
      <c r="AC1167" s="46"/>
      <c r="AD1167" s="46"/>
      <c r="AE1167" s="46"/>
      <c r="AF1167" s="46"/>
    </row>
    <row r="1168">
      <c r="A1168" s="46"/>
      <c r="B1168" s="46"/>
      <c r="C1168" s="46"/>
      <c r="D1168" s="46"/>
      <c r="E1168" s="46"/>
      <c r="F1168" s="46"/>
      <c r="G1168" s="46"/>
      <c r="H1168" s="46"/>
      <c r="I1168" s="46"/>
      <c r="J1168" s="46"/>
      <c r="K1168" s="46"/>
      <c r="L1168" s="46"/>
      <c r="M1168" s="46"/>
      <c r="N1168" s="46"/>
      <c r="O1168" s="46"/>
      <c r="P1168" s="46"/>
      <c r="Q1168" s="46"/>
      <c r="R1168" s="46"/>
      <c r="S1168" s="46"/>
      <c r="T1168" s="46"/>
      <c r="U1168" s="46"/>
      <c r="V1168" s="46"/>
      <c r="W1168" s="46"/>
      <c r="X1168" s="46"/>
      <c r="Y1168" s="46"/>
      <c r="Z1168" s="46"/>
      <c r="AA1168" s="46"/>
      <c r="AB1168" s="46"/>
      <c r="AC1168" s="46"/>
      <c r="AD1168" s="46"/>
      <c r="AE1168" s="46"/>
      <c r="AF1168" s="46"/>
    </row>
    <row r="1169">
      <c r="A1169" s="46"/>
      <c r="B1169" s="46"/>
      <c r="C1169" s="46"/>
      <c r="D1169" s="46"/>
      <c r="E1169" s="46"/>
      <c r="F1169" s="46"/>
      <c r="G1169" s="46"/>
      <c r="H1169" s="46"/>
      <c r="I1169" s="46"/>
      <c r="J1169" s="46"/>
      <c r="K1169" s="46"/>
      <c r="L1169" s="46"/>
      <c r="M1169" s="46"/>
      <c r="N1169" s="46"/>
      <c r="O1169" s="46"/>
      <c r="P1169" s="46"/>
      <c r="Q1169" s="46"/>
      <c r="R1169" s="46"/>
      <c r="S1169" s="46"/>
      <c r="T1169" s="46"/>
      <c r="U1169" s="46"/>
      <c r="V1169" s="46"/>
      <c r="W1169" s="46"/>
      <c r="X1169" s="46"/>
      <c r="Y1169" s="46"/>
      <c r="Z1169" s="46"/>
      <c r="AA1169" s="46"/>
      <c r="AB1169" s="46"/>
      <c r="AC1169" s="46"/>
      <c r="AD1169" s="46"/>
      <c r="AE1169" s="46"/>
      <c r="AF1169" s="46"/>
    </row>
    <row r="1170">
      <c r="A1170" s="46"/>
      <c r="B1170" s="46"/>
      <c r="C1170" s="46"/>
      <c r="D1170" s="46"/>
      <c r="E1170" s="46"/>
      <c r="F1170" s="46"/>
      <c r="G1170" s="46"/>
      <c r="H1170" s="46"/>
      <c r="I1170" s="46"/>
      <c r="J1170" s="46"/>
      <c r="K1170" s="46"/>
      <c r="L1170" s="46"/>
      <c r="M1170" s="46"/>
      <c r="N1170" s="46"/>
      <c r="O1170" s="46"/>
      <c r="P1170" s="46"/>
      <c r="Q1170" s="46"/>
      <c r="R1170" s="46"/>
      <c r="S1170" s="46"/>
      <c r="T1170" s="46"/>
      <c r="U1170" s="46"/>
      <c r="V1170" s="46"/>
      <c r="W1170" s="46"/>
      <c r="X1170" s="46"/>
      <c r="Y1170" s="46"/>
      <c r="Z1170" s="46"/>
      <c r="AA1170" s="46"/>
      <c r="AB1170" s="46"/>
      <c r="AC1170" s="46"/>
      <c r="AD1170" s="46"/>
      <c r="AE1170" s="46"/>
      <c r="AF1170" s="46"/>
    </row>
    <row r="1171">
      <c r="A1171" s="46"/>
      <c r="B1171" s="46"/>
      <c r="C1171" s="46"/>
      <c r="D1171" s="46"/>
      <c r="E1171" s="46"/>
      <c r="F1171" s="46"/>
      <c r="G1171" s="46"/>
      <c r="H1171" s="46"/>
      <c r="I1171" s="46"/>
      <c r="J1171" s="46"/>
      <c r="K1171" s="46"/>
      <c r="L1171" s="46"/>
      <c r="M1171" s="46"/>
      <c r="N1171" s="46"/>
      <c r="O1171" s="46"/>
      <c r="P1171" s="46"/>
      <c r="Q1171" s="46"/>
      <c r="R1171" s="46"/>
      <c r="S1171" s="46"/>
      <c r="T1171" s="46"/>
      <c r="U1171" s="46"/>
      <c r="V1171" s="46"/>
      <c r="W1171" s="46"/>
      <c r="X1171" s="46"/>
      <c r="Y1171" s="46"/>
      <c r="Z1171" s="46"/>
      <c r="AA1171" s="46"/>
      <c r="AB1171" s="46"/>
      <c r="AC1171" s="46"/>
      <c r="AD1171" s="46"/>
      <c r="AE1171" s="46"/>
      <c r="AF1171" s="46"/>
    </row>
    <row r="1172">
      <c r="A1172" s="46"/>
      <c r="B1172" s="46"/>
      <c r="C1172" s="46"/>
      <c r="D1172" s="46"/>
      <c r="E1172" s="46"/>
      <c r="F1172" s="46"/>
      <c r="G1172" s="46"/>
      <c r="H1172" s="46"/>
      <c r="I1172" s="46"/>
      <c r="J1172" s="46"/>
      <c r="K1172" s="46"/>
      <c r="L1172" s="46"/>
      <c r="M1172" s="46"/>
      <c r="N1172" s="46"/>
      <c r="O1172" s="46"/>
      <c r="P1172" s="46"/>
      <c r="Q1172" s="46"/>
      <c r="R1172" s="46"/>
      <c r="S1172" s="46"/>
      <c r="T1172" s="46"/>
      <c r="U1172" s="46"/>
      <c r="V1172" s="46"/>
      <c r="W1172" s="46"/>
      <c r="X1172" s="46"/>
      <c r="Y1172" s="46"/>
      <c r="Z1172" s="46"/>
      <c r="AA1172" s="46"/>
      <c r="AB1172" s="46"/>
      <c r="AC1172" s="46"/>
      <c r="AD1172" s="46"/>
      <c r="AE1172" s="46"/>
      <c r="AF1172" s="46"/>
    </row>
    <row r="1173">
      <c r="A1173" s="46"/>
      <c r="B1173" s="46"/>
      <c r="C1173" s="46"/>
      <c r="D1173" s="46"/>
      <c r="E1173" s="46"/>
      <c r="F1173" s="46"/>
      <c r="G1173" s="46"/>
      <c r="H1173" s="46"/>
      <c r="I1173" s="46"/>
      <c r="J1173" s="46"/>
      <c r="K1173" s="46"/>
      <c r="L1173" s="46"/>
      <c r="M1173" s="46"/>
      <c r="N1173" s="46"/>
      <c r="O1173" s="46"/>
      <c r="P1173" s="46"/>
      <c r="Q1173" s="46"/>
      <c r="R1173" s="46"/>
      <c r="S1173" s="46"/>
      <c r="T1173" s="46"/>
      <c r="U1173" s="46"/>
      <c r="V1173" s="46"/>
      <c r="W1173" s="46"/>
      <c r="X1173" s="46"/>
      <c r="Y1173" s="46"/>
      <c r="Z1173" s="46"/>
      <c r="AA1173" s="46"/>
      <c r="AB1173" s="46"/>
      <c r="AC1173" s="46"/>
      <c r="AD1173" s="46"/>
      <c r="AE1173" s="46"/>
      <c r="AF1173" s="46"/>
    </row>
    <row r="1174">
      <c r="A1174" s="46"/>
      <c r="B1174" s="46"/>
      <c r="C1174" s="46"/>
      <c r="D1174" s="46"/>
      <c r="E1174" s="46"/>
      <c r="F1174" s="46"/>
      <c r="G1174" s="46"/>
      <c r="H1174" s="46"/>
      <c r="I1174" s="46"/>
      <c r="J1174" s="46"/>
      <c r="K1174" s="46"/>
      <c r="L1174" s="46"/>
      <c r="M1174" s="46"/>
      <c r="N1174" s="46"/>
      <c r="O1174" s="46"/>
      <c r="P1174" s="46"/>
      <c r="Q1174" s="46"/>
      <c r="R1174" s="46"/>
      <c r="S1174" s="46"/>
      <c r="T1174" s="46"/>
      <c r="U1174" s="46"/>
      <c r="V1174" s="46"/>
      <c r="W1174" s="46"/>
      <c r="X1174" s="46"/>
      <c r="Y1174" s="46"/>
      <c r="Z1174" s="46"/>
      <c r="AA1174" s="46"/>
      <c r="AB1174" s="46"/>
      <c r="AC1174" s="46"/>
      <c r="AD1174" s="46"/>
      <c r="AE1174" s="46"/>
      <c r="AF1174" s="46"/>
    </row>
    <row r="1175">
      <c r="A1175" s="46"/>
      <c r="B1175" s="46"/>
      <c r="C1175" s="46"/>
      <c r="D1175" s="46"/>
      <c r="E1175" s="46"/>
      <c r="F1175" s="46"/>
      <c r="G1175" s="46"/>
      <c r="H1175" s="46"/>
      <c r="I1175" s="46"/>
      <c r="J1175" s="46"/>
      <c r="K1175" s="46"/>
      <c r="L1175" s="46"/>
      <c r="M1175" s="46"/>
      <c r="N1175" s="46"/>
      <c r="O1175" s="46"/>
      <c r="P1175" s="46"/>
      <c r="Q1175" s="46"/>
      <c r="R1175" s="46"/>
      <c r="S1175" s="46"/>
      <c r="T1175" s="46"/>
      <c r="U1175" s="46"/>
      <c r="V1175" s="46"/>
      <c r="W1175" s="46"/>
      <c r="X1175" s="46"/>
      <c r="Y1175" s="46"/>
      <c r="Z1175" s="46"/>
      <c r="AA1175" s="46"/>
      <c r="AB1175" s="46"/>
      <c r="AC1175" s="46"/>
      <c r="AD1175" s="46"/>
      <c r="AE1175" s="46"/>
      <c r="AF1175" s="46"/>
    </row>
    <row r="1176">
      <c r="A1176" s="46"/>
      <c r="B1176" s="46"/>
      <c r="C1176" s="46"/>
      <c r="D1176" s="46"/>
      <c r="E1176" s="46"/>
      <c r="F1176" s="46"/>
      <c r="G1176" s="46"/>
      <c r="H1176" s="46"/>
      <c r="I1176" s="46"/>
      <c r="J1176" s="46"/>
      <c r="K1176" s="46"/>
      <c r="L1176" s="46"/>
      <c r="M1176" s="46"/>
      <c r="N1176" s="46"/>
      <c r="O1176" s="46"/>
      <c r="P1176" s="46"/>
      <c r="Q1176" s="46"/>
      <c r="R1176" s="46"/>
      <c r="S1176" s="46"/>
      <c r="T1176" s="46"/>
      <c r="U1176" s="46"/>
      <c r="V1176" s="46"/>
      <c r="W1176" s="46"/>
      <c r="X1176" s="46"/>
      <c r="Y1176" s="46"/>
      <c r="Z1176" s="46"/>
      <c r="AA1176" s="46"/>
      <c r="AB1176" s="46"/>
      <c r="AC1176" s="46"/>
      <c r="AD1176" s="46"/>
      <c r="AE1176" s="46"/>
      <c r="AF1176" s="46"/>
    </row>
    <row r="1177">
      <c r="A1177" s="46"/>
      <c r="B1177" s="46"/>
      <c r="C1177" s="46"/>
      <c r="D1177" s="46"/>
      <c r="E1177" s="46"/>
      <c r="F1177" s="46"/>
      <c r="G1177" s="46"/>
      <c r="H1177" s="46"/>
      <c r="I1177" s="46"/>
      <c r="J1177" s="46"/>
      <c r="K1177" s="46"/>
      <c r="L1177" s="46"/>
      <c r="M1177" s="46"/>
      <c r="N1177" s="46"/>
      <c r="O1177" s="46"/>
      <c r="P1177" s="46"/>
      <c r="Q1177" s="46"/>
      <c r="R1177" s="46"/>
      <c r="S1177" s="46"/>
      <c r="T1177" s="46"/>
      <c r="U1177" s="46"/>
      <c r="V1177" s="46"/>
      <c r="W1177" s="46"/>
      <c r="X1177" s="46"/>
      <c r="Y1177" s="46"/>
      <c r="Z1177" s="46"/>
      <c r="AA1177" s="46"/>
      <c r="AB1177" s="46"/>
      <c r="AC1177" s="46"/>
      <c r="AD1177" s="46"/>
      <c r="AE1177" s="46"/>
      <c r="AF1177" s="46"/>
    </row>
    <row r="1178">
      <c r="A1178" s="46"/>
      <c r="B1178" s="46"/>
      <c r="C1178" s="46"/>
      <c r="D1178" s="46"/>
      <c r="E1178" s="46"/>
      <c r="F1178" s="46"/>
      <c r="G1178" s="46"/>
      <c r="H1178" s="46"/>
      <c r="I1178" s="46"/>
      <c r="J1178" s="46"/>
      <c r="K1178" s="46"/>
      <c r="L1178" s="46"/>
      <c r="M1178" s="46"/>
      <c r="N1178" s="46"/>
      <c r="O1178" s="46"/>
      <c r="P1178" s="46"/>
      <c r="Q1178" s="46"/>
      <c r="R1178" s="46"/>
      <c r="S1178" s="46"/>
      <c r="T1178" s="46"/>
      <c r="U1178" s="46"/>
      <c r="V1178" s="46"/>
      <c r="W1178" s="46"/>
      <c r="X1178" s="46"/>
      <c r="Y1178" s="46"/>
      <c r="Z1178" s="46"/>
      <c r="AA1178" s="46"/>
      <c r="AB1178" s="46"/>
      <c r="AC1178" s="46"/>
      <c r="AD1178" s="46"/>
      <c r="AE1178" s="46"/>
      <c r="AF1178" s="46"/>
    </row>
    <row r="1179">
      <c r="A1179" s="46"/>
      <c r="B1179" s="46"/>
      <c r="C1179" s="46"/>
      <c r="D1179" s="46"/>
      <c r="E1179" s="46"/>
      <c r="F1179" s="46"/>
      <c r="G1179" s="46"/>
      <c r="H1179" s="46"/>
      <c r="I1179" s="46"/>
      <c r="J1179" s="46"/>
      <c r="K1179" s="46"/>
      <c r="L1179" s="46"/>
      <c r="M1179" s="46"/>
      <c r="N1179" s="46"/>
      <c r="O1179" s="46"/>
      <c r="P1179" s="46"/>
      <c r="Q1179" s="46"/>
      <c r="R1179" s="46"/>
      <c r="S1179" s="46"/>
      <c r="T1179" s="46"/>
      <c r="U1179" s="46"/>
      <c r="V1179" s="46"/>
      <c r="W1179" s="46"/>
      <c r="X1179" s="46"/>
      <c r="Y1179" s="46"/>
      <c r="Z1179" s="46"/>
      <c r="AA1179" s="46"/>
      <c r="AB1179" s="46"/>
      <c r="AC1179" s="46"/>
      <c r="AD1179" s="46"/>
      <c r="AE1179" s="46"/>
      <c r="AF1179" s="46"/>
    </row>
    <row r="1180">
      <c r="A1180" s="46"/>
      <c r="B1180" s="46"/>
      <c r="C1180" s="46"/>
      <c r="D1180" s="46"/>
      <c r="E1180" s="46"/>
      <c r="F1180" s="46"/>
      <c r="G1180" s="46"/>
      <c r="H1180" s="46"/>
      <c r="I1180" s="46"/>
      <c r="J1180" s="46"/>
      <c r="K1180" s="46"/>
      <c r="L1180" s="46"/>
      <c r="M1180" s="46"/>
      <c r="N1180" s="46"/>
      <c r="O1180" s="46"/>
      <c r="P1180" s="46"/>
      <c r="Q1180" s="46"/>
      <c r="R1180" s="46"/>
      <c r="S1180" s="46"/>
      <c r="T1180" s="46"/>
      <c r="U1180" s="46"/>
      <c r="V1180" s="46"/>
      <c r="W1180" s="46"/>
      <c r="X1180" s="46"/>
      <c r="Y1180" s="46"/>
      <c r="Z1180" s="46"/>
      <c r="AA1180" s="46"/>
      <c r="AB1180" s="46"/>
      <c r="AC1180" s="46"/>
      <c r="AD1180" s="46"/>
      <c r="AE1180" s="46"/>
      <c r="AF1180" s="46"/>
    </row>
    <row r="1181">
      <c r="A1181" s="46"/>
      <c r="B1181" s="46"/>
      <c r="C1181" s="46"/>
      <c r="D1181" s="46"/>
      <c r="E1181" s="46"/>
      <c r="F1181" s="46"/>
      <c r="G1181" s="46"/>
      <c r="H1181" s="46"/>
      <c r="I1181" s="46"/>
      <c r="J1181" s="46"/>
      <c r="K1181" s="46"/>
      <c r="L1181" s="46"/>
      <c r="M1181" s="46"/>
      <c r="N1181" s="46"/>
      <c r="O1181" s="46"/>
      <c r="P1181" s="46"/>
      <c r="Q1181" s="46"/>
      <c r="R1181" s="46"/>
      <c r="S1181" s="46"/>
      <c r="T1181" s="46"/>
      <c r="U1181" s="46"/>
      <c r="V1181" s="46"/>
      <c r="W1181" s="46"/>
      <c r="X1181" s="46"/>
      <c r="Y1181" s="46"/>
      <c r="Z1181" s="46"/>
      <c r="AA1181" s="46"/>
      <c r="AB1181" s="46"/>
      <c r="AC1181" s="46"/>
      <c r="AD1181" s="46"/>
      <c r="AE1181" s="46"/>
      <c r="AF1181" s="46"/>
    </row>
    <row r="1182">
      <c r="A1182" s="46"/>
      <c r="B1182" s="46"/>
      <c r="C1182" s="46"/>
      <c r="D1182" s="46"/>
      <c r="E1182" s="46"/>
      <c r="F1182" s="46"/>
      <c r="G1182" s="46"/>
      <c r="H1182" s="46"/>
      <c r="I1182" s="46"/>
      <c r="J1182" s="46"/>
      <c r="K1182" s="46"/>
      <c r="L1182" s="46"/>
      <c r="M1182" s="46"/>
      <c r="N1182" s="46"/>
      <c r="O1182" s="46"/>
      <c r="P1182" s="46"/>
      <c r="Q1182" s="46"/>
      <c r="R1182" s="46"/>
      <c r="S1182" s="46"/>
      <c r="T1182" s="46"/>
      <c r="U1182" s="46"/>
      <c r="V1182" s="46"/>
      <c r="W1182" s="46"/>
      <c r="X1182" s="46"/>
      <c r="Y1182" s="46"/>
      <c r="Z1182" s="46"/>
      <c r="AA1182" s="46"/>
      <c r="AB1182" s="46"/>
      <c r="AC1182" s="46"/>
      <c r="AD1182" s="46"/>
      <c r="AE1182" s="46"/>
      <c r="AF1182" s="46"/>
    </row>
    <row r="1183">
      <c r="A1183" s="46"/>
      <c r="B1183" s="46"/>
      <c r="C1183" s="46"/>
      <c r="D1183" s="46"/>
      <c r="E1183" s="46"/>
      <c r="F1183" s="46"/>
      <c r="G1183" s="46"/>
      <c r="H1183" s="46"/>
      <c r="I1183" s="46"/>
      <c r="J1183" s="46"/>
      <c r="K1183" s="46"/>
      <c r="L1183" s="46"/>
      <c r="M1183" s="46"/>
      <c r="N1183" s="46"/>
      <c r="O1183" s="46"/>
      <c r="P1183" s="46"/>
      <c r="Q1183" s="46"/>
      <c r="R1183" s="46"/>
      <c r="S1183" s="46"/>
      <c r="T1183" s="46"/>
      <c r="U1183" s="46"/>
      <c r="V1183" s="46"/>
      <c r="W1183" s="46"/>
      <c r="X1183" s="46"/>
      <c r="Y1183" s="46"/>
      <c r="Z1183" s="46"/>
      <c r="AA1183" s="46"/>
      <c r="AB1183" s="46"/>
      <c r="AC1183" s="46"/>
      <c r="AD1183" s="46"/>
      <c r="AE1183" s="46"/>
      <c r="AF1183" s="46"/>
    </row>
    <row r="1184">
      <c r="A1184" s="46"/>
      <c r="B1184" s="46"/>
      <c r="C1184" s="46"/>
      <c r="D1184" s="46"/>
      <c r="E1184" s="46"/>
      <c r="F1184" s="46"/>
      <c r="G1184" s="46"/>
      <c r="H1184" s="46"/>
      <c r="I1184" s="46"/>
      <c r="J1184" s="46"/>
      <c r="K1184" s="46"/>
      <c r="L1184" s="46"/>
      <c r="M1184" s="46"/>
      <c r="N1184" s="46"/>
      <c r="O1184" s="46"/>
      <c r="P1184" s="46"/>
      <c r="Q1184" s="46"/>
      <c r="R1184" s="46"/>
      <c r="S1184" s="46"/>
      <c r="T1184" s="46"/>
      <c r="U1184" s="46"/>
      <c r="V1184" s="46"/>
      <c r="W1184" s="46"/>
      <c r="X1184" s="46"/>
      <c r="Y1184" s="46"/>
      <c r="Z1184" s="46"/>
      <c r="AA1184" s="46"/>
      <c r="AB1184" s="46"/>
      <c r="AC1184" s="46"/>
      <c r="AD1184" s="46"/>
      <c r="AE1184" s="46"/>
      <c r="AF1184" s="46"/>
    </row>
    <row r="1185">
      <c r="A1185" s="46"/>
      <c r="B1185" s="46"/>
      <c r="C1185" s="46"/>
      <c r="D1185" s="46"/>
      <c r="E1185" s="46"/>
      <c r="F1185" s="46"/>
      <c r="G1185" s="46"/>
      <c r="H1185" s="46"/>
      <c r="I1185" s="46"/>
      <c r="J1185" s="46"/>
      <c r="K1185" s="46"/>
      <c r="L1185" s="46"/>
      <c r="M1185" s="46"/>
      <c r="N1185" s="46"/>
      <c r="O1185" s="46"/>
      <c r="P1185" s="46"/>
      <c r="Q1185" s="46"/>
      <c r="R1185" s="46"/>
      <c r="S1185" s="46"/>
      <c r="T1185" s="46"/>
      <c r="U1185" s="46"/>
      <c r="V1185" s="46"/>
      <c r="W1185" s="46"/>
      <c r="X1185" s="46"/>
      <c r="Y1185" s="46"/>
      <c r="Z1185" s="46"/>
      <c r="AA1185" s="46"/>
      <c r="AB1185" s="46"/>
      <c r="AC1185" s="46"/>
      <c r="AD1185" s="46"/>
      <c r="AE1185" s="46"/>
      <c r="AF1185" s="46"/>
    </row>
    <row r="1186">
      <c r="A1186" s="46"/>
      <c r="B1186" s="46"/>
      <c r="C1186" s="46"/>
      <c r="D1186" s="46"/>
      <c r="E1186" s="46"/>
      <c r="F1186" s="46"/>
      <c r="G1186" s="46"/>
      <c r="H1186" s="46"/>
      <c r="I1186" s="46"/>
      <c r="J1186" s="46"/>
      <c r="K1186" s="46"/>
      <c r="L1186" s="46"/>
      <c r="M1186" s="46"/>
      <c r="N1186" s="46"/>
      <c r="O1186" s="46"/>
      <c r="P1186" s="46"/>
      <c r="Q1186" s="46"/>
      <c r="R1186" s="46"/>
      <c r="S1186" s="46"/>
      <c r="T1186" s="46"/>
      <c r="U1186" s="46"/>
      <c r="V1186" s="46"/>
      <c r="W1186" s="46"/>
      <c r="X1186" s="46"/>
      <c r="Y1186" s="46"/>
      <c r="Z1186" s="46"/>
      <c r="AA1186" s="46"/>
      <c r="AB1186" s="46"/>
      <c r="AC1186" s="46"/>
      <c r="AD1186" s="46"/>
      <c r="AE1186" s="46"/>
      <c r="AF1186" s="46"/>
    </row>
    <row r="1187">
      <c r="A1187" s="46"/>
      <c r="B1187" s="46"/>
      <c r="C1187" s="46"/>
      <c r="D1187" s="46"/>
      <c r="E1187" s="46"/>
      <c r="F1187" s="46"/>
      <c r="G1187" s="46"/>
      <c r="H1187" s="46"/>
      <c r="I1187" s="46"/>
      <c r="J1187" s="46"/>
      <c r="K1187" s="46"/>
      <c r="L1187" s="46"/>
      <c r="M1187" s="46"/>
      <c r="N1187" s="46"/>
      <c r="O1187" s="46"/>
      <c r="P1187" s="46"/>
      <c r="Q1187" s="46"/>
      <c r="R1187" s="46"/>
      <c r="S1187" s="46"/>
      <c r="T1187" s="46"/>
      <c r="U1187" s="46"/>
      <c r="V1187" s="46"/>
      <c r="W1187" s="46"/>
      <c r="X1187" s="46"/>
      <c r="Y1187" s="46"/>
      <c r="Z1187" s="46"/>
      <c r="AA1187" s="46"/>
      <c r="AB1187" s="46"/>
      <c r="AC1187" s="46"/>
      <c r="AD1187" s="46"/>
      <c r="AE1187" s="46"/>
      <c r="AF1187" s="46"/>
    </row>
    <row r="1188">
      <c r="A1188" s="46"/>
      <c r="B1188" s="46"/>
      <c r="C1188" s="46"/>
      <c r="D1188" s="46"/>
      <c r="E1188" s="46"/>
      <c r="F1188" s="46"/>
      <c r="G1188" s="46"/>
      <c r="H1188" s="46"/>
      <c r="I1188" s="46"/>
      <c r="J1188" s="46"/>
      <c r="K1188" s="46"/>
      <c r="L1188" s="46"/>
      <c r="M1188" s="46"/>
      <c r="N1188" s="46"/>
      <c r="O1188" s="46"/>
      <c r="P1188" s="46"/>
      <c r="Q1188" s="46"/>
      <c r="R1188" s="46"/>
      <c r="S1188" s="46"/>
      <c r="T1188" s="46"/>
      <c r="U1188" s="46"/>
      <c r="V1188" s="46"/>
      <c r="W1188" s="46"/>
      <c r="X1188" s="46"/>
      <c r="Y1188" s="46"/>
      <c r="Z1188" s="46"/>
      <c r="AA1188" s="46"/>
      <c r="AB1188" s="46"/>
      <c r="AC1188" s="46"/>
      <c r="AD1188" s="46"/>
      <c r="AE1188" s="46"/>
      <c r="AF1188" s="46"/>
    </row>
    <row r="1189">
      <c r="A1189" s="46"/>
      <c r="B1189" s="46"/>
      <c r="C1189" s="46"/>
      <c r="D1189" s="46"/>
      <c r="E1189" s="46"/>
      <c r="F1189" s="46"/>
      <c r="G1189" s="46"/>
      <c r="H1189" s="46"/>
      <c r="I1189" s="46"/>
      <c r="J1189" s="46"/>
      <c r="K1189" s="46"/>
      <c r="L1189" s="46"/>
      <c r="M1189" s="46"/>
      <c r="N1189" s="46"/>
      <c r="O1189" s="46"/>
      <c r="P1189" s="46"/>
      <c r="Q1189" s="46"/>
      <c r="R1189" s="46"/>
      <c r="S1189" s="46"/>
      <c r="T1189" s="46"/>
      <c r="U1189" s="46"/>
      <c r="V1189" s="46"/>
      <c r="W1189" s="46"/>
      <c r="X1189" s="46"/>
      <c r="Y1189" s="46"/>
      <c r="Z1189" s="46"/>
      <c r="AA1189" s="46"/>
      <c r="AB1189" s="46"/>
      <c r="AC1189" s="46"/>
      <c r="AD1189" s="46"/>
      <c r="AE1189" s="46"/>
      <c r="AF1189" s="46"/>
    </row>
    <row r="1190">
      <c r="A1190" s="46"/>
      <c r="B1190" s="46"/>
      <c r="C1190" s="46"/>
      <c r="D1190" s="46"/>
      <c r="E1190" s="46"/>
      <c r="F1190" s="46"/>
      <c r="G1190" s="46"/>
      <c r="H1190" s="46"/>
      <c r="I1190" s="46"/>
      <c r="J1190" s="46"/>
      <c r="K1190" s="46"/>
      <c r="L1190" s="46"/>
      <c r="M1190" s="46"/>
      <c r="N1190" s="46"/>
      <c r="O1190" s="46"/>
      <c r="P1190" s="46"/>
      <c r="Q1190" s="46"/>
      <c r="R1190" s="46"/>
      <c r="S1190" s="46"/>
      <c r="T1190" s="46"/>
      <c r="U1190" s="46"/>
      <c r="V1190" s="46"/>
      <c r="W1190" s="46"/>
      <c r="X1190" s="46"/>
      <c r="Y1190" s="46"/>
      <c r="Z1190" s="46"/>
      <c r="AA1190" s="46"/>
      <c r="AB1190" s="46"/>
      <c r="AC1190" s="46"/>
      <c r="AD1190" s="46"/>
      <c r="AE1190" s="46"/>
      <c r="AF1190" s="46"/>
    </row>
    <row r="1191">
      <c r="A1191" s="46"/>
      <c r="B1191" s="46"/>
      <c r="C1191" s="46"/>
      <c r="D1191" s="46"/>
      <c r="E1191" s="46"/>
      <c r="F1191" s="46"/>
      <c r="G1191" s="46"/>
      <c r="H1191" s="46"/>
      <c r="I1191" s="46"/>
      <c r="J1191" s="46"/>
      <c r="K1191" s="46"/>
      <c r="L1191" s="46"/>
      <c r="M1191" s="46"/>
      <c r="N1191" s="46"/>
      <c r="O1191" s="46"/>
      <c r="P1191" s="46"/>
      <c r="Q1191" s="46"/>
      <c r="R1191" s="46"/>
      <c r="S1191" s="46"/>
      <c r="T1191" s="46"/>
      <c r="U1191" s="46"/>
      <c r="V1191" s="46"/>
      <c r="W1191" s="46"/>
      <c r="X1191" s="46"/>
      <c r="Y1191" s="46"/>
      <c r="Z1191" s="46"/>
      <c r="AA1191" s="46"/>
      <c r="AB1191" s="46"/>
      <c r="AC1191" s="46"/>
      <c r="AD1191" s="46"/>
      <c r="AE1191" s="46"/>
      <c r="AF1191" s="46"/>
    </row>
    <row r="1192">
      <c r="A1192" s="46"/>
      <c r="B1192" s="46"/>
      <c r="C1192" s="46"/>
      <c r="D1192" s="46"/>
      <c r="E1192" s="46"/>
      <c r="F1192" s="46"/>
      <c r="G1192" s="46"/>
      <c r="H1192" s="46"/>
      <c r="I1192" s="46"/>
      <c r="J1192" s="46"/>
      <c r="K1192" s="46"/>
      <c r="L1192" s="46"/>
      <c r="M1192" s="46"/>
      <c r="N1192" s="46"/>
      <c r="O1192" s="46"/>
      <c r="P1192" s="46"/>
      <c r="Q1192" s="46"/>
      <c r="R1192" s="46"/>
      <c r="S1192" s="46"/>
      <c r="T1192" s="46"/>
      <c r="U1192" s="46"/>
      <c r="V1192" s="46"/>
      <c r="W1192" s="46"/>
      <c r="X1192" s="46"/>
      <c r="Y1192" s="46"/>
      <c r="Z1192" s="46"/>
      <c r="AA1192" s="46"/>
      <c r="AB1192" s="46"/>
      <c r="AC1192" s="46"/>
      <c r="AD1192" s="46"/>
      <c r="AE1192" s="46"/>
      <c r="AF1192" s="46"/>
    </row>
    <row r="1193">
      <c r="A1193" s="46"/>
      <c r="B1193" s="46"/>
      <c r="C1193" s="46"/>
      <c r="D1193" s="46"/>
      <c r="E1193" s="46"/>
      <c r="F1193" s="46"/>
      <c r="G1193" s="46"/>
      <c r="H1193" s="46"/>
      <c r="I1193" s="46"/>
      <c r="J1193" s="46"/>
      <c r="K1193" s="46"/>
      <c r="L1193" s="46"/>
      <c r="M1193" s="46"/>
      <c r="N1193" s="46"/>
      <c r="O1193" s="46"/>
      <c r="P1193" s="46"/>
      <c r="Q1193" s="46"/>
      <c r="R1193" s="46"/>
      <c r="S1193" s="46"/>
      <c r="T1193" s="46"/>
      <c r="U1193" s="46"/>
      <c r="V1193" s="46"/>
      <c r="W1193" s="46"/>
      <c r="X1193" s="46"/>
      <c r="Y1193" s="46"/>
      <c r="Z1193" s="46"/>
      <c r="AA1193" s="46"/>
      <c r="AB1193" s="46"/>
      <c r="AC1193" s="46"/>
      <c r="AD1193" s="46"/>
      <c r="AE1193" s="46"/>
      <c r="AF1193" s="46"/>
    </row>
    <row r="1194">
      <c r="A1194" s="46"/>
      <c r="B1194" s="46"/>
      <c r="C1194" s="46"/>
      <c r="D1194" s="46"/>
      <c r="E1194" s="46"/>
      <c r="F1194" s="46"/>
      <c r="G1194" s="46"/>
      <c r="H1194" s="46"/>
      <c r="I1194" s="46"/>
      <c r="J1194" s="46"/>
      <c r="K1194" s="46"/>
      <c r="L1194" s="46"/>
      <c r="M1194" s="46"/>
      <c r="N1194" s="46"/>
      <c r="O1194" s="46"/>
      <c r="P1194" s="46"/>
      <c r="Q1194" s="46"/>
      <c r="R1194" s="46"/>
      <c r="S1194" s="46"/>
      <c r="T1194" s="46"/>
      <c r="U1194" s="46"/>
      <c r="V1194" s="46"/>
      <c r="W1194" s="46"/>
      <c r="X1194" s="46"/>
      <c r="Y1194" s="46"/>
      <c r="Z1194" s="46"/>
      <c r="AA1194" s="46"/>
      <c r="AB1194" s="46"/>
      <c r="AC1194" s="46"/>
      <c r="AD1194" s="46"/>
      <c r="AE1194" s="46"/>
      <c r="AF1194" s="46"/>
    </row>
    <row r="1195">
      <c r="A1195" s="46"/>
      <c r="B1195" s="46"/>
      <c r="C1195" s="46"/>
      <c r="D1195" s="46"/>
      <c r="E1195" s="46"/>
      <c r="F1195" s="46"/>
      <c r="G1195" s="46"/>
      <c r="H1195" s="46"/>
      <c r="I1195" s="46"/>
      <c r="J1195" s="46"/>
      <c r="K1195" s="46"/>
      <c r="L1195" s="46"/>
      <c r="M1195" s="46"/>
      <c r="N1195" s="46"/>
      <c r="O1195" s="46"/>
      <c r="P1195" s="46"/>
      <c r="Q1195" s="46"/>
      <c r="R1195" s="46"/>
      <c r="S1195" s="46"/>
      <c r="T1195" s="46"/>
      <c r="U1195" s="46"/>
      <c r="V1195" s="46"/>
      <c r="W1195" s="46"/>
      <c r="X1195" s="46"/>
      <c r="Y1195" s="46"/>
      <c r="Z1195" s="46"/>
      <c r="AA1195" s="46"/>
      <c r="AB1195" s="46"/>
      <c r="AC1195" s="46"/>
      <c r="AD1195" s="46"/>
      <c r="AE1195" s="46"/>
      <c r="AF1195" s="46"/>
    </row>
    <row r="1196">
      <c r="A1196" s="46"/>
      <c r="B1196" s="46"/>
      <c r="C1196" s="46"/>
      <c r="D1196" s="46"/>
      <c r="E1196" s="46"/>
      <c r="F1196" s="46"/>
      <c r="G1196" s="46"/>
      <c r="H1196" s="46"/>
      <c r="I1196" s="46"/>
      <c r="J1196" s="46"/>
      <c r="K1196" s="46"/>
      <c r="L1196" s="46"/>
      <c r="M1196" s="46"/>
      <c r="N1196" s="46"/>
      <c r="O1196" s="46"/>
      <c r="P1196" s="46"/>
      <c r="Q1196" s="46"/>
      <c r="R1196" s="46"/>
      <c r="S1196" s="46"/>
      <c r="T1196" s="46"/>
      <c r="U1196" s="46"/>
      <c r="V1196" s="46"/>
      <c r="W1196" s="46"/>
      <c r="X1196" s="46"/>
      <c r="Y1196" s="46"/>
      <c r="Z1196" s="46"/>
      <c r="AA1196" s="46"/>
      <c r="AB1196" s="46"/>
      <c r="AC1196" s="46"/>
      <c r="AD1196" s="46"/>
      <c r="AE1196" s="46"/>
      <c r="AF1196" s="46"/>
    </row>
    <row r="1197">
      <c r="A1197" s="46"/>
      <c r="B1197" s="46"/>
      <c r="C1197" s="46"/>
      <c r="D1197" s="46"/>
      <c r="E1197" s="46"/>
      <c r="F1197" s="46"/>
      <c r="G1197" s="46"/>
      <c r="H1197" s="46"/>
      <c r="I1197" s="46"/>
      <c r="J1197" s="46"/>
      <c r="K1197" s="46"/>
      <c r="L1197" s="46"/>
      <c r="M1197" s="46"/>
      <c r="N1197" s="46"/>
      <c r="O1197" s="46"/>
      <c r="P1197" s="46"/>
      <c r="Q1197" s="46"/>
      <c r="R1197" s="46"/>
      <c r="S1197" s="46"/>
      <c r="T1197" s="46"/>
      <c r="U1197" s="46"/>
      <c r="V1197" s="46"/>
      <c r="W1197" s="46"/>
      <c r="X1197" s="46"/>
      <c r="Y1197" s="46"/>
      <c r="Z1197" s="46"/>
      <c r="AA1197" s="46"/>
      <c r="AB1197" s="46"/>
      <c r="AC1197" s="46"/>
      <c r="AD1197" s="46"/>
      <c r="AE1197" s="46"/>
      <c r="AF1197" s="46"/>
    </row>
    <row r="1198">
      <c r="A1198" s="46"/>
      <c r="B1198" s="46"/>
      <c r="C1198" s="46"/>
      <c r="D1198" s="46"/>
      <c r="E1198" s="46"/>
      <c r="F1198" s="46"/>
      <c r="G1198" s="46"/>
      <c r="H1198" s="46"/>
      <c r="I1198" s="46"/>
      <c r="J1198" s="46"/>
      <c r="K1198" s="46"/>
      <c r="L1198" s="46"/>
      <c r="M1198" s="46"/>
      <c r="N1198" s="46"/>
      <c r="O1198" s="46"/>
      <c r="P1198" s="46"/>
      <c r="Q1198" s="46"/>
      <c r="R1198" s="46"/>
      <c r="S1198" s="46"/>
      <c r="T1198" s="46"/>
      <c r="U1198" s="46"/>
      <c r="V1198" s="46"/>
      <c r="W1198" s="46"/>
      <c r="X1198" s="46"/>
      <c r="Y1198" s="46"/>
      <c r="Z1198" s="46"/>
      <c r="AA1198" s="46"/>
      <c r="AB1198" s="46"/>
      <c r="AC1198" s="46"/>
      <c r="AD1198" s="46"/>
      <c r="AE1198" s="46"/>
      <c r="AF1198" s="46"/>
    </row>
    <row r="1199">
      <c r="A1199" s="46"/>
      <c r="B1199" s="46"/>
      <c r="C1199" s="46"/>
      <c r="D1199" s="46"/>
      <c r="E1199" s="46"/>
      <c r="F1199" s="46"/>
      <c r="G1199" s="46"/>
      <c r="H1199" s="46"/>
      <c r="I1199" s="46"/>
      <c r="J1199" s="46"/>
      <c r="K1199" s="46"/>
      <c r="L1199" s="46"/>
      <c r="M1199" s="46"/>
      <c r="N1199" s="46"/>
      <c r="O1199" s="46"/>
      <c r="P1199" s="46"/>
      <c r="Q1199" s="46"/>
      <c r="R1199" s="46"/>
      <c r="S1199" s="46"/>
      <c r="T1199" s="46"/>
      <c r="U1199" s="46"/>
      <c r="V1199" s="46"/>
      <c r="W1199" s="46"/>
      <c r="X1199" s="46"/>
      <c r="Y1199" s="46"/>
      <c r="Z1199" s="46"/>
      <c r="AA1199" s="46"/>
      <c r="AB1199" s="46"/>
      <c r="AC1199" s="46"/>
      <c r="AD1199" s="46"/>
      <c r="AE1199" s="46"/>
      <c r="AF1199" s="46"/>
    </row>
    <row r="1200">
      <c r="A1200" s="46"/>
      <c r="B1200" s="46"/>
      <c r="C1200" s="46"/>
      <c r="D1200" s="46"/>
      <c r="E1200" s="46"/>
      <c r="F1200" s="46"/>
      <c r="G1200" s="46"/>
      <c r="H1200" s="46"/>
      <c r="I1200" s="46"/>
      <c r="J1200" s="46"/>
      <c r="K1200" s="46"/>
      <c r="L1200" s="46"/>
      <c r="M1200" s="46"/>
      <c r="N1200" s="46"/>
      <c r="O1200" s="46"/>
      <c r="P1200" s="46"/>
      <c r="Q1200" s="46"/>
      <c r="R1200" s="46"/>
      <c r="S1200" s="46"/>
      <c r="T1200" s="46"/>
      <c r="U1200" s="46"/>
      <c r="V1200" s="46"/>
      <c r="W1200" s="46"/>
      <c r="X1200" s="46"/>
      <c r="Y1200" s="46"/>
      <c r="Z1200" s="46"/>
      <c r="AA1200" s="46"/>
      <c r="AB1200" s="46"/>
      <c r="AC1200" s="46"/>
      <c r="AD1200" s="46"/>
      <c r="AE1200" s="46"/>
      <c r="AF1200" s="46"/>
    </row>
    <row r="1201">
      <c r="A1201" s="46"/>
      <c r="B1201" s="46"/>
      <c r="C1201" s="46"/>
      <c r="D1201" s="46"/>
      <c r="E1201" s="46"/>
      <c r="F1201" s="46"/>
      <c r="G1201" s="46"/>
      <c r="H1201" s="46"/>
      <c r="I1201" s="46"/>
      <c r="J1201" s="46"/>
      <c r="K1201" s="46"/>
      <c r="L1201" s="46"/>
      <c r="M1201" s="46"/>
      <c r="N1201" s="46"/>
      <c r="O1201" s="46"/>
      <c r="P1201" s="46"/>
      <c r="Q1201" s="46"/>
      <c r="R1201" s="46"/>
      <c r="S1201" s="46"/>
      <c r="T1201" s="46"/>
      <c r="U1201" s="46"/>
      <c r="V1201" s="46"/>
      <c r="W1201" s="46"/>
      <c r="X1201" s="46"/>
      <c r="Y1201" s="46"/>
      <c r="Z1201" s="46"/>
      <c r="AA1201" s="46"/>
      <c r="AB1201" s="46"/>
      <c r="AC1201" s="46"/>
      <c r="AD1201" s="46"/>
      <c r="AE1201" s="46"/>
      <c r="AF1201" s="46"/>
    </row>
    <row r="1202">
      <c r="A1202" s="46"/>
      <c r="B1202" s="46"/>
      <c r="C1202" s="46"/>
      <c r="D1202" s="46"/>
      <c r="E1202" s="46"/>
      <c r="F1202" s="46"/>
      <c r="G1202" s="46"/>
      <c r="H1202" s="46"/>
      <c r="I1202" s="46"/>
      <c r="J1202" s="46"/>
      <c r="K1202" s="46"/>
      <c r="L1202" s="46"/>
      <c r="M1202" s="46"/>
      <c r="N1202" s="46"/>
      <c r="O1202" s="46"/>
      <c r="P1202" s="46"/>
      <c r="Q1202" s="46"/>
      <c r="R1202" s="46"/>
      <c r="S1202" s="46"/>
      <c r="T1202" s="46"/>
      <c r="U1202" s="46"/>
      <c r="V1202" s="46"/>
      <c r="W1202" s="46"/>
      <c r="X1202" s="46"/>
      <c r="Y1202" s="46"/>
      <c r="Z1202" s="46"/>
      <c r="AA1202" s="46"/>
      <c r="AB1202" s="46"/>
      <c r="AC1202" s="46"/>
      <c r="AD1202" s="46"/>
      <c r="AE1202" s="46"/>
      <c r="AF1202" s="46"/>
    </row>
    <row r="1203">
      <c r="A1203" s="46"/>
      <c r="B1203" s="46"/>
      <c r="C1203" s="46"/>
      <c r="D1203" s="46"/>
      <c r="E1203" s="46"/>
      <c r="F1203" s="46"/>
      <c r="G1203" s="46"/>
      <c r="H1203" s="46"/>
      <c r="I1203" s="46"/>
      <c r="J1203" s="46"/>
      <c r="K1203" s="46"/>
      <c r="L1203" s="46"/>
      <c r="M1203" s="46"/>
      <c r="N1203" s="46"/>
      <c r="O1203" s="46"/>
      <c r="P1203" s="46"/>
      <c r="Q1203" s="46"/>
      <c r="R1203" s="46"/>
      <c r="S1203" s="46"/>
      <c r="T1203" s="46"/>
      <c r="U1203" s="46"/>
      <c r="V1203" s="46"/>
      <c r="W1203" s="46"/>
      <c r="X1203" s="46"/>
      <c r="Y1203" s="46"/>
      <c r="Z1203" s="46"/>
      <c r="AA1203" s="46"/>
      <c r="AB1203" s="46"/>
      <c r="AC1203" s="46"/>
      <c r="AD1203" s="46"/>
      <c r="AE1203" s="46"/>
      <c r="AF1203" s="46"/>
    </row>
    <row r="1204">
      <c r="A1204" s="46"/>
      <c r="B1204" s="46"/>
      <c r="C1204" s="46"/>
      <c r="D1204" s="46"/>
      <c r="E1204" s="46"/>
      <c r="F1204" s="46"/>
      <c r="G1204" s="46"/>
      <c r="H1204" s="46"/>
      <c r="I1204" s="46"/>
      <c r="J1204" s="46"/>
      <c r="K1204" s="46"/>
      <c r="L1204" s="46"/>
      <c r="M1204" s="46"/>
      <c r="N1204" s="46"/>
      <c r="O1204" s="46"/>
      <c r="P1204" s="46"/>
      <c r="Q1204" s="46"/>
      <c r="R1204" s="46"/>
      <c r="S1204" s="46"/>
      <c r="T1204" s="46"/>
      <c r="U1204" s="46"/>
      <c r="V1204" s="46"/>
      <c r="W1204" s="46"/>
      <c r="X1204" s="46"/>
      <c r="Y1204" s="46"/>
      <c r="Z1204" s="46"/>
      <c r="AA1204" s="46"/>
      <c r="AB1204" s="46"/>
      <c r="AC1204" s="46"/>
      <c r="AD1204" s="46"/>
      <c r="AE1204" s="46"/>
      <c r="AF1204" s="46"/>
    </row>
    <row r="1205">
      <c r="A1205" s="46"/>
      <c r="B1205" s="46"/>
      <c r="C1205" s="46"/>
      <c r="D1205" s="46"/>
      <c r="E1205" s="46"/>
      <c r="F1205" s="46"/>
      <c r="G1205" s="46"/>
      <c r="H1205" s="46"/>
      <c r="I1205" s="46"/>
      <c r="J1205" s="46"/>
      <c r="K1205" s="46"/>
      <c r="L1205" s="46"/>
      <c r="M1205" s="46"/>
      <c r="N1205" s="46"/>
      <c r="O1205" s="46"/>
      <c r="P1205" s="46"/>
      <c r="Q1205" s="46"/>
      <c r="R1205" s="46"/>
      <c r="S1205" s="46"/>
      <c r="T1205" s="46"/>
      <c r="U1205" s="46"/>
      <c r="V1205" s="46"/>
      <c r="W1205" s="46"/>
      <c r="X1205" s="46"/>
      <c r="Y1205" s="46"/>
      <c r="Z1205" s="46"/>
      <c r="AA1205" s="46"/>
      <c r="AB1205" s="46"/>
      <c r="AC1205" s="46"/>
      <c r="AD1205" s="46"/>
      <c r="AE1205" s="46"/>
      <c r="AF1205" s="46"/>
    </row>
    <row r="1206">
      <c r="A1206" s="46"/>
      <c r="B1206" s="46"/>
      <c r="C1206" s="46"/>
      <c r="D1206" s="46"/>
      <c r="E1206" s="46"/>
      <c r="F1206" s="46"/>
      <c r="G1206" s="46"/>
      <c r="H1206" s="46"/>
      <c r="I1206" s="46"/>
      <c r="J1206" s="46"/>
      <c r="K1206" s="46"/>
      <c r="L1206" s="46"/>
      <c r="M1206" s="46"/>
      <c r="N1206" s="46"/>
      <c r="O1206" s="46"/>
      <c r="P1206" s="46"/>
      <c r="Q1206" s="46"/>
      <c r="R1206" s="46"/>
      <c r="S1206" s="46"/>
      <c r="T1206" s="46"/>
      <c r="U1206" s="46"/>
      <c r="V1206" s="46"/>
      <c r="W1206" s="46"/>
      <c r="X1206" s="46"/>
      <c r="Y1206" s="46"/>
      <c r="Z1206" s="46"/>
      <c r="AA1206" s="46"/>
      <c r="AB1206" s="46"/>
      <c r="AC1206" s="46"/>
      <c r="AD1206" s="46"/>
      <c r="AE1206" s="46"/>
      <c r="AF1206" s="46"/>
    </row>
    <row r="1207">
      <c r="A1207" s="46"/>
      <c r="B1207" s="46"/>
      <c r="C1207" s="46"/>
      <c r="D1207" s="46"/>
      <c r="E1207" s="46"/>
      <c r="F1207" s="46"/>
      <c r="G1207" s="46"/>
      <c r="H1207" s="46"/>
      <c r="I1207" s="46"/>
      <c r="J1207" s="46"/>
      <c r="K1207" s="46"/>
      <c r="L1207" s="46"/>
      <c r="M1207" s="46"/>
      <c r="N1207" s="46"/>
      <c r="O1207" s="46"/>
      <c r="P1207" s="46"/>
      <c r="Q1207" s="46"/>
      <c r="R1207" s="46"/>
      <c r="S1207" s="46"/>
      <c r="T1207" s="46"/>
      <c r="U1207" s="46"/>
      <c r="V1207" s="46"/>
      <c r="W1207" s="46"/>
      <c r="X1207" s="46"/>
      <c r="Y1207" s="46"/>
      <c r="Z1207" s="46"/>
      <c r="AA1207" s="46"/>
      <c r="AB1207" s="46"/>
      <c r="AC1207" s="46"/>
      <c r="AD1207" s="46"/>
      <c r="AE1207" s="46"/>
      <c r="AF1207" s="46"/>
    </row>
    <row r="1208">
      <c r="A1208" s="46"/>
      <c r="B1208" s="46"/>
      <c r="C1208" s="46"/>
      <c r="D1208" s="46"/>
      <c r="E1208" s="46"/>
      <c r="F1208" s="46"/>
      <c r="G1208" s="46"/>
      <c r="H1208" s="46"/>
      <c r="I1208" s="46"/>
      <c r="J1208" s="46"/>
      <c r="K1208" s="46"/>
      <c r="L1208" s="46"/>
      <c r="M1208" s="46"/>
      <c r="N1208" s="46"/>
      <c r="O1208" s="46"/>
      <c r="P1208" s="46"/>
      <c r="Q1208" s="46"/>
      <c r="R1208" s="46"/>
      <c r="S1208" s="46"/>
      <c r="T1208" s="46"/>
      <c r="U1208" s="46"/>
      <c r="V1208" s="46"/>
      <c r="W1208" s="46"/>
      <c r="X1208" s="46"/>
      <c r="Y1208" s="46"/>
      <c r="Z1208" s="46"/>
      <c r="AA1208" s="46"/>
      <c r="AB1208" s="46"/>
      <c r="AC1208" s="46"/>
      <c r="AD1208" s="46"/>
      <c r="AE1208" s="46"/>
      <c r="AF1208" s="46"/>
    </row>
    <row r="1209">
      <c r="A1209" s="46"/>
      <c r="B1209" s="46"/>
      <c r="C1209" s="46"/>
      <c r="D1209" s="46"/>
      <c r="E1209" s="46"/>
      <c r="F1209" s="46"/>
      <c r="G1209" s="46"/>
      <c r="H1209" s="46"/>
      <c r="I1209" s="46"/>
      <c r="J1209" s="46"/>
      <c r="K1209" s="46"/>
      <c r="L1209" s="46"/>
      <c r="M1209" s="46"/>
      <c r="N1209" s="46"/>
      <c r="O1209" s="46"/>
      <c r="P1209" s="46"/>
      <c r="Q1209" s="46"/>
      <c r="R1209" s="46"/>
      <c r="S1209" s="46"/>
      <c r="T1209" s="46"/>
      <c r="U1209" s="46"/>
      <c r="V1209" s="46"/>
      <c r="W1209" s="46"/>
      <c r="X1209" s="46"/>
      <c r="Y1209" s="46"/>
      <c r="Z1209" s="46"/>
      <c r="AA1209" s="46"/>
      <c r="AB1209" s="46"/>
      <c r="AC1209" s="46"/>
      <c r="AD1209" s="46"/>
      <c r="AE1209" s="46"/>
      <c r="AF1209" s="46"/>
    </row>
    <row r="1210">
      <c r="A1210" s="46"/>
      <c r="B1210" s="46"/>
      <c r="C1210" s="46"/>
      <c r="D1210" s="46"/>
      <c r="E1210" s="46"/>
      <c r="F1210" s="46"/>
      <c r="G1210" s="46"/>
      <c r="H1210" s="46"/>
      <c r="I1210" s="46"/>
      <c r="J1210" s="46"/>
      <c r="K1210" s="46"/>
      <c r="L1210" s="46"/>
      <c r="M1210" s="46"/>
      <c r="N1210" s="46"/>
      <c r="O1210" s="46"/>
      <c r="P1210" s="46"/>
      <c r="Q1210" s="46"/>
      <c r="R1210" s="46"/>
      <c r="S1210" s="46"/>
      <c r="T1210" s="46"/>
      <c r="U1210" s="46"/>
      <c r="V1210" s="46"/>
      <c r="W1210" s="46"/>
      <c r="X1210" s="46"/>
      <c r="Y1210" s="46"/>
      <c r="Z1210" s="46"/>
      <c r="AA1210" s="46"/>
      <c r="AB1210" s="46"/>
      <c r="AC1210" s="46"/>
      <c r="AD1210" s="46"/>
      <c r="AE1210" s="46"/>
      <c r="AF1210" s="46"/>
    </row>
    <row r="1211">
      <c r="A1211" s="46"/>
      <c r="B1211" s="46"/>
      <c r="C1211" s="46"/>
      <c r="D1211" s="46"/>
      <c r="E1211" s="46"/>
      <c r="F1211" s="46"/>
      <c r="G1211" s="46"/>
      <c r="H1211" s="46"/>
      <c r="I1211" s="46"/>
      <c r="J1211" s="46"/>
      <c r="K1211" s="46"/>
      <c r="L1211" s="46"/>
      <c r="M1211" s="46"/>
      <c r="N1211" s="46"/>
      <c r="O1211" s="46"/>
      <c r="P1211" s="46"/>
      <c r="Q1211" s="46"/>
      <c r="R1211" s="46"/>
      <c r="S1211" s="46"/>
      <c r="T1211" s="46"/>
      <c r="U1211" s="46"/>
      <c r="V1211" s="46"/>
      <c r="W1211" s="46"/>
      <c r="X1211" s="46"/>
      <c r="Y1211" s="46"/>
      <c r="Z1211" s="46"/>
      <c r="AA1211" s="46"/>
      <c r="AB1211" s="46"/>
      <c r="AC1211" s="46"/>
      <c r="AD1211" s="46"/>
      <c r="AE1211" s="46"/>
      <c r="AF1211" s="46"/>
    </row>
    <row r="1212">
      <c r="A1212" s="46"/>
      <c r="B1212" s="46"/>
      <c r="C1212" s="46"/>
      <c r="D1212" s="46"/>
      <c r="E1212" s="46"/>
      <c r="F1212" s="46"/>
      <c r="G1212" s="46"/>
      <c r="H1212" s="46"/>
      <c r="I1212" s="46"/>
      <c r="J1212" s="46"/>
      <c r="K1212" s="46"/>
      <c r="L1212" s="46"/>
      <c r="M1212" s="46"/>
      <c r="N1212" s="46"/>
      <c r="O1212" s="46"/>
      <c r="P1212" s="46"/>
      <c r="Q1212" s="46"/>
      <c r="R1212" s="46"/>
      <c r="S1212" s="46"/>
      <c r="T1212" s="46"/>
      <c r="U1212" s="46"/>
      <c r="V1212" s="46"/>
      <c r="W1212" s="46"/>
      <c r="X1212" s="46"/>
      <c r="Y1212" s="46"/>
      <c r="Z1212" s="46"/>
      <c r="AA1212" s="46"/>
      <c r="AB1212" s="46"/>
      <c r="AC1212" s="46"/>
      <c r="AD1212" s="46"/>
      <c r="AE1212" s="46"/>
      <c r="AF1212" s="46"/>
    </row>
    <row r="1213">
      <c r="A1213" s="46"/>
      <c r="B1213" s="46"/>
      <c r="C1213" s="46"/>
      <c r="D1213" s="46"/>
      <c r="E1213" s="46"/>
      <c r="F1213" s="46"/>
      <c r="G1213" s="46"/>
      <c r="H1213" s="46"/>
      <c r="I1213" s="46"/>
      <c r="J1213" s="46"/>
      <c r="K1213" s="46"/>
      <c r="L1213" s="46"/>
      <c r="M1213" s="46"/>
      <c r="N1213" s="46"/>
      <c r="O1213" s="46"/>
      <c r="P1213" s="46"/>
      <c r="Q1213" s="46"/>
      <c r="R1213" s="46"/>
      <c r="S1213" s="46"/>
      <c r="T1213" s="46"/>
      <c r="U1213" s="46"/>
      <c r="V1213" s="46"/>
      <c r="W1213" s="46"/>
      <c r="X1213" s="46"/>
      <c r="Y1213" s="46"/>
      <c r="Z1213" s="46"/>
      <c r="AA1213" s="46"/>
      <c r="AB1213" s="46"/>
      <c r="AC1213" s="46"/>
      <c r="AD1213" s="46"/>
      <c r="AE1213" s="46"/>
      <c r="AF1213" s="46"/>
    </row>
    <row r="1214">
      <c r="A1214" s="46"/>
      <c r="B1214" s="46"/>
      <c r="C1214" s="46"/>
      <c r="D1214" s="46"/>
      <c r="E1214" s="46"/>
      <c r="F1214" s="46"/>
      <c r="G1214" s="46"/>
      <c r="H1214" s="46"/>
      <c r="I1214" s="46"/>
      <c r="J1214" s="46"/>
      <c r="K1214" s="46"/>
      <c r="L1214" s="46"/>
      <c r="M1214" s="46"/>
      <c r="N1214" s="46"/>
      <c r="O1214" s="46"/>
      <c r="P1214" s="46"/>
      <c r="Q1214" s="46"/>
      <c r="R1214" s="46"/>
      <c r="S1214" s="46"/>
      <c r="T1214" s="46"/>
      <c r="U1214" s="46"/>
      <c r="V1214" s="46"/>
      <c r="W1214" s="46"/>
      <c r="X1214" s="46"/>
      <c r="Y1214" s="46"/>
      <c r="Z1214" s="46"/>
      <c r="AA1214" s="46"/>
      <c r="AB1214" s="46"/>
      <c r="AC1214" s="46"/>
      <c r="AD1214" s="46"/>
      <c r="AE1214" s="46"/>
      <c r="AF1214" s="46"/>
    </row>
    <row r="1215">
      <c r="A1215" s="46"/>
      <c r="B1215" s="46"/>
      <c r="C1215" s="46"/>
      <c r="D1215" s="46"/>
      <c r="E1215" s="46"/>
      <c r="F1215" s="46"/>
      <c r="G1215" s="46"/>
      <c r="H1215" s="46"/>
      <c r="I1215" s="46"/>
      <c r="J1215" s="46"/>
      <c r="K1215" s="46"/>
      <c r="L1215" s="46"/>
      <c r="M1215" s="46"/>
      <c r="N1215" s="46"/>
      <c r="O1215" s="46"/>
      <c r="P1215" s="46"/>
      <c r="Q1215" s="46"/>
      <c r="R1215" s="46"/>
      <c r="S1215" s="46"/>
      <c r="T1215" s="46"/>
      <c r="U1215" s="46"/>
      <c r="V1215" s="46"/>
      <c r="W1215" s="46"/>
      <c r="X1215" s="46"/>
      <c r="Y1215" s="46"/>
      <c r="Z1215" s="46"/>
      <c r="AA1215" s="46"/>
      <c r="AB1215" s="46"/>
      <c r="AC1215" s="46"/>
      <c r="AD1215" s="46"/>
      <c r="AE1215" s="46"/>
      <c r="AF1215" s="46"/>
    </row>
    <row r="1216">
      <c r="A1216" s="46"/>
      <c r="B1216" s="46"/>
      <c r="C1216" s="46"/>
      <c r="D1216" s="46"/>
      <c r="E1216" s="46"/>
      <c r="F1216" s="46"/>
      <c r="G1216" s="46"/>
      <c r="H1216" s="46"/>
      <c r="I1216" s="46"/>
      <c r="J1216" s="46"/>
      <c r="K1216" s="46"/>
      <c r="L1216" s="46"/>
      <c r="M1216" s="46"/>
      <c r="N1216" s="46"/>
      <c r="O1216" s="46"/>
      <c r="P1216" s="46"/>
      <c r="Q1216" s="46"/>
      <c r="R1216" s="46"/>
      <c r="S1216" s="46"/>
      <c r="T1216" s="46"/>
      <c r="U1216" s="46"/>
      <c r="V1216" s="46"/>
      <c r="W1216" s="46"/>
      <c r="X1216" s="46"/>
      <c r="Y1216" s="46"/>
      <c r="Z1216" s="46"/>
      <c r="AA1216" s="46"/>
      <c r="AB1216" s="46"/>
      <c r="AC1216" s="46"/>
      <c r="AD1216" s="46"/>
      <c r="AE1216" s="46"/>
      <c r="AF1216" s="46"/>
    </row>
    <row r="1217">
      <c r="A1217" s="46"/>
      <c r="B1217" s="46"/>
      <c r="C1217" s="46"/>
      <c r="D1217" s="46"/>
      <c r="E1217" s="46"/>
      <c r="F1217" s="46"/>
      <c r="G1217" s="46"/>
      <c r="H1217" s="46"/>
      <c r="I1217" s="46"/>
      <c r="J1217" s="46"/>
      <c r="K1217" s="46"/>
      <c r="L1217" s="46"/>
      <c r="M1217" s="46"/>
      <c r="N1217" s="46"/>
      <c r="O1217" s="46"/>
      <c r="P1217" s="46"/>
      <c r="Q1217" s="46"/>
      <c r="R1217" s="46"/>
      <c r="S1217" s="46"/>
      <c r="T1217" s="46"/>
      <c r="U1217" s="46"/>
      <c r="V1217" s="46"/>
      <c r="W1217" s="46"/>
      <c r="X1217" s="46"/>
      <c r="Y1217" s="46"/>
      <c r="Z1217" s="46"/>
      <c r="AA1217" s="46"/>
      <c r="AB1217" s="46"/>
      <c r="AC1217" s="46"/>
      <c r="AD1217" s="46"/>
      <c r="AE1217" s="46"/>
      <c r="AF1217" s="46"/>
    </row>
    <row r="1218">
      <c r="A1218" s="46"/>
      <c r="B1218" s="46"/>
      <c r="C1218" s="46"/>
      <c r="D1218" s="46"/>
      <c r="E1218" s="46"/>
      <c r="F1218" s="46"/>
      <c r="G1218" s="46"/>
      <c r="H1218" s="46"/>
      <c r="I1218" s="46"/>
      <c r="J1218" s="46"/>
      <c r="K1218" s="46"/>
      <c r="L1218" s="46"/>
      <c r="M1218" s="46"/>
      <c r="N1218" s="46"/>
      <c r="O1218" s="46"/>
      <c r="P1218" s="46"/>
      <c r="Q1218" s="46"/>
      <c r="R1218" s="46"/>
      <c r="S1218" s="46"/>
      <c r="T1218" s="46"/>
      <c r="U1218" s="46"/>
      <c r="V1218" s="46"/>
      <c r="W1218" s="46"/>
      <c r="X1218" s="46"/>
      <c r="Y1218" s="46"/>
      <c r="Z1218" s="46"/>
      <c r="AA1218" s="46"/>
      <c r="AB1218" s="46"/>
      <c r="AC1218" s="46"/>
      <c r="AD1218" s="46"/>
      <c r="AE1218" s="46"/>
      <c r="AF1218" s="46"/>
    </row>
    <row r="1219">
      <c r="A1219" s="46"/>
      <c r="B1219" s="46"/>
      <c r="C1219" s="46"/>
      <c r="D1219" s="46"/>
      <c r="E1219" s="46"/>
      <c r="F1219" s="46"/>
      <c r="G1219" s="46"/>
      <c r="H1219" s="46"/>
      <c r="I1219" s="46"/>
      <c r="J1219" s="46"/>
      <c r="K1219" s="46"/>
      <c r="L1219" s="46"/>
      <c r="M1219" s="46"/>
      <c r="N1219" s="46"/>
      <c r="O1219" s="46"/>
      <c r="P1219" s="46"/>
      <c r="Q1219" s="46"/>
      <c r="R1219" s="46"/>
      <c r="S1219" s="46"/>
      <c r="T1219" s="46"/>
      <c r="U1219" s="46"/>
      <c r="V1219" s="46"/>
      <c r="W1219" s="46"/>
      <c r="X1219" s="46"/>
      <c r="Y1219" s="46"/>
      <c r="Z1219" s="46"/>
      <c r="AA1219" s="46"/>
      <c r="AB1219" s="46"/>
      <c r="AC1219" s="46"/>
      <c r="AD1219" s="46"/>
      <c r="AE1219" s="46"/>
      <c r="AF1219" s="46"/>
    </row>
    <row r="1220">
      <c r="A1220" s="46"/>
      <c r="B1220" s="46"/>
      <c r="C1220" s="46"/>
      <c r="D1220" s="46"/>
      <c r="E1220" s="46"/>
      <c r="F1220" s="46"/>
      <c r="G1220" s="46"/>
      <c r="H1220" s="46"/>
      <c r="I1220" s="46"/>
      <c r="J1220" s="46"/>
      <c r="K1220" s="46"/>
      <c r="L1220" s="46"/>
      <c r="M1220" s="46"/>
      <c r="N1220" s="46"/>
      <c r="O1220" s="46"/>
      <c r="P1220" s="46"/>
      <c r="Q1220" s="46"/>
      <c r="R1220" s="46"/>
      <c r="S1220" s="46"/>
      <c r="T1220" s="46"/>
      <c r="U1220" s="46"/>
      <c r="V1220" s="46"/>
      <c r="W1220" s="46"/>
      <c r="X1220" s="46"/>
      <c r="Y1220" s="46"/>
      <c r="Z1220" s="46"/>
      <c r="AA1220" s="46"/>
      <c r="AB1220" s="46"/>
      <c r="AC1220" s="46"/>
      <c r="AD1220" s="46"/>
      <c r="AE1220" s="46"/>
      <c r="AF1220" s="46"/>
    </row>
    <row r="1221">
      <c r="A1221" s="46"/>
      <c r="B1221" s="46"/>
      <c r="C1221" s="46"/>
      <c r="D1221" s="46"/>
      <c r="E1221" s="46"/>
      <c r="F1221" s="46"/>
      <c r="G1221" s="46"/>
      <c r="H1221" s="46"/>
      <c r="I1221" s="46"/>
      <c r="J1221" s="46"/>
      <c r="K1221" s="46"/>
      <c r="L1221" s="46"/>
      <c r="M1221" s="46"/>
      <c r="N1221" s="46"/>
      <c r="O1221" s="46"/>
      <c r="P1221" s="46"/>
      <c r="Q1221" s="46"/>
      <c r="R1221" s="46"/>
      <c r="S1221" s="46"/>
      <c r="T1221" s="46"/>
      <c r="U1221" s="46"/>
      <c r="V1221" s="46"/>
      <c r="W1221" s="46"/>
      <c r="X1221" s="46"/>
      <c r="Y1221" s="46"/>
      <c r="Z1221" s="46"/>
      <c r="AA1221" s="46"/>
      <c r="AB1221" s="46"/>
      <c r="AC1221" s="46"/>
      <c r="AD1221" s="46"/>
      <c r="AE1221" s="46"/>
      <c r="AF1221" s="46"/>
    </row>
    <row r="1222">
      <c r="A1222" s="46"/>
      <c r="B1222" s="46"/>
      <c r="C1222" s="46"/>
      <c r="D1222" s="46"/>
      <c r="E1222" s="46"/>
      <c r="F1222" s="46"/>
      <c r="G1222" s="46"/>
      <c r="H1222" s="46"/>
      <c r="I1222" s="46"/>
      <c r="J1222" s="46"/>
      <c r="K1222" s="46"/>
      <c r="L1222" s="46"/>
      <c r="M1222" s="46"/>
      <c r="N1222" s="46"/>
      <c r="O1222" s="46"/>
      <c r="P1222" s="46"/>
      <c r="Q1222" s="46"/>
      <c r="R1222" s="46"/>
      <c r="S1222" s="46"/>
      <c r="T1222" s="46"/>
      <c r="U1222" s="46"/>
      <c r="V1222" s="46"/>
      <c r="W1222" s="46"/>
      <c r="X1222" s="46"/>
      <c r="Y1222" s="46"/>
      <c r="Z1222" s="46"/>
      <c r="AA1222" s="46"/>
      <c r="AB1222" s="46"/>
      <c r="AC1222" s="46"/>
      <c r="AD1222" s="46"/>
      <c r="AE1222" s="46"/>
      <c r="AF1222" s="46"/>
    </row>
    <row r="1223">
      <c r="A1223" s="46"/>
      <c r="B1223" s="46"/>
      <c r="C1223" s="46"/>
      <c r="D1223" s="46"/>
      <c r="E1223" s="46"/>
      <c r="F1223" s="46"/>
      <c r="G1223" s="46"/>
      <c r="H1223" s="46"/>
      <c r="I1223" s="46"/>
      <c r="J1223" s="46"/>
      <c r="K1223" s="46"/>
      <c r="L1223" s="46"/>
      <c r="M1223" s="46"/>
      <c r="N1223" s="46"/>
      <c r="O1223" s="46"/>
      <c r="P1223" s="46"/>
      <c r="Q1223" s="46"/>
      <c r="R1223" s="46"/>
      <c r="S1223" s="46"/>
      <c r="T1223" s="46"/>
      <c r="U1223" s="46"/>
      <c r="V1223" s="46"/>
      <c r="W1223" s="46"/>
      <c r="X1223" s="46"/>
      <c r="Y1223" s="46"/>
      <c r="Z1223" s="46"/>
      <c r="AA1223" s="46"/>
      <c r="AB1223" s="46"/>
      <c r="AC1223" s="46"/>
      <c r="AD1223" s="46"/>
      <c r="AE1223" s="46"/>
      <c r="AF1223" s="46"/>
    </row>
    <row r="1224">
      <c r="A1224" s="46"/>
      <c r="B1224" s="46"/>
      <c r="C1224" s="46"/>
      <c r="D1224" s="46"/>
      <c r="E1224" s="46"/>
      <c r="F1224" s="46"/>
      <c r="G1224" s="46"/>
      <c r="H1224" s="46"/>
      <c r="I1224" s="46"/>
      <c r="J1224" s="46"/>
      <c r="K1224" s="46"/>
      <c r="L1224" s="46"/>
      <c r="M1224" s="46"/>
      <c r="N1224" s="46"/>
      <c r="O1224" s="46"/>
      <c r="P1224" s="46"/>
      <c r="Q1224" s="46"/>
      <c r="R1224" s="46"/>
      <c r="S1224" s="46"/>
      <c r="T1224" s="46"/>
      <c r="U1224" s="46"/>
      <c r="V1224" s="46"/>
      <c r="W1224" s="46"/>
      <c r="X1224" s="46"/>
      <c r="Y1224" s="46"/>
      <c r="Z1224" s="46"/>
      <c r="AA1224" s="46"/>
      <c r="AB1224" s="46"/>
      <c r="AC1224" s="46"/>
      <c r="AD1224" s="46"/>
      <c r="AE1224" s="46"/>
      <c r="AF1224" s="46"/>
    </row>
    <row r="1225">
      <c r="A1225" s="46"/>
      <c r="B1225" s="46"/>
      <c r="C1225" s="46"/>
      <c r="D1225" s="46"/>
      <c r="E1225" s="46"/>
      <c r="F1225" s="46"/>
      <c r="G1225" s="46"/>
      <c r="H1225" s="46"/>
      <c r="I1225" s="46"/>
      <c r="J1225" s="46"/>
      <c r="K1225" s="46"/>
      <c r="L1225" s="46"/>
      <c r="M1225" s="46"/>
      <c r="N1225" s="46"/>
      <c r="O1225" s="46"/>
      <c r="P1225" s="46"/>
      <c r="Q1225" s="46"/>
      <c r="R1225" s="46"/>
      <c r="S1225" s="46"/>
      <c r="T1225" s="46"/>
      <c r="U1225" s="46"/>
      <c r="V1225" s="46"/>
      <c r="W1225" s="46"/>
      <c r="X1225" s="46"/>
      <c r="Y1225" s="46"/>
      <c r="Z1225" s="46"/>
      <c r="AA1225" s="46"/>
      <c r="AB1225" s="46"/>
      <c r="AC1225" s="46"/>
      <c r="AD1225" s="46"/>
      <c r="AE1225" s="46"/>
      <c r="AF1225" s="46"/>
    </row>
    <row r="1226">
      <c r="A1226" s="46"/>
      <c r="B1226" s="46"/>
      <c r="C1226" s="46"/>
      <c r="D1226" s="46"/>
      <c r="E1226" s="46"/>
      <c r="F1226" s="46"/>
      <c r="G1226" s="46"/>
      <c r="H1226" s="46"/>
      <c r="I1226" s="46"/>
      <c r="J1226" s="46"/>
      <c r="K1226" s="46"/>
      <c r="L1226" s="46"/>
      <c r="M1226" s="46"/>
      <c r="N1226" s="46"/>
      <c r="O1226" s="46"/>
      <c r="P1226" s="46"/>
      <c r="Q1226" s="46"/>
      <c r="R1226" s="46"/>
      <c r="S1226" s="46"/>
      <c r="T1226" s="46"/>
      <c r="U1226" s="46"/>
      <c r="V1226" s="46"/>
      <c r="W1226" s="46"/>
      <c r="X1226" s="46"/>
      <c r="Y1226" s="46"/>
      <c r="Z1226" s="46"/>
      <c r="AA1226" s="46"/>
      <c r="AB1226" s="46"/>
      <c r="AC1226" s="46"/>
      <c r="AD1226" s="46"/>
      <c r="AE1226" s="46"/>
      <c r="AF1226" s="46"/>
    </row>
    <row r="1227">
      <c r="A1227" s="46"/>
      <c r="B1227" s="46"/>
      <c r="C1227" s="46"/>
      <c r="D1227" s="46"/>
      <c r="E1227" s="46"/>
      <c r="F1227" s="46"/>
      <c r="G1227" s="46"/>
      <c r="H1227" s="46"/>
      <c r="I1227" s="46"/>
      <c r="J1227" s="46"/>
      <c r="K1227" s="46"/>
      <c r="L1227" s="46"/>
      <c r="M1227" s="46"/>
      <c r="N1227" s="46"/>
      <c r="O1227" s="46"/>
      <c r="P1227" s="46"/>
      <c r="Q1227" s="46"/>
      <c r="R1227" s="46"/>
      <c r="S1227" s="46"/>
      <c r="T1227" s="46"/>
      <c r="U1227" s="46"/>
      <c r="V1227" s="46"/>
      <c r="W1227" s="46"/>
      <c r="X1227" s="46"/>
      <c r="Y1227" s="46"/>
      <c r="Z1227" s="46"/>
      <c r="AA1227" s="46"/>
      <c r="AB1227" s="46"/>
      <c r="AC1227" s="46"/>
      <c r="AD1227" s="46"/>
      <c r="AE1227" s="46"/>
      <c r="AF1227" s="46"/>
    </row>
    <row r="1228">
      <c r="A1228" s="46"/>
      <c r="B1228" s="46"/>
      <c r="C1228" s="46"/>
      <c r="D1228" s="46"/>
      <c r="E1228" s="46"/>
      <c r="F1228" s="46"/>
      <c r="G1228" s="46"/>
      <c r="H1228" s="46"/>
      <c r="I1228" s="46"/>
      <c r="J1228" s="46"/>
      <c r="K1228" s="46"/>
      <c r="L1228" s="46"/>
      <c r="M1228" s="46"/>
      <c r="N1228" s="46"/>
      <c r="O1228" s="46"/>
      <c r="P1228" s="46"/>
      <c r="Q1228" s="46"/>
      <c r="R1228" s="46"/>
      <c r="S1228" s="46"/>
      <c r="T1228" s="46"/>
      <c r="U1228" s="46"/>
      <c r="V1228" s="46"/>
      <c r="W1228" s="46"/>
      <c r="X1228" s="46"/>
      <c r="Y1228" s="46"/>
      <c r="Z1228" s="46"/>
      <c r="AA1228" s="46"/>
      <c r="AB1228" s="46"/>
      <c r="AC1228" s="46"/>
      <c r="AD1228" s="46"/>
      <c r="AE1228" s="46"/>
      <c r="AF1228" s="46"/>
    </row>
    <row r="1229">
      <c r="A1229" s="46"/>
      <c r="B1229" s="46"/>
      <c r="C1229" s="46"/>
      <c r="D1229" s="46"/>
      <c r="E1229" s="46"/>
      <c r="F1229" s="46"/>
      <c r="G1229" s="46"/>
      <c r="H1229" s="46"/>
      <c r="I1229" s="46"/>
      <c r="J1229" s="46"/>
      <c r="K1229" s="46"/>
      <c r="L1229" s="46"/>
      <c r="M1229" s="46"/>
      <c r="N1229" s="46"/>
      <c r="O1229" s="46"/>
      <c r="P1229" s="46"/>
      <c r="Q1229" s="46"/>
      <c r="R1229" s="46"/>
      <c r="S1229" s="46"/>
      <c r="T1229" s="46"/>
      <c r="U1229" s="46"/>
      <c r="V1229" s="46"/>
      <c r="W1229" s="46"/>
      <c r="X1229" s="46"/>
      <c r="Y1229" s="46"/>
      <c r="Z1229" s="46"/>
      <c r="AA1229" s="46"/>
      <c r="AB1229" s="46"/>
      <c r="AC1229" s="46"/>
      <c r="AD1229" s="46"/>
      <c r="AE1229" s="46"/>
      <c r="AF1229" s="46"/>
    </row>
    <row r="1230">
      <c r="A1230" s="46"/>
      <c r="B1230" s="46"/>
      <c r="C1230" s="46"/>
      <c r="D1230" s="46"/>
      <c r="E1230" s="46"/>
      <c r="F1230" s="46"/>
      <c r="G1230" s="46"/>
      <c r="H1230" s="46"/>
      <c r="I1230" s="46"/>
      <c r="J1230" s="46"/>
      <c r="K1230" s="46"/>
      <c r="L1230" s="46"/>
      <c r="M1230" s="46"/>
      <c r="N1230" s="46"/>
      <c r="O1230" s="46"/>
      <c r="P1230" s="46"/>
      <c r="Q1230" s="46"/>
      <c r="R1230" s="46"/>
      <c r="S1230" s="46"/>
      <c r="T1230" s="46"/>
      <c r="U1230" s="46"/>
      <c r="V1230" s="46"/>
      <c r="W1230" s="46"/>
      <c r="X1230" s="46"/>
      <c r="Y1230" s="46"/>
      <c r="Z1230" s="46"/>
      <c r="AA1230" s="46"/>
      <c r="AB1230" s="46"/>
      <c r="AC1230" s="46"/>
      <c r="AD1230" s="46"/>
      <c r="AE1230" s="46"/>
      <c r="AF1230" s="46"/>
    </row>
    <row r="1231">
      <c r="A1231" s="46"/>
      <c r="B1231" s="46"/>
      <c r="C1231" s="46"/>
      <c r="D1231" s="46"/>
      <c r="E1231" s="46"/>
      <c r="F1231" s="46"/>
      <c r="G1231" s="46"/>
      <c r="H1231" s="46"/>
      <c r="I1231" s="46"/>
      <c r="J1231" s="46"/>
      <c r="K1231" s="46"/>
      <c r="L1231" s="46"/>
      <c r="M1231" s="46"/>
      <c r="N1231" s="46"/>
      <c r="O1231" s="46"/>
      <c r="P1231" s="46"/>
      <c r="Q1231" s="46"/>
      <c r="R1231" s="46"/>
      <c r="S1231" s="46"/>
      <c r="T1231" s="46"/>
      <c r="U1231" s="46"/>
      <c r="V1231" s="46"/>
      <c r="W1231" s="46"/>
      <c r="X1231" s="46"/>
      <c r="Y1231" s="46"/>
      <c r="Z1231" s="46"/>
      <c r="AA1231" s="46"/>
      <c r="AB1231" s="46"/>
      <c r="AC1231" s="46"/>
      <c r="AD1231" s="46"/>
      <c r="AE1231" s="46"/>
      <c r="AF1231" s="46"/>
    </row>
    <row r="1232">
      <c r="A1232" s="46"/>
      <c r="B1232" s="46"/>
      <c r="C1232" s="46"/>
      <c r="D1232" s="46"/>
      <c r="E1232" s="46"/>
      <c r="F1232" s="46"/>
      <c r="G1232" s="46"/>
      <c r="H1232" s="46"/>
      <c r="I1232" s="46"/>
      <c r="J1232" s="46"/>
      <c r="K1232" s="46"/>
      <c r="L1232" s="46"/>
      <c r="M1232" s="46"/>
      <c r="N1232" s="46"/>
      <c r="O1232" s="46"/>
      <c r="P1232" s="46"/>
      <c r="Q1232" s="46"/>
      <c r="R1232" s="46"/>
      <c r="S1232" s="46"/>
      <c r="T1232" s="46"/>
      <c r="U1232" s="46"/>
      <c r="V1232" s="46"/>
      <c r="W1232" s="46"/>
      <c r="X1232" s="46"/>
      <c r="Y1232" s="46"/>
      <c r="Z1232" s="46"/>
      <c r="AA1232" s="46"/>
      <c r="AB1232" s="46"/>
      <c r="AC1232" s="46"/>
      <c r="AD1232" s="46"/>
      <c r="AE1232" s="46"/>
      <c r="AF1232" s="46"/>
    </row>
    <row r="1233">
      <c r="A1233" s="46"/>
      <c r="B1233" s="46"/>
      <c r="C1233" s="46"/>
      <c r="D1233" s="46"/>
      <c r="E1233" s="46"/>
      <c r="F1233" s="46"/>
      <c r="G1233" s="46"/>
      <c r="H1233" s="46"/>
      <c r="I1233" s="46"/>
      <c r="J1233" s="46"/>
      <c r="K1233" s="46"/>
      <c r="L1233" s="46"/>
      <c r="M1233" s="46"/>
      <c r="N1233" s="46"/>
      <c r="O1233" s="46"/>
      <c r="P1233" s="46"/>
      <c r="Q1233" s="46"/>
      <c r="R1233" s="46"/>
      <c r="S1233" s="46"/>
      <c r="T1233" s="46"/>
      <c r="U1233" s="46"/>
      <c r="V1233" s="46"/>
      <c r="W1233" s="46"/>
      <c r="X1233" s="46"/>
      <c r="Y1233" s="46"/>
      <c r="Z1233" s="46"/>
      <c r="AA1233" s="46"/>
      <c r="AB1233" s="46"/>
      <c r="AC1233" s="46"/>
      <c r="AD1233" s="46"/>
      <c r="AE1233" s="46"/>
      <c r="AF1233" s="46"/>
    </row>
    <row r="1234">
      <c r="A1234" s="46"/>
      <c r="B1234" s="46"/>
      <c r="C1234" s="46"/>
      <c r="D1234" s="46"/>
      <c r="E1234" s="46"/>
      <c r="F1234" s="46"/>
      <c r="G1234" s="46"/>
      <c r="H1234" s="46"/>
      <c r="I1234" s="46"/>
      <c r="J1234" s="46"/>
      <c r="K1234" s="46"/>
      <c r="L1234" s="46"/>
      <c r="M1234" s="46"/>
      <c r="N1234" s="46"/>
      <c r="O1234" s="46"/>
      <c r="P1234" s="46"/>
      <c r="Q1234" s="46"/>
      <c r="R1234" s="46"/>
      <c r="S1234" s="46"/>
      <c r="T1234" s="46"/>
      <c r="U1234" s="46"/>
      <c r="V1234" s="46"/>
      <c r="W1234" s="46"/>
      <c r="X1234" s="46"/>
      <c r="Y1234" s="46"/>
      <c r="Z1234" s="46"/>
      <c r="AA1234" s="46"/>
      <c r="AB1234" s="46"/>
      <c r="AC1234" s="46"/>
      <c r="AD1234" s="46"/>
      <c r="AE1234" s="46"/>
      <c r="AF1234" s="46"/>
    </row>
    <row r="1235">
      <c r="A1235" s="46"/>
      <c r="B1235" s="46"/>
      <c r="C1235" s="46"/>
      <c r="D1235" s="46"/>
      <c r="E1235" s="46"/>
      <c r="F1235" s="46"/>
      <c r="G1235" s="46"/>
      <c r="H1235" s="46"/>
      <c r="I1235" s="46"/>
      <c r="J1235" s="46"/>
      <c r="K1235" s="46"/>
      <c r="L1235" s="46"/>
      <c r="M1235" s="46"/>
      <c r="N1235" s="46"/>
      <c r="O1235" s="46"/>
      <c r="P1235" s="46"/>
      <c r="Q1235" s="46"/>
      <c r="R1235" s="46"/>
      <c r="S1235" s="46"/>
      <c r="T1235" s="46"/>
      <c r="U1235" s="46"/>
      <c r="V1235" s="46"/>
      <c r="W1235" s="46"/>
      <c r="X1235" s="46"/>
      <c r="Y1235" s="46"/>
      <c r="Z1235" s="46"/>
      <c r="AA1235" s="46"/>
      <c r="AB1235" s="46"/>
      <c r="AC1235" s="46"/>
      <c r="AD1235" s="46"/>
      <c r="AE1235" s="46"/>
      <c r="AF1235" s="46"/>
    </row>
    <row r="1236">
      <c r="A1236" s="46"/>
      <c r="B1236" s="46"/>
      <c r="C1236" s="46"/>
      <c r="D1236" s="46"/>
      <c r="E1236" s="46"/>
      <c r="F1236" s="46"/>
      <c r="G1236" s="46"/>
      <c r="H1236" s="46"/>
      <c r="I1236" s="46"/>
      <c r="J1236" s="46"/>
      <c r="K1236" s="46"/>
      <c r="L1236" s="46"/>
      <c r="M1236" s="46"/>
      <c r="N1236" s="46"/>
      <c r="O1236" s="46"/>
      <c r="P1236" s="46"/>
      <c r="Q1236" s="46"/>
      <c r="R1236" s="46"/>
      <c r="S1236" s="46"/>
      <c r="T1236" s="46"/>
      <c r="U1236" s="46"/>
      <c r="V1236" s="46"/>
      <c r="W1236" s="46"/>
      <c r="X1236" s="46"/>
      <c r="Y1236" s="46"/>
      <c r="Z1236" s="46"/>
      <c r="AA1236" s="46"/>
      <c r="AB1236" s="46"/>
      <c r="AC1236" s="46"/>
      <c r="AD1236" s="46"/>
      <c r="AE1236" s="46"/>
      <c r="AF1236" s="46"/>
    </row>
    <row r="1237">
      <c r="A1237" s="46"/>
      <c r="B1237" s="46"/>
      <c r="C1237" s="46"/>
      <c r="D1237" s="46"/>
      <c r="E1237" s="46"/>
      <c r="F1237" s="46"/>
      <c r="G1237" s="46"/>
      <c r="H1237" s="46"/>
      <c r="I1237" s="46"/>
      <c r="J1237" s="46"/>
      <c r="K1237" s="46"/>
      <c r="L1237" s="46"/>
      <c r="M1237" s="46"/>
      <c r="N1237" s="46"/>
      <c r="O1237" s="46"/>
      <c r="P1237" s="46"/>
      <c r="Q1237" s="46"/>
      <c r="R1237" s="46"/>
      <c r="S1237" s="46"/>
      <c r="T1237" s="46"/>
      <c r="U1237" s="46"/>
      <c r="V1237" s="46"/>
      <c r="W1237" s="46"/>
      <c r="X1237" s="46"/>
      <c r="Y1237" s="46"/>
      <c r="Z1237" s="46"/>
      <c r="AA1237" s="46"/>
      <c r="AB1237" s="46"/>
      <c r="AC1237" s="46"/>
      <c r="AD1237" s="46"/>
      <c r="AE1237" s="46"/>
      <c r="AF1237" s="46"/>
    </row>
    <row r="1238">
      <c r="A1238" s="46"/>
      <c r="B1238" s="46"/>
      <c r="C1238" s="46"/>
      <c r="D1238" s="46"/>
      <c r="E1238" s="46"/>
      <c r="F1238" s="46"/>
      <c r="G1238" s="46"/>
      <c r="H1238" s="46"/>
      <c r="I1238" s="46"/>
      <c r="J1238" s="46"/>
      <c r="K1238" s="46"/>
      <c r="L1238" s="46"/>
      <c r="M1238" s="46"/>
      <c r="N1238" s="46"/>
      <c r="O1238" s="46"/>
      <c r="P1238" s="46"/>
      <c r="Q1238" s="46"/>
      <c r="R1238" s="46"/>
      <c r="S1238" s="46"/>
      <c r="T1238" s="46"/>
      <c r="U1238" s="46"/>
      <c r="V1238" s="46"/>
      <c r="W1238" s="46"/>
      <c r="X1238" s="46"/>
      <c r="Y1238" s="46"/>
      <c r="Z1238" s="46"/>
      <c r="AA1238" s="46"/>
      <c r="AB1238" s="46"/>
      <c r="AC1238" s="46"/>
      <c r="AD1238" s="46"/>
      <c r="AE1238" s="46"/>
      <c r="AF1238" s="46"/>
    </row>
    <row r="1239">
      <c r="A1239" s="46"/>
      <c r="B1239" s="46"/>
      <c r="C1239" s="46"/>
      <c r="D1239" s="46"/>
      <c r="E1239" s="46"/>
      <c r="F1239" s="46"/>
      <c r="G1239" s="46"/>
      <c r="H1239" s="46"/>
      <c r="I1239" s="46"/>
      <c r="J1239" s="46"/>
      <c r="K1239" s="46"/>
      <c r="L1239" s="46"/>
      <c r="M1239" s="46"/>
      <c r="N1239" s="46"/>
      <c r="O1239" s="46"/>
      <c r="P1239" s="46"/>
      <c r="Q1239" s="46"/>
      <c r="R1239" s="46"/>
      <c r="S1239" s="46"/>
      <c r="T1239" s="46"/>
      <c r="U1239" s="46"/>
      <c r="V1239" s="46"/>
      <c r="W1239" s="46"/>
      <c r="X1239" s="46"/>
      <c r="Y1239" s="46"/>
      <c r="Z1239" s="46"/>
      <c r="AA1239" s="46"/>
      <c r="AB1239" s="46"/>
      <c r="AC1239" s="46"/>
      <c r="AD1239" s="46"/>
      <c r="AE1239" s="46"/>
      <c r="AF1239" s="46"/>
    </row>
    <row r="1240">
      <c r="A1240" s="46"/>
      <c r="B1240" s="46"/>
      <c r="C1240" s="46"/>
      <c r="D1240" s="46"/>
      <c r="E1240" s="46"/>
      <c r="F1240" s="46"/>
      <c r="G1240" s="46"/>
      <c r="H1240" s="46"/>
      <c r="I1240" s="46"/>
      <c r="J1240" s="46"/>
      <c r="K1240" s="46"/>
      <c r="L1240" s="46"/>
      <c r="M1240" s="46"/>
      <c r="N1240" s="46"/>
      <c r="O1240" s="46"/>
      <c r="P1240" s="46"/>
      <c r="Q1240" s="46"/>
      <c r="R1240" s="46"/>
      <c r="S1240" s="46"/>
      <c r="T1240" s="46"/>
      <c r="U1240" s="46"/>
      <c r="V1240" s="46"/>
      <c r="W1240" s="46"/>
      <c r="X1240" s="46"/>
      <c r="Y1240" s="46"/>
      <c r="Z1240" s="46"/>
      <c r="AA1240" s="46"/>
      <c r="AB1240" s="46"/>
      <c r="AC1240" s="46"/>
      <c r="AD1240" s="46"/>
      <c r="AE1240" s="46"/>
      <c r="AF1240" s="46"/>
    </row>
    <row r="1241">
      <c r="A1241" s="46"/>
      <c r="B1241" s="46"/>
      <c r="C1241" s="46"/>
      <c r="D1241" s="46"/>
      <c r="E1241" s="46"/>
      <c r="F1241" s="46"/>
      <c r="G1241" s="46"/>
      <c r="H1241" s="46"/>
      <c r="I1241" s="46"/>
      <c r="J1241" s="46"/>
      <c r="K1241" s="46"/>
      <c r="L1241" s="46"/>
      <c r="M1241" s="46"/>
      <c r="N1241" s="46"/>
      <c r="O1241" s="46"/>
      <c r="P1241" s="46"/>
      <c r="Q1241" s="46"/>
      <c r="R1241" s="46"/>
      <c r="S1241" s="46"/>
      <c r="T1241" s="46"/>
      <c r="U1241" s="46"/>
      <c r="V1241" s="46"/>
      <c r="W1241" s="46"/>
      <c r="X1241" s="46"/>
      <c r="Y1241" s="46"/>
      <c r="Z1241" s="46"/>
      <c r="AA1241" s="46"/>
      <c r="AB1241" s="46"/>
      <c r="AC1241" s="46"/>
      <c r="AD1241" s="46"/>
      <c r="AE1241" s="46"/>
      <c r="AF1241" s="46"/>
    </row>
    <row r="1242">
      <c r="A1242" s="46"/>
      <c r="B1242" s="46"/>
      <c r="C1242" s="46"/>
      <c r="D1242" s="46"/>
      <c r="E1242" s="46"/>
      <c r="F1242" s="46"/>
      <c r="G1242" s="46"/>
      <c r="H1242" s="46"/>
      <c r="I1242" s="46"/>
      <c r="J1242" s="46"/>
      <c r="K1242" s="46"/>
      <c r="L1242" s="46"/>
      <c r="M1242" s="46"/>
      <c r="N1242" s="46"/>
      <c r="O1242" s="46"/>
      <c r="P1242" s="46"/>
      <c r="Q1242" s="46"/>
      <c r="R1242" s="46"/>
      <c r="S1242" s="46"/>
      <c r="T1242" s="46"/>
      <c r="U1242" s="46"/>
      <c r="V1242" s="46"/>
      <c r="W1242" s="46"/>
      <c r="X1242" s="46"/>
      <c r="Y1242" s="46"/>
      <c r="Z1242" s="46"/>
      <c r="AA1242" s="46"/>
      <c r="AB1242" s="46"/>
      <c r="AC1242" s="46"/>
      <c r="AD1242" s="46"/>
      <c r="AE1242" s="46"/>
      <c r="AF1242" s="46"/>
    </row>
    <row r="1243">
      <c r="A1243" s="46"/>
      <c r="B1243" s="46"/>
      <c r="C1243" s="46"/>
      <c r="D1243" s="46"/>
      <c r="E1243" s="46"/>
      <c r="F1243" s="46"/>
      <c r="G1243" s="46"/>
      <c r="H1243" s="46"/>
      <c r="I1243" s="46"/>
      <c r="J1243" s="46"/>
      <c r="K1243" s="46"/>
      <c r="L1243" s="46"/>
      <c r="M1243" s="46"/>
      <c r="N1243" s="46"/>
      <c r="O1243" s="46"/>
      <c r="P1243" s="46"/>
      <c r="Q1243" s="46"/>
      <c r="R1243" s="46"/>
      <c r="S1243" s="46"/>
      <c r="T1243" s="46"/>
      <c r="U1243" s="46"/>
      <c r="V1243" s="46"/>
      <c r="W1243" s="46"/>
      <c r="X1243" s="46"/>
      <c r="Y1243" s="46"/>
      <c r="Z1243" s="46"/>
      <c r="AA1243" s="46"/>
      <c r="AB1243" s="46"/>
      <c r="AC1243" s="46"/>
      <c r="AD1243" s="46"/>
      <c r="AE1243" s="46"/>
      <c r="AF1243" s="46"/>
    </row>
    <row r="1244">
      <c r="A1244" s="46"/>
      <c r="B1244" s="46"/>
      <c r="C1244" s="46"/>
      <c r="D1244" s="46"/>
      <c r="E1244" s="46"/>
      <c r="F1244" s="46"/>
      <c r="G1244" s="46"/>
      <c r="H1244" s="46"/>
      <c r="I1244" s="46"/>
      <c r="J1244" s="46"/>
      <c r="K1244" s="46"/>
      <c r="L1244" s="46"/>
      <c r="M1244" s="46"/>
      <c r="N1244" s="46"/>
      <c r="O1244" s="46"/>
      <c r="P1244" s="46"/>
      <c r="Q1244" s="46"/>
      <c r="R1244" s="46"/>
      <c r="S1244" s="46"/>
      <c r="T1244" s="46"/>
      <c r="U1244" s="46"/>
      <c r="V1244" s="46"/>
      <c r="W1244" s="46"/>
      <c r="X1244" s="46"/>
      <c r="Y1244" s="46"/>
      <c r="Z1244" s="46"/>
      <c r="AA1244" s="46"/>
      <c r="AB1244" s="46"/>
      <c r="AC1244" s="46"/>
      <c r="AD1244" s="46"/>
      <c r="AE1244" s="46"/>
      <c r="AF1244" s="46"/>
    </row>
    <row r="1245">
      <c r="A1245" s="46"/>
      <c r="B1245" s="46"/>
      <c r="C1245" s="46"/>
      <c r="D1245" s="46"/>
      <c r="E1245" s="46"/>
      <c r="F1245" s="46"/>
      <c r="G1245" s="46"/>
      <c r="H1245" s="46"/>
      <c r="I1245" s="46"/>
      <c r="J1245" s="46"/>
      <c r="K1245" s="46"/>
      <c r="L1245" s="46"/>
      <c r="M1245" s="46"/>
      <c r="N1245" s="46"/>
      <c r="O1245" s="46"/>
      <c r="P1245" s="46"/>
      <c r="Q1245" s="46"/>
      <c r="R1245" s="46"/>
      <c r="S1245" s="46"/>
      <c r="T1245" s="46"/>
      <c r="U1245" s="46"/>
      <c r="V1245" s="46"/>
      <c r="W1245" s="46"/>
      <c r="X1245" s="46"/>
      <c r="Y1245" s="46"/>
      <c r="Z1245" s="46"/>
      <c r="AA1245" s="46"/>
      <c r="AB1245" s="46"/>
      <c r="AC1245" s="46"/>
      <c r="AD1245" s="46"/>
      <c r="AE1245" s="46"/>
      <c r="AF1245" s="46"/>
    </row>
    <row r="1246">
      <c r="A1246" s="46"/>
      <c r="B1246" s="46"/>
      <c r="C1246" s="46"/>
      <c r="D1246" s="46"/>
      <c r="E1246" s="46"/>
      <c r="F1246" s="46"/>
      <c r="G1246" s="46"/>
      <c r="H1246" s="46"/>
      <c r="I1246" s="46"/>
      <c r="J1246" s="46"/>
      <c r="K1246" s="46"/>
      <c r="L1246" s="46"/>
      <c r="M1246" s="46"/>
      <c r="N1246" s="46"/>
      <c r="O1246" s="46"/>
      <c r="P1246" s="46"/>
      <c r="Q1246" s="46"/>
      <c r="R1246" s="46"/>
      <c r="S1246" s="46"/>
      <c r="T1246" s="46"/>
      <c r="U1246" s="46"/>
      <c r="V1246" s="46"/>
      <c r="W1246" s="46"/>
      <c r="X1246" s="46"/>
      <c r="Y1246" s="46"/>
      <c r="Z1246" s="46"/>
      <c r="AA1246" s="46"/>
      <c r="AB1246" s="46"/>
      <c r="AC1246" s="46"/>
      <c r="AD1246" s="46"/>
      <c r="AE1246" s="46"/>
      <c r="AF1246" s="46"/>
    </row>
    <row r="1247">
      <c r="A1247" s="46"/>
      <c r="B1247" s="46"/>
      <c r="C1247" s="46"/>
      <c r="D1247" s="46"/>
      <c r="E1247" s="46"/>
      <c r="F1247" s="46"/>
      <c r="G1247" s="46"/>
      <c r="H1247" s="46"/>
      <c r="I1247" s="46"/>
      <c r="J1247" s="46"/>
      <c r="K1247" s="46"/>
      <c r="L1247" s="46"/>
      <c r="M1247" s="46"/>
      <c r="N1247" s="46"/>
      <c r="O1247" s="46"/>
      <c r="P1247" s="46"/>
      <c r="Q1247" s="46"/>
      <c r="R1247" s="46"/>
      <c r="S1247" s="46"/>
      <c r="T1247" s="46"/>
      <c r="U1247" s="46"/>
      <c r="V1247" s="46"/>
      <c r="W1247" s="46"/>
      <c r="X1247" s="46"/>
      <c r="Y1247" s="46"/>
      <c r="Z1247" s="46"/>
      <c r="AA1247" s="46"/>
      <c r="AB1247" s="46"/>
      <c r="AC1247" s="46"/>
      <c r="AD1247" s="46"/>
      <c r="AE1247" s="46"/>
      <c r="AF1247" s="46"/>
    </row>
    <row r="1248">
      <c r="A1248" s="46"/>
      <c r="B1248" s="46"/>
      <c r="C1248" s="46"/>
      <c r="D1248" s="46"/>
      <c r="E1248" s="46"/>
      <c r="F1248" s="46"/>
      <c r="G1248" s="46"/>
      <c r="H1248" s="46"/>
      <c r="I1248" s="46"/>
      <c r="J1248" s="46"/>
      <c r="K1248" s="46"/>
      <c r="L1248" s="46"/>
      <c r="M1248" s="46"/>
      <c r="N1248" s="46"/>
      <c r="O1248" s="46"/>
      <c r="P1248" s="46"/>
      <c r="Q1248" s="46"/>
      <c r="R1248" s="46"/>
      <c r="S1248" s="46"/>
      <c r="T1248" s="46"/>
      <c r="U1248" s="46"/>
      <c r="V1248" s="46"/>
      <c r="W1248" s="46"/>
      <c r="X1248" s="46"/>
      <c r="Y1248" s="46"/>
      <c r="Z1248" s="46"/>
      <c r="AA1248" s="46"/>
      <c r="AB1248" s="46"/>
      <c r="AC1248" s="46"/>
      <c r="AD1248" s="46"/>
      <c r="AE1248" s="46"/>
      <c r="AF1248" s="46"/>
    </row>
    <row r="1249">
      <c r="A1249" s="46"/>
      <c r="B1249" s="46"/>
      <c r="C1249" s="46"/>
      <c r="D1249" s="46"/>
      <c r="E1249" s="46"/>
      <c r="F1249" s="46"/>
      <c r="G1249" s="46"/>
      <c r="H1249" s="46"/>
      <c r="I1249" s="46"/>
      <c r="J1249" s="46"/>
      <c r="K1249" s="46"/>
      <c r="L1249" s="46"/>
      <c r="M1249" s="46"/>
      <c r="N1249" s="46"/>
      <c r="O1249" s="46"/>
      <c r="P1249" s="46"/>
      <c r="Q1249" s="46"/>
      <c r="R1249" s="46"/>
      <c r="S1249" s="46"/>
      <c r="T1249" s="46"/>
      <c r="U1249" s="46"/>
      <c r="V1249" s="46"/>
      <c r="W1249" s="46"/>
      <c r="X1249" s="46"/>
      <c r="Y1249" s="46"/>
      <c r="Z1249" s="46"/>
      <c r="AA1249" s="46"/>
      <c r="AB1249" s="46"/>
      <c r="AC1249" s="46"/>
      <c r="AD1249" s="46"/>
      <c r="AE1249" s="46"/>
      <c r="AF1249" s="46"/>
    </row>
    <row r="1250">
      <c r="A1250" s="46"/>
      <c r="B1250" s="46"/>
      <c r="C1250" s="46"/>
      <c r="D1250" s="46"/>
      <c r="E1250" s="46"/>
      <c r="F1250" s="46"/>
      <c r="G1250" s="46"/>
      <c r="H1250" s="46"/>
      <c r="I1250" s="46"/>
      <c r="J1250" s="46"/>
      <c r="K1250" s="46"/>
      <c r="L1250" s="46"/>
      <c r="M1250" s="46"/>
      <c r="N1250" s="46"/>
      <c r="O1250" s="46"/>
      <c r="P1250" s="46"/>
      <c r="Q1250" s="46"/>
      <c r="R1250" s="46"/>
      <c r="S1250" s="46"/>
      <c r="T1250" s="46"/>
      <c r="U1250" s="46"/>
      <c r="V1250" s="46"/>
      <c r="W1250" s="46"/>
      <c r="X1250" s="46"/>
      <c r="Y1250" s="46"/>
      <c r="Z1250" s="46"/>
      <c r="AA1250" s="46"/>
      <c r="AB1250" s="46"/>
      <c r="AC1250" s="46"/>
      <c r="AD1250" s="46"/>
      <c r="AE1250" s="46"/>
      <c r="AF1250" s="46"/>
    </row>
    <row r="1251">
      <c r="A1251" s="46"/>
      <c r="B1251" s="46"/>
      <c r="C1251" s="46"/>
      <c r="D1251" s="46"/>
      <c r="E1251" s="46"/>
      <c r="F1251" s="46"/>
      <c r="G1251" s="46"/>
      <c r="H1251" s="46"/>
      <c r="I1251" s="46"/>
      <c r="J1251" s="46"/>
      <c r="K1251" s="46"/>
      <c r="L1251" s="46"/>
      <c r="M1251" s="46"/>
      <c r="N1251" s="46"/>
      <c r="O1251" s="46"/>
      <c r="P1251" s="46"/>
      <c r="Q1251" s="46"/>
      <c r="R1251" s="46"/>
      <c r="S1251" s="46"/>
      <c r="T1251" s="46"/>
      <c r="U1251" s="46"/>
      <c r="V1251" s="46"/>
      <c r="W1251" s="46"/>
      <c r="X1251" s="46"/>
      <c r="Y1251" s="46"/>
      <c r="Z1251" s="46"/>
      <c r="AA1251" s="46"/>
      <c r="AB1251" s="46"/>
      <c r="AC1251" s="46"/>
      <c r="AD1251" s="46"/>
      <c r="AE1251" s="46"/>
      <c r="AF1251" s="46"/>
    </row>
    <row r="1252">
      <c r="A1252" s="46"/>
      <c r="B1252" s="46"/>
      <c r="C1252" s="46"/>
      <c r="D1252" s="46"/>
      <c r="E1252" s="46"/>
      <c r="F1252" s="46"/>
      <c r="G1252" s="46"/>
      <c r="H1252" s="46"/>
      <c r="I1252" s="46"/>
      <c r="J1252" s="46"/>
      <c r="K1252" s="46"/>
      <c r="L1252" s="46"/>
      <c r="M1252" s="46"/>
      <c r="N1252" s="46"/>
      <c r="O1252" s="46"/>
      <c r="P1252" s="46"/>
      <c r="Q1252" s="46"/>
      <c r="R1252" s="46"/>
      <c r="S1252" s="46"/>
      <c r="T1252" s="46"/>
      <c r="U1252" s="46"/>
      <c r="V1252" s="46"/>
      <c r="W1252" s="46"/>
      <c r="X1252" s="46"/>
      <c r="Y1252" s="46"/>
      <c r="Z1252" s="46"/>
      <c r="AA1252" s="46"/>
      <c r="AB1252" s="46"/>
      <c r="AC1252" s="46"/>
      <c r="AD1252" s="46"/>
      <c r="AE1252" s="46"/>
      <c r="AF1252" s="46"/>
    </row>
    <row r="1253">
      <c r="A1253" s="46"/>
      <c r="B1253" s="46"/>
      <c r="C1253" s="46"/>
      <c r="D1253" s="46"/>
      <c r="E1253" s="46"/>
      <c r="F1253" s="46"/>
      <c r="G1253" s="46"/>
      <c r="H1253" s="46"/>
      <c r="I1253" s="46"/>
      <c r="J1253" s="46"/>
      <c r="K1253" s="46"/>
      <c r="L1253" s="46"/>
      <c r="M1253" s="46"/>
      <c r="N1253" s="46"/>
      <c r="O1253" s="46"/>
      <c r="P1253" s="46"/>
      <c r="Q1253" s="46"/>
      <c r="R1253" s="46"/>
      <c r="S1253" s="46"/>
      <c r="T1253" s="46"/>
      <c r="U1253" s="46"/>
      <c r="V1253" s="46"/>
      <c r="W1253" s="46"/>
      <c r="X1253" s="46"/>
      <c r="Y1253" s="46"/>
      <c r="Z1253" s="46"/>
      <c r="AA1253" s="46"/>
      <c r="AB1253" s="46"/>
      <c r="AC1253" s="46"/>
      <c r="AD1253" s="46"/>
      <c r="AE1253" s="46"/>
      <c r="AF1253" s="46"/>
    </row>
    <row r="1254">
      <c r="A1254" s="46"/>
      <c r="B1254" s="46"/>
      <c r="C1254" s="46"/>
      <c r="D1254" s="46"/>
      <c r="E1254" s="46"/>
      <c r="F1254" s="46"/>
      <c r="G1254" s="46"/>
      <c r="H1254" s="46"/>
      <c r="I1254" s="46"/>
      <c r="J1254" s="46"/>
      <c r="K1254" s="46"/>
      <c r="L1254" s="46"/>
      <c r="M1254" s="46"/>
      <c r="N1254" s="46"/>
      <c r="O1254" s="46"/>
      <c r="P1254" s="46"/>
      <c r="Q1254" s="46"/>
      <c r="R1254" s="46"/>
      <c r="S1254" s="46"/>
      <c r="T1254" s="46"/>
      <c r="U1254" s="46"/>
      <c r="V1254" s="46"/>
      <c r="W1254" s="46"/>
      <c r="X1254" s="46"/>
      <c r="Y1254" s="46"/>
      <c r="Z1254" s="46"/>
      <c r="AA1254" s="46"/>
      <c r="AB1254" s="46"/>
      <c r="AC1254" s="46"/>
      <c r="AD1254" s="46"/>
      <c r="AE1254" s="46"/>
      <c r="AF1254" s="46"/>
    </row>
    <row r="1255">
      <c r="A1255" s="46"/>
      <c r="B1255" s="46"/>
      <c r="C1255" s="46"/>
      <c r="D1255" s="46"/>
      <c r="E1255" s="46"/>
      <c r="F1255" s="46"/>
      <c r="G1255" s="46"/>
      <c r="H1255" s="46"/>
      <c r="I1255" s="46"/>
      <c r="J1255" s="46"/>
      <c r="K1255" s="46"/>
      <c r="L1255" s="46"/>
      <c r="M1255" s="46"/>
      <c r="N1255" s="46"/>
      <c r="O1255" s="46"/>
      <c r="P1255" s="46"/>
      <c r="Q1255" s="46"/>
      <c r="R1255" s="46"/>
      <c r="S1255" s="46"/>
      <c r="T1255" s="46"/>
      <c r="U1255" s="46"/>
      <c r="V1255" s="46"/>
      <c r="W1255" s="46"/>
      <c r="X1255" s="46"/>
      <c r="Y1255" s="46"/>
      <c r="Z1255" s="46"/>
      <c r="AA1255" s="46"/>
      <c r="AB1255" s="46"/>
      <c r="AC1255" s="46"/>
      <c r="AD1255" s="46"/>
      <c r="AE1255" s="46"/>
      <c r="AF1255" s="46"/>
    </row>
    <row r="1256">
      <c r="A1256" s="46"/>
      <c r="B1256" s="46"/>
      <c r="C1256" s="46"/>
      <c r="D1256" s="46"/>
      <c r="E1256" s="46"/>
      <c r="F1256" s="46"/>
      <c r="G1256" s="46"/>
      <c r="H1256" s="46"/>
      <c r="I1256" s="46"/>
      <c r="J1256" s="46"/>
      <c r="K1256" s="46"/>
      <c r="L1256" s="46"/>
      <c r="M1256" s="46"/>
      <c r="N1256" s="46"/>
      <c r="O1256" s="46"/>
      <c r="P1256" s="46"/>
      <c r="Q1256" s="46"/>
      <c r="R1256" s="46"/>
      <c r="S1256" s="46"/>
      <c r="T1256" s="46"/>
      <c r="U1256" s="46"/>
      <c r="V1256" s="46"/>
      <c r="W1256" s="46"/>
      <c r="X1256" s="46"/>
      <c r="Y1256" s="46"/>
      <c r="Z1256" s="46"/>
      <c r="AA1256" s="46"/>
      <c r="AB1256" s="46"/>
      <c r="AC1256" s="46"/>
      <c r="AD1256" s="46"/>
      <c r="AE1256" s="46"/>
      <c r="AF1256" s="46"/>
    </row>
    <row r="1257">
      <c r="A1257" s="46"/>
      <c r="B1257" s="46"/>
      <c r="C1257" s="46"/>
      <c r="D1257" s="46"/>
      <c r="E1257" s="46"/>
      <c r="F1257" s="46"/>
      <c r="G1257" s="46"/>
      <c r="H1257" s="46"/>
      <c r="I1257" s="46"/>
      <c r="J1257" s="46"/>
      <c r="K1257" s="46"/>
      <c r="L1257" s="46"/>
      <c r="M1257" s="46"/>
      <c r="N1257" s="46"/>
      <c r="O1257" s="46"/>
      <c r="P1257" s="46"/>
      <c r="Q1257" s="46"/>
      <c r="R1257" s="46"/>
      <c r="S1257" s="46"/>
      <c r="T1257" s="46"/>
      <c r="U1257" s="46"/>
      <c r="V1257" s="46"/>
      <c r="W1257" s="46"/>
      <c r="X1257" s="46"/>
      <c r="Y1257" s="46"/>
      <c r="Z1257" s="46"/>
      <c r="AA1257" s="46"/>
      <c r="AB1257" s="46"/>
      <c r="AC1257" s="46"/>
      <c r="AD1257" s="46"/>
      <c r="AE1257" s="46"/>
      <c r="AF1257" s="46"/>
    </row>
    <row r="1258">
      <c r="A1258" s="46"/>
      <c r="B1258" s="46"/>
      <c r="C1258" s="46"/>
      <c r="D1258" s="46"/>
      <c r="E1258" s="46"/>
      <c r="F1258" s="46"/>
      <c r="G1258" s="46"/>
      <c r="H1258" s="46"/>
      <c r="I1258" s="46"/>
      <c r="J1258" s="46"/>
      <c r="K1258" s="46"/>
      <c r="L1258" s="46"/>
      <c r="M1258" s="46"/>
      <c r="N1258" s="46"/>
      <c r="O1258" s="46"/>
      <c r="P1258" s="46"/>
      <c r="Q1258" s="46"/>
      <c r="R1258" s="46"/>
      <c r="S1258" s="46"/>
      <c r="T1258" s="46"/>
      <c r="U1258" s="46"/>
      <c r="V1258" s="46"/>
      <c r="W1258" s="46"/>
      <c r="X1258" s="46"/>
      <c r="Y1258" s="46"/>
      <c r="Z1258" s="46"/>
      <c r="AA1258" s="46"/>
      <c r="AB1258" s="46"/>
      <c r="AC1258" s="46"/>
      <c r="AD1258" s="46"/>
      <c r="AE1258" s="46"/>
      <c r="AF1258" s="46"/>
    </row>
    <row r="1259">
      <c r="A1259" s="46"/>
      <c r="B1259" s="46"/>
      <c r="C1259" s="46"/>
      <c r="D1259" s="46"/>
      <c r="E1259" s="46"/>
      <c r="F1259" s="46"/>
      <c r="G1259" s="46"/>
      <c r="H1259" s="46"/>
      <c r="I1259" s="46"/>
      <c r="J1259" s="46"/>
      <c r="K1259" s="46"/>
      <c r="L1259" s="46"/>
      <c r="M1259" s="46"/>
      <c r="N1259" s="46"/>
      <c r="O1259" s="46"/>
      <c r="P1259" s="46"/>
      <c r="Q1259" s="46"/>
      <c r="R1259" s="46"/>
      <c r="S1259" s="46"/>
      <c r="T1259" s="46"/>
      <c r="U1259" s="46"/>
      <c r="V1259" s="46"/>
      <c r="W1259" s="46"/>
      <c r="X1259" s="46"/>
      <c r="Y1259" s="46"/>
      <c r="Z1259" s="46"/>
      <c r="AA1259" s="46"/>
      <c r="AB1259" s="46"/>
      <c r="AC1259" s="46"/>
      <c r="AD1259" s="46"/>
      <c r="AE1259" s="46"/>
      <c r="AF1259" s="46"/>
    </row>
    <row r="1260">
      <c r="A1260" s="46"/>
      <c r="B1260" s="46"/>
      <c r="C1260" s="46"/>
      <c r="D1260" s="46"/>
      <c r="E1260" s="46"/>
      <c r="F1260" s="46"/>
      <c r="G1260" s="46"/>
      <c r="H1260" s="46"/>
      <c r="I1260" s="46"/>
      <c r="J1260" s="46"/>
      <c r="K1260" s="46"/>
      <c r="L1260" s="46"/>
      <c r="M1260" s="46"/>
      <c r="N1260" s="46"/>
      <c r="O1260" s="46"/>
      <c r="P1260" s="46"/>
      <c r="Q1260" s="46"/>
      <c r="R1260" s="46"/>
      <c r="S1260" s="46"/>
      <c r="T1260" s="46"/>
      <c r="U1260" s="46"/>
      <c r="V1260" s="46"/>
      <c r="W1260" s="46"/>
      <c r="X1260" s="46"/>
      <c r="Y1260" s="46"/>
      <c r="Z1260" s="46"/>
      <c r="AA1260" s="46"/>
      <c r="AB1260" s="46"/>
      <c r="AC1260" s="46"/>
      <c r="AD1260" s="46"/>
      <c r="AE1260" s="46"/>
      <c r="AF1260" s="46"/>
    </row>
    <row r="1261">
      <c r="A1261" s="46"/>
      <c r="B1261" s="46"/>
      <c r="C1261" s="46"/>
      <c r="D1261" s="46"/>
      <c r="E1261" s="46"/>
      <c r="F1261" s="46"/>
      <c r="G1261" s="46"/>
      <c r="H1261" s="46"/>
      <c r="I1261" s="46"/>
      <c r="J1261" s="46"/>
      <c r="K1261" s="46"/>
      <c r="L1261" s="46"/>
      <c r="M1261" s="46"/>
      <c r="N1261" s="46"/>
      <c r="O1261" s="46"/>
      <c r="P1261" s="46"/>
      <c r="Q1261" s="46"/>
      <c r="R1261" s="46"/>
      <c r="S1261" s="46"/>
      <c r="T1261" s="46"/>
      <c r="U1261" s="46"/>
      <c r="V1261" s="46"/>
      <c r="W1261" s="46"/>
      <c r="X1261" s="46"/>
      <c r="Y1261" s="46"/>
      <c r="Z1261" s="46"/>
      <c r="AA1261" s="46"/>
      <c r="AB1261" s="46"/>
      <c r="AC1261" s="46"/>
      <c r="AD1261" s="46"/>
      <c r="AE1261" s="46"/>
      <c r="AF1261" s="46"/>
    </row>
    <row r="1262">
      <c r="A1262" s="46"/>
      <c r="B1262" s="46"/>
      <c r="C1262" s="46"/>
      <c r="D1262" s="46"/>
      <c r="E1262" s="46"/>
      <c r="F1262" s="46"/>
      <c r="G1262" s="46"/>
      <c r="H1262" s="46"/>
      <c r="I1262" s="46"/>
      <c r="J1262" s="46"/>
      <c r="K1262" s="46"/>
      <c r="L1262" s="46"/>
      <c r="M1262" s="46"/>
      <c r="N1262" s="46"/>
      <c r="O1262" s="46"/>
      <c r="P1262" s="46"/>
      <c r="Q1262" s="46"/>
      <c r="R1262" s="46"/>
      <c r="S1262" s="46"/>
      <c r="T1262" s="46"/>
      <c r="U1262" s="46"/>
      <c r="V1262" s="46"/>
      <c r="W1262" s="46"/>
      <c r="X1262" s="46"/>
      <c r="Y1262" s="46"/>
      <c r="Z1262" s="46"/>
      <c r="AA1262" s="46"/>
      <c r="AB1262" s="46"/>
      <c r="AC1262" s="46"/>
      <c r="AD1262" s="46"/>
      <c r="AE1262" s="46"/>
      <c r="AF1262" s="46"/>
    </row>
    <row r="1263">
      <c r="A1263" s="46"/>
      <c r="B1263" s="46"/>
      <c r="C1263" s="46"/>
      <c r="D1263" s="46"/>
      <c r="E1263" s="46"/>
      <c r="F1263" s="46"/>
      <c r="G1263" s="46"/>
      <c r="H1263" s="46"/>
      <c r="I1263" s="46"/>
      <c r="J1263" s="46"/>
      <c r="K1263" s="46"/>
      <c r="L1263" s="46"/>
      <c r="M1263" s="46"/>
      <c r="N1263" s="46"/>
      <c r="O1263" s="46"/>
      <c r="P1263" s="46"/>
      <c r="Q1263" s="46"/>
      <c r="R1263" s="46"/>
      <c r="S1263" s="46"/>
      <c r="T1263" s="46"/>
      <c r="U1263" s="46"/>
      <c r="V1263" s="46"/>
      <c r="W1263" s="46"/>
      <c r="X1263" s="46"/>
      <c r="Y1263" s="46"/>
      <c r="Z1263" s="46"/>
      <c r="AA1263" s="46"/>
      <c r="AB1263" s="46"/>
      <c r="AC1263" s="46"/>
      <c r="AD1263" s="46"/>
      <c r="AE1263" s="46"/>
      <c r="AF1263" s="46"/>
    </row>
    <row r="1264">
      <c r="A1264" s="46"/>
      <c r="B1264" s="46"/>
      <c r="C1264" s="46"/>
      <c r="D1264" s="46"/>
      <c r="E1264" s="46"/>
      <c r="F1264" s="46"/>
      <c r="G1264" s="46"/>
      <c r="H1264" s="46"/>
      <c r="I1264" s="46"/>
      <c r="J1264" s="46"/>
      <c r="K1264" s="46"/>
      <c r="L1264" s="46"/>
      <c r="M1264" s="46"/>
      <c r="N1264" s="46"/>
      <c r="O1264" s="46"/>
      <c r="P1264" s="46"/>
      <c r="Q1264" s="46"/>
      <c r="R1264" s="46"/>
      <c r="S1264" s="46"/>
      <c r="T1264" s="46"/>
      <c r="U1264" s="46"/>
      <c r="V1264" s="46"/>
      <c r="W1264" s="46"/>
      <c r="X1264" s="46"/>
      <c r="Y1264" s="46"/>
      <c r="Z1264" s="46"/>
      <c r="AA1264" s="46"/>
      <c r="AB1264" s="46"/>
      <c r="AC1264" s="46"/>
      <c r="AD1264" s="46"/>
      <c r="AE1264" s="46"/>
      <c r="AF1264" s="46"/>
    </row>
    <row r="1265">
      <c r="A1265" s="46"/>
      <c r="B1265" s="46"/>
      <c r="C1265" s="46"/>
      <c r="D1265" s="46"/>
      <c r="E1265" s="46"/>
      <c r="F1265" s="46"/>
      <c r="G1265" s="46"/>
      <c r="H1265" s="46"/>
      <c r="I1265" s="46"/>
      <c r="J1265" s="46"/>
      <c r="K1265" s="46"/>
      <c r="L1265" s="46"/>
      <c r="M1265" s="46"/>
      <c r="N1265" s="46"/>
      <c r="O1265" s="46"/>
      <c r="P1265" s="46"/>
      <c r="Q1265" s="46"/>
      <c r="R1265" s="46"/>
      <c r="S1265" s="46"/>
      <c r="T1265" s="46"/>
      <c r="U1265" s="46"/>
      <c r="V1265" s="46"/>
      <c r="W1265" s="46"/>
      <c r="X1265" s="46"/>
      <c r="Y1265" s="46"/>
      <c r="Z1265" s="46"/>
      <c r="AA1265" s="46"/>
      <c r="AB1265" s="46"/>
      <c r="AC1265" s="46"/>
      <c r="AD1265" s="46"/>
      <c r="AE1265" s="46"/>
      <c r="AF1265" s="46"/>
    </row>
    <row r="1266">
      <c r="A1266" s="46"/>
      <c r="B1266" s="46"/>
      <c r="C1266" s="46"/>
      <c r="D1266" s="46"/>
      <c r="E1266" s="46"/>
      <c r="F1266" s="46"/>
      <c r="G1266" s="46"/>
      <c r="H1266" s="46"/>
      <c r="I1266" s="46"/>
      <c r="J1266" s="46"/>
      <c r="K1266" s="46"/>
      <c r="L1266" s="46"/>
      <c r="M1266" s="46"/>
      <c r="N1266" s="46"/>
      <c r="O1266" s="46"/>
      <c r="P1266" s="46"/>
      <c r="Q1266" s="46"/>
      <c r="R1266" s="46"/>
      <c r="S1266" s="46"/>
      <c r="T1266" s="46"/>
      <c r="U1266" s="46"/>
      <c r="V1266" s="46"/>
      <c r="W1266" s="46"/>
      <c r="X1266" s="46"/>
      <c r="Y1266" s="46"/>
      <c r="Z1266" s="46"/>
      <c r="AA1266" s="46"/>
      <c r="AB1266" s="46"/>
      <c r="AC1266" s="46"/>
      <c r="AD1266" s="46"/>
      <c r="AE1266" s="46"/>
      <c r="AF1266" s="46"/>
    </row>
    <row r="1267">
      <c r="A1267" s="46"/>
      <c r="B1267" s="46"/>
      <c r="C1267" s="46"/>
      <c r="D1267" s="46"/>
      <c r="E1267" s="46"/>
      <c r="F1267" s="46"/>
      <c r="G1267" s="46"/>
      <c r="H1267" s="46"/>
      <c r="I1267" s="46"/>
      <c r="J1267" s="46"/>
      <c r="K1267" s="46"/>
      <c r="L1267" s="46"/>
      <c r="M1267" s="46"/>
      <c r="N1267" s="46"/>
      <c r="O1267" s="46"/>
      <c r="P1267" s="46"/>
      <c r="Q1267" s="46"/>
      <c r="R1267" s="46"/>
      <c r="S1267" s="46"/>
      <c r="T1267" s="46"/>
      <c r="U1267" s="46"/>
      <c r="V1267" s="46"/>
      <c r="W1267" s="46"/>
      <c r="X1267" s="46"/>
      <c r="Y1267" s="46"/>
      <c r="Z1267" s="46"/>
      <c r="AA1267" s="46"/>
      <c r="AB1267" s="46"/>
      <c r="AC1267" s="46"/>
      <c r="AD1267" s="46"/>
      <c r="AE1267" s="46"/>
      <c r="AF1267" s="46"/>
    </row>
    <row r="1268">
      <c r="A1268" s="46"/>
      <c r="B1268" s="46"/>
      <c r="C1268" s="46"/>
      <c r="D1268" s="46"/>
      <c r="E1268" s="46"/>
      <c r="F1268" s="46"/>
      <c r="G1268" s="46"/>
      <c r="H1268" s="46"/>
      <c r="I1268" s="46"/>
      <c r="J1268" s="46"/>
      <c r="K1268" s="46"/>
      <c r="L1268" s="46"/>
      <c r="M1268" s="46"/>
      <c r="N1268" s="46"/>
      <c r="O1268" s="46"/>
      <c r="P1268" s="46"/>
      <c r="Q1268" s="46"/>
      <c r="R1268" s="46"/>
      <c r="S1268" s="46"/>
      <c r="T1268" s="46"/>
      <c r="U1268" s="46"/>
      <c r="V1268" s="46"/>
      <c r="W1268" s="46"/>
      <c r="X1268" s="46"/>
      <c r="Y1268" s="46"/>
      <c r="Z1268" s="46"/>
      <c r="AA1268" s="46"/>
      <c r="AB1268" s="46"/>
      <c r="AC1268" s="46"/>
      <c r="AD1268" s="46"/>
      <c r="AE1268" s="46"/>
      <c r="AF1268" s="46"/>
    </row>
    <row r="1269">
      <c r="A1269" s="46"/>
      <c r="B1269" s="46"/>
      <c r="C1269" s="46"/>
      <c r="D1269" s="46"/>
      <c r="E1269" s="46"/>
      <c r="F1269" s="46"/>
      <c r="G1269" s="46"/>
      <c r="H1269" s="46"/>
      <c r="I1269" s="46"/>
      <c r="J1269" s="46"/>
      <c r="K1269" s="46"/>
      <c r="L1269" s="46"/>
      <c r="M1269" s="46"/>
      <c r="N1269" s="46"/>
      <c r="O1269" s="46"/>
      <c r="P1269" s="46"/>
      <c r="Q1269" s="46"/>
      <c r="R1269" s="46"/>
      <c r="S1269" s="46"/>
      <c r="T1269" s="46"/>
      <c r="U1269" s="46"/>
      <c r="V1269" s="46"/>
      <c r="W1269" s="46"/>
      <c r="X1269" s="46"/>
      <c r="Y1269" s="46"/>
      <c r="Z1269" s="46"/>
      <c r="AA1269" s="46"/>
      <c r="AB1269" s="46"/>
      <c r="AC1269" s="46"/>
      <c r="AD1269" s="46"/>
      <c r="AE1269" s="46"/>
      <c r="AF1269" s="46"/>
    </row>
    <row r="1270">
      <c r="A1270" s="46"/>
      <c r="B1270" s="46"/>
      <c r="C1270" s="46"/>
      <c r="D1270" s="46"/>
      <c r="E1270" s="46"/>
      <c r="F1270" s="46"/>
      <c r="G1270" s="46"/>
      <c r="H1270" s="46"/>
      <c r="I1270" s="46"/>
      <c r="J1270" s="46"/>
      <c r="K1270" s="46"/>
      <c r="L1270" s="46"/>
      <c r="M1270" s="46"/>
      <c r="N1270" s="46"/>
      <c r="O1270" s="46"/>
      <c r="P1270" s="46"/>
      <c r="Q1270" s="46"/>
      <c r="R1270" s="46"/>
      <c r="S1270" s="46"/>
      <c r="T1270" s="46"/>
      <c r="U1270" s="46"/>
      <c r="V1270" s="46"/>
      <c r="W1270" s="46"/>
      <c r="X1270" s="46"/>
      <c r="Y1270" s="46"/>
      <c r="Z1270" s="46"/>
      <c r="AA1270" s="46"/>
      <c r="AB1270" s="46"/>
      <c r="AC1270" s="46"/>
      <c r="AD1270" s="46"/>
      <c r="AE1270" s="46"/>
      <c r="AF1270" s="46"/>
    </row>
    <row r="1271">
      <c r="A1271" s="46"/>
      <c r="B1271" s="46"/>
      <c r="C1271" s="46"/>
      <c r="D1271" s="46"/>
      <c r="E1271" s="46"/>
      <c r="F1271" s="46"/>
      <c r="G1271" s="46"/>
      <c r="H1271" s="46"/>
      <c r="I1271" s="46"/>
      <c r="J1271" s="46"/>
      <c r="K1271" s="46"/>
      <c r="L1271" s="46"/>
      <c r="M1271" s="46"/>
      <c r="N1271" s="46"/>
      <c r="O1271" s="46"/>
      <c r="P1271" s="46"/>
      <c r="Q1271" s="46"/>
      <c r="R1271" s="46"/>
      <c r="S1271" s="46"/>
      <c r="T1271" s="46"/>
      <c r="U1271" s="46"/>
      <c r="V1271" s="46"/>
      <c r="W1271" s="46"/>
      <c r="X1271" s="46"/>
      <c r="Y1271" s="46"/>
      <c r="Z1271" s="46"/>
      <c r="AA1271" s="46"/>
      <c r="AB1271" s="46"/>
      <c r="AC1271" s="46"/>
      <c r="AD1271" s="46"/>
      <c r="AE1271" s="46"/>
      <c r="AF1271" s="46"/>
    </row>
    <row r="1272">
      <c r="A1272" s="46"/>
      <c r="B1272" s="46"/>
      <c r="C1272" s="46"/>
      <c r="D1272" s="46"/>
      <c r="E1272" s="46"/>
      <c r="F1272" s="46"/>
      <c r="G1272" s="46"/>
      <c r="H1272" s="46"/>
      <c r="I1272" s="46"/>
      <c r="J1272" s="46"/>
      <c r="K1272" s="46"/>
      <c r="L1272" s="46"/>
      <c r="M1272" s="46"/>
      <c r="N1272" s="46"/>
      <c r="O1272" s="46"/>
      <c r="P1272" s="46"/>
      <c r="Q1272" s="46"/>
      <c r="R1272" s="46"/>
      <c r="S1272" s="46"/>
      <c r="T1272" s="46"/>
      <c r="U1272" s="46"/>
      <c r="V1272" s="46"/>
      <c r="W1272" s="46"/>
      <c r="X1272" s="46"/>
      <c r="Y1272" s="46"/>
      <c r="Z1272" s="46"/>
      <c r="AA1272" s="46"/>
      <c r="AB1272" s="46"/>
      <c r="AC1272" s="46"/>
      <c r="AD1272" s="46"/>
      <c r="AE1272" s="46"/>
      <c r="AF1272" s="46"/>
    </row>
    <row r="1273">
      <c r="A1273" s="46"/>
      <c r="B1273" s="46"/>
      <c r="C1273" s="46"/>
      <c r="D1273" s="46"/>
      <c r="E1273" s="46"/>
      <c r="F1273" s="46"/>
      <c r="G1273" s="46"/>
      <c r="H1273" s="46"/>
      <c r="I1273" s="46"/>
      <c r="J1273" s="46"/>
      <c r="K1273" s="46"/>
      <c r="L1273" s="46"/>
      <c r="M1273" s="46"/>
      <c r="N1273" s="46"/>
      <c r="O1273" s="46"/>
      <c r="P1273" s="46"/>
      <c r="Q1273" s="46"/>
      <c r="R1273" s="46"/>
      <c r="S1273" s="46"/>
      <c r="T1273" s="46"/>
      <c r="U1273" s="46"/>
      <c r="V1273" s="46"/>
      <c r="W1273" s="46"/>
      <c r="X1273" s="46"/>
      <c r="Y1273" s="46"/>
      <c r="Z1273" s="46"/>
      <c r="AA1273" s="46"/>
      <c r="AB1273" s="46"/>
      <c r="AC1273" s="46"/>
      <c r="AD1273" s="46"/>
      <c r="AE1273" s="46"/>
      <c r="AF1273" s="46"/>
    </row>
    <row r="1274">
      <c r="A1274" s="46"/>
      <c r="B1274" s="46"/>
      <c r="C1274" s="46"/>
      <c r="D1274" s="46"/>
      <c r="E1274" s="46"/>
      <c r="F1274" s="46"/>
      <c r="G1274" s="46"/>
      <c r="H1274" s="46"/>
      <c r="I1274" s="46"/>
      <c r="J1274" s="46"/>
      <c r="K1274" s="46"/>
      <c r="L1274" s="46"/>
      <c r="M1274" s="46"/>
      <c r="N1274" s="46"/>
      <c r="O1274" s="46"/>
      <c r="P1274" s="46"/>
      <c r="Q1274" s="46"/>
      <c r="R1274" s="46"/>
      <c r="S1274" s="46"/>
      <c r="T1274" s="46"/>
      <c r="U1274" s="46"/>
      <c r="V1274" s="46"/>
      <c r="W1274" s="46"/>
      <c r="X1274" s="46"/>
      <c r="Y1274" s="46"/>
      <c r="Z1274" s="46"/>
      <c r="AA1274" s="46"/>
      <c r="AB1274" s="46"/>
      <c r="AC1274" s="46"/>
      <c r="AD1274" s="46"/>
      <c r="AE1274" s="46"/>
      <c r="AF1274" s="46"/>
    </row>
    <row r="1275">
      <c r="A1275" s="46"/>
      <c r="B1275" s="46"/>
      <c r="C1275" s="46"/>
      <c r="D1275" s="46"/>
      <c r="E1275" s="46"/>
      <c r="F1275" s="46"/>
      <c r="G1275" s="46"/>
      <c r="H1275" s="46"/>
      <c r="I1275" s="46"/>
      <c r="J1275" s="46"/>
      <c r="K1275" s="46"/>
      <c r="L1275" s="46"/>
      <c r="M1275" s="46"/>
      <c r="N1275" s="46"/>
      <c r="O1275" s="46"/>
      <c r="P1275" s="46"/>
      <c r="Q1275" s="46"/>
      <c r="R1275" s="46"/>
      <c r="S1275" s="46"/>
      <c r="T1275" s="46"/>
      <c r="U1275" s="46"/>
      <c r="V1275" s="46"/>
      <c r="W1275" s="46"/>
      <c r="X1275" s="46"/>
      <c r="Y1275" s="46"/>
      <c r="Z1275" s="46"/>
      <c r="AA1275" s="46"/>
      <c r="AB1275" s="46"/>
      <c r="AC1275" s="46"/>
      <c r="AD1275" s="46"/>
      <c r="AE1275" s="46"/>
      <c r="AF1275" s="46"/>
    </row>
    <row r="1276">
      <c r="A1276" s="46"/>
      <c r="B1276" s="46"/>
      <c r="C1276" s="46"/>
      <c r="D1276" s="46"/>
      <c r="E1276" s="46"/>
      <c r="F1276" s="46"/>
      <c r="G1276" s="46"/>
      <c r="H1276" s="46"/>
      <c r="I1276" s="46"/>
      <c r="J1276" s="46"/>
      <c r="K1276" s="46"/>
      <c r="L1276" s="46"/>
      <c r="M1276" s="46"/>
      <c r="N1276" s="46"/>
      <c r="O1276" s="46"/>
      <c r="P1276" s="46"/>
      <c r="Q1276" s="46"/>
      <c r="R1276" s="46"/>
      <c r="S1276" s="46"/>
      <c r="T1276" s="46"/>
      <c r="U1276" s="46"/>
      <c r="V1276" s="46"/>
      <c r="W1276" s="46"/>
      <c r="X1276" s="46"/>
      <c r="Y1276" s="46"/>
      <c r="Z1276" s="46"/>
      <c r="AA1276" s="46"/>
      <c r="AB1276" s="46"/>
      <c r="AC1276" s="46"/>
      <c r="AD1276" s="46"/>
      <c r="AE1276" s="46"/>
      <c r="AF1276" s="46"/>
    </row>
    <row r="1277">
      <c r="A1277" s="46"/>
      <c r="B1277" s="46"/>
      <c r="C1277" s="46"/>
      <c r="D1277" s="46"/>
      <c r="E1277" s="46"/>
      <c r="F1277" s="46"/>
      <c r="G1277" s="46"/>
      <c r="H1277" s="46"/>
      <c r="I1277" s="46"/>
      <c r="J1277" s="46"/>
      <c r="K1277" s="46"/>
      <c r="L1277" s="46"/>
      <c r="M1277" s="46"/>
      <c r="N1277" s="46"/>
      <c r="O1277" s="46"/>
      <c r="P1277" s="46"/>
      <c r="Q1277" s="46"/>
      <c r="R1277" s="46"/>
      <c r="S1277" s="46"/>
      <c r="T1277" s="46"/>
      <c r="U1277" s="46"/>
      <c r="V1277" s="46"/>
      <c r="W1277" s="46"/>
      <c r="X1277" s="46"/>
      <c r="Y1277" s="46"/>
      <c r="Z1277" s="46"/>
      <c r="AA1277" s="46"/>
      <c r="AB1277" s="46"/>
      <c r="AC1277" s="46"/>
      <c r="AD1277" s="46"/>
      <c r="AE1277" s="46"/>
      <c r="AF1277" s="46"/>
    </row>
    <row r="1278">
      <c r="A1278" s="46"/>
      <c r="B1278" s="46"/>
      <c r="C1278" s="46"/>
      <c r="D1278" s="46"/>
      <c r="E1278" s="46"/>
      <c r="F1278" s="46"/>
      <c r="G1278" s="46"/>
      <c r="H1278" s="46"/>
      <c r="I1278" s="46"/>
      <c r="J1278" s="46"/>
      <c r="K1278" s="46"/>
      <c r="L1278" s="46"/>
      <c r="M1278" s="46"/>
      <c r="N1278" s="46"/>
      <c r="O1278" s="46"/>
      <c r="P1278" s="46"/>
      <c r="Q1278" s="46"/>
      <c r="R1278" s="46"/>
      <c r="S1278" s="46"/>
      <c r="T1278" s="46"/>
      <c r="U1278" s="46"/>
      <c r="V1278" s="46"/>
      <c r="W1278" s="46"/>
      <c r="X1278" s="46"/>
      <c r="Y1278" s="46"/>
      <c r="Z1278" s="46"/>
      <c r="AA1278" s="46"/>
      <c r="AB1278" s="46"/>
      <c r="AC1278" s="46"/>
      <c r="AD1278" s="46"/>
      <c r="AE1278" s="46"/>
      <c r="AF1278" s="46"/>
    </row>
    <row r="1279">
      <c r="A1279" s="46"/>
      <c r="B1279" s="46"/>
      <c r="C1279" s="46"/>
      <c r="D1279" s="46"/>
      <c r="E1279" s="46"/>
      <c r="F1279" s="46"/>
      <c r="G1279" s="46"/>
      <c r="H1279" s="46"/>
      <c r="I1279" s="46"/>
      <c r="J1279" s="46"/>
      <c r="K1279" s="46"/>
      <c r="L1279" s="46"/>
      <c r="M1279" s="46"/>
      <c r="N1279" s="46"/>
      <c r="O1279" s="46"/>
      <c r="P1279" s="46"/>
      <c r="Q1279" s="46"/>
      <c r="R1279" s="46"/>
      <c r="S1279" s="46"/>
      <c r="T1279" s="46"/>
      <c r="U1279" s="46"/>
      <c r="V1279" s="46"/>
      <c r="W1279" s="46"/>
      <c r="X1279" s="46"/>
      <c r="Y1279" s="46"/>
      <c r="Z1279" s="46"/>
      <c r="AA1279" s="46"/>
      <c r="AB1279" s="46"/>
      <c r="AC1279" s="46"/>
      <c r="AD1279" s="46"/>
      <c r="AE1279" s="46"/>
      <c r="AF1279" s="46"/>
    </row>
    <row r="1280">
      <c r="A1280" s="46"/>
      <c r="B1280" s="46"/>
      <c r="C1280" s="46"/>
      <c r="D1280" s="46"/>
      <c r="E1280" s="46"/>
      <c r="F1280" s="46"/>
      <c r="G1280" s="46"/>
      <c r="H1280" s="46"/>
      <c r="I1280" s="46"/>
      <c r="J1280" s="46"/>
      <c r="K1280" s="46"/>
      <c r="L1280" s="46"/>
      <c r="M1280" s="46"/>
      <c r="N1280" s="46"/>
      <c r="O1280" s="46"/>
      <c r="P1280" s="46"/>
      <c r="Q1280" s="46"/>
      <c r="R1280" s="46"/>
      <c r="S1280" s="46"/>
      <c r="T1280" s="46"/>
      <c r="U1280" s="46"/>
      <c r="V1280" s="46"/>
      <c r="W1280" s="46"/>
      <c r="X1280" s="46"/>
      <c r="Y1280" s="46"/>
      <c r="Z1280" s="46"/>
      <c r="AA1280" s="46"/>
      <c r="AB1280" s="46"/>
      <c r="AC1280" s="46"/>
      <c r="AD1280" s="46"/>
      <c r="AE1280" s="46"/>
      <c r="AF1280" s="46"/>
    </row>
    <row r="1281">
      <c r="A1281" s="46"/>
      <c r="B1281" s="46"/>
      <c r="C1281" s="46"/>
      <c r="D1281" s="46"/>
      <c r="E1281" s="46"/>
      <c r="F1281" s="46"/>
      <c r="G1281" s="46"/>
      <c r="H1281" s="46"/>
      <c r="I1281" s="46"/>
      <c r="J1281" s="46"/>
      <c r="K1281" s="46"/>
      <c r="L1281" s="46"/>
      <c r="M1281" s="46"/>
      <c r="N1281" s="46"/>
      <c r="O1281" s="46"/>
      <c r="P1281" s="46"/>
      <c r="Q1281" s="46"/>
      <c r="R1281" s="46"/>
      <c r="S1281" s="46"/>
      <c r="T1281" s="46"/>
      <c r="U1281" s="46"/>
      <c r="V1281" s="46"/>
      <c r="W1281" s="46"/>
      <c r="X1281" s="46"/>
      <c r="Y1281" s="46"/>
      <c r="Z1281" s="46"/>
      <c r="AA1281" s="46"/>
      <c r="AB1281" s="46"/>
      <c r="AC1281" s="46"/>
      <c r="AD1281" s="46"/>
      <c r="AE1281" s="46"/>
      <c r="AF1281" s="46"/>
    </row>
    <row r="1282">
      <c r="A1282" s="46"/>
      <c r="B1282" s="46"/>
      <c r="C1282" s="46"/>
      <c r="D1282" s="46"/>
      <c r="E1282" s="46"/>
      <c r="F1282" s="46"/>
      <c r="G1282" s="46"/>
      <c r="H1282" s="46"/>
      <c r="I1282" s="46"/>
      <c r="J1282" s="46"/>
      <c r="K1282" s="46"/>
      <c r="L1282" s="46"/>
      <c r="M1282" s="46"/>
      <c r="N1282" s="46"/>
      <c r="O1282" s="46"/>
      <c r="P1282" s="46"/>
      <c r="Q1282" s="46"/>
      <c r="R1282" s="46"/>
      <c r="S1282" s="46"/>
      <c r="T1282" s="46"/>
      <c r="U1282" s="46"/>
      <c r="V1282" s="46"/>
      <c r="W1282" s="46"/>
      <c r="X1282" s="46"/>
      <c r="Y1282" s="46"/>
      <c r="Z1282" s="46"/>
      <c r="AA1282" s="46"/>
      <c r="AB1282" s="46"/>
      <c r="AC1282" s="46"/>
      <c r="AD1282" s="46"/>
      <c r="AE1282" s="46"/>
      <c r="AF1282" s="46"/>
    </row>
    <row r="1283">
      <c r="A1283" s="46"/>
      <c r="B1283" s="46"/>
      <c r="C1283" s="46"/>
      <c r="D1283" s="46"/>
      <c r="E1283" s="46"/>
      <c r="F1283" s="46"/>
      <c r="G1283" s="46"/>
      <c r="H1283" s="46"/>
      <c r="I1283" s="46"/>
      <c r="J1283" s="46"/>
      <c r="K1283" s="46"/>
      <c r="L1283" s="46"/>
      <c r="M1283" s="46"/>
      <c r="N1283" s="46"/>
      <c r="O1283" s="46"/>
      <c r="P1283" s="46"/>
      <c r="Q1283" s="46"/>
      <c r="R1283" s="46"/>
      <c r="S1283" s="46"/>
      <c r="T1283" s="46"/>
      <c r="U1283" s="46"/>
      <c r="V1283" s="46"/>
      <c r="W1283" s="46"/>
      <c r="X1283" s="46"/>
      <c r="Y1283" s="46"/>
      <c r="Z1283" s="46"/>
      <c r="AA1283" s="46"/>
      <c r="AB1283" s="46"/>
      <c r="AC1283" s="46"/>
      <c r="AD1283" s="46"/>
      <c r="AE1283" s="46"/>
      <c r="AF1283" s="46"/>
    </row>
    <row r="1284">
      <c r="A1284" s="46"/>
      <c r="B1284" s="46"/>
      <c r="C1284" s="46"/>
      <c r="D1284" s="46"/>
      <c r="E1284" s="46"/>
      <c r="F1284" s="46"/>
      <c r="G1284" s="46"/>
      <c r="H1284" s="46"/>
      <c r="I1284" s="46"/>
      <c r="J1284" s="46"/>
      <c r="K1284" s="46"/>
      <c r="L1284" s="46"/>
      <c r="M1284" s="46"/>
      <c r="N1284" s="46"/>
      <c r="O1284" s="46"/>
      <c r="P1284" s="46"/>
      <c r="Q1284" s="46"/>
      <c r="R1284" s="46"/>
      <c r="S1284" s="46"/>
      <c r="T1284" s="46"/>
      <c r="U1284" s="46"/>
      <c r="V1284" s="46"/>
      <c r="W1284" s="46"/>
      <c r="X1284" s="46"/>
      <c r="Y1284" s="46"/>
      <c r="Z1284" s="46"/>
      <c r="AA1284" s="46"/>
      <c r="AB1284" s="46"/>
      <c r="AC1284" s="46"/>
      <c r="AD1284" s="46"/>
      <c r="AE1284" s="46"/>
      <c r="AF1284" s="46"/>
    </row>
    <row r="1285">
      <c r="A1285" s="46"/>
      <c r="B1285" s="46"/>
      <c r="C1285" s="46"/>
      <c r="D1285" s="46"/>
      <c r="E1285" s="46"/>
      <c r="F1285" s="46"/>
      <c r="G1285" s="46"/>
      <c r="H1285" s="46"/>
      <c r="I1285" s="46"/>
      <c r="J1285" s="46"/>
      <c r="K1285" s="46"/>
      <c r="L1285" s="46"/>
      <c r="M1285" s="46"/>
      <c r="N1285" s="46"/>
      <c r="O1285" s="46"/>
      <c r="P1285" s="46"/>
      <c r="Q1285" s="46"/>
      <c r="R1285" s="46"/>
      <c r="S1285" s="46"/>
      <c r="T1285" s="46"/>
      <c r="U1285" s="46"/>
      <c r="V1285" s="46"/>
      <c r="W1285" s="46"/>
      <c r="X1285" s="46"/>
      <c r="Y1285" s="46"/>
      <c r="Z1285" s="46"/>
      <c r="AA1285" s="46"/>
      <c r="AB1285" s="46"/>
      <c r="AC1285" s="46"/>
      <c r="AD1285" s="46"/>
      <c r="AE1285" s="46"/>
      <c r="AF1285" s="46"/>
    </row>
    <row r="1286">
      <c r="A1286" s="46"/>
      <c r="B1286" s="46"/>
      <c r="C1286" s="46"/>
      <c r="D1286" s="46"/>
      <c r="E1286" s="46"/>
      <c r="F1286" s="46"/>
      <c r="G1286" s="46"/>
      <c r="H1286" s="46"/>
      <c r="I1286" s="46"/>
      <c r="J1286" s="46"/>
      <c r="K1286" s="46"/>
      <c r="L1286" s="46"/>
      <c r="M1286" s="46"/>
      <c r="N1286" s="46"/>
      <c r="O1286" s="46"/>
      <c r="P1286" s="46"/>
      <c r="Q1286" s="46"/>
      <c r="R1286" s="46"/>
      <c r="S1286" s="46"/>
      <c r="T1286" s="46"/>
      <c r="U1286" s="46"/>
      <c r="V1286" s="46"/>
      <c r="W1286" s="46"/>
      <c r="X1286" s="46"/>
      <c r="Y1286" s="46"/>
      <c r="Z1286" s="46"/>
      <c r="AA1286" s="46"/>
      <c r="AB1286" s="46"/>
      <c r="AC1286" s="46"/>
      <c r="AD1286" s="46"/>
      <c r="AE1286" s="46"/>
      <c r="AF1286" s="46"/>
    </row>
    <row r="1287">
      <c r="A1287" s="46"/>
      <c r="B1287" s="46"/>
      <c r="C1287" s="46"/>
      <c r="D1287" s="46"/>
      <c r="E1287" s="46"/>
      <c r="F1287" s="46"/>
      <c r="G1287" s="46"/>
      <c r="H1287" s="46"/>
      <c r="I1287" s="46"/>
      <c r="J1287" s="46"/>
      <c r="K1287" s="46"/>
      <c r="L1287" s="46"/>
      <c r="M1287" s="46"/>
      <c r="N1287" s="46"/>
      <c r="O1287" s="46"/>
      <c r="P1287" s="46"/>
      <c r="Q1287" s="46"/>
      <c r="R1287" s="46"/>
      <c r="S1287" s="46"/>
      <c r="T1287" s="46"/>
      <c r="U1287" s="46"/>
      <c r="V1287" s="46"/>
      <c r="W1287" s="46"/>
      <c r="X1287" s="46"/>
      <c r="Y1287" s="46"/>
      <c r="Z1287" s="46"/>
      <c r="AA1287" s="46"/>
      <c r="AB1287" s="46"/>
      <c r="AC1287" s="46"/>
      <c r="AD1287" s="46"/>
      <c r="AE1287" s="46"/>
      <c r="AF1287" s="46"/>
    </row>
    <row r="1288">
      <c r="A1288" s="46"/>
      <c r="B1288" s="46"/>
      <c r="C1288" s="46"/>
      <c r="D1288" s="46"/>
      <c r="E1288" s="46"/>
      <c r="F1288" s="46"/>
      <c r="G1288" s="46"/>
      <c r="H1288" s="46"/>
      <c r="I1288" s="46"/>
      <c r="J1288" s="46"/>
      <c r="K1288" s="46"/>
      <c r="L1288" s="46"/>
      <c r="M1288" s="46"/>
      <c r="N1288" s="46"/>
      <c r="O1288" s="46"/>
      <c r="P1288" s="46"/>
      <c r="Q1288" s="46"/>
      <c r="R1288" s="46"/>
      <c r="S1288" s="46"/>
      <c r="T1288" s="46"/>
      <c r="U1288" s="46"/>
      <c r="V1288" s="46"/>
      <c r="W1288" s="46"/>
      <c r="X1288" s="46"/>
      <c r="Y1288" s="46"/>
      <c r="Z1288" s="46"/>
      <c r="AA1288" s="46"/>
      <c r="AB1288" s="46"/>
      <c r="AC1288" s="46"/>
      <c r="AD1288" s="46"/>
      <c r="AE1288" s="46"/>
      <c r="AF1288" s="46"/>
    </row>
    <row r="1289">
      <c r="A1289" s="46"/>
      <c r="B1289" s="46"/>
      <c r="C1289" s="46"/>
      <c r="D1289" s="46"/>
      <c r="E1289" s="46"/>
      <c r="F1289" s="46"/>
      <c r="G1289" s="46"/>
      <c r="H1289" s="46"/>
      <c r="I1289" s="46"/>
      <c r="J1289" s="46"/>
      <c r="K1289" s="46"/>
      <c r="L1289" s="46"/>
      <c r="M1289" s="46"/>
      <c r="N1289" s="46"/>
      <c r="O1289" s="46"/>
      <c r="P1289" s="46"/>
      <c r="Q1289" s="46"/>
      <c r="R1289" s="46"/>
      <c r="S1289" s="46"/>
      <c r="T1289" s="46"/>
      <c r="U1289" s="46"/>
      <c r="V1289" s="46"/>
      <c r="W1289" s="46"/>
      <c r="X1289" s="46"/>
      <c r="Y1289" s="46"/>
      <c r="Z1289" s="46"/>
      <c r="AA1289" s="46"/>
      <c r="AB1289" s="46"/>
      <c r="AC1289" s="46"/>
      <c r="AD1289" s="46"/>
      <c r="AE1289" s="46"/>
      <c r="AF1289" s="46"/>
    </row>
    <row r="1290">
      <c r="A1290" s="46"/>
      <c r="B1290" s="46"/>
      <c r="C1290" s="46"/>
      <c r="D1290" s="46"/>
      <c r="E1290" s="46"/>
      <c r="F1290" s="46"/>
      <c r="G1290" s="46"/>
      <c r="H1290" s="46"/>
      <c r="I1290" s="46"/>
      <c r="J1290" s="46"/>
      <c r="K1290" s="46"/>
      <c r="L1290" s="46"/>
      <c r="M1290" s="46"/>
      <c r="N1290" s="46"/>
      <c r="O1290" s="46"/>
      <c r="P1290" s="46"/>
      <c r="Q1290" s="46"/>
      <c r="R1290" s="46"/>
      <c r="S1290" s="46"/>
      <c r="T1290" s="46"/>
      <c r="U1290" s="46"/>
      <c r="V1290" s="46"/>
      <c r="W1290" s="46"/>
      <c r="X1290" s="46"/>
      <c r="Y1290" s="46"/>
      <c r="Z1290" s="46"/>
      <c r="AA1290" s="46"/>
      <c r="AB1290" s="46"/>
      <c r="AC1290" s="46"/>
      <c r="AD1290" s="46"/>
      <c r="AE1290" s="46"/>
      <c r="AF1290" s="46"/>
    </row>
    <row r="1291">
      <c r="A1291" s="46"/>
      <c r="B1291" s="46"/>
      <c r="C1291" s="46"/>
      <c r="D1291" s="46"/>
      <c r="E1291" s="46"/>
      <c r="F1291" s="46"/>
      <c r="G1291" s="46"/>
      <c r="H1291" s="46"/>
      <c r="I1291" s="46"/>
      <c r="J1291" s="46"/>
      <c r="K1291" s="46"/>
      <c r="L1291" s="46"/>
      <c r="M1291" s="46"/>
      <c r="N1291" s="46"/>
      <c r="O1291" s="46"/>
      <c r="P1291" s="46"/>
      <c r="Q1291" s="46"/>
      <c r="R1291" s="46"/>
      <c r="S1291" s="46"/>
      <c r="T1291" s="46"/>
      <c r="U1291" s="46"/>
      <c r="V1291" s="46"/>
      <c r="W1291" s="46"/>
      <c r="X1291" s="46"/>
      <c r="Y1291" s="46"/>
      <c r="Z1291" s="46"/>
      <c r="AA1291" s="46"/>
      <c r="AB1291" s="46"/>
      <c r="AC1291" s="46"/>
      <c r="AD1291" s="46"/>
      <c r="AE1291" s="46"/>
      <c r="AF1291" s="46"/>
    </row>
    <row r="1292">
      <c r="A1292" s="46"/>
      <c r="B1292" s="46"/>
      <c r="C1292" s="46"/>
      <c r="D1292" s="46"/>
      <c r="E1292" s="46"/>
      <c r="F1292" s="46"/>
      <c r="G1292" s="46"/>
      <c r="H1292" s="46"/>
      <c r="I1292" s="46"/>
      <c r="J1292" s="46"/>
      <c r="K1292" s="46"/>
      <c r="L1292" s="46"/>
      <c r="M1292" s="46"/>
      <c r="N1292" s="46"/>
      <c r="O1292" s="46"/>
      <c r="P1292" s="46"/>
      <c r="Q1292" s="46"/>
      <c r="R1292" s="46"/>
      <c r="S1292" s="46"/>
      <c r="T1292" s="46"/>
      <c r="U1292" s="46"/>
      <c r="V1292" s="46"/>
      <c r="W1292" s="46"/>
      <c r="X1292" s="46"/>
      <c r="Y1292" s="46"/>
      <c r="Z1292" s="46"/>
      <c r="AA1292" s="46"/>
      <c r="AB1292" s="46"/>
      <c r="AC1292" s="46"/>
      <c r="AD1292" s="46"/>
      <c r="AE1292" s="46"/>
      <c r="AF1292" s="46"/>
    </row>
    <row r="1293">
      <c r="A1293" s="46"/>
      <c r="B1293" s="46"/>
      <c r="C1293" s="46"/>
      <c r="D1293" s="46"/>
      <c r="E1293" s="46"/>
      <c r="F1293" s="46"/>
      <c r="G1293" s="46"/>
      <c r="H1293" s="46"/>
      <c r="I1293" s="46"/>
      <c r="J1293" s="46"/>
      <c r="K1293" s="46"/>
      <c r="L1293" s="46"/>
      <c r="M1293" s="46"/>
      <c r="N1293" s="46"/>
      <c r="O1293" s="46"/>
      <c r="P1293" s="46"/>
      <c r="Q1293" s="46"/>
      <c r="R1293" s="46"/>
      <c r="S1293" s="46"/>
      <c r="T1293" s="46"/>
      <c r="U1293" s="46"/>
      <c r="V1293" s="46"/>
      <c r="W1293" s="46"/>
      <c r="X1293" s="46"/>
      <c r="Y1293" s="46"/>
      <c r="Z1293" s="46"/>
      <c r="AA1293" s="46"/>
      <c r="AB1293" s="46"/>
      <c r="AC1293" s="46"/>
      <c r="AD1293" s="46"/>
      <c r="AE1293" s="46"/>
      <c r="AF1293" s="46"/>
    </row>
    <row r="1294">
      <c r="A1294" s="46"/>
      <c r="B1294" s="46"/>
      <c r="C1294" s="46"/>
      <c r="D1294" s="46"/>
      <c r="E1294" s="46"/>
      <c r="F1294" s="46"/>
      <c r="G1294" s="46"/>
      <c r="H1294" s="46"/>
      <c r="I1294" s="46"/>
      <c r="J1294" s="46"/>
      <c r="K1294" s="46"/>
      <c r="L1294" s="46"/>
      <c r="M1294" s="46"/>
      <c r="N1294" s="46"/>
      <c r="O1294" s="46"/>
      <c r="P1294" s="46"/>
      <c r="Q1294" s="46"/>
      <c r="R1294" s="46"/>
      <c r="S1294" s="46"/>
      <c r="T1294" s="46"/>
      <c r="U1294" s="46"/>
      <c r="V1294" s="46"/>
      <c r="W1294" s="46"/>
      <c r="X1294" s="46"/>
      <c r="Y1294" s="46"/>
      <c r="Z1294" s="46"/>
      <c r="AA1294" s="46"/>
      <c r="AB1294" s="46"/>
      <c r="AC1294" s="46"/>
      <c r="AD1294" s="46"/>
      <c r="AE1294" s="46"/>
      <c r="AF1294" s="46"/>
    </row>
    <row r="1295">
      <c r="A1295" s="46"/>
      <c r="B1295" s="46"/>
      <c r="C1295" s="46"/>
      <c r="D1295" s="46"/>
      <c r="E1295" s="46"/>
      <c r="F1295" s="46"/>
      <c r="G1295" s="46"/>
      <c r="H1295" s="46"/>
      <c r="I1295" s="46"/>
      <c r="J1295" s="46"/>
      <c r="K1295" s="46"/>
      <c r="L1295" s="46"/>
      <c r="M1295" s="46"/>
      <c r="N1295" s="46"/>
      <c r="O1295" s="46"/>
      <c r="P1295" s="46"/>
      <c r="Q1295" s="46"/>
      <c r="R1295" s="46"/>
      <c r="S1295" s="46"/>
      <c r="T1295" s="46"/>
      <c r="U1295" s="46"/>
      <c r="V1295" s="46"/>
      <c r="W1295" s="46"/>
      <c r="X1295" s="46"/>
      <c r="Y1295" s="46"/>
      <c r="Z1295" s="46"/>
      <c r="AA1295" s="46"/>
      <c r="AB1295" s="46"/>
      <c r="AC1295" s="46"/>
      <c r="AD1295" s="46"/>
      <c r="AE1295" s="46"/>
      <c r="AF1295" s="46"/>
    </row>
    <row r="1296">
      <c r="A1296" s="46"/>
      <c r="B1296" s="46"/>
      <c r="C1296" s="46"/>
      <c r="D1296" s="46"/>
      <c r="E1296" s="46"/>
      <c r="F1296" s="46"/>
      <c r="G1296" s="46"/>
      <c r="H1296" s="46"/>
      <c r="I1296" s="46"/>
      <c r="J1296" s="46"/>
      <c r="K1296" s="46"/>
      <c r="L1296" s="46"/>
      <c r="M1296" s="46"/>
      <c r="N1296" s="46"/>
      <c r="O1296" s="46"/>
      <c r="P1296" s="46"/>
      <c r="Q1296" s="46"/>
      <c r="R1296" s="46"/>
      <c r="S1296" s="46"/>
      <c r="T1296" s="46"/>
      <c r="U1296" s="46"/>
      <c r="V1296" s="46"/>
      <c r="W1296" s="46"/>
      <c r="X1296" s="46"/>
      <c r="Y1296" s="46"/>
      <c r="Z1296" s="46"/>
      <c r="AA1296" s="46"/>
      <c r="AB1296" s="46"/>
      <c r="AC1296" s="46"/>
      <c r="AD1296" s="46"/>
      <c r="AE1296" s="46"/>
      <c r="AF1296" s="46"/>
    </row>
    <row r="1297">
      <c r="A1297" s="46"/>
      <c r="B1297" s="46"/>
      <c r="C1297" s="46"/>
      <c r="D1297" s="46"/>
      <c r="E1297" s="46"/>
      <c r="F1297" s="46"/>
      <c r="G1297" s="46"/>
      <c r="H1297" s="46"/>
      <c r="I1297" s="46"/>
      <c r="J1297" s="46"/>
      <c r="K1297" s="46"/>
      <c r="L1297" s="46"/>
      <c r="M1297" s="46"/>
      <c r="N1297" s="46"/>
      <c r="O1297" s="46"/>
      <c r="P1297" s="46"/>
      <c r="Q1297" s="46"/>
      <c r="R1297" s="46"/>
      <c r="S1297" s="46"/>
      <c r="T1297" s="46"/>
      <c r="U1297" s="46"/>
      <c r="V1297" s="46"/>
      <c r="W1297" s="46"/>
      <c r="X1297" s="46"/>
      <c r="Y1297" s="46"/>
      <c r="Z1297" s="46"/>
      <c r="AA1297" s="46"/>
      <c r="AB1297" s="46"/>
      <c r="AC1297" s="46"/>
      <c r="AD1297" s="46"/>
      <c r="AE1297" s="46"/>
      <c r="AF1297" s="46"/>
    </row>
    <row r="1298">
      <c r="A1298" s="46"/>
      <c r="B1298" s="46"/>
      <c r="C1298" s="46"/>
      <c r="D1298" s="46"/>
      <c r="E1298" s="46"/>
      <c r="F1298" s="46"/>
      <c r="G1298" s="46"/>
      <c r="H1298" s="46"/>
      <c r="I1298" s="46"/>
      <c r="J1298" s="46"/>
      <c r="K1298" s="46"/>
      <c r="L1298" s="46"/>
      <c r="M1298" s="46"/>
      <c r="N1298" s="46"/>
      <c r="O1298" s="46"/>
      <c r="P1298" s="46"/>
      <c r="Q1298" s="46"/>
      <c r="R1298" s="46"/>
      <c r="S1298" s="46"/>
      <c r="T1298" s="46"/>
      <c r="U1298" s="46"/>
      <c r="V1298" s="46"/>
      <c r="W1298" s="46"/>
      <c r="X1298" s="46"/>
      <c r="Y1298" s="46"/>
      <c r="Z1298" s="46"/>
      <c r="AA1298" s="46"/>
      <c r="AB1298" s="46"/>
      <c r="AC1298" s="46"/>
      <c r="AD1298" s="46"/>
      <c r="AE1298" s="46"/>
      <c r="AF1298" s="46"/>
    </row>
    <row r="1299">
      <c r="A1299" s="46"/>
      <c r="B1299" s="46"/>
      <c r="C1299" s="46"/>
      <c r="D1299" s="46"/>
      <c r="E1299" s="46"/>
      <c r="F1299" s="46"/>
      <c r="G1299" s="46"/>
      <c r="H1299" s="46"/>
      <c r="I1299" s="46"/>
      <c r="J1299" s="46"/>
      <c r="K1299" s="46"/>
      <c r="L1299" s="46"/>
      <c r="M1299" s="46"/>
      <c r="N1299" s="46"/>
      <c r="O1299" s="46"/>
      <c r="P1299" s="46"/>
      <c r="Q1299" s="46"/>
      <c r="R1299" s="46"/>
      <c r="S1299" s="46"/>
      <c r="T1299" s="46"/>
      <c r="U1299" s="46"/>
      <c r="V1299" s="46"/>
      <c r="W1299" s="46"/>
      <c r="X1299" s="46"/>
      <c r="Y1299" s="46"/>
      <c r="Z1299" s="46"/>
      <c r="AA1299" s="46"/>
      <c r="AB1299" s="46"/>
      <c r="AC1299" s="46"/>
      <c r="AD1299" s="46"/>
      <c r="AE1299" s="46"/>
      <c r="AF1299" s="46"/>
    </row>
    <row r="1300">
      <c r="A1300" s="46"/>
      <c r="B1300" s="46"/>
      <c r="C1300" s="46"/>
      <c r="D1300" s="46"/>
      <c r="E1300" s="46"/>
      <c r="F1300" s="46"/>
      <c r="G1300" s="46"/>
      <c r="H1300" s="46"/>
      <c r="I1300" s="46"/>
      <c r="J1300" s="46"/>
      <c r="K1300" s="46"/>
      <c r="L1300" s="46"/>
      <c r="M1300" s="46"/>
      <c r="N1300" s="46"/>
      <c r="O1300" s="46"/>
      <c r="P1300" s="46"/>
      <c r="Q1300" s="46"/>
      <c r="R1300" s="46"/>
      <c r="S1300" s="46"/>
      <c r="T1300" s="46"/>
      <c r="U1300" s="46"/>
      <c r="V1300" s="46"/>
      <c r="W1300" s="46"/>
      <c r="X1300" s="46"/>
      <c r="Y1300" s="46"/>
      <c r="Z1300" s="46"/>
      <c r="AA1300" s="46"/>
      <c r="AB1300" s="46"/>
      <c r="AC1300" s="46"/>
      <c r="AD1300" s="46"/>
      <c r="AE1300" s="46"/>
      <c r="AF1300" s="46"/>
    </row>
    <row r="1301">
      <c r="A1301" s="46"/>
      <c r="B1301" s="46"/>
      <c r="C1301" s="46"/>
      <c r="D1301" s="46"/>
      <c r="E1301" s="46"/>
      <c r="F1301" s="46"/>
      <c r="G1301" s="46"/>
      <c r="H1301" s="46"/>
      <c r="I1301" s="46"/>
      <c r="J1301" s="46"/>
      <c r="K1301" s="46"/>
      <c r="L1301" s="46"/>
      <c r="M1301" s="46"/>
      <c r="N1301" s="46"/>
      <c r="O1301" s="46"/>
      <c r="P1301" s="46"/>
      <c r="Q1301" s="46"/>
      <c r="R1301" s="46"/>
      <c r="S1301" s="46"/>
      <c r="T1301" s="46"/>
      <c r="U1301" s="46"/>
      <c r="V1301" s="46"/>
      <c r="W1301" s="46"/>
      <c r="X1301" s="46"/>
      <c r="Y1301" s="46"/>
      <c r="Z1301" s="46"/>
      <c r="AA1301" s="46"/>
      <c r="AB1301" s="46"/>
      <c r="AC1301" s="46"/>
      <c r="AD1301" s="46"/>
      <c r="AE1301" s="46"/>
      <c r="AF1301" s="46"/>
    </row>
    <row r="1302">
      <c r="A1302" s="46"/>
      <c r="B1302" s="46"/>
      <c r="C1302" s="46"/>
      <c r="D1302" s="46"/>
      <c r="E1302" s="46"/>
      <c r="F1302" s="46"/>
      <c r="G1302" s="46"/>
      <c r="H1302" s="46"/>
      <c r="I1302" s="46"/>
      <c r="J1302" s="46"/>
      <c r="K1302" s="46"/>
      <c r="L1302" s="46"/>
      <c r="M1302" s="46"/>
      <c r="N1302" s="46"/>
      <c r="O1302" s="46"/>
      <c r="P1302" s="46"/>
      <c r="Q1302" s="46"/>
      <c r="R1302" s="46"/>
      <c r="S1302" s="46"/>
      <c r="T1302" s="46"/>
      <c r="U1302" s="46"/>
      <c r="V1302" s="46"/>
      <c r="W1302" s="46"/>
      <c r="X1302" s="46"/>
      <c r="Y1302" s="46"/>
      <c r="Z1302" s="46"/>
      <c r="AA1302" s="46"/>
      <c r="AB1302" s="46"/>
      <c r="AC1302" s="46"/>
      <c r="AD1302" s="46"/>
      <c r="AE1302" s="46"/>
      <c r="AF1302" s="46"/>
    </row>
    <row r="1303">
      <c r="A1303" s="46"/>
      <c r="B1303" s="46"/>
      <c r="C1303" s="46"/>
      <c r="D1303" s="46"/>
      <c r="E1303" s="46"/>
      <c r="F1303" s="46"/>
      <c r="G1303" s="46"/>
      <c r="H1303" s="46"/>
      <c r="I1303" s="46"/>
      <c r="J1303" s="46"/>
      <c r="K1303" s="46"/>
      <c r="L1303" s="46"/>
      <c r="M1303" s="46"/>
      <c r="N1303" s="46"/>
      <c r="O1303" s="46"/>
      <c r="P1303" s="46"/>
      <c r="Q1303" s="46"/>
      <c r="R1303" s="46"/>
      <c r="S1303" s="46"/>
      <c r="T1303" s="46"/>
      <c r="U1303" s="46"/>
      <c r="V1303" s="46"/>
      <c r="W1303" s="46"/>
      <c r="X1303" s="46"/>
      <c r="Y1303" s="46"/>
      <c r="Z1303" s="46"/>
      <c r="AA1303" s="46"/>
      <c r="AB1303" s="46"/>
      <c r="AC1303" s="46"/>
      <c r="AD1303" s="46"/>
      <c r="AE1303" s="46"/>
      <c r="AF1303" s="46"/>
    </row>
    <row r="1304">
      <c r="A1304" s="46"/>
      <c r="B1304" s="46"/>
      <c r="C1304" s="46"/>
      <c r="D1304" s="46"/>
      <c r="E1304" s="46"/>
      <c r="F1304" s="46"/>
      <c r="G1304" s="46"/>
      <c r="H1304" s="46"/>
      <c r="I1304" s="46"/>
      <c r="J1304" s="46"/>
      <c r="K1304" s="46"/>
      <c r="L1304" s="46"/>
      <c r="M1304" s="46"/>
      <c r="N1304" s="46"/>
      <c r="O1304" s="46"/>
      <c r="P1304" s="46"/>
      <c r="Q1304" s="46"/>
      <c r="R1304" s="46"/>
      <c r="S1304" s="46"/>
      <c r="T1304" s="46"/>
      <c r="U1304" s="46"/>
      <c r="V1304" s="46"/>
      <c r="W1304" s="46"/>
      <c r="X1304" s="46"/>
      <c r="Y1304" s="46"/>
      <c r="Z1304" s="46"/>
      <c r="AA1304" s="46"/>
      <c r="AB1304" s="46"/>
      <c r="AC1304" s="46"/>
      <c r="AD1304" s="46"/>
      <c r="AE1304" s="46"/>
      <c r="AF1304" s="46"/>
    </row>
    <row r="1305">
      <c r="A1305" s="46"/>
      <c r="B1305" s="46"/>
      <c r="C1305" s="46"/>
      <c r="D1305" s="46"/>
      <c r="E1305" s="46"/>
      <c r="F1305" s="46"/>
      <c r="G1305" s="46"/>
      <c r="H1305" s="46"/>
      <c r="I1305" s="46"/>
      <c r="J1305" s="46"/>
      <c r="K1305" s="46"/>
      <c r="L1305" s="46"/>
      <c r="M1305" s="46"/>
      <c r="N1305" s="46"/>
      <c r="O1305" s="46"/>
      <c r="P1305" s="46"/>
      <c r="Q1305" s="46"/>
      <c r="R1305" s="46"/>
      <c r="S1305" s="46"/>
      <c r="T1305" s="46"/>
      <c r="U1305" s="46"/>
      <c r="V1305" s="46"/>
      <c r="W1305" s="46"/>
      <c r="X1305" s="46"/>
      <c r="Y1305" s="46"/>
      <c r="Z1305" s="46"/>
      <c r="AA1305" s="46"/>
      <c r="AB1305" s="46"/>
      <c r="AC1305" s="46"/>
      <c r="AD1305" s="46"/>
      <c r="AE1305" s="46"/>
      <c r="AF1305" s="46"/>
    </row>
    <row r="1306">
      <c r="A1306" s="46"/>
      <c r="B1306" s="46"/>
      <c r="C1306" s="46"/>
      <c r="D1306" s="46"/>
      <c r="E1306" s="46"/>
      <c r="F1306" s="46"/>
      <c r="G1306" s="46"/>
      <c r="H1306" s="46"/>
      <c r="I1306" s="46"/>
      <c r="J1306" s="46"/>
      <c r="K1306" s="46"/>
      <c r="L1306" s="46"/>
      <c r="M1306" s="46"/>
      <c r="N1306" s="46"/>
      <c r="O1306" s="46"/>
      <c r="P1306" s="46"/>
      <c r="Q1306" s="46"/>
      <c r="R1306" s="46"/>
      <c r="S1306" s="46"/>
      <c r="T1306" s="46"/>
      <c r="U1306" s="46"/>
      <c r="V1306" s="46"/>
      <c r="W1306" s="46"/>
      <c r="X1306" s="46"/>
      <c r="Y1306" s="46"/>
      <c r="Z1306" s="46"/>
      <c r="AA1306" s="46"/>
      <c r="AB1306" s="46"/>
      <c r="AC1306" s="46"/>
      <c r="AD1306" s="46"/>
      <c r="AE1306" s="46"/>
      <c r="AF1306" s="46"/>
    </row>
    <row r="1307">
      <c r="A1307" s="46"/>
      <c r="B1307" s="46"/>
      <c r="C1307" s="46"/>
      <c r="D1307" s="46"/>
      <c r="E1307" s="46"/>
      <c r="F1307" s="46"/>
      <c r="G1307" s="46"/>
      <c r="H1307" s="46"/>
      <c r="I1307" s="46"/>
      <c r="J1307" s="46"/>
      <c r="K1307" s="46"/>
      <c r="L1307" s="46"/>
      <c r="M1307" s="46"/>
      <c r="N1307" s="46"/>
      <c r="O1307" s="46"/>
      <c r="P1307" s="46"/>
      <c r="Q1307" s="46"/>
      <c r="R1307" s="46"/>
      <c r="S1307" s="46"/>
      <c r="T1307" s="46"/>
      <c r="U1307" s="46"/>
      <c r="V1307" s="46"/>
      <c r="W1307" s="46"/>
      <c r="X1307" s="46"/>
      <c r="Y1307" s="46"/>
      <c r="Z1307" s="46"/>
      <c r="AA1307" s="46"/>
      <c r="AB1307" s="46"/>
      <c r="AC1307" s="46"/>
      <c r="AD1307" s="46"/>
      <c r="AE1307" s="46"/>
      <c r="AF1307" s="46"/>
    </row>
    <row r="1308">
      <c r="A1308" s="46"/>
      <c r="B1308" s="46"/>
      <c r="C1308" s="46"/>
      <c r="D1308" s="46"/>
      <c r="E1308" s="46"/>
      <c r="F1308" s="46"/>
      <c r="G1308" s="46"/>
      <c r="H1308" s="46"/>
      <c r="I1308" s="46"/>
      <c r="J1308" s="46"/>
      <c r="K1308" s="46"/>
      <c r="L1308" s="46"/>
      <c r="M1308" s="46"/>
      <c r="N1308" s="46"/>
      <c r="O1308" s="46"/>
      <c r="P1308" s="46"/>
      <c r="Q1308" s="46"/>
      <c r="R1308" s="46"/>
      <c r="S1308" s="46"/>
      <c r="T1308" s="46"/>
      <c r="U1308" s="46"/>
      <c r="V1308" s="46"/>
      <c r="W1308" s="46"/>
      <c r="X1308" s="46"/>
      <c r="Y1308" s="46"/>
      <c r="Z1308" s="46"/>
      <c r="AA1308" s="46"/>
      <c r="AB1308" s="46"/>
      <c r="AC1308" s="46"/>
      <c r="AD1308" s="46"/>
      <c r="AE1308" s="46"/>
      <c r="AF1308" s="46"/>
    </row>
    <row r="1309">
      <c r="A1309" s="46"/>
      <c r="B1309" s="46"/>
      <c r="C1309" s="46"/>
      <c r="D1309" s="46"/>
      <c r="E1309" s="46"/>
      <c r="F1309" s="46"/>
      <c r="G1309" s="46"/>
      <c r="H1309" s="46"/>
      <c r="I1309" s="46"/>
      <c r="J1309" s="46"/>
      <c r="K1309" s="46"/>
      <c r="L1309" s="46"/>
      <c r="M1309" s="46"/>
      <c r="N1309" s="46"/>
      <c r="O1309" s="46"/>
      <c r="P1309" s="46"/>
      <c r="Q1309" s="46"/>
      <c r="R1309" s="46"/>
      <c r="S1309" s="46"/>
      <c r="T1309" s="46"/>
      <c r="U1309" s="46"/>
      <c r="V1309" s="46"/>
      <c r="W1309" s="46"/>
      <c r="X1309" s="46"/>
      <c r="Y1309" s="46"/>
      <c r="Z1309" s="46"/>
      <c r="AA1309" s="46"/>
      <c r="AB1309" s="46"/>
      <c r="AC1309" s="46"/>
      <c r="AD1309" s="46"/>
      <c r="AE1309" s="46"/>
      <c r="AF1309" s="46"/>
    </row>
    <row r="1310">
      <c r="A1310" s="46"/>
      <c r="B1310" s="46"/>
      <c r="C1310" s="46"/>
      <c r="D1310" s="46"/>
      <c r="E1310" s="46"/>
      <c r="F1310" s="46"/>
      <c r="G1310" s="46"/>
      <c r="H1310" s="46"/>
      <c r="I1310" s="46"/>
      <c r="J1310" s="46"/>
      <c r="K1310" s="46"/>
      <c r="L1310" s="46"/>
      <c r="M1310" s="46"/>
      <c r="N1310" s="46"/>
      <c r="O1310" s="46"/>
      <c r="P1310" s="46"/>
      <c r="Q1310" s="46"/>
      <c r="R1310" s="46"/>
      <c r="S1310" s="46"/>
      <c r="T1310" s="46"/>
      <c r="U1310" s="46"/>
      <c r="V1310" s="46"/>
      <c r="W1310" s="46"/>
      <c r="X1310" s="46"/>
      <c r="Y1310" s="46"/>
      <c r="Z1310" s="46"/>
      <c r="AA1310" s="46"/>
      <c r="AB1310" s="46"/>
      <c r="AC1310" s="46"/>
      <c r="AD1310" s="46"/>
      <c r="AE1310" s="46"/>
      <c r="AF1310" s="46"/>
    </row>
    <row r="1311">
      <c r="A1311" s="46"/>
      <c r="B1311" s="46"/>
      <c r="C1311" s="46"/>
      <c r="D1311" s="46"/>
      <c r="E1311" s="46"/>
      <c r="F1311" s="46"/>
      <c r="G1311" s="46"/>
      <c r="H1311" s="46"/>
      <c r="I1311" s="46"/>
      <c r="J1311" s="46"/>
      <c r="K1311" s="46"/>
      <c r="L1311" s="46"/>
      <c r="M1311" s="46"/>
      <c r="N1311" s="46"/>
      <c r="O1311" s="46"/>
      <c r="P1311" s="46"/>
      <c r="Q1311" s="46"/>
      <c r="R1311" s="46"/>
      <c r="S1311" s="46"/>
      <c r="T1311" s="46"/>
      <c r="U1311" s="46"/>
      <c r="V1311" s="46"/>
      <c r="W1311" s="46"/>
      <c r="X1311" s="46"/>
      <c r="Y1311" s="46"/>
      <c r="Z1311" s="46"/>
      <c r="AA1311" s="46"/>
      <c r="AB1311" s="46"/>
      <c r="AC1311" s="46"/>
      <c r="AD1311" s="46"/>
      <c r="AE1311" s="46"/>
      <c r="AF1311" s="46"/>
    </row>
    <row r="1312">
      <c r="A1312" s="46"/>
      <c r="B1312" s="46"/>
      <c r="C1312" s="46"/>
      <c r="D1312" s="46"/>
      <c r="E1312" s="46"/>
      <c r="F1312" s="46"/>
      <c r="G1312" s="46"/>
      <c r="H1312" s="46"/>
      <c r="I1312" s="46"/>
      <c r="J1312" s="46"/>
      <c r="K1312" s="46"/>
      <c r="L1312" s="46"/>
      <c r="M1312" s="46"/>
      <c r="N1312" s="46"/>
      <c r="O1312" s="46"/>
      <c r="P1312" s="46"/>
      <c r="Q1312" s="46"/>
      <c r="R1312" s="46"/>
      <c r="S1312" s="46"/>
      <c r="T1312" s="46"/>
      <c r="U1312" s="46"/>
      <c r="V1312" s="46"/>
      <c r="W1312" s="46"/>
      <c r="X1312" s="46"/>
      <c r="Y1312" s="46"/>
      <c r="Z1312" s="46"/>
      <c r="AA1312" s="46"/>
      <c r="AB1312" s="46"/>
      <c r="AC1312" s="46"/>
      <c r="AD1312" s="46"/>
      <c r="AE1312" s="46"/>
      <c r="AF1312" s="46"/>
    </row>
    <row r="1313">
      <c r="A1313" s="46"/>
      <c r="B1313" s="46"/>
      <c r="C1313" s="46"/>
      <c r="D1313" s="46"/>
      <c r="E1313" s="46"/>
      <c r="F1313" s="46"/>
      <c r="G1313" s="46"/>
      <c r="H1313" s="46"/>
      <c r="I1313" s="46"/>
      <c r="J1313" s="46"/>
      <c r="K1313" s="46"/>
      <c r="L1313" s="46"/>
      <c r="M1313" s="46"/>
      <c r="N1313" s="46"/>
      <c r="O1313" s="46"/>
      <c r="P1313" s="46"/>
      <c r="Q1313" s="46"/>
      <c r="R1313" s="46"/>
      <c r="S1313" s="46"/>
      <c r="T1313" s="46"/>
      <c r="U1313" s="46"/>
      <c r="V1313" s="46"/>
      <c r="W1313" s="46"/>
      <c r="X1313" s="46"/>
      <c r="Y1313" s="46"/>
      <c r="Z1313" s="46"/>
      <c r="AA1313" s="46"/>
      <c r="AB1313" s="46"/>
      <c r="AC1313" s="46"/>
      <c r="AD1313" s="46"/>
      <c r="AE1313" s="46"/>
      <c r="AF1313" s="46"/>
    </row>
    <row r="1314">
      <c r="A1314" s="46"/>
      <c r="B1314" s="46"/>
      <c r="C1314" s="46"/>
      <c r="D1314" s="46"/>
      <c r="E1314" s="46"/>
      <c r="F1314" s="46"/>
      <c r="G1314" s="46"/>
      <c r="H1314" s="46"/>
      <c r="I1314" s="46"/>
      <c r="J1314" s="46"/>
      <c r="K1314" s="46"/>
      <c r="L1314" s="46"/>
      <c r="M1314" s="46"/>
      <c r="N1314" s="46"/>
      <c r="O1314" s="46"/>
      <c r="P1314" s="46"/>
      <c r="Q1314" s="46"/>
      <c r="R1314" s="46"/>
      <c r="S1314" s="46"/>
      <c r="T1314" s="46"/>
      <c r="U1314" s="46"/>
      <c r="V1314" s="46"/>
      <c r="W1314" s="46"/>
      <c r="X1314" s="46"/>
      <c r="Y1314" s="46"/>
      <c r="Z1314" s="46"/>
      <c r="AA1314" s="46"/>
      <c r="AB1314" s="46"/>
      <c r="AC1314" s="46"/>
      <c r="AD1314" s="46"/>
      <c r="AE1314" s="46"/>
      <c r="AF1314" s="46"/>
    </row>
    <row r="1315">
      <c r="A1315" s="46"/>
      <c r="B1315" s="46"/>
      <c r="C1315" s="46"/>
      <c r="D1315" s="46"/>
      <c r="E1315" s="46"/>
      <c r="F1315" s="46"/>
      <c r="G1315" s="46"/>
      <c r="H1315" s="46"/>
      <c r="I1315" s="46"/>
      <c r="J1315" s="46"/>
      <c r="K1315" s="46"/>
      <c r="L1315" s="46"/>
      <c r="M1315" s="46"/>
      <c r="N1315" s="46"/>
      <c r="O1315" s="46"/>
      <c r="P1315" s="46"/>
      <c r="Q1315" s="46"/>
      <c r="R1315" s="46"/>
      <c r="S1315" s="46"/>
      <c r="T1315" s="46"/>
      <c r="U1315" s="46"/>
      <c r="V1315" s="46"/>
      <c r="W1315" s="46"/>
      <c r="X1315" s="46"/>
      <c r="Y1315" s="46"/>
      <c r="Z1315" s="46"/>
      <c r="AA1315" s="46"/>
      <c r="AB1315" s="46"/>
      <c r="AC1315" s="46"/>
      <c r="AD1315" s="46"/>
      <c r="AE1315" s="46"/>
      <c r="AF1315" s="46"/>
    </row>
    <row r="1316">
      <c r="A1316" s="46"/>
      <c r="B1316" s="46"/>
      <c r="C1316" s="46"/>
      <c r="D1316" s="46"/>
      <c r="E1316" s="46"/>
      <c r="F1316" s="46"/>
      <c r="G1316" s="46"/>
      <c r="H1316" s="46"/>
      <c r="I1316" s="46"/>
      <c r="J1316" s="46"/>
      <c r="K1316" s="46"/>
      <c r="L1316" s="46"/>
      <c r="M1316" s="46"/>
      <c r="N1316" s="46"/>
      <c r="O1316" s="46"/>
      <c r="P1316" s="46"/>
      <c r="Q1316" s="46"/>
      <c r="R1316" s="46"/>
      <c r="S1316" s="46"/>
      <c r="T1316" s="46"/>
      <c r="U1316" s="46"/>
      <c r="V1316" s="46"/>
      <c r="W1316" s="46"/>
      <c r="X1316" s="46"/>
      <c r="Y1316" s="46"/>
      <c r="Z1316" s="46"/>
      <c r="AA1316" s="46"/>
      <c r="AB1316" s="46"/>
      <c r="AC1316" s="46"/>
      <c r="AD1316" s="46"/>
      <c r="AE1316" s="46"/>
      <c r="AF1316" s="46"/>
    </row>
    <row r="1317">
      <c r="A1317" s="46"/>
      <c r="B1317" s="46"/>
      <c r="C1317" s="46"/>
      <c r="D1317" s="46"/>
      <c r="E1317" s="46"/>
      <c r="F1317" s="46"/>
      <c r="G1317" s="46"/>
      <c r="H1317" s="46"/>
      <c r="I1317" s="46"/>
      <c r="J1317" s="46"/>
      <c r="K1317" s="46"/>
      <c r="L1317" s="46"/>
      <c r="M1317" s="46"/>
      <c r="N1317" s="46"/>
      <c r="O1317" s="46"/>
      <c r="P1317" s="46"/>
      <c r="Q1317" s="46"/>
      <c r="R1317" s="46"/>
      <c r="S1317" s="46"/>
      <c r="T1317" s="46"/>
      <c r="U1317" s="46"/>
      <c r="V1317" s="46"/>
      <c r="W1317" s="46"/>
      <c r="X1317" s="46"/>
      <c r="Y1317" s="46"/>
      <c r="Z1317" s="46"/>
      <c r="AA1317" s="46"/>
      <c r="AB1317" s="46"/>
      <c r="AC1317" s="46"/>
      <c r="AD1317" s="46"/>
      <c r="AE1317" s="46"/>
      <c r="AF1317" s="46"/>
    </row>
    <row r="1318">
      <c r="A1318" s="46"/>
      <c r="B1318" s="46"/>
      <c r="C1318" s="46"/>
      <c r="D1318" s="46"/>
      <c r="E1318" s="46"/>
      <c r="F1318" s="46"/>
      <c r="G1318" s="46"/>
      <c r="H1318" s="46"/>
      <c r="I1318" s="46"/>
      <c r="J1318" s="46"/>
      <c r="K1318" s="46"/>
      <c r="L1318" s="46"/>
      <c r="M1318" s="46"/>
      <c r="N1318" s="46"/>
      <c r="O1318" s="46"/>
      <c r="P1318" s="46"/>
      <c r="Q1318" s="46"/>
      <c r="R1318" s="46"/>
      <c r="S1318" s="46"/>
      <c r="T1318" s="46"/>
      <c r="U1318" s="46"/>
      <c r="V1318" s="46"/>
      <c r="W1318" s="46"/>
      <c r="X1318" s="46"/>
      <c r="Y1318" s="46"/>
      <c r="Z1318" s="46"/>
      <c r="AA1318" s="46"/>
      <c r="AB1318" s="46"/>
      <c r="AC1318" s="46"/>
      <c r="AD1318" s="46"/>
      <c r="AE1318" s="46"/>
      <c r="AF1318" s="46"/>
    </row>
    <row r="1319">
      <c r="A1319" s="46"/>
      <c r="B1319" s="46"/>
      <c r="C1319" s="46"/>
      <c r="D1319" s="46"/>
      <c r="E1319" s="46"/>
      <c r="F1319" s="46"/>
      <c r="G1319" s="46"/>
      <c r="H1319" s="46"/>
      <c r="I1319" s="46"/>
      <c r="J1319" s="46"/>
      <c r="K1319" s="46"/>
      <c r="L1319" s="46"/>
      <c r="M1319" s="46"/>
      <c r="N1319" s="46"/>
      <c r="O1319" s="46"/>
      <c r="P1319" s="46"/>
      <c r="Q1319" s="46"/>
      <c r="R1319" s="46"/>
      <c r="S1319" s="46"/>
      <c r="T1319" s="46"/>
      <c r="U1319" s="46"/>
      <c r="V1319" s="46"/>
      <c r="W1319" s="46"/>
      <c r="X1319" s="46"/>
      <c r="Y1319" s="46"/>
      <c r="Z1319" s="46"/>
      <c r="AA1319" s="46"/>
      <c r="AB1319" s="46"/>
      <c r="AC1319" s="46"/>
      <c r="AD1319" s="46"/>
      <c r="AE1319" s="46"/>
      <c r="AF1319" s="46"/>
    </row>
    <row r="1320">
      <c r="A1320" s="46"/>
      <c r="B1320" s="46"/>
      <c r="C1320" s="46"/>
      <c r="D1320" s="46"/>
      <c r="E1320" s="46"/>
      <c r="F1320" s="46"/>
      <c r="G1320" s="46"/>
      <c r="H1320" s="46"/>
      <c r="I1320" s="46"/>
      <c r="J1320" s="46"/>
      <c r="K1320" s="46"/>
      <c r="L1320" s="46"/>
      <c r="M1320" s="46"/>
      <c r="N1320" s="46"/>
      <c r="O1320" s="46"/>
      <c r="P1320" s="46"/>
      <c r="Q1320" s="46"/>
      <c r="R1320" s="46"/>
      <c r="S1320" s="46"/>
      <c r="T1320" s="46"/>
      <c r="U1320" s="46"/>
      <c r="V1320" s="46"/>
      <c r="W1320" s="46"/>
      <c r="X1320" s="46"/>
      <c r="Y1320" s="46"/>
      <c r="Z1320" s="46"/>
      <c r="AA1320" s="46"/>
      <c r="AB1320" s="46"/>
      <c r="AC1320" s="46"/>
      <c r="AD1320" s="46"/>
      <c r="AE1320" s="46"/>
      <c r="AF1320" s="46"/>
    </row>
    <row r="1321">
      <c r="A1321" s="46"/>
      <c r="B1321" s="46"/>
      <c r="C1321" s="46"/>
      <c r="D1321" s="46"/>
      <c r="E1321" s="46"/>
      <c r="F1321" s="46"/>
      <c r="G1321" s="46"/>
      <c r="H1321" s="46"/>
      <c r="I1321" s="46"/>
      <c r="J1321" s="46"/>
      <c r="K1321" s="46"/>
      <c r="L1321" s="46"/>
      <c r="M1321" s="46"/>
      <c r="N1321" s="46"/>
      <c r="O1321" s="46"/>
      <c r="P1321" s="46"/>
      <c r="Q1321" s="46"/>
      <c r="R1321" s="46"/>
      <c r="S1321" s="46"/>
      <c r="T1321" s="46"/>
      <c r="U1321" s="46"/>
      <c r="V1321" s="46"/>
      <c r="W1321" s="46"/>
      <c r="X1321" s="46"/>
      <c r="Y1321" s="46"/>
      <c r="Z1321" s="46"/>
      <c r="AA1321" s="46"/>
      <c r="AB1321" s="46"/>
      <c r="AC1321" s="46"/>
      <c r="AD1321" s="46"/>
      <c r="AE1321" s="46"/>
      <c r="AF1321" s="46"/>
    </row>
    <row r="1322">
      <c r="A1322" s="46"/>
      <c r="B1322" s="46"/>
      <c r="C1322" s="46"/>
      <c r="D1322" s="46"/>
      <c r="E1322" s="46"/>
      <c r="F1322" s="46"/>
      <c r="G1322" s="46"/>
      <c r="H1322" s="46"/>
      <c r="I1322" s="46"/>
      <c r="J1322" s="46"/>
      <c r="K1322" s="46"/>
      <c r="L1322" s="46"/>
      <c r="M1322" s="46"/>
      <c r="N1322" s="46"/>
      <c r="O1322" s="46"/>
      <c r="P1322" s="46"/>
      <c r="Q1322" s="46"/>
      <c r="R1322" s="46"/>
      <c r="S1322" s="46"/>
      <c r="T1322" s="46"/>
      <c r="U1322" s="46"/>
      <c r="V1322" s="46"/>
      <c r="W1322" s="46"/>
      <c r="X1322" s="46"/>
      <c r="Y1322" s="46"/>
      <c r="Z1322" s="46"/>
      <c r="AA1322" s="46"/>
      <c r="AB1322" s="46"/>
      <c r="AC1322" s="46"/>
      <c r="AD1322" s="46"/>
      <c r="AE1322" s="46"/>
      <c r="AF1322" s="46"/>
    </row>
    <row r="1323">
      <c r="A1323" s="46"/>
      <c r="B1323" s="46"/>
      <c r="C1323" s="46"/>
      <c r="D1323" s="46"/>
      <c r="E1323" s="46"/>
      <c r="F1323" s="46"/>
      <c r="G1323" s="46"/>
      <c r="H1323" s="46"/>
      <c r="I1323" s="46"/>
      <c r="J1323" s="46"/>
      <c r="K1323" s="46"/>
      <c r="L1323" s="46"/>
      <c r="M1323" s="46"/>
      <c r="N1323" s="46"/>
      <c r="O1323" s="46"/>
      <c r="P1323" s="46"/>
      <c r="Q1323" s="46"/>
      <c r="R1323" s="46"/>
      <c r="S1323" s="46"/>
      <c r="T1323" s="46"/>
      <c r="U1323" s="46"/>
      <c r="V1323" s="46"/>
      <c r="W1323" s="46"/>
      <c r="X1323" s="46"/>
      <c r="Y1323" s="46"/>
      <c r="Z1323" s="46"/>
      <c r="AA1323" s="46"/>
      <c r="AB1323" s="46"/>
      <c r="AC1323" s="46"/>
      <c r="AD1323" s="46"/>
      <c r="AE1323" s="46"/>
      <c r="AF1323" s="46"/>
    </row>
    <row r="1324">
      <c r="A1324" s="46"/>
      <c r="B1324" s="46"/>
      <c r="C1324" s="46"/>
      <c r="D1324" s="46"/>
      <c r="E1324" s="46"/>
      <c r="F1324" s="46"/>
      <c r="G1324" s="46"/>
      <c r="H1324" s="46"/>
      <c r="I1324" s="46"/>
      <c r="J1324" s="46"/>
      <c r="K1324" s="46"/>
      <c r="L1324" s="46"/>
      <c r="M1324" s="46"/>
      <c r="N1324" s="46"/>
      <c r="O1324" s="46"/>
      <c r="P1324" s="46"/>
      <c r="Q1324" s="46"/>
      <c r="R1324" s="46"/>
      <c r="S1324" s="46"/>
      <c r="T1324" s="46"/>
      <c r="U1324" s="46"/>
      <c r="V1324" s="46"/>
      <c r="W1324" s="46"/>
      <c r="X1324" s="46"/>
      <c r="Y1324" s="46"/>
      <c r="Z1324" s="46"/>
      <c r="AA1324" s="46"/>
      <c r="AB1324" s="46"/>
      <c r="AC1324" s="46"/>
      <c r="AD1324" s="46"/>
      <c r="AE1324" s="46"/>
      <c r="AF1324" s="46"/>
    </row>
    <row r="1325">
      <c r="A1325" s="46"/>
      <c r="B1325" s="46"/>
      <c r="C1325" s="46"/>
      <c r="D1325" s="46"/>
      <c r="E1325" s="46"/>
      <c r="F1325" s="46"/>
      <c r="G1325" s="46"/>
      <c r="H1325" s="46"/>
      <c r="I1325" s="46"/>
      <c r="J1325" s="46"/>
      <c r="K1325" s="46"/>
      <c r="L1325" s="46"/>
      <c r="M1325" s="46"/>
      <c r="N1325" s="46"/>
      <c r="O1325" s="46"/>
      <c r="P1325" s="46"/>
      <c r="Q1325" s="46"/>
      <c r="R1325" s="46"/>
      <c r="S1325" s="46"/>
      <c r="T1325" s="46"/>
      <c r="U1325" s="46"/>
      <c r="V1325" s="46"/>
      <c r="W1325" s="46"/>
      <c r="X1325" s="46"/>
      <c r="Y1325" s="46"/>
      <c r="Z1325" s="46"/>
      <c r="AA1325" s="46"/>
      <c r="AB1325" s="46"/>
      <c r="AC1325" s="46"/>
      <c r="AD1325" s="46"/>
      <c r="AE1325" s="46"/>
      <c r="AF1325" s="46"/>
    </row>
    <row r="1326">
      <c r="A1326" s="46"/>
      <c r="B1326" s="46"/>
      <c r="C1326" s="46"/>
      <c r="D1326" s="46"/>
      <c r="E1326" s="46"/>
      <c r="F1326" s="46"/>
      <c r="G1326" s="46"/>
      <c r="H1326" s="46"/>
      <c r="I1326" s="46"/>
      <c r="J1326" s="46"/>
      <c r="K1326" s="46"/>
      <c r="L1326" s="46"/>
      <c r="M1326" s="46"/>
      <c r="N1326" s="46"/>
      <c r="O1326" s="46"/>
      <c r="P1326" s="46"/>
      <c r="Q1326" s="46"/>
      <c r="R1326" s="46"/>
      <c r="S1326" s="46"/>
      <c r="T1326" s="46"/>
      <c r="U1326" s="46"/>
      <c r="V1326" s="46"/>
      <c r="W1326" s="46"/>
      <c r="X1326" s="46"/>
      <c r="Y1326" s="46"/>
      <c r="Z1326" s="46"/>
      <c r="AA1326" s="46"/>
      <c r="AB1326" s="46"/>
      <c r="AC1326" s="46"/>
      <c r="AD1326" s="46"/>
      <c r="AE1326" s="46"/>
      <c r="AF1326" s="46"/>
    </row>
    <row r="1327">
      <c r="A1327" s="46"/>
      <c r="B1327" s="46"/>
      <c r="C1327" s="46"/>
      <c r="D1327" s="46"/>
      <c r="E1327" s="46"/>
      <c r="F1327" s="46"/>
      <c r="G1327" s="46"/>
      <c r="H1327" s="46"/>
      <c r="I1327" s="46"/>
      <c r="J1327" s="46"/>
      <c r="K1327" s="46"/>
      <c r="L1327" s="46"/>
      <c r="M1327" s="46"/>
      <c r="N1327" s="46"/>
      <c r="O1327" s="46"/>
      <c r="P1327" s="46"/>
      <c r="Q1327" s="46"/>
      <c r="R1327" s="46"/>
      <c r="S1327" s="46"/>
      <c r="T1327" s="46"/>
      <c r="U1327" s="46"/>
      <c r="V1327" s="46"/>
      <c r="W1327" s="46"/>
      <c r="X1327" s="46"/>
      <c r="Y1327" s="46"/>
      <c r="Z1327" s="46"/>
      <c r="AA1327" s="46"/>
      <c r="AB1327" s="46"/>
      <c r="AC1327" s="46"/>
      <c r="AD1327" s="46"/>
      <c r="AE1327" s="46"/>
      <c r="AF1327" s="46"/>
    </row>
    <row r="1328">
      <c r="A1328" s="46"/>
      <c r="B1328" s="46"/>
      <c r="C1328" s="46"/>
      <c r="D1328" s="46"/>
      <c r="E1328" s="46"/>
      <c r="F1328" s="46"/>
      <c r="G1328" s="46"/>
      <c r="H1328" s="46"/>
      <c r="I1328" s="46"/>
      <c r="J1328" s="46"/>
      <c r="K1328" s="46"/>
      <c r="L1328" s="46"/>
      <c r="M1328" s="46"/>
      <c r="N1328" s="46"/>
      <c r="O1328" s="46"/>
      <c r="P1328" s="46"/>
      <c r="Q1328" s="46"/>
      <c r="R1328" s="46"/>
      <c r="S1328" s="46"/>
      <c r="T1328" s="46"/>
      <c r="U1328" s="46"/>
      <c r="V1328" s="46"/>
      <c r="W1328" s="46"/>
      <c r="X1328" s="46"/>
      <c r="Y1328" s="46"/>
      <c r="Z1328" s="46"/>
      <c r="AA1328" s="46"/>
      <c r="AB1328" s="46"/>
      <c r="AC1328" s="46"/>
      <c r="AD1328" s="46"/>
      <c r="AE1328" s="46"/>
      <c r="AF1328" s="46"/>
    </row>
    <row r="1329">
      <c r="A1329" s="46"/>
      <c r="B1329" s="46"/>
      <c r="C1329" s="46"/>
      <c r="D1329" s="46"/>
      <c r="E1329" s="46"/>
      <c r="F1329" s="46"/>
      <c r="G1329" s="46"/>
      <c r="H1329" s="46"/>
      <c r="I1329" s="46"/>
      <c r="J1329" s="46"/>
      <c r="K1329" s="46"/>
      <c r="L1329" s="46"/>
      <c r="M1329" s="46"/>
      <c r="N1329" s="46"/>
      <c r="O1329" s="46"/>
      <c r="P1329" s="46"/>
      <c r="Q1329" s="46"/>
      <c r="R1329" s="46"/>
      <c r="S1329" s="46"/>
      <c r="T1329" s="46"/>
      <c r="U1329" s="46"/>
      <c r="V1329" s="46"/>
      <c r="W1329" s="46"/>
      <c r="X1329" s="46"/>
      <c r="Y1329" s="46"/>
      <c r="Z1329" s="46"/>
      <c r="AA1329" s="46"/>
      <c r="AB1329" s="46"/>
      <c r="AC1329" s="46"/>
      <c r="AD1329" s="46"/>
      <c r="AE1329" s="46"/>
      <c r="AF1329" s="46"/>
    </row>
    <row r="1330">
      <c r="A1330" s="46"/>
      <c r="B1330" s="46"/>
      <c r="C1330" s="46"/>
      <c r="D1330" s="46"/>
      <c r="E1330" s="46"/>
      <c r="F1330" s="46"/>
      <c r="G1330" s="46"/>
      <c r="H1330" s="46"/>
      <c r="I1330" s="46"/>
      <c r="J1330" s="46"/>
      <c r="K1330" s="46"/>
      <c r="L1330" s="46"/>
      <c r="M1330" s="46"/>
      <c r="N1330" s="46"/>
      <c r="O1330" s="46"/>
      <c r="P1330" s="46"/>
      <c r="Q1330" s="46"/>
      <c r="R1330" s="46"/>
      <c r="S1330" s="46"/>
      <c r="T1330" s="46"/>
      <c r="U1330" s="46"/>
      <c r="V1330" s="46"/>
      <c r="W1330" s="46"/>
      <c r="X1330" s="46"/>
      <c r="Y1330" s="46"/>
      <c r="Z1330" s="46"/>
      <c r="AA1330" s="46"/>
      <c r="AB1330" s="46"/>
      <c r="AC1330" s="46"/>
      <c r="AD1330" s="46"/>
      <c r="AE1330" s="46"/>
      <c r="AF1330" s="46"/>
    </row>
    <row r="1331">
      <c r="A1331" s="46"/>
      <c r="B1331" s="46"/>
      <c r="C1331" s="46"/>
      <c r="D1331" s="46"/>
      <c r="E1331" s="46"/>
      <c r="F1331" s="46"/>
      <c r="G1331" s="46"/>
      <c r="H1331" s="46"/>
      <c r="I1331" s="46"/>
      <c r="J1331" s="46"/>
      <c r="K1331" s="46"/>
      <c r="L1331" s="46"/>
      <c r="M1331" s="46"/>
      <c r="N1331" s="46"/>
      <c r="O1331" s="46"/>
      <c r="P1331" s="46"/>
      <c r="Q1331" s="46"/>
      <c r="R1331" s="46"/>
      <c r="S1331" s="46"/>
      <c r="T1331" s="46"/>
      <c r="U1331" s="46"/>
      <c r="V1331" s="46"/>
      <c r="W1331" s="46"/>
      <c r="X1331" s="46"/>
      <c r="Y1331" s="46"/>
      <c r="Z1331" s="46"/>
      <c r="AA1331" s="46"/>
      <c r="AB1331" s="46"/>
      <c r="AC1331" s="46"/>
      <c r="AD1331" s="46"/>
      <c r="AE1331" s="46"/>
      <c r="AF1331" s="46"/>
    </row>
    <row r="1332">
      <c r="A1332" s="46"/>
      <c r="B1332" s="46"/>
      <c r="C1332" s="46"/>
      <c r="D1332" s="46"/>
      <c r="E1332" s="46"/>
      <c r="F1332" s="46"/>
      <c r="G1332" s="46"/>
      <c r="H1332" s="46"/>
      <c r="I1332" s="46"/>
      <c r="J1332" s="46"/>
      <c r="K1332" s="46"/>
      <c r="L1332" s="46"/>
      <c r="M1332" s="46"/>
      <c r="N1332" s="46"/>
      <c r="O1332" s="46"/>
      <c r="P1332" s="46"/>
      <c r="Q1332" s="46"/>
      <c r="R1332" s="46"/>
      <c r="S1332" s="46"/>
      <c r="T1332" s="46"/>
      <c r="U1332" s="46"/>
      <c r="V1332" s="46"/>
      <c r="W1332" s="46"/>
      <c r="X1332" s="46"/>
      <c r="Y1332" s="46"/>
      <c r="Z1332" s="46"/>
      <c r="AA1332" s="46"/>
      <c r="AB1332" s="46"/>
      <c r="AC1332" s="46"/>
      <c r="AD1332" s="46"/>
      <c r="AE1332" s="46"/>
      <c r="AF1332" s="46"/>
    </row>
    <row r="1333">
      <c r="A1333" s="46"/>
      <c r="B1333" s="46"/>
      <c r="C1333" s="46"/>
      <c r="D1333" s="46"/>
      <c r="E1333" s="46"/>
      <c r="F1333" s="46"/>
      <c r="G1333" s="46"/>
      <c r="H1333" s="46"/>
      <c r="I1333" s="46"/>
      <c r="J1333" s="46"/>
      <c r="K1333" s="46"/>
      <c r="L1333" s="46"/>
      <c r="M1333" s="46"/>
      <c r="N1333" s="46"/>
      <c r="O1333" s="46"/>
      <c r="P1333" s="46"/>
      <c r="Q1333" s="46"/>
      <c r="R1333" s="46"/>
      <c r="S1333" s="46"/>
      <c r="T1333" s="46"/>
      <c r="U1333" s="46"/>
      <c r="V1333" s="46"/>
      <c r="W1333" s="46"/>
      <c r="X1333" s="46"/>
      <c r="Y1333" s="46"/>
      <c r="Z1333" s="46"/>
      <c r="AA1333" s="46"/>
      <c r="AB1333" s="46"/>
      <c r="AC1333" s="46"/>
      <c r="AD1333" s="46"/>
      <c r="AE1333" s="46"/>
      <c r="AF1333" s="46"/>
    </row>
    <row r="1334">
      <c r="A1334" s="46"/>
      <c r="B1334" s="46"/>
      <c r="C1334" s="46"/>
      <c r="D1334" s="46"/>
      <c r="E1334" s="46"/>
      <c r="F1334" s="46"/>
      <c r="G1334" s="46"/>
      <c r="H1334" s="46"/>
      <c r="I1334" s="46"/>
      <c r="J1334" s="46"/>
      <c r="K1334" s="46"/>
      <c r="L1334" s="46"/>
      <c r="M1334" s="46"/>
      <c r="N1334" s="46"/>
      <c r="O1334" s="46"/>
      <c r="P1334" s="46"/>
      <c r="Q1334" s="46"/>
      <c r="R1334" s="46"/>
      <c r="S1334" s="46"/>
      <c r="T1334" s="46"/>
      <c r="U1334" s="46"/>
      <c r="V1334" s="46"/>
      <c r="W1334" s="46"/>
      <c r="X1334" s="46"/>
      <c r="Y1334" s="46"/>
      <c r="Z1334" s="46"/>
      <c r="AA1334" s="46"/>
      <c r="AB1334" s="46"/>
      <c r="AC1334" s="46"/>
      <c r="AD1334" s="46"/>
      <c r="AE1334" s="46"/>
      <c r="AF1334" s="46"/>
    </row>
    <row r="1335">
      <c r="A1335" s="46"/>
      <c r="B1335" s="46"/>
      <c r="C1335" s="46"/>
      <c r="D1335" s="46"/>
      <c r="E1335" s="46"/>
      <c r="F1335" s="46"/>
      <c r="G1335" s="46"/>
      <c r="H1335" s="46"/>
      <c r="I1335" s="46"/>
      <c r="J1335" s="46"/>
      <c r="K1335" s="46"/>
      <c r="L1335" s="46"/>
      <c r="M1335" s="46"/>
      <c r="N1335" s="46"/>
      <c r="O1335" s="46"/>
      <c r="P1335" s="46"/>
      <c r="Q1335" s="46"/>
      <c r="R1335" s="46"/>
      <c r="S1335" s="46"/>
      <c r="T1335" s="46"/>
      <c r="U1335" s="46"/>
      <c r="V1335" s="46"/>
      <c r="W1335" s="46"/>
      <c r="X1335" s="46"/>
      <c r="Y1335" s="46"/>
      <c r="Z1335" s="46"/>
      <c r="AA1335" s="46"/>
      <c r="AB1335" s="46"/>
      <c r="AC1335" s="46"/>
      <c r="AD1335" s="46"/>
      <c r="AE1335" s="46"/>
      <c r="AF1335" s="46"/>
    </row>
    <row r="1336">
      <c r="A1336" s="46"/>
      <c r="B1336" s="46"/>
      <c r="C1336" s="46"/>
      <c r="D1336" s="46"/>
      <c r="E1336" s="46"/>
      <c r="F1336" s="46"/>
      <c r="G1336" s="46"/>
      <c r="H1336" s="46"/>
      <c r="I1336" s="46"/>
      <c r="J1336" s="46"/>
      <c r="K1336" s="46"/>
      <c r="L1336" s="46"/>
      <c r="M1336" s="46"/>
      <c r="N1336" s="46"/>
      <c r="O1336" s="46"/>
      <c r="P1336" s="46"/>
      <c r="Q1336" s="46"/>
      <c r="R1336" s="46"/>
      <c r="S1336" s="46"/>
      <c r="T1336" s="46"/>
      <c r="U1336" s="46"/>
      <c r="V1336" s="46"/>
      <c r="W1336" s="46"/>
      <c r="X1336" s="46"/>
      <c r="Y1336" s="46"/>
      <c r="Z1336" s="46"/>
      <c r="AA1336" s="46"/>
      <c r="AB1336" s="46"/>
      <c r="AC1336" s="46"/>
      <c r="AD1336" s="46"/>
      <c r="AE1336" s="46"/>
      <c r="AF1336" s="46"/>
    </row>
    <row r="1337">
      <c r="A1337" s="46"/>
      <c r="B1337" s="46"/>
      <c r="C1337" s="46"/>
      <c r="D1337" s="46"/>
      <c r="E1337" s="46"/>
      <c r="F1337" s="46"/>
      <c r="G1337" s="46"/>
      <c r="H1337" s="46"/>
      <c r="I1337" s="46"/>
      <c r="J1337" s="46"/>
      <c r="K1337" s="46"/>
      <c r="L1337" s="46"/>
      <c r="M1337" s="46"/>
      <c r="N1337" s="46"/>
      <c r="O1337" s="46"/>
      <c r="P1337" s="46"/>
      <c r="Q1337" s="46"/>
      <c r="R1337" s="46"/>
      <c r="S1337" s="46"/>
      <c r="T1337" s="46"/>
      <c r="U1337" s="46"/>
      <c r="V1337" s="46"/>
      <c r="W1337" s="46"/>
      <c r="X1337" s="46"/>
      <c r="Y1337" s="46"/>
      <c r="Z1337" s="46"/>
      <c r="AA1337" s="46"/>
      <c r="AB1337" s="46"/>
      <c r="AC1337" s="46"/>
      <c r="AD1337" s="46"/>
      <c r="AE1337" s="46"/>
      <c r="AF1337" s="46"/>
    </row>
    <row r="1338">
      <c r="A1338" s="46"/>
      <c r="B1338" s="46"/>
      <c r="C1338" s="46"/>
      <c r="D1338" s="46"/>
      <c r="E1338" s="46"/>
      <c r="F1338" s="46"/>
      <c r="G1338" s="46"/>
      <c r="H1338" s="46"/>
      <c r="I1338" s="46"/>
      <c r="J1338" s="46"/>
      <c r="K1338" s="46"/>
      <c r="L1338" s="46"/>
      <c r="M1338" s="46"/>
      <c r="N1338" s="46"/>
      <c r="O1338" s="46"/>
      <c r="P1338" s="46"/>
      <c r="Q1338" s="46"/>
      <c r="R1338" s="46"/>
      <c r="S1338" s="46"/>
      <c r="T1338" s="46"/>
      <c r="U1338" s="46"/>
      <c r="V1338" s="46"/>
      <c r="W1338" s="46"/>
      <c r="X1338" s="46"/>
      <c r="Y1338" s="46"/>
      <c r="Z1338" s="46"/>
      <c r="AA1338" s="46"/>
      <c r="AB1338" s="46"/>
      <c r="AC1338" s="46"/>
      <c r="AD1338" s="46"/>
      <c r="AE1338" s="46"/>
      <c r="AF1338" s="46"/>
    </row>
    <row r="1339">
      <c r="A1339" s="46"/>
      <c r="B1339" s="46"/>
      <c r="C1339" s="46"/>
      <c r="D1339" s="46"/>
      <c r="E1339" s="46"/>
      <c r="F1339" s="46"/>
      <c r="G1339" s="46"/>
      <c r="H1339" s="46"/>
      <c r="I1339" s="46"/>
      <c r="J1339" s="46"/>
      <c r="K1339" s="46"/>
      <c r="L1339" s="46"/>
      <c r="M1339" s="46"/>
      <c r="N1339" s="46"/>
      <c r="O1339" s="46"/>
      <c r="P1339" s="46"/>
      <c r="Q1339" s="46"/>
      <c r="R1339" s="46"/>
      <c r="S1339" s="46"/>
      <c r="T1339" s="46"/>
      <c r="U1339" s="46"/>
      <c r="V1339" s="46"/>
      <c r="W1339" s="46"/>
      <c r="X1339" s="46"/>
      <c r="Y1339" s="46"/>
      <c r="Z1339" s="46"/>
      <c r="AA1339" s="46"/>
      <c r="AB1339" s="46"/>
      <c r="AC1339" s="46"/>
      <c r="AD1339" s="46"/>
      <c r="AE1339" s="46"/>
      <c r="AF1339" s="46"/>
    </row>
    <row r="1340">
      <c r="A1340" s="46"/>
      <c r="B1340" s="46"/>
      <c r="C1340" s="46"/>
      <c r="D1340" s="46"/>
      <c r="E1340" s="46"/>
      <c r="F1340" s="46"/>
      <c r="G1340" s="46"/>
      <c r="H1340" s="46"/>
      <c r="I1340" s="46"/>
      <c r="J1340" s="46"/>
      <c r="K1340" s="46"/>
      <c r="L1340" s="46"/>
      <c r="M1340" s="46"/>
      <c r="N1340" s="46"/>
      <c r="O1340" s="46"/>
      <c r="P1340" s="46"/>
      <c r="Q1340" s="46"/>
      <c r="R1340" s="46"/>
      <c r="S1340" s="46"/>
      <c r="T1340" s="46"/>
      <c r="U1340" s="46"/>
      <c r="V1340" s="46"/>
      <c r="W1340" s="46"/>
      <c r="X1340" s="46"/>
      <c r="Y1340" s="46"/>
      <c r="Z1340" s="46"/>
      <c r="AA1340" s="46"/>
      <c r="AB1340" s="46"/>
      <c r="AC1340" s="46"/>
      <c r="AD1340" s="46"/>
      <c r="AE1340" s="46"/>
      <c r="AF1340" s="46"/>
    </row>
    <row r="1341">
      <c r="A1341" s="46"/>
      <c r="B1341" s="46"/>
      <c r="C1341" s="46"/>
      <c r="D1341" s="46"/>
      <c r="E1341" s="46"/>
      <c r="F1341" s="46"/>
      <c r="G1341" s="46"/>
      <c r="H1341" s="46"/>
      <c r="I1341" s="46"/>
      <c r="J1341" s="46"/>
      <c r="K1341" s="46"/>
      <c r="L1341" s="46"/>
      <c r="M1341" s="46"/>
      <c r="N1341" s="46"/>
      <c r="O1341" s="46"/>
      <c r="P1341" s="46"/>
      <c r="Q1341" s="46"/>
      <c r="R1341" s="46"/>
      <c r="S1341" s="46"/>
      <c r="T1341" s="46"/>
      <c r="U1341" s="46"/>
      <c r="V1341" s="46"/>
      <c r="W1341" s="46"/>
      <c r="X1341" s="46"/>
      <c r="Y1341" s="46"/>
      <c r="Z1341" s="46"/>
      <c r="AA1341" s="46"/>
      <c r="AB1341" s="46"/>
      <c r="AC1341" s="46"/>
      <c r="AD1341" s="46"/>
      <c r="AE1341" s="46"/>
      <c r="AF1341" s="46"/>
    </row>
    <row r="1342">
      <c r="A1342" s="46"/>
      <c r="B1342" s="46"/>
      <c r="C1342" s="46"/>
      <c r="D1342" s="46"/>
      <c r="E1342" s="46"/>
      <c r="F1342" s="46"/>
      <c r="G1342" s="46"/>
      <c r="H1342" s="46"/>
      <c r="I1342" s="46"/>
      <c r="J1342" s="46"/>
      <c r="K1342" s="46"/>
      <c r="L1342" s="46"/>
      <c r="M1342" s="46"/>
      <c r="N1342" s="46"/>
      <c r="O1342" s="46"/>
      <c r="P1342" s="46"/>
      <c r="Q1342" s="46"/>
      <c r="R1342" s="46"/>
      <c r="S1342" s="46"/>
      <c r="T1342" s="46"/>
      <c r="U1342" s="46"/>
      <c r="V1342" s="46"/>
      <c r="W1342" s="46"/>
      <c r="X1342" s="46"/>
      <c r="Y1342" s="46"/>
      <c r="Z1342" s="46"/>
      <c r="AA1342" s="46"/>
      <c r="AB1342" s="46"/>
      <c r="AC1342" s="46"/>
      <c r="AD1342" s="46"/>
      <c r="AE1342" s="46"/>
      <c r="AF1342" s="46"/>
    </row>
    <row r="1343">
      <c r="A1343" s="46"/>
      <c r="B1343" s="46"/>
      <c r="C1343" s="46"/>
      <c r="D1343" s="46"/>
      <c r="E1343" s="46"/>
      <c r="F1343" s="46"/>
      <c r="G1343" s="46"/>
      <c r="H1343" s="46"/>
      <c r="I1343" s="46"/>
      <c r="J1343" s="46"/>
      <c r="K1343" s="46"/>
      <c r="L1343" s="46"/>
      <c r="M1343" s="46"/>
      <c r="N1343" s="46"/>
      <c r="O1343" s="46"/>
      <c r="P1343" s="46"/>
      <c r="Q1343" s="46"/>
      <c r="R1343" s="46"/>
      <c r="S1343" s="46"/>
      <c r="T1343" s="46"/>
      <c r="U1343" s="46"/>
      <c r="V1343" s="46"/>
      <c r="W1343" s="46"/>
      <c r="X1343" s="46"/>
      <c r="Y1343" s="46"/>
      <c r="Z1343" s="46"/>
      <c r="AA1343" s="46"/>
      <c r="AB1343" s="46"/>
      <c r="AC1343" s="46"/>
      <c r="AD1343" s="46"/>
      <c r="AE1343" s="46"/>
      <c r="AF1343" s="46"/>
    </row>
    <row r="1344">
      <c r="A1344" s="46"/>
      <c r="B1344" s="46"/>
      <c r="C1344" s="46"/>
      <c r="D1344" s="46"/>
      <c r="E1344" s="46"/>
      <c r="F1344" s="46"/>
      <c r="G1344" s="46"/>
      <c r="H1344" s="46"/>
      <c r="I1344" s="46"/>
      <c r="J1344" s="46"/>
      <c r="K1344" s="46"/>
      <c r="L1344" s="46"/>
      <c r="M1344" s="46"/>
      <c r="N1344" s="46"/>
      <c r="O1344" s="46"/>
      <c r="P1344" s="46"/>
      <c r="Q1344" s="46"/>
      <c r="R1344" s="46"/>
      <c r="S1344" s="46"/>
      <c r="T1344" s="46"/>
      <c r="U1344" s="46"/>
      <c r="V1344" s="46"/>
      <c r="W1344" s="46"/>
      <c r="X1344" s="46"/>
      <c r="Y1344" s="46"/>
      <c r="Z1344" s="46"/>
      <c r="AA1344" s="46"/>
      <c r="AB1344" s="46"/>
      <c r="AC1344" s="46"/>
      <c r="AD1344" s="46"/>
      <c r="AE1344" s="46"/>
      <c r="AF1344" s="46"/>
    </row>
    <row r="1345">
      <c r="A1345" s="46"/>
      <c r="B1345" s="46"/>
      <c r="C1345" s="46"/>
      <c r="D1345" s="46"/>
      <c r="E1345" s="46"/>
      <c r="F1345" s="46"/>
      <c r="G1345" s="46"/>
      <c r="H1345" s="46"/>
      <c r="I1345" s="46"/>
      <c r="J1345" s="46"/>
      <c r="K1345" s="46"/>
      <c r="L1345" s="46"/>
      <c r="M1345" s="46"/>
      <c r="N1345" s="46"/>
      <c r="O1345" s="46"/>
      <c r="P1345" s="46"/>
      <c r="Q1345" s="46"/>
      <c r="R1345" s="46"/>
      <c r="S1345" s="46"/>
      <c r="T1345" s="46"/>
      <c r="U1345" s="46"/>
      <c r="V1345" s="46"/>
      <c r="W1345" s="46"/>
      <c r="X1345" s="46"/>
      <c r="Y1345" s="46"/>
      <c r="Z1345" s="46"/>
      <c r="AA1345" s="46"/>
      <c r="AB1345" s="46"/>
      <c r="AC1345" s="46"/>
      <c r="AD1345" s="46"/>
      <c r="AE1345" s="46"/>
      <c r="AF1345" s="46"/>
    </row>
    <row r="1346">
      <c r="A1346" s="46"/>
      <c r="B1346" s="46"/>
      <c r="C1346" s="46"/>
      <c r="D1346" s="46"/>
      <c r="E1346" s="46"/>
      <c r="F1346" s="46"/>
      <c r="G1346" s="46"/>
      <c r="H1346" s="46"/>
      <c r="I1346" s="46"/>
      <c r="J1346" s="46"/>
      <c r="K1346" s="46"/>
      <c r="L1346" s="46"/>
      <c r="M1346" s="46"/>
      <c r="N1346" s="46"/>
      <c r="O1346" s="46"/>
      <c r="P1346" s="46"/>
      <c r="Q1346" s="46"/>
      <c r="R1346" s="46"/>
      <c r="S1346" s="46"/>
      <c r="T1346" s="46"/>
      <c r="U1346" s="46"/>
      <c r="V1346" s="46"/>
      <c r="W1346" s="46"/>
      <c r="X1346" s="46"/>
      <c r="Y1346" s="46"/>
      <c r="Z1346" s="46"/>
      <c r="AA1346" s="46"/>
      <c r="AB1346" s="46"/>
      <c r="AC1346" s="46"/>
      <c r="AD1346" s="46"/>
      <c r="AE1346" s="46"/>
      <c r="AF1346" s="46"/>
    </row>
    <row r="1347">
      <c r="A1347" s="46"/>
      <c r="B1347" s="46"/>
      <c r="C1347" s="46"/>
      <c r="D1347" s="46"/>
      <c r="E1347" s="46"/>
      <c r="F1347" s="46"/>
      <c r="G1347" s="46"/>
      <c r="H1347" s="46"/>
      <c r="I1347" s="46"/>
      <c r="J1347" s="46"/>
      <c r="K1347" s="46"/>
      <c r="L1347" s="46"/>
      <c r="M1347" s="46"/>
      <c r="N1347" s="46"/>
      <c r="O1347" s="46"/>
      <c r="P1347" s="46"/>
      <c r="Q1347" s="46"/>
      <c r="R1347" s="46"/>
      <c r="S1347" s="46"/>
      <c r="T1347" s="46"/>
      <c r="U1347" s="46"/>
      <c r="V1347" s="46"/>
      <c r="W1347" s="46"/>
      <c r="X1347" s="46"/>
      <c r="Y1347" s="46"/>
      <c r="Z1347" s="46"/>
      <c r="AA1347" s="46"/>
      <c r="AB1347" s="46"/>
      <c r="AC1347" s="46"/>
      <c r="AD1347" s="46"/>
      <c r="AE1347" s="46"/>
      <c r="AF1347" s="46"/>
    </row>
    <row r="1348">
      <c r="A1348" s="46"/>
      <c r="B1348" s="46"/>
      <c r="C1348" s="46"/>
      <c r="D1348" s="46"/>
      <c r="E1348" s="46"/>
      <c r="F1348" s="46"/>
      <c r="G1348" s="46"/>
      <c r="H1348" s="46"/>
      <c r="I1348" s="46"/>
      <c r="J1348" s="46"/>
      <c r="K1348" s="46"/>
      <c r="L1348" s="46"/>
      <c r="M1348" s="46"/>
      <c r="N1348" s="46"/>
      <c r="O1348" s="46"/>
      <c r="P1348" s="46"/>
      <c r="Q1348" s="46"/>
      <c r="R1348" s="46"/>
      <c r="S1348" s="46"/>
      <c r="T1348" s="46"/>
      <c r="U1348" s="46"/>
      <c r="V1348" s="46"/>
      <c r="W1348" s="46"/>
      <c r="X1348" s="46"/>
      <c r="Y1348" s="46"/>
      <c r="Z1348" s="46"/>
      <c r="AA1348" s="46"/>
      <c r="AB1348" s="46"/>
      <c r="AC1348" s="46"/>
      <c r="AD1348" s="46"/>
      <c r="AE1348" s="46"/>
      <c r="AF1348" s="46"/>
    </row>
    <row r="1349">
      <c r="A1349" s="46"/>
      <c r="B1349" s="46"/>
      <c r="C1349" s="46"/>
      <c r="D1349" s="46"/>
      <c r="E1349" s="46"/>
      <c r="F1349" s="46"/>
      <c r="G1349" s="46"/>
      <c r="H1349" s="46"/>
      <c r="I1349" s="46"/>
      <c r="J1349" s="46"/>
      <c r="K1349" s="46"/>
      <c r="L1349" s="46"/>
      <c r="M1349" s="46"/>
      <c r="N1349" s="46"/>
      <c r="O1349" s="46"/>
      <c r="P1349" s="46"/>
      <c r="Q1349" s="46"/>
      <c r="R1349" s="46"/>
      <c r="S1349" s="46"/>
      <c r="T1349" s="46"/>
      <c r="U1349" s="46"/>
      <c r="V1349" s="46"/>
      <c r="W1349" s="46"/>
      <c r="X1349" s="46"/>
      <c r="Y1349" s="46"/>
      <c r="Z1349" s="46"/>
      <c r="AA1349" s="46"/>
      <c r="AB1349" s="46"/>
      <c r="AC1349" s="46"/>
      <c r="AD1349" s="46"/>
      <c r="AE1349" s="46"/>
      <c r="AF1349" s="46"/>
    </row>
    <row r="1350">
      <c r="A1350" s="46"/>
      <c r="B1350" s="46"/>
      <c r="C1350" s="46"/>
      <c r="D1350" s="46"/>
      <c r="E1350" s="46"/>
      <c r="F1350" s="46"/>
      <c r="G1350" s="46"/>
      <c r="H1350" s="46"/>
      <c r="I1350" s="46"/>
      <c r="J1350" s="46"/>
      <c r="K1350" s="46"/>
      <c r="L1350" s="46"/>
      <c r="M1350" s="46"/>
      <c r="N1350" s="46"/>
      <c r="O1350" s="46"/>
      <c r="P1350" s="46"/>
      <c r="Q1350" s="46"/>
      <c r="R1350" s="46"/>
      <c r="S1350" s="46"/>
      <c r="T1350" s="46"/>
      <c r="U1350" s="46"/>
      <c r="V1350" s="46"/>
      <c r="W1350" s="46"/>
      <c r="X1350" s="46"/>
      <c r="Y1350" s="46"/>
      <c r="Z1350" s="46"/>
      <c r="AA1350" s="46"/>
      <c r="AB1350" s="46"/>
      <c r="AC1350" s="46"/>
      <c r="AD1350" s="46"/>
      <c r="AE1350" s="46"/>
      <c r="AF1350" s="46"/>
    </row>
    <row r="1351">
      <c r="A1351" s="46"/>
      <c r="B1351" s="46"/>
      <c r="C1351" s="46"/>
      <c r="D1351" s="46"/>
      <c r="E1351" s="46"/>
      <c r="F1351" s="46"/>
      <c r="G1351" s="46"/>
      <c r="H1351" s="46"/>
      <c r="I1351" s="46"/>
      <c r="J1351" s="46"/>
      <c r="K1351" s="46"/>
      <c r="L1351" s="46"/>
      <c r="M1351" s="46"/>
      <c r="N1351" s="46"/>
      <c r="O1351" s="46"/>
      <c r="P1351" s="46"/>
      <c r="Q1351" s="46"/>
      <c r="R1351" s="46"/>
      <c r="S1351" s="46"/>
      <c r="T1351" s="46"/>
      <c r="U1351" s="46"/>
      <c r="V1351" s="46"/>
      <c r="W1351" s="46"/>
      <c r="X1351" s="46"/>
      <c r="Y1351" s="46"/>
      <c r="Z1351" s="46"/>
      <c r="AA1351" s="46"/>
      <c r="AB1351" s="46"/>
      <c r="AC1351" s="46"/>
      <c r="AD1351" s="46"/>
      <c r="AE1351" s="46"/>
      <c r="AF1351" s="46"/>
    </row>
    <row r="1352">
      <c r="A1352" s="46"/>
      <c r="B1352" s="46"/>
      <c r="C1352" s="46"/>
      <c r="D1352" s="46"/>
      <c r="E1352" s="46"/>
      <c r="F1352" s="46"/>
      <c r="G1352" s="46"/>
      <c r="H1352" s="46"/>
      <c r="I1352" s="46"/>
      <c r="J1352" s="46"/>
      <c r="K1352" s="46"/>
      <c r="L1352" s="46"/>
      <c r="M1352" s="46"/>
      <c r="N1352" s="46"/>
      <c r="O1352" s="46"/>
      <c r="P1352" s="46"/>
      <c r="Q1352" s="46"/>
      <c r="R1352" s="46"/>
      <c r="S1352" s="46"/>
      <c r="T1352" s="46"/>
      <c r="U1352" s="46"/>
      <c r="V1352" s="46"/>
      <c r="W1352" s="46"/>
      <c r="X1352" s="46"/>
      <c r="Y1352" s="46"/>
      <c r="Z1352" s="46"/>
      <c r="AA1352" s="46"/>
      <c r="AB1352" s="46"/>
      <c r="AC1352" s="46"/>
      <c r="AD1352" s="46"/>
      <c r="AE1352" s="46"/>
      <c r="AF1352" s="46"/>
    </row>
    <row r="1353">
      <c r="A1353" s="46"/>
      <c r="B1353" s="46"/>
      <c r="C1353" s="46"/>
      <c r="D1353" s="46"/>
      <c r="E1353" s="46"/>
      <c r="F1353" s="46"/>
      <c r="G1353" s="46"/>
      <c r="H1353" s="46"/>
      <c r="I1353" s="46"/>
      <c r="J1353" s="46"/>
      <c r="K1353" s="46"/>
      <c r="L1353" s="46"/>
      <c r="M1353" s="46"/>
      <c r="N1353" s="46"/>
      <c r="O1353" s="46"/>
      <c r="P1353" s="46"/>
      <c r="Q1353" s="46"/>
      <c r="R1353" s="46"/>
      <c r="S1353" s="46"/>
      <c r="T1353" s="46"/>
      <c r="U1353" s="46"/>
      <c r="V1353" s="46"/>
      <c r="W1353" s="46"/>
      <c r="X1353" s="46"/>
      <c r="Y1353" s="46"/>
      <c r="Z1353" s="46"/>
      <c r="AA1353" s="46"/>
      <c r="AB1353" s="46"/>
      <c r="AC1353" s="46"/>
      <c r="AD1353" s="46"/>
      <c r="AE1353" s="46"/>
      <c r="AF1353" s="46"/>
    </row>
    <row r="1354">
      <c r="A1354" s="46"/>
      <c r="B1354" s="46"/>
      <c r="C1354" s="46"/>
      <c r="D1354" s="46"/>
      <c r="E1354" s="46"/>
      <c r="F1354" s="46"/>
      <c r="G1354" s="46"/>
      <c r="H1354" s="46"/>
      <c r="I1354" s="46"/>
      <c r="J1354" s="46"/>
      <c r="K1354" s="46"/>
      <c r="L1354" s="46"/>
      <c r="M1354" s="46"/>
      <c r="N1354" s="46"/>
      <c r="O1354" s="46"/>
      <c r="P1354" s="46"/>
      <c r="Q1354" s="46"/>
      <c r="R1354" s="46"/>
      <c r="S1354" s="46"/>
      <c r="T1354" s="46"/>
      <c r="U1354" s="46"/>
      <c r="V1354" s="46"/>
      <c r="W1354" s="46"/>
      <c r="X1354" s="46"/>
      <c r="Y1354" s="46"/>
      <c r="Z1354" s="46"/>
      <c r="AA1354" s="46"/>
      <c r="AB1354" s="46"/>
      <c r="AC1354" s="46"/>
      <c r="AD1354" s="46"/>
      <c r="AE1354" s="46"/>
      <c r="AF1354" s="46"/>
    </row>
    <row r="1355">
      <c r="A1355" s="46"/>
      <c r="B1355" s="46"/>
      <c r="C1355" s="46"/>
      <c r="D1355" s="46"/>
      <c r="E1355" s="46"/>
      <c r="F1355" s="46"/>
      <c r="G1355" s="46"/>
      <c r="H1355" s="46"/>
      <c r="I1355" s="46"/>
      <c r="J1355" s="46"/>
      <c r="K1355" s="46"/>
      <c r="L1355" s="46"/>
      <c r="M1355" s="46"/>
      <c r="N1355" s="46"/>
      <c r="O1355" s="46"/>
      <c r="P1355" s="46"/>
      <c r="Q1355" s="46"/>
      <c r="R1355" s="46"/>
      <c r="S1355" s="46"/>
      <c r="T1355" s="46"/>
      <c r="U1355" s="46"/>
      <c r="V1355" s="46"/>
      <c r="W1355" s="46"/>
      <c r="X1355" s="46"/>
      <c r="Y1355" s="46"/>
      <c r="Z1355" s="46"/>
      <c r="AA1355" s="46"/>
      <c r="AB1355" s="46"/>
      <c r="AC1355" s="46"/>
      <c r="AD1355" s="46"/>
      <c r="AE1355" s="46"/>
      <c r="AF1355" s="46"/>
    </row>
    <row r="1356">
      <c r="A1356" s="46"/>
      <c r="B1356" s="46"/>
      <c r="C1356" s="46"/>
      <c r="D1356" s="46"/>
      <c r="E1356" s="46"/>
      <c r="F1356" s="46"/>
      <c r="G1356" s="46"/>
      <c r="H1356" s="46"/>
      <c r="I1356" s="46"/>
      <c r="J1356" s="46"/>
      <c r="K1356" s="46"/>
      <c r="L1356" s="46"/>
      <c r="M1356" s="46"/>
      <c r="N1356" s="46"/>
      <c r="O1356" s="46"/>
      <c r="P1356" s="46"/>
      <c r="Q1356" s="46"/>
      <c r="R1356" s="46"/>
      <c r="S1356" s="46"/>
      <c r="T1356" s="46"/>
      <c r="U1356" s="46"/>
      <c r="V1356" s="46"/>
      <c r="W1356" s="46"/>
      <c r="X1356" s="46"/>
      <c r="Y1356" s="46"/>
      <c r="Z1356" s="46"/>
      <c r="AA1356" s="46"/>
      <c r="AB1356" s="46"/>
      <c r="AC1356" s="46"/>
      <c r="AD1356" s="46"/>
      <c r="AE1356" s="46"/>
      <c r="AF1356" s="46"/>
    </row>
    <row r="1357">
      <c r="A1357" s="46"/>
      <c r="B1357" s="46"/>
      <c r="C1357" s="46"/>
      <c r="D1357" s="46"/>
      <c r="E1357" s="46"/>
      <c r="F1357" s="46"/>
      <c r="G1357" s="46"/>
      <c r="H1357" s="46"/>
      <c r="I1357" s="46"/>
      <c r="J1357" s="46"/>
      <c r="K1357" s="46"/>
      <c r="L1357" s="46"/>
      <c r="M1357" s="46"/>
      <c r="N1357" s="46"/>
      <c r="O1357" s="46"/>
      <c r="P1357" s="46"/>
      <c r="Q1357" s="46"/>
      <c r="R1357" s="46"/>
      <c r="S1357" s="46"/>
      <c r="T1357" s="46"/>
      <c r="U1357" s="46"/>
      <c r="V1357" s="46"/>
      <c r="W1357" s="46"/>
      <c r="X1357" s="46"/>
      <c r="Y1357" s="46"/>
      <c r="Z1357" s="46"/>
      <c r="AA1357" s="46"/>
      <c r="AB1357" s="46"/>
      <c r="AC1357" s="46"/>
      <c r="AD1357" s="46"/>
      <c r="AE1357" s="46"/>
      <c r="AF1357" s="46"/>
    </row>
    <row r="1358">
      <c r="A1358" s="46"/>
      <c r="B1358" s="46"/>
      <c r="C1358" s="46"/>
      <c r="D1358" s="46"/>
      <c r="E1358" s="46"/>
      <c r="F1358" s="46"/>
      <c r="G1358" s="46"/>
      <c r="H1358" s="46"/>
      <c r="I1358" s="46"/>
      <c r="J1358" s="46"/>
      <c r="K1358" s="46"/>
      <c r="L1358" s="46"/>
      <c r="M1358" s="46"/>
      <c r="N1358" s="46"/>
      <c r="O1358" s="46"/>
      <c r="P1358" s="46"/>
      <c r="Q1358" s="46"/>
      <c r="R1358" s="46"/>
      <c r="S1358" s="46"/>
      <c r="T1358" s="46"/>
      <c r="U1358" s="46"/>
      <c r="V1358" s="46"/>
      <c r="W1358" s="46"/>
      <c r="X1358" s="46"/>
      <c r="Y1358" s="46"/>
      <c r="Z1358" s="46"/>
      <c r="AA1358" s="46"/>
      <c r="AB1358" s="46"/>
      <c r="AC1358" s="46"/>
      <c r="AD1358" s="46"/>
      <c r="AE1358" s="46"/>
      <c r="AF1358" s="46"/>
    </row>
    <row r="1359">
      <c r="A1359" s="46"/>
      <c r="B1359" s="46"/>
      <c r="C1359" s="46"/>
      <c r="D1359" s="46"/>
      <c r="E1359" s="46"/>
      <c r="F1359" s="46"/>
      <c r="G1359" s="46"/>
      <c r="H1359" s="46"/>
      <c r="I1359" s="46"/>
      <c r="J1359" s="46"/>
      <c r="K1359" s="46"/>
      <c r="L1359" s="46"/>
      <c r="M1359" s="46"/>
      <c r="N1359" s="46"/>
      <c r="O1359" s="46"/>
      <c r="P1359" s="46"/>
      <c r="Q1359" s="46"/>
      <c r="R1359" s="46"/>
      <c r="S1359" s="46"/>
      <c r="T1359" s="46"/>
      <c r="U1359" s="46"/>
      <c r="V1359" s="46"/>
      <c r="W1359" s="46"/>
      <c r="X1359" s="46"/>
      <c r="Y1359" s="46"/>
      <c r="Z1359" s="46"/>
      <c r="AA1359" s="46"/>
      <c r="AB1359" s="46"/>
      <c r="AC1359" s="46"/>
      <c r="AD1359" s="46"/>
      <c r="AE1359" s="46"/>
      <c r="AF1359" s="46"/>
    </row>
    <row r="1360">
      <c r="A1360" s="46"/>
      <c r="B1360" s="46"/>
      <c r="C1360" s="46"/>
      <c r="D1360" s="46"/>
      <c r="E1360" s="46"/>
      <c r="F1360" s="46"/>
      <c r="G1360" s="46"/>
      <c r="H1360" s="46"/>
      <c r="I1360" s="46"/>
      <c r="J1360" s="46"/>
      <c r="K1360" s="46"/>
      <c r="L1360" s="46"/>
      <c r="M1360" s="46"/>
      <c r="N1360" s="46"/>
      <c r="O1360" s="46"/>
      <c r="P1360" s="46"/>
      <c r="Q1360" s="46"/>
      <c r="R1360" s="46"/>
      <c r="S1360" s="46"/>
      <c r="T1360" s="46"/>
      <c r="U1360" s="46"/>
      <c r="V1360" s="46"/>
      <c r="W1360" s="46"/>
      <c r="X1360" s="46"/>
      <c r="Y1360" s="46"/>
      <c r="Z1360" s="46"/>
      <c r="AA1360" s="46"/>
      <c r="AB1360" s="46"/>
      <c r="AC1360" s="46"/>
      <c r="AD1360" s="46"/>
      <c r="AE1360" s="46"/>
      <c r="AF1360" s="46"/>
    </row>
    <row r="1361">
      <c r="A1361" s="46"/>
      <c r="B1361" s="46"/>
      <c r="C1361" s="46"/>
      <c r="D1361" s="46"/>
      <c r="E1361" s="46"/>
      <c r="F1361" s="46"/>
      <c r="G1361" s="46"/>
      <c r="H1361" s="46"/>
      <c r="I1361" s="46"/>
      <c r="J1361" s="46"/>
      <c r="K1361" s="46"/>
      <c r="L1361" s="46"/>
      <c r="M1361" s="46"/>
      <c r="N1361" s="46"/>
      <c r="O1361" s="46"/>
      <c r="P1361" s="46"/>
      <c r="Q1361" s="46"/>
      <c r="R1361" s="46"/>
      <c r="S1361" s="46"/>
      <c r="T1361" s="46"/>
      <c r="U1361" s="46"/>
      <c r="V1361" s="46"/>
      <c r="W1361" s="46"/>
      <c r="X1361" s="46"/>
      <c r="Y1361" s="46"/>
      <c r="Z1361" s="46"/>
      <c r="AA1361" s="46"/>
      <c r="AB1361" s="46"/>
      <c r="AC1361" s="46"/>
      <c r="AD1361" s="46"/>
      <c r="AE1361" s="46"/>
      <c r="AF1361" s="46"/>
    </row>
    <row r="1362">
      <c r="A1362" s="46"/>
      <c r="B1362" s="46"/>
      <c r="C1362" s="46"/>
      <c r="D1362" s="46"/>
      <c r="E1362" s="46"/>
      <c r="F1362" s="46"/>
      <c r="G1362" s="46"/>
      <c r="H1362" s="46"/>
      <c r="I1362" s="46"/>
      <c r="J1362" s="46"/>
      <c r="K1362" s="46"/>
      <c r="L1362" s="46"/>
      <c r="M1362" s="46"/>
      <c r="N1362" s="46"/>
      <c r="O1362" s="46"/>
      <c r="P1362" s="46"/>
      <c r="Q1362" s="46"/>
      <c r="R1362" s="46"/>
      <c r="S1362" s="46"/>
      <c r="T1362" s="46"/>
      <c r="U1362" s="46"/>
      <c r="V1362" s="46"/>
      <c r="W1362" s="46"/>
      <c r="X1362" s="46"/>
      <c r="Y1362" s="46"/>
      <c r="Z1362" s="46"/>
      <c r="AA1362" s="46"/>
      <c r="AB1362" s="46"/>
      <c r="AC1362" s="46"/>
      <c r="AD1362" s="46"/>
      <c r="AE1362" s="46"/>
      <c r="AF1362" s="46"/>
    </row>
    <row r="1363">
      <c r="A1363" s="46"/>
      <c r="B1363" s="46"/>
      <c r="C1363" s="46"/>
      <c r="D1363" s="46"/>
      <c r="E1363" s="46"/>
      <c r="F1363" s="46"/>
      <c r="G1363" s="46"/>
      <c r="H1363" s="46"/>
      <c r="I1363" s="46"/>
      <c r="J1363" s="46"/>
      <c r="K1363" s="46"/>
      <c r="L1363" s="46"/>
      <c r="M1363" s="46"/>
      <c r="N1363" s="46"/>
      <c r="O1363" s="46"/>
      <c r="P1363" s="46"/>
      <c r="Q1363" s="46"/>
      <c r="R1363" s="46"/>
      <c r="S1363" s="46"/>
      <c r="T1363" s="46"/>
      <c r="U1363" s="46"/>
      <c r="V1363" s="46"/>
      <c r="W1363" s="46"/>
      <c r="X1363" s="46"/>
      <c r="Y1363" s="46"/>
      <c r="Z1363" s="46"/>
      <c r="AA1363" s="46"/>
      <c r="AB1363" s="46"/>
      <c r="AC1363" s="46"/>
      <c r="AD1363" s="46"/>
      <c r="AE1363" s="46"/>
      <c r="AF1363" s="46"/>
    </row>
    <row r="1364">
      <c r="A1364" s="46"/>
      <c r="B1364" s="46"/>
      <c r="C1364" s="46"/>
      <c r="D1364" s="46"/>
      <c r="E1364" s="46"/>
      <c r="F1364" s="46"/>
      <c r="G1364" s="46"/>
      <c r="H1364" s="46"/>
      <c r="I1364" s="46"/>
      <c r="J1364" s="46"/>
      <c r="K1364" s="46"/>
      <c r="L1364" s="46"/>
      <c r="M1364" s="46"/>
      <c r="N1364" s="46"/>
      <c r="O1364" s="46"/>
      <c r="P1364" s="46"/>
      <c r="Q1364" s="46"/>
      <c r="R1364" s="46"/>
      <c r="S1364" s="46"/>
      <c r="T1364" s="46"/>
      <c r="U1364" s="46"/>
      <c r="V1364" s="46"/>
      <c r="W1364" s="46"/>
      <c r="X1364" s="46"/>
      <c r="Y1364" s="46"/>
      <c r="Z1364" s="46"/>
      <c r="AA1364" s="46"/>
      <c r="AB1364" s="46"/>
      <c r="AC1364" s="46"/>
      <c r="AD1364" s="46"/>
      <c r="AE1364" s="46"/>
      <c r="AF1364" s="46"/>
    </row>
    <row r="1365">
      <c r="A1365" s="46"/>
      <c r="B1365" s="46"/>
      <c r="C1365" s="46"/>
      <c r="D1365" s="46"/>
      <c r="E1365" s="46"/>
      <c r="F1365" s="46"/>
      <c r="G1365" s="46"/>
      <c r="H1365" s="46"/>
      <c r="I1365" s="46"/>
      <c r="J1365" s="46"/>
      <c r="K1365" s="46"/>
      <c r="L1365" s="46"/>
      <c r="M1365" s="46"/>
      <c r="N1365" s="46"/>
      <c r="O1365" s="46"/>
      <c r="P1365" s="46"/>
      <c r="Q1365" s="46"/>
      <c r="R1365" s="46"/>
      <c r="S1365" s="46"/>
      <c r="T1365" s="46"/>
      <c r="U1365" s="46"/>
      <c r="V1365" s="46"/>
      <c r="W1365" s="46"/>
      <c r="X1365" s="46"/>
      <c r="Y1365" s="46"/>
      <c r="Z1365" s="46"/>
      <c r="AA1365" s="46"/>
      <c r="AB1365" s="46"/>
      <c r="AC1365" s="46"/>
      <c r="AD1365" s="46"/>
      <c r="AE1365" s="46"/>
      <c r="AF1365" s="46"/>
    </row>
    <row r="1366">
      <c r="A1366" s="46"/>
      <c r="B1366" s="46"/>
      <c r="C1366" s="46"/>
      <c r="D1366" s="46"/>
      <c r="E1366" s="46"/>
      <c r="F1366" s="46"/>
      <c r="G1366" s="46"/>
      <c r="H1366" s="46"/>
      <c r="I1366" s="46"/>
      <c r="J1366" s="46"/>
      <c r="K1366" s="46"/>
      <c r="L1366" s="46"/>
      <c r="M1366" s="46"/>
      <c r="N1366" s="46"/>
      <c r="O1366" s="46"/>
      <c r="P1366" s="46"/>
      <c r="Q1366" s="46"/>
      <c r="R1366" s="46"/>
      <c r="S1366" s="46"/>
      <c r="T1366" s="46"/>
      <c r="U1366" s="46"/>
      <c r="V1366" s="46"/>
      <c r="W1366" s="46"/>
      <c r="X1366" s="46"/>
      <c r="Y1366" s="46"/>
      <c r="Z1366" s="46"/>
      <c r="AA1366" s="46"/>
      <c r="AB1366" s="46"/>
      <c r="AC1366" s="46"/>
      <c r="AD1366" s="46"/>
      <c r="AE1366" s="46"/>
      <c r="AF1366" s="46"/>
    </row>
    <row r="1367">
      <c r="A1367" s="46"/>
      <c r="B1367" s="46"/>
      <c r="C1367" s="46"/>
      <c r="D1367" s="46"/>
      <c r="E1367" s="46"/>
      <c r="F1367" s="46"/>
      <c r="G1367" s="46"/>
      <c r="H1367" s="46"/>
      <c r="I1367" s="46"/>
      <c r="J1367" s="46"/>
      <c r="K1367" s="46"/>
      <c r="L1367" s="46"/>
      <c r="M1367" s="46"/>
      <c r="N1367" s="46"/>
      <c r="O1367" s="46"/>
      <c r="P1367" s="46"/>
      <c r="Q1367" s="46"/>
      <c r="R1367" s="46"/>
      <c r="S1367" s="46"/>
      <c r="T1367" s="46"/>
      <c r="U1367" s="46"/>
      <c r="V1367" s="46"/>
      <c r="W1367" s="46"/>
      <c r="X1367" s="46"/>
      <c r="Y1367" s="46"/>
      <c r="Z1367" s="46"/>
      <c r="AA1367" s="46"/>
      <c r="AB1367" s="46"/>
      <c r="AC1367" s="46"/>
      <c r="AD1367" s="46"/>
      <c r="AE1367" s="46"/>
      <c r="AF1367" s="46"/>
    </row>
    <row r="1368">
      <c r="A1368" s="46"/>
      <c r="B1368" s="46"/>
      <c r="C1368" s="46"/>
      <c r="D1368" s="46"/>
      <c r="E1368" s="46"/>
      <c r="F1368" s="46"/>
      <c r="G1368" s="46"/>
      <c r="H1368" s="46"/>
      <c r="I1368" s="46"/>
      <c r="J1368" s="46"/>
      <c r="K1368" s="46"/>
      <c r="L1368" s="46"/>
      <c r="M1368" s="46"/>
      <c r="N1368" s="46"/>
      <c r="O1368" s="46"/>
      <c r="P1368" s="46"/>
      <c r="Q1368" s="46"/>
      <c r="R1368" s="46"/>
      <c r="S1368" s="46"/>
      <c r="T1368" s="46"/>
      <c r="U1368" s="46"/>
      <c r="V1368" s="46"/>
      <c r="W1368" s="46"/>
      <c r="X1368" s="46"/>
      <c r="Y1368" s="46"/>
      <c r="Z1368" s="46"/>
      <c r="AA1368" s="46"/>
      <c r="AB1368" s="46"/>
      <c r="AC1368" s="46"/>
      <c r="AD1368" s="46"/>
      <c r="AE1368" s="46"/>
      <c r="AF1368" s="46"/>
    </row>
    <row r="1369">
      <c r="A1369" s="46"/>
      <c r="B1369" s="46"/>
      <c r="C1369" s="46"/>
      <c r="D1369" s="46"/>
      <c r="E1369" s="46"/>
      <c r="F1369" s="46"/>
      <c r="G1369" s="46"/>
      <c r="H1369" s="46"/>
      <c r="I1369" s="46"/>
      <c r="J1369" s="46"/>
      <c r="K1369" s="46"/>
      <c r="L1369" s="46"/>
      <c r="M1369" s="46"/>
      <c r="N1369" s="46"/>
      <c r="O1369" s="46"/>
      <c r="P1369" s="46"/>
      <c r="Q1369" s="46"/>
      <c r="R1369" s="46"/>
      <c r="S1369" s="46"/>
      <c r="T1369" s="46"/>
      <c r="U1369" s="46"/>
      <c r="V1369" s="46"/>
      <c r="W1369" s="46"/>
      <c r="X1369" s="46"/>
      <c r="Y1369" s="46"/>
      <c r="Z1369" s="46"/>
      <c r="AA1369" s="46"/>
      <c r="AB1369" s="46"/>
      <c r="AC1369" s="46"/>
      <c r="AD1369" s="46"/>
      <c r="AE1369" s="46"/>
      <c r="AF1369" s="46"/>
    </row>
    <row r="1370">
      <c r="A1370" s="46"/>
      <c r="B1370" s="46"/>
      <c r="C1370" s="46"/>
      <c r="D1370" s="46"/>
      <c r="E1370" s="46"/>
      <c r="F1370" s="46"/>
      <c r="G1370" s="46"/>
      <c r="H1370" s="46"/>
      <c r="I1370" s="46"/>
      <c r="J1370" s="46"/>
      <c r="K1370" s="46"/>
      <c r="L1370" s="46"/>
      <c r="M1370" s="46"/>
      <c r="N1370" s="46"/>
      <c r="O1370" s="46"/>
      <c r="P1370" s="46"/>
      <c r="Q1370" s="46"/>
      <c r="R1370" s="46"/>
      <c r="S1370" s="46"/>
      <c r="T1370" s="46"/>
      <c r="U1370" s="46"/>
      <c r="V1370" s="46"/>
      <c r="W1370" s="46"/>
      <c r="X1370" s="46"/>
      <c r="Y1370" s="46"/>
      <c r="Z1370" s="46"/>
      <c r="AA1370" s="46"/>
      <c r="AB1370" s="46"/>
      <c r="AC1370" s="46"/>
      <c r="AD1370" s="46"/>
      <c r="AE1370" s="46"/>
      <c r="AF1370" s="46"/>
    </row>
    <row r="1371">
      <c r="A1371" s="46"/>
      <c r="B1371" s="46"/>
      <c r="C1371" s="46"/>
      <c r="D1371" s="46"/>
      <c r="E1371" s="46"/>
      <c r="F1371" s="46"/>
      <c r="G1371" s="46"/>
      <c r="H1371" s="46"/>
      <c r="I1371" s="46"/>
      <c r="J1371" s="46"/>
      <c r="K1371" s="46"/>
      <c r="L1371" s="46"/>
      <c r="M1371" s="46"/>
      <c r="N1371" s="46"/>
      <c r="O1371" s="46"/>
      <c r="P1371" s="46"/>
      <c r="Q1371" s="46"/>
      <c r="R1371" s="46"/>
      <c r="S1371" s="46"/>
      <c r="T1371" s="46"/>
      <c r="U1371" s="46"/>
      <c r="V1371" s="46"/>
      <c r="W1371" s="46"/>
      <c r="X1371" s="46"/>
      <c r="Y1371" s="46"/>
      <c r="Z1371" s="46"/>
      <c r="AA1371" s="46"/>
      <c r="AB1371" s="46"/>
      <c r="AC1371" s="46"/>
      <c r="AD1371" s="46"/>
      <c r="AE1371" s="46"/>
      <c r="AF1371" s="46"/>
    </row>
    <row r="1372">
      <c r="A1372" s="46"/>
      <c r="B1372" s="46"/>
      <c r="C1372" s="46"/>
      <c r="D1372" s="46"/>
      <c r="E1372" s="46"/>
      <c r="F1372" s="46"/>
      <c r="G1372" s="46"/>
      <c r="H1372" s="46"/>
      <c r="I1372" s="46"/>
      <c r="J1372" s="46"/>
      <c r="K1372" s="46"/>
      <c r="L1372" s="46"/>
      <c r="M1372" s="46"/>
      <c r="N1372" s="46"/>
      <c r="O1372" s="46"/>
      <c r="P1372" s="46"/>
      <c r="Q1372" s="46"/>
      <c r="R1372" s="46"/>
      <c r="S1372" s="46"/>
      <c r="T1372" s="46"/>
      <c r="U1372" s="46"/>
      <c r="V1372" s="46"/>
      <c r="W1372" s="46"/>
      <c r="X1372" s="46"/>
      <c r="Y1372" s="46"/>
      <c r="Z1372" s="46"/>
      <c r="AA1372" s="46"/>
      <c r="AB1372" s="46"/>
      <c r="AC1372" s="46"/>
      <c r="AD1372" s="46"/>
      <c r="AE1372" s="46"/>
      <c r="AF1372" s="46"/>
    </row>
    <row r="1373">
      <c r="A1373" s="46"/>
      <c r="B1373" s="46"/>
      <c r="C1373" s="46"/>
      <c r="D1373" s="46"/>
      <c r="E1373" s="46"/>
      <c r="F1373" s="46"/>
      <c r="G1373" s="46"/>
      <c r="H1373" s="46"/>
      <c r="I1373" s="46"/>
      <c r="J1373" s="46"/>
      <c r="K1373" s="46"/>
      <c r="L1373" s="46"/>
      <c r="M1373" s="46"/>
      <c r="N1373" s="46"/>
      <c r="O1373" s="46"/>
      <c r="P1373" s="46"/>
      <c r="Q1373" s="46"/>
      <c r="R1373" s="46"/>
      <c r="S1373" s="46"/>
      <c r="T1373" s="46"/>
      <c r="U1373" s="46"/>
      <c r="V1373" s="46"/>
      <c r="W1373" s="46"/>
      <c r="X1373" s="46"/>
      <c r="Y1373" s="46"/>
      <c r="Z1373" s="46"/>
      <c r="AA1373" s="46"/>
      <c r="AB1373" s="46"/>
      <c r="AC1373" s="46"/>
      <c r="AD1373" s="46"/>
      <c r="AE1373" s="46"/>
      <c r="AF1373" s="46"/>
    </row>
    <row r="1374">
      <c r="A1374" s="46"/>
      <c r="B1374" s="46"/>
      <c r="C1374" s="46"/>
      <c r="D1374" s="46"/>
      <c r="E1374" s="46"/>
      <c r="F1374" s="46"/>
      <c r="G1374" s="46"/>
      <c r="H1374" s="46"/>
      <c r="I1374" s="46"/>
      <c r="J1374" s="46"/>
      <c r="K1374" s="46"/>
      <c r="L1374" s="46"/>
      <c r="M1374" s="46"/>
      <c r="N1374" s="46"/>
      <c r="O1374" s="46"/>
      <c r="P1374" s="46"/>
      <c r="Q1374" s="46"/>
      <c r="R1374" s="46"/>
      <c r="S1374" s="46"/>
      <c r="T1374" s="46"/>
      <c r="U1374" s="46"/>
      <c r="V1374" s="46"/>
      <c r="W1374" s="46"/>
      <c r="X1374" s="46"/>
      <c r="Y1374" s="46"/>
      <c r="Z1374" s="46"/>
      <c r="AA1374" s="46"/>
      <c r="AB1374" s="46"/>
      <c r="AC1374" s="46"/>
      <c r="AD1374" s="46"/>
      <c r="AE1374" s="46"/>
      <c r="AF1374" s="46"/>
    </row>
    <row r="1375">
      <c r="A1375" s="46"/>
      <c r="B1375" s="46"/>
      <c r="C1375" s="46"/>
      <c r="D1375" s="46"/>
      <c r="E1375" s="46"/>
      <c r="F1375" s="46"/>
      <c r="G1375" s="46"/>
      <c r="H1375" s="46"/>
      <c r="I1375" s="46"/>
      <c r="J1375" s="46"/>
      <c r="K1375" s="46"/>
      <c r="L1375" s="46"/>
      <c r="M1375" s="46"/>
      <c r="N1375" s="46"/>
      <c r="O1375" s="46"/>
      <c r="P1375" s="46"/>
      <c r="Q1375" s="46"/>
      <c r="R1375" s="46"/>
      <c r="S1375" s="46"/>
      <c r="T1375" s="46"/>
      <c r="U1375" s="46"/>
      <c r="V1375" s="46"/>
      <c r="W1375" s="46"/>
      <c r="X1375" s="46"/>
      <c r="Y1375" s="46"/>
      <c r="Z1375" s="46"/>
      <c r="AA1375" s="46"/>
      <c r="AB1375" s="46"/>
      <c r="AC1375" s="46"/>
      <c r="AD1375" s="46"/>
      <c r="AE1375" s="46"/>
      <c r="AF1375" s="46"/>
    </row>
    <row r="1376">
      <c r="A1376" s="46"/>
      <c r="B1376" s="46"/>
      <c r="C1376" s="46"/>
      <c r="D1376" s="46"/>
      <c r="E1376" s="46"/>
      <c r="F1376" s="46"/>
      <c r="G1376" s="46"/>
      <c r="H1376" s="46"/>
      <c r="I1376" s="46"/>
      <c r="J1376" s="46"/>
      <c r="K1376" s="46"/>
      <c r="L1376" s="46"/>
      <c r="M1376" s="46"/>
      <c r="N1376" s="46"/>
      <c r="O1376" s="46"/>
      <c r="P1376" s="46"/>
      <c r="Q1376" s="46"/>
      <c r="R1376" s="46"/>
      <c r="S1376" s="46"/>
      <c r="T1376" s="46"/>
      <c r="U1376" s="46"/>
      <c r="V1376" s="46"/>
      <c r="W1376" s="46"/>
      <c r="X1376" s="46"/>
      <c r="Y1376" s="46"/>
      <c r="Z1376" s="46"/>
      <c r="AA1376" s="46"/>
      <c r="AB1376" s="46"/>
      <c r="AC1376" s="46"/>
      <c r="AD1376" s="46"/>
      <c r="AE1376" s="46"/>
      <c r="AF1376" s="46"/>
    </row>
    <row r="1377">
      <c r="A1377" s="46"/>
      <c r="B1377" s="46"/>
      <c r="C1377" s="46"/>
      <c r="D1377" s="46"/>
      <c r="E1377" s="46"/>
      <c r="F1377" s="46"/>
      <c r="G1377" s="46"/>
      <c r="H1377" s="46"/>
      <c r="I1377" s="46"/>
      <c r="J1377" s="46"/>
      <c r="K1377" s="46"/>
      <c r="L1377" s="46"/>
      <c r="M1377" s="46"/>
      <c r="N1377" s="46"/>
      <c r="O1377" s="46"/>
      <c r="P1377" s="46"/>
      <c r="Q1377" s="46"/>
      <c r="R1377" s="46"/>
      <c r="S1377" s="46"/>
      <c r="T1377" s="46"/>
      <c r="U1377" s="46"/>
      <c r="V1377" s="46"/>
      <c r="W1377" s="46"/>
      <c r="X1377" s="46"/>
      <c r="Y1377" s="46"/>
      <c r="Z1377" s="46"/>
      <c r="AA1377" s="46"/>
      <c r="AB1377" s="46"/>
      <c r="AC1377" s="46"/>
      <c r="AD1377" s="46"/>
      <c r="AE1377" s="46"/>
      <c r="AF1377" s="46"/>
    </row>
    <row r="1378">
      <c r="A1378" s="46"/>
      <c r="B1378" s="46"/>
      <c r="C1378" s="46"/>
      <c r="D1378" s="46"/>
      <c r="E1378" s="46"/>
      <c r="F1378" s="46"/>
      <c r="G1378" s="46"/>
      <c r="H1378" s="46"/>
      <c r="I1378" s="46"/>
      <c r="J1378" s="46"/>
      <c r="K1378" s="46"/>
      <c r="L1378" s="46"/>
      <c r="M1378" s="46"/>
      <c r="N1378" s="46"/>
      <c r="O1378" s="46"/>
      <c r="P1378" s="46"/>
      <c r="Q1378" s="46"/>
      <c r="R1378" s="46"/>
      <c r="S1378" s="46"/>
      <c r="T1378" s="46"/>
      <c r="U1378" s="46"/>
      <c r="V1378" s="46"/>
      <c r="W1378" s="46"/>
      <c r="X1378" s="46"/>
      <c r="Y1378" s="46"/>
      <c r="Z1378" s="46"/>
      <c r="AA1378" s="46"/>
      <c r="AB1378" s="46"/>
      <c r="AC1378" s="46"/>
      <c r="AD1378" s="46"/>
      <c r="AE1378" s="46"/>
      <c r="AF1378" s="46"/>
    </row>
    <row r="1379">
      <c r="A1379" s="46"/>
      <c r="B1379" s="46"/>
      <c r="C1379" s="46"/>
      <c r="D1379" s="46"/>
      <c r="E1379" s="46"/>
      <c r="F1379" s="46"/>
      <c r="G1379" s="46"/>
      <c r="H1379" s="46"/>
      <c r="I1379" s="46"/>
      <c r="J1379" s="46"/>
      <c r="K1379" s="46"/>
      <c r="L1379" s="46"/>
      <c r="M1379" s="46"/>
      <c r="N1379" s="46"/>
      <c r="O1379" s="46"/>
      <c r="P1379" s="46"/>
      <c r="Q1379" s="46"/>
      <c r="R1379" s="46"/>
      <c r="S1379" s="46"/>
      <c r="T1379" s="46"/>
      <c r="U1379" s="46"/>
      <c r="V1379" s="46"/>
      <c r="W1379" s="46"/>
      <c r="X1379" s="46"/>
      <c r="Y1379" s="46"/>
      <c r="Z1379" s="46"/>
      <c r="AA1379" s="46"/>
      <c r="AB1379" s="46"/>
      <c r="AC1379" s="46"/>
      <c r="AD1379" s="46"/>
      <c r="AE1379" s="46"/>
      <c r="AF1379" s="46"/>
    </row>
    <row r="1380">
      <c r="A1380" s="46"/>
      <c r="B1380" s="46"/>
      <c r="C1380" s="46"/>
      <c r="D1380" s="46"/>
      <c r="E1380" s="46"/>
      <c r="F1380" s="46"/>
      <c r="G1380" s="46"/>
      <c r="H1380" s="46"/>
      <c r="I1380" s="46"/>
      <c r="J1380" s="46"/>
      <c r="K1380" s="46"/>
      <c r="L1380" s="46"/>
      <c r="M1380" s="46"/>
      <c r="N1380" s="46"/>
      <c r="O1380" s="46"/>
      <c r="P1380" s="46"/>
      <c r="Q1380" s="46"/>
      <c r="R1380" s="46"/>
      <c r="S1380" s="46"/>
      <c r="T1380" s="46"/>
      <c r="U1380" s="46"/>
      <c r="V1380" s="46"/>
      <c r="W1380" s="46"/>
      <c r="X1380" s="46"/>
      <c r="Y1380" s="46"/>
      <c r="Z1380" s="46"/>
      <c r="AA1380" s="46"/>
      <c r="AB1380" s="46"/>
      <c r="AC1380" s="46"/>
      <c r="AD1380" s="46"/>
      <c r="AE1380" s="46"/>
      <c r="AF1380" s="46"/>
    </row>
    <row r="1381">
      <c r="A1381" s="46"/>
      <c r="B1381" s="46"/>
      <c r="C1381" s="46"/>
      <c r="D1381" s="46"/>
      <c r="E1381" s="46"/>
      <c r="F1381" s="46"/>
      <c r="G1381" s="46"/>
      <c r="H1381" s="46"/>
      <c r="I1381" s="46"/>
      <c r="J1381" s="46"/>
      <c r="K1381" s="46"/>
      <c r="L1381" s="46"/>
      <c r="M1381" s="46"/>
      <c r="N1381" s="46"/>
      <c r="O1381" s="46"/>
      <c r="P1381" s="46"/>
      <c r="Q1381" s="46"/>
      <c r="R1381" s="46"/>
      <c r="S1381" s="46"/>
      <c r="T1381" s="46"/>
      <c r="U1381" s="46"/>
      <c r="V1381" s="46"/>
      <c r="W1381" s="46"/>
      <c r="X1381" s="46"/>
      <c r="Y1381" s="46"/>
      <c r="Z1381" s="46"/>
      <c r="AA1381" s="46"/>
      <c r="AB1381" s="46"/>
      <c r="AC1381" s="46"/>
      <c r="AD1381" s="46"/>
      <c r="AE1381" s="46"/>
      <c r="AF1381" s="46"/>
    </row>
    <row r="1382">
      <c r="A1382" s="46"/>
      <c r="B1382" s="46"/>
      <c r="C1382" s="46"/>
      <c r="D1382" s="46"/>
      <c r="E1382" s="46"/>
      <c r="F1382" s="46"/>
      <c r="G1382" s="46"/>
      <c r="H1382" s="46"/>
      <c r="I1382" s="46"/>
      <c r="J1382" s="46"/>
      <c r="K1382" s="46"/>
      <c r="L1382" s="46"/>
      <c r="M1382" s="46"/>
      <c r="N1382" s="46"/>
      <c r="O1382" s="46"/>
      <c r="P1382" s="46"/>
      <c r="Q1382" s="46"/>
      <c r="R1382" s="46"/>
      <c r="S1382" s="46"/>
      <c r="T1382" s="46"/>
      <c r="U1382" s="46"/>
      <c r="V1382" s="46"/>
      <c r="W1382" s="46"/>
      <c r="X1382" s="46"/>
      <c r="Y1382" s="46"/>
      <c r="Z1382" s="46"/>
      <c r="AA1382" s="46"/>
      <c r="AB1382" s="46"/>
      <c r="AC1382" s="46"/>
      <c r="AD1382" s="46"/>
      <c r="AE1382" s="46"/>
      <c r="AF1382" s="46"/>
    </row>
    <row r="1383">
      <c r="A1383" s="46"/>
      <c r="B1383" s="46"/>
      <c r="C1383" s="46"/>
      <c r="D1383" s="46"/>
      <c r="E1383" s="46"/>
      <c r="F1383" s="46"/>
      <c r="G1383" s="46"/>
      <c r="H1383" s="46"/>
      <c r="I1383" s="46"/>
      <c r="J1383" s="46"/>
      <c r="K1383" s="46"/>
      <c r="L1383" s="46"/>
      <c r="M1383" s="46"/>
      <c r="N1383" s="46"/>
      <c r="O1383" s="46"/>
      <c r="P1383" s="46"/>
      <c r="Q1383" s="46"/>
      <c r="R1383" s="46"/>
      <c r="S1383" s="46"/>
      <c r="T1383" s="46"/>
      <c r="U1383" s="46"/>
      <c r="V1383" s="46"/>
      <c r="W1383" s="46"/>
      <c r="X1383" s="46"/>
      <c r="Y1383" s="46"/>
      <c r="Z1383" s="46"/>
      <c r="AA1383" s="46"/>
      <c r="AB1383" s="46"/>
      <c r="AC1383" s="46"/>
      <c r="AD1383" s="46"/>
      <c r="AE1383" s="46"/>
      <c r="AF1383" s="46"/>
    </row>
    <row r="1384">
      <c r="A1384" s="46"/>
      <c r="B1384" s="46"/>
      <c r="C1384" s="46"/>
      <c r="D1384" s="46"/>
      <c r="E1384" s="46"/>
      <c r="F1384" s="46"/>
      <c r="G1384" s="46"/>
      <c r="H1384" s="46"/>
      <c r="I1384" s="46"/>
      <c r="J1384" s="46"/>
      <c r="K1384" s="46"/>
      <c r="L1384" s="46"/>
      <c r="M1384" s="46"/>
      <c r="N1384" s="46"/>
      <c r="O1384" s="46"/>
      <c r="P1384" s="46"/>
      <c r="Q1384" s="46"/>
      <c r="R1384" s="46"/>
      <c r="S1384" s="46"/>
      <c r="T1384" s="46"/>
      <c r="U1384" s="46"/>
      <c r="V1384" s="46"/>
      <c r="W1384" s="46"/>
      <c r="X1384" s="46"/>
      <c r="Y1384" s="46"/>
      <c r="Z1384" s="46"/>
      <c r="AA1384" s="46"/>
      <c r="AB1384" s="46"/>
      <c r="AC1384" s="46"/>
      <c r="AD1384" s="46"/>
      <c r="AE1384" s="46"/>
      <c r="AF1384" s="46"/>
    </row>
    <row r="1385">
      <c r="A1385" s="46"/>
      <c r="B1385" s="46"/>
      <c r="C1385" s="46"/>
      <c r="D1385" s="46"/>
      <c r="E1385" s="46"/>
      <c r="F1385" s="46"/>
      <c r="G1385" s="46"/>
      <c r="H1385" s="46"/>
      <c r="I1385" s="46"/>
      <c r="J1385" s="46"/>
      <c r="K1385" s="46"/>
      <c r="L1385" s="46"/>
      <c r="M1385" s="46"/>
      <c r="N1385" s="46"/>
      <c r="O1385" s="46"/>
      <c r="P1385" s="46"/>
      <c r="Q1385" s="46"/>
      <c r="R1385" s="46"/>
      <c r="S1385" s="46"/>
      <c r="T1385" s="46"/>
      <c r="U1385" s="46"/>
      <c r="V1385" s="46"/>
      <c r="W1385" s="46"/>
      <c r="X1385" s="46"/>
      <c r="Y1385" s="46"/>
      <c r="Z1385" s="46"/>
      <c r="AA1385" s="46"/>
      <c r="AB1385" s="46"/>
      <c r="AC1385" s="46"/>
      <c r="AD1385" s="46"/>
      <c r="AE1385" s="46"/>
      <c r="AF1385" s="46"/>
    </row>
    <row r="1386">
      <c r="A1386" s="46"/>
      <c r="B1386" s="46"/>
      <c r="C1386" s="46"/>
      <c r="D1386" s="46"/>
      <c r="E1386" s="46"/>
      <c r="F1386" s="46"/>
      <c r="G1386" s="46"/>
      <c r="H1386" s="46"/>
      <c r="I1386" s="46"/>
      <c r="J1386" s="46"/>
      <c r="K1386" s="46"/>
      <c r="L1386" s="46"/>
      <c r="M1386" s="46"/>
      <c r="N1386" s="46"/>
      <c r="O1386" s="46"/>
      <c r="P1386" s="46"/>
      <c r="Q1386" s="46"/>
      <c r="R1386" s="46"/>
      <c r="S1386" s="46"/>
      <c r="T1386" s="46"/>
      <c r="U1386" s="46"/>
      <c r="V1386" s="46"/>
      <c r="W1386" s="46"/>
      <c r="X1386" s="46"/>
      <c r="Y1386" s="46"/>
      <c r="Z1386" s="46"/>
      <c r="AA1386" s="46"/>
      <c r="AB1386" s="46"/>
      <c r="AC1386" s="46"/>
      <c r="AD1386" s="46"/>
      <c r="AE1386" s="46"/>
      <c r="AF1386" s="46"/>
    </row>
    <row r="1387">
      <c r="A1387" s="46"/>
      <c r="B1387" s="46"/>
      <c r="C1387" s="46"/>
      <c r="D1387" s="46"/>
      <c r="E1387" s="46"/>
      <c r="F1387" s="46"/>
      <c r="G1387" s="46"/>
      <c r="H1387" s="46"/>
      <c r="I1387" s="46"/>
      <c r="J1387" s="46"/>
      <c r="K1387" s="46"/>
      <c r="L1387" s="46"/>
      <c r="M1387" s="46"/>
      <c r="N1387" s="46"/>
      <c r="O1387" s="46"/>
      <c r="P1387" s="46"/>
      <c r="Q1387" s="46"/>
      <c r="R1387" s="46"/>
      <c r="S1387" s="46"/>
      <c r="T1387" s="46"/>
      <c r="U1387" s="46"/>
      <c r="V1387" s="46"/>
      <c r="W1387" s="46"/>
      <c r="X1387" s="46"/>
      <c r="Y1387" s="46"/>
      <c r="Z1387" s="46"/>
      <c r="AA1387" s="46"/>
      <c r="AB1387" s="46"/>
      <c r="AC1387" s="46"/>
      <c r="AD1387" s="46"/>
      <c r="AE1387" s="46"/>
      <c r="AF1387" s="46"/>
    </row>
    <row r="1388">
      <c r="A1388" s="46"/>
      <c r="B1388" s="46"/>
      <c r="C1388" s="46"/>
      <c r="D1388" s="46"/>
      <c r="E1388" s="46"/>
      <c r="F1388" s="46"/>
      <c r="G1388" s="46"/>
      <c r="H1388" s="46"/>
      <c r="I1388" s="46"/>
      <c r="J1388" s="46"/>
      <c r="K1388" s="46"/>
      <c r="L1388" s="46"/>
      <c r="M1388" s="46"/>
      <c r="N1388" s="46"/>
      <c r="O1388" s="46"/>
      <c r="P1388" s="46"/>
      <c r="Q1388" s="46"/>
      <c r="R1388" s="46"/>
      <c r="S1388" s="46"/>
      <c r="T1388" s="46"/>
      <c r="U1388" s="46"/>
      <c r="V1388" s="46"/>
      <c r="W1388" s="46"/>
      <c r="X1388" s="46"/>
      <c r="Y1388" s="46"/>
      <c r="Z1388" s="46"/>
      <c r="AA1388" s="46"/>
      <c r="AB1388" s="46"/>
      <c r="AC1388" s="46"/>
      <c r="AD1388" s="46"/>
      <c r="AE1388" s="46"/>
      <c r="AF1388" s="46"/>
    </row>
    <row r="1389">
      <c r="A1389" s="46"/>
      <c r="B1389" s="46"/>
      <c r="C1389" s="46"/>
      <c r="D1389" s="46"/>
      <c r="E1389" s="46"/>
      <c r="F1389" s="46"/>
      <c r="G1389" s="46"/>
      <c r="H1389" s="46"/>
      <c r="I1389" s="46"/>
      <c r="J1389" s="46"/>
      <c r="K1389" s="46"/>
      <c r="L1389" s="46"/>
      <c r="M1389" s="46"/>
      <c r="N1389" s="46"/>
      <c r="O1389" s="46"/>
      <c r="P1389" s="46"/>
      <c r="Q1389" s="46"/>
      <c r="R1389" s="46"/>
      <c r="S1389" s="46"/>
      <c r="T1389" s="46"/>
      <c r="U1389" s="46"/>
      <c r="V1389" s="46"/>
      <c r="W1389" s="46"/>
      <c r="X1389" s="46"/>
      <c r="Y1389" s="46"/>
      <c r="Z1389" s="46"/>
      <c r="AA1389" s="46"/>
      <c r="AB1389" s="46"/>
      <c r="AC1389" s="46"/>
      <c r="AD1389" s="46"/>
      <c r="AE1389" s="46"/>
      <c r="AF1389" s="46"/>
    </row>
    <row r="1390">
      <c r="A1390" s="46"/>
      <c r="B1390" s="46"/>
      <c r="C1390" s="46"/>
      <c r="D1390" s="46"/>
      <c r="E1390" s="46"/>
      <c r="F1390" s="46"/>
      <c r="G1390" s="46"/>
      <c r="H1390" s="46"/>
      <c r="I1390" s="46"/>
      <c r="J1390" s="46"/>
      <c r="K1390" s="46"/>
      <c r="L1390" s="46"/>
      <c r="M1390" s="46"/>
      <c r="N1390" s="46"/>
      <c r="O1390" s="46"/>
      <c r="P1390" s="46"/>
      <c r="Q1390" s="46"/>
      <c r="R1390" s="46"/>
      <c r="S1390" s="46"/>
      <c r="T1390" s="46"/>
      <c r="U1390" s="46"/>
      <c r="V1390" s="46"/>
      <c r="W1390" s="46"/>
      <c r="X1390" s="46"/>
      <c r="Y1390" s="46"/>
      <c r="Z1390" s="46"/>
      <c r="AA1390" s="46"/>
      <c r="AB1390" s="46"/>
      <c r="AC1390" s="46"/>
      <c r="AD1390" s="46"/>
      <c r="AE1390" s="46"/>
      <c r="AF1390" s="46"/>
    </row>
    <row r="1391">
      <c r="A1391" s="46"/>
      <c r="B1391" s="46"/>
      <c r="C1391" s="46"/>
      <c r="D1391" s="46"/>
      <c r="E1391" s="46"/>
      <c r="F1391" s="46"/>
      <c r="G1391" s="46"/>
      <c r="H1391" s="46"/>
      <c r="I1391" s="46"/>
      <c r="J1391" s="46"/>
      <c r="K1391" s="46"/>
      <c r="L1391" s="46"/>
      <c r="M1391" s="46"/>
      <c r="N1391" s="46"/>
      <c r="O1391" s="46"/>
      <c r="P1391" s="46"/>
      <c r="Q1391" s="46"/>
      <c r="R1391" s="46"/>
      <c r="S1391" s="46"/>
      <c r="T1391" s="46"/>
      <c r="U1391" s="46"/>
      <c r="V1391" s="46"/>
      <c r="W1391" s="46"/>
      <c r="X1391" s="46"/>
      <c r="Y1391" s="46"/>
      <c r="Z1391" s="46"/>
      <c r="AA1391" s="46"/>
      <c r="AB1391" s="46"/>
      <c r="AC1391" s="46"/>
      <c r="AD1391" s="46"/>
      <c r="AE1391" s="46"/>
      <c r="AF1391" s="46"/>
    </row>
    <row r="1392">
      <c r="A1392" s="46"/>
      <c r="B1392" s="46"/>
      <c r="C1392" s="46"/>
      <c r="D1392" s="46"/>
      <c r="E1392" s="46"/>
      <c r="F1392" s="46"/>
      <c r="G1392" s="46"/>
      <c r="H1392" s="46"/>
      <c r="I1392" s="46"/>
      <c r="J1392" s="46"/>
      <c r="K1392" s="46"/>
      <c r="L1392" s="46"/>
      <c r="M1392" s="46"/>
      <c r="N1392" s="46"/>
      <c r="O1392" s="46"/>
      <c r="P1392" s="46"/>
      <c r="Q1392" s="46"/>
      <c r="R1392" s="46"/>
      <c r="S1392" s="46"/>
      <c r="T1392" s="46"/>
      <c r="U1392" s="46"/>
      <c r="V1392" s="46"/>
      <c r="W1392" s="46"/>
      <c r="X1392" s="46"/>
      <c r="Y1392" s="46"/>
      <c r="Z1392" s="46"/>
      <c r="AA1392" s="46"/>
      <c r="AB1392" s="46"/>
      <c r="AC1392" s="46"/>
      <c r="AD1392" s="46"/>
      <c r="AE1392" s="46"/>
      <c r="AF1392" s="46"/>
    </row>
    <row r="1393">
      <c r="A1393" s="46"/>
      <c r="B1393" s="46"/>
      <c r="C1393" s="46"/>
      <c r="D1393" s="46"/>
      <c r="E1393" s="46"/>
      <c r="F1393" s="46"/>
      <c r="G1393" s="46"/>
      <c r="H1393" s="46"/>
      <c r="I1393" s="46"/>
      <c r="J1393" s="46"/>
      <c r="K1393" s="46"/>
      <c r="L1393" s="46"/>
      <c r="M1393" s="46"/>
      <c r="N1393" s="46"/>
      <c r="O1393" s="46"/>
      <c r="P1393" s="46"/>
      <c r="Q1393" s="46"/>
      <c r="R1393" s="46"/>
      <c r="S1393" s="46"/>
      <c r="T1393" s="46"/>
      <c r="U1393" s="46"/>
      <c r="V1393" s="46"/>
      <c r="W1393" s="46"/>
      <c r="X1393" s="46"/>
      <c r="Y1393" s="46"/>
      <c r="Z1393" s="46"/>
      <c r="AA1393" s="46"/>
      <c r="AB1393" s="46"/>
      <c r="AC1393" s="46"/>
      <c r="AD1393" s="46"/>
      <c r="AE1393" s="46"/>
      <c r="AF1393" s="46"/>
    </row>
    <row r="1394">
      <c r="A1394" s="46"/>
      <c r="B1394" s="46"/>
      <c r="C1394" s="46"/>
      <c r="D1394" s="46"/>
      <c r="E1394" s="46"/>
      <c r="F1394" s="46"/>
      <c r="G1394" s="46"/>
      <c r="H1394" s="46"/>
      <c r="I1394" s="46"/>
      <c r="J1394" s="46"/>
      <c r="K1394" s="46"/>
      <c r="L1394" s="46"/>
      <c r="M1394" s="46"/>
      <c r="N1394" s="46"/>
      <c r="O1394" s="46"/>
      <c r="P1394" s="46"/>
      <c r="Q1394" s="46"/>
      <c r="R1394" s="46"/>
      <c r="S1394" s="46"/>
      <c r="T1394" s="46"/>
      <c r="U1394" s="46"/>
      <c r="V1394" s="46"/>
      <c r="W1394" s="46"/>
      <c r="X1394" s="46"/>
      <c r="Y1394" s="46"/>
      <c r="Z1394" s="46"/>
      <c r="AA1394" s="46"/>
      <c r="AB1394" s="46"/>
      <c r="AC1394" s="46"/>
      <c r="AD1394" s="46"/>
      <c r="AE1394" s="46"/>
      <c r="AF1394" s="46"/>
    </row>
    <row r="1395">
      <c r="A1395" s="46"/>
      <c r="B1395" s="46"/>
      <c r="C1395" s="46"/>
      <c r="D1395" s="46"/>
      <c r="E1395" s="46"/>
      <c r="F1395" s="46"/>
      <c r="G1395" s="46"/>
      <c r="H1395" s="46"/>
      <c r="I1395" s="46"/>
      <c r="J1395" s="46"/>
      <c r="K1395" s="46"/>
      <c r="L1395" s="46"/>
      <c r="M1395" s="46"/>
      <c r="N1395" s="46"/>
      <c r="O1395" s="46"/>
      <c r="P1395" s="46"/>
      <c r="Q1395" s="46"/>
      <c r="R1395" s="46"/>
      <c r="S1395" s="46"/>
      <c r="T1395" s="46"/>
      <c r="U1395" s="46"/>
      <c r="V1395" s="46"/>
      <c r="W1395" s="46"/>
      <c r="X1395" s="46"/>
      <c r="Y1395" s="46"/>
      <c r="Z1395" s="46"/>
      <c r="AA1395" s="46"/>
      <c r="AB1395" s="46"/>
      <c r="AC1395" s="46"/>
      <c r="AD1395" s="46"/>
      <c r="AE1395" s="46"/>
      <c r="AF1395" s="46"/>
    </row>
    <row r="1396">
      <c r="A1396" s="46"/>
      <c r="B1396" s="46"/>
      <c r="C1396" s="46"/>
      <c r="D1396" s="46"/>
      <c r="E1396" s="46"/>
      <c r="F1396" s="46"/>
      <c r="G1396" s="46"/>
      <c r="H1396" s="46"/>
      <c r="I1396" s="46"/>
      <c r="J1396" s="46"/>
      <c r="K1396" s="46"/>
      <c r="L1396" s="46"/>
      <c r="M1396" s="46"/>
      <c r="N1396" s="46"/>
      <c r="O1396" s="46"/>
      <c r="P1396" s="46"/>
      <c r="Q1396" s="46"/>
      <c r="R1396" s="46"/>
      <c r="S1396" s="46"/>
      <c r="T1396" s="46"/>
      <c r="U1396" s="46"/>
      <c r="V1396" s="46"/>
      <c r="W1396" s="46"/>
      <c r="X1396" s="46"/>
      <c r="Y1396" s="46"/>
      <c r="Z1396" s="46"/>
      <c r="AA1396" s="46"/>
      <c r="AB1396" s="46"/>
      <c r="AC1396" s="46"/>
      <c r="AD1396" s="46"/>
      <c r="AE1396" s="46"/>
      <c r="AF1396" s="46"/>
    </row>
    <row r="1397">
      <c r="A1397" s="46"/>
      <c r="B1397" s="46"/>
      <c r="C1397" s="46"/>
      <c r="D1397" s="46"/>
      <c r="E1397" s="46"/>
      <c r="F1397" s="46"/>
      <c r="G1397" s="46"/>
      <c r="H1397" s="46"/>
      <c r="I1397" s="46"/>
      <c r="J1397" s="46"/>
      <c r="K1397" s="46"/>
      <c r="L1397" s="46"/>
      <c r="M1397" s="46"/>
      <c r="N1397" s="46"/>
      <c r="O1397" s="46"/>
      <c r="P1397" s="46"/>
      <c r="Q1397" s="46"/>
      <c r="R1397" s="46"/>
      <c r="S1397" s="46"/>
      <c r="T1397" s="46"/>
      <c r="U1397" s="46"/>
      <c r="V1397" s="46"/>
      <c r="W1397" s="46"/>
      <c r="X1397" s="46"/>
      <c r="Y1397" s="46"/>
      <c r="Z1397" s="46"/>
      <c r="AA1397" s="46"/>
      <c r="AB1397" s="46"/>
      <c r="AC1397" s="46"/>
      <c r="AD1397" s="46"/>
      <c r="AE1397" s="46"/>
      <c r="AF1397" s="46"/>
    </row>
    <row r="1398">
      <c r="A1398" s="46"/>
      <c r="B1398" s="46"/>
      <c r="C1398" s="46"/>
      <c r="D1398" s="46"/>
      <c r="E1398" s="46"/>
      <c r="F1398" s="46"/>
      <c r="G1398" s="46"/>
      <c r="H1398" s="46"/>
      <c r="I1398" s="46"/>
      <c r="J1398" s="46"/>
      <c r="K1398" s="46"/>
      <c r="L1398" s="46"/>
      <c r="M1398" s="46"/>
      <c r="N1398" s="46"/>
      <c r="O1398" s="46"/>
      <c r="P1398" s="46"/>
      <c r="Q1398" s="46"/>
      <c r="R1398" s="46"/>
      <c r="S1398" s="46"/>
      <c r="T1398" s="46"/>
      <c r="U1398" s="46"/>
      <c r="V1398" s="46"/>
      <c r="W1398" s="46"/>
      <c r="X1398" s="46"/>
      <c r="Y1398" s="46"/>
      <c r="Z1398" s="46"/>
      <c r="AA1398" s="46"/>
      <c r="AB1398" s="46"/>
      <c r="AC1398" s="46"/>
      <c r="AD1398" s="46"/>
      <c r="AE1398" s="46"/>
      <c r="AF1398" s="46"/>
    </row>
    <row r="1399">
      <c r="A1399" s="46"/>
      <c r="B1399" s="46"/>
      <c r="C1399" s="46"/>
      <c r="D1399" s="46"/>
      <c r="E1399" s="46"/>
      <c r="F1399" s="46"/>
      <c r="G1399" s="46"/>
      <c r="H1399" s="46"/>
      <c r="I1399" s="46"/>
      <c r="J1399" s="46"/>
      <c r="K1399" s="46"/>
      <c r="L1399" s="46"/>
      <c r="M1399" s="46"/>
      <c r="N1399" s="46"/>
      <c r="O1399" s="46"/>
      <c r="P1399" s="46"/>
      <c r="Q1399" s="46"/>
      <c r="R1399" s="46"/>
      <c r="S1399" s="46"/>
      <c r="T1399" s="46"/>
      <c r="U1399" s="46"/>
      <c r="V1399" s="46"/>
      <c r="W1399" s="46"/>
      <c r="X1399" s="46"/>
      <c r="Y1399" s="46"/>
      <c r="Z1399" s="46"/>
      <c r="AA1399" s="46"/>
      <c r="AB1399" s="46"/>
      <c r="AC1399" s="46"/>
      <c r="AD1399" s="46"/>
      <c r="AE1399" s="46"/>
      <c r="AF1399" s="46"/>
    </row>
    <row r="1400">
      <c r="A1400" s="46"/>
      <c r="B1400" s="46"/>
      <c r="C1400" s="46"/>
      <c r="D1400" s="46"/>
      <c r="E1400" s="46"/>
      <c r="F1400" s="46"/>
      <c r="G1400" s="46"/>
      <c r="H1400" s="46"/>
      <c r="I1400" s="46"/>
      <c r="J1400" s="46"/>
      <c r="K1400" s="46"/>
      <c r="L1400" s="46"/>
      <c r="M1400" s="46"/>
      <c r="N1400" s="46"/>
      <c r="O1400" s="46"/>
      <c r="P1400" s="46"/>
      <c r="Q1400" s="46"/>
      <c r="R1400" s="46"/>
      <c r="S1400" s="46"/>
      <c r="T1400" s="46"/>
      <c r="U1400" s="46"/>
      <c r="V1400" s="46"/>
      <c r="W1400" s="46"/>
      <c r="X1400" s="46"/>
      <c r="Y1400" s="46"/>
      <c r="Z1400" s="46"/>
      <c r="AA1400" s="46"/>
      <c r="AB1400" s="46"/>
      <c r="AC1400" s="46"/>
      <c r="AD1400" s="46"/>
      <c r="AE1400" s="46"/>
      <c r="AF1400" s="46"/>
    </row>
    <row r="1401">
      <c r="A1401" s="46"/>
      <c r="B1401" s="46"/>
      <c r="C1401" s="46"/>
      <c r="D1401" s="46"/>
      <c r="E1401" s="46"/>
      <c r="F1401" s="46"/>
      <c r="G1401" s="46"/>
      <c r="H1401" s="46"/>
      <c r="I1401" s="46"/>
      <c r="J1401" s="46"/>
      <c r="K1401" s="46"/>
      <c r="L1401" s="46"/>
      <c r="M1401" s="46"/>
      <c r="N1401" s="46"/>
      <c r="O1401" s="46"/>
      <c r="P1401" s="46"/>
      <c r="Q1401" s="46"/>
      <c r="R1401" s="46"/>
      <c r="S1401" s="46"/>
      <c r="T1401" s="46"/>
      <c r="U1401" s="46"/>
      <c r="V1401" s="46"/>
      <c r="W1401" s="46"/>
      <c r="X1401" s="46"/>
      <c r="Y1401" s="46"/>
      <c r="Z1401" s="46"/>
      <c r="AA1401" s="46"/>
      <c r="AB1401" s="46"/>
      <c r="AC1401" s="46"/>
      <c r="AD1401" s="46"/>
      <c r="AE1401" s="46"/>
      <c r="AF1401" s="46"/>
    </row>
    <row r="1402">
      <c r="A1402" s="46"/>
      <c r="B1402" s="46"/>
      <c r="C1402" s="46"/>
      <c r="D1402" s="46"/>
      <c r="E1402" s="46"/>
      <c r="F1402" s="46"/>
      <c r="G1402" s="46"/>
      <c r="H1402" s="46"/>
      <c r="I1402" s="46"/>
      <c r="J1402" s="46"/>
      <c r="K1402" s="46"/>
      <c r="L1402" s="46"/>
      <c r="M1402" s="46"/>
      <c r="N1402" s="46"/>
      <c r="O1402" s="46"/>
      <c r="P1402" s="46"/>
      <c r="Q1402" s="46"/>
      <c r="R1402" s="46"/>
      <c r="S1402" s="46"/>
      <c r="T1402" s="46"/>
      <c r="U1402" s="46"/>
      <c r="V1402" s="46"/>
      <c r="W1402" s="46"/>
      <c r="X1402" s="46"/>
      <c r="Y1402" s="46"/>
      <c r="Z1402" s="46"/>
      <c r="AA1402" s="46"/>
      <c r="AB1402" s="46"/>
      <c r="AC1402" s="46"/>
      <c r="AD1402" s="46"/>
      <c r="AE1402" s="46"/>
      <c r="AF1402" s="46"/>
    </row>
    <row r="1403">
      <c r="A1403" s="46"/>
      <c r="B1403" s="46"/>
      <c r="C1403" s="46"/>
      <c r="D1403" s="46"/>
      <c r="E1403" s="46"/>
      <c r="F1403" s="46"/>
      <c r="G1403" s="46"/>
      <c r="H1403" s="46"/>
      <c r="I1403" s="46"/>
      <c r="J1403" s="46"/>
      <c r="K1403" s="46"/>
      <c r="L1403" s="46"/>
      <c r="M1403" s="46"/>
      <c r="N1403" s="46"/>
      <c r="O1403" s="46"/>
      <c r="P1403" s="46"/>
      <c r="Q1403" s="46"/>
      <c r="R1403" s="46"/>
      <c r="S1403" s="46"/>
      <c r="T1403" s="46"/>
      <c r="U1403" s="46"/>
      <c r="V1403" s="46"/>
      <c r="W1403" s="46"/>
      <c r="X1403" s="46"/>
      <c r="Y1403" s="46"/>
      <c r="Z1403" s="46"/>
      <c r="AA1403" s="46"/>
      <c r="AB1403" s="46"/>
      <c r="AC1403" s="46"/>
      <c r="AD1403" s="46"/>
      <c r="AE1403" s="46"/>
      <c r="AF1403" s="46"/>
    </row>
    <row r="1404">
      <c r="A1404" s="46"/>
      <c r="B1404" s="46"/>
      <c r="C1404" s="46"/>
      <c r="D1404" s="46"/>
      <c r="E1404" s="46"/>
      <c r="F1404" s="46"/>
      <c r="G1404" s="46"/>
      <c r="H1404" s="46"/>
      <c r="I1404" s="46"/>
      <c r="J1404" s="46"/>
      <c r="K1404" s="46"/>
      <c r="L1404" s="46"/>
      <c r="M1404" s="46"/>
      <c r="N1404" s="46"/>
      <c r="O1404" s="46"/>
      <c r="P1404" s="46"/>
      <c r="Q1404" s="46"/>
      <c r="R1404" s="46"/>
      <c r="S1404" s="46"/>
      <c r="T1404" s="46"/>
      <c r="U1404" s="46"/>
      <c r="V1404" s="46"/>
      <c r="W1404" s="46"/>
      <c r="X1404" s="46"/>
      <c r="Y1404" s="46"/>
      <c r="Z1404" s="46"/>
      <c r="AA1404" s="46"/>
      <c r="AB1404" s="46"/>
      <c r="AC1404" s="46"/>
      <c r="AD1404" s="46"/>
      <c r="AE1404" s="46"/>
      <c r="AF1404" s="46"/>
    </row>
    <row r="1405">
      <c r="A1405" s="46"/>
      <c r="B1405" s="46"/>
      <c r="C1405" s="46"/>
      <c r="D1405" s="46"/>
      <c r="E1405" s="46"/>
      <c r="F1405" s="46"/>
      <c r="G1405" s="46"/>
      <c r="H1405" s="46"/>
      <c r="I1405" s="46"/>
      <c r="J1405" s="46"/>
      <c r="K1405" s="46"/>
      <c r="L1405" s="46"/>
      <c r="M1405" s="46"/>
      <c r="N1405" s="46"/>
      <c r="O1405" s="46"/>
      <c r="P1405" s="46"/>
      <c r="Q1405" s="46"/>
      <c r="R1405" s="46"/>
      <c r="S1405" s="46"/>
      <c r="T1405" s="46"/>
      <c r="U1405" s="46"/>
      <c r="V1405" s="46"/>
      <c r="W1405" s="46"/>
      <c r="X1405" s="46"/>
      <c r="Y1405" s="46"/>
      <c r="Z1405" s="46"/>
      <c r="AA1405" s="46"/>
      <c r="AB1405" s="46"/>
      <c r="AC1405" s="46"/>
      <c r="AD1405" s="46"/>
      <c r="AE1405" s="46"/>
      <c r="AF1405" s="46"/>
    </row>
    <row r="1406">
      <c r="A1406" s="46"/>
      <c r="B1406" s="46"/>
      <c r="C1406" s="46"/>
      <c r="D1406" s="46"/>
      <c r="E1406" s="46"/>
      <c r="F1406" s="46"/>
      <c r="G1406" s="46"/>
      <c r="H1406" s="46"/>
      <c r="I1406" s="46"/>
      <c r="J1406" s="46"/>
      <c r="K1406" s="46"/>
      <c r="L1406" s="46"/>
      <c r="M1406" s="46"/>
      <c r="N1406" s="46"/>
      <c r="O1406" s="46"/>
      <c r="P1406" s="46"/>
      <c r="Q1406" s="46"/>
      <c r="R1406" s="46"/>
      <c r="S1406" s="46"/>
      <c r="T1406" s="46"/>
      <c r="U1406" s="46"/>
      <c r="V1406" s="46"/>
      <c r="W1406" s="46"/>
      <c r="X1406" s="46"/>
      <c r="Y1406" s="46"/>
      <c r="Z1406" s="46"/>
      <c r="AA1406" s="46"/>
      <c r="AB1406" s="46"/>
      <c r="AC1406" s="46"/>
      <c r="AD1406" s="46"/>
      <c r="AE1406" s="46"/>
      <c r="AF1406" s="46"/>
    </row>
    <row r="1407">
      <c r="A1407" s="46"/>
      <c r="B1407" s="46"/>
      <c r="C1407" s="46"/>
      <c r="D1407" s="46"/>
      <c r="E1407" s="46"/>
      <c r="F1407" s="46"/>
      <c r="G1407" s="46"/>
      <c r="H1407" s="46"/>
      <c r="I1407" s="46"/>
      <c r="J1407" s="46"/>
      <c r="K1407" s="46"/>
      <c r="L1407" s="46"/>
      <c r="M1407" s="46"/>
      <c r="N1407" s="46"/>
      <c r="O1407" s="46"/>
      <c r="P1407" s="46"/>
      <c r="Q1407" s="46"/>
      <c r="R1407" s="46"/>
      <c r="S1407" s="46"/>
      <c r="T1407" s="46"/>
      <c r="U1407" s="46"/>
      <c r="V1407" s="46"/>
      <c r="W1407" s="46"/>
      <c r="X1407" s="46"/>
      <c r="Y1407" s="46"/>
      <c r="Z1407" s="46"/>
      <c r="AA1407" s="46"/>
      <c r="AB1407" s="46"/>
      <c r="AC1407" s="46"/>
      <c r="AD1407" s="46"/>
      <c r="AE1407" s="46"/>
      <c r="AF1407" s="46"/>
    </row>
    <row r="1408">
      <c r="A1408" s="46"/>
      <c r="B1408" s="46"/>
      <c r="C1408" s="46"/>
      <c r="D1408" s="46"/>
      <c r="E1408" s="46"/>
      <c r="F1408" s="46"/>
      <c r="G1408" s="46"/>
      <c r="H1408" s="46"/>
      <c r="I1408" s="46"/>
      <c r="J1408" s="46"/>
      <c r="K1408" s="46"/>
      <c r="L1408" s="46"/>
      <c r="M1408" s="46"/>
      <c r="N1408" s="46"/>
      <c r="O1408" s="46"/>
      <c r="P1408" s="46"/>
      <c r="Q1408" s="46"/>
      <c r="R1408" s="46"/>
      <c r="S1408" s="46"/>
      <c r="T1408" s="46"/>
      <c r="U1408" s="46"/>
      <c r="V1408" s="46"/>
      <c r="W1408" s="46"/>
      <c r="X1408" s="46"/>
      <c r="Y1408" s="46"/>
      <c r="Z1408" s="46"/>
      <c r="AA1408" s="46"/>
      <c r="AB1408" s="46"/>
      <c r="AC1408" s="46"/>
      <c r="AD1408" s="46"/>
      <c r="AE1408" s="46"/>
      <c r="AF1408" s="46"/>
    </row>
    <row r="1409">
      <c r="A1409" s="46"/>
      <c r="B1409" s="46"/>
      <c r="C1409" s="46"/>
      <c r="D1409" s="46"/>
      <c r="E1409" s="46"/>
      <c r="F1409" s="46"/>
      <c r="G1409" s="46"/>
      <c r="H1409" s="46"/>
      <c r="I1409" s="46"/>
      <c r="J1409" s="46"/>
      <c r="K1409" s="46"/>
      <c r="L1409" s="46"/>
      <c r="M1409" s="46"/>
      <c r="N1409" s="46"/>
      <c r="O1409" s="46"/>
      <c r="P1409" s="46"/>
      <c r="Q1409" s="46"/>
      <c r="R1409" s="46"/>
      <c r="S1409" s="46"/>
      <c r="T1409" s="46"/>
      <c r="U1409" s="46"/>
      <c r="V1409" s="46"/>
      <c r="W1409" s="46"/>
      <c r="X1409" s="46"/>
      <c r="Y1409" s="46"/>
      <c r="Z1409" s="46"/>
      <c r="AA1409" s="46"/>
      <c r="AB1409" s="46"/>
      <c r="AC1409" s="46"/>
      <c r="AD1409" s="46"/>
      <c r="AE1409" s="46"/>
      <c r="AF1409" s="46"/>
    </row>
    <row r="1410">
      <c r="A1410" s="46"/>
      <c r="B1410" s="46"/>
      <c r="C1410" s="46"/>
      <c r="D1410" s="46"/>
      <c r="E1410" s="46"/>
      <c r="F1410" s="46"/>
      <c r="G1410" s="46"/>
      <c r="H1410" s="46"/>
      <c r="I1410" s="46"/>
      <c r="J1410" s="46"/>
      <c r="K1410" s="46"/>
      <c r="L1410" s="46"/>
      <c r="M1410" s="46"/>
      <c r="N1410" s="46"/>
      <c r="O1410" s="46"/>
      <c r="P1410" s="46"/>
      <c r="Q1410" s="46"/>
      <c r="R1410" s="46"/>
      <c r="S1410" s="46"/>
      <c r="T1410" s="46"/>
      <c r="U1410" s="46"/>
      <c r="V1410" s="46"/>
      <c r="W1410" s="46"/>
      <c r="X1410" s="46"/>
      <c r="Y1410" s="46"/>
      <c r="Z1410" s="46"/>
      <c r="AA1410" s="46"/>
      <c r="AB1410" s="46"/>
      <c r="AC1410" s="46"/>
      <c r="AD1410" s="46"/>
      <c r="AE1410" s="46"/>
      <c r="AF1410" s="46"/>
    </row>
    <row r="1411">
      <c r="A1411" s="46"/>
      <c r="B1411" s="46"/>
      <c r="C1411" s="46"/>
      <c r="D1411" s="46"/>
      <c r="E1411" s="46"/>
      <c r="F1411" s="46"/>
      <c r="G1411" s="46"/>
      <c r="H1411" s="46"/>
      <c r="I1411" s="46"/>
      <c r="J1411" s="46"/>
      <c r="K1411" s="46"/>
      <c r="L1411" s="46"/>
      <c r="M1411" s="46"/>
      <c r="N1411" s="46"/>
      <c r="O1411" s="46"/>
      <c r="P1411" s="46"/>
      <c r="Q1411" s="46"/>
      <c r="R1411" s="46"/>
      <c r="S1411" s="46"/>
      <c r="T1411" s="46"/>
      <c r="U1411" s="46"/>
      <c r="V1411" s="46"/>
      <c r="W1411" s="46"/>
      <c r="X1411" s="46"/>
      <c r="Y1411" s="46"/>
      <c r="Z1411" s="46"/>
      <c r="AA1411" s="46"/>
      <c r="AB1411" s="46"/>
      <c r="AC1411" s="46"/>
      <c r="AD1411" s="46"/>
      <c r="AE1411" s="46"/>
      <c r="AF1411" s="46"/>
    </row>
    <row r="1412">
      <c r="A1412" s="46"/>
      <c r="B1412" s="46"/>
      <c r="C1412" s="46"/>
      <c r="D1412" s="46"/>
      <c r="E1412" s="46"/>
      <c r="F1412" s="46"/>
      <c r="G1412" s="46"/>
      <c r="H1412" s="46"/>
      <c r="I1412" s="46"/>
      <c r="J1412" s="46"/>
      <c r="K1412" s="46"/>
      <c r="L1412" s="46"/>
      <c r="M1412" s="46"/>
      <c r="N1412" s="46"/>
      <c r="O1412" s="46"/>
      <c r="P1412" s="46"/>
      <c r="Q1412" s="46"/>
      <c r="R1412" s="46"/>
      <c r="S1412" s="46"/>
      <c r="T1412" s="46"/>
      <c r="U1412" s="46"/>
      <c r="V1412" s="46"/>
      <c r="W1412" s="46"/>
      <c r="X1412" s="46"/>
      <c r="Y1412" s="46"/>
      <c r="Z1412" s="46"/>
      <c r="AA1412" s="46"/>
      <c r="AB1412" s="46"/>
      <c r="AC1412" s="46"/>
      <c r="AD1412" s="46"/>
      <c r="AE1412" s="46"/>
      <c r="AF1412" s="46"/>
    </row>
    <row r="1413">
      <c r="A1413" s="46"/>
      <c r="B1413" s="46"/>
      <c r="C1413" s="46"/>
      <c r="D1413" s="46"/>
      <c r="E1413" s="46"/>
      <c r="F1413" s="46"/>
      <c r="G1413" s="46"/>
      <c r="H1413" s="46"/>
      <c r="I1413" s="46"/>
      <c r="J1413" s="46"/>
      <c r="K1413" s="46"/>
      <c r="L1413" s="46"/>
      <c r="M1413" s="46"/>
      <c r="N1413" s="46"/>
      <c r="O1413" s="46"/>
      <c r="P1413" s="46"/>
      <c r="Q1413" s="46"/>
      <c r="R1413" s="46"/>
      <c r="S1413" s="46"/>
      <c r="T1413" s="46"/>
      <c r="U1413" s="46"/>
      <c r="V1413" s="46"/>
      <c r="W1413" s="46"/>
      <c r="X1413" s="46"/>
      <c r="Y1413" s="46"/>
      <c r="Z1413" s="46"/>
      <c r="AA1413" s="46"/>
      <c r="AB1413" s="46"/>
      <c r="AC1413" s="46"/>
      <c r="AD1413" s="46"/>
      <c r="AE1413" s="46"/>
      <c r="AF1413" s="46"/>
    </row>
    <row r="1414">
      <c r="A1414" s="46"/>
      <c r="B1414" s="46"/>
      <c r="C1414" s="46"/>
      <c r="D1414" s="46"/>
      <c r="E1414" s="46"/>
      <c r="F1414" s="46"/>
      <c r="G1414" s="46"/>
      <c r="H1414" s="46"/>
      <c r="I1414" s="46"/>
      <c r="J1414" s="46"/>
      <c r="K1414" s="46"/>
      <c r="L1414" s="46"/>
      <c r="M1414" s="46"/>
      <c r="N1414" s="46"/>
      <c r="O1414" s="46"/>
      <c r="P1414" s="46"/>
      <c r="Q1414" s="46"/>
      <c r="R1414" s="46"/>
      <c r="S1414" s="46"/>
      <c r="T1414" s="46"/>
      <c r="U1414" s="46"/>
      <c r="V1414" s="46"/>
      <c r="W1414" s="46"/>
      <c r="X1414" s="46"/>
      <c r="Y1414" s="46"/>
      <c r="Z1414" s="46"/>
      <c r="AA1414" s="46"/>
      <c r="AB1414" s="46"/>
      <c r="AC1414" s="46"/>
      <c r="AD1414" s="46"/>
      <c r="AE1414" s="46"/>
      <c r="AF1414" s="46"/>
    </row>
    <row r="1415">
      <c r="A1415" s="46"/>
      <c r="B1415" s="46"/>
      <c r="C1415" s="46"/>
      <c r="D1415" s="46"/>
      <c r="E1415" s="46"/>
      <c r="F1415" s="46"/>
      <c r="G1415" s="46"/>
      <c r="H1415" s="46"/>
      <c r="I1415" s="46"/>
      <c r="J1415" s="46"/>
      <c r="K1415" s="46"/>
      <c r="L1415" s="46"/>
      <c r="M1415" s="46"/>
      <c r="N1415" s="46"/>
      <c r="O1415" s="46"/>
      <c r="P1415" s="46"/>
      <c r="Q1415" s="46"/>
      <c r="R1415" s="46"/>
      <c r="S1415" s="46"/>
      <c r="T1415" s="46"/>
      <c r="U1415" s="46"/>
      <c r="V1415" s="46"/>
      <c r="W1415" s="46"/>
      <c r="X1415" s="46"/>
      <c r="Y1415" s="46"/>
      <c r="Z1415" s="46"/>
      <c r="AA1415" s="46"/>
      <c r="AB1415" s="46"/>
      <c r="AC1415" s="46"/>
      <c r="AD1415" s="46"/>
      <c r="AE1415" s="46"/>
      <c r="AF1415" s="46"/>
    </row>
    <row r="1416">
      <c r="A1416" s="46"/>
      <c r="B1416" s="46"/>
      <c r="C1416" s="46"/>
      <c r="D1416" s="46"/>
      <c r="E1416" s="46"/>
      <c r="F1416" s="46"/>
      <c r="G1416" s="46"/>
      <c r="H1416" s="46"/>
      <c r="I1416" s="46"/>
      <c r="J1416" s="46"/>
      <c r="K1416" s="46"/>
      <c r="L1416" s="46"/>
      <c r="M1416" s="46"/>
      <c r="N1416" s="46"/>
      <c r="O1416" s="46"/>
      <c r="P1416" s="46"/>
      <c r="Q1416" s="46"/>
      <c r="R1416" s="46"/>
      <c r="S1416" s="46"/>
      <c r="T1416" s="46"/>
      <c r="U1416" s="46"/>
      <c r="V1416" s="46"/>
      <c r="W1416" s="46"/>
      <c r="X1416" s="46"/>
      <c r="Y1416" s="46"/>
      <c r="Z1416" s="46"/>
      <c r="AA1416" s="46"/>
      <c r="AB1416" s="46"/>
      <c r="AC1416" s="46"/>
      <c r="AD1416" s="46"/>
      <c r="AE1416" s="46"/>
      <c r="AF1416" s="46"/>
    </row>
    <row r="1417">
      <c r="A1417" s="46"/>
      <c r="B1417" s="46"/>
      <c r="C1417" s="46"/>
      <c r="D1417" s="46"/>
      <c r="E1417" s="46"/>
      <c r="F1417" s="46"/>
      <c r="G1417" s="46"/>
      <c r="H1417" s="46"/>
      <c r="I1417" s="46"/>
      <c r="J1417" s="46"/>
      <c r="K1417" s="46"/>
      <c r="L1417" s="46"/>
      <c r="M1417" s="46"/>
      <c r="N1417" s="46"/>
      <c r="O1417" s="46"/>
      <c r="P1417" s="46"/>
      <c r="Q1417" s="46"/>
      <c r="R1417" s="46"/>
      <c r="S1417" s="46"/>
      <c r="T1417" s="46"/>
      <c r="U1417" s="46"/>
      <c r="V1417" s="46"/>
      <c r="W1417" s="46"/>
      <c r="X1417" s="46"/>
      <c r="Y1417" s="46"/>
      <c r="Z1417" s="46"/>
      <c r="AA1417" s="46"/>
      <c r="AB1417" s="46"/>
      <c r="AC1417" s="46"/>
      <c r="AD1417" s="46"/>
      <c r="AE1417" s="46"/>
      <c r="AF1417" s="46"/>
    </row>
    <row r="1418">
      <c r="A1418" s="46"/>
      <c r="B1418" s="46"/>
      <c r="C1418" s="46"/>
      <c r="D1418" s="46"/>
      <c r="E1418" s="46"/>
      <c r="F1418" s="46"/>
      <c r="G1418" s="46"/>
      <c r="H1418" s="46"/>
      <c r="I1418" s="46"/>
      <c r="J1418" s="46"/>
      <c r="K1418" s="46"/>
      <c r="L1418" s="46"/>
      <c r="M1418" s="46"/>
      <c r="N1418" s="46"/>
      <c r="O1418" s="46"/>
      <c r="P1418" s="46"/>
      <c r="Q1418" s="46"/>
      <c r="R1418" s="46"/>
      <c r="S1418" s="46"/>
      <c r="T1418" s="46"/>
      <c r="U1418" s="46"/>
      <c r="V1418" s="46"/>
      <c r="W1418" s="46"/>
      <c r="X1418" s="46"/>
      <c r="Y1418" s="46"/>
      <c r="Z1418" s="46"/>
      <c r="AA1418" s="46"/>
      <c r="AB1418" s="46"/>
      <c r="AC1418" s="46"/>
      <c r="AD1418" s="46"/>
      <c r="AE1418" s="46"/>
      <c r="AF1418" s="46"/>
    </row>
    <row r="1419">
      <c r="A1419" s="46"/>
      <c r="B1419" s="46"/>
      <c r="C1419" s="46"/>
      <c r="D1419" s="46"/>
      <c r="E1419" s="46"/>
      <c r="F1419" s="46"/>
      <c r="G1419" s="46"/>
      <c r="H1419" s="46"/>
      <c r="I1419" s="46"/>
      <c r="J1419" s="46"/>
      <c r="K1419" s="46"/>
      <c r="L1419" s="46"/>
      <c r="M1419" s="46"/>
      <c r="N1419" s="46"/>
      <c r="O1419" s="46"/>
      <c r="P1419" s="46"/>
      <c r="Q1419" s="46"/>
      <c r="R1419" s="46"/>
      <c r="S1419" s="46"/>
      <c r="T1419" s="46"/>
      <c r="U1419" s="46"/>
      <c r="V1419" s="46"/>
      <c r="W1419" s="46"/>
      <c r="X1419" s="46"/>
      <c r="Y1419" s="46"/>
      <c r="Z1419" s="46"/>
      <c r="AA1419" s="46"/>
      <c r="AB1419" s="46"/>
      <c r="AC1419" s="46"/>
      <c r="AD1419" s="46"/>
      <c r="AE1419" s="46"/>
      <c r="AF1419" s="46"/>
    </row>
    <row r="1420">
      <c r="A1420" s="46"/>
      <c r="B1420" s="46"/>
      <c r="C1420" s="46"/>
      <c r="D1420" s="46"/>
      <c r="E1420" s="46"/>
      <c r="F1420" s="46"/>
      <c r="G1420" s="46"/>
      <c r="H1420" s="46"/>
      <c r="I1420" s="46"/>
      <c r="J1420" s="46"/>
      <c r="K1420" s="46"/>
      <c r="L1420" s="46"/>
      <c r="M1420" s="46"/>
      <c r="N1420" s="46"/>
      <c r="O1420" s="46"/>
      <c r="P1420" s="46"/>
      <c r="Q1420" s="46"/>
      <c r="R1420" s="46"/>
      <c r="S1420" s="46"/>
      <c r="T1420" s="46"/>
      <c r="U1420" s="46"/>
      <c r="V1420" s="46"/>
      <c r="W1420" s="46"/>
      <c r="X1420" s="46"/>
      <c r="Y1420" s="46"/>
      <c r="Z1420" s="46"/>
      <c r="AA1420" s="46"/>
      <c r="AB1420" s="46"/>
      <c r="AC1420" s="46"/>
      <c r="AD1420" s="46"/>
      <c r="AE1420" s="46"/>
      <c r="AF1420" s="46"/>
    </row>
    <row r="1421">
      <c r="A1421" s="46"/>
      <c r="B1421" s="46"/>
      <c r="C1421" s="46"/>
      <c r="D1421" s="46"/>
      <c r="E1421" s="46"/>
      <c r="F1421" s="46"/>
      <c r="G1421" s="46"/>
      <c r="H1421" s="46"/>
      <c r="I1421" s="46"/>
      <c r="J1421" s="46"/>
      <c r="K1421" s="46"/>
      <c r="L1421" s="46"/>
      <c r="M1421" s="46"/>
      <c r="N1421" s="46"/>
      <c r="O1421" s="46"/>
      <c r="P1421" s="46"/>
      <c r="Q1421" s="46"/>
      <c r="R1421" s="46"/>
      <c r="S1421" s="46"/>
      <c r="T1421" s="46"/>
      <c r="U1421" s="46"/>
      <c r="V1421" s="46"/>
      <c r="W1421" s="46"/>
      <c r="X1421" s="46"/>
      <c r="Y1421" s="46"/>
      <c r="Z1421" s="46"/>
      <c r="AA1421" s="46"/>
      <c r="AB1421" s="46"/>
      <c r="AC1421" s="46"/>
      <c r="AD1421" s="46"/>
      <c r="AE1421" s="46"/>
      <c r="AF1421" s="46"/>
    </row>
    <row r="1422">
      <c r="A1422" s="46"/>
      <c r="B1422" s="46"/>
      <c r="C1422" s="46"/>
      <c r="D1422" s="46"/>
      <c r="E1422" s="46"/>
      <c r="F1422" s="46"/>
      <c r="G1422" s="46"/>
      <c r="H1422" s="46"/>
      <c r="I1422" s="46"/>
      <c r="J1422" s="46"/>
      <c r="K1422" s="46"/>
      <c r="L1422" s="46"/>
      <c r="M1422" s="46"/>
      <c r="N1422" s="46"/>
      <c r="O1422" s="46"/>
      <c r="P1422" s="46"/>
      <c r="Q1422" s="46"/>
      <c r="R1422" s="46"/>
      <c r="S1422" s="46"/>
      <c r="T1422" s="46"/>
      <c r="U1422" s="46"/>
      <c r="V1422" s="46"/>
      <c r="W1422" s="46"/>
      <c r="X1422" s="46"/>
      <c r="Y1422" s="46"/>
      <c r="Z1422" s="46"/>
      <c r="AA1422" s="46"/>
      <c r="AB1422" s="46"/>
      <c r="AC1422" s="46"/>
      <c r="AD1422" s="46"/>
      <c r="AE1422" s="46"/>
      <c r="AF1422" s="46"/>
    </row>
    <row r="1423">
      <c r="A1423" s="46"/>
      <c r="B1423" s="46"/>
      <c r="C1423" s="46"/>
      <c r="D1423" s="46"/>
      <c r="E1423" s="46"/>
      <c r="F1423" s="46"/>
      <c r="G1423" s="46"/>
      <c r="H1423" s="46"/>
      <c r="I1423" s="46"/>
      <c r="J1423" s="46"/>
      <c r="K1423" s="46"/>
      <c r="L1423" s="46"/>
      <c r="M1423" s="46"/>
      <c r="N1423" s="46"/>
      <c r="O1423" s="46"/>
      <c r="P1423" s="46"/>
      <c r="Q1423" s="46"/>
      <c r="R1423" s="46"/>
      <c r="S1423" s="46"/>
      <c r="T1423" s="46"/>
      <c r="U1423" s="46"/>
      <c r="V1423" s="46"/>
      <c r="W1423" s="46"/>
      <c r="X1423" s="46"/>
      <c r="Y1423" s="46"/>
      <c r="Z1423" s="46"/>
      <c r="AA1423" s="46"/>
      <c r="AB1423" s="46"/>
      <c r="AC1423" s="46"/>
      <c r="AD1423" s="46"/>
      <c r="AE1423" s="46"/>
      <c r="AF1423" s="46"/>
    </row>
    <row r="1424">
      <c r="A1424" s="46"/>
      <c r="B1424" s="46"/>
      <c r="C1424" s="46"/>
      <c r="D1424" s="46"/>
      <c r="E1424" s="46"/>
      <c r="F1424" s="46"/>
      <c r="G1424" s="46"/>
      <c r="H1424" s="46"/>
      <c r="I1424" s="46"/>
      <c r="J1424" s="46"/>
      <c r="K1424" s="46"/>
      <c r="L1424" s="46"/>
      <c r="M1424" s="46"/>
      <c r="N1424" s="46"/>
      <c r="O1424" s="46"/>
      <c r="P1424" s="46"/>
      <c r="Q1424" s="46"/>
      <c r="R1424" s="46"/>
      <c r="S1424" s="46"/>
      <c r="T1424" s="46"/>
      <c r="U1424" s="46"/>
      <c r="V1424" s="46"/>
      <c r="W1424" s="46"/>
      <c r="X1424" s="46"/>
      <c r="Y1424" s="46"/>
      <c r="Z1424" s="46"/>
      <c r="AA1424" s="46"/>
      <c r="AB1424" s="46"/>
      <c r="AC1424" s="46"/>
      <c r="AD1424" s="46"/>
      <c r="AE1424" s="46"/>
      <c r="AF1424" s="46"/>
    </row>
    <row r="1425">
      <c r="A1425" s="46"/>
      <c r="B1425" s="46"/>
      <c r="C1425" s="46"/>
      <c r="D1425" s="46"/>
      <c r="E1425" s="46"/>
      <c r="F1425" s="46"/>
      <c r="G1425" s="46"/>
      <c r="H1425" s="46"/>
      <c r="I1425" s="46"/>
      <c r="J1425" s="46"/>
      <c r="K1425" s="46"/>
      <c r="L1425" s="46"/>
      <c r="M1425" s="46"/>
      <c r="N1425" s="46"/>
      <c r="O1425" s="46"/>
      <c r="P1425" s="46"/>
      <c r="Q1425" s="46"/>
      <c r="R1425" s="46"/>
      <c r="S1425" s="46"/>
      <c r="T1425" s="46"/>
      <c r="U1425" s="46"/>
      <c r="V1425" s="46"/>
      <c r="W1425" s="46"/>
      <c r="X1425" s="46"/>
      <c r="Y1425" s="46"/>
      <c r="Z1425" s="46"/>
      <c r="AA1425" s="46"/>
      <c r="AB1425" s="46"/>
      <c r="AC1425" s="46"/>
      <c r="AD1425" s="46"/>
      <c r="AE1425" s="46"/>
      <c r="AF1425" s="46"/>
    </row>
    <row r="1426">
      <c r="A1426" s="46"/>
      <c r="B1426" s="46"/>
      <c r="C1426" s="46"/>
      <c r="D1426" s="46"/>
      <c r="E1426" s="46"/>
      <c r="F1426" s="46"/>
      <c r="G1426" s="46"/>
      <c r="H1426" s="46"/>
      <c r="I1426" s="46"/>
      <c r="J1426" s="46"/>
      <c r="K1426" s="46"/>
      <c r="L1426" s="46"/>
      <c r="M1426" s="46"/>
      <c r="N1426" s="46"/>
      <c r="O1426" s="46"/>
      <c r="P1426" s="46"/>
      <c r="Q1426" s="46"/>
      <c r="R1426" s="46"/>
      <c r="S1426" s="46"/>
      <c r="T1426" s="46"/>
      <c r="U1426" s="46"/>
      <c r="V1426" s="46"/>
      <c r="W1426" s="46"/>
      <c r="X1426" s="46"/>
      <c r="Y1426" s="46"/>
      <c r="Z1426" s="46"/>
      <c r="AA1426" s="46"/>
      <c r="AB1426" s="46"/>
      <c r="AC1426" s="46"/>
      <c r="AD1426" s="46"/>
      <c r="AE1426" s="46"/>
      <c r="AF1426" s="46"/>
    </row>
    <row r="1427">
      <c r="A1427" s="46"/>
      <c r="B1427" s="46"/>
      <c r="C1427" s="46"/>
      <c r="D1427" s="46"/>
      <c r="E1427" s="46"/>
      <c r="F1427" s="46"/>
      <c r="G1427" s="46"/>
      <c r="H1427" s="46"/>
      <c r="I1427" s="46"/>
      <c r="J1427" s="46"/>
      <c r="K1427" s="46"/>
      <c r="L1427" s="46"/>
      <c r="M1427" s="46"/>
      <c r="N1427" s="46"/>
      <c r="O1427" s="46"/>
      <c r="P1427" s="46"/>
      <c r="Q1427" s="46"/>
      <c r="R1427" s="46"/>
      <c r="S1427" s="46"/>
      <c r="T1427" s="46"/>
      <c r="U1427" s="46"/>
      <c r="V1427" s="46"/>
      <c r="W1427" s="46"/>
      <c r="X1427" s="46"/>
      <c r="Y1427" s="46"/>
      <c r="Z1427" s="46"/>
      <c r="AA1427" s="46"/>
      <c r="AB1427" s="46"/>
      <c r="AC1427" s="46"/>
      <c r="AD1427" s="46"/>
      <c r="AE1427" s="46"/>
      <c r="AF1427" s="46"/>
    </row>
    <row r="1428">
      <c r="A1428" s="46"/>
      <c r="B1428" s="46"/>
      <c r="C1428" s="46"/>
      <c r="D1428" s="46"/>
      <c r="E1428" s="46"/>
      <c r="F1428" s="46"/>
      <c r="G1428" s="46"/>
      <c r="H1428" s="46"/>
      <c r="I1428" s="46"/>
      <c r="J1428" s="46"/>
      <c r="K1428" s="46"/>
      <c r="L1428" s="46"/>
      <c r="M1428" s="46"/>
      <c r="N1428" s="46"/>
      <c r="O1428" s="46"/>
      <c r="P1428" s="46"/>
      <c r="Q1428" s="46"/>
      <c r="R1428" s="46"/>
      <c r="S1428" s="46"/>
      <c r="T1428" s="46"/>
      <c r="U1428" s="46"/>
      <c r="V1428" s="46"/>
      <c r="W1428" s="46"/>
      <c r="X1428" s="46"/>
      <c r="Y1428" s="46"/>
      <c r="Z1428" s="46"/>
      <c r="AA1428" s="46"/>
      <c r="AB1428" s="46"/>
      <c r="AC1428" s="46"/>
      <c r="AD1428" s="46"/>
      <c r="AE1428" s="46"/>
      <c r="AF1428" s="46"/>
    </row>
    <row r="1429">
      <c r="A1429" s="46"/>
      <c r="B1429" s="46"/>
      <c r="C1429" s="46"/>
      <c r="D1429" s="46"/>
      <c r="E1429" s="46"/>
      <c r="F1429" s="46"/>
      <c r="G1429" s="46"/>
      <c r="H1429" s="46"/>
      <c r="I1429" s="46"/>
      <c r="J1429" s="46"/>
      <c r="K1429" s="46"/>
      <c r="L1429" s="46"/>
      <c r="M1429" s="46"/>
      <c r="N1429" s="46"/>
      <c r="O1429" s="46"/>
      <c r="P1429" s="46"/>
      <c r="Q1429" s="46"/>
      <c r="R1429" s="46"/>
      <c r="S1429" s="46"/>
      <c r="T1429" s="46"/>
      <c r="U1429" s="46"/>
      <c r="V1429" s="46"/>
      <c r="W1429" s="46"/>
      <c r="X1429" s="46"/>
      <c r="Y1429" s="46"/>
      <c r="Z1429" s="46"/>
      <c r="AA1429" s="46"/>
      <c r="AB1429" s="46"/>
      <c r="AC1429" s="46"/>
      <c r="AD1429" s="46"/>
      <c r="AE1429" s="46"/>
      <c r="AF1429" s="46"/>
    </row>
    <row r="1430">
      <c r="A1430" s="46"/>
      <c r="B1430" s="46"/>
      <c r="C1430" s="46"/>
      <c r="D1430" s="46"/>
      <c r="E1430" s="46"/>
      <c r="F1430" s="46"/>
      <c r="G1430" s="46"/>
      <c r="H1430" s="46"/>
      <c r="I1430" s="46"/>
      <c r="J1430" s="46"/>
      <c r="K1430" s="46"/>
      <c r="L1430" s="46"/>
      <c r="M1430" s="46"/>
      <c r="N1430" s="46"/>
      <c r="O1430" s="46"/>
      <c r="P1430" s="46"/>
      <c r="Q1430" s="46"/>
      <c r="R1430" s="46"/>
      <c r="S1430" s="46"/>
      <c r="T1430" s="46"/>
      <c r="U1430" s="46"/>
      <c r="V1430" s="46"/>
      <c r="W1430" s="46"/>
      <c r="X1430" s="46"/>
      <c r="Y1430" s="46"/>
      <c r="Z1430" s="46"/>
      <c r="AA1430" s="46"/>
      <c r="AB1430" s="46"/>
      <c r="AC1430" s="46"/>
      <c r="AD1430" s="46"/>
      <c r="AE1430" s="46"/>
      <c r="AF1430" s="46"/>
    </row>
    <row r="1431">
      <c r="A1431" s="46"/>
      <c r="B1431" s="46"/>
      <c r="C1431" s="46"/>
      <c r="D1431" s="46"/>
      <c r="E1431" s="46"/>
      <c r="F1431" s="46"/>
      <c r="G1431" s="46"/>
      <c r="H1431" s="46"/>
      <c r="I1431" s="46"/>
      <c r="J1431" s="46"/>
      <c r="K1431" s="46"/>
      <c r="L1431" s="46"/>
      <c r="M1431" s="46"/>
      <c r="N1431" s="46"/>
      <c r="O1431" s="46"/>
      <c r="P1431" s="46"/>
      <c r="Q1431" s="46"/>
      <c r="R1431" s="46"/>
      <c r="S1431" s="46"/>
      <c r="T1431" s="46"/>
      <c r="U1431" s="46"/>
      <c r="V1431" s="46"/>
      <c r="W1431" s="46"/>
      <c r="X1431" s="46"/>
      <c r="Y1431" s="46"/>
      <c r="Z1431" s="46"/>
      <c r="AA1431" s="46"/>
      <c r="AB1431" s="46"/>
      <c r="AC1431" s="46"/>
      <c r="AD1431" s="46"/>
      <c r="AE1431" s="46"/>
      <c r="AF1431" s="46"/>
    </row>
    <row r="1432">
      <c r="A1432" s="46"/>
      <c r="B1432" s="46"/>
      <c r="C1432" s="46"/>
      <c r="D1432" s="46"/>
      <c r="E1432" s="46"/>
      <c r="F1432" s="46"/>
      <c r="G1432" s="46"/>
      <c r="H1432" s="46"/>
      <c r="I1432" s="46"/>
      <c r="J1432" s="46"/>
      <c r="K1432" s="46"/>
      <c r="L1432" s="46"/>
      <c r="M1432" s="46"/>
      <c r="N1432" s="46"/>
      <c r="O1432" s="46"/>
      <c r="P1432" s="46"/>
      <c r="Q1432" s="46"/>
      <c r="R1432" s="46"/>
      <c r="S1432" s="46"/>
      <c r="T1432" s="46"/>
      <c r="U1432" s="46"/>
      <c r="V1432" s="46"/>
      <c r="W1432" s="46"/>
      <c r="X1432" s="46"/>
      <c r="Y1432" s="46"/>
      <c r="Z1432" s="46"/>
      <c r="AA1432" s="46"/>
      <c r="AB1432" s="46"/>
      <c r="AC1432" s="46"/>
      <c r="AD1432" s="46"/>
      <c r="AE1432" s="46"/>
      <c r="AF1432" s="46"/>
    </row>
    <row r="1433">
      <c r="A1433" s="46"/>
      <c r="B1433" s="46"/>
      <c r="C1433" s="46"/>
      <c r="D1433" s="46"/>
      <c r="E1433" s="46"/>
      <c r="F1433" s="46"/>
      <c r="G1433" s="46"/>
      <c r="H1433" s="46"/>
      <c r="I1433" s="46"/>
      <c r="J1433" s="46"/>
      <c r="K1433" s="46"/>
      <c r="L1433" s="46"/>
      <c r="M1433" s="46"/>
      <c r="N1433" s="46"/>
      <c r="O1433" s="46"/>
      <c r="P1433" s="46"/>
      <c r="Q1433" s="46"/>
      <c r="R1433" s="46"/>
      <c r="S1433" s="46"/>
      <c r="T1433" s="46"/>
      <c r="U1433" s="46"/>
      <c r="V1433" s="46"/>
      <c r="W1433" s="46"/>
      <c r="X1433" s="46"/>
      <c r="Y1433" s="46"/>
      <c r="Z1433" s="46"/>
      <c r="AA1433" s="46"/>
      <c r="AB1433" s="46"/>
      <c r="AC1433" s="46"/>
      <c r="AD1433" s="46"/>
      <c r="AE1433" s="46"/>
      <c r="AF1433" s="46"/>
    </row>
    <row r="1434">
      <c r="A1434" s="46"/>
      <c r="B1434" s="46"/>
      <c r="C1434" s="46"/>
      <c r="D1434" s="46"/>
      <c r="E1434" s="46"/>
      <c r="F1434" s="46"/>
      <c r="G1434" s="46"/>
      <c r="H1434" s="46"/>
      <c r="I1434" s="46"/>
      <c r="J1434" s="46"/>
      <c r="K1434" s="46"/>
      <c r="L1434" s="46"/>
      <c r="M1434" s="46"/>
      <c r="N1434" s="46"/>
      <c r="O1434" s="46"/>
      <c r="P1434" s="46"/>
      <c r="Q1434" s="46"/>
      <c r="R1434" s="46"/>
      <c r="S1434" s="46"/>
      <c r="T1434" s="46"/>
      <c r="U1434" s="46"/>
      <c r="V1434" s="46"/>
      <c r="W1434" s="46"/>
      <c r="X1434" s="46"/>
      <c r="Y1434" s="46"/>
      <c r="Z1434" s="46"/>
      <c r="AA1434" s="46"/>
      <c r="AB1434" s="46"/>
      <c r="AC1434" s="46"/>
      <c r="AD1434" s="46"/>
      <c r="AE1434" s="46"/>
      <c r="AF1434" s="46"/>
    </row>
    <row r="1435">
      <c r="A1435" s="46"/>
      <c r="B1435" s="46"/>
      <c r="C1435" s="46"/>
      <c r="D1435" s="46"/>
      <c r="E1435" s="46"/>
      <c r="F1435" s="46"/>
      <c r="G1435" s="46"/>
      <c r="H1435" s="46"/>
      <c r="I1435" s="46"/>
      <c r="J1435" s="46"/>
      <c r="K1435" s="46"/>
      <c r="L1435" s="46"/>
      <c r="M1435" s="46"/>
      <c r="N1435" s="46"/>
      <c r="O1435" s="46"/>
      <c r="P1435" s="46"/>
      <c r="Q1435" s="46"/>
      <c r="R1435" s="46"/>
      <c r="S1435" s="46"/>
      <c r="T1435" s="46"/>
      <c r="U1435" s="46"/>
      <c r="V1435" s="46"/>
      <c r="W1435" s="46"/>
      <c r="X1435" s="46"/>
      <c r="Y1435" s="46"/>
      <c r="Z1435" s="46"/>
      <c r="AA1435" s="46"/>
      <c r="AB1435" s="46"/>
      <c r="AC1435" s="46"/>
      <c r="AD1435" s="46"/>
      <c r="AE1435" s="46"/>
      <c r="AF1435" s="46"/>
    </row>
    <row r="1436">
      <c r="A1436" s="46"/>
      <c r="B1436" s="46"/>
      <c r="C1436" s="46"/>
      <c r="D1436" s="46"/>
      <c r="E1436" s="46"/>
      <c r="F1436" s="46"/>
      <c r="G1436" s="46"/>
      <c r="H1436" s="46"/>
      <c r="I1436" s="46"/>
      <c r="J1436" s="46"/>
      <c r="K1436" s="46"/>
      <c r="L1436" s="46"/>
      <c r="M1436" s="46"/>
      <c r="N1436" s="46"/>
      <c r="O1436" s="46"/>
      <c r="P1436" s="46"/>
      <c r="Q1436" s="46"/>
      <c r="R1436" s="46"/>
      <c r="S1436" s="46"/>
      <c r="T1436" s="46"/>
      <c r="U1436" s="46"/>
      <c r="V1436" s="46"/>
      <c r="W1436" s="46"/>
      <c r="X1436" s="46"/>
      <c r="Y1436" s="46"/>
      <c r="Z1436" s="46"/>
      <c r="AA1436" s="46"/>
      <c r="AB1436" s="46"/>
      <c r="AC1436" s="46"/>
      <c r="AD1436" s="46"/>
      <c r="AE1436" s="46"/>
      <c r="AF1436" s="46"/>
    </row>
    <row r="1437">
      <c r="A1437" s="46"/>
      <c r="B1437" s="46"/>
      <c r="C1437" s="46"/>
      <c r="D1437" s="46"/>
      <c r="E1437" s="46"/>
      <c r="F1437" s="46"/>
      <c r="G1437" s="46"/>
      <c r="H1437" s="46"/>
      <c r="I1437" s="46"/>
      <c r="J1437" s="46"/>
      <c r="K1437" s="46"/>
      <c r="L1437" s="46"/>
      <c r="M1437" s="46"/>
      <c r="N1437" s="46"/>
      <c r="O1437" s="46"/>
      <c r="P1437" s="46"/>
      <c r="Q1437" s="46"/>
      <c r="R1437" s="46"/>
      <c r="S1437" s="46"/>
      <c r="T1437" s="46"/>
      <c r="U1437" s="46"/>
      <c r="V1437" s="46"/>
      <c r="W1437" s="46"/>
      <c r="X1437" s="46"/>
      <c r="Y1437" s="46"/>
      <c r="Z1437" s="46"/>
      <c r="AA1437" s="46"/>
      <c r="AB1437" s="46"/>
      <c r="AC1437" s="46"/>
      <c r="AD1437" s="46"/>
      <c r="AE1437" s="46"/>
      <c r="AF1437" s="46"/>
    </row>
    <row r="1438">
      <c r="A1438" s="46"/>
      <c r="B1438" s="46"/>
      <c r="C1438" s="46"/>
      <c r="D1438" s="46"/>
      <c r="E1438" s="46"/>
      <c r="F1438" s="46"/>
      <c r="G1438" s="46"/>
      <c r="H1438" s="46"/>
      <c r="I1438" s="46"/>
      <c r="J1438" s="46"/>
      <c r="K1438" s="46"/>
      <c r="L1438" s="46"/>
      <c r="M1438" s="46"/>
      <c r="N1438" s="46"/>
      <c r="O1438" s="46"/>
      <c r="P1438" s="46"/>
      <c r="Q1438" s="46"/>
      <c r="R1438" s="46"/>
      <c r="S1438" s="46"/>
      <c r="T1438" s="46"/>
      <c r="U1438" s="46"/>
      <c r="V1438" s="46"/>
      <c r="W1438" s="46"/>
      <c r="X1438" s="46"/>
      <c r="Y1438" s="46"/>
      <c r="Z1438" s="46"/>
      <c r="AA1438" s="46"/>
      <c r="AB1438" s="46"/>
      <c r="AC1438" s="46"/>
      <c r="AD1438" s="46"/>
      <c r="AE1438" s="46"/>
      <c r="AF1438" s="46"/>
    </row>
    <row r="1439">
      <c r="A1439" s="46"/>
      <c r="B1439" s="46"/>
      <c r="C1439" s="46"/>
      <c r="D1439" s="46"/>
      <c r="E1439" s="46"/>
      <c r="F1439" s="46"/>
      <c r="G1439" s="46"/>
      <c r="H1439" s="46"/>
      <c r="I1439" s="46"/>
      <c r="J1439" s="46"/>
      <c r="K1439" s="46"/>
      <c r="L1439" s="46"/>
      <c r="M1439" s="46"/>
      <c r="N1439" s="46"/>
      <c r="O1439" s="46"/>
      <c r="P1439" s="46"/>
      <c r="Q1439" s="46"/>
      <c r="R1439" s="46"/>
      <c r="S1439" s="46"/>
      <c r="T1439" s="46"/>
      <c r="U1439" s="46"/>
      <c r="V1439" s="46"/>
      <c r="W1439" s="46"/>
      <c r="X1439" s="46"/>
      <c r="Y1439" s="46"/>
      <c r="Z1439" s="46"/>
      <c r="AA1439" s="46"/>
      <c r="AB1439" s="46"/>
      <c r="AC1439" s="46"/>
      <c r="AD1439" s="46"/>
      <c r="AE1439" s="46"/>
      <c r="AF1439" s="46"/>
    </row>
    <row r="1440">
      <c r="A1440" s="46"/>
      <c r="B1440" s="46"/>
      <c r="C1440" s="46"/>
      <c r="D1440" s="46"/>
      <c r="E1440" s="46"/>
      <c r="F1440" s="46"/>
      <c r="G1440" s="46"/>
      <c r="H1440" s="46"/>
      <c r="I1440" s="46"/>
      <c r="J1440" s="46"/>
      <c r="K1440" s="46"/>
      <c r="L1440" s="46"/>
      <c r="M1440" s="46"/>
      <c r="N1440" s="46"/>
      <c r="O1440" s="46"/>
      <c r="P1440" s="46"/>
      <c r="Q1440" s="46"/>
      <c r="R1440" s="46"/>
      <c r="S1440" s="46"/>
      <c r="T1440" s="46"/>
      <c r="U1440" s="46"/>
      <c r="V1440" s="46"/>
      <c r="W1440" s="46"/>
      <c r="X1440" s="46"/>
      <c r="Y1440" s="46"/>
      <c r="Z1440" s="46"/>
      <c r="AA1440" s="46"/>
      <c r="AB1440" s="46"/>
      <c r="AC1440" s="46"/>
      <c r="AD1440" s="46"/>
      <c r="AE1440" s="46"/>
      <c r="AF1440" s="46"/>
    </row>
    <row r="1441">
      <c r="A1441" s="46"/>
      <c r="B1441" s="46"/>
      <c r="C1441" s="46"/>
      <c r="D1441" s="46"/>
      <c r="E1441" s="46"/>
      <c r="F1441" s="46"/>
      <c r="G1441" s="46"/>
      <c r="H1441" s="46"/>
      <c r="I1441" s="46"/>
      <c r="J1441" s="46"/>
      <c r="K1441" s="46"/>
      <c r="L1441" s="46"/>
      <c r="M1441" s="46"/>
      <c r="N1441" s="46"/>
      <c r="O1441" s="46"/>
      <c r="P1441" s="46"/>
      <c r="Q1441" s="46"/>
      <c r="R1441" s="46"/>
      <c r="S1441" s="46"/>
      <c r="T1441" s="46"/>
      <c r="U1441" s="46"/>
      <c r="V1441" s="46"/>
      <c r="W1441" s="46"/>
      <c r="X1441" s="46"/>
      <c r="Y1441" s="46"/>
      <c r="Z1441" s="46"/>
      <c r="AA1441" s="46"/>
      <c r="AB1441" s="46"/>
      <c r="AC1441" s="46"/>
      <c r="AD1441" s="46"/>
      <c r="AE1441" s="46"/>
      <c r="AF1441" s="46"/>
    </row>
    <row r="1442">
      <c r="A1442" s="46"/>
      <c r="B1442" s="46"/>
      <c r="C1442" s="46"/>
      <c r="D1442" s="46"/>
      <c r="E1442" s="46"/>
      <c r="F1442" s="46"/>
      <c r="G1442" s="46"/>
      <c r="H1442" s="46"/>
      <c r="I1442" s="46"/>
      <c r="J1442" s="46"/>
      <c r="K1442" s="46"/>
      <c r="L1442" s="46"/>
      <c r="M1442" s="46"/>
      <c r="N1442" s="46"/>
      <c r="O1442" s="46"/>
      <c r="P1442" s="46"/>
      <c r="Q1442" s="46"/>
      <c r="R1442" s="46"/>
      <c r="S1442" s="46"/>
      <c r="T1442" s="46"/>
      <c r="U1442" s="46"/>
      <c r="V1442" s="46"/>
      <c r="W1442" s="46"/>
      <c r="X1442" s="46"/>
      <c r="Y1442" s="46"/>
      <c r="Z1442" s="46"/>
      <c r="AA1442" s="46"/>
      <c r="AB1442" s="46"/>
      <c r="AC1442" s="46"/>
      <c r="AD1442" s="46"/>
      <c r="AE1442" s="46"/>
      <c r="AF1442" s="46"/>
    </row>
    <row r="1443">
      <c r="A1443" s="46"/>
      <c r="B1443" s="46"/>
      <c r="C1443" s="46"/>
      <c r="D1443" s="46"/>
      <c r="E1443" s="46"/>
      <c r="F1443" s="46"/>
      <c r="G1443" s="46"/>
      <c r="H1443" s="46"/>
      <c r="I1443" s="46"/>
      <c r="J1443" s="46"/>
      <c r="K1443" s="46"/>
      <c r="L1443" s="46"/>
      <c r="M1443" s="46"/>
      <c r="N1443" s="46"/>
      <c r="O1443" s="46"/>
      <c r="P1443" s="46"/>
      <c r="Q1443" s="46"/>
      <c r="R1443" s="46"/>
      <c r="S1443" s="46"/>
      <c r="T1443" s="46"/>
      <c r="U1443" s="46"/>
      <c r="V1443" s="46"/>
      <c r="W1443" s="46"/>
      <c r="X1443" s="46"/>
      <c r="Y1443" s="46"/>
      <c r="Z1443" s="46"/>
      <c r="AA1443" s="46"/>
      <c r="AB1443" s="46"/>
      <c r="AC1443" s="46"/>
      <c r="AD1443" s="46"/>
      <c r="AE1443" s="46"/>
      <c r="AF1443" s="46"/>
    </row>
    <row r="1444">
      <c r="A1444" s="46"/>
      <c r="B1444" s="46"/>
      <c r="C1444" s="46"/>
      <c r="D1444" s="46"/>
      <c r="E1444" s="46"/>
      <c r="F1444" s="46"/>
      <c r="G1444" s="46"/>
      <c r="H1444" s="46"/>
      <c r="I1444" s="46"/>
      <c r="J1444" s="46"/>
      <c r="K1444" s="46"/>
      <c r="L1444" s="46"/>
      <c r="M1444" s="46"/>
      <c r="N1444" s="46"/>
      <c r="O1444" s="46"/>
      <c r="P1444" s="46"/>
      <c r="Q1444" s="46"/>
      <c r="R1444" s="46"/>
      <c r="S1444" s="46"/>
      <c r="T1444" s="46"/>
      <c r="U1444" s="46"/>
      <c r="V1444" s="46"/>
      <c r="W1444" s="46"/>
      <c r="X1444" s="46"/>
      <c r="Y1444" s="46"/>
      <c r="Z1444" s="46"/>
      <c r="AA1444" s="46"/>
      <c r="AB1444" s="46"/>
      <c r="AC1444" s="46"/>
      <c r="AD1444" s="46"/>
      <c r="AE1444" s="46"/>
      <c r="AF1444" s="46"/>
    </row>
    <row r="1445">
      <c r="A1445" s="46"/>
      <c r="B1445" s="46"/>
      <c r="C1445" s="46"/>
      <c r="D1445" s="46"/>
      <c r="E1445" s="46"/>
      <c r="F1445" s="46"/>
      <c r="G1445" s="46"/>
      <c r="H1445" s="46"/>
      <c r="I1445" s="46"/>
      <c r="J1445" s="46"/>
      <c r="K1445" s="46"/>
      <c r="L1445" s="46"/>
      <c r="M1445" s="46"/>
      <c r="N1445" s="46"/>
      <c r="O1445" s="46"/>
      <c r="P1445" s="46"/>
      <c r="Q1445" s="46"/>
      <c r="R1445" s="46"/>
      <c r="S1445" s="46"/>
      <c r="T1445" s="46"/>
      <c r="U1445" s="46"/>
      <c r="V1445" s="46"/>
      <c r="W1445" s="46"/>
      <c r="X1445" s="46"/>
      <c r="Y1445" s="46"/>
      <c r="Z1445" s="46"/>
      <c r="AA1445" s="46"/>
      <c r="AB1445" s="46"/>
      <c r="AC1445" s="46"/>
      <c r="AD1445" s="46"/>
      <c r="AE1445" s="46"/>
      <c r="AF1445" s="46"/>
    </row>
    <row r="1446">
      <c r="A1446" s="46"/>
      <c r="B1446" s="46"/>
      <c r="C1446" s="46"/>
      <c r="D1446" s="46"/>
      <c r="E1446" s="46"/>
      <c r="F1446" s="46"/>
      <c r="G1446" s="46"/>
      <c r="H1446" s="46"/>
      <c r="I1446" s="46"/>
      <c r="J1446" s="46"/>
      <c r="K1446" s="46"/>
      <c r="L1446" s="46"/>
      <c r="M1446" s="46"/>
      <c r="N1446" s="46"/>
      <c r="O1446" s="46"/>
      <c r="P1446" s="46"/>
      <c r="Q1446" s="46"/>
      <c r="R1446" s="46"/>
      <c r="S1446" s="46"/>
      <c r="T1446" s="46"/>
      <c r="U1446" s="46"/>
      <c r="V1446" s="46"/>
      <c r="W1446" s="46"/>
      <c r="X1446" s="46"/>
      <c r="Y1446" s="46"/>
      <c r="Z1446" s="46"/>
      <c r="AA1446" s="46"/>
      <c r="AB1446" s="46"/>
      <c r="AC1446" s="46"/>
      <c r="AD1446" s="46"/>
      <c r="AE1446" s="46"/>
      <c r="AF1446" s="46"/>
    </row>
    <row r="1447">
      <c r="A1447" s="46"/>
      <c r="B1447" s="46"/>
      <c r="C1447" s="46"/>
      <c r="D1447" s="46"/>
      <c r="E1447" s="46"/>
      <c r="F1447" s="46"/>
      <c r="G1447" s="46"/>
      <c r="H1447" s="46"/>
      <c r="I1447" s="46"/>
      <c r="J1447" s="46"/>
      <c r="K1447" s="46"/>
      <c r="L1447" s="46"/>
      <c r="M1447" s="46"/>
      <c r="N1447" s="46"/>
      <c r="O1447" s="46"/>
      <c r="P1447" s="46"/>
      <c r="Q1447" s="46"/>
      <c r="R1447" s="46"/>
      <c r="S1447" s="46"/>
      <c r="T1447" s="46"/>
      <c r="U1447" s="46"/>
      <c r="V1447" s="46"/>
      <c r="W1447" s="46"/>
      <c r="X1447" s="46"/>
      <c r="Y1447" s="46"/>
      <c r="Z1447" s="46"/>
      <c r="AA1447" s="46"/>
      <c r="AB1447" s="46"/>
      <c r="AC1447" s="46"/>
      <c r="AD1447" s="46"/>
      <c r="AE1447" s="46"/>
      <c r="AF1447" s="46"/>
    </row>
    <row r="1448">
      <c r="A1448" s="46"/>
      <c r="B1448" s="46"/>
      <c r="C1448" s="46"/>
      <c r="D1448" s="46"/>
      <c r="E1448" s="46"/>
      <c r="F1448" s="46"/>
      <c r="G1448" s="46"/>
      <c r="H1448" s="46"/>
      <c r="I1448" s="46"/>
      <c r="J1448" s="46"/>
      <c r="K1448" s="46"/>
      <c r="L1448" s="46"/>
      <c r="M1448" s="46"/>
      <c r="N1448" s="46"/>
      <c r="O1448" s="46"/>
      <c r="P1448" s="46"/>
      <c r="Q1448" s="46"/>
      <c r="R1448" s="46"/>
      <c r="S1448" s="46"/>
      <c r="T1448" s="46"/>
      <c r="U1448" s="46"/>
      <c r="V1448" s="46"/>
      <c r="W1448" s="46"/>
      <c r="X1448" s="46"/>
      <c r="Y1448" s="46"/>
      <c r="Z1448" s="46"/>
      <c r="AA1448" s="46"/>
      <c r="AB1448" s="46"/>
      <c r="AC1448" s="46"/>
      <c r="AD1448" s="46"/>
      <c r="AE1448" s="46"/>
      <c r="AF1448" s="46"/>
    </row>
    <row r="1449">
      <c r="A1449" s="46"/>
      <c r="B1449" s="46"/>
      <c r="C1449" s="46"/>
      <c r="D1449" s="46"/>
      <c r="E1449" s="46"/>
      <c r="F1449" s="46"/>
      <c r="G1449" s="46"/>
      <c r="H1449" s="46"/>
      <c r="I1449" s="46"/>
      <c r="J1449" s="46"/>
      <c r="K1449" s="46"/>
      <c r="L1449" s="46"/>
      <c r="M1449" s="46"/>
      <c r="N1449" s="46"/>
      <c r="O1449" s="46"/>
      <c r="P1449" s="46"/>
      <c r="Q1449" s="46"/>
      <c r="R1449" s="46"/>
      <c r="S1449" s="46"/>
      <c r="T1449" s="46"/>
      <c r="U1449" s="46"/>
      <c r="V1449" s="46"/>
      <c r="W1449" s="46"/>
      <c r="X1449" s="46"/>
      <c r="Y1449" s="46"/>
      <c r="Z1449" s="46"/>
      <c r="AA1449" s="46"/>
      <c r="AB1449" s="46"/>
      <c r="AC1449" s="46"/>
      <c r="AD1449" s="46"/>
      <c r="AE1449" s="46"/>
      <c r="AF1449" s="46"/>
    </row>
    <row r="1450">
      <c r="A1450" s="46"/>
      <c r="B1450" s="46"/>
      <c r="C1450" s="46"/>
      <c r="D1450" s="46"/>
      <c r="E1450" s="46"/>
      <c r="F1450" s="46"/>
      <c r="G1450" s="46"/>
      <c r="H1450" s="46"/>
      <c r="I1450" s="46"/>
      <c r="J1450" s="46"/>
      <c r="K1450" s="46"/>
      <c r="L1450" s="46"/>
      <c r="M1450" s="46"/>
      <c r="N1450" s="46"/>
      <c r="O1450" s="46"/>
      <c r="P1450" s="46"/>
      <c r="Q1450" s="46"/>
      <c r="R1450" s="46"/>
      <c r="S1450" s="46"/>
      <c r="T1450" s="46"/>
      <c r="U1450" s="46"/>
      <c r="V1450" s="46"/>
      <c r="W1450" s="46"/>
      <c r="X1450" s="46"/>
      <c r="Y1450" s="46"/>
      <c r="Z1450" s="46"/>
      <c r="AA1450" s="46"/>
      <c r="AB1450" s="46"/>
      <c r="AC1450" s="46"/>
      <c r="AD1450" s="46"/>
      <c r="AE1450" s="46"/>
      <c r="AF1450" s="46"/>
    </row>
    <row r="1451">
      <c r="A1451" s="46"/>
      <c r="B1451" s="46"/>
      <c r="C1451" s="46"/>
      <c r="D1451" s="46"/>
      <c r="E1451" s="46"/>
      <c r="F1451" s="46"/>
      <c r="G1451" s="46"/>
      <c r="H1451" s="46"/>
      <c r="I1451" s="46"/>
      <c r="J1451" s="46"/>
      <c r="K1451" s="46"/>
      <c r="L1451" s="46"/>
      <c r="M1451" s="46"/>
      <c r="N1451" s="46"/>
      <c r="O1451" s="46"/>
      <c r="P1451" s="46"/>
      <c r="Q1451" s="46"/>
      <c r="R1451" s="46"/>
      <c r="S1451" s="46"/>
      <c r="T1451" s="46"/>
      <c r="U1451" s="46"/>
      <c r="V1451" s="46"/>
      <c r="W1451" s="46"/>
      <c r="X1451" s="46"/>
      <c r="Y1451" s="46"/>
      <c r="Z1451" s="46"/>
      <c r="AA1451" s="46"/>
      <c r="AB1451" s="46"/>
      <c r="AC1451" s="46"/>
      <c r="AD1451" s="46"/>
      <c r="AE1451" s="46"/>
      <c r="AF1451" s="46"/>
    </row>
    <row r="1452">
      <c r="A1452" s="46"/>
      <c r="B1452" s="46"/>
      <c r="C1452" s="46"/>
      <c r="D1452" s="46"/>
      <c r="E1452" s="46"/>
      <c r="F1452" s="46"/>
      <c r="G1452" s="46"/>
      <c r="H1452" s="46"/>
      <c r="I1452" s="46"/>
      <c r="J1452" s="46"/>
      <c r="K1452" s="46"/>
      <c r="L1452" s="46"/>
      <c r="M1452" s="46"/>
      <c r="N1452" s="46"/>
      <c r="O1452" s="46"/>
      <c r="P1452" s="46"/>
      <c r="Q1452" s="46"/>
      <c r="R1452" s="46"/>
      <c r="S1452" s="46"/>
      <c r="T1452" s="46"/>
      <c r="U1452" s="46"/>
      <c r="V1452" s="46"/>
      <c r="W1452" s="46"/>
      <c r="X1452" s="46"/>
      <c r="Y1452" s="46"/>
      <c r="Z1452" s="46"/>
      <c r="AA1452" s="46"/>
      <c r="AB1452" s="46"/>
      <c r="AC1452" s="46"/>
      <c r="AD1452" s="46"/>
      <c r="AE1452" s="46"/>
      <c r="AF1452" s="46"/>
    </row>
    <row r="1453">
      <c r="A1453" s="46"/>
      <c r="B1453" s="46"/>
      <c r="C1453" s="46"/>
      <c r="D1453" s="46"/>
      <c r="E1453" s="46"/>
      <c r="F1453" s="46"/>
      <c r="G1453" s="46"/>
      <c r="H1453" s="46"/>
      <c r="I1453" s="46"/>
      <c r="J1453" s="46"/>
      <c r="K1453" s="46"/>
      <c r="L1453" s="46"/>
      <c r="M1453" s="46"/>
      <c r="N1453" s="46"/>
      <c r="O1453" s="46"/>
      <c r="P1453" s="46"/>
      <c r="Q1453" s="46"/>
      <c r="R1453" s="46"/>
      <c r="S1453" s="46"/>
      <c r="T1453" s="46"/>
      <c r="U1453" s="46"/>
      <c r="V1453" s="46"/>
      <c r="W1453" s="46"/>
      <c r="X1453" s="46"/>
      <c r="Y1453" s="46"/>
      <c r="Z1453" s="46"/>
      <c r="AA1453" s="46"/>
      <c r="AB1453" s="46"/>
      <c r="AC1453" s="46"/>
      <c r="AD1453" s="46"/>
      <c r="AE1453" s="46"/>
      <c r="AF1453" s="46"/>
    </row>
    <row r="1454">
      <c r="A1454" s="46"/>
      <c r="B1454" s="46"/>
      <c r="C1454" s="46"/>
      <c r="D1454" s="46"/>
      <c r="E1454" s="46"/>
      <c r="F1454" s="46"/>
      <c r="G1454" s="46"/>
      <c r="H1454" s="46"/>
      <c r="I1454" s="46"/>
      <c r="J1454" s="46"/>
      <c r="K1454" s="46"/>
      <c r="L1454" s="46"/>
      <c r="M1454" s="46"/>
      <c r="N1454" s="46"/>
      <c r="O1454" s="46"/>
      <c r="P1454" s="46"/>
      <c r="Q1454" s="46"/>
      <c r="R1454" s="46"/>
      <c r="S1454" s="46"/>
      <c r="T1454" s="46"/>
      <c r="U1454" s="46"/>
      <c r="V1454" s="46"/>
      <c r="W1454" s="46"/>
      <c r="X1454" s="46"/>
      <c r="Y1454" s="46"/>
      <c r="Z1454" s="46"/>
      <c r="AA1454" s="46"/>
      <c r="AB1454" s="46"/>
      <c r="AC1454" s="46"/>
      <c r="AD1454" s="46"/>
      <c r="AE1454" s="46"/>
      <c r="AF1454" s="46"/>
    </row>
    <row r="1455">
      <c r="A1455" s="46"/>
      <c r="B1455" s="46"/>
      <c r="C1455" s="46"/>
      <c r="D1455" s="46"/>
      <c r="E1455" s="46"/>
      <c r="F1455" s="46"/>
      <c r="G1455" s="46"/>
      <c r="H1455" s="46"/>
      <c r="I1455" s="46"/>
      <c r="J1455" s="46"/>
      <c r="K1455" s="46"/>
      <c r="L1455" s="46"/>
      <c r="M1455" s="46"/>
      <c r="N1455" s="46"/>
      <c r="O1455" s="46"/>
      <c r="P1455" s="46"/>
      <c r="Q1455" s="46"/>
      <c r="R1455" s="46"/>
      <c r="S1455" s="46"/>
      <c r="T1455" s="46"/>
      <c r="U1455" s="46"/>
      <c r="V1455" s="46"/>
      <c r="W1455" s="46"/>
      <c r="X1455" s="46"/>
      <c r="Y1455" s="46"/>
      <c r="Z1455" s="46"/>
      <c r="AA1455" s="46"/>
      <c r="AB1455" s="46"/>
      <c r="AC1455" s="46"/>
      <c r="AD1455" s="46"/>
      <c r="AE1455" s="46"/>
      <c r="AF1455" s="46"/>
    </row>
    <row r="1456">
      <c r="A1456" s="46"/>
      <c r="B1456" s="46"/>
      <c r="C1456" s="46"/>
      <c r="D1456" s="46"/>
      <c r="E1456" s="46"/>
      <c r="F1456" s="46"/>
      <c r="G1456" s="46"/>
      <c r="H1456" s="46"/>
      <c r="I1456" s="46"/>
      <c r="J1456" s="46"/>
      <c r="K1456" s="46"/>
      <c r="L1456" s="46"/>
      <c r="M1456" s="46"/>
      <c r="N1456" s="46"/>
      <c r="O1456" s="46"/>
      <c r="P1456" s="46"/>
      <c r="Q1456" s="46"/>
      <c r="R1456" s="46"/>
      <c r="S1456" s="46"/>
      <c r="T1456" s="46"/>
      <c r="U1456" s="46"/>
      <c r="V1456" s="46"/>
      <c r="W1456" s="46"/>
      <c r="X1456" s="46"/>
      <c r="Y1456" s="46"/>
      <c r="Z1456" s="46"/>
      <c r="AA1456" s="46"/>
      <c r="AB1456" s="46"/>
      <c r="AC1456" s="46"/>
      <c r="AD1456" s="46"/>
      <c r="AE1456" s="46"/>
      <c r="AF1456" s="46"/>
    </row>
    <row r="1457">
      <c r="A1457" s="46"/>
      <c r="B1457" s="46"/>
      <c r="C1457" s="46"/>
      <c r="D1457" s="46"/>
      <c r="E1457" s="46"/>
      <c r="F1457" s="46"/>
      <c r="G1457" s="46"/>
      <c r="H1457" s="46"/>
      <c r="I1457" s="46"/>
      <c r="J1457" s="46"/>
      <c r="K1457" s="46"/>
      <c r="L1457" s="46"/>
      <c r="M1457" s="46"/>
      <c r="N1457" s="46"/>
      <c r="O1457" s="46"/>
      <c r="P1457" s="46"/>
      <c r="Q1457" s="46"/>
      <c r="R1457" s="46"/>
      <c r="S1457" s="46"/>
      <c r="T1457" s="46"/>
      <c r="U1457" s="46"/>
      <c r="V1457" s="46"/>
      <c r="W1457" s="46"/>
      <c r="X1457" s="46"/>
      <c r="Y1457" s="46"/>
      <c r="Z1457" s="46"/>
      <c r="AA1457" s="46"/>
      <c r="AB1457" s="46"/>
      <c r="AC1457" s="46"/>
      <c r="AD1457" s="46"/>
      <c r="AE1457" s="46"/>
      <c r="AF1457" s="46"/>
    </row>
    <row r="1458">
      <c r="A1458" s="46"/>
      <c r="B1458" s="46"/>
      <c r="C1458" s="46"/>
      <c r="D1458" s="46"/>
      <c r="E1458" s="46"/>
      <c r="F1458" s="46"/>
      <c r="G1458" s="46"/>
      <c r="H1458" s="46"/>
      <c r="I1458" s="46"/>
      <c r="J1458" s="46"/>
      <c r="K1458" s="46"/>
      <c r="L1458" s="46"/>
      <c r="M1458" s="46"/>
      <c r="N1458" s="46"/>
      <c r="O1458" s="46"/>
      <c r="P1458" s="46"/>
      <c r="Q1458" s="46"/>
      <c r="R1458" s="46"/>
      <c r="S1458" s="46"/>
      <c r="T1458" s="46"/>
      <c r="U1458" s="46"/>
      <c r="V1458" s="46"/>
      <c r="W1458" s="46"/>
      <c r="X1458" s="46"/>
      <c r="Y1458" s="46"/>
      <c r="Z1458" s="46"/>
      <c r="AA1458" s="46"/>
      <c r="AB1458" s="46"/>
      <c r="AC1458" s="46"/>
      <c r="AD1458" s="46"/>
      <c r="AE1458" s="46"/>
      <c r="AF1458" s="46"/>
    </row>
    <row r="1459">
      <c r="A1459" s="46"/>
      <c r="B1459" s="46"/>
      <c r="C1459" s="46"/>
      <c r="D1459" s="46"/>
      <c r="E1459" s="46"/>
      <c r="F1459" s="46"/>
      <c r="G1459" s="46"/>
      <c r="H1459" s="46"/>
      <c r="I1459" s="46"/>
      <c r="J1459" s="46"/>
      <c r="K1459" s="46"/>
      <c r="L1459" s="46"/>
      <c r="M1459" s="46"/>
      <c r="N1459" s="46"/>
      <c r="O1459" s="46"/>
      <c r="P1459" s="46"/>
      <c r="Q1459" s="46"/>
      <c r="R1459" s="46"/>
      <c r="S1459" s="46"/>
      <c r="T1459" s="46"/>
      <c r="U1459" s="46"/>
      <c r="V1459" s="46"/>
      <c r="W1459" s="46"/>
      <c r="X1459" s="46"/>
      <c r="Y1459" s="46"/>
      <c r="Z1459" s="46"/>
      <c r="AA1459" s="46"/>
      <c r="AB1459" s="46"/>
      <c r="AC1459" s="46"/>
      <c r="AD1459" s="46"/>
      <c r="AE1459" s="46"/>
      <c r="AF1459" s="46"/>
    </row>
    <row r="1460">
      <c r="A1460" s="46"/>
      <c r="B1460" s="46"/>
      <c r="C1460" s="46"/>
      <c r="D1460" s="46"/>
      <c r="E1460" s="46"/>
      <c r="F1460" s="46"/>
      <c r="G1460" s="46"/>
      <c r="H1460" s="46"/>
      <c r="I1460" s="46"/>
      <c r="J1460" s="46"/>
      <c r="K1460" s="46"/>
      <c r="L1460" s="46"/>
      <c r="M1460" s="46"/>
      <c r="N1460" s="46"/>
      <c r="O1460" s="46"/>
      <c r="P1460" s="46"/>
      <c r="Q1460" s="46"/>
      <c r="R1460" s="46"/>
      <c r="S1460" s="46"/>
      <c r="T1460" s="46"/>
      <c r="U1460" s="46"/>
      <c r="V1460" s="46"/>
      <c r="W1460" s="46"/>
      <c r="X1460" s="46"/>
      <c r="Y1460" s="46"/>
      <c r="Z1460" s="46"/>
      <c r="AA1460" s="46"/>
      <c r="AB1460" s="46"/>
      <c r="AC1460" s="46"/>
      <c r="AD1460" s="46"/>
      <c r="AE1460" s="46"/>
      <c r="AF1460" s="46"/>
    </row>
    <row r="1461">
      <c r="A1461" s="46"/>
      <c r="B1461" s="46"/>
      <c r="C1461" s="46"/>
      <c r="D1461" s="46"/>
      <c r="E1461" s="46"/>
      <c r="F1461" s="46"/>
      <c r="G1461" s="46"/>
      <c r="H1461" s="46"/>
      <c r="I1461" s="46"/>
      <c r="J1461" s="46"/>
      <c r="K1461" s="46"/>
      <c r="L1461" s="46"/>
      <c r="M1461" s="46"/>
      <c r="N1461" s="46"/>
      <c r="O1461" s="46"/>
      <c r="P1461" s="46"/>
      <c r="Q1461" s="46"/>
      <c r="R1461" s="46"/>
      <c r="S1461" s="46"/>
      <c r="T1461" s="46"/>
      <c r="U1461" s="46"/>
      <c r="V1461" s="46"/>
      <c r="W1461" s="46"/>
      <c r="X1461" s="46"/>
      <c r="Y1461" s="46"/>
      <c r="Z1461" s="46"/>
      <c r="AA1461" s="46"/>
      <c r="AB1461" s="46"/>
      <c r="AC1461" s="46"/>
      <c r="AD1461" s="46"/>
      <c r="AE1461" s="46"/>
      <c r="AF1461" s="46"/>
    </row>
    <row r="1462">
      <c r="A1462" s="46"/>
      <c r="B1462" s="46"/>
      <c r="C1462" s="46"/>
      <c r="D1462" s="46"/>
      <c r="E1462" s="46"/>
      <c r="F1462" s="46"/>
      <c r="G1462" s="46"/>
      <c r="H1462" s="46"/>
      <c r="I1462" s="46"/>
      <c r="J1462" s="46"/>
      <c r="K1462" s="46"/>
      <c r="L1462" s="46"/>
      <c r="M1462" s="46"/>
      <c r="N1462" s="46"/>
      <c r="O1462" s="46"/>
      <c r="P1462" s="46"/>
      <c r="Q1462" s="46"/>
      <c r="R1462" s="46"/>
      <c r="S1462" s="46"/>
      <c r="T1462" s="46"/>
      <c r="U1462" s="46"/>
      <c r="V1462" s="46"/>
      <c r="W1462" s="46"/>
      <c r="X1462" s="46"/>
      <c r="Y1462" s="46"/>
      <c r="Z1462" s="46"/>
      <c r="AA1462" s="46"/>
      <c r="AB1462" s="46"/>
      <c r="AC1462" s="46"/>
      <c r="AD1462" s="46"/>
      <c r="AE1462" s="46"/>
      <c r="AF1462" s="46"/>
    </row>
    <row r="1463">
      <c r="A1463" s="46"/>
      <c r="B1463" s="46"/>
      <c r="C1463" s="46"/>
      <c r="D1463" s="46"/>
      <c r="E1463" s="46"/>
      <c r="F1463" s="46"/>
      <c r="G1463" s="46"/>
      <c r="H1463" s="46"/>
      <c r="I1463" s="46"/>
      <c r="J1463" s="46"/>
      <c r="K1463" s="46"/>
      <c r="L1463" s="46"/>
      <c r="M1463" s="46"/>
      <c r="N1463" s="46"/>
      <c r="O1463" s="46"/>
      <c r="P1463" s="46"/>
      <c r="Q1463" s="46"/>
      <c r="R1463" s="46"/>
      <c r="S1463" s="46"/>
      <c r="T1463" s="46"/>
      <c r="U1463" s="46"/>
      <c r="V1463" s="46"/>
      <c r="W1463" s="46"/>
      <c r="X1463" s="46"/>
      <c r="Y1463" s="46"/>
      <c r="Z1463" s="46"/>
      <c r="AA1463" s="46"/>
      <c r="AB1463" s="46"/>
      <c r="AC1463" s="46"/>
      <c r="AD1463" s="46"/>
      <c r="AE1463" s="46"/>
      <c r="AF1463" s="46"/>
    </row>
    <row r="1464">
      <c r="A1464" s="46"/>
      <c r="B1464" s="46"/>
      <c r="C1464" s="46"/>
      <c r="D1464" s="46"/>
      <c r="E1464" s="46"/>
      <c r="F1464" s="46"/>
      <c r="G1464" s="46"/>
      <c r="H1464" s="46"/>
      <c r="I1464" s="46"/>
      <c r="J1464" s="46"/>
      <c r="K1464" s="46"/>
      <c r="L1464" s="46"/>
      <c r="M1464" s="46"/>
      <c r="N1464" s="46"/>
      <c r="O1464" s="46"/>
      <c r="P1464" s="46"/>
      <c r="Q1464" s="46"/>
      <c r="R1464" s="46"/>
      <c r="S1464" s="46"/>
      <c r="T1464" s="46"/>
      <c r="U1464" s="46"/>
      <c r="V1464" s="46"/>
      <c r="W1464" s="46"/>
      <c r="X1464" s="46"/>
      <c r="Y1464" s="46"/>
      <c r="Z1464" s="46"/>
      <c r="AA1464" s="46"/>
      <c r="AB1464" s="46"/>
      <c r="AC1464" s="46"/>
      <c r="AD1464" s="46"/>
      <c r="AE1464" s="46"/>
      <c r="AF1464" s="46"/>
    </row>
    <row r="1465">
      <c r="A1465" s="46"/>
      <c r="B1465" s="46"/>
      <c r="C1465" s="46"/>
      <c r="D1465" s="46"/>
      <c r="E1465" s="46"/>
      <c r="F1465" s="46"/>
      <c r="G1465" s="46"/>
      <c r="H1465" s="46"/>
      <c r="I1465" s="46"/>
      <c r="J1465" s="46"/>
      <c r="K1465" s="46"/>
      <c r="L1465" s="46"/>
      <c r="M1465" s="46"/>
      <c r="N1465" s="46"/>
      <c r="O1465" s="46"/>
      <c r="P1465" s="46"/>
      <c r="Q1465" s="46"/>
      <c r="R1465" s="46"/>
      <c r="S1465" s="46"/>
      <c r="T1465" s="46"/>
      <c r="U1465" s="46"/>
      <c r="V1465" s="46"/>
      <c r="W1465" s="46"/>
      <c r="X1465" s="46"/>
      <c r="Y1465" s="46"/>
      <c r="Z1465" s="46"/>
      <c r="AA1465" s="46"/>
      <c r="AB1465" s="46"/>
      <c r="AC1465" s="46"/>
      <c r="AD1465" s="46"/>
      <c r="AE1465" s="46"/>
      <c r="AF1465" s="46"/>
    </row>
    <row r="1466">
      <c r="A1466" s="46"/>
      <c r="B1466" s="46"/>
      <c r="C1466" s="46"/>
      <c r="D1466" s="46"/>
      <c r="E1466" s="46"/>
      <c r="F1466" s="46"/>
      <c r="G1466" s="46"/>
      <c r="H1466" s="46"/>
      <c r="I1466" s="46"/>
      <c r="J1466" s="46"/>
      <c r="K1466" s="46"/>
      <c r="L1466" s="46"/>
      <c r="M1466" s="46"/>
      <c r="N1466" s="46"/>
      <c r="O1466" s="46"/>
      <c r="P1466" s="46"/>
      <c r="Q1466" s="46"/>
      <c r="R1466" s="46"/>
      <c r="S1466" s="46"/>
      <c r="T1466" s="46"/>
      <c r="U1466" s="46"/>
      <c r="V1466" s="46"/>
      <c r="W1466" s="46"/>
      <c r="X1466" s="46"/>
      <c r="Y1466" s="46"/>
      <c r="Z1466" s="46"/>
      <c r="AA1466" s="46"/>
      <c r="AB1466" s="46"/>
      <c r="AC1466" s="46"/>
      <c r="AD1466" s="46"/>
      <c r="AE1466" s="46"/>
      <c r="AF1466" s="46"/>
    </row>
    <row r="1467">
      <c r="A1467" s="46"/>
      <c r="B1467" s="46"/>
      <c r="C1467" s="46"/>
      <c r="D1467" s="46"/>
      <c r="E1467" s="46"/>
      <c r="F1467" s="46"/>
      <c r="G1467" s="46"/>
      <c r="H1467" s="46"/>
      <c r="I1467" s="46"/>
      <c r="J1467" s="46"/>
      <c r="K1467" s="46"/>
      <c r="L1467" s="46"/>
      <c r="M1467" s="46"/>
      <c r="N1467" s="46"/>
      <c r="O1467" s="46"/>
      <c r="P1467" s="46"/>
      <c r="Q1467" s="46"/>
      <c r="R1467" s="46"/>
      <c r="S1467" s="46"/>
      <c r="T1467" s="46"/>
      <c r="U1467" s="46"/>
      <c r="V1467" s="46"/>
      <c r="W1467" s="46"/>
      <c r="X1467" s="46"/>
      <c r="Y1467" s="46"/>
      <c r="Z1467" s="46"/>
      <c r="AA1467" s="46"/>
      <c r="AB1467" s="46"/>
      <c r="AC1467" s="46"/>
      <c r="AD1467" s="46"/>
      <c r="AE1467" s="46"/>
      <c r="AF1467" s="46"/>
    </row>
    <row r="1468">
      <c r="A1468" s="46"/>
      <c r="B1468" s="46"/>
      <c r="C1468" s="46"/>
      <c r="D1468" s="46"/>
      <c r="E1468" s="46"/>
      <c r="F1468" s="46"/>
      <c r="G1468" s="46"/>
      <c r="H1468" s="46"/>
      <c r="I1468" s="46"/>
      <c r="J1468" s="46"/>
      <c r="K1468" s="46"/>
      <c r="L1468" s="46"/>
      <c r="M1468" s="46"/>
      <c r="N1468" s="46"/>
      <c r="O1468" s="46"/>
      <c r="P1468" s="46"/>
      <c r="Q1468" s="46"/>
      <c r="R1468" s="46"/>
      <c r="S1468" s="46"/>
      <c r="T1468" s="46"/>
      <c r="U1468" s="46"/>
      <c r="V1468" s="46"/>
      <c r="W1468" s="46"/>
      <c r="X1468" s="46"/>
      <c r="Y1468" s="46"/>
      <c r="Z1468" s="46"/>
      <c r="AA1468" s="46"/>
      <c r="AB1468" s="46"/>
      <c r="AC1468" s="46"/>
      <c r="AD1468" s="46"/>
      <c r="AE1468" s="46"/>
      <c r="AF1468" s="46"/>
    </row>
    <row r="1469">
      <c r="A1469" s="46"/>
      <c r="B1469" s="46"/>
      <c r="C1469" s="46"/>
      <c r="D1469" s="46"/>
      <c r="E1469" s="46"/>
      <c r="F1469" s="46"/>
      <c r="G1469" s="46"/>
      <c r="H1469" s="46"/>
      <c r="I1469" s="46"/>
      <c r="J1469" s="46"/>
      <c r="K1469" s="46"/>
      <c r="L1469" s="46"/>
      <c r="M1469" s="46"/>
      <c r="N1469" s="46"/>
      <c r="O1469" s="46"/>
      <c r="P1469" s="46"/>
      <c r="Q1469" s="46"/>
      <c r="R1469" s="46"/>
      <c r="S1469" s="46"/>
      <c r="T1469" s="46"/>
      <c r="U1469" s="46"/>
      <c r="V1469" s="46"/>
      <c r="W1469" s="46"/>
      <c r="X1469" s="46"/>
      <c r="Y1469" s="46"/>
      <c r="Z1469" s="46"/>
      <c r="AA1469" s="46"/>
      <c r="AB1469" s="46"/>
      <c r="AC1469" s="46"/>
      <c r="AD1469" s="46"/>
      <c r="AE1469" s="46"/>
      <c r="AF1469" s="46"/>
    </row>
    <row r="1470">
      <c r="A1470" s="46"/>
      <c r="B1470" s="46"/>
      <c r="C1470" s="46"/>
      <c r="D1470" s="46"/>
      <c r="E1470" s="46"/>
      <c r="F1470" s="46"/>
      <c r="G1470" s="46"/>
      <c r="H1470" s="46"/>
      <c r="I1470" s="46"/>
      <c r="J1470" s="46"/>
      <c r="K1470" s="46"/>
      <c r="L1470" s="46"/>
      <c r="M1470" s="46"/>
      <c r="N1470" s="46"/>
      <c r="O1470" s="46"/>
      <c r="P1470" s="46"/>
      <c r="Q1470" s="46"/>
      <c r="R1470" s="46"/>
      <c r="S1470" s="46"/>
      <c r="T1470" s="46"/>
      <c r="U1470" s="46"/>
      <c r="V1470" s="46"/>
      <c r="W1470" s="46"/>
      <c r="X1470" s="46"/>
      <c r="Y1470" s="46"/>
      <c r="Z1470" s="46"/>
      <c r="AA1470" s="46"/>
      <c r="AB1470" s="46"/>
      <c r="AC1470" s="46"/>
      <c r="AD1470" s="46"/>
      <c r="AE1470" s="46"/>
      <c r="AF1470" s="46"/>
    </row>
    <row r="1471">
      <c r="A1471" s="46"/>
      <c r="B1471" s="46"/>
      <c r="C1471" s="46"/>
      <c r="D1471" s="46"/>
      <c r="E1471" s="46"/>
      <c r="F1471" s="46"/>
      <c r="G1471" s="46"/>
      <c r="H1471" s="46"/>
      <c r="I1471" s="46"/>
      <c r="J1471" s="46"/>
      <c r="K1471" s="46"/>
      <c r="L1471" s="46"/>
      <c r="M1471" s="46"/>
      <c r="N1471" s="46"/>
      <c r="O1471" s="46"/>
      <c r="P1471" s="46"/>
      <c r="Q1471" s="46"/>
      <c r="R1471" s="46"/>
      <c r="S1471" s="46"/>
      <c r="T1471" s="46"/>
      <c r="U1471" s="46"/>
      <c r="V1471" s="46"/>
      <c r="W1471" s="46"/>
      <c r="X1471" s="46"/>
      <c r="Y1471" s="46"/>
      <c r="Z1471" s="46"/>
      <c r="AA1471" s="46"/>
      <c r="AB1471" s="46"/>
      <c r="AC1471" s="46"/>
      <c r="AD1471" s="46"/>
      <c r="AE1471" s="46"/>
      <c r="AF1471" s="46"/>
    </row>
    <row r="1472">
      <c r="A1472" s="46"/>
      <c r="B1472" s="46"/>
      <c r="C1472" s="46"/>
      <c r="D1472" s="46"/>
      <c r="E1472" s="46"/>
      <c r="F1472" s="46"/>
      <c r="G1472" s="46"/>
      <c r="H1472" s="46"/>
      <c r="I1472" s="46"/>
      <c r="J1472" s="46"/>
      <c r="K1472" s="46"/>
      <c r="L1472" s="46"/>
      <c r="M1472" s="46"/>
      <c r="N1472" s="46"/>
      <c r="O1472" s="46"/>
      <c r="P1472" s="46"/>
      <c r="Q1472" s="46"/>
      <c r="R1472" s="46"/>
      <c r="S1472" s="46"/>
      <c r="T1472" s="46"/>
      <c r="U1472" s="46"/>
      <c r="V1472" s="46"/>
      <c r="W1472" s="46"/>
      <c r="X1472" s="46"/>
      <c r="Y1472" s="46"/>
      <c r="Z1472" s="46"/>
      <c r="AA1472" s="46"/>
      <c r="AB1472" s="46"/>
      <c r="AC1472" s="46"/>
      <c r="AD1472" s="46"/>
      <c r="AE1472" s="46"/>
      <c r="AF1472" s="46"/>
    </row>
    <row r="1473">
      <c r="A1473" s="46"/>
      <c r="B1473" s="46"/>
      <c r="C1473" s="46"/>
      <c r="D1473" s="46"/>
      <c r="E1473" s="46"/>
      <c r="F1473" s="46"/>
      <c r="G1473" s="46"/>
      <c r="H1473" s="46"/>
      <c r="I1473" s="46"/>
      <c r="J1473" s="46"/>
      <c r="K1473" s="46"/>
      <c r="L1473" s="46"/>
      <c r="M1473" s="46"/>
      <c r="N1473" s="46"/>
      <c r="O1473" s="46"/>
      <c r="P1473" s="46"/>
      <c r="Q1473" s="46"/>
      <c r="R1473" s="46"/>
      <c r="S1473" s="46"/>
      <c r="T1473" s="46"/>
      <c r="U1473" s="46"/>
      <c r="V1473" s="46"/>
      <c r="W1473" s="46"/>
      <c r="X1473" s="46"/>
      <c r="Y1473" s="46"/>
      <c r="Z1473" s="46"/>
      <c r="AA1473" s="46"/>
      <c r="AB1473" s="46"/>
      <c r="AC1473" s="46"/>
      <c r="AD1473" s="46"/>
      <c r="AE1473" s="46"/>
      <c r="AF1473" s="46"/>
    </row>
    <row r="1474">
      <c r="A1474" s="46"/>
      <c r="B1474" s="46"/>
      <c r="C1474" s="46"/>
      <c r="D1474" s="46"/>
      <c r="E1474" s="46"/>
      <c r="F1474" s="46"/>
      <c r="G1474" s="46"/>
      <c r="H1474" s="46"/>
      <c r="I1474" s="46"/>
      <c r="J1474" s="46"/>
      <c r="K1474" s="46"/>
      <c r="L1474" s="46"/>
      <c r="M1474" s="46"/>
      <c r="N1474" s="46"/>
      <c r="O1474" s="46"/>
      <c r="P1474" s="46"/>
      <c r="Q1474" s="46"/>
      <c r="R1474" s="46"/>
      <c r="S1474" s="46"/>
      <c r="T1474" s="46"/>
      <c r="U1474" s="46"/>
      <c r="V1474" s="46"/>
      <c r="W1474" s="46"/>
      <c r="X1474" s="46"/>
      <c r="Y1474" s="46"/>
      <c r="Z1474" s="46"/>
      <c r="AA1474" s="46"/>
      <c r="AB1474" s="46"/>
      <c r="AC1474" s="46"/>
      <c r="AD1474" s="46"/>
      <c r="AE1474" s="46"/>
      <c r="AF1474" s="46"/>
    </row>
    <row r="1475">
      <c r="A1475" s="46"/>
      <c r="B1475" s="46"/>
      <c r="C1475" s="46"/>
      <c r="D1475" s="46"/>
      <c r="E1475" s="46"/>
      <c r="F1475" s="46"/>
      <c r="G1475" s="46"/>
      <c r="H1475" s="46"/>
      <c r="I1475" s="46"/>
      <c r="J1475" s="46"/>
      <c r="K1475" s="46"/>
      <c r="L1475" s="46"/>
      <c r="M1475" s="46"/>
      <c r="N1475" s="46"/>
      <c r="O1475" s="46"/>
      <c r="P1475" s="46"/>
      <c r="Q1475" s="46"/>
      <c r="R1475" s="46"/>
      <c r="S1475" s="46"/>
      <c r="T1475" s="46"/>
      <c r="U1475" s="46"/>
      <c r="V1475" s="46"/>
      <c r="W1475" s="46"/>
      <c r="X1475" s="46"/>
      <c r="Y1475" s="46"/>
      <c r="Z1475" s="46"/>
      <c r="AA1475" s="46"/>
      <c r="AB1475" s="46"/>
      <c r="AC1475" s="46"/>
      <c r="AD1475" s="46"/>
      <c r="AE1475" s="46"/>
      <c r="AF1475" s="46"/>
    </row>
    <row r="1476">
      <c r="A1476" s="46"/>
      <c r="B1476" s="46"/>
      <c r="C1476" s="46"/>
      <c r="D1476" s="46"/>
      <c r="E1476" s="46"/>
      <c r="F1476" s="46"/>
      <c r="G1476" s="46"/>
      <c r="H1476" s="46"/>
      <c r="I1476" s="46"/>
      <c r="J1476" s="46"/>
      <c r="K1476" s="46"/>
      <c r="L1476" s="46"/>
      <c r="M1476" s="46"/>
      <c r="N1476" s="46"/>
      <c r="O1476" s="46"/>
      <c r="P1476" s="46"/>
      <c r="Q1476" s="46"/>
      <c r="R1476" s="46"/>
      <c r="S1476" s="46"/>
      <c r="T1476" s="46"/>
      <c r="U1476" s="46"/>
      <c r="V1476" s="46"/>
      <c r="W1476" s="46"/>
      <c r="X1476" s="46"/>
      <c r="Y1476" s="46"/>
      <c r="Z1476" s="46"/>
      <c r="AA1476" s="46"/>
      <c r="AB1476" s="46"/>
      <c r="AC1476" s="46"/>
      <c r="AD1476" s="46"/>
      <c r="AE1476" s="46"/>
      <c r="AF1476" s="46"/>
    </row>
    <row r="1477">
      <c r="A1477" s="46"/>
      <c r="B1477" s="46"/>
      <c r="C1477" s="46"/>
      <c r="D1477" s="46"/>
      <c r="E1477" s="46"/>
      <c r="F1477" s="46"/>
      <c r="G1477" s="46"/>
      <c r="H1477" s="46"/>
      <c r="I1477" s="46"/>
      <c r="J1477" s="46"/>
      <c r="K1477" s="46"/>
      <c r="L1477" s="46"/>
      <c r="M1477" s="46"/>
      <c r="N1477" s="46"/>
      <c r="O1477" s="46"/>
      <c r="P1477" s="46"/>
      <c r="Q1477" s="46"/>
      <c r="R1477" s="46"/>
      <c r="S1477" s="46"/>
      <c r="T1477" s="46"/>
      <c r="U1477" s="46"/>
      <c r="V1477" s="46"/>
      <c r="W1477" s="46"/>
      <c r="X1477" s="46"/>
      <c r="Y1477" s="46"/>
      <c r="Z1477" s="46"/>
      <c r="AA1477" s="46"/>
      <c r="AB1477" s="46"/>
      <c r="AC1477" s="46"/>
      <c r="AD1477" s="46"/>
      <c r="AE1477" s="46"/>
      <c r="AF1477" s="46"/>
    </row>
    <row r="1478">
      <c r="A1478" s="46"/>
      <c r="B1478" s="46"/>
      <c r="C1478" s="46"/>
      <c r="D1478" s="46"/>
      <c r="E1478" s="46"/>
      <c r="F1478" s="46"/>
      <c r="G1478" s="46"/>
      <c r="H1478" s="46"/>
      <c r="I1478" s="46"/>
      <c r="J1478" s="46"/>
      <c r="K1478" s="46"/>
      <c r="L1478" s="46"/>
      <c r="M1478" s="46"/>
      <c r="N1478" s="46"/>
      <c r="O1478" s="46"/>
      <c r="P1478" s="46"/>
      <c r="Q1478" s="46"/>
      <c r="R1478" s="46"/>
      <c r="S1478" s="46"/>
      <c r="T1478" s="46"/>
      <c r="U1478" s="46"/>
      <c r="V1478" s="46"/>
      <c r="W1478" s="46"/>
      <c r="X1478" s="46"/>
      <c r="Y1478" s="46"/>
      <c r="Z1478" s="46"/>
      <c r="AA1478" s="46"/>
      <c r="AB1478" s="46"/>
      <c r="AC1478" s="46"/>
      <c r="AD1478" s="46"/>
      <c r="AE1478" s="46"/>
      <c r="AF1478" s="46"/>
    </row>
    <row r="1479">
      <c r="A1479" s="46"/>
      <c r="B1479" s="46"/>
      <c r="C1479" s="46"/>
      <c r="D1479" s="46"/>
      <c r="E1479" s="46"/>
      <c r="F1479" s="46"/>
      <c r="G1479" s="46"/>
      <c r="H1479" s="46"/>
      <c r="I1479" s="46"/>
      <c r="J1479" s="46"/>
      <c r="K1479" s="46"/>
      <c r="L1479" s="46"/>
      <c r="M1479" s="46"/>
      <c r="N1479" s="46"/>
      <c r="O1479" s="46"/>
      <c r="P1479" s="46"/>
      <c r="Q1479" s="46"/>
      <c r="R1479" s="46"/>
      <c r="S1479" s="46"/>
      <c r="T1479" s="46"/>
      <c r="U1479" s="46"/>
      <c r="V1479" s="46"/>
      <c r="W1479" s="46"/>
      <c r="X1479" s="46"/>
      <c r="Y1479" s="46"/>
      <c r="Z1479" s="46"/>
      <c r="AA1479" s="46"/>
      <c r="AB1479" s="46"/>
      <c r="AC1479" s="46"/>
      <c r="AD1479" s="46"/>
      <c r="AE1479" s="46"/>
      <c r="AF1479" s="46"/>
    </row>
    <row r="1480">
      <c r="A1480" s="46"/>
      <c r="B1480" s="46"/>
      <c r="C1480" s="46"/>
      <c r="D1480" s="46"/>
      <c r="E1480" s="46"/>
      <c r="F1480" s="46"/>
      <c r="G1480" s="46"/>
      <c r="H1480" s="46"/>
      <c r="I1480" s="46"/>
      <c r="J1480" s="46"/>
      <c r="K1480" s="46"/>
      <c r="L1480" s="46"/>
      <c r="M1480" s="46"/>
      <c r="N1480" s="46"/>
      <c r="O1480" s="46"/>
      <c r="P1480" s="46"/>
      <c r="Q1480" s="46"/>
      <c r="R1480" s="46"/>
      <c r="S1480" s="46"/>
      <c r="T1480" s="46"/>
      <c r="U1480" s="46"/>
      <c r="V1480" s="46"/>
      <c r="W1480" s="46"/>
      <c r="X1480" s="46"/>
      <c r="Y1480" s="46"/>
      <c r="Z1480" s="46"/>
      <c r="AA1480" s="46"/>
      <c r="AB1480" s="46"/>
      <c r="AC1480" s="46"/>
      <c r="AD1480" s="46"/>
      <c r="AE1480" s="46"/>
      <c r="AF1480" s="46"/>
    </row>
    <row r="1481">
      <c r="A1481" s="46"/>
      <c r="B1481" s="46"/>
      <c r="C1481" s="46"/>
      <c r="D1481" s="46"/>
      <c r="E1481" s="46"/>
      <c r="F1481" s="46"/>
      <c r="G1481" s="46"/>
      <c r="H1481" s="46"/>
      <c r="I1481" s="46"/>
      <c r="J1481" s="46"/>
      <c r="K1481" s="46"/>
      <c r="L1481" s="46"/>
      <c r="M1481" s="46"/>
      <c r="N1481" s="46"/>
      <c r="O1481" s="46"/>
      <c r="P1481" s="46"/>
      <c r="Q1481" s="46"/>
      <c r="R1481" s="46"/>
      <c r="S1481" s="46"/>
      <c r="T1481" s="46"/>
      <c r="U1481" s="46"/>
      <c r="V1481" s="46"/>
      <c r="W1481" s="46"/>
      <c r="X1481" s="46"/>
      <c r="Y1481" s="46"/>
      <c r="Z1481" s="46"/>
      <c r="AA1481" s="46"/>
      <c r="AB1481" s="46"/>
      <c r="AC1481" s="46"/>
      <c r="AD1481" s="46"/>
      <c r="AE1481" s="46"/>
      <c r="AF1481" s="46"/>
    </row>
    <row r="1482">
      <c r="A1482" s="46"/>
      <c r="B1482" s="46"/>
      <c r="C1482" s="46"/>
      <c r="D1482" s="46"/>
      <c r="E1482" s="46"/>
      <c r="F1482" s="46"/>
      <c r="G1482" s="46"/>
      <c r="H1482" s="46"/>
      <c r="I1482" s="46"/>
      <c r="J1482" s="46"/>
      <c r="K1482" s="46"/>
      <c r="L1482" s="46"/>
      <c r="M1482" s="46"/>
      <c r="N1482" s="46"/>
      <c r="O1482" s="46"/>
      <c r="P1482" s="46"/>
      <c r="Q1482" s="46"/>
      <c r="R1482" s="46"/>
      <c r="S1482" s="46"/>
      <c r="T1482" s="46"/>
      <c r="U1482" s="46"/>
      <c r="V1482" s="46"/>
      <c r="W1482" s="46"/>
      <c r="X1482" s="46"/>
      <c r="Y1482" s="46"/>
      <c r="Z1482" s="46"/>
      <c r="AA1482" s="46"/>
      <c r="AB1482" s="46"/>
      <c r="AC1482" s="46"/>
      <c r="AD1482" s="46"/>
      <c r="AE1482" s="46"/>
      <c r="AF1482" s="46"/>
    </row>
    <row r="1483">
      <c r="A1483" s="46"/>
      <c r="B1483" s="46"/>
      <c r="C1483" s="46"/>
      <c r="D1483" s="46"/>
      <c r="E1483" s="46"/>
      <c r="F1483" s="46"/>
      <c r="G1483" s="46"/>
      <c r="H1483" s="46"/>
      <c r="I1483" s="46"/>
      <c r="J1483" s="46"/>
      <c r="K1483" s="46"/>
      <c r="L1483" s="46"/>
      <c r="M1483" s="46"/>
      <c r="N1483" s="46"/>
      <c r="O1483" s="46"/>
      <c r="P1483" s="46"/>
      <c r="Q1483" s="46"/>
      <c r="R1483" s="46"/>
      <c r="S1483" s="46"/>
      <c r="T1483" s="46"/>
      <c r="U1483" s="46"/>
      <c r="V1483" s="46"/>
      <c r="W1483" s="46"/>
      <c r="X1483" s="46"/>
      <c r="Y1483" s="46"/>
      <c r="Z1483" s="46"/>
      <c r="AA1483" s="46"/>
      <c r="AB1483" s="46"/>
      <c r="AC1483" s="46"/>
      <c r="AD1483" s="46"/>
      <c r="AE1483" s="46"/>
      <c r="AF1483" s="46"/>
    </row>
    <row r="1484">
      <c r="A1484" s="46"/>
      <c r="B1484" s="46"/>
      <c r="C1484" s="46"/>
      <c r="D1484" s="46"/>
      <c r="E1484" s="46"/>
      <c r="F1484" s="46"/>
      <c r="G1484" s="46"/>
      <c r="H1484" s="46"/>
      <c r="I1484" s="46"/>
      <c r="J1484" s="46"/>
      <c r="K1484" s="46"/>
      <c r="L1484" s="46"/>
      <c r="M1484" s="46"/>
      <c r="N1484" s="46"/>
      <c r="O1484" s="46"/>
      <c r="P1484" s="46"/>
      <c r="Q1484" s="46"/>
      <c r="R1484" s="46"/>
      <c r="S1484" s="46"/>
      <c r="T1484" s="46"/>
      <c r="U1484" s="46"/>
      <c r="V1484" s="46"/>
      <c r="W1484" s="46"/>
      <c r="X1484" s="46"/>
      <c r="Y1484" s="46"/>
      <c r="Z1484" s="46"/>
      <c r="AA1484" s="46"/>
      <c r="AB1484" s="46"/>
      <c r="AC1484" s="46"/>
      <c r="AD1484" s="46"/>
      <c r="AE1484" s="46"/>
      <c r="AF1484" s="46"/>
    </row>
    <row r="1485">
      <c r="A1485" s="46"/>
      <c r="B1485" s="46"/>
      <c r="C1485" s="46"/>
      <c r="D1485" s="46"/>
      <c r="E1485" s="46"/>
      <c r="F1485" s="46"/>
      <c r="G1485" s="46"/>
      <c r="H1485" s="46"/>
      <c r="I1485" s="46"/>
      <c r="J1485" s="46"/>
      <c r="K1485" s="46"/>
      <c r="L1485" s="46"/>
      <c r="M1485" s="46"/>
      <c r="N1485" s="46"/>
      <c r="O1485" s="46"/>
      <c r="P1485" s="46"/>
      <c r="Q1485" s="46"/>
      <c r="R1485" s="46"/>
      <c r="S1485" s="46"/>
      <c r="T1485" s="46"/>
      <c r="U1485" s="46"/>
      <c r="V1485" s="46"/>
      <c r="W1485" s="46"/>
      <c r="X1485" s="46"/>
      <c r="Y1485" s="46"/>
      <c r="Z1485" s="46"/>
      <c r="AA1485" s="46"/>
      <c r="AB1485" s="46"/>
      <c r="AC1485" s="46"/>
      <c r="AD1485" s="46"/>
      <c r="AE1485" s="46"/>
      <c r="AF1485" s="46"/>
    </row>
    <row r="1486">
      <c r="A1486" s="46"/>
      <c r="B1486" s="46"/>
      <c r="C1486" s="46"/>
      <c r="D1486" s="46"/>
      <c r="E1486" s="46"/>
      <c r="F1486" s="46"/>
      <c r="G1486" s="46"/>
      <c r="H1486" s="46"/>
      <c r="I1486" s="46"/>
      <c r="J1486" s="46"/>
      <c r="K1486" s="46"/>
      <c r="L1486" s="46"/>
      <c r="M1486" s="46"/>
      <c r="N1486" s="46"/>
      <c r="O1486" s="46"/>
      <c r="P1486" s="46"/>
      <c r="Q1486" s="46"/>
      <c r="R1486" s="46"/>
      <c r="S1486" s="46"/>
      <c r="T1486" s="46"/>
      <c r="U1486" s="46"/>
      <c r="V1486" s="46"/>
      <c r="W1486" s="46"/>
      <c r="X1486" s="46"/>
      <c r="Y1486" s="46"/>
      <c r="Z1486" s="46"/>
      <c r="AA1486" s="46"/>
      <c r="AB1486" s="46"/>
      <c r="AC1486" s="46"/>
      <c r="AD1486" s="46"/>
      <c r="AE1486" s="46"/>
      <c r="AF1486" s="46"/>
    </row>
    <row r="1487">
      <c r="A1487" s="46"/>
      <c r="B1487" s="46"/>
      <c r="C1487" s="46"/>
      <c r="D1487" s="46"/>
      <c r="E1487" s="46"/>
      <c r="F1487" s="46"/>
      <c r="G1487" s="46"/>
      <c r="H1487" s="46"/>
      <c r="I1487" s="46"/>
      <c r="J1487" s="46"/>
      <c r="K1487" s="46"/>
      <c r="L1487" s="46"/>
      <c r="M1487" s="46"/>
      <c r="N1487" s="46"/>
      <c r="O1487" s="46"/>
      <c r="P1487" s="46"/>
      <c r="Q1487" s="46"/>
      <c r="R1487" s="46"/>
      <c r="S1487" s="46"/>
      <c r="T1487" s="46"/>
      <c r="U1487" s="46"/>
      <c r="V1487" s="46"/>
      <c r="W1487" s="46"/>
      <c r="X1487" s="46"/>
      <c r="Y1487" s="46"/>
      <c r="Z1487" s="46"/>
      <c r="AA1487" s="46"/>
      <c r="AB1487" s="46"/>
      <c r="AC1487" s="46"/>
      <c r="AD1487" s="46"/>
      <c r="AE1487" s="46"/>
      <c r="AF1487" s="46"/>
    </row>
    <row r="1488">
      <c r="A1488" s="46"/>
      <c r="B1488" s="46"/>
      <c r="C1488" s="46"/>
      <c r="D1488" s="46"/>
      <c r="E1488" s="46"/>
      <c r="F1488" s="46"/>
      <c r="G1488" s="46"/>
      <c r="H1488" s="46"/>
      <c r="I1488" s="46"/>
      <c r="J1488" s="46"/>
      <c r="K1488" s="46"/>
      <c r="L1488" s="46"/>
      <c r="M1488" s="46"/>
      <c r="N1488" s="46"/>
      <c r="O1488" s="46"/>
      <c r="P1488" s="46"/>
      <c r="Q1488" s="46"/>
      <c r="R1488" s="46"/>
      <c r="S1488" s="46"/>
      <c r="T1488" s="46"/>
      <c r="U1488" s="46"/>
      <c r="V1488" s="46"/>
      <c r="W1488" s="46"/>
      <c r="X1488" s="46"/>
      <c r="Y1488" s="46"/>
      <c r="Z1488" s="46"/>
      <c r="AA1488" s="46"/>
      <c r="AB1488" s="46"/>
      <c r="AC1488" s="46"/>
      <c r="AD1488" s="46"/>
      <c r="AE1488" s="46"/>
      <c r="AF1488" s="46"/>
    </row>
    <row r="1489">
      <c r="A1489" s="46"/>
      <c r="B1489" s="46"/>
      <c r="C1489" s="46"/>
      <c r="D1489" s="46"/>
      <c r="E1489" s="46"/>
      <c r="F1489" s="46"/>
      <c r="G1489" s="46"/>
      <c r="H1489" s="46"/>
      <c r="I1489" s="46"/>
      <c r="J1489" s="46"/>
      <c r="K1489" s="46"/>
      <c r="L1489" s="46"/>
      <c r="M1489" s="46"/>
      <c r="N1489" s="46"/>
      <c r="O1489" s="46"/>
      <c r="P1489" s="46"/>
      <c r="Q1489" s="46"/>
      <c r="R1489" s="46"/>
      <c r="S1489" s="46"/>
      <c r="T1489" s="46"/>
      <c r="U1489" s="46"/>
      <c r="V1489" s="46"/>
      <c r="W1489" s="46"/>
      <c r="X1489" s="46"/>
      <c r="Y1489" s="46"/>
      <c r="Z1489" s="46"/>
      <c r="AA1489" s="46"/>
      <c r="AB1489" s="46"/>
      <c r="AC1489" s="46"/>
      <c r="AD1489" s="46"/>
      <c r="AE1489" s="46"/>
      <c r="AF1489" s="46"/>
    </row>
    <row r="1490">
      <c r="A1490" s="46"/>
      <c r="B1490" s="46"/>
      <c r="C1490" s="46"/>
      <c r="D1490" s="46"/>
      <c r="E1490" s="46"/>
      <c r="F1490" s="46"/>
      <c r="G1490" s="46"/>
      <c r="H1490" s="46"/>
      <c r="I1490" s="46"/>
      <c r="J1490" s="46"/>
      <c r="K1490" s="46"/>
      <c r="L1490" s="46"/>
      <c r="M1490" s="46"/>
      <c r="N1490" s="46"/>
      <c r="O1490" s="46"/>
      <c r="P1490" s="46"/>
      <c r="Q1490" s="46"/>
      <c r="R1490" s="46"/>
      <c r="S1490" s="46"/>
      <c r="T1490" s="46"/>
      <c r="U1490" s="46"/>
      <c r="V1490" s="46"/>
      <c r="W1490" s="46"/>
      <c r="X1490" s="46"/>
      <c r="Y1490" s="46"/>
      <c r="Z1490" s="46"/>
      <c r="AA1490" s="46"/>
      <c r="AB1490" s="46"/>
      <c r="AC1490" s="46"/>
      <c r="AD1490" s="46"/>
      <c r="AE1490" s="46"/>
      <c r="AF1490" s="46"/>
    </row>
    <row r="1491">
      <c r="A1491" s="46"/>
      <c r="B1491" s="46"/>
      <c r="C1491" s="46"/>
      <c r="D1491" s="46"/>
      <c r="E1491" s="46"/>
      <c r="F1491" s="46"/>
      <c r="G1491" s="46"/>
      <c r="H1491" s="46"/>
      <c r="I1491" s="46"/>
      <c r="J1491" s="46"/>
      <c r="K1491" s="46"/>
      <c r="L1491" s="46"/>
      <c r="M1491" s="46"/>
      <c r="N1491" s="46"/>
      <c r="O1491" s="46"/>
      <c r="P1491" s="46"/>
      <c r="Q1491" s="46"/>
      <c r="R1491" s="46"/>
      <c r="S1491" s="46"/>
      <c r="T1491" s="46"/>
      <c r="U1491" s="46"/>
      <c r="V1491" s="46"/>
      <c r="W1491" s="46"/>
      <c r="X1491" s="46"/>
      <c r="Y1491" s="46"/>
      <c r="Z1491" s="46"/>
      <c r="AA1491" s="46"/>
      <c r="AB1491" s="46"/>
      <c r="AC1491" s="46"/>
      <c r="AD1491" s="46"/>
      <c r="AE1491" s="46"/>
      <c r="AF1491" s="46"/>
    </row>
    <row r="1492">
      <c r="A1492" s="46"/>
      <c r="B1492" s="46"/>
      <c r="C1492" s="46"/>
      <c r="D1492" s="46"/>
      <c r="E1492" s="46"/>
      <c r="F1492" s="46"/>
      <c r="G1492" s="46"/>
      <c r="H1492" s="46"/>
      <c r="I1492" s="46"/>
      <c r="J1492" s="46"/>
      <c r="K1492" s="46"/>
      <c r="L1492" s="46"/>
      <c r="M1492" s="46"/>
      <c r="N1492" s="46"/>
      <c r="O1492" s="46"/>
      <c r="P1492" s="46"/>
      <c r="Q1492" s="46"/>
      <c r="R1492" s="46"/>
      <c r="S1492" s="46"/>
      <c r="T1492" s="46"/>
      <c r="U1492" s="46"/>
      <c r="V1492" s="46"/>
      <c r="W1492" s="46"/>
      <c r="X1492" s="46"/>
      <c r="Y1492" s="46"/>
      <c r="Z1492" s="46"/>
      <c r="AA1492" s="46"/>
      <c r="AB1492" s="46"/>
      <c r="AC1492" s="46"/>
      <c r="AD1492" s="46"/>
      <c r="AE1492" s="46"/>
      <c r="AF1492" s="46"/>
    </row>
    <row r="1493">
      <c r="A1493" s="46"/>
      <c r="B1493" s="46"/>
      <c r="C1493" s="46"/>
      <c r="D1493" s="46"/>
      <c r="E1493" s="46"/>
      <c r="F1493" s="46"/>
      <c r="G1493" s="46"/>
      <c r="H1493" s="46"/>
      <c r="I1493" s="46"/>
      <c r="J1493" s="46"/>
      <c r="K1493" s="46"/>
      <c r="L1493" s="46"/>
      <c r="M1493" s="46"/>
      <c r="N1493" s="46"/>
      <c r="O1493" s="46"/>
      <c r="P1493" s="46"/>
      <c r="Q1493" s="46"/>
      <c r="R1493" s="46"/>
      <c r="S1493" s="46"/>
      <c r="T1493" s="46"/>
      <c r="U1493" s="46"/>
      <c r="V1493" s="46"/>
      <c r="W1493" s="46"/>
      <c r="X1493" s="46"/>
      <c r="Y1493" s="46"/>
      <c r="Z1493" s="46"/>
      <c r="AA1493" s="46"/>
      <c r="AB1493" s="46"/>
      <c r="AC1493" s="46"/>
      <c r="AD1493" s="46"/>
      <c r="AE1493" s="46"/>
      <c r="AF1493" s="46"/>
    </row>
    <row r="1494">
      <c r="A1494" s="46"/>
      <c r="B1494" s="46"/>
      <c r="C1494" s="46"/>
      <c r="D1494" s="46"/>
      <c r="E1494" s="46"/>
      <c r="F1494" s="46"/>
      <c r="G1494" s="46"/>
      <c r="H1494" s="46"/>
      <c r="I1494" s="46"/>
      <c r="J1494" s="46"/>
      <c r="K1494" s="46"/>
      <c r="L1494" s="46"/>
      <c r="M1494" s="46"/>
      <c r="N1494" s="46"/>
      <c r="O1494" s="46"/>
      <c r="P1494" s="46"/>
      <c r="Q1494" s="46"/>
      <c r="R1494" s="46"/>
      <c r="S1494" s="46"/>
      <c r="T1494" s="46"/>
      <c r="U1494" s="46"/>
      <c r="V1494" s="46"/>
      <c r="W1494" s="46"/>
      <c r="X1494" s="46"/>
      <c r="Y1494" s="46"/>
      <c r="Z1494" s="46"/>
      <c r="AA1494" s="46"/>
      <c r="AB1494" s="46"/>
      <c r="AC1494" s="46"/>
      <c r="AD1494" s="46"/>
      <c r="AE1494" s="46"/>
      <c r="AF1494" s="46"/>
    </row>
    <row r="1495">
      <c r="A1495" s="46"/>
      <c r="B1495" s="46"/>
      <c r="C1495" s="46"/>
      <c r="D1495" s="46"/>
      <c r="E1495" s="46"/>
      <c r="F1495" s="46"/>
      <c r="G1495" s="46"/>
      <c r="H1495" s="46"/>
      <c r="I1495" s="46"/>
      <c r="J1495" s="46"/>
      <c r="K1495" s="46"/>
      <c r="L1495" s="46"/>
      <c r="M1495" s="46"/>
      <c r="N1495" s="46"/>
      <c r="O1495" s="46"/>
      <c r="P1495" s="46"/>
      <c r="Q1495" s="46"/>
      <c r="R1495" s="46"/>
      <c r="S1495" s="46"/>
      <c r="T1495" s="46"/>
      <c r="U1495" s="46"/>
      <c r="V1495" s="46"/>
      <c r="W1495" s="46"/>
      <c r="X1495" s="46"/>
      <c r="Y1495" s="46"/>
      <c r="Z1495" s="46"/>
      <c r="AA1495" s="46"/>
      <c r="AB1495" s="46"/>
      <c r="AC1495" s="46"/>
      <c r="AD1495" s="46"/>
      <c r="AE1495" s="46"/>
      <c r="AF1495" s="46"/>
    </row>
    <row r="1496">
      <c r="A1496" s="46"/>
      <c r="B1496" s="46"/>
      <c r="C1496" s="46"/>
      <c r="D1496" s="46"/>
      <c r="E1496" s="46"/>
      <c r="F1496" s="46"/>
      <c r="G1496" s="46"/>
      <c r="H1496" s="46"/>
      <c r="I1496" s="46"/>
      <c r="J1496" s="46"/>
      <c r="K1496" s="46"/>
      <c r="L1496" s="46"/>
      <c r="M1496" s="46"/>
      <c r="N1496" s="46"/>
      <c r="O1496" s="46"/>
      <c r="P1496" s="46"/>
      <c r="Q1496" s="46"/>
      <c r="R1496" s="46"/>
      <c r="S1496" s="46"/>
      <c r="T1496" s="46"/>
      <c r="U1496" s="46"/>
      <c r="V1496" s="46"/>
      <c r="W1496" s="46"/>
      <c r="X1496" s="46"/>
      <c r="Y1496" s="46"/>
      <c r="Z1496" s="46"/>
      <c r="AA1496" s="46"/>
      <c r="AB1496" s="46"/>
      <c r="AC1496" s="46"/>
      <c r="AD1496" s="46"/>
      <c r="AE1496" s="46"/>
      <c r="AF1496" s="46"/>
    </row>
    <row r="1497">
      <c r="A1497" s="46"/>
      <c r="B1497" s="46"/>
      <c r="C1497" s="46"/>
      <c r="D1497" s="46"/>
      <c r="E1497" s="46"/>
      <c r="F1497" s="46"/>
      <c r="G1497" s="46"/>
      <c r="H1497" s="46"/>
      <c r="I1497" s="46"/>
      <c r="J1497" s="46"/>
      <c r="K1497" s="46"/>
      <c r="L1497" s="46"/>
      <c r="M1497" s="46"/>
      <c r="N1497" s="46"/>
      <c r="O1497" s="46"/>
      <c r="P1497" s="46"/>
      <c r="Q1497" s="46"/>
      <c r="R1497" s="46"/>
      <c r="S1497" s="46"/>
      <c r="T1497" s="46"/>
      <c r="U1497" s="46"/>
      <c r="V1497" s="46"/>
      <c r="W1497" s="46"/>
      <c r="X1497" s="46"/>
      <c r="Y1497" s="46"/>
      <c r="Z1497" s="46"/>
      <c r="AA1497" s="46"/>
      <c r="AB1497" s="46"/>
      <c r="AC1497" s="46"/>
      <c r="AD1497" s="46"/>
      <c r="AE1497" s="46"/>
      <c r="AF1497" s="46"/>
    </row>
    <row r="1498">
      <c r="A1498" s="46"/>
      <c r="B1498" s="46"/>
      <c r="C1498" s="46"/>
      <c r="D1498" s="46"/>
      <c r="E1498" s="46"/>
      <c r="F1498" s="46"/>
      <c r="G1498" s="46"/>
      <c r="H1498" s="46"/>
      <c r="I1498" s="46"/>
      <c r="J1498" s="46"/>
      <c r="K1498" s="46"/>
      <c r="L1498" s="46"/>
      <c r="M1498" s="46"/>
      <c r="N1498" s="46"/>
      <c r="O1498" s="46"/>
      <c r="P1498" s="46"/>
      <c r="Q1498" s="46"/>
      <c r="R1498" s="46"/>
      <c r="S1498" s="46"/>
      <c r="T1498" s="46"/>
      <c r="U1498" s="46"/>
      <c r="V1498" s="46"/>
      <c r="W1498" s="46"/>
      <c r="X1498" s="46"/>
      <c r="Y1498" s="46"/>
      <c r="Z1498" s="46"/>
      <c r="AA1498" s="46"/>
      <c r="AB1498" s="46"/>
      <c r="AC1498" s="46"/>
      <c r="AD1498" s="46"/>
      <c r="AE1498" s="46"/>
      <c r="AF1498" s="46"/>
    </row>
    <row r="1499">
      <c r="A1499" s="46"/>
      <c r="B1499" s="46"/>
      <c r="C1499" s="46"/>
      <c r="D1499" s="46"/>
      <c r="E1499" s="46"/>
      <c r="F1499" s="46"/>
      <c r="G1499" s="46"/>
      <c r="H1499" s="46"/>
      <c r="I1499" s="46"/>
      <c r="J1499" s="46"/>
      <c r="K1499" s="46"/>
      <c r="L1499" s="46"/>
      <c r="M1499" s="46"/>
      <c r="N1499" s="46"/>
      <c r="O1499" s="46"/>
      <c r="P1499" s="46"/>
      <c r="Q1499" s="46"/>
      <c r="R1499" s="46"/>
      <c r="S1499" s="46"/>
      <c r="T1499" s="46"/>
      <c r="U1499" s="46"/>
      <c r="V1499" s="46"/>
      <c r="W1499" s="46"/>
      <c r="X1499" s="46"/>
      <c r="Y1499" s="46"/>
      <c r="Z1499" s="46"/>
      <c r="AA1499" s="46"/>
      <c r="AB1499" s="46"/>
      <c r="AC1499" s="46"/>
      <c r="AD1499" s="46"/>
      <c r="AE1499" s="46"/>
      <c r="AF1499" s="46"/>
    </row>
    <row r="1500">
      <c r="A1500" s="46"/>
      <c r="B1500" s="46"/>
      <c r="C1500" s="46"/>
      <c r="D1500" s="46"/>
      <c r="E1500" s="46"/>
      <c r="F1500" s="46"/>
      <c r="G1500" s="46"/>
      <c r="H1500" s="46"/>
      <c r="I1500" s="46"/>
      <c r="J1500" s="46"/>
      <c r="K1500" s="46"/>
      <c r="L1500" s="46"/>
      <c r="M1500" s="46"/>
      <c r="N1500" s="46"/>
      <c r="O1500" s="46"/>
      <c r="P1500" s="46"/>
      <c r="Q1500" s="46"/>
      <c r="R1500" s="46"/>
      <c r="S1500" s="46"/>
      <c r="T1500" s="46"/>
      <c r="U1500" s="46"/>
      <c r="V1500" s="46"/>
      <c r="W1500" s="46"/>
      <c r="X1500" s="46"/>
      <c r="Y1500" s="46"/>
      <c r="Z1500" s="46"/>
      <c r="AA1500" s="46"/>
      <c r="AB1500" s="46"/>
      <c r="AC1500" s="46"/>
      <c r="AD1500" s="46"/>
      <c r="AE1500" s="46"/>
      <c r="AF1500" s="46"/>
    </row>
    <row r="1501">
      <c r="A1501" s="46"/>
      <c r="B1501" s="46"/>
      <c r="C1501" s="46"/>
      <c r="D1501" s="46"/>
      <c r="E1501" s="46"/>
      <c r="F1501" s="46"/>
      <c r="G1501" s="46"/>
      <c r="H1501" s="46"/>
      <c r="I1501" s="46"/>
      <c r="J1501" s="46"/>
      <c r="K1501" s="46"/>
      <c r="L1501" s="46"/>
      <c r="M1501" s="46"/>
      <c r="N1501" s="46"/>
      <c r="O1501" s="46"/>
      <c r="P1501" s="46"/>
      <c r="Q1501" s="46"/>
      <c r="R1501" s="46"/>
      <c r="S1501" s="46"/>
      <c r="T1501" s="46"/>
      <c r="U1501" s="46"/>
      <c r="V1501" s="46"/>
      <c r="W1501" s="46"/>
      <c r="X1501" s="46"/>
      <c r="Y1501" s="46"/>
      <c r="Z1501" s="46"/>
      <c r="AA1501" s="46"/>
      <c r="AB1501" s="46"/>
      <c r="AC1501" s="46"/>
      <c r="AD1501" s="46"/>
      <c r="AE1501" s="46"/>
      <c r="AF1501" s="46"/>
    </row>
    <row r="1502">
      <c r="A1502" s="46"/>
      <c r="B1502" s="46"/>
      <c r="C1502" s="46"/>
      <c r="D1502" s="46"/>
      <c r="E1502" s="46"/>
      <c r="F1502" s="46"/>
      <c r="G1502" s="46"/>
      <c r="H1502" s="46"/>
      <c r="I1502" s="46"/>
      <c r="J1502" s="46"/>
      <c r="K1502" s="46"/>
      <c r="L1502" s="46"/>
      <c r="M1502" s="46"/>
      <c r="N1502" s="46"/>
      <c r="O1502" s="46"/>
      <c r="P1502" s="46"/>
      <c r="Q1502" s="46"/>
      <c r="R1502" s="46"/>
      <c r="S1502" s="46"/>
      <c r="T1502" s="46"/>
      <c r="U1502" s="46"/>
      <c r="V1502" s="46"/>
      <c r="W1502" s="46"/>
      <c r="X1502" s="46"/>
      <c r="Y1502" s="46"/>
      <c r="Z1502" s="46"/>
      <c r="AA1502" s="46"/>
      <c r="AB1502" s="46"/>
      <c r="AC1502" s="46"/>
      <c r="AD1502" s="46"/>
      <c r="AE1502" s="46"/>
      <c r="AF1502" s="46"/>
    </row>
    <row r="1503">
      <c r="A1503" s="46"/>
      <c r="B1503" s="46"/>
      <c r="C1503" s="46"/>
      <c r="D1503" s="46"/>
      <c r="E1503" s="46"/>
      <c r="F1503" s="46"/>
      <c r="G1503" s="46"/>
      <c r="H1503" s="46"/>
      <c r="I1503" s="46"/>
      <c r="J1503" s="46"/>
      <c r="K1503" s="46"/>
      <c r="L1503" s="46"/>
      <c r="M1503" s="46"/>
      <c r="N1503" s="46"/>
      <c r="O1503" s="46"/>
      <c r="P1503" s="46"/>
      <c r="Q1503" s="46"/>
      <c r="R1503" s="46"/>
      <c r="S1503" s="46"/>
      <c r="T1503" s="46"/>
      <c r="U1503" s="46"/>
      <c r="V1503" s="46"/>
      <c r="W1503" s="46"/>
      <c r="X1503" s="46"/>
      <c r="Y1503" s="46"/>
      <c r="Z1503" s="46"/>
      <c r="AA1503" s="46"/>
      <c r="AB1503" s="46"/>
      <c r="AC1503" s="46"/>
      <c r="AD1503" s="46"/>
      <c r="AE1503" s="46"/>
      <c r="AF1503" s="46"/>
    </row>
    <row r="1504">
      <c r="A1504" s="46"/>
      <c r="B1504" s="46"/>
      <c r="C1504" s="46"/>
      <c r="D1504" s="46"/>
      <c r="E1504" s="46"/>
      <c r="F1504" s="46"/>
      <c r="G1504" s="46"/>
      <c r="H1504" s="46"/>
      <c r="I1504" s="46"/>
      <c r="J1504" s="46"/>
      <c r="K1504" s="46"/>
      <c r="L1504" s="46"/>
      <c r="M1504" s="46"/>
      <c r="N1504" s="46"/>
      <c r="O1504" s="46"/>
      <c r="P1504" s="46"/>
      <c r="Q1504" s="46"/>
      <c r="R1504" s="46"/>
      <c r="S1504" s="46"/>
      <c r="T1504" s="46"/>
      <c r="U1504" s="46"/>
      <c r="V1504" s="46"/>
      <c r="W1504" s="46"/>
      <c r="X1504" s="46"/>
      <c r="Y1504" s="46"/>
      <c r="Z1504" s="46"/>
      <c r="AA1504" s="46"/>
      <c r="AB1504" s="46"/>
      <c r="AC1504" s="46"/>
      <c r="AD1504" s="46"/>
      <c r="AE1504" s="46"/>
      <c r="AF1504" s="46"/>
    </row>
    <row r="1505">
      <c r="A1505" s="46"/>
      <c r="B1505" s="46"/>
      <c r="C1505" s="46"/>
      <c r="D1505" s="46"/>
      <c r="E1505" s="46"/>
      <c r="F1505" s="46"/>
      <c r="G1505" s="46"/>
      <c r="H1505" s="46"/>
      <c r="I1505" s="46"/>
      <c r="J1505" s="46"/>
      <c r="K1505" s="46"/>
      <c r="L1505" s="46"/>
      <c r="M1505" s="46"/>
      <c r="N1505" s="46"/>
      <c r="O1505" s="46"/>
      <c r="P1505" s="46"/>
      <c r="Q1505" s="46"/>
      <c r="R1505" s="46"/>
      <c r="S1505" s="46"/>
      <c r="T1505" s="46"/>
      <c r="U1505" s="46"/>
      <c r="V1505" s="46"/>
      <c r="W1505" s="46"/>
      <c r="X1505" s="46"/>
      <c r="Y1505" s="46"/>
      <c r="Z1505" s="46"/>
      <c r="AA1505" s="46"/>
      <c r="AB1505" s="46"/>
      <c r="AC1505" s="46"/>
      <c r="AD1505" s="46"/>
      <c r="AE1505" s="46"/>
      <c r="AF1505" s="46"/>
    </row>
    <row r="1506">
      <c r="A1506" s="46"/>
      <c r="B1506" s="46"/>
      <c r="C1506" s="46"/>
      <c r="D1506" s="46"/>
      <c r="E1506" s="46"/>
      <c r="F1506" s="46"/>
      <c r="G1506" s="46"/>
      <c r="H1506" s="46"/>
      <c r="I1506" s="46"/>
      <c r="J1506" s="46"/>
      <c r="K1506" s="46"/>
      <c r="L1506" s="46"/>
      <c r="M1506" s="46"/>
      <c r="N1506" s="46"/>
      <c r="O1506" s="46"/>
      <c r="P1506" s="46"/>
      <c r="Q1506" s="46"/>
      <c r="R1506" s="46"/>
      <c r="S1506" s="46"/>
      <c r="T1506" s="46"/>
      <c r="U1506" s="46"/>
      <c r="V1506" s="46"/>
      <c r="W1506" s="46"/>
      <c r="X1506" s="46"/>
      <c r="Y1506" s="46"/>
      <c r="Z1506" s="46"/>
      <c r="AA1506" s="46"/>
      <c r="AB1506" s="46"/>
      <c r="AC1506" s="46"/>
      <c r="AD1506" s="46"/>
      <c r="AE1506" s="46"/>
      <c r="AF1506" s="46"/>
    </row>
    <row r="1507">
      <c r="A1507" s="46"/>
      <c r="B1507" s="46"/>
      <c r="C1507" s="46"/>
      <c r="D1507" s="46"/>
      <c r="E1507" s="46"/>
      <c r="F1507" s="46"/>
      <c r="G1507" s="46"/>
      <c r="H1507" s="46"/>
      <c r="I1507" s="46"/>
      <c r="J1507" s="46"/>
      <c r="K1507" s="46"/>
      <c r="L1507" s="46"/>
      <c r="M1507" s="46"/>
      <c r="N1507" s="46"/>
      <c r="O1507" s="46"/>
      <c r="P1507" s="46"/>
      <c r="Q1507" s="46"/>
      <c r="R1507" s="46"/>
      <c r="S1507" s="46"/>
      <c r="T1507" s="46"/>
      <c r="U1507" s="46"/>
      <c r="V1507" s="46"/>
      <c r="W1507" s="46"/>
      <c r="X1507" s="46"/>
      <c r="Y1507" s="46"/>
      <c r="Z1507" s="46"/>
      <c r="AA1507" s="46"/>
      <c r="AB1507" s="46"/>
      <c r="AC1507" s="46"/>
      <c r="AD1507" s="46"/>
      <c r="AE1507" s="46"/>
      <c r="AF1507" s="46"/>
    </row>
    <row r="1508">
      <c r="A1508" s="46"/>
      <c r="B1508" s="46"/>
      <c r="C1508" s="46"/>
      <c r="D1508" s="46"/>
      <c r="E1508" s="46"/>
      <c r="F1508" s="46"/>
      <c r="G1508" s="46"/>
      <c r="H1508" s="46"/>
      <c r="I1508" s="46"/>
      <c r="J1508" s="46"/>
      <c r="K1508" s="46"/>
      <c r="L1508" s="46"/>
      <c r="M1508" s="46"/>
      <c r="N1508" s="46"/>
      <c r="O1508" s="46"/>
      <c r="P1508" s="46"/>
      <c r="Q1508" s="46"/>
      <c r="R1508" s="46"/>
      <c r="S1508" s="46"/>
      <c r="T1508" s="46"/>
      <c r="U1508" s="46"/>
      <c r="V1508" s="46"/>
      <c r="W1508" s="46"/>
      <c r="X1508" s="46"/>
      <c r="Y1508" s="46"/>
      <c r="Z1508" s="46"/>
      <c r="AA1508" s="46"/>
      <c r="AB1508" s="46"/>
      <c r="AC1508" s="46"/>
      <c r="AD1508" s="46"/>
      <c r="AE1508" s="46"/>
      <c r="AF1508" s="46"/>
    </row>
    <row r="1509">
      <c r="A1509" s="46"/>
      <c r="B1509" s="46"/>
      <c r="C1509" s="46"/>
      <c r="D1509" s="46"/>
      <c r="E1509" s="46"/>
      <c r="F1509" s="46"/>
      <c r="G1509" s="46"/>
      <c r="H1509" s="46"/>
      <c r="I1509" s="46"/>
      <c r="J1509" s="46"/>
      <c r="K1509" s="46"/>
      <c r="L1509" s="46"/>
      <c r="M1509" s="46"/>
      <c r="N1509" s="46"/>
      <c r="O1509" s="46"/>
      <c r="P1509" s="46"/>
      <c r="Q1509" s="46"/>
      <c r="R1509" s="46"/>
      <c r="S1509" s="46"/>
      <c r="T1509" s="46"/>
      <c r="U1509" s="46"/>
      <c r="V1509" s="46"/>
      <c r="W1509" s="46"/>
      <c r="X1509" s="46"/>
      <c r="Y1509" s="46"/>
      <c r="Z1509" s="46"/>
      <c r="AA1509" s="46"/>
      <c r="AB1509" s="46"/>
      <c r="AC1509" s="46"/>
      <c r="AD1509" s="46"/>
      <c r="AE1509" s="46"/>
      <c r="AF1509" s="46"/>
    </row>
    <row r="1510">
      <c r="A1510" s="46"/>
      <c r="B1510" s="46"/>
      <c r="C1510" s="46"/>
      <c r="D1510" s="46"/>
      <c r="E1510" s="46"/>
      <c r="F1510" s="46"/>
      <c r="G1510" s="46"/>
      <c r="H1510" s="46"/>
      <c r="I1510" s="46"/>
      <c r="J1510" s="46"/>
      <c r="K1510" s="46"/>
      <c r="L1510" s="46"/>
      <c r="M1510" s="46"/>
      <c r="N1510" s="46"/>
      <c r="O1510" s="46"/>
      <c r="P1510" s="46"/>
      <c r="Q1510" s="46"/>
      <c r="R1510" s="46"/>
      <c r="S1510" s="46"/>
      <c r="T1510" s="46"/>
      <c r="U1510" s="46"/>
      <c r="V1510" s="46"/>
      <c r="W1510" s="46"/>
      <c r="X1510" s="46"/>
      <c r="Y1510" s="46"/>
      <c r="Z1510" s="46"/>
      <c r="AA1510" s="46"/>
      <c r="AB1510" s="46"/>
      <c r="AC1510" s="46"/>
      <c r="AD1510" s="46"/>
      <c r="AE1510" s="46"/>
      <c r="AF1510" s="46"/>
    </row>
    <row r="1511">
      <c r="A1511" s="46"/>
      <c r="B1511" s="46"/>
      <c r="C1511" s="46"/>
      <c r="D1511" s="46"/>
      <c r="E1511" s="46"/>
      <c r="F1511" s="46"/>
      <c r="G1511" s="46"/>
      <c r="H1511" s="46"/>
      <c r="I1511" s="46"/>
      <c r="J1511" s="46"/>
      <c r="K1511" s="46"/>
      <c r="L1511" s="46"/>
      <c r="M1511" s="46"/>
      <c r="N1511" s="46"/>
      <c r="O1511" s="46"/>
      <c r="P1511" s="46"/>
      <c r="Q1511" s="46"/>
      <c r="R1511" s="46"/>
      <c r="S1511" s="46"/>
      <c r="T1511" s="46"/>
      <c r="U1511" s="46"/>
      <c r="V1511" s="46"/>
      <c r="W1511" s="46"/>
      <c r="X1511" s="46"/>
      <c r="Y1511" s="46"/>
      <c r="Z1511" s="46"/>
      <c r="AA1511" s="46"/>
      <c r="AB1511" s="46"/>
      <c r="AC1511" s="46"/>
      <c r="AD1511" s="46"/>
      <c r="AE1511" s="46"/>
      <c r="AF1511" s="46"/>
    </row>
    <row r="1512">
      <c r="A1512" s="46"/>
      <c r="B1512" s="46"/>
      <c r="C1512" s="46"/>
      <c r="D1512" s="46"/>
      <c r="E1512" s="46"/>
      <c r="F1512" s="46"/>
      <c r="G1512" s="46"/>
      <c r="H1512" s="46"/>
      <c r="I1512" s="46"/>
      <c r="J1512" s="46"/>
      <c r="K1512" s="46"/>
      <c r="L1512" s="46"/>
      <c r="M1512" s="46"/>
      <c r="N1512" s="46"/>
      <c r="O1512" s="46"/>
      <c r="P1512" s="46"/>
      <c r="Q1512" s="46"/>
      <c r="R1512" s="46"/>
      <c r="S1512" s="46"/>
      <c r="T1512" s="46"/>
      <c r="U1512" s="46"/>
      <c r="V1512" s="46"/>
      <c r="W1512" s="46"/>
      <c r="X1512" s="46"/>
      <c r="Y1512" s="46"/>
      <c r="Z1512" s="46"/>
      <c r="AA1512" s="46"/>
      <c r="AB1512" s="46"/>
      <c r="AC1512" s="46"/>
      <c r="AD1512" s="46"/>
      <c r="AE1512" s="46"/>
      <c r="AF1512" s="46"/>
    </row>
    <row r="1513">
      <c r="A1513" s="46"/>
      <c r="B1513" s="46"/>
      <c r="C1513" s="46"/>
      <c r="D1513" s="46"/>
      <c r="E1513" s="46"/>
      <c r="F1513" s="46"/>
      <c r="G1513" s="46"/>
      <c r="H1513" s="46"/>
      <c r="I1513" s="46"/>
      <c r="J1513" s="46"/>
      <c r="K1513" s="46"/>
      <c r="L1513" s="46"/>
      <c r="M1513" s="46"/>
      <c r="N1513" s="46"/>
      <c r="O1513" s="46"/>
      <c r="P1513" s="46"/>
      <c r="Q1513" s="46"/>
      <c r="R1513" s="46"/>
      <c r="S1513" s="46"/>
      <c r="T1513" s="46"/>
      <c r="U1513" s="46"/>
      <c r="V1513" s="46"/>
      <c r="W1513" s="46"/>
      <c r="X1513" s="46"/>
      <c r="Y1513" s="46"/>
      <c r="Z1513" s="46"/>
      <c r="AA1513" s="46"/>
      <c r="AB1513" s="46"/>
      <c r="AC1513" s="46"/>
      <c r="AD1513" s="46"/>
      <c r="AE1513" s="46"/>
      <c r="AF1513" s="46"/>
    </row>
    <row r="1514">
      <c r="A1514" s="46"/>
      <c r="B1514" s="46"/>
      <c r="C1514" s="46"/>
      <c r="D1514" s="46"/>
      <c r="E1514" s="46"/>
      <c r="F1514" s="46"/>
      <c r="G1514" s="46"/>
      <c r="H1514" s="46"/>
      <c r="I1514" s="46"/>
      <c r="J1514" s="46"/>
      <c r="K1514" s="46"/>
      <c r="L1514" s="46"/>
      <c r="M1514" s="46"/>
      <c r="N1514" s="46"/>
      <c r="O1514" s="46"/>
      <c r="P1514" s="46"/>
      <c r="Q1514" s="46"/>
      <c r="R1514" s="46"/>
      <c r="S1514" s="46"/>
      <c r="T1514" s="46"/>
      <c r="U1514" s="46"/>
      <c r="V1514" s="46"/>
      <c r="W1514" s="46"/>
      <c r="X1514" s="46"/>
      <c r="Y1514" s="46"/>
      <c r="Z1514" s="46"/>
      <c r="AA1514" s="46"/>
      <c r="AB1514" s="46"/>
      <c r="AC1514" s="46"/>
      <c r="AD1514" s="46"/>
      <c r="AE1514" s="46"/>
      <c r="AF1514" s="46"/>
    </row>
    <row r="1515">
      <c r="A1515" s="46"/>
      <c r="B1515" s="46"/>
      <c r="C1515" s="46"/>
      <c r="D1515" s="46"/>
      <c r="E1515" s="46"/>
      <c r="F1515" s="46"/>
      <c r="G1515" s="46"/>
      <c r="H1515" s="46"/>
      <c r="I1515" s="46"/>
      <c r="J1515" s="46"/>
      <c r="K1515" s="46"/>
      <c r="L1515" s="46"/>
      <c r="M1515" s="46"/>
      <c r="N1515" s="46"/>
      <c r="O1515" s="46"/>
      <c r="P1515" s="46"/>
      <c r="Q1515" s="46"/>
      <c r="R1515" s="46"/>
      <c r="S1515" s="46"/>
      <c r="T1515" s="46"/>
      <c r="U1515" s="46"/>
      <c r="V1515" s="46"/>
      <c r="W1515" s="46"/>
      <c r="X1515" s="46"/>
      <c r="Y1515" s="46"/>
      <c r="Z1515" s="46"/>
      <c r="AA1515" s="46"/>
      <c r="AB1515" s="46"/>
      <c r="AC1515" s="46"/>
      <c r="AD1515" s="46"/>
      <c r="AE1515" s="46"/>
      <c r="AF1515" s="46"/>
    </row>
    <row r="1516">
      <c r="A1516" s="46"/>
      <c r="B1516" s="46"/>
      <c r="C1516" s="46"/>
      <c r="D1516" s="46"/>
      <c r="E1516" s="46"/>
      <c r="F1516" s="46"/>
      <c r="G1516" s="46"/>
      <c r="H1516" s="46"/>
      <c r="I1516" s="46"/>
      <c r="J1516" s="46"/>
      <c r="K1516" s="46"/>
      <c r="L1516" s="46"/>
      <c r="M1516" s="46"/>
      <c r="N1516" s="46"/>
      <c r="O1516" s="46"/>
      <c r="P1516" s="46"/>
      <c r="Q1516" s="46"/>
      <c r="R1516" s="46"/>
      <c r="S1516" s="46"/>
      <c r="T1516" s="46"/>
      <c r="U1516" s="46"/>
      <c r="V1516" s="46"/>
      <c r="W1516" s="46"/>
      <c r="X1516" s="46"/>
      <c r="Y1516" s="46"/>
      <c r="Z1516" s="46"/>
      <c r="AA1516" s="46"/>
      <c r="AB1516" s="46"/>
      <c r="AC1516" s="46"/>
      <c r="AD1516" s="46"/>
      <c r="AE1516" s="46"/>
      <c r="AF1516" s="46"/>
    </row>
    <row r="1517">
      <c r="A1517" s="46"/>
      <c r="B1517" s="46"/>
      <c r="C1517" s="46"/>
      <c r="D1517" s="46"/>
      <c r="E1517" s="46"/>
      <c r="F1517" s="46"/>
      <c r="G1517" s="46"/>
      <c r="H1517" s="46"/>
      <c r="I1517" s="46"/>
      <c r="J1517" s="46"/>
      <c r="K1517" s="46"/>
      <c r="L1517" s="46"/>
      <c r="M1517" s="46"/>
      <c r="N1517" s="46"/>
      <c r="O1517" s="46"/>
      <c r="P1517" s="46"/>
      <c r="Q1517" s="46"/>
      <c r="R1517" s="46"/>
      <c r="S1517" s="46"/>
      <c r="T1517" s="46"/>
      <c r="U1517" s="46"/>
      <c r="V1517" s="46"/>
      <c r="W1517" s="46"/>
      <c r="X1517" s="46"/>
      <c r="Y1517" s="46"/>
      <c r="Z1517" s="46"/>
      <c r="AA1517" s="46"/>
      <c r="AB1517" s="46"/>
      <c r="AC1517" s="46"/>
      <c r="AD1517" s="46"/>
      <c r="AE1517" s="46"/>
      <c r="AF1517" s="46"/>
    </row>
    <row r="1518">
      <c r="A1518" s="46"/>
      <c r="B1518" s="46"/>
      <c r="C1518" s="46"/>
      <c r="D1518" s="46"/>
      <c r="E1518" s="46"/>
      <c r="F1518" s="46"/>
      <c r="G1518" s="46"/>
      <c r="H1518" s="46"/>
      <c r="I1518" s="46"/>
      <c r="J1518" s="46"/>
      <c r="K1518" s="46"/>
      <c r="L1518" s="46"/>
      <c r="M1518" s="46"/>
      <c r="N1518" s="46"/>
      <c r="O1518" s="46"/>
      <c r="P1518" s="46"/>
      <c r="Q1518" s="46"/>
      <c r="R1518" s="46"/>
      <c r="S1518" s="46"/>
      <c r="T1518" s="46"/>
      <c r="U1518" s="46"/>
      <c r="V1518" s="46"/>
      <c r="W1518" s="46"/>
      <c r="X1518" s="46"/>
      <c r="Y1518" s="46"/>
      <c r="Z1518" s="46"/>
      <c r="AA1518" s="46"/>
      <c r="AB1518" s="46"/>
      <c r="AC1518" s="46"/>
      <c r="AD1518" s="46"/>
      <c r="AE1518" s="46"/>
      <c r="AF1518" s="46"/>
    </row>
    <row r="1519">
      <c r="A1519" s="46"/>
      <c r="B1519" s="46"/>
      <c r="C1519" s="46"/>
      <c r="D1519" s="46"/>
      <c r="E1519" s="46"/>
      <c r="F1519" s="46"/>
      <c r="G1519" s="46"/>
      <c r="H1519" s="46"/>
      <c r="I1519" s="46"/>
      <c r="J1519" s="46"/>
      <c r="K1519" s="46"/>
      <c r="L1519" s="46"/>
      <c r="M1519" s="46"/>
      <c r="N1519" s="46"/>
      <c r="O1519" s="46"/>
      <c r="P1519" s="46"/>
      <c r="Q1519" s="46"/>
      <c r="R1519" s="46"/>
      <c r="S1519" s="46"/>
      <c r="T1519" s="46"/>
      <c r="U1519" s="46"/>
      <c r="V1519" s="46"/>
      <c r="W1519" s="46"/>
      <c r="X1519" s="46"/>
      <c r="Y1519" s="46"/>
      <c r="Z1519" s="46"/>
      <c r="AA1519" s="46"/>
      <c r="AB1519" s="46"/>
      <c r="AC1519" s="46"/>
      <c r="AD1519" s="46"/>
      <c r="AE1519" s="46"/>
      <c r="AF1519" s="46"/>
    </row>
    <row r="1520">
      <c r="A1520" s="46"/>
      <c r="B1520" s="46"/>
      <c r="C1520" s="46"/>
      <c r="D1520" s="46"/>
      <c r="E1520" s="46"/>
      <c r="F1520" s="46"/>
      <c r="G1520" s="46"/>
      <c r="H1520" s="46"/>
      <c r="I1520" s="46"/>
      <c r="J1520" s="46"/>
      <c r="K1520" s="46"/>
      <c r="L1520" s="46"/>
      <c r="M1520" s="46"/>
      <c r="N1520" s="46"/>
      <c r="O1520" s="46"/>
      <c r="P1520" s="46"/>
      <c r="Q1520" s="46"/>
      <c r="R1520" s="46"/>
      <c r="S1520" s="46"/>
      <c r="T1520" s="46"/>
      <c r="U1520" s="46"/>
      <c r="V1520" s="46"/>
      <c r="W1520" s="46"/>
      <c r="X1520" s="46"/>
      <c r="Y1520" s="46"/>
      <c r="Z1520" s="46"/>
      <c r="AA1520" s="46"/>
      <c r="AB1520" s="46"/>
      <c r="AC1520" s="46"/>
      <c r="AD1520" s="46"/>
      <c r="AE1520" s="46"/>
      <c r="AF1520" s="46"/>
    </row>
    <row r="1521">
      <c r="A1521" s="46"/>
      <c r="B1521" s="46"/>
      <c r="C1521" s="46"/>
      <c r="D1521" s="46"/>
      <c r="E1521" s="46"/>
      <c r="F1521" s="46"/>
      <c r="G1521" s="46"/>
      <c r="H1521" s="46"/>
      <c r="I1521" s="46"/>
      <c r="J1521" s="46"/>
      <c r="K1521" s="46"/>
      <c r="L1521" s="46"/>
      <c r="M1521" s="46"/>
      <c r="N1521" s="46"/>
      <c r="O1521" s="46"/>
      <c r="P1521" s="46"/>
      <c r="Q1521" s="46"/>
      <c r="R1521" s="46"/>
      <c r="S1521" s="46"/>
      <c r="T1521" s="46"/>
      <c r="U1521" s="46"/>
      <c r="V1521" s="46"/>
      <c r="W1521" s="46"/>
      <c r="X1521" s="46"/>
      <c r="Y1521" s="46"/>
      <c r="Z1521" s="46"/>
      <c r="AA1521" s="46"/>
      <c r="AB1521" s="46"/>
      <c r="AC1521" s="46"/>
      <c r="AD1521" s="46"/>
      <c r="AE1521" s="46"/>
      <c r="AF1521" s="46"/>
    </row>
  </sheetData>
  <hyperlinks>
    <hyperlink r:id="rId1" ref="A332"/>
    <hyperlink r:id="rId2" ref="A333"/>
    <hyperlink r:id="rId3" ref="A522"/>
    <hyperlink r:id="rId4" ref="A523"/>
    <hyperlink r:id="rId5" ref="A524"/>
    <hyperlink r:id="rId6" ref="A530"/>
    <hyperlink r:id="rId7" ref="A531"/>
    <hyperlink r:id="rId8" ref="A548"/>
    <hyperlink r:id="rId9" ref="A549"/>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88"/>
    <col customWidth="1" min="2" max="2" width="100.88"/>
    <col customWidth="1" min="3" max="3" width="69.5"/>
    <col customWidth="1" min="4" max="4" width="11.88"/>
  </cols>
  <sheetData>
    <row r="1">
      <c r="A1" s="108" t="s">
        <v>3667</v>
      </c>
      <c r="B1" s="109"/>
      <c r="C1" s="110"/>
      <c r="D1" s="109"/>
    </row>
    <row r="2">
      <c r="A2" s="108" t="s">
        <v>3668</v>
      </c>
      <c r="B2" s="109"/>
      <c r="C2" s="110"/>
      <c r="D2" s="109"/>
    </row>
    <row r="3">
      <c r="A3" s="108" t="s">
        <v>3669</v>
      </c>
      <c r="B3" s="109"/>
      <c r="C3" s="110"/>
      <c r="D3" s="109"/>
    </row>
    <row r="4">
      <c r="A4" s="109" t="s">
        <v>3670</v>
      </c>
      <c r="B4" s="109" t="s">
        <v>3671</v>
      </c>
      <c r="C4" s="110" t="s">
        <v>3672</v>
      </c>
      <c r="D4" s="109" t="s">
        <v>3673</v>
      </c>
    </row>
    <row r="5">
      <c r="A5" s="25" t="s">
        <v>3674</v>
      </c>
      <c r="B5" s="25" t="s">
        <v>3675</v>
      </c>
      <c r="C5" s="111"/>
      <c r="D5" s="25"/>
    </row>
    <row r="6">
      <c r="A6" s="25" t="s">
        <v>3676</v>
      </c>
      <c r="B6" s="25" t="s">
        <v>3677</v>
      </c>
      <c r="C6" s="111" t="s">
        <v>3678</v>
      </c>
      <c r="D6" s="25" t="s">
        <v>3679</v>
      </c>
    </row>
    <row r="7">
      <c r="A7" s="25" t="s">
        <v>3680</v>
      </c>
      <c r="B7" s="25" t="s">
        <v>3681</v>
      </c>
      <c r="C7" s="111" t="s">
        <v>3682</v>
      </c>
      <c r="D7" s="25" t="s">
        <v>3683</v>
      </c>
    </row>
    <row r="8">
      <c r="A8" s="25" t="s">
        <v>3684</v>
      </c>
      <c r="B8" s="25" t="s">
        <v>3685</v>
      </c>
      <c r="C8" s="111" t="s">
        <v>3686</v>
      </c>
      <c r="D8" s="25" t="s">
        <v>3687</v>
      </c>
    </row>
    <row r="9">
      <c r="A9" s="25" t="s">
        <v>3688</v>
      </c>
      <c r="B9" s="25" t="s">
        <v>3689</v>
      </c>
      <c r="C9" s="111" t="s">
        <v>3690</v>
      </c>
      <c r="D9" s="25" t="s">
        <v>3691</v>
      </c>
    </row>
    <row r="10">
      <c r="A10" s="25" t="s">
        <v>3692</v>
      </c>
      <c r="B10" s="25" t="s">
        <v>3693</v>
      </c>
      <c r="C10" s="111" t="s">
        <v>3694</v>
      </c>
      <c r="D10" s="25" t="s">
        <v>3695</v>
      </c>
    </row>
    <row r="11">
      <c r="A11" s="25" t="s">
        <v>3696</v>
      </c>
      <c r="B11" s="25" t="s">
        <v>3697</v>
      </c>
      <c r="C11" s="111" t="s">
        <v>3698</v>
      </c>
      <c r="D11" s="25" t="s">
        <v>3699</v>
      </c>
    </row>
    <row r="12">
      <c r="A12" s="25" t="s">
        <v>3700</v>
      </c>
      <c r="B12" s="25" t="s">
        <v>3701</v>
      </c>
      <c r="C12" s="111" t="s">
        <v>3702</v>
      </c>
      <c r="D12" s="25" t="s">
        <v>3703</v>
      </c>
    </row>
    <row r="13">
      <c r="A13" s="25" t="s">
        <v>3704</v>
      </c>
      <c r="B13" s="25" t="s">
        <v>3705</v>
      </c>
      <c r="C13" s="111" t="s">
        <v>3706</v>
      </c>
      <c r="D13" s="25" t="s">
        <v>3707</v>
      </c>
    </row>
    <row r="14">
      <c r="A14" s="25" t="s">
        <v>3708</v>
      </c>
      <c r="B14" s="25" t="s">
        <v>3709</v>
      </c>
      <c r="C14" s="111" t="s">
        <v>3710</v>
      </c>
      <c r="D14" s="25" t="s">
        <v>3711</v>
      </c>
    </row>
    <row r="15">
      <c r="A15" s="25" t="s">
        <v>3712</v>
      </c>
      <c r="B15" s="25" t="s">
        <v>3713</v>
      </c>
      <c r="C15" s="111" t="s">
        <v>3714</v>
      </c>
      <c r="D15" s="25" t="s">
        <v>3715</v>
      </c>
    </row>
    <row r="16">
      <c r="A16" s="25" t="s">
        <v>3716</v>
      </c>
      <c r="B16" s="25" t="s">
        <v>3717</v>
      </c>
      <c r="C16" s="111" t="s">
        <v>3718</v>
      </c>
      <c r="D16" s="25" t="s">
        <v>3719</v>
      </c>
    </row>
    <row r="17">
      <c r="A17" s="25" t="s">
        <v>3720</v>
      </c>
      <c r="B17" s="25" t="s">
        <v>3721</v>
      </c>
      <c r="C17" s="111" t="s">
        <v>3722</v>
      </c>
      <c r="D17" s="25" t="s">
        <v>3723</v>
      </c>
    </row>
    <row r="18">
      <c r="A18" s="25" t="s">
        <v>3724</v>
      </c>
      <c r="B18" s="25" t="s">
        <v>3725</v>
      </c>
      <c r="C18" s="111" t="s">
        <v>3726</v>
      </c>
      <c r="D18" s="25" t="s">
        <v>3727</v>
      </c>
    </row>
    <row r="19">
      <c r="A19" s="25" t="s">
        <v>3728</v>
      </c>
      <c r="B19" s="25" t="s">
        <v>3729</v>
      </c>
      <c r="C19" s="111" t="s">
        <v>3730</v>
      </c>
      <c r="D19" s="25" t="s">
        <v>3731</v>
      </c>
    </row>
    <row r="20">
      <c r="A20" s="25" t="s">
        <v>3732</v>
      </c>
      <c r="B20" s="25" t="s">
        <v>3733</v>
      </c>
      <c r="C20" s="111" t="s">
        <v>3734</v>
      </c>
      <c r="D20" s="25" t="s">
        <v>3735</v>
      </c>
    </row>
    <row r="21">
      <c r="A21" s="25" t="s">
        <v>3736</v>
      </c>
      <c r="B21" s="25" t="s">
        <v>3737</v>
      </c>
      <c r="C21" s="111" t="s">
        <v>3738</v>
      </c>
      <c r="D21" s="25" t="s">
        <v>3739</v>
      </c>
    </row>
    <row r="22">
      <c r="A22" s="25" t="s">
        <v>3740</v>
      </c>
      <c r="B22" s="25" t="s">
        <v>3741</v>
      </c>
      <c r="C22" s="111" t="s">
        <v>3742</v>
      </c>
      <c r="D22" s="25" t="s">
        <v>3743</v>
      </c>
    </row>
    <row r="23">
      <c r="A23" s="25" t="s">
        <v>3744</v>
      </c>
      <c r="B23" s="25" t="s">
        <v>3745</v>
      </c>
      <c r="C23" s="111" t="s">
        <v>3746</v>
      </c>
      <c r="D23" s="25" t="s">
        <v>3747</v>
      </c>
    </row>
    <row r="24" ht="5.25" customHeight="1">
      <c r="A24" s="112"/>
      <c r="B24" s="112"/>
      <c r="C24" s="113"/>
      <c r="D24" s="114"/>
    </row>
    <row r="25">
      <c r="A25" s="25" t="s">
        <v>3748</v>
      </c>
      <c r="B25" s="25" t="s">
        <v>3749</v>
      </c>
      <c r="C25" s="115"/>
    </row>
    <row r="26">
      <c r="A26" s="25" t="s">
        <v>3750</v>
      </c>
      <c r="B26" s="25" t="s">
        <v>3751</v>
      </c>
      <c r="C26" s="115"/>
    </row>
    <row r="27">
      <c r="A27" s="25" t="s">
        <v>3752</v>
      </c>
      <c r="B27" s="25" t="s">
        <v>3753</v>
      </c>
      <c r="C27" s="115"/>
    </row>
    <row r="28">
      <c r="A28" s="25" t="s">
        <v>3754</v>
      </c>
      <c r="B28" s="25" t="s">
        <v>3755</v>
      </c>
      <c r="C28" s="115"/>
    </row>
    <row r="29">
      <c r="A29" s="25" t="s">
        <v>3756</v>
      </c>
      <c r="B29" s="25" t="s">
        <v>3757</v>
      </c>
      <c r="C29" s="115"/>
    </row>
    <row r="30">
      <c r="A30" s="25" t="s">
        <v>3758</v>
      </c>
      <c r="B30" s="111" t="s">
        <v>3759</v>
      </c>
    </row>
    <row r="31">
      <c r="A31" s="25" t="s">
        <v>3760</v>
      </c>
      <c r="B31" s="25" t="s">
        <v>3761</v>
      </c>
      <c r="C31" s="115"/>
    </row>
    <row r="32">
      <c r="A32" s="25" t="s">
        <v>3762</v>
      </c>
      <c r="B32" s="25" t="s">
        <v>3763</v>
      </c>
      <c r="C32" s="115"/>
    </row>
    <row r="33">
      <c r="A33" s="25" t="s">
        <v>3764</v>
      </c>
      <c r="B33" s="25" t="s">
        <v>3765</v>
      </c>
      <c r="C33" s="115"/>
    </row>
    <row r="34">
      <c r="A34" s="25" t="s">
        <v>3766</v>
      </c>
      <c r="B34" s="25" t="s">
        <v>3767</v>
      </c>
      <c r="C34" s="115"/>
    </row>
    <row r="35">
      <c r="A35" s="25" t="s">
        <v>3768</v>
      </c>
      <c r="B35" s="25" t="s">
        <v>3769</v>
      </c>
      <c r="C35" s="115"/>
    </row>
    <row r="36">
      <c r="A36" s="25" t="s">
        <v>3770</v>
      </c>
      <c r="B36" s="25" t="s">
        <v>3771</v>
      </c>
      <c r="C36" s="115"/>
    </row>
    <row r="37">
      <c r="A37" s="25" t="s">
        <v>3772</v>
      </c>
      <c r="B37" s="25" t="s">
        <v>3773</v>
      </c>
      <c r="C37" s="115"/>
    </row>
    <row r="38">
      <c r="A38" s="25" t="s">
        <v>3774</v>
      </c>
      <c r="B38" s="25" t="s">
        <v>3775</v>
      </c>
      <c r="C38" s="115"/>
    </row>
    <row r="39" ht="5.25" customHeight="1">
      <c r="A39" s="112"/>
      <c r="B39" s="112"/>
      <c r="C39" s="113"/>
      <c r="D39" s="114"/>
    </row>
    <row r="40">
      <c r="A40" s="25" t="s">
        <v>3776</v>
      </c>
      <c r="B40" s="25" t="s">
        <v>3777</v>
      </c>
      <c r="C40" s="115"/>
    </row>
    <row r="41">
      <c r="A41" s="25" t="s">
        <v>3778</v>
      </c>
      <c r="B41" s="25" t="s">
        <v>3779</v>
      </c>
      <c r="C41" s="115"/>
    </row>
    <row r="42">
      <c r="A42" s="25" t="s">
        <v>3780</v>
      </c>
      <c r="C42" s="115"/>
    </row>
    <row r="43">
      <c r="A43" s="25" t="s">
        <v>3781</v>
      </c>
      <c r="B43" s="25" t="s">
        <v>3782</v>
      </c>
      <c r="C43" s="115"/>
    </row>
    <row r="44">
      <c r="A44" s="25" t="s">
        <v>3783</v>
      </c>
      <c r="B44" s="25" t="s">
        <v>3784</v>
      </c>
      <c r="C44" s="115"/>
    </row>
    <row r="45">
      <c r="A45" s="25" t="s">
        <v>3785</v>
      </c>
      <c r="B45" s="25" t="s">
        <v>3786</v>
      </c>
      <c r="C45" s="115"/>
    </row>
    <row r="46">
      <c r="A46" s="25" t="s">
        <v>3787</v>
      </c>
      <c r="B46" s="25" t="s">
        <v>3788</v>
      </c>
      <c r="C46" s="115"/>
    </row>
    <row r="47">
      <c r="A47" s="25" t="s">
        <v>3789</v>
      </c>
      <c r="B47" s="116" t="s">
        <v>3790</v>
      </c>
      <c r="C47" s="115"/>
    </row>
    <row r="48">
      <c r="A48" s="25" t="s">
        <v>3791</v>
      </c>
      <c r="B48" s="25" t="s">
        <v>3792</v>
      </c>
      <c r="C48" s="115"/>
    </row>
    <row r="49">
      <c r="A49" s="25" t="s">
        <v>3793</v>
      </c>
      <c r="B49" s="25" t="s">
        <v>3794</v>
      </c>
      <c r="C49" s="115"/>
    </row>
    <row r="50">
      <c r="A50" s="25" t="s">
        <v>3795</v>
      </c>
      <c r="B50" s="25" t="s">
        <v>3796</v>
      </c>
      <c r="C50" s="115"/>
    </row>
    <row r="51">
      <c r="A51" s="25" t="s">
        <v>3797</v>
      </c>
      <c r="B51" s="25" t="s">
        <v>3798</v>
      </c>
      <c r="C51" s="115"/>
    </row>
    <row r="52">
      <c r="A52" s="25" t="s">
        <v>3799</v>
      </c>
      <c r="B52" s="25" t="s">
        <v>3800</v>
      </c>
      <c r="C52" s="115"/>
    </row>
    <row r="53">
      <c r="A53" s="25" t="s">
        <v>3801</v>
      </c>
      <c r="B53" s="25" t="s">
        <v>3802</v>
      </c>
      <c r="C53" s="115"/>
    </row>
    <row r="54">
      <c r="A54" s="25" t="s">
        <v>3803</v>
      </c>
      <c r="B54" s="116" t="s">
        <v>3804</v>
      </c>
      <c r="C54" s="115"/>
    </row>
    <row r="55" ht="5.25" customHeight="1">
      <c r="A55" s="112"/>
      <c r="B55" s="112"/>
      <c r="C55" s="113"/>
      <c r="D55" s="112"/>
    </row>
    <row r="56">
      <c r="A56" s="25" t="s">
        <v>3805</v>
      </c>
      <c r="B56" s="25" t="s">
        <v>3806</v>
      </c>
      <c r="C56" s="115"/>
    </row>
    <row r="57">
      <c r="A57" s="25" t="s">
        <v>3807</v>
      </c>
      <c r="B57" s="25" t="s">
        <v>3808</v>
      </c>
      <c r="C57" s="115"/>
    </row>
    <row r="58">
      <c r="A58" s="25" t="s">
        <v>3809</v>
      </c>
      <c r="B58" s="25" t="s">
        <v>3810</v>
      </c>
      <c r="C58" s="115"/>
    </row>
    <row r="59">
      <c r="A59" s="25" t="s">
        <v>3811</v>
      </c>
      <c r="B59" s="25" t="s">
        <v>3812</v>
      </c>
      <c r="C59" s="115"/>
    </row>
    <row r="60">
      <c r="A60" s="25" t="s">
        <v>3813</v>
      </c>
      <c r="B60" s="25" t="s">
        <v>3814</v>
      </c>
      <c r="C60" s="115"/>
    </row>
    <row r="61" hidden="1">
      <c r="A61" s="25" t="s">
        <v>3815</v>
      </c>
      <c r="B61" s="25" t="s">
        <v>3816</v>
      </c>
      <c r="C61" s="115"/>
    </row>
    <row r="62" hidden="1">
      <c r="A62" s="25" t="s">
        <v>3817</v>
      </c>
      <c r="B62" s="25" t="s">
        <v>3818</v>
      </c>
      <c r="C62" s="115"/>
    </row>
    <row r="63">
      <c r="A63" s="25" t="s">
        <v>3819</v>
      </c>
      <c r="B63" s="25" t="s">
        <v>3820</v>
      </c>
      <c r="C63" s="115"/>
    </row>
    <row r="64">
      <c r="A64" s="25" t="s">
        <v>3821</v>
      </c>
      <c r="B64" s="25" t="s">
        <v>3822</v>
      </c>
      <c r="C64" s="115"/>
    </row>
    <row r="65">
      <c r="A65" s="25" t="s">
        <v>3823</v>
      </c>
      <c r="B65" s="25" t="s">
        <v>3824</v>
      </c>
      <c r="C65" s="115"/>
    </row>
    <row r="66">
      <c r="A66" s="25" t="s">
        <v>3825</v>
      </c>
      <c r="B66" s="116" t="s">
        <v>3826</v>
      </c>
      <c r="C66" s="115"/>
    </row>
    <row r="67" ht="5.25" customHeight="1">
      <c r="A67" s="112"/>
      <c r="B67" s="112"/>
      <c r="C67" s="113"/>
      <c r="D67" s="112"/>
    </row>
    <row r="68">
      <c r="A68" s="25" t="s">
        <v>3827</v>
      </c>
      <c r="B68" s="25" t="s">
        <v>3828</v>
      </c>
      <c r="C68" s="115"/>
    </row>
    <row r="69">
      <c r="A69" s="25" t="s">
        <v>3829</v>
      </c>
      <c r="B69" s="116" t="s">
        <v>3830</v>
      </c>
      <c r="C69" s="115"/>
    </row>
    <row r="70">
      <c r="A70" s="25" t="s">
        <v>3831</v>
      </c>
      <c r="B70" s="116" t="s">
        <v>3832</v>
      </c>
      <c r="C70" s="115"/>
    </row>
    <row r="71">
      <c r="A71" s="25" t="s">
        <v>3833</v>
      </c>
      <c r="B71" s="116" t="s">
        <v>3834</v>
      </c>
      <c r="C71" s="115"/>
    </row>
    <row r="72">
      <c r="A72" s="25" t="s">
        <v>3835</v>
      </c>
      <c r="B72" s="25" t="s">
        <v>3836</v>
      </c>
      <c r="C72" s="115"/>
    </row>
    <row r="73">
      <c r="A73" s="25" t="s">
        <v>3837</v>
      </c>
      <c r="B73" s="25" t="s">
        <v>3838</v>
      </c>
      <c r="C73" s="115"/>
    </row>
    <row r="74">
      <c r="A74" s="25" t="s">
        <v>3839</v>
      </c>
      <c r="B74" s="116" t="s">
        <v>3840</v>
      </c>
      <c r="C74" s="115"/>
    </row>
    <row r="75">
      <c r="A75" s="25" t="s">
        <v>3841</v>
      </c>
      <c r="B75" s="116" t="s">
        <v>3842</v>
      </c>
      <c r="C75" s="1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5"/>
    <col customWidth="1" min="3" max="3" width="19.38"/>
    <col customWidth="1" min="5" max="5" width="96.0"/>
  </cols>
  <sheetData>
    <row r="1">
      <c r="A1" s="109" t="s">
        <v>3843</v>
      </c>
      <c r="B1" s="109" t="s">
        <v>1695</v>
      </c>
      <c r="C1" s="109" t="s">
        <v>2</v>
      </c>
      <c r="D1" s="109" t="s">
        <v>5</v>
      </c>
      <c r="E1" s="109" t="s">
        <v>6</v>
      </c>
    </row>
    <row r="2">
      <c r="A2" s="25" t="s">
        <v>3844</v>
      </c>
      <c r="B2" s="25" t="s">
        <v>232</v>
      </c>
      <c r="C2" s="25" t="s">
        <v>199</v>
      </c>
      <c r="D2" s="4" t="s">
        <v>192</v>
      </c>
      <c r="E2" s="117" t="s">
        <v>3845</v>
      </c>
    </row>
    <row r="3">
      <c r="A3" s="25" t="s">
        <v>372</v>
      </c>
      <c r="B3" s="25" t="s">
        <v>914</v>
      </c>
      <c r="C3" s="25" t="s">
        <v>167</v>
      </c>
      <c r="D3" s="4" t="s">
        <v>296</v>
      </c>
      <c r="E3" s="117" t="s">
        <v>3846</v>
      </c>
    </row>
    <row r="4">
      <c r="A4" s="25" t="s">
        <v>175</v>
      </c>
      <c r="B4" s="25" t="s">
        <v>918</v>
      </c>
      <c r="C4" s="25" t="s">
        <v>418</v>
      </c>
      <c r="D4" s="4" t="s">
        <v>407</v>
      </c>
      <c r="E4" s="117" t="s">
        <v>3847</v>
      </c>
    </row>
    <row r="5">
      <c r="A5" s="25" t="s">
        <v>129</v>
      </c>
      <c r="B5" s="25" t="s">
        <v>3848</v>
      </c>
      <c r="C5" s="25" t="s">
        <v>199</v>
      </c>
      <c r="D5" s="4" t="s">
        <v>454</v>
      </c>
      <c r="E5" s="117" t="s">
        <v>3849</v>
      </c>
    </row>
    <row r="6">
      <c r="A6" s="25" t="s">
        <v>529</v>
      </c>
      <c r="B6" s="25" t="s">
        <v>3850</v>
      </c>
      <c r="C6" s="25" t="s">
        <v>530</v>
      </c>
      <c r="D6" s="4" t="s">
        <v>525</v>
      </c>
      <c r="E6" s="117" t="s">
        <v>3851</v>
      </c>
    </row>
    <row r="7">
      <c r="A7" s="25" t="s">
        <v>483</v>
      </c>
      <c r="B7" s="25" t="s">
        <v>3852</v>
      </c>
      <c r="C7" s="25" t="s">
        <v>650</v>
      </c>
      <c r="D7" s="4" t="s">
        <v>479</v>
      </c>
      <c r="E7" s="117" t="s">
        <v>3853</v>
      </c>
    </row>
    <row r="8">
      <c r="A8" s="25" t="s">
        <v>712</v>
      </c>
      <c r="B8" s="25" t="s">
        <v>3854</v>
      </c>
      <c r="C8" s="25" t="s">
        <v>708</v>
      </c>
      <c r="D8" s="4" t="s">
        <v>706</v>
      </c>
      <c r="E8" s="117" t="s">
        <v>3855</v>
      </c>
    </row>
    <row r="9">
      <c r="A9" s="25" t="s">
        <v>815</v>
      </c>
      <c r="B9" s="25" t="s">
        <v>3856</v>
      </c>
      <c r="C9" s="25" t="s">
        <v>816</v>
      </c>
      <c r="D9" s="4" t="s">
        <v>811</v>
      </c>
      <c r="E9" s="117" t="s">
        <v>3857</v>
      </c>
    </row>
    <row r="10">
      <c r="A10" s="25" t="s">
        <v>908</v>
      </c>
      <c r="B10" s="25" t="s">
        <v>3858</v>
      </c>
      <c r="C10" s="25" t="s">
        <v>888</v>
      </c>
      <c r="D10" s="4" t="s">
        <v>876</v>
      </c>
      <c r="E10" s="117" t="s">
        <v>3859</v>
      </c>
    </row>
    <row r="11">
      <c r="A11" s="25" t="s">
        <v>985</v>
      </c>
      <c r="B11" s="25" t="s">
        <v>3860</v>
      </c>
      <c r="C11" s="25" t="s">
        <v>1150</v>
      </c>
      <c r="D11" s="4" t="s">
        <v>1118</v>
      </c>
      <c r="E11" s="117" t="s">
        <v>3861</v>
      </c>
    </row>
    <row r="12">
      <c r="A12" s="25" t="s">
        <v>67</v>
      </c>
      <c r="B12" s="25" t="s">
        <v>3862</v>
      </c>
      <c r="C12" s="25" t="s">
        <v>1170</v>
      </c>
      <c r="D12" s="4" t="s">
        <v>1171</v>
      </c>
      <c r="E12" s="118" t="s">
        <v>3863</v>
      </c>
    </row>
  </sheetData>
  <conditionalFormatting sqref="D2:D12">
    <cfRule type="containsText" dxfId="28" priority="1" operator="containsText" text="001 - Julia">
      <formula>NOT(ISERROR(SEARCH(("001 - Julia"),(D2))))</formula>
    </cfRule>
  </conditionalFormatting>
  <conditionalFormatting sqref="D2:D12">
    <cfRule type="containsText" dxfId="29" priority="2" operator="containsText" text="002 - Florinia">
      <formula>NOT(ISERROR(SEARCH(("002 - Florinia"),(D2))))</formula>
    </cfRule>
  </conditionalFormatting>
  <conditionalFormatting sqref="D2:D12">
    <cfRule type="containsText" dxfId="30" priority="3" operator="containsText" text="003 - Corey">
      <formula>NOT(ISERROR(SEARCH(("003 - Corey"),(D2))))</formula>
    </cfRule>
  </conditionalFormatting>
  <conditionalFormatting sqref="D2:D12">
    <cfRule type="containsText" dxfId="31" priority="4" operator="containsText" text="004 - Shelly">
      <formula>NOT(ISERROR(SEARCH(("004 - Shelly"),(D2))))</formula>
    </cfRule>
  </conditionalFormatting>
  <conditionalFormatting sqref="D2:D12">
    <cfRule type="containsText" dxfId="32" priority="5" operator="containsText" text="005 - Shade">
      <formula>NOT(ISERROR(SEARCH(("005 - Shade"),(D2))))</formula>
    </cfRule>
  </conditionalFormatting>
  <conditionalFormatting sqref="D2:D12">
    <cfRule type="containsText" dxfId="33" priority="6" operator="containsText" text="006 - Kiki">
      <formula>NOT(ISERROR(SEARCH(("006 - Kiki"),(D2))))</formula>
    </cfRule>
  </conditionalFormatting>
  <conditionalFormatting sqref="D2:D12">
    <cfRule type="containsText" dxfId="34" priority="7" operator="containsText" text="007 - Aya">
      <formula>NOT(ISERROR(SEARCH(("007 - Aya"),(D2))))</formula>
    </cfRule>
  </conditionalFormatting>
  <conditionalFormatting sqref="D2:D12">
    <cfRule type="containsText" dxfId="35" priority="8" operator="containsText" text="008 - Serra">
      <formula>NOT(ISERROR(SEARCH(("008 - Serra"),(D2))))</formula>
    </cfRule>
  </conditionalFormatting>
  <conditionalFormatting sqref="D2:D12">
    <cfRule type="containsText" dxfId="36" priority="9" operator="containsText" text="009 - Noel">
      <formula>NOT(ISERROR(SEARCH(("009 - Noel"),(D2))))</formula>
    </cfRule>
  </conditionalFormatting>
  <conditionalFormatting sqref="D2:D12">
    <cfRule type="containsText" dxfId="37" priority="10" operator="containsText" text="010 - Radomus">
      <formula>NOT(ISERROR(SEARCH(("010 - Radomus"),(D2))))</formula>
    </cfRule>
  </conditionalFormatting>
  <conditionalFormatting sqref="D2:D12">
    <cfRule type="containsText" dxfId="10" priority="11" operator="containsText" text="011 - Luna">
      <formula>NOT(ISERROR(SEARCH(("011 - Luna"),(D2))))</formula>
    </cfRule>
  </conditionalFormatting>
  <conditionalFormatting sqref="D2:D12">
    <cfRule type="containsText" dxfId="38" priority="12" operator="containsText" text="012 - Samson">
      <formula>NOT(ISERROR(SEARCH(("012 - Samson"),(D2))))</formula>
    </cfRule>
  </conditionalFormatting>
  <conditionalFormatting sqref="D2:D12">
    <cfRule type="containsText" dxfId="39" priority="13" operator="containsText" text="013 - Charlotte">
      <formula>NOT(ISERROR(SEARCH(("013 - Charlotte"),(D2))))</formula>
    </cfRule>
  </conditionalFormatting>
  <conditionalFormatting sqref="D2:D12">
    <cfRule type="containsText" dxfId="33" priority="14" operator="containsText" text="014 - Terra">
      <formula>NOT(ISERROR(SEARCH(("014 - Terra"),(D2))))</formula>
    </cfRule>
  </conditionalFormatting>
  <conditionalFormatting sqref="D2:D12">
    <cfRule type="containsText" dxfId="40" priority="15" operator="containsText" text="015 - Ciel">
      <formula>NOT(ISERROR(SEARCH(("015 - Ciel"),(D2))))</formula>
    </cfRule>
  </conditionalFormatting>
  <conditionalFormatting sqref="D2:D12">
    <cfRule type="containsText" dxfId="41" priority="16" operator="containsText" text="016 - Adrienn">
      <formula>NOT(ISERROR(SEARCH(("016 - Adrienn"),(D2))))</formula>
    </cfRule>
  </conditionalFormatting>
  <conditionalFormatting sqref="D2:D12">
    <cfRule type="containsText" dxfId="42" priority="17" operator="containsText" text="017 - Titania">
      <formula>NOT(ISERROR(SEARCH(("017 - Titania"),(D2))))</formula>
    </cfRule>
  </conditionalFormatting>
  <conditionalFormatting sqref="D2:D12">
    <cfRule type="containsText" dxfId="43" priority="18" operator="containsText" text="018 - Hardy">
      <formula>NOT(ISERROR(SEARCH(("018 - Hardy"),(D2))))</formula>
    </cfRule>
  </conditionalFormatting>
  <conditionalFormatting sqref="D2:D12">
    <cfRule type="containsText" dxfId="44" priority="19" operator="containsText" text="019 - Saphira">
      <formula>NOT(ISERROR(SEARCH(("019 - Saphira"),(D2))))</formula>
    </cfRule>
  </conditionalFormatting>
  <conditionalFormatting sqref="D2:D12">
    <cfRule type="containsText" dxfId="45" priority="20" operator="containsText" text="021 - Elite 4">
      <formula>NOT(ISERROR(SEARCH(("021 - Elite 4"),(D2))))</formula>
    </cfRule>
  </conditionalFormatting>
  <conditionalFormatting sqref="D2:D12">
    <cfRule type="containsText" dxfId="46" priority="21" operator="containsText" text="022 - Post Game">
      <formula>NOT(ISERROR(SEARCH(("022 - Post Game"),(D2))))</formula>
    </cfRule>
  </conditionalFormatting>
  <conditionalFormatting sqref="D2:D12">
    <cfRule type="containsText" dxfId="20" priority="22" operator="containsText" text="016 - Amaria">
      <formula>NOT(ISERROR(SEARCH(("016 - Amaria"),(D2))))</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88"/>
    <col customWidth="1" min="2" max="2" width="16.88"/>
    <col customWidth="1" min="5" max="5" width="77.0"/>
    <col hidden="1" min="6" max="6" width="12.63"/>
  </cols>
  <sheetData>
    <row r="1">
      <c r="A1" s="109" t="s">
        <v>3864</v>
      </c>
      <c r="B1" s="109" t="s">
        <v>2</v>
      </c>
      <c r="C1" s="109" t="s">
        <v>5</v>
      </c>
      <c r="D1" s="109" t="s">
        <v>3865</v>
      </c>
      <c r="E1" s="109" t="s">
        <v>6</v>
      </c>
      <c r="F1" s="4" t="s">
        <v>25</v>
      </c>
    </row>
    <row r="2">
      <c r="A2" s="119" t="s">
        <v>3866</v>
      </c>
      <c r="B2" s="25" t="s">
        <v>167</v>
      </c>
      <c r="C2" s="4" t="s">
        <v>25</v>
      </c>
      <c r="D2" s="25" t="s">
        <v>31</v>
      </c>
      <c r="E2" s="25" t="s">
        <v>3867</v>
      </c>
      <c r="F2" s="4" t="s">
        <v>192</v>
      </c>
    </row>
    <row r="3">
      <c r="A3" s="120" t="s">
        <v>3868</v>
      </c>
      <c r="B3" s="25" t="s">
        <v>167</v>
      </c>
      <c r="C3" s="4" t="s">
        <v>25</v>
      </c>
      <c r="D3" s="25" t="s">
        <v>565</v>
      </c>
      <c r="E3" s="25" t="s">
        <v>3869</v>
      </c>
      <c r="F3" s="4" t="s">
        <v>296</v>
      </c>
    </row>
    <row r="4">
      <c r="A4" s="119" t="s">
        <v>3866</v>
      </c>
      <c r="B4" s="25" t="s">
        <v>3870</v>
      </c>
      <c r="C4" s="4" t="s">
        <v>192</v>
      </c>
      <c r="D4" s="25" t="s">
        <v>565</v>
      </c>
      <c r="E4" s="25" t="s">
        <v>3871</v>
      </c>
      <c r="F4" s="4" t="s">
        <v>407</v>
      </c>
    </row>
    <row r="5">
      <c r="A5" s="121" t="s">
        <v>3872</v>
      </c>
      <c r="B5" s="25" t="s">
        <v>222</v>
      </c>
      <c r="C5" s="4" t="s">
        <v>296</v>
      </c>
      <c r="D5" s="25" t="s">
        <v>565</v>
      </c>
      <c r="E5" s="117" t="s">
        <v>3873</v>
      </c>
      <c r="F5" s="4" t="s">
        <v>454</v>
      </c>
    </row>
    <row r="6">
      <c r="A6" s="119" t="s">
        <v>3866</v>
      </c>
      <c r="B6" s="25" t="s">
        <v>435</v>
      </c>
      <c r="C6" s="4" t="s">
        <v>407</v>
      </c>
      <c r="D6" s="25" t="s">
        <v>565</v>
      </c>
      <c r="F6" s="4" t="s">
        <v>525</v>
      </c>
    </row>
    <row r="7">
      <c r="A7" s="119" t="s">
        <v>3866</v>
      </c>
      <c r="B7" s="25" t="s">
        <v>3874</v>
      </c>
      <c r="C7" s="4" t="s">
        <v>407</v>
      </c>
      <c r="D7" s="25" t="s">
        <v>31</v>
      </c>
      <c r="F7" s="4" t="s">
        <v>568</v>
      </c>
    </row>
    <row r="8">
      <c r="A8" s="119" t="s">
        <v>3866</v>
      </c>
      <c r="B8" s="25" t="s">
        <v>505</v>
      </c>
      <c r="C8" s="4" t="s">
        <v>454</v>
      </c>
      <c r="D8" s="25" t="s">
        <v>31</v>
      </c>
      <c r="E8" s="25" t="s">
        <v>232</v>
      </c>
      <c r="F8" s="4" t="s">
        <v>601</v>
      </c>
    </row>
    <row r="9">
      <c r="A9" s="120" t="s">
        <v>3868</v>
      </c>
      <c r="B9" s="25" t="s">
        <v>3875</v>
      </c>
      <c r="C9" s="4" t="s">
        <v>454</v>
      </c>
      <c r="D9" s="25" t="s">
        <v>565</v>
      </c>
      <c r="E9" s="25" t="s">
        <v>3876</v>
      </c>
      <c r="F9" s="4" t="s">
        <v>479</v>
      </c>
    </row>
    <row r="10">
      <c r="A10" s="119" t="s">
        <v>3866</v>
      </c>
      <c r="B10" s="12" t="s">
        <v>584</v>
      </c>
      <c r="C10" s="4" t="s">
        <v>568</v>
      </c>
      <c r="D10" s="25" t="s">
        <v>31</v>
      </c>
      <c r="F10" s="4" t="s">
        <v>706</v>
      </c>
    </row>
    <row r="11">
      <c r="A11" s="120" t="s">
        <v>3868</v>
      </c>
      <c r="B11" s="12" t="s">
        <v>584</v>
      </c>
      <c r="C11" s="4" t="s">
        <v>568</v>
      </c>
      <c r="D11" s="25" t="s">
        <v>565</v>
      </c>
      <c r="E11" s="25" t="s">
        <v>3877</v>
      </c>
      <c r="F11" s="4" t="s">
        <v>761</v>
      </c>
    </row>
    <row r="12">
      <c r="A12" s="119" t="s">
        <v>3866</v>
      </c>
      <c r="B12" s="25" t="s">
        <v>619</v>
      </c>
      <c r="C12" s="4" t="s">
        <v>601</v>
      </c>
      <c r="D12" s="25" t="s">
        <v>31</v>
      </c>
      <c r="F12" s="4" t="s">
        <v>811</v>
      </c>
    </row>
    <row r="13">
      <c r="A13" s="119" t="s">
        <v>3866</v>
      </c>
      <c r="B13" s="25" t="s">
        <v>691</v>
      </c>
      <c r="C13" s="4" t="s">
        <v>601</v>
      </c>
      <c r="D13" s="25" t="s">
        <v>31</v>
      </c>
      <c r="F13" s="4" t="s">
        <v>850</v>
      </c>
    </row>
    <row r="14">
      <c r="A14" s="119" t="s">
        <v>3866</v>
      </c>
      <c r="B14" s="25" t="s">
        <v>185</v>
      </c>
      <c r="C14" s="4" t="s">
        <v>601</v>
      </c>
      <c r="D14" s="25" t="s">
        <v>565</v>
      </c>
      <c r="F14" s="4" t="s">
        <v>876</v>
      </c>
    </row>
    <row r="15">
      <c r="A15" s="119" t="s">
        <v>3866</v>
      </c>
      <c r="B15" s="25" t="s">
        <v>700</v>
      </c>
      <c r="C15" s="4" t="s">
        <v>479</v>
      </c>
      <c r="D15" s="25" t="s">
        <v>565</v>
      </c>
      <c r="F15" s="4" t="s">
        <v>912</v>
      </c>
    </row>
    <row r="16">
      <c r="A16" s="119" t="s">
        <v>3866</v>
      </c>
      <c r="B16" s="25" t="s">
        <v>776</v>
      </c>
      <c r="C16" s="4" t="s">
        <v>761</v>
      </c>
      <c r="D16" s="25" t="s">
        <v>565</v>
      </c>
      <c r="E16" s="25" t="s">
        <v>3878</v>
      </c>
      <c r="F16" s="4" t="s">
        <v>934</v>
      </c>
    </row>
    <row r="17">
      <c r="A17" s="120" t="s">
        <v>3868</v>
      </c>
      <c r="B17" s="3" t="s">
        <v>776</v>
      </c>
      <c r="C17" s="4" t="s">
        <v>761</v>
      </c>
      <c r="D17" s="25" t="s">
        <v>565</v>
      </c>
      <c r="E17" s="25" t="s">
        <v>3879</v>
      </c>
      <c r="F17" s="4" t="s">
        <v>1048</v>
      </c>
    </row>
    <row r="18">
      <c r="A18" s="119" t="s">
        <v>3866</v>
      </c>
      <c r="B18" s="25" t="s">
        <v>3880</v>
      </c>
      <c r="C18" s="4" t="s">
        <v>761</v>
      </c>
      <c r="D18" s="25" t="s">
        <v>565</v>
      </c>
      <c r="E18" s="25" t="s">
        <v>3881</v>
      </c>
      <c r="F18" s="4" t="s">
        <v>1118</v>
      </c>
    </row>
    <row r="19">
      <c r="A19" s="119" t="s">
        <v>3866</v>
      </c>
      <c r="B19" s="25" t="s">
        <v>3882</v>
      </c>
      <c r="C19" s="4" t="s">
        <v>811</v>
      </c>
      <c r="D19" s="25" t="s">
        <v>31</v>
      </c>
      <c r="F19" s="4" t="s">
        <v>1171</v>
      </c>
    </row>
    <row r="20">
      <c r="A20" s="119" t="s">
        <v>3866</v>
      </c>
      <c r="B20" s="25" t="s">
        <v>821</v>
      </c>
      <c r="C20" s="4" t="s">
        <v>811</v>
      </c>
      <c r="D20" s="25" t="s">
        <v>31</v>
      </c>
      <c r="F20" s="4" t="s">
        <v>1175</v>
      </c>
    </row>
    <row r="21">
      <c r="A21" s="119" t="s">
        <v>3866</v>
      </c>
      <c r="B21" s="25" t="s">
        <v>1027</v>
      </c>
      <c r="C21" s="4" t="s">
        <v>934</v>
      </c>
      <c r="D21" s="25" t="s">
        <v>565</v>
      </c>
      <c r="E21" s="25" t="s">
        <v>3883</v>
      </c>
      <c r="F21" s="23"/>
    </row>
    <row r="22">
      <c r="A22" s="119" t="s">
        <v>3866</v>
      </c>
      <c r="B22" s="25" t="s">
        <v>1092</v>
      </c>
      <c r="C22" s="4" t="s">
        <v>1048</v>
      </c>
      <c r="D22" s="25" t="s">
        <v>31</v>
      </c>
      <c r="F22" s="4"/>
    </row>
    <row r="23">
      <c r="A23" s="119" t="s">
        <v>3866</v>
      </c>
      <c r="B23" s="25" t="s">
        <v>1092</v>
      </c>
      <c r="C23" s="4" t="s">
        <v>1048</v>
      </c>
      <c r="D23" s="25" t="s">
        <v>31</v>
      </c>
      <c r="F23" s="4"/>
    </row>
    <row r="24">
      <c r="A24" s="119" t="s">
        <v>3866</v>
      </c>
      <c r="B24" s="25" t="s">
        <v>1066</v>
      </c>
      <c r="C24" s="4" t="s">
        <v>1048</v>
      </c>
      <c r="D24" s="25" t="s">
        <v>31</v>
      </c>
      <c r="F24" s="23"/>
    </row>
    <row r="25">
      <c r="A25" s="119" t="s">
        <v>3866</v>
      </c>
      <c r="B25" s="25" t="s">
        <v>1150</v>
      </c>
      <c r="C25" s="4" t="s">
        <v>1118</v>
      </c>
      <c r="D25" s="25" t="s">
        <v>31</v>
      </c>
      <c r="E25" s="25" t="s">
        <v>3884</v>
      </c>
      <c r="F25" s="23"/>
    </row>
  </sheetData>
  <conditionalFormatting sqref="F1 C2:C3 C7">
    <cfRule type="containsText" dxfId="0" priority="1" operator="containsText" text="001 - Julia">
      <formula>NOT(ISERROR(SEARCH(("001 - Julia"),(F1))))</formula>
    </cfRule>
  </conditionalFormatting>
  <conditionalFormatting sqref="F1 C2:C3 C7">
    <cfRule type="containsText" dxfId="1" priority="2" operator="containsText" text="002 - Florinia">
      <formula>NOT(ISERROR(SEARCH(("002 - Florinia"),(F1))))</formula>
    </cfRule>
  </conditionalFormatting>
  <conditionalFormatting sqref="F1 C2:C3 C7">
    <cfRule type="containsText" dxfId="2" priority="3" operator="containsText" text="003 - Corey">
      <formula>NOT(ISERROR(SEARCH(("003 - Corey"),(F1))))</formula>
    </cfRule>
  </conditionalFormatting>
  <conditionalFormatting sqref="F1 C2:C3 C7">
    <cfRule type="containsText" dxfId="3" priority="4" operator="containsText" text="004 - Shelly">
      <formula>NOT(ISERROR(SEARCH(("004 - Shelly"),(F1))))</formula>
    </cfRule>
  </conditionalFormatting>
  <conditionalFormatting sqref="F1 C2:C3 C7">
    <cfRule type="containsText" dxfId="4" priority="5" operator="containsText" text="005 - Shade">
      <formula>NOT(ISERROR(SEARCH(("005 - Shade"),(F1))))</formula>
    </cfRule>
  </conditionalFormatting>
  <conditionalFormatting sqref="F1 C2:C3 C7">
    <cfRule type="containsText" dxfId="5" priority="6" operator="containsText" text="006 - Kiki">
      <formula>NOT(ISERROR(SEARCH(("006 - Kiki"),(F1))))</formula>
    </cfRule>
  </conditionalFormatting>
  <conditionalFormatting sqref="F1 C2:C3 C7">
    <cfRule type="containsText" dxfId="6" priority="7" operator="containsText" text="007 - Aya">
      <formula>NOT(ISERROR(SEARCH(("007 - Aya"),(F1))))</formula>
    </cfRule>
  </conditionalFormatting>
  <conditionalFormatting sqref="F1 C2:C3 C7">
    <cfRule type="containsText" dxfId="7" priority="8" operator="containsText" text="008 - Serra">
      <formula>NOT(ISERROR(SEARCH(("008 - Serra"),(F1))))</formula>
    </cfRule>
  </conditionalFormatting>
  <conditionalFormatting sqref="F1 C2:C3 C7">
    <cfRule type="containsText" dxfId="8" priority="9" operator="containsText" text="009 - Noel">
      <formula>NOT(ISERROR(SEARCH(("009 - Noel"),(F1))))</formula>
    </cfRule>
  </conditionalFormatting>
  <conditionalFormatting sqref="F1 C2:C3 C7">
    <cfRule type="containsText" dxfId="9" priority="10" operator="containsText" text="010 - Radomus">
      <formula>NOT(ISERROR(SEARCH(("010 - Radomus"),(F1))))</formula>
    </cfRule>
  </conditionalFormatting>
  <conditionalFormatting sqref="F1 C2:C3 C7">
    <cfRule type="containsText" dxfId="11" priority="11" operator="containsText" text="012 - Samson">
      <formula>NOT(ISERROR(SEARCH(("012 - Samson"),(F1))))</formula>
    </cfRule>
  </conditionalFormatting>
  <conditionalFormatting sqref="F1 C2:C3 C7">
    <cfRule type="containsText" dxfId="12" priority="12" operator="containsText" text="013 - Charlotte">
      <formula>NOT(ISERROR(SEARCH(("013 - Charlotte"),(F1))))</formula>
    </cfRule>
  </conditionalFormatting>
  <conditionalFormatting sqref="F1 C2:C3 C7">
    <cfRule type="containsText" dxfId="5" priority="13" operator="containsText" text="014 - Terra">
      <formula>NOT(ISERROR(SEARCH(("014 - Terra"),(F1))))</formula>
    </cfRule>
  </conditionalFormatting>
  <conditionalFormatting sqref="F1 C2:C3 C7">
    <cfRule type="containsText" dxfId="13" priority="14" operator="containsText" text="015 - Ciel">
      <formula>NOT(ISERROR(SEARCH(("015 - Ciel"),(F1))))</formula>
    </cfRule>
  </conditionalFormatting>
  <conditionalFormatting sqref="F1 C2:C3 C7">
    <cfRule type="containsText" dxfId="14" priority="15" operator="containsText" text="016 - Adrienn">
      <formula>NOT(ISERROR(SEARCH(("016 - Adrienn"),(F1))))</formula>
    </cfRule>
  </conditionalFormatting>
  <conditionalFormatting sqref="F1 C2:C3 C7">
    <cfRule type="containsText" dxfId="15" priority="16" operator="containsText" text="017 - Titania">
      <formula>NOT(ISERROR(SEARCH(("017 - Titania"),(F1))))</formula>
    </cfRule>
  </conditionalFormatting>
  <conditionalFormatting sqref="F1 C2:C3 C7">
    <cfRule type="containsText" dxfId="16" priority="17" operator="containsText" text="018 - Hardy">
      <formula>NOT(ISERROR(SEARCH(("018 - Hardy"),(F1))))</formula>
    </cfRule>
  </conditionalFormatting>
  <conditionalFormatting sqref="F1 C2:C3 C7">
    <cfRule type="containsText" dxfId="17" priority="18" operator="containsText" text="019 - Saphira">
      <formula>NOT(ISERROR(SEARCH(("019 - Saphira"),(F1))))</formula>
    </cfRule>
  </conditionalFormatting>
  <conditionalFormatting sqref="F1 C2:C3 C7">
    <cfRule type="containsText" dxfId="18" priority="19" operator="containsText" text="021 - Elite 4">
      <formula>NOT(ISERROR(SEARCH(("021 - Elite 4"),(F1))))</formula>
    </cfRule>
  </conditionalFormatting>
  <conditionalFormatting sqref="F1 C2:C3 C7">
    <cfRule type="containsText" dxfId="19" priority="20" operator="containsText" text="034 - Post Game">
      <formula>NOT(ISERROR(SEARCH(("034 - Post Game"),(F1))))</formula>
    </cfRule>
  </conditionalFormatting>
  <conditionalFormatting sqref="F1 C2:C3 C7">
    <cfRule type="cellIs" dxfId="21" priority="21" operator="equal">
      <formula>"023 - Tier 1 Post Game"</formula>
    </cfRule>
  </conditionalFormatting>
  <conditionalFormatting sqref="F1 C2:C3 C7">
    <cfRule type="cellIs" dxfId="22" priority="22" operator="equal">
      <formula>"024 - Tier 2 Post Game"</formula>
    </cfRule>
  </conditionalFormatting>
  <conditionalFormatting sqref="F1 C2:C3 C7">
    <cfRule type="cellIs" dxfId="17" priority="23" operator="equal">
      <formula>"025 - Tier 3 Post Game"</formula>
    </cfRule>
  </conditionalFormatting>
  <conditionalFormatting sqref="F1 C2:C3 C7">
    <cfRule type="cellIs" dxfId="23" priority="24" operator="equal">
      <formula>"026 - Tier 4 Post Game"</formula>
    </cfRule>
  </conditionalFormatting>
  <conditionalFormatting sqref="F1 C2:C3 C7">
    <cfRule type="cellIs" dxfId="24" priority="25" operator="equal">
      <formula>"026 - Tier 5 Post Game"</formula>
    </cfRule>
  </conditionalFormatting>
  <conditionalFormatting sqref="F1 C2:C3 C7">
    <cfRule type="cellIs" dxfId="3" priority="26" operator="equal">
      <formula>"027 - Tier 6 Post Game"</formula>
    </cfRule>
  </conditionalFormatting>
  <conditionalFormatting sqref="F1 C2:C3 C7">
    <cfRule type="cellIs" dxfId="25" priority="27" operator="equal">
      <formula>"028 - Tier 7 Post Game"</formula>
    </cfRule>
  </conditionalFormatting>
  <conditionalFormatting sqref="F1 C2:C3 C7">
    <cfRule type="cellIs" dxfId="26" priority="28" operator="equal">
      <formula>"029 - Tier 8 Post Game"</formula>
    </cfRule>
  </conditionalFormatting>
  <conditionalFormatting sqref="F1 C2:C3 C7">
    <cfRule type="cellIs" dxfId="27" priority="29" operator="equal">
      <formula>"030 - End"</formula>
    </cfRule>
  </conditionalFormatting>
  <conditionalFormatting sqref="F5 C17 F23 C25">
    <cfRule type="containsText" dxfId="28" priority="30" operator="containsText" text="001 - Julia">
      <formula>NOT(ISERROR(SEARCH(("001 - Julia"),(F5))))</formula>
    </cfRule>
  </conditionalFormatting>
  <conditionalFormatting sqref="F5 C17 F23 C25">
    <cfRule type="containsText" dxfId="29" priority="31" operator="containsText" text="002 - Florinia">
      <formula>NOT(ISERROR(SEARCH(("002 - Florinia"),(F5))))</formula>
    </cfRule>
  </conditionalFormatting>
  <conditionalFormatting sqref="F5 C17 F23 C25">
    <cfRule type="containsText" dxfId="30" priority="32" operator="containsText" text="003 - Corey">
      <formula>NOT(ISERROR(SEARCH(("003 - Corey"),(F5))))</formula>
    </cfRule>
  </conditionalFormatting>
  <conditionalFormatting sqref="F5 C17 F23 C25">
    <cfRule type="containsText" dxfId="31" priority="33" operator="containsText" text="004 - Shelly">
      <formula>NOT(ISERROR(SEARCH(("004 - Shelly"),(F5))))</formula>
    </cfRule>
  </conditionalFormatting>
  <conditionalFormatting sqref="F5 C17 F23 C25">
    <cfRule type="containsText" dxfId="32" priority="34" operator="containsText" text="005 - Shade">
      <formula>NOT(ISERROR(SEARCH(("005 - Shade"),(F5))))</formula>
    </cfRule>
  </conditionalFormatting>
  <conditionalFormatting sqref="F5 C17 F23 C25">
    <cfRule type="containsText" dxfId="33" priority="35" operator="containsText" text="006 - Kiki">
      <formula>NOT(ISERROR(SEARCH(("006 - Kiki"),(F5))))</formula>
    </cfRule>
  </conditionalFormatting>
  <conditionalFormatting sqref="F5 C17 F23 C25">
    <cfRule type="containsText" dxfId="34" priority="36" operator="containsText" text="007 - Aya">
      <formula>NOT(ISERROR(SEARCH(("007 - Aya"),(F5))))</formula>
    </cfRule>
  </conditionalFormatting>
  <conditionalFormatting sqref="F5 C17 F23 C25">
    <cfRule type="containsText" dxfId="35" priority="37" operator="containsText" text="008 - Serra">
      <formula>NOT(ISERROR(SEARCH(("008 - Serra"),(F5))))</formula>
    </cfRule>
  </conditionalFormatting>
  <conditionalFormatting sqref="F5 C17 F23 C25">
    <cfRule type="containsText" dxfId="36" priority="38" operator="containsText" text="009 - Noel">
      <formula>NOT(ISERROR(SEARCH(("009 - Noel"),(F5))))</formula>
    </cfRule>
  </conditionalFormatting>
  <conditionalFormatting sqref="F5 C17 F23 C25">
    <cfRule type="containsText" dxfId="37" priority="39" operator="containsText" text="010 - Radomus">
      <formula>NOT(ISERROR(SEARCH(("010 - Radomus"),(F5))))</formula>
    </cfRule>
  </conditionalFormatting>
  <conditionalFormatting sqref="F1 C2:C3 F5 C7 C17 F23 C25">
    <cfRule type="containsText" dxfId="10" priority="40" operator="containsText" text="011 - Luna">
      <formula>NOT(ISERROR(SEARCH(("011 - Luna"),(F1))))</formula>
    </cfRule>
  </conditionalFormatting>
  <conditionalFormatting sqref="F5 C17 F23 C25">
    <cfRule type="containsText" dxfId="38" priority="41" operator="containsText" text="012 - Samson">
      <formula>NOT(ISERROR(SEARCH(("012 - Samson"),(F5))))</formula>
    </cfRule>
  </conditionalFormatting>
  <conditionalFormatting sqref="F5 C17 F23 C25">
    <cfRule type="containsText" dxfId="39" priority="42" operator="containsText" text="013 - Charlotte">
      <formula>NOT(ISERROR(SEARCH(("013 - Charlotte"),(F5))))</formula>
    </cfRule>
  </conditionalFormatting>
  <conditionalFormatting sqref="F5 C17 F23 C25">
    <cfRule type="containsText" dxfId="33" priority="43" operator="containsText" text="014 - Terra">
      <formula>NOT(ISERROR(SEARCH(("014 - Terra"),(F5))))</formula>
    </cfRule>
  </conditionalFormatting>
  <conditionalFormatting sqref="F5 C17 F23 C25">
    <cfRule type="containsText" dxfId="40" priority="44" operator="containsText" text="015 - Ciel">
      <formula>NOT(ISERROR(SEARCH(("015 - Ciel"),(F5))))</formula>
    </cfRule>
  </conditionalFormatting>
  <conditionalFormatting sqref="F5 C17 F23 C25">
    <cfRule type="containsText" dxfId="41" priority="45" operator="containsText" text="016 - Adrienn">
      <formula>NOT(ISERROR(SEARCH(("016 - Adrienn"),(F5))))</formula>
    </cfRule>
  </conditionalFormatting>
  <conditionalFormatting sqref="F5 C17 F23 C25">
    <cfRule type="containsText" dxfId="42" priority="46" operator="containsText" text="017 - Titania">
      <formula>NOT(ISERROR(SEARCH(("017 - Titania"),(F5))))</formula>
    </cfRule>
  </conditionalFormatting>
  <conditionalFormatting sqref="F5 C17 F23 C25">
    <cfRule type="containsText" dxfId="43" priority="47" operator="containsText" text="018 - Hardy">
      <formula>NOT(ISERROR(SEARCH(("018 - Hardy"),(F5))))</formula>
    </cfRule>
  </conditionalFormatting>
  <conditionalFormatting sqref="F5 C17 F23 C25">
    <cfRule type="containsText" dxfId="44" priority="48" operator="containsText" text="019 - Saphira">
      <formula>NOT(ISERROR(SEARCH(("019 - Saphira"),(F5))))</formula>
    </cfRule>
  </conditionalFormatting>
  <conditionalFormatting sqref="F5 C17 F23 C25">
    <cfRule type="containsText" dxfId="45" priority="49" operator="containsText" text="021 - Elite 4">
      <formula>NOT(ISERROR(SEARCH(("021 - Elite 4"),(F5))))</formula>
    </cfRule>
  </conditionalFormatting>
  <conditionalFormatting sqref="F5 C17 F23 C25">
    <cfRule type="containsText" dxfId="46" priority="50" operator="containsText" text="022 - Post Game">
      <formula>NOT(ISERROR(SEARCH(("022 - Post Game"),(F5))))</formula>
    </cfRule>
  </conditionalFormatting>
  <conditionalFormatting sqref="F1 C2:C3 F5 C7 C17 F23 C25">
    <cfRule type="containsText" dxfId="20" priority="51" operator="containsText" text="016 - Amaria">
      <formula>NOT(ISERROR(SEARCH(("016 - Amaria"),(F1))))</formula>
    </cfRule>
  </conditionalFormatting>
  <conditionalFormatting sqref="F2:F4 C4:C6 F6:F22 C8:C16 C18:C24 F24:F25">
    <cfRule type="containsText" dxfId="28" priority="52" operator="containsText" text="001 - Julia">
      <formula>NOT(ISERROR(SEARCH(("001 - Julia"),(F2))))</formula>
    </cfRule>
  </conditionalFormatting>
  <conditionalFormatting sqref="F2:F4 C4:C6 F6:F22 C8:C16 C18:C24 F24:F25">
    <cfRule type="containsText" dxfId="29" priority="53" operator="containsText" text="002 - Florinia">
      <formula>NOT(ISERROR(SEARCH(("002 - Florinia"),(F2))))</formula>
    </cfRule>
  </conditionalFormatting>
  <conditionalFormatting sqref="F2:F4 C4:C6 F6:F22 C8:C16 C18:C24 F24:F25">
    <cfRule type="containsText" dxfId="30" priority="54" operator="containsText" text="003 - Corey">
      <formula>NOT(ISERROR(SEARCH(("003 - Corey"),(F2))))</formula>
    </cfRule>
  </conditionalFormatting>
  <conditionalFormatting sqref="F2:F4 C4:C6 F6:F22 C8:C16 C18:C24 F24:F25">
    <cfRule type="containsText" dxfId="31" priority="55" operator="containsText" text="004 - Shelly">
      <formula>NOT(ISERROR(SEARCH(("004 - Shelly"),(F2))))</formula>
    </cfRule>
  </conditionalFormatting>
  <conditionalFormatting sqref="F2:F4 C4:C6 F6:F22 C8:C16 C18:C24 F24:F25">
    <cfRule type="containsText" dxfId="32" priority="56" operator="containsText" text="005 - Shade">
      <formula>NOT(ISERROR(SEARCH(("005 - Shade"),(F2))))</formula>
    </cfRule>
  </conditionalFormatting>
  <conditionalFormatting sqref="F2:F4 C4:C6 F6:F22 C8:C16 C18:C24 F24:F25">
    <cfRule type="containsText" dxfId="33" priority="57" operator="containsText" text="006 - Kiki">
      <formula>NOT(ISERROR(SEARCH(("006 - Kiki"),(F2))))</formula>
    </cfRule>
  </conditionalFormatting>
  <conditionalFormatting sqref="F2:F4 C4:C6 F6:F22 C8:C16 C18:C24 F24:F25">
    <cfRule type="containsText" dxfId="34" priority="58" operator="containsText" text="007 - Aya">
      <formula>NOT(ISERROR(SEARCH(("007 - Aya"),(F2))))</formula>
    </cfRule>
  </conditionalFormatting>
  <conditionalFormatting sqref="F2:F4 C4:C6 F6:F22 C8:C16 C18:C24 F24:F25">
    <cfRule type="containsText" dxfId="35" priority="59" operator="containsText" text="008 - Serra">
      <formula>NOT(ISERROR(SEARCH(("008 - Serra"),(F2))))</formula>
    </cfRule>
  </conditionalFormatting>
  <conditionalFormatting sqref="F2:F4 C4:C6 F6:F22 C8:C16 C18:C24 F24:F25">
    <cfRule type="containsText" dxfId="36" priority="60" operator="containsText" text="009 - Noel">
      <formula>NOT(ISERROR(SEARCH(("009 - Noel"),(F2))))</formula>
    </cfRule>
  </conditionalFormatting>
  <conditionalFormatting sqref="F2:F4 C4:C6 F6:F22 C8:C16 C18:C24 F24:F25">
    <cfRule type="containsText" dxfId="37" priority="61" operator="containsText" text="010 - Radomus">
      <formula>NOT(ISERROR(SEARCH(("010 - Radomus"),(F2))))</formula>
    </cfRule>
  </conditionalFormatting>
  <conditionalFormatting sqref="F2:F4 C4:C6 F6:F22 C8:C16 C18:C24 F24:F25">
    <cfRule type="containsText" dxfId="10" priority="62" operator="containsText" text="011 - Luna">
      <formula>NOT(ISERROR(SEARCH(("011 - Luna"),(F2))))</formula>
    </cfRule>
  </conditionalFormatting>
  <conditionalFormatting sqref="F2:F4 C4:C6 F6:F22 C8:C16 C18:C24 F24:F25">
    <cfRule type="containsText" dxfId="38" priority="63" operator="containsText" text="012 - Samson">
      <formula>NOT(ISERROR(SEARCH(("012 - Samson"),(F2))))</formula>
    </cfRule>
  </conditionalFormatting>
  <conditionalFormatting sqref="F2:F4 C4:C6 F6:F22 C8:C16 C18:C24 F24:F25">
    <cfRule type="containsText" dxfId="39" priority="64" operator="containsText" text="013 - Charlotte">
      <formula>NOT(ISERROR(SEARCH(("013 - Charlotte"),(F2))))</formula>
    </cfRule>
  </conditionalFormatting>
  <conditionalFormatting sqref="F2:F4 C4:C6 F6:F22 C8:C16 C18:C24 F24:F25">
    <cfRule type="containsText" dxfId="33" priority="65" operator="containsText" text="014 - Terra">
      <formula>NOT(ISERROR(SEARCH(("014 - Terra"),(F2))))</formula>
    </cfRule>
  </conditionalFormatting>
  <conditionalFormatting sqref="F2:F4 C4:C6 F6:F22 C8:C16 C18:C24 F24:F25">
    <cfRule type="containsText" dxfId="40" priority="66" operator="containsText" text="015 - Ciel">
      <formula>NOT(ISERROR(SEARCH(("015 - Ciel"),(F2))))</formula>
    </cfRule>
  </conditionalFormatting>
  <conditionalFormatting sqref="F2:F4 C4:C6 F6:F22 C8:C16 C18:C24 F24:F25">
    <cfRule type="containsText" dxfId="41" priority="67" operator="containsText" text="016 - Adrienn">
      <formula>NOT(ISERROR(SEARCH(("016 - Adrienn"),(F2))))</formula>
    </cfRule>
  </conditionalFormatting>
  <conditionalFormatting sqref="F2:F4 C4:C6 F6:F22 C8:C16 C18:C24 F24:F25">
    <cfRule type="containsText" dxfId="42" priority="68" operator="containsText" text="017 - Titania">
      <formula>NOT(ISERROR(SEARCH(("017 - Titania"),(F2))))</formula>
    </cfRule>
  </conditionalFormatting>
  <conditionalFormatting sqref="F2:F4 C4:C6 F6:F22 C8:C16 C18:C24 F24:F25">
    <cfRule type="containsText" dxfId="43" priority="69" operator="containsText" text="018 - Hardy">
      <formula>NOT(ISERROR(SEARCH(("018 - Hardy"),(F2))))</formula>
    </cfRule>
  </conditionalFormatting>
  <conditionalFormatting sqref="F2:F4 C4:C6 F6:F22 C8:C16 C18:C24 F24:F25">
    <cfRule type="containsText" dxfId="44" priority="70" operator="containsText" text="019 - Saphira">
      <formula>NOT(ISERROR(SEARCH(("019 - Saphira"),(F2))))</formula>
    </cfRule>
  </conditionalFormatting>
  <conditionalFormatting sqref="F2:F4 C4:C6 F6:F22 C8:C16 C18:C24 F24:F25">
    <cfRule type="containsText" dxfId="45" priority="71" operator="containsText" text="021 - Elite 4">
      <formula>NOT(ISERROR(SEARCH(("021 - Elite 4"),(F2))))</formula>
    </cfRule>
  </conditionalFormatting>
  <conditionalFormatting sqref="F2:F4 C4:C6 F6:F22 C8:C16 C18:C24 F24:F25">
    <cfRule type="containsText" dxfId="46" priority="72" operator="containsText" text="022 - Post Game">
      <formula>NOT(ISERROR(SEARCH(("022 - Post Game"),(F2))))</formula>
    </cfRule>
  </conditionalFormatting>
  <conditionalFormatting sqref="F2:F4 C4:C6 F6:F22 C8:C16 C18:C24 F24:F25">
    <cfRule type="containsText" dxfId="20" priority="73" operator="containsText" text="016 - Amaria">
      <formula>NOT(ISERROR(SEARCH(("016 - Amaria"),(F2))))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9" t="s">
        <v>0</v>
      </c>
      <c r="B1" s="109" t="s">
        <v>8</v>
      </c>
      <c r="C1" s="109" t="s">
        <v>9</v>
      </c>
      <c r="D1" s="109" t="s">
        <v>10</v>
      </c>
    </row>
    <row r="2">
      <c r="A2" s="25" t="s">
        <v>981</v>
      </c>
      <c r="B2" s="25" t="s">
        <v>718</v>
      </c>
    </row>
    <row r="3">
      <c r="A3" s="25" t="s">
        <v>335</v>
      </c>
      <c r="B3" s="25" t="s">
        <v>336</v>
      </c>
    </row>
    <row r="4">
      <c r="A4" s="25" t="s">
        <v>93</v>
      </c>
      <c r="B4" s="25" t="s">
        <v>94</v>
      </c>
    </row>
    <row r="5">
      <c r="A5" s="25" t="s">
        <v>398</v>
      </c>
      <c r="B5" s="25" t="s">
        <v>94</v>
      </c>
    </row>
    <row r="6">
      <c r="A6" s="25" t="s">
        <v>445</v>
      </c>
      <c r="B6" s="25" t="s">
        <v>446</v>
      </c>
    </row>
    <row r="7">
      <c r="A7" s="25" t="s">
        <v>704</v>
      </c>
      <c r="B7" s="25" t="s">
        <v>446</v>
      </c>
    </row>
    <row r="8">
      <c r="A8" s="25" t="s">
        <v>815</v>
      </c>
      <c r="B8" s="25" t="s">
        <v>898</v>
      </c>
    </row>
    <row r="9">
      <c r="A9" s="25" t="s">
        <v>1217</v>
      </c>
      <c r="B9" s="25" t="s">
        <v>898</v>
      </c>
    </row>
    <row r="10">
      <c r="A10" s="25" t="s">
        <v>77</v>
      </c>
      <c r="B10" s="25" t="s">
        <v>953</v>
      </c>
    </row>
    <row r="11">
      <c r="A11" s="25" t="s">
        <v>1361</v>
      </c>
      <c r="B11" s="25" t="s">
        <v>953</v>
      </c>
    </row>
    <row r="12">
      <c r="A12" s="25" t="s">
        <v>782</v>
      </c>
      <c r="B12" s="25" t="s">
        <v>898</v>
      </c>
    </row>
    <row r="13">
      <c r="A13" s="25" t="s">
        <v>1149</v>
      </c>
      <c r="B13" s="25" t="s">
        <v>898</v>
      </c>
    </row>
    <row r="14">
      <c r="A14" s="25" t="s">
        <v>216</v>
      </c>
      <c r="B14" s="25" t="s">
        <v>217</v>
      </c>
    </row>
    <row r="15">
      <c r="A15" s="25" t="s">
        <v>370</v>
      </c>
      <c r="B15" s="25" t="s">
        <v>217</v>
      </c>
    </row>
    <row r="16">
      <c r="A16" s="25" t="s">
        <v>1060</v>
      </c>
      <c r="B16" s="25" t="s">
        <v>217</v>
      </c>
    </row>
    <row r="17">
      <c r="A17" s="25" t="s">
        <v>352</v>
      </c>
      <c r="B17" s="25" t="s">
        <v>353</v>
      </c>
      <c r="C17" s="25" t="s">
        <v>354</v>
      </c>
    </row>
    <row r="18">
      <c r="A18" s="25" t="s">
        <v>575</v>
      </c>
      <c r="B18" s="25" t="s">
        <v>353</v>
      </c>
      <c r="C18" s="25" t="s">
        <v>354</v>
      </c>
    </row>
    <row r="19">
      <c r="A19" s="25" t="s">
        <v>907</v>
      </c>
      <c r="B19" s="25" t="s">
        <v>805</v>
      </c>
    </row>
    <row r="20">
      <c r="A20" s="25" t="s">
        <v>439</v>
      </c>
      <c r="B20" s="25" t="s">
        <v>440</v>
      </c>
    </row>
    <row r="21">
      <c r="A21" s="25" t="s">
        <v>701</v>
      </c>
      <c r="B21" s="25" t="s">
        <v>440</v>
      </c>
    </row>
    <row r="22">
      <c r="A22" s="25" t="s">
        <v>102</v>
      </c>
      <c r="B22" s="25" t="s">
        <v>103</v>
      </c>
    </row>
    <row r="23">
      <c r="A23" s="25" t="s">
        <v>970</v>
      </c>
      <c r="B23" s="25" t="s">
        <v>103</v>
      </c>
    </row>
    <row r="24">
      <c r="A24" s="25" t="s">
        <v>687</v>
      </c>
      <c r="B24" s="25" t="s">
        <v>688</v>
      </c>
    </row>
    <row r="25">
      <c r="A25" s="25" t="s">
        <v>1200</v>
      </c>
      <c r="B25" s="25" t="s">
        <v>688</v>
      </c>
    </row>
    <row r="26">
      <c r="A26" s="25" t="s">
        <v>787</v>
      </c>
      <c r="B26" s="25" t="s">
        <v>1176</v>
      </c>
    </row>
    <row r="27">
      <c r="A27" s="25" t="s">
        <v>1498</v>
      </c>
      <c r="B27" s="25" t="s">
        <v>1176</v>
      </c>
    </row>
    <row r="28">
      <c r="A28" s="25" t="s">
        <v>1174</v>
      </c>
      <c r="B28" s="25" t="s">
        <v>1176</v>
      </c>
    </row>
    <row r="29">
      <c r="A29" s="25" t="s">
        <v>903</v>
      </c>
      <c r="B29" s="25" t="s">
        <v>827</v>
      </c>
    </row>
    <row r="30">
      <c r="A30" s="25" t="s">
        <v>826</v>
      </c>
      <c r="B30" s="25" t="s">
        <v>835</v>
      </c>
    </row>
    <row r="31">
      <c r="A31" s="25" t="s">
        <v>1462</v>
      </c>
      <c r="B31" s="25" t="s">
        <v>835</v>
      </c>
    </row>
    <row r="32">
      <c r="A32" s="25" t="s">
        <v>603</v>
      </c>
      <c r="B32" s="25" t="s">
        <v>336</v>
      </c>
    </row>
    <row r="33">
      <c r="A33" s="25" t="s">
        <v>966</v>
      </c>
      <c r="B33" s="25" t="s">
        <v>336</v>
      </c>
    </row>
    <row r="34">
      <c r="A34" s="25" t="s">
        <v>442</v>
      </c>
      <c r="B34" s="25" t="s">
        <v>443</v>
      </c>
    </row>
    <row r="35">
      <c r="A35" s="25" t="s">
        <v>444</v>
      </c>
      <c r="B35" s="25" t="s">
        <v>443</v>
      </c>
    </row>
    <row r="36">
      <c r="A36" s="25" t="s">
        <v>1269</v>
      </c>
      <c r="B36" s="25" t="s">
        <v>443</v>
      </c>
    </row>
    <row r="37">
      <c r="A37" s="25" t="s">
        <v>949</v>
      </c>
      <c r="B37" s="25" t="s">
        <v>950</v>
      </c>
    </row>
    <row r="38">
      <c r="A38" s="25" t="s">
        <v>3885</v>
      </c>
      <c r="B38" s="25" t="s">
        <v>688</v>
      </c>
    </row>
    <row r="39">
      <c r="A39" s="25" t="s">
        <v>863</v>
      </c>
      <c r="B39" s="25" t="s">
        <v>800</v>
      </c>
    </row>
    <row r="40">
      <c r="A40" s="25" t="s">
        <v>864</v>
      </c>
      <c r="B40" s="25" t="s">
        <v>800</v>
      </c>
    </row>
    <row r="41">
      <c r="A41" s="25" t="s">
        <v>368</v>
      </c>
      <c r="B41" s="25" t="s">
        <v>369</v>
      </c>
    </row>
    <row r="42">
      <c r="A42" s="25" t="s">
        <v>367</v>
      </c>
      <c r="B42" s="25" t="s">
        <v>397</v>
      </c>
    </row>
    <row r="43">
      <c r="A43" s="25" t="s">
        <v>905</v>
      </c>
      <c r="B43" s="25" t="s">
        <v>94</v>
      </c>
    </row>
    <row r="44">
      <c r="A44" s="25" t="s">
        <v>161</v>
      </c>
      <c r="B44" s="25" t="s">
        <v>152</v>
      </c>
    </row>
    <row r="45">
      <c r="A45" s="25" t="s">
        <v>588</v>
      </c>
      <c r="B45" s="25" t="s">
        <v>152</v>
      </c>
    </row>
    <row r="46">
      <c r="A46" s="25" t="s">
        <v>942</v>
      </c>
      <c r="B46" s="25" t="s">
        <v>878</v>
      </c>
      <c r="C46" s="25" t="s">
        <v>879</v>
      </c>
    </row>
    <row r="47">
      <c r="A47" s="25" t="s">
        <v>1160</v>
      </c>
      <c r="B47" s="25" t="s">
        <v>878</v>
      </c>
      <c r="C47" s="25" t="s">
        <v>879</v>
      </c>
    </row>
    <row r="48">
      <c r="A48" s="25" t="s">
        <v>570</v>
      </c>
      <c r="B48" s="25" t="s">
        <v>571</v>
      </c>
    </row>
    <row r="49">
      <c r="A49" s="25" t="s">
        <v>585</v>
      </c>
      <c r="B49" s="25" t="s">
        <v>586</v>
      </c>
    </row>
    <row r="50">
      <c r="A50" s="25" t="s">
        <v>900</v>
      </c>
      <c r="B50" s="25" t="s">
        <v>586</v>
      </c>
    </row>
    <row r="51">
      <c r="A51" s="25" t="s">
        <v>784</v>
      </c>
      <c r="B51" s="25" t="s">
        <v>950</v>
      </c>
    </row>
    <row r="52">
      <c r="A52" s="25" t="s">
        <v>254</v>
      </c>
      <c r="B52" s="25" t="s">
        <v>255</v>
      </c>
    </row>
    <row r="53">
      <c r="A53" s="25" t="s">
        <v>591</v>
      </c>
      <c r="B53" s="25" t="s">
        <v>255</v>
      </c>
    </row>
    <row r="54">
      <c r="A54" s="25" t="s">
        <v>483</v>
      </c>
      <c r="B54" s="25" t="s">
        <v>1112</v>
      </c>
    </row>
    <row r="55">
      <c r="A55" s="25" t="s">
        <v>836</v>
      </c>
      <c r="B55" s="25" t="s">
        <v>839</v>
      </c>
    </row>
    <row r="56">
      <c r="A56" s="25" t="s">
        <v>965</v>
      </c>
      <c r="B56" s="25" t="s">
        <v>839</v>
      </c>
    </row>
    <row r="57">
      <c r="A57" s="25" t="s">
        <v>159</v>
      </c>
      <c r="B57" s="25" t="s">
        <v>160</v>
      </c>
    </row>
    <row r="58">
      <c r="A58" s="25" t="s">
        <v>602</v>
      </c>
      <c r="B58" s="25" t="s">
        <v>160</v>
      </c>
    </row>
    <row r="59">
      <c r="A59" s="25" t="s">
        <v>324</v>
      </c>
      <c r="B59" s="25" t="s">
        <v>975</v>
      </c>
      <c r="C59" s="25" t="s">
        <v>976</v>
      </c>
    </row>
    <row r="60">
      <c r="A60" s="25" t="s">
        <v>1363</v>
      </c>
      <c r="B60" s="25" t="s">
        <v>975</v>
      </c>
      <c r="C60" s="25" t="s">
        <v>976</v>
      </c>
    </row>
    <row r="61">
      <c r="A61" s="25" t="s">
        <v>1388</v>
      </c>
      <c r="B61" s="25" t="s">
        <v>1222</v>
      </c>
    </row>
    <row r="62">
      <c r="A62" s="25" t="s">
        <v>1389</v>
      </c>
      <c r="B62" s="25" t="s">
        <v>1233</v>
      </c>
    </row>
    <row r="63">
      <c r="A63" s="25" t="s">
        <v>923</v>
      </c>
      <c r="B63" s="25" t="s">
        <v>160</v>
      </c>
      <c r="C63" s="25" t="s">
        <v>160</v>
      </c>
      <c r="D63" s="25" t="s">
        <v>160</v>
      </c>
    </row>
    <row r="64">
      <c r="A64" s="25" t="s">
        <v>524</v>
      </c>
      <c r="B64" s="25" t="s">
        <v>1229</v>
      </c>
      <c r="C64" s="25" t="s">
        <v>1230</v>
      </c>
    </row>
    <row r="65">
      <c r="A65" s="25" t="s">
        <v>1237</v>
      </c>
      <c r="B65" s="25" t="s">
        <v>1238</v>
      </c>
      <c r="C65" s="25" t="s">
        <v>1238</v>
      </c>
    </row>
    <row r="66">
      <c r="A66" s="25" t="s">
        <v>1125</v>
      </c>
      <c r="B66" s="25" t="s">
        <v>839</v>
      </c>
    </row>
    <row r="67">
      <c r="A67" s="25" t="s">
        <v>1537</v>
      </c>
      <c r="B67" s="25" t="s">
        <v>839</v>
      </c>
    </row>
    <row r="68">
      <c r="A68" s="25" t="s">
        <v>1484</v>
      </c>
      <c r="B68" s="25" t="s">
        <v>839</v>
      </c>
    </row>
    <row r="69">
      <c r="A69" s="25" t="s">
        <v>1457</v>
      </c>
      <c r="B69" s="25" t="s">
        <v>3886</v>
      </c>
      <c r="C69" s="25" t="s">
        <v>3886</v>
      </c>
      <c r="D69" s="25" t="s">
        <v>3886</v>
      </c>
    </row>
    <row r="70">
      <c r="A70" s="25" t="s">
        <v>388</v>
      </c>
      <c r="B70" s="25" t="s">
        <v>389</v>
      </c>
    </row>
    <row r="71">
      <c r="A71" s="25" t="s">
        <v>880</v>
      </c>
      <c r="B71" s="25" t="s">
        <v>389</v>
      </c>
    </row>
    <row r="72">
      <c r="A72" s="25" t="s">
        <v>1492</v>
      </c>
      <c r="B72" s="25" t="s">
        <v>898</v>
      </c>
    </row>
    <row r="73">
      <c r="A73" s="25" t="s">
        <v>1302</v>
      </c>
      <c r="B73" s="25" t="s">
        <v>217</v>
      </c>
    </row>
    <row r="74">
      <c r="A74" s="25" t="s">
        <v>676</v>
      </c>
      <c r="B74" s="25" t="s">
        <v>688</v>
      </c>
    </row>
    <row r="75">
      <c r="A75" s="25" t="s">
        <v>580</v>
      </c>
      <c r="B75" s="25" t="s">
        <v>581</v>
      </c>
    </row>
    <row r="76">
      <c r="A76" s="25" t="s">
        <v>954</v>
      </c>
      <c r="B76" s="25" t="s">
        <v>688</v>
      </c>
    </row>
    <row r="77">
      <c r="A77" s="25" t="s">
        <v>705</v>
      </c>
      <c r="B77" s="25" t="s">
        <v>800</v>
      </c>
    </row>
    <row r="78">
      <c r="A78" s="25" t="s">
        <v>752</v>
      </c>
      <c r="B78" s="25" t="s">
        <v>336</v>
      </c>
    </row>
    <row r="79">
      <c r="A79" s="25" t="s">
        <v>538</v>
      </c>
      <c r="B79" s="25" t="s">
        <v>540</v>
      </c>
      <c r="C79" s="25" t="s">
        <v>540</v>
      </c>
      <c r="D79" s="25" t="s">
        <v>540</v>
      </c>
    </row>
    <row r="80">
      <c r="A80" s="25" t="s">
        <v>322</v>
      </c>
      <c r="B80" s="25" t="s">
        <v>103</v>
      </c>
    </row>
    <row r="81">
      <c r="A81" s="25" t="s">
        <v>3887</v>
      </c>
      <c r="B81" s="25" t="s">
        <v>3888</v>
      </c>
    </row>
    <row r="82">
      <c r="A82" s="25" t="s">
        <v>1077</v>
      </c>
      <c r="B82" s="25" t="s">
        <v>800</v>
      </c>
    </row>
    <row r="83">
      <c r="A83" s="25" t="s">
        <v>847</v>
      </c>
      <c r="B83" s="25" t="s">
        <v>839</v>
      </c>
    </row>
    <row r="84">
      <c r="A84" s="25" t="s">
        <v>314</v>
      </c>
      <c r="B84" s="25" t="s">
        <v>1222</v>
      </c>
    </row>
    <row r="85">
      <c r="A85" s="25" t="s">
        <v>885</v>
      </c>
      <c r="B85" s="25" t="s">
        <v>1233</v>
      </c>
    </row>
    <row r="86">
      <c r="A86" s="25" t="s">
        <v>736</v>
      </c>
      <c r="B86" s="25" t="s">
        <v>737</v>
      </c>
      <c r="C86" s="25" t="s">
        <v>737</v>
      </c>
      <c r="D86" s="25" t="s">
        <v>737</v>
      </c>
    </row>
    <row r="87">
      <c r="A87" s="25" t="s">
        <v>1520</v>
      </c>
      <c r="B87" s="25" t="s">
        <v>3889</v>
      </c>
    </row>
    <row r="88">
      <c r="A88" s="25" t="s">
        <v>1411</v>
      </c>
      <c r="B88" s="25" t="s">
        <v>3890</v>
      </c>
      <c r="C88" s="25" t="s">
        <v>3891</v>
      </c>
      <c r="D88" s="25" t="s">
        <v>3891</v>
      </c>
    </row>
    <row r="89">
      <c r="A89" s="25" t="s">
        <v>1331</v>
      </c>
      <c r="B89" s="25" t="s">
        <v>3886</v>
      </c>
      <c r="C89" s="25" t="s">
        <v>3886</v>
      </c>
      <c r="D89" s="25" t="s">
        <v>3886</v>
      </c>
    </row>
    <row r="90">
      <c r="A90" s="25" t="s">
        <v>3892</v>
      </c>
      <c r="B90" s="25" t="s">
        <v>734</v>
      </c>
      <c r="C90" s="25" t="s">
        <v>3893</v>
      </c>
    </row>
    <row r="91">
      <c r="A91" s="25" t="s">
        <v>733</v>
      </c>
      <c r="B91" s="25" t="s">
        <v>734</v>
      </c>
      <c r="C91" s="25" t="s">
        <v>735</v>
      </c>
    </row>
    <row r="92">
      <c r="A92" s="25" t="s">
        <v>153</v>
      </c>
      <c r="B92" s="25" t="s">
        <v>154</v>
      </c>
      <c r="C92" s="25" t="s">
        <v>155</v>
      </c>
    </row>
    <row r="93">
      <c r="A93" s="25" t="s">
        <v>804</v>
      </c>
      <c r="B93" s="25" t="s">
        <v>805</v>
      </c>
    </row>
    <row r="94">
      <c r="A94" s="25" t="s">
        <v>807</v>
      </c>
      <c r="B94" s="25" t="s">
        <v>805</v>
      </c>
    </row>
    <row r="95">
      <c r="A95" s="25" t="s">
        <v>256</v>
      </c>
      <c r="B95" s="25" t="s">
        <v>228</v>
      </c>
    </row>
    <row r="96">
      <c r="A96" s="25" t="s">
        <v>939</v>
      </c>
      <c r="B96" s="25" t="s">
        <v>228</v>
      </c>
    </row>
    <row r="97">
      <c r="A97" s="25" t="s">
        <v>940</v>
      </c>
      <c r="B97" s="25" t="s">
        <v>228</v>
      </c>
    </row>
    <row r="98">
      <c r="A98" s="25" t="s">
        <v>1496</v>
      </c>
      <c r="B98" s="25" t="s">
        <v>1236</v>
      </c>
    </row>
    <row r="99">
      <c r="A99" s="25" t="s">
        <v>472</v>
      </c>
      <c r="B99" s="25" t="s">
        <v>1236</v>
      </c>
    </row>
    <row r="100">
      <c r="A100" s="25" t="s">
        <v>1235</v>
      </c>
      <c r="B100" s="25" t="s">
        <v>1236</v>
      </c>
    </row>
    <row r="101">
      <c r="A101" s="25" t="s">
        <v>979</v>
      </c>
      <c r="B101" s="25" t="s">
        <v>978</v>
      </c>
    </row>
    <row r="102">
      <c r="A102" s="25" t="s">
        <v>977</v>
      </c>
      <c r="B102" s="25" t="s">
        <v>978</v>
      </c>
    </row>
    <row r="103">
      <c r="A103" s="25" t="s">
        <v>178</v>
      </c>
      <c r="B103" s="25" t="s">
        <v>89</v>
      </c>
    </row>
    <row r="104">
      <c r="A104" s="25" t="s">
        <v>1032</v>
      </c>
      <c r="B104" s="25" t="s">
        <v>718</v>
      </c>
    </row>
    <row r="105">
      <c r="A105" s="25" t="s">
        <v>321</v>
      </c>
      <c r="B105" s="25" t="s">
        <v>353</v>
      </c>
      <c r="C105" s="25" t="s">
        <v>354</v>
      </c>
    </row>
    <row r="106">
      <c r="A106" s="25" t="s">
        <v>1405</v>
      </c>
      <c r="B106" s="25" t="s">
        <v>353</v>
      </c>
      <c r="C106" s="25" t="s">
        <v>354</v>
      </c>
    </row>
    <row r="107">
      <c r="A107" s="25" t="s">
        <v>345</v>
      </c>
      <c r="B107" s="25" t="s">
        <v>440</v>
      </c>
    </row>
    <row r="108">
      <c r="A108" s="25" t="s">
        <v>307</v>
      </c>
      <c r="B108" s="25" t="s">
        <v>521</v>
      </c>
    </row>
    <row r="109">
      <c r="A109" s="25" t="s">
        <v>1228</v>
      </c>
      <c r="B109" s="25" t="s">
        <v>688</v>
      </c>
    </row>
    <row r="110">
      <c r="A110" s="25" t="s">
        <v>260</v>
      </c>
      <c r="B110" s="25" t="s">
        <v>548</v>
      </c>
    </row>
    <row r="111">
      <c r="A111" s="25" t="s">
        <v>796</v>
      </c>
      <c r="B111" s="25" t="s">
        <v>581</v>
      </c>
    </row>
    <row r="112">
      <c r="A112" s="25" t="s">
        <v>456</v>
      </c>
      <c r="B112" s="25" t="s">
        <v>457</v>
      </c>
    </row>
    <row r="113">
      <c r="A113" s="25" t="s">
        <v>129</v>
      </c>
      <c r="B113" s="25" t="s">
        <v>550</v>
      </c>
    </row>
    <row r="114">
      <c r="A114" s="25" t="s">
        <v>1064</v>
      </c>
      <c r="B114" s="25" t="s">
        <v>550</v>
      </c>
    </row>
    <row r="115">
      <c r="A115" s="25" t="s">
        <v>1062</v>
      </c>
      <c r="B115" s="25" t="s">
        <v>550</v>
      </c>
    </row>
    <row r="116">
      <c r="A116" s="25" t="s">
        <v>249</v>
      </c>
      <c r="B116" s="25" t="s">
        <v>983</v>
      </c>
    </row>
    <row r="117">
      <c r="A117" s="25" t="s">
        <v>246</v>
      </c>
      <c r="B117" s="25" t="s">
        <v>3894</v>
      </c>
    </row>
    <row r="118">
      <c r="A118" s="25" t="s">
        <v>642</v>
      </c>
      <c r="B118" s="25" t="s">
        <v>155</v>
      </c>
    </row>
    <row r="119">
      <c r="A119" s="25" t="s">
        <v>637</v>
      </c>
      <c r="B119" s="25" t="s">
        <v>155</v>
      </c>
    </row>
    <row r="120">
      <c r="A120" s="25" t="s">
        <v>1014</v>
      </c>
      <c r="B120" s="25" t="s">
        <v>336</v>
      </c>
    </row>
    <row r="121">
      <c r="A121" s="25" t="s">
        <v>122</v>
      </c>
      <c r="B121" s="25" t="s">
        <v>632</v>
      </c>
      <c r="C121" s="25" t="s">
        <v>633</v>
      </c>
    </row>
    <row r="122">
      <c r="A122" s="25" t="s">
        <v>933</v>
      </c>
      <c r="B122" s="25" t="s">
        <v>632</v>
      </c>
      <c r="C122" s="25" t="s">
        <v>633</v>
      </c>
    </row>
    <row r="123">
      <c r="A123" s="25" t="s">
        <v>481</v>
      </c>
      <c r="B123" s="25" t="s">
        <v>675</v>
      </c>
    </row>
    <row r="124">
      <c r="A124" s="25" t="s">
        <v>974</v>
      </c>
      <c r="B124" s="25" t="s">
        <v>675</v>
      </c>
    </row>
    <row r="125">
      <c r="A125" s="25" t="s">
        <v>952</v>
      </c>
      <c r="B125" s="25" t="s">
        <v>953</v>
      </c>
    </row>
    <row r="126">
      <c r="A126" s="25" t="s">
        <v>328</v>
      </c>
      <c r="B126" s="25" t="s">
        <v>440</v>
      </c>
    </row>
    <row r="127">
      <c r="A127" s="25" t="s">
        <v>621</v>
      </c>
      <c r="B127" s="25" t="s">
        <v>1067</v>
      </c>
    </row>
    <row r="128">
      <c r="A128" s="25" t="s">
        <v>1065</v>
      </c>
      <c r="B128" s="25" t="s">
        <v>1067</v>
      </c>
    </row>
    <row r="129">
      <c r="A129" s="25" t="s">
        <v>300</v>
      </c>
      <c r="B129" s="25" t="s">
        <v>103</v>
      </c>
    </row>
    <row r="130">
      <c r="A130" s="25" t="s">
        <v>373</v>
      </c>
      <c r="B130" s="25" t="s">
        <v>805</v>
      </c>
    </row>
    <row r="131">
      <c r="A131" s="25" t="s">
        <v>482</v>
      </c>
      <c r="B131" s="25" t="s">
        <v>975</v>
      </c>
      <c r="C131" s="25" t="s">
        <v>898</v>
      </c>
    </row>
    <row r="132">
      <c r="A132" s="25" t="s">
        <v>447</v>
      </c>
      <c r="B132" s="25" t="s">
        <v>975</v>
      </c>
      <c r="C132" s="25" t="s">
        <v>1337</v>
      </c>
    </row>
    <row r="133">
      <c r="A133" s="25" t="s">
        <v>466</v>
      </c>
      <c r="B133" s="25" t="s">
        <v>739</v>
      </c>
    </row>
    <row r="134">
      <c r="A134" s="25" t="s">
        <v>750</v>
      </c>
      <c r="B134" s="25" t="s">
        <v>739</v>
      </c>
    </row>
    <row r="135">
      <c r="A135" s="25" t="s">
        <v>662</v>
      </c>
      <c r="B135" s="25" t="s">
        <v>1287</v>
      </c>
    </row>
    <row r="136">
      <c r="A136" s="25" t="s">
        <v>1286</v>
      </c>
      <c r="B136" s="25" t="s">
        <v>1287</v>
      </c>
    </row>
    <row r="137">
      <c r="A137" s="25" t="s">
        <v>207</v>
      </c>
      <c r="B137" s="25" t="s">
        <v>160</v>
      </c>
      <c r="C137" s="25" t="s">
        <v>160</v>
      </c>
    </row>
    <row r="138">
      <c r="A138" s="25" t="s">
        <v>384</v>
      </c>
      <c r="B138" s="25" t="s">
        <v>385</v>
      </c>
    </row>
    <row r="139">
      <c r="A139" s="25" t="s">
        <v>1004</v>
      </c>
      <c r="B139" s="25" t="s">
        <v>385</v>
      </c>
    </row>
    <row r="140">
      <c r="A140" s="25" t="s">
        <v>500</v>
      </c>
      <c r="B140" s="25" t="s">
        <v>385</v>
      </c>
    </row>
    <row r="141">
      <c r="A141" s="25" t="s">
        <v>765</v>
      </c>
      <c r="B141" s="25" t="s">
        <v>385</v>
      </c>
    </row>
    <row r="142">
      <c r="A142" s="25" t="s">
        <v>1023</v>
      </c>
      <c r="B142" s="25" t="s">
        <v>438</v>
      </c>
    </row>
    <row r="143">
      <c r="A143" s="25" t="s">
        <v>844</v>
      </c>
      <c r="B143" s="25" t="s">
        <v>845</v>
      </c>
    </row>
    <row r="144">
      <c r="A144" s="25" t="s">
        <v>263</v>
      </c>
      <c r="B144" s="25" t="s">
        <v>878</v>
      </c>
      <c r="C144" s="25" t="s">
        <v>879</v>
      </c>
    </row>
    <row r="145">
      <c r="A145" s="25" t="s">
        <v>295</v>
      </c>
      <c r="B145" s="25" t="s">
        <v>675</v>
      </c>
    </row>
    <row r="146">
      <c r="A146" s="25" t="s">
        <v>376</v>
      </c>
      <c r="B146" s="25" t="s">
        <v>389</v>
      </c>
    </row>
    <row r="147">
      <c r="A147" s="25" t="s">
        <v>881</v>
      </c>
      <c r="B147" s="25" t="s">
        <v>389</v>
      </c>
    </row>
    <row r="148">
      <c r="A148" s="25" t="s">
        <v>680</v>
      </c>
      <c r="B148" s="25" t="s">
        <v>681</v>
      </c>
    </row>
    <row r="149">
      <c r="A149" s="25" t="s">
        <v>1128</v>
      </c>
      <c r="B149" s="25" t="s">
        <v>862</v>
      </c>
    </row>
    <row r="150">
      <c r="A150" s="25" t="s">
        <v>1508</v>
      </c>
      <c r="B150" s="25" t="s">
        <v>862</v>
      </c>
    </row>
    <row r="151">
      <c r="A151" s="25" t="s">
        <v>3895</v>
      </c>
      <c r="B151" s="25" t="s">
        <v>862</v>
      </c>
    </row>
    <row r="152">
      <c r="A152" s="25" t="s">
        <v>946</v>
      </c>
      <c r="B152" s="25" t="s">
        <v>800</v>
      </c>
    </row>
    <row r="153">
      <c r="A153" s="25" t="s">
        <v>1510</v>
      </c>
      <c r="B153" s="25" t="s">
        <v>800</v>
      </c>
    </row>
    <row r="154">
      <c r="A154" s="25" t="s">
        <v>1582</v>
      </c>
      <c r="B154" s="25" t="s">
        <v>800</v>
      </c>
    </row>
    <row r="155">
      <c r="A155" s="25" t="s">
        <v>1382</v>
      </c>
      <c r="B155" s="25" t="s">
        <v>1097</v>
      </c>
      <c r="C155" s="25" t="s">
        <v>1097</v>
      </c>
      <c r="D155" s="25" t="s">
        <v>1097</v>
      </c>
    </row>
    <row r="156">
      <c r="A156" s="25" t="s">
        <v>132</v>
      </c>
      <c r="B156" s="25" t="s">
        <v>629</v>
      </c>
    </row>
    <row r="157">
      <c r="A157" s="25" t="s">
        <v>721</v>
      </c>
      <c r="B157" s="25" t="s">
        <v>629</v>
      </c>
    </row>
    <row r="158">
      <c r="A158" s="25" t="s">
        <v>173</v>
      </c>
      <c r="B158" s="25" t="s">
        <v>336</v>
      </c>
    </row>
    <row r="159">
      <c r="A159" s="25" t="s">
        <v>1346</v>
      </c>
      <c r="B159" s="25" t="s">
        <v>336</v>
      </c>
    </row>
    <row r="160">
      <c r="A160" s="25" t="s">
        <v>719</v>
      </c>
      <c r="B160" s="25" t="s">
        <v>718</v>
      </c>
    </row>
    <row r="161">
      <c r="A161" s="25" t="s">
        <v>717</v>
      </c>
      <c r="B161" s="25" t="s">
        <v>718</v>
      </c>
    </row>
    <row r="162">
      <c r="A162" s="25" t="s">
        <v>87</v>
      </c>
      <c r="B162" s="25" t="s">
        <v>89</v>
      </c>
    </row>
    <row r="163">
      <c r="A163" s="25" t="s">
        <v>3896</v>
      </c>
      <c r="B163" s="25" t="s">
        <v>336</v>
      </c>
    </row>
    <row r="164">
      <c r="A164" s="25" t="s">
        <v>142</v>
      </c>
      <c r="B164" s="25" t="s">
        <v>143</v>
      </c>
    </row>
    <row r="165">
      <c r="A165" s="25" t="s">
        <v>730</v>
      </c>
      <c r="B165" s="25" t="s">
        <v>143</v>
      </c>
    </row>
    <row r="166">
      <c r="A166" s="25" t="s">
        <v>436</v>
      </c>
      <c r="B166" s="25" t="s">
        <v>438</v>
      </c>
    </row>
    <row r="167">
      <c r="A167" s="25" t="s">
        <v>233</v>
      </c>
      <c r="B167" s="25" t="s">
        <v>800</v>
      </c>
    </row>
    <row r="168">
      <c r="A168" s="25" t="s">
        <v>799</v>
      </c>
      <c r="B168" s="25" t="s">
        <v>800</v>
      </c>
    </row>
    <row r="169">
      <c r="A169" s="25" t="s">
        <v>258</v>
      </c>
      <c r="B169" s="25" t="s">
        <v>3897</v>
      </c>
    </row>
    <row r="170">
      <c r="A170" s="25" t="s">
        <v>628</v>
      </c>
      <c r="B170" s="25" t="s">
        <v>629</v>
      </c>
    </row>
    <row r="171">
      <c r="A171" s="25" t="s">
        <v>3898</v>
      </c>
      <c r="B171" s="25" t="s">
        <v>1238</v>
      </c>
      <c r="C171" s="25" t="s">
        <v>1238</v>
      </c>
      <c r="D171" s="25" t="s">
        <v>1238</v>
      </c>
    </row>
    <row r="172">
      <c r="A172" s="25" t="s">
        <v>458</v>
      </c>
      <c r="B172" s="25" t="s">
        <v>336</v>
      </c>
    </row>
    <row r="173">
      <c r="A173" s="25" t="s">
        <v>453</v>
      </c>
      <c r="B173" s="25" t="s">
        <v>336</v>
      </c>
    </row>
    <row r="174">
      <c r="A174" s="25" t="s">
        <v>516</v>
      </c>
      <c r="B174" s="25" t="s">
        <v>152</v>
      </c>
    </row>
    <row r="175">
      <c r="A175" s="25" t="s">
        <v>1215</v>
      </c>
      <c r="B175" s="25" t="s">
        <v>152</v>
      </c>
    </row>
    <row r="176">
      <c r="A176" s="25" t="s">
        <v>293</v>
      </c>
      <c r="B176" s="25" t="s">
        <v>842</v>
      </c>
    </row>
    <row r="177">
      <c r="A177" s="25" t="s">
        <v>870</v>
      </c>
      <c r="B177" s="25" t="s">
        <v>842</v>
      </c>
    </row>
    <row r="178">
      <c r="A178" s="25" t="s">
        <v>960</v>
      </c>
      <c r="B178" s="25" t="s">
        <v>103</v>
      </c>
    </row>
    <row r="179">
      <c r="A179" s="25" t="s">
        <v>941</v>
      </c>
      <c r="B179" s="25" t="s">
        <v>800</v>
      </c>
    </row>
    <row r="180">
      <c r="A180" s="25" t="s">
        <v>1095</v>
      </c>
      <c r="B180" s="25" t="s">
        <v>950</v>
      </c>
    </row>
    <row r="181">
      <c r="A181" s="25" t="s">
        <v>929</v>
      </c>
      <c r="B181" s="25" t="s">
        <v>1222</v>
      </c>
    </row>
    <row r="182">
      <c r="A182" s="25" t="s">
        <v>891</v>
      </c>
      <c r="B182" s="25" t="s">
        <v>1233</v>
      </c>
    </row>
    <row r="183">
      <c r="A183" s="25" t="s">
        <v>1061</v>
      </c>
      <c r="B183" s="25" t="s">
        <v>581</v>
      </c>
    </row>
    <row r="184">
      <c r="A184" s="25" t="s">
        <v>498</v>
      </c>
      <c r="B184" s="25" t="s">
        <v>548</v>
      </c>
    </row>
    <row r="185">
      <c r="A185" s="25" t="s">
        <v>857</v>
      </c>
      <c r="B185" s="25" t="s">
        <v>385</v>
      </c>
    </row>
    <row r="186">
      <c r="A186" s="25" t="s">
        <v>1403</v>
      </c>
      <c r="B186" s="25" t="s">
        <v>3886</v>
      </c>
      <c r="C186" s="25" t="s">
        <v>3886</v>
      </c>
      <c r="D186" s="25" t="s">
        <v>3886</v>
      </c>
    </row>
    <row r="187">
      <c r="A187" s="25" t="s">
        <v>779</v>
      </c>
      <c r="B187" s="25" t="s">
        <v>824</v>
      </c>
      <c r="C187" s="25" t="s">
        <v>550</v>
      </c>
    </row>
    <row r="188">
      <c r="A188" s="25" t="s">
        <v>823</v>
      </c>
      <c r="B188" s="25" t="s">
        <v>824</v>
      </c>
      <c r="C188" s="25" t="s">
        <v>550</v>
      </c>
    </row>
    <row r="189">
      <c r="A189" s="25" t="s">
        <v>1088</v>
      </c>
      <c r="B189" s="25" t="s">
        <v>824</v>
      </c>
      <c r="C189" s="25" t="s">
        <v>550</v>
      </c>
    </row>
    <row r="190">
      <c r="A190" s="25" t="s">
        <v>631</v>
      </c>
      <c r="B190" s="25" t="s">
        <v>632</v>
      </c>
      <c r="C190" s="25" t="s">
        <v>633</v>
      </c>
    </row>
    <row r="191">
      <c r="A191" s="25" t="s">
        <v>559</v>
      </c>
      <c r="B191" s="25" t="s">
        <v>521</v>
      </c>
    </row>
    <row r="192">
      <c r="A192" s="25" t="s">
        <v>558</v>
      </c>
      <c r="B192" s="25" t="s">
        <v>521</v>
      </c>
    </row>
    <row r="193">
      <c r="A193" s="25" t="s">
        <v>340</v>
      </c>
      <c r="B193" s="25" t="s">
        <v>228</v>
      </c>
    </row>
    <row r="194">
      <c r="A194" s="25" t="s">
        <v>996</v>
      </c>
      <c r="B194" s="25" t="s">
        <v>997</v>
      </c>
    </row>
    <row r="195">
      <c r="A195" s="25" t="s">
        <v>313</v>
      </c>
      <c r="B195" s="25" t="s">
        <v>217</v>
      </c>
    </row>
    <row r="196">
      <c r="A196" s="25" t="s">
        <v>1148</v>
      </c>
      <c r="B196" s="25" t="s">
        <v>217</v>
      </c>
    </row>
    <row r="197">
      <c r="A197" s="25" t="s">
        <v>305</v>
      </c>
      <c r="B197" s="25" t="s">
        <v>217</v>
      </c>
    </row>
    <row r="198">
      <c r="A198" s="25" t="s">
        <v>679</v>
      </c>
      <c r="B198" s="25" t="s">
        <v>675</v>
      </c>
    </row>
    <row r="199">
      <c r="A199" s="25" t="s">
        <v>698</v>
      </c>
      <c r="B199" s="25" t="s">
        <v>699</v>
      </c>
    </row>
    <row r="200">
      <c r="A200" s="25" t="s">
        <v>1617</v>
      </c>
      <c r="B200" s="25" t="s">
        <v>699</v>
      </c>
    </row>
    <row r="201">
      <c r="A201" s="25" t="s">
        <v>1073</v>
      </c>
      <c r="B201" s="25" t="s">
        <v>1107</v>
      </c>
    </row>
    <row r="202">
      <c r="A202" s="25" t="s">
        <v>618</v>
      </c>
      <c r="B202" s="25" t="s">
        <v>143</v>
      </c>
    </row>
    <row r="203">
      <c r="A203" s="25" t="s">
        <v>119</v>
      </c>
      <c r="B203" s="25" t="s">
        <v>550</v>
      </c>
    </row>
    <row r="204">
      <c r="A204" s="25" t="s">
        <v>549</v>
      </c>
      <c r="B204" s="25" t="s">
        <v>550</v>
      </c>
    </row>
    <row r="205">
      <c r="A205" s="25" t="s">
        <v>518</v>
      </c>
      <c r="B205" s="25" t="s">
        <v>805</v>
      </c>
    </row>
    <row r="206">
      <c r="A206" s="25" t="s">
        <v>1076</v>
      </c>
      <c r="B206" s="25" t="s">
        <v>805</v>
      </c>
    </row>
    <row r="207">
      <c r="A207" s="25" t="s">
        <v>503</v>
      </c>
      <c r="B207" s="25" t="s">
        <v>385</v>
      </c>
    </row>
    <row r="208">
      <c r="A208" s="25" t="s">
        <v>763</v>
      </c>
      <c r="B208" s="25" t="s">
        <v>385</v>
      </c>
    </row>
    <row r="209">
      <c r="A209" s="25" t="s">
        <v>150</v>
      </c>
      <c r="B209" s="25" t="s">
        <v>151</v>
      </c>
      <c r="C209" s="25" t="s">
        <v>152</v>
      </c>
    </row>
    <row r="210">
      <c r="A210" s="25" t="s">
        <v>198</v>
      </c>
      <c r="B210" s="25" t="s">
        <v>842</v>
      </c>
    </row>
    <row r="211">
      <c r="A211" s="25" t="s">
        <v>896</v>
      </c>
      <c r="B211" s="25" t="s">
        <v>842</v>
      </c>
    </row>
    <row r="212">
      <c r="A212" s="25" t="s">
        <v>1390</v>
      </c>
      <c r="B212" s="25" t="s">
        <v>842</v>
      </c>
    </row>
    <row r="213">
      <c r="A213" s="25" t="s">
        <v>566</v>
      </c>
      <c r="B213" s="25" t="s">
        <v>353</v>
      </c>
      <c r="C213" s="25" t="s">
        <v>354</v>
      </c>
    </row>
    <row r="214">
      <c r="A214" s="25" t="s">
        <v>572</v>
      </c>
      <c r="B214" s="25" t="s">
        <v>353</v>
      </c>
      <c r="C214" s="25" t="s">
        <v>354</v>
      </c>
    </row>
    <row r="215">
      <c r="A215" s="25" t="s">
        <v>1109</v>
      </c>
      <c r="B215" s="25" t="s">
        <v>1067</v>
      </c>
    </row>
    <row r="216">
      <c r="A216" s="25" t="s">
        <v>1110</v>
      </c>
      <c r="B216" s="25" t="s">
        <v>1067</v>
      </c>
    </row>
    <row r="217">
      <c r="A217" s="25" t="s">
        <v>358</v>
      </c>
      <c r="B217" s="25" t="s">
        <v>842</v>
      </c>
    </row>
    <row r="218">
      <c r="A218" s="25" t="s">
        <v>547</v>
      </c>
      <c r="B218" s="25" t="s">
        <v>440</v>
      </c>
    </row>
    <row r="219">
      <c r="A219" s="25" t="s">
        <v>861</v>
      </c>
      <c r="B219" s="25" t="s">
        <v>862</v>
      </c>
    </row>
    <row r="220">
      <c r="A220" s="25" t="s">
        <v>469</v>
      </c>
      <c r="B220" s="25" t="s">
        <v>739</v>
      </c>
    </row>
    <row r="221">
      <c r="A221" s="25" t="s">
        <v>866</v>
      </c>
      <c r="B221" s="25" t="s">
        <v>739</v>
      </c>
    </row>
    <row r="222">
      <c r="A222" s="25" t="s">
        <v>1446</v>
      </c>
      <c r="B222" s="25" t="s">
        <v>718</v>
      </c>
      <c r="C222" s="25" t="s">
        <v>718</v>
      </c>
      <c r="D222" s="25" t="s">
        <v>718</v>
      </c>
    </row>
    <row r="223">
      <c r="A223" s="25" t="s">
        <v>1321</v>
      </c>
      <c r="B223" s="25" t="s">
        <v>1097</v>
      </c>
      <c r="C223" s="25" t="s">
        <v>1097</v>
      </c>
      <c r="D223" s="25" t="s">
        <v>1097</v>
      </c>
    </row>
    <row r="224">
      <c r="A224" s="25" t="s">
        <v>227</v>
      </c>
      <c r="B224" s="25" t="s">
        <v>228</v>
      </c>
    </row>
    <row r="225">
      <c r="A225" s="25" t="s">
        <v>1055</v>
      </c>
      <c r="B225" s="25" t="s">
        <v>228</v>
      </c>
    </row>
    <row r="226">
      <c r="A226" s="25" t="s">
        <v>825</v>
      </c>
      <c r="B226" s="25" t="s">
        <v>688</v>
      </c>
    </row>
    <row r="227">
      <c r="A227" s="25" t="s">
        <v>1052</v>
      </c>
      <c r="B227" s="25" t="s">
        <v>805</v>
      </c>
    </row>
    <row r="228">
      <c r="A228" s="25" t="s">
        <v>1558</v>
      </c>
      <c r="B228" s="25" t="s">
        <v>805</v>
      </c>
    </row>
    <row r="229">
      <c r="A229" s="25" t="s">
        <v>638</v>
      </c>
      <c r="B229" s="25" t="s">
        <v>632</v>
      </c>
    </row>
    <row r="230">
      <c r="A230" s="25" t="s">
        <v>641</v>
      </c>
      <c r="B230" s="25" t="s">
        <v>633</v>
      </c>
    </row>
    <row r="231">
      <c r="A231" s="25" t="s">
        <v>639</v>
      </c>
      <c r="B231" s="25" t="s">
        <v>640</v>
      </c>
    </row>
    <row r="232">
      <c r="A232" s="25" t="s">
        <v>231</v>
      </c>
      <c r="B232" s="25" t="s">
        <v>154</v>
      </c>
    </row>
    <row r="233">
      <c r="A233" s="25" t="s">
        <v>1016</v>
      </c>
      <c r="B233" s="25" t="s">
        <v>154</v>
      </c>
    </row>
    <row r="234">
      <c r="A234" s="25" t="s">
        <v>982</v>
      </c>
      <c r="B234" s="25" t="s">
        <v>983</v>
      </c>
    </row>
    <row r="235">
      <c r="A235" s="25" t="s">
        <v>237</v>
      </c>
      <c r="B235" s="25" t="s">
        <v>239</v>
      </c>
    </row>
    <row r="236">
      <c r="A236" s="25" t="s">
        <v>759</v>
      </c>
      <c r="B236" s="25" t="s">
        <v>1162</v>
      </c>
    </row>
    <row r="237">
      <c r="A237" s="25" t="s">
        <v>683</v>
      </c>
      <c r="B237" s="25" t="s">
        <v>89</v>
      </c>
    </row>
    <row r="238">
      <c r="A238" s="25" t="s">
        <v>682</v>
      </c>
      <c r="B238" s="25" t="s">
        <v>89</v>
      </c>
    </row>
    <row r="239">
      <c r="A239" s="25" t="s">
        <v>689</v>
      </c>
      <c r="B239" s="25" t="s">
        <v>89</v>
      </c>
    </row>
    <row r="240">
      <c r="A240" s="25" t="s">
        <v>318</v>
      </c>
      <c r="B240" s="25" t="s">
        <v>336</v>
      </c>
    </row>
    <row r="241">
      <c r="A241" s="25" t="s">
        <v>1042</v>
      </c>
      <c r="B241" s="25" t="s">
        <v>336</v>
      </c>
    </row>
    <row r="242">
      <c r="A242" s="25" t="s">
        <v>738</v>
      </c>
      <c r="B242" s="25" t="s">
        <v>739</v>
      </c>
    </row>
    <row r="243">
      <c r="A243" s="25" t="s">
        <v>3899</v>
      </c>
      <c r="B243" s="25" t="s">
        <v>739</v>
      </c>
    </row>
    <row r="244">
      <c r="A244" s="25" t="s">
        <v>744</v>
      </c>
      <c r="B244" s="25" t="s">
        <v>160</v>
      </c>
    </row>
    <row r="245">
      <c r="A245" s="25" t="s">
        <v>742</v>
      </c>
      <c r="B245" s="25" t="s">
        <v>160</v>
      </c>
    </row>
    <row r="246">
      <c r="A246" s="25" t="s">
        <v>350</v>
      </c>
      <c r="B246" s="25" t="s">
        <v>143</v>
      </c>
    </row>
    <row r="247">
      <c r="A247" s="25" t="s">
        <v>1001</v>
      </c>
      <c r="B247" s="25" t="s">
        <v>143</v>
      </c>
    </row>
    <row r="248">
      <c r="A248" s="25" t="s">
        <v>381</v>
      </c>
      <c r="B248" s="25" t="s">
        <v>353</v>
      </c>
      <c r="C248" s="25" t="s">
        <v>354</v>
      </c>
    </row>
    <row r="249">
      <c r="A249" s="25" t="s">
        <v>490</v>
      </c>
      <c r="B249" s="25" t="s">
        <v>353</v>
      </c>
      <c r="C249" s="25" t="s">
        <v>354</v>
      </c>
    </row>
    <row r="250">
      <c r="A250" s="25" t="s">
        <v>3900</v>
      </c>
      <c r="B250" s="25" t="s">
        <v>255</v>
      </c>
    </row>
    <row r="251">
      <c r="A251" s="25" t="s">
        <v>1204</v>
      </c>
      <c r="B251" s="25" t="s">
        <v>255</v>
      </c>
    </row>
    <row r="252">
      <c r="A252" s="25" t="s">
        <v>203</v>
      </c>
      <c r="B252" s="25" t="s">
        <v>636</v>
      </c>
    </row>
    <row r="253">
      <c r="A253" s="25" t="s">
        <v>1512</v>
      </c>
      <c r="B253" s="25" t="s">
        <v>636</v>
      </c>
    </row>
    <row r="254">
      <c r="A254" s="25" t="s">
        <v>3901</v>
      </c>
      <c r="B254" s="25" t="s">
        <v>636</v>
      </c>
    </row>
    <row r="255">
      <c r="A255" s="25" t="s">
        <v>635</v>
      </c>
      <c r="B255" s="25" t="s">
        <v>636</v>
      </c>
    </row>
    <row r="256">
      <c r="A256" s="25" t="s">
        <v>542</v>
      </c>
      <c r="B256" s="25" t="s">
        <v>385</v>
      </c>
    </row>
    <row r="257">
      <c r="A257" s="25" t="s">
        <v>541</v>
      </c>
      <c r="B257" s="25" t="s">
        <v>385</v>
      </c>
    </row>
    <row r="258">
      <c r="A258" s="25" t="s">
        <v>1096</v>
      </c>
      <c r="B258" s="25" t="s">
        <v>1097</v>
      </c>
    </row>
    <row r="259">
      <c r="A259" s="25" t="s">
        <v>563</v>
      </c>
      <c r="B259" s="25" t="s">
        <v>953</v>
      </c>
    </row>
    <row r="260">
      <c r="A260" s="25" t="s">
        <v>3902</v>
      </c>
      <c r="B260" s="25" t="s">
        <v>636</v>
      </c>
    </row>
    <row r="261">
      <c r="A261" s="25" t="s">
        <v>1084</v>
      </c>
      <c r="B261" s="25" t="s">
        <v>3903</v>
      </c>
    </row>
    <row r="262">
      <c r="A262" s="25" t="s">
        <v>626</v>
      </c>
      <c r="B262" s="25" t="s">
        <v>1080</v>
      </c>
    </row>
    <row r="263">
      <c r="A263" s="25" t="s">
        <v>894</v>
      </c>
      <c r="B263" s="25" t="s">
        <v>895</v>
      </c>
    </row>
    <row r="264">
      <c r="A264" s="25" t="s">
        <v>3904</v>
      </c>
      <c r="B264" s="25" t="s">
        <v>1424</v>
      </c>
    </row>
    <row r="265">
      <c r="A265" s="25" t="s">
        <v>1423</v>
      </c>
      <c r="B265" s="25" t="s">
        <v>1424</v>
      </c>
    </row>
    <row r="266">
      <c r="A266" s="25" t="s">
        <v>1425</v>
      </c>
      <c r="B266" s="25" t="s">
        <v>1424</v>
      </c>
    </row>
    <row r="267">
      <c r="A267" s="3" t="s">
        <v>21</v>
      </c>
    </row>
    <row r="268">
      <c r="A268" s="3" t="s">
        <v>32</v>
      </c>
    </row>
    <row r="269">
      <c r="A269" s="3" t="s">
        <v>35</v>
      </c>
    </row>
    <row r="270">
      <c r="A270" s="3" t="s">
        <v>37</v>
      </c>
    </row>
    <row r="271">
      <c r="A271" s="3" t="s">
        <v>38</v>
      </c>
    </row>
    <row r="272">
      <c r="A272" s="3" t="s">
        <v>40</v>
      </c>
    </row>
    <row r="273">
      <c r="A273" s="3" t="s">
        <v>41</v>
      </c>
    </row>
    <row r="274">
      <c r="A274" s="3" t="s">
        <v>43</v>
      </c>
    </row>
    <row r="275">
      <c r="A275" s="3" t="s">
        <v>46</v>
      </c>
    </row>
    <row r="276">
      <c r="A276" s="3" t="s">
        <v>48</v>
      </c>
    </row>
    <row r="277">
      <c r="A277" s="3" t="s">
        <v>50</v>
      </c>
    </row>
    <row r="278">
      <c r="A278" s="3" t="s">
        <v>51</v>
      </c>
    </row>
    <row r="279">
      <c r="A279" s="3" t="s">
        <v>53</v>
      </c>
    </row>
    <row r="280">
      <c r="A280" s="3" t="s">
        <v>55</v>
      </c>
    </row>
    <row r="281">
      <c r="A281" s="3" t="s">
        <v>58</v>
      </c>
    </row>
    <row r="282">
      <c r="A282" s="3" t="s">
        <v>59</v>
      </c>
    </row>
    <row r="283">
      <c r="A283" s="3" t="s">
        <v>60</v>
      </c>
    </row>
    <row r="284">
      <c r="A284" s="3" t="s">
        <v>61</v>
      </c>
    </row>
    <row r="285">
      <c r="A285" s="3" t="s">
        <v>62</v>
      </c>
    </row>
    <row r="286">
      <c r="A286" s="3" t="s">
        <v>63</v>
      </c>
    </row>
    <row r="287">
      <c r="A287" s="3" t="s">
        <v>65</v>
      </c>
    </row>
    <row r="288">
      <c r="A288" s="3" t="s">
        <v>67</v>
      </c>
    </row>
    <row r="289">
      <c r="A289" s="3" t="s">
        <v>73</v>
      </c>
    </row>
    <row r="290">
      <c r="A290" s="3" t="s">
        <v>77</v>
      </c>
    </row>
    <row r="291">
      <c r="A291" s="3" t="s">
        <v>78</v>
      </c>
    </row>
    <row r="292">
      <c r="A292" s="3" t="s">
        <v>83</v>
      </c>
    </row>
    <row r="293">
      <c r="A293" s="3" t="s">
        <v>84</v>
      </c>
    </row>
    <row r="294">
      <c r="A294" s="3" t="s">
        <v>86</v>
      </c>
    </row>
    <row r="295">
      <c r="A295" s="11" t="s">
        <v>87</v>
      </c>
    </row>
    <row r="296">
      <c r="A296" s="11" t="s">
        <v>91</v>
      </c>
    </row>
    <row r="297">
      <c r="A297" s="11" t="s">
        <v>93</v>
      </c>
    </row>
    <row r="298">
      <c r="A298" s="11" t="s">
        <v>95</v>
      </c>
    </row>
    <row r="299">
      <c r="A299" s="11" t="s">
        <v>99</v>
      </c>
    </row>
    <row r="300">
      <c r="A300" s="11" t="s">
        <v>100</v>
      </c>
    </row>
    <row r="301">
      <c r="A301" s="11" t="s">
        <v>102</v>
      </c>
    </row>
    <row r="302">
      <c r="A302" s="11" t="s">
        <v>104</v>
      </c>
    </row>
    <row r="303">
      <c r="A303" s="11" t="s">
        <v>105</v>
      </c>
    </row>
    <row r="304">
      <c r="A304" s="11" t="s">
        <v>106</v>
      </c>
    </row>
    <row r="305">
      <c r="A305" s="11" t="s">
        <v>107</v>
      </c>
    </row>
    <row r="306">
      <c r="A306" s="3" t="s">
        <v>108</v>
      </c>
    </row>
    <row r="307">
      <c r="A307" s="3" t="s">
        <v>112</v>
      </c>
    </row>
    <row r="308">
      <c r="A308" s="3" t="s">
        <v>113</v>
      </c>
    </row>
    <row r="309">
      <c r="A309" s="3" t="s">
        <v>115</v>
      </c>
    </row>
    <row r="310">
      <c r="A310" s="3" t="s">
        <v>117</v>
      </c>
    </row>
    <row r="311">
      <c r="A311" s="3" t="s">
        <v>119</v>
      </c>
    </row>
    <row r="312">
      <c r="A312" s="3" t="s">
        <v>122</v>
      </c>
    </row>
    <row r="313">
      <c r="A313" s="3" t="s">
        <v>124</v>
      </c>
    </row>
    <row r="314">
      <c r="A314" s="3" t="s">
        <v>126</v>
      </c>
    </row>
    <row r="315">
      <c r="A315" s="3" t="s">
        <v>129</v>
      </c>
    </row>
    <row r="316">
      <c r="A316" s="3" t="s">
        <v>132</v>
      </c>
    </row>
    <row r="317">
      <c r="A317" s="3" t="s">
        <v>134</v>
      </c>
    </row>
    <row r="318">
      <c r="A318" s="11" t="s">
        <v>136</v>
      </c>
    </row>
    <row r="319">
      <c r="A319" s="11" t="s">
        <v>138</v>
      </c>
    </row>
    <row r="320">
      <c r="A320" s="11" t="s">
        <v>140</v>
      </c>
    </row>
    <row r="321">
      <c r="A321" s="11" t="s">
        <v>142</v>
      </c>
    </row>
    <row r="322">
      <c r="A322" s="11" t="s">
        <v>100</v>
      </c>
    </row>
    <row r="323">
      <c r="A323" s="11" t="s">
        <v>144</v>
      </c>
    </row>
    <row r="324">
      <c r="A324" s="11" t="s">
        <v>107</v>
      </c>
    </row>
    <row r="325">
      <c r="A325" s="11" t="s">
        <v>146</v>
      </c>
    </row>
    <row r="326">
      <c r="A326" s="2" t="s">
        <v>148</v>
      </c>
    </row>
    <row r="327">
      <c r="A327" s="11" t="s">
        <v>150</v>
      </c>
    </row>
    <row r="328">
      <c r="A328" s="11" t="s">
        <v>153</v>
      </c>
    </row>
    <row r="329">
      <c r="A329" s="11" t="s">
        <v>157</v>
      </c>
    </row>
    <row r="330">
      <c r="A330" s="11" t="s">
        <v>159</v>
      </c>
    </row>
    <row r="331">
      <c r="A331" s="11" t="s">
        <v>161</v>
      </c>
    </row>
    <row r="332">
      <c r="A332" s="3" t="s">
        <v>162</v>
      </c>
    </row>
    <row r="333">
      <c r="A333" s="11" t="s">
        <v>164</v>
      </c>
    </row>
    <row r="334">
      <c r="A334" s="11" t="s">
        <v>146</v>
      </c>
    </row>
    <row r="335">
      <c r="A335" s="11" t="s">
        <v>150</v>
      </c>
    </row>
    <row r="336">
      <c r="A336" s="3" t="s">
        <v>166</v>
      </c>
    </row>
    <row r="337">
      <c r="A337" s="3" t="s">
        <v>169</v>
      </c>
    </row>
    <row r="338">
      <c r="A338" s="3" t="s">
        <v>170</v>
      </c>
    </row>
    <row r="339">
      <c r="A339" s="3" t="s">
        <v>173</v>
      </c>
    </row>
    <row r="340">
      <c r="A340" s="3" t="s">
        <v>175</v>
      </c>
    </row>
    <row r="341">
      <c r="A341" s="3" t="s">
        <v>178</v>
      </c>
    </row>
    <row r="342">
      <c r="A342" s="3" t="s">
        <v>180</v>
      </c>
    </row>
    <row r="343">
      <c r="A343" s="11" t="s">
        <v>164</v>
      </c>
    </row>
    <row r="344">
      <c r="A344" s="11" t="s">
        <v>183</v>
      </c>
    </row>
    <row r="345">
      <c r="A345" s="11" t="s">
        <v>150</v>
      </c>
    </row>
    <row r="346">
      <c r="A346" s="11" t="s">
        <v>184</v>
      </c>
    </row>
    <row r="347">
      <c r="A347" s="11" t="s">
        <v>146</v>
      </c>
    </row>
    <row r="348">
      <c r="A348" s="11" t="s">
        <v>187</v>
      </c>
    </row>
    <row r="349">
      <c r="A349" s="3" t="s">
        <v>188</v>
      </c>
    </row>
    <row r="350">
      <c r="A350" s="3" t="s">
        <v>191</v>
      </c>
    </row>
    <row r="351">
      <c r="A351" s="3" t="s">
        <v>194</v>
      </c>
    </row>
    <row r="352">
      <c r="A352" s="11" t="s">
        <v>197</v>
      </c>
    </row>
    <row r="353">
      <c r="A353" s="3" t="s">
        <v>198</v>
      </c>
    </row>
    <row r="354">
      <c r="A354" s="3" t="s">
        <v>201</v>
      </c>
    </row>
    <row r="355">
      <c r="A355" s="3" t="s">
        <v>203</v>
      </c>
    </row>
    <row r="356">
      <c r="A356" s="3" t="s">
        <v>205</v>
      </c>
    </row>
    <row r="357">
      <c r="A357" s="3" t="s">
        <v>207</v>
      </c>
    </row>
    <row r="358">
      <c r="A358" s="3" t="s">
        <v>209</v>
      </c>
    </row>
    <row r="359">
      <c r="A359" s="11" t="s">
        <v>211</v>
      </c>
    </row>
    <row r="360">
      <c r="A360" s="11" t="s">
        <v>212</v>
      </c>
    </row>
    <row r="361">
      <c r="A361" s="11" t="s">
        <v>214</v>
      </c>
    </row>
    <row r="362">
      <c r="A362" s="11" t="s">
        <v>100</v>
      </c>
    </row>
    <row r="363">
      <c r="A363" s="11" t="s">
        <v>216</v>
      </c>
    </row>
    <row r="364">
      <c r="A364" s="11" t="s">
        <v>218</v>
      </c>
    </row>
    <row r="365">
      <c r="A365" s="11" t="s">
        <v>219</v>
      </c>
    </row>
    <row r="366">
      <c r="A366" s="11" t="s">
        <v>220</v>
      </c>
    </row>
    <row r="367">
      <c r="A367" s="11" t="s">
        <v>148</v>
      </c>
    </row>
    <row r="368">
      <c r="A368" s="11" t="s">
        <v>221</v>
      </c>
    </row>
    <row r="369">
      <c r="A369" s="11" t="s">
        <v>219</v>
      </c>
    </row>
    <row r="370">
      <c r="A370" s="11" t="s">
        <v>224</v>
      </c>
    </row>
    <row r="371">
      <c r="A371" s="11" t="s">
        <v>227</v>
      </c>
    </row>
    <row r="372">
      <c r="A372" s="11" t="s">
        <v>230</v>
      </c>
    </row>
    <row r="373">
      <c r="A373" s="11" t="s">
        <v>150</v>
      </c>
    </row>
    <row r="374">
      <c r="A374" s="11" t="s">
        <v>231</v>
      </c>
    </row>
    <row r="375">
      <c r="A375" s="11" t="s">
        <v>102</v>
      </c>
    </row>
    <row r="376">
      <c r="A376" s="16" t="s">
        <v>233</v>
      </c>
    </row>
    <row r="377">
      <c r="A377" s="16" t="s">
        <v>235</v>
      </c>
    </row>
    <row r="378">
      <c r="A378" s="16" t="s">
        <v>236</v>
      </c>
    </row>
    <row r="379">
      <c r="A379" s="11" t="s">
        <v>237</v>
      </c>
    </row>
    <row r="380">
      <c r="A380" s="3" t="s">
        <v>241</v>
      </c>
    </row>
    <row r="381">
      <c r="A381" s="3" t="s">
        <v>243</v>
      </c>
    </row>
    <row r="382">
      <c r="A382" s="3" t="s">
        <v>246</v>
      </c>
    </row>
    <row r="383">
      <c r="A383" s="3" t="s">
        <v>249</v>
      </c>
    </row>
    <row r="384">
      <c r="A384" s="3" t="s">
        <v>250</v>
      </c>
    </row>
    <row r="385">
      <c r="A385" s="3" t="s">
        <v>252</v>
      </c>
    </row>
    <row r="386">
      <c r="A386" s="11" t="s">
        <v>254</v>
      </c>
    </row>
    <row r="387">
      <c r="A387" s="11" t="s">
        <v>164</v>
      </c>
    </row>
    <row r="388">
      <c r="A388" s="11" t="s">
        <v>150</v>
      </c>
    </row>
    <row r="389">
      <c r="A389" s="11" t="s">
        <v>231</v>
      </c>
    </row>
    <row r="390">
      <c r="A390" s="3" t="s">
        <v>256</v>
      </c>
    </row>
    <row r="391">
      <c r="A391" s="3" t="s">
        <v>258</v>
      </c>
    </row>
    <row r="392">
      <c r="A392" s="3" t="s">
        <v>260</v>
      </c>
    </row>
    <row r="393">
      <c r="A393" s="11" t="s">
        <v>161</v>
      </c>
    </row>
    <row r="394">
      <c r="A394" s="16" t="s">
        <v>263</v>
      </c>
    </row>
    <row r="395">
      <c r="A395" s="16" t="s">
        <v>266</v>
      </c>
    </row>
    <row r="396">
      <c r="A396" s="16" t="s">
        <v>268</v>
      </c>
    </row>
    <row r="397">
      <c r="A397" s="16" t="s">
        <v>269</v>
      </c>
    </row>
    <row r="398">
      <c r="A398" s="16" t="s">
        <v>270</v>
      </c>
    </row>
    <row r="399">
      <c r="A399" s="16" t="s">
        <v>272</v>
      </c>
    </row>
    <row r="400">
      <c r="A400" s="11" t="s">
        <v>211</v>
      </c>
    </row>
    <row r="401">
      <c r="A401" s="11" t="s">
        <v>230</v>
      </c>
    </row>
    <row r="402">
      <c r="A402" s="11" t="s">
        <v>93</v>
      </c>
    </row>
    <row r="403">
      <c r="A403" s="11" t="s">
        <v>274</v>
      </c>
    </row>
    <row r="404">
      <c r="A404" s="11" t="s">
        <v>221</v>
      </c>
    </row>
    <row r="405">
      <c r="A405" s="3" t="s">
        <v>275</v>
      </c>
    </row>
    <row r="406">
      <c r="A406" s="3" t="s">
        <v>278</v>
      </c>
    </row>
    <row r="407">
      <c r="A407" s="2" t="s">
        <v>280</v>
      </c>
    </row>
    <row r="408">
      <c r="A408" s="3" t="s">
        <v>282</v>
      </c>
    </row>
    <row r="409">
      <c r="A409" s="3" t="s">
        <v>286</v>
      </c>
    </row>
    <row r="410">
      <c r="A410" s="3" t="s">
        <v>288</v>
      </c>
    </row>
    <row r="411">
      <c r="A411" s="3" t="s">
        <v>291</v>
      </c>
    </row>
    <row r="412">
      <c r="A412" s="3" t="s">
        <v>293</v>
      </c>
    </row>
    <row r="413">
      <c r="A413" s="2" t="s">
        <v>295</v>
      </c>
    </row>
    <row r="414">
      <c r="A414" s="2" t="s">
        <v>376</v>
      </c>
    </row>
    <row r="415">
      <c r="A415" s="3" t="s">
        <v>300</v>
      </c>
    </row>
    <row r="416">
      <c r="A416" s="3" t="s">
        <v>302</v>
      </c>
    </row>
    <row r="417">
      <c r="A417" s="3" t="s">
        <v>303</v>
      </c>
    </row>
    <row r="418">
      <c r="A418" s="3" t="s">
        <v>305</v>
      </c>
    </row>
    <row r="419">
      <c r="A419" s="3" t="s">
        <v>307</v>
      </c>
    </row>
    <row r="420">
      <c r="A420" s="3" t="s">
        <v>73</v>
      </c>
    </row>
    <row r="421">
      <c r="A421" s="3" t="s">
        <v>311</v>
      </c>
    </row>
    <row r="422">
      <c r="A422" s="3" t="s">
        <v>312</v>
      </c>
    </row>
    <row r="423">
      <c r="A423" s="3" t="s">
        <v>313</v>
      </c>
    </row>
    <row r="424">
      <c r="A424" s="3" t="s">
        <v>314</v>
      </c>
    </row>
    <row r="425">
      <c r="A425" s="3" t="s">
        <v>315</v>
      </c>
    </row>
    <row r="426">
      <c r="A426" s="3" t="s">
        <v>316</v>
      </c>
    </row>
    <row r="427">
      <c r="A427" s="3" t="s">
        <v>317</v>
      </c>
    </row>
    <row r="428">
      <c r="A428" s="3" t="s">
        <v>318</v>
      </c>
    </row>
    <row r="429">
      <c r="A429" s="3" t="s">
        <v>319</v>
      </c>
    </row>
    <row r="430">
      <c r="A430" s="3" t="s">
        <v>320</v>
      </c>
    </row>
    <row r="431">
      <c r="A431" s="3" t="s">
        <v>321</v>
      </c>
    </row>
    <row r="432">
      <c r="A432" s="3" t="s">
        <v>322</v>
      </c>
    </row>
    <row r="433">
      <c r="A433" s="3" t="s">
        <v>323</v>
      </c>
    </row>
    <row r="434">
      <c r="A434" s="3" t="s">
        <v>324</v>
      </c>
    </row>
    <row r="435">
      <c r="A435" s="3" t="s">
        <v>326</v>
      </c>
    </row>
    <row r="436">
      <c r="A436" s="3" t="s">
        <v>328</v>
      </c>
    </row>
    <row r="437">
      <c r="A437" s="3" t="s">
        <v>77</v>
      </c>
    </row>
    <row r="438">
      <c r="A438" s="3" t="s">
        <v>330</v>
      </c>
    </row>
    <row r="439">
      <c r="A439" s="3" t="s">
        <v>332</v>
      </c>
    </row>
    <row r="440">
      <c r="A440" s="11" t="s">
        <v>335</v>
      </c>
    </row>
    <row r="441">
      <c r="A441" s="11" t="s">
        <v>337</v>
      </c>
    </row>
    <row r="442">
      <c r="A442" s="11" t="s">
        <v>338</v>
      </c>
    </row>
    <row r="443">
      <c r="A443" s="11" t="s">
        <v>105</v>
      </c>
    </row>
    <row r="444">
      <c r="A444" s="11" t="s">
        <v>339</v>
      </c>
    </row>
    <row r="445">
      <c r="A445" s="11" t="s">
        <v>340</v>
      </c>
    </row>
    <row r="446">
      <c r="A446" s="3" t="s">
        <v>341</v>
      </c>
    </row>
    <row r="447">
      <c r="A447" s="3" t="s">
        <v>342</v>
      </c>
    </row>
    <row r="448">
      <c r="A448" s="16" t="s">
        <v>345</v>
      </c>
    </row>
    <row r="449">
      <c r="A449" s="16" t="s">
        <v>347</v>
      </c>
    </row>
    <row r="450">
      <c r="A450" s="16" t="s">
        <v>348</v>
      </c>
    </row>
    <row r="451">
      <c r="A451" s="11" t="s">
        <v>335</v>
      </c>
    </row>
    <row r="452">
      <c r="A452" s="11" t="s">
        <v>211</v>
      </c>
    </row>
    <row r="453">
      <c r="A453" s="11" t="s">
        <v>337</v>
      </c>
    </row>
    <row r="454">
      <c r="A454" s="11" t="s">
        <v>350</v>
      </c>
    </row>
    <row r="455">
      <c r="A455" s="11" t="s">
        <v>100</v>
      </c>
    </row>
    <row r="456">
      <c r="A456" s="11" t="s">
        <v>144</v>
      </c>
    </row>
    <row r="457">
      <c r="A457" s="11" t="s">
        <v>216</v>
      </c>
    </row>
    <row r="458">
      <c r="A458" s="11" t="s">
        <v>351</v>
      </c>
    </row>
    <row r="459">
      <c r="A459" s="11" t="s">
        <v>352</v>
      </c>
    </row>
    <row r="460">
      <c r="A460" s="11" t="s">
        <v>105</v>
      </c>
    </row>
    <row r="461">
      <c r="A461" s="11" t="s">
        <v>339</v>
      </c>
    </row>
    <row r="462">
      <c r="A462" s="11" t="s">
        <v>340</v>
      </c>
    </row>
    <row r="463">
      <c r="A463" s="11" t="s">
        <v>107</v>
      </c>
    </row>
    <row r="464">
      <c r="A464" s="3" t="s">
        <v>355</v>
      </c>
    </row>
    <row r="465">
      <c r="A465" s="3" t="s">
        <v>358</v>
      </c>
    </row>
    <row r="466">
      <c r="A466" s="3" t="s">
        <v>359</v>
      </c>
    </row>
    <row r="467">
      <c r="A467" s="3" t="s">
        <v>360</v>
      </c>
    </row>
    <row r="468">
      <c r="A468" s="3" t="s">
        <v>361</v>
      </c>
    </row>
    <row r="469">
      <c r="A469" s="3" t="s">
        <v>363</v>
      </c>
    </row>
    <row r="470">
      <c r="A470" s="11" t="s">
        <v>365</v>
      </c>
    </row>
    <row r="471">
      <c r="A471" s="11" t="s">
        <v>366</v>
      </c>
    </row>
    <row r="472">
      <c r="A472" s="11" t="s">
        <v>367</v>
      </c>
    </row>
    <row r="473">
      <c r="A473" s="11" t="s">
        <v>368</v>
      </c>
    </row>
    <row r="474">
      <c r="A474" s="11" t="s">
        <v>370</v>
      </c>
    </row>
    <row r="475">
      <c r="A475" s="11" t="s">
        <v>100</v>
      </c>
    </row>
    <row r="476">
      <c r="A476" s="11" t="s">
        <v>371</v>
      </c>
    </row>
    <row r="477">
      <c r="A477" s="11" t="s">
        <v>144</v>
      </c>
    </row>
    <row r="478">
      <c r="A478" s="11" t="s">
        <v>78</v>
      </c>
    </row>
    <row r="479">
      <c r="A479" s="11" t="s">
        <v>351</v>
      </c>
    </row>
    <row r="480">
      <c r="A480" s="11" t="s">
        <v>352</v>
      </c>
    </row>
    <row r="481">
      <c r="A481" s="11" t="s">
        <v>339</v>
      </c>
    </row>
    <row r="482">
      <c r="A482" s="11" t="s">
        <v>340</v>
      </c>
    </row>
    <row r="483">
      <c r="A483" s="11" t="s">
        <v>93</v>
      </c>
    </row>
    <row r="484">
      <c r="A484" s="11" t="s">
        <v>107</v>
      </c>
    </row>
    <row r="485">
      <c r="A485" s="11" t="s">
        <v>372</v>
      </c>
    </row>
    <row r="486">
      <c r="A486" s="3" t="s">
        <v>373</v>
      </c>
    </row>
    <row r="487">
      <c r="A487" s="2" t="s">
        <v>376</v>
      </c>
    </row>
    <row r="488">
      <c r="A488" s="11" t="s">
        <v>378</v>
      </c>
    </row>
    <row r="489">
      <c r="A489" s="11" t="s">
        <v>380</v>
      </c>
    </row>
    <row r="490">
      <c r="A490" s="11" t="s">
        <v>381</v>
      </c>
    </row>
    <row r="491">
      <c r="A491" s="11" t="s">
        <v>184</v>
      </c>
    </row>
    <row r="492">
      <c r="A492" s="11" t="s">
        <v>382</v>
      </c>
    </row>
    <row r="493">
      <c r="A493" s="11" t="s">
        <v>383</v>
      </c>
    </row>
    <row r="494">
      <c r="A494" s="11" t="s">
        <v>384</v>
      </c>
    </row>
    <row r="495">
      <c r="A495" s="11" t="s">
        <v>386</v>
      </c>
    </row>
    <row r="496">
      <c r="A496" s="11" t="s">
        <v>187</v>
      </c>
    </row>
    <row r="497">
      <c r="A497" s="11" t="s">
        <v>83</v>
      </c>
    </row>
    <row r="498">
      <c r="A498" s="11" t="s">
        <v>387</v>
      </c>
    </row>
    <row r="499">
      <c r="A499" s="3" t="s">
        <v>388</v>
      </c>
    </row>
    <row r="500">
      <c r="A500" s="11" t="s">
        <v>159</v>
      </c>
    </row>
    <row r="501">
      <c r="A501" s="3" t="s">
        <v>390</v>
      </c>
    </row>
    <row r="502">
      <c r="A502" s="3" t="s">
        <v>393</v>
      </c>
    </row>
    <row r="503">
      <c r="A503" s="11" t="s">
        <v>211</v>
      </c>
    </row>
    <row r="504">
      <c r="A504" s="11" t="s">
        <v>216</v>
      </c>
    </row>
    <row r="505">
      <c r="A505" s="11" t="s">
        <v>351</v>
      </c>
    </row>
    <row r="506">
      <c r="A506" s="11" t="s">
        <v>338</v>
      </c>
    </row>
    <row r="507">
      <c r="A507" s="11" t="s">
        <v>339</v>
      </c>
    </row>
    <row r="508">
      <c r="A508" s="11" t="s">
        <v>340</v>
      </c>
    </row>
    <row r="509">
      <c r="A509" s="11" t="s">
        <v>93</v>
      </c>
    </row>
    <row r="510">
      <c r="A510" s="11" t="s">
        <v>395</v>
      </c>
    </row>
    <row r="511">
      <c r="A511" s="11" t="s">
        <v>136</v>
      </c>
    </row>
    <row r="512">
      <c r="A512" s="11" t="s">
        <v>91</v>
      </c>
    </row>
    <row r="513">
      <c r="A513" s="11" t="s">
        <v>396</v>
      </c>
    </row>
    <row r="514">
      <c r="A514" s="11" t="s">
        <v>378</v>
      </c>
    </row>
    <row r="515">
      <c r="A515" s="11" t="s">
        <v>367</v>
      </c>
    </row>
    <row r="516">
      <c r="A516" s="11" t="s">
        <v>99</v>
      </c>
    </row>
    <row r="517">
      <c r="A517" s="11" t="s">
        <v>398</v>
      </c>
    </row>
    <row r="518">
      <c r="A518" s="11" t="s">
        <v>399</v>
      </c>
    </row>
    <row r="519">
      <c r="A519" s="11" t="s">
        <v>100</v>
      </c>
    </row>
    <row r="520">
      <c r="A520" s="11" t="s">
        <v>102</v>
      </c>
    </row>
    <row r="521">
      <c r="A521" s="11" t="s">
        <v>401</v>
      </c>
    </row>
    <row r="522">
      <c r="A522" s="11" t="s">
        <v>402</v>
      </c>
    </row>
    <row r="523">
      <c r="A523" s="11" t="s">
        <v>93</v>
      </c>
    </row>
    <row r="524">
      <c r="A524" s="3" t="s">
        <v>175</v>
      </c>
    </row>
    <row r="525">
      <c r="A525" s="3" t="s">
        <v>404</v>
      </c>
    </row>
    <row r="526">
      <c r="A526" s="3" t="s">
        <v>406</v>
      </c>
    </row>
    <row r="527">
      <c r="A527" s="3" t="s">
        <v>410</v>
      </c>
    </row>
    <row r="528">
      <c r="A528" s="3" t="s">
        <v>412</v>
      </c>
    </row>
    <row r="529">
      <c r="A529" s="11" t="s">
        <v>108</v>
      </c>
    </row>
    <row r="530">
      <c r="A530" s="11" t="s">
        <v>416</v>
      </c>
    </row>
    <row r="531">
      <c r="A531" s="11" t="s">
        <v>164</v>
      </c>
    </row>
    <row r="532">
      <c r="A532" s="11" t="s">
        <v>146</v>
      </c>
    </row>
    <row r="533">
      <c r="A533" s="11" t="s">
        <v>150</v>
      </c>
    </row>
    <row r="534">
      <c r="A534" s="11" t="s">
        <v>231</v>
      </c>
    </row>
    <row r="535">
      <c r="A535" s="3" t="s">
        <v>417</v>
      </c>
    </row>
    <row r="536">
      <c r="A536" s="3" t="s">
        <v>420</v>
      </c>
    </row>
    <row r="537">
      <c r="A537" s="3" t="s">
        <v>422</v>
      </c>
    </row>
    <row r="538">
      <c r="A538" s="3" t="s">
        <v>424</v>
      </c>
    </row>
    <row r="539">
      <c r="A539" s="3" t="s">
        <v>426</v>
      </c>
    </row>
    <row r="540">
      <c r="A540" s="3" t="s">
        <v>428</v>
      </c>
    </row>
    <row r="541">
      <c r="A541" s="2" t="s">
        <v>430</v>
      </c>
    </row>
    <row r="542">
      <c r="A542" s="2" t="s">
        <v>432</v>
      </c>
    </row>
    <row r="543">
      <c r="A543" s="2" t="s">
        <v>433</v>
      </c>
    </row>
    <row r="544">
      <c r="A544" s="2" t="s">
        <v>434</v>
      </c>
    </row>
    <row r="545">
      <c r="A545" s="11" t="s">
        <v>108</v>
      </c>
    </row>
    <row r="546">
      <c r="A546" s="11" t="s">
        <v>146</v>
      </c>
    </row>
    <row r="547">
      <c r="A547" s="11" t="s">
        <v>150</v>
      </c>
    </row>
    <row r="548">
      <c r="A548" s="11" t="s">
        <v>387</v>
      </c>
    </row>
    <row r="549">
      <c r="A549" s="11" t="s">
        <v>184</v>
      </c>
    </row>
    <row r="550">
      <c r="A550" s="11" t="s">
        <v>436</v>
      </c>
    </row>
    <row r="551">
      <c r="A551" s="11" t="s">
        <v>439</v>
      </c>
    </row>
    <row r="552">
      <c r="A552" s="11" t="s">
        <v>441</v>
      </c>
    </row>
    <row r="553">
      <c r="A553" s="11" t="s">
        <v>442</v>
      </c>
    </row>
    <row r="554">
      <c r="A554" s="11" t="s">
        <v>444</v>
      </c>
    </row>
    <row r="555">
      <c r="A555" s="11" t="s">
        <v>445</v>
      </c>
    </row>
    <row r="556">
      <c r="A556" s="3" t="s">
        <v>447</v>
      </c>
    </row>
    <row r="557">
      <c r="A557" s="11" t="s">
        <v>449</v>
      </c>
    </row>
    <row r="558">
      <c r="A558" s="3" t="s">
        <v>451</v>
      </c>
    </row>
    <row r="559">
      <c r="A559" s="11" t="s">
        <v>453</v>
      </c>
    </row>
    <row r="560">
      <c r="A560" s="11" t="s">
        <v>442</v>
      </c>
    </row>
    <row r="561">
      <c r="A561" s="11" t="s">
        <v>444</v>
      </c>
    </row>
    <row r="562">
      <c r="A562" s="11" t="s">
        <v>455</v>
      </c>
    </row>
    <row r="563">
      <c r="A563" s="11" t="s">
        <v>456</v>
      </c>
    </row>
    <row r="564">
      <c r="A564" s="11" t="s">
        <v>458</v>
      </c>
    </row>
    <row r="565">
      <c r="A565" s="11" t="s">
        <v>129</v>
      </c>
    </row>
    <row r="566">
      <c r="A566" s="3" t="s">
        <v>460</v>
      </c>
    </row>
    <row r="567">
      <c r="A567" s="2" t="s">
        <v>462</v>
      </c>
    </row>
    <row r="568">
      <c r="A568" s="3" t="s">
        <v>188</v>
      </c>
    </row>
    <row r="569">
      <c r="A569" s="3" t="s">
        <v>466</v>
      </c>
    </row>
    <row r="570">
      <c r="A570" s="3" t="s">
        <v>468</v>
      </c>
    </row>
    <row r="571">
      <c r="A571" s="3" t="s">
        <v>469</v>
      </c>
    </row>
    <row r="572">
      <c r="A572" s="3" t="s">
        <v>470</v>
      </c>
    </row>
    <row r="573">
      <c r="A573" s="3" t="s">
        <v>472</v>
      </c>
    </row>
    <row r="574">
      <c r="A574" s="3" t="s">
        <v>474</v>
      </c>
    </row>
    <row r="575">
      <c r="A575" s="2" t="s">
        <v>476</v>
      </c>
    </row>
    <row r="576">
      <c r="A576" s="24" t="s">
        <v>478</v>
      </c>
    </row>
    <row r="577">
      <c r="A577" s="3" t="s">
        <v>481</v>
      </c>
    </row>
    <row r="578">
      <c r="A578" s="3" t="s">
        <v>482</v>
      </c>
    </row>
    <row r="579">
      <c r="A579" s="11" t="s">
        <v>483</v>
      </c>
    </row>
    <row r="580">
      <c r="A580" s="2" t="s">
        <v>485</v>
      </c>
    </row>
    <row r="581">
      <c r="A581" s="11" t="s">
        <v>378</v>
      </c>
    </row>
    <row r="582">
      <c r="A582" s="11" t="s">
        <v>489</v>
      </c>
    </row>
    <row r="583">
      <c r="A583" s="11" t="s">
        <v>381</v>
      </c>
    </row>
    <row r="584">
      <c r="A584" s="11" t="s">
        <v>184</v>
      </c>
    </row>
    <row r="585">
      <c r="A585" s="11" t="s">
        <v>339</v>
      </c>
    </row>
    <row r="586">
      <c r="A586" s="11" t="s">
        <v>490</v>
      </c>
    </row>
    <row r="587">
      <c r="A587" s="11" t="s">
        <v>491</v>
      </c>
    </row>
    <row r="588">
      <c r="A588" s="11" t="s">
        <v>492</v>
      </c>
    </row>
    <row r="589">
      <c r="A589" s="3" t="s">
        <v>460</v>
      </c>
    </row>
    <row r="590">
      <c r="A590" s="3" t="s">
        <v>494</v>
      </c>
    </row>
    <row r="591">
      <c r="A591" s="11" t="s">
        <v>496</v>
      </c>
    </row>
    <row r="592">
      <c r="A592" s="2" t="s">
        <v>498</v>
      </c>
    </row>
    <row r="593">
      <c r="A593" s="11" t="s">
        <v>500</v>
      </c>
    </row>
    <row r="594">
      <c r="A594" s="11" t="s">
        <v>455</v>
      </c>
    </row>
    <row r="595">
      <c r="A595" s="11" t="s">
        <v>197</v>
      </c>
    </row>
    <row r="596">
      <c r="A596" s="11" t="s">
        <v>501</v>
      </c>
    </row>
    <row r="597">
      <c r="A597" s="11" t="s">
        <v>502</v>
      </c>
    </row>
    <row r="598">
      <c r="A598" s="11" t="s">
        <v>503</v>
      </c>
    </row>
    <row r="599">
      <c r="A599" s="2" t="s">
        <v>504</v>
      </c>
    </row>
    <row r="600">
      <c r="A600" s="2" t="s">
        <v>507</v>
      </c>
    </row>
    <row r="601">
      <c r="A601" s="11" t="s">
        <v>508</v>
      </c>
    </row>
    <row r="602">
      <c r="A602" s="2" t="s">
        <v>509</v>
      </c>
    </row>
    <row r="603">
      <c r="A603" s="11" t="s">
        <v>510</v>
      </c>
    </row>
    <row r="604">
      <c r="A604" s="11" t="s">
        <v>511</v>
      </c>
    </row>
    <row r="605">
      <c r="A605" s="11" t="s">
        <v>402</v>
      </c>
    </row>
    <row r="606">
      <c r="A606" s="11" t="s">
        <v>187</v>
      </c>
    </row>
    <row r="607">
      <c r="A607" s="3" t="s">
        <v>512</v>
      </c>
    </row>
    <row r="608">
      <c r="A608" s="3" t="s">
        <v>514</v>
      </c>
    </row>
    <row r="609">
      <c r="A609" s="3" t="s">
        <v>516</v>
      </c>
    </row>
    <row r="610">
      <c r="A610" s="3" t="s">
        <v>518</v>
      </c>
    </row>
    <row r="611">
      <c r="A611" s="11" t="s">
        <v>307</v>
      </c>
    </row>
    <row r="612">
      <c r="A612" s="11" t="s">
        <v>224</v>
      </c>
    </row>
    <row r="613">
      <c r="A613" s="11" t="s">
        <v>227</v>
      </c>
    </row>
    <row r="614">
      <c r="A614" s="11" t="s">
        <v>230</v>
      </c>
    </row>
    <row r="615">
      <c r="A615" s="11" t="s">
        <v>522</v>
      </c>
    </row>
    <row r="616">
      <c r="A616" s="11" t="s">
        <v>150</v>
      </c>
    </row>
    <row r="617">
      <c r="A617" s="11" t="s">
        <v>523</v>
      </c>
    </row>
    <row r="618">
      <c r="A618" s="3" t="s">
        <v>524</v>
      </c>
    </row>
    <row r="619">
      <c r="A619" s="3" t="s">
        <v>460</v>
      </c>
    </row>
    <row r="620">
      <c r="A620" s="3" t="s">
        <v>528</v>
      </c>
    </row>
    <row r="621">
      <c r="A621" s="3" t="s">
        <v>529</v>
      </c>
    </row>
    <row r="622">
      <c r="A622" s="11" t="s">
        <v>532</v>
      </c>
    </row>
    <row r="623">
      <c r="A623" s="11" t="s">
        <v>536</v>
      </c>
    </row>
    <row r="624">
      <c r="A624" s="3" t="s">
        <v>537</v>
      </c>
    </row>
    <row r="625">
      <c r="A625" s="11" t="s">
        <v>538</v>
      </c>
    </row>
    <row r="626">
      <c r="A626" s="11" t="s">
        <v>541</v>
      </c>
    </row>
    <row r="627">
      <c r="A627" s="11" t="s">
        <v>542</v>
      </c>
    </row>
    <row r="628">
      <c r="A628" s="3" t="s">
        <v>543</v>
      </c>
    </row>
    <row r="629">
      <c r="A629" s="11" t="s">
        <v>161</v>
      </c>
    </row>
    <row r="630">
      <c r="A630" s="11" t="s">
        <v>544</v>
      </c>
    </row>
    <row r="631">
      <c r="A631" s="11" t="s">
        <v>442</v>
      </c>
    </row>
    <row r="632">
      <c r="A632" s="11" t="s">
        <v>237</v>
      </c>
    </row>
    <row r="633">
      <c r="A633" s="11" t="s">
        <v>444</v>
      </c>
    </row>
    <row r="634">
      <c r="A634" s="11" t="s">
        <v>184</v>
      </c>
    </row>
    <row r="635">
      <c r="A635" s="11" t="s">
        <v>191</v>
      </c>
    </row>
    <row r="636">
      <c r="A636" s="11" t="s">
        <v>547</v>
      </c>
    </row>
    <row r="637">
      <c r="A637" s="11" t="s">
        <v>442</v>
      </c>
    </row>
    <row r="638">
      <c r="A638" s="11" t="s">
        <v>260</v>
      </c>
    </row>
    <row r="639">
      <c r="A639" s="11" t="s">
        <v>549</v>
      </c>
    </row>
    <row r="640">
      <c r="A640" s="11" t="s">
        <v>119</v>
      </c>
    </row>
    <row r="641">
      <c r="A641" s="3" t="s">
        <v>551</v>
      </c>
    </row>
    <row r="642">
      <c r="A642" s="2" t="s">
        <v>553</v>
      </c>
    </row>
    <row r="643">
      <c r="A643" s="2" t="s">
        <v>556</v>
      </c>
    </row>
    <row r="644">
      <c r="A644" s="11" t="s">
        <v>444</v>
      </c>
    </row>
    <row r="645">
      <c r="A645" s="11" t="s">
        <v>557</v>
      </c>
    </row>
    <row r="646">
      <c r="A646" s="11" t="s">
        <v>184</v>
      </c>
    </row>
    <row r="647">
      <c r="A647" s="11" t="s">
        <v>558</v>
      </c>
    </row>
    <row r="648">
      <c r="A648" s="11" t="s">
        <v>559</v>
      </c>
    </row>
    <row r="649">
      <c r="A649" s="11" t="s">
        <v>191</v>
      </c>
    </row>
    <row r="650">
      <c r="A650" s="11" t="s">
        <v>282</v>
      </c>
    </row>
    <row r="651">
      <c r="A651" s="3" t="s">
        <v>561</v>
      </c>
    </row>
    <row r="652">
      <c r="A652" s="3" t="s">
        <v>563</v>
      </c>
    </row>
    <row r="653">
      <c r="A653" s="3" t="s">
        <v>557</v>
      </c>
    </row>
    <row r="654">
      <c r="A654" s="11" t="s">
        <v>442</v>
      </c>
    </row>
    <row r="655">
      <c r="A655" s="11" t="s">
        <v>538</v>
      </c>
    </row>
    <row r="656">
      <c r="A656" s="3" t="s">
        <v>566</v>
      </c>
    </row>
    <row r="657">
      <c r="A657" s="11" t="s">
        <v>136</v>
      </c>
    </row>
    <row r="658">
      <c r="A658" s="11" t="s">
        <v>570</v>
      </c>
    </row>
    <row r="659">
      <c r="A659" s="11" t="s">
        <v>91</v>
      </c>
    </row>
    <row r="660">
      <c r="A660" s="11" t="s">
        <v>572</v>
      </c>
    </row>
    <row r="661">
      <c r="A661" s="11" t="s">
        <v>365</v>
      </c>
    </row>
    <row r="662">
      <c r="A662" s="11" t="s">
        <v>566</v>
      </c>
    </row>
    <row r="663">
      <c r="A663" s="11" t="s">
        <v>370</v>
      </c>
    </row>
    <row r="664">
      <c r="A664" s="11" t="s">
        <v>573</v>
      </c>
    </row>
    <row r="665">
      <c r="A665" s="11" t="s">
        <v>574</v>
      </c>
    </row>
    <row r="666">
      <c r="A666" s="11" t="s">
        <v>352</v>
      </c>
    </row>
    <row r="667">
      <c r="A667" s="11" t="s">
        <v>575</v>
      </c>
    </row>
    <row r="668">
      <c r="A668" s="11" t="s">
        <v>576</v>
      </c>
    </row>
    <row r="669">
      <c r="A669" s="11" t="s">
        <v>577</v>
      </c>
    </row>
    <row r="670">
      <c r="A670" s="11" t="s">
        <v>578</v>
      </c>
    </row>
    <row r="671">
      <c r="A671" s="11" t="s">
        <v>458</v>
      </c>
    </row>
    <row r="672">
      <c r="A672" s="11" t="s">
        <v>579</v>
      </c>
    </row>
    <row r="673">
      <c r="A673" s="11" t="s">
        <v>580</v>
      </c>
    </row>
    <row r="674">
      <c r="A674" s="11" t="s">
        <v>582</v>
      </c>
    </row>
    <row r="675">
      <c r="A675" s="11" t="s">
        <v>161</v>
      </c>
    </row>
    <row r="676">
      <c r="A676" s="11" t="s">
        <v>583</v>
      </c>
    </row>
    <row r="677">
      <c r="A677" s="11" t="s">
        <v>91</v>
      </c>
    </row>
    <row r="678">
      <c r="A678" s="11" t="s">
        <v>449</v>
      </c>
    </row>
    <row r="679">
      <c r="A679" s="11" t="s">
        <v>396</v>
      </c>
    </row>
    <row r="680">
      <c r="A680" s="11" t="s">
        <v>585</v>
      </c>
    </row>
    <row r="681">
      <c r="A681" s="11" t="s">
        <v>453</v>
      </c>
    </row>
    <row r="682">
      <c r="A682" s="11" t="s">
        <v>99</v>
      </c>
    </row>
    <row r="683">
      <c r="A683" s="11" t="s">
        <v>254</v>
      </c>
    </row>
    <row r="684">
      <c r="A684" s="11" t="s">
        <v>588</v>
      </c>
    </row>
    <row r="685">
      <c r="A685" s="11" t="s">
        <v>180</v>
      </c>
    </row>
    <row r="686">
      <c r="A686" s="11" t="s">
        <v>458</v>
      </c>
    </row>
    <row r="687">
      <c r="A687" s="11" t="s">
        <v>150</v>
      </c>
    </row>
    <row r="688">
      <c r="A688" s="11" t="s">
        <v>590</v>
      </c>
    </row>
    <row r="689">
      <c r="A689" s="11" t="s">
        <v>591</v>
      </c>
    </row>
    <row r="690">
      <c r="A690" s="11" t="s">
        <v>592</v>
      </c>
    </row>
    <row r="691">
      <c r="A691" s="11" t="s">
        <v>442</v>
      </c>
    </row>
    <row r="692">
      <c r="A692" s="11" t="s">
        <v>444</v>
      </c>
    </row>
    <row r="693">
      <c r="A693" s="11" t="s">
        <v>345</v>
      </c>
    </row>
    <row r="694">
      <c r="A694" s="11" t="s">
        <v>442</v>
      </c>
    </row>
    <row r="695">
      <c r="A695" s="11" t="s">
        <v>573</v>
      </c>
    </row>
    <row r="696">
      <c r="A696" s="11" t="s">
        <v>254</v>
      </c>
    </row>
    <row r="697">
      <c r="A697" s="11" t="s">
        <v>456</v>
      </c>
    </row>
    <row r="698">
      <c r="A698" s="2" t="s">
        <v>594</v>
      </c>
    </row>
    <row r="699">
      <c r="A699" s="2" t="s">
        <v>288</v>
      </c>
    </row>
    <row r="700">
      <c r="A700" s="11" t="s">
        <v>494</v>
      </c>
    </row>
    <row r="701">
      <c r="A701" s="11" t="s">
        <v>595</v>
      </c>
    </row>
    <row r="702">
      <c r="A702" s="11" t="s">
        <v>194</v>
      </c>
    </row>
    <row r="703">
      <c r="A703" s="3" t="s">
        <v>596</v>
      </c>
    </row>
    <row r="704">
      <c r="A704" s="11" t="s">
        <v>150</v>
      </c>
    </row>
    <row r="705">
      <c r="A705" s="11" t="s">
        <v>582</v>
      </c>
    </row>
    <row r="706">
      <c r="A706" s="3" t="s">
        <v>597</v>
      </c>
    </row>
    <row r="707">
      <c r="A707" s="11" t="s">
        <v>157</v>
      </c>
    </row>
    <row r="708">
      <c r="A708" s="11" t="s">
        <v>159</v>
      </c>
    </row>
    <row r="709">
      <c r="A709" s="11" t="s">
        <v>588</v>
      </c>
    </row>
    <row r="710">
      <c r="A710" s="11" t="s">
        <v>602</v>
      </c>
    </row>
    <row r="711">
      <c r="A711" s="11" t="s">
        <v>406</v>
      </c>
    </row>
    <row r="712">
      <c r="A712" s="11" t="s">
        <v>603</v>
      </c>
    </row>
    <row r="713">
      <c r="A713" s="11" t="s">
        <v>588</v>
      </c>
    </row>
    <row r="714">
      <c r="A714" s="11" t="s">
        <v>406</v>
      </c>
    </row>
    <row r="715">
      <c r="A715" s="11" t="s">
        <v>603</v>
      </c>
    </row>
    <row r="716">
      <c r="A716" s="3" t="s">
        <v>460</v>
      </c>
    </row>
    <row r="717">
      <c r="A717" s="11" t="s">
        <v>588</v>
      </c>
    </row>
    <row r="718">
      <c r="A718" s="11" t="s">
        <v>406</v>
      </c>
    </row>
    <row r="719">
      <c r="A719" s="11" t="s">
        <v>603</v>
      </c>
    </row>
    <row r="720">
      <c r="A720" s="11" t="s">
        <v>606</v>
      </c>
    </row>
    <row r="721">
      <c r="A721" s="11" t="s">
        <v>383</v>
      </c>
    </row>
    <row r="722">
      <c r="A722" s="11" t="s">
        <v>406</v>
      </c>
    </row>
    <row r="723">
      <c r="A723" s="11" t="s">
        <v>608</v>
      </c>
    </row>
    <row r="724">
      <c r="A724" s="3" t="s">
        <v>474</v>
      </c>
    </row>
    <row r="725">
      <c r="A725" s="3" t="s">
        <v>610</v>
      </c>
    </row>
    <row r="726">
      <c r="A726" s="11" t="s">
        <v>588</v>
      </c>
    </row>
    <row r="727">
      <c r="A727" s="11" t="s">
        <v>406</v>
      </c>
    </row>
    <row r="728">
      <c r="A728" s="11" t="s">
        <v>603</v>
      </c>
    </row>
    <row r="729">
      <c r="A729" s="3" t="s">
        <v>60</v>
      </c>
    </row>
    <row r="730">
      <c r="A730" s="3" t="s">
        <v>37</v>
      </c>
    </row>
    <row r="731">
      <c r="A731" s="11" t="s">
        <v>588</v>
      </c>
    </row>
    <row r="732">
      <c r="A732" s="11" t="s">
        <v>406</v>
      </c>
    </row>
    <row r="733">
      <c r="A733" s="11" t="s">
        <v>603</v>
      </c>
    </row>
    <row r="734">
      <c r="A734" s="3" t="s">
        <v>614</v>
      </c>
    </row>
    <row r="735">
      <c r="A735" s="3" t="s">
        <v>59</v>
      </c>
    </row>
    <row r="736">
      <c r="A736" s="11" t="s">
        <v>442</v>
      </c>
    </row>
    <row r="737">
      <c r="A737" s="11" t="s">
        <v>573</v>
      </c>
    </row>
    <row r="738">
      <c r="A738" s="11" t="s">
        <v>254</v>
      </c>
    </row>
    <row r="739">
      <c r="A739" s="11" t="s">
        <v>456</v>
      </c>
    </row>
    <row r="740">
      <c r="A740" s="11" t="s">
        <v>194</v>
      </c>
    </row>
    <row r="741">
      <c r="A741" s="11" t="s">
        <v>150</v>
      </c>
    </row>
    <row r="742">
      <c r="A742" s="11" t="s">
        <v>582</v>
      </c>
    </row>
    <row r="743">
      <c r="A743" s="11" t="s">
        <v>442</v>
      </c>
    </row>
    <row r="744">
      <c r="A744" s="11" t="s">
        <v>573</v>
      </c>
    </row>
    <row r="745">
      <c r="A745" s="11" t="s">
        <v>254</v>
      </c>
    </row>
    <row r="746">
      <c r="A746" s="11" t="s">
        <v>456</v>
      </c>
    </row>
    <row r="747">
      <c r="A747" s="11" t="s">
        <v>194</v>
      </c>
    </row>
    <row r="748">
      <c r="A748" s="11" t="s">
        <v>150</v>
      </c>
    </row>
    <row r="749">
      <c r="A749" s="11" t="s">
        <v>582</v>
      </c>
    </row>
    <row r="750">
      <c r="A750" s="3" t="s">
        <v>618</v>
      </c>
    </row>
    <row r="751">
      <c r="A751" s="3" t="s">
        <v>621</v>
      </c>
    </row>
    <row r="752">
      <c r="A752" s="3" t="s">
        <v>269</v>
      </c>
    </row>
    <row r="753">
      <c r="A753" s="11" t="s">
        <v>348</v>
      </c>
    </row>
    <row r="754">
      <c r="A754" s="3" t="s">
        <v>626</v>
      </c>
    </row>
    <row r="755">
      <c r="A755" s="11" t="s">
        <v>628</v>
      </c>
    </row>
    <row r="756">
      <c r="A756" s="11" t="s">
        <v>91</v>
      </c>
    </row>
    <row r="757">
      <c r="A757" s="11" t="s">
        <v>361</v>
      </c>
    </row>
    <row r="758">
      <c r="A758" s="11" t="s">
        <v>630</v>
      </c>
    </row>
    <row r="759">
      <c r="A759" s="11" t="s">
        <v>631</v>
      </c>
    </row>
    <row r="760">
      <c r="A760" s="11" t="s">
        <v>635</v>
      </c>
    </row>
    <row r="761">
      <c r="A761" s="11" t="s">
        <v>359</v>
      </c>
    </row>
    <row r="762">
      <c r="A762" s="11" t="s">
        <v>637</v>
      </c>
    </row>
    <row r="763">
      <c r="A763" s="11" t="s">
        <v>371</v>
      </c>
    </row>
    <row r="764">
      <c r="A764" s="11" t="s">
        <v>112</v>
      </c>
    </row>
    <row r="765">
      <c r="A765" s="11" t="s">
        <v>352</v>
      </c>
    </row>
    <row r="766">
      <c r="A766" s="11" t="s">
        <v>638</v>
      </c>
    </row>
    <row r="767">
      <c r="A767" s="11" t="s">
        <v>386</v>
      </c>
    </row>
    <row r="768">
      <c r="A768" s="11" t="s">
        <v>501</v>
      </c>
    </row>
    <row r="769">
      <c r="A769" s="11" t="s">
        <v>639</v>
      </c>
    </row>
    <row r="770">
      <c r="A770" s="11" t="s">
        <v>641</v>
      </c>
    </row>
    <row r="771">
      <c r="A771" s="11" t="s">
        <v>642</v>
      </c>
    </row>
    <row r="772">
      <c r="A772" s="11" t="s">
        <v>184</v>
      </c>
    </row>
    <row r="773">
      <c r="A773" s="11" t="s">
        <v>644</v>
      </c>
    </row>
    <row r="774">
      <c r="A774" s="11" t="s">
        <v>646</v>
      </c>
    </row>
    <row r="775">
      <c r="A775" s="11" t="s">
        <v>380</v>
      </c>
    </row>
    <row r="776">
      <c r="A776" s="11" t="s">
        <v>191</v>
      </c>
    </row>
    <row r="777">
      <c r="A777" s="11" t="s">
        <v>194</v>
      </c>
    </row>
    <row r="778">
      <c r="A778" s="11" t="s">
        <v>84</v>
      </c>
    </row>
    <row r="779">
      <c r="A779" s="11" t="s">
        <v>86</v>
      </c>
    </row>
    <row r="780">
      <c r="A780" s="11" t="s">
        <v>647</v>
      </c>
    </row>
    <row r="781">
      <c r="A781" s="11" t="s">
        <v>648</v>
      </c>
    </row>
    <row r="782">
      <c r="A782" s="11" t="s">
        <v>387</v>
      </c>
    </row>
    <row r="783">
      <c r="A783" s="11" t="s">
        <v>266</v>
      </c>
    </row>
    <row r="784">
      <c r="A784" s="11" t="s">
        <v>577</v>
      </c>
    </row>
    <row r="785">
      <c r="A785" s="11" t="s">
        <v>387</v>
      </c>
    </row>
    <row r="786">
      <c r="A786" s="11" t="s">
        <v>577</v>
      </c>
    </row>
    <row r="787">
      <c r="A787" s="3" t="s">
        <v>460</v>
      </c>
    </row>
    <row r="788">
      <c r="A788" s="3" t="s">
        <v>198</v>
      </c>
    </row>
    <row r="789">
      <c r="A789" s="3" t="s">
        <v>551</v>
      </c>
    </row>
    <row r="790">
      <c r="A790" s="3" t="s">
        <v>653</v>
      </c>
    </row>
    <row r="791">
      <c r="A791" s="2" t="s">
        <v>280</v>
      </c>
    </row>
    <row r="792">
      <c r="A792" s="3" t="s">
        <v>656</v>
      </c>
    </row>
    <row r="793">
      <c r="A793" s="3" t="s">
        <v>658</v>
      </c>
    </row>
    <row r="794">
      <c r="A794" s="3" t="s">
        <v>660</v>
      </c>
    </row>
    <row r="795">
      <c r="A795" s="3" t="s">
        <v>662</v>
      </c>
    </row>
    <row r="796">
      <c r="A796" s="3" t="s">
        <v>664</v>
      </c>
    </row>
    <row r="797">
      <c r="A797" s="3" t="s">
        <v>666</v>
      </c>
    </row>
    <row r="798">
      <c r="A798" s="3" t="s">
        <v>578</v>
      </c>
    </row>
    <row r="799">
      <c r="A799" s="2" t="s">
        <v>669</v>
      </c>
    </row>
    <row r="800">
      <c r="A800" s="3" t="s">
        <v>670</v>
      </c>
    </row>
    <row r="801">
      <c r="A801" s="2" t="s">
        <v>672</v>
      </c>
    </row>
    <row r="802">
      <c r="A802" s="2" t="s">
        <v>295</v>
      </c>
    </row>
    <row r="803">
      <c r="A803" s="11" t="s">
        <v>387</v>
      </c>
    </row>
    <row r="804">
      <c r="A804" s="11" t="s">
        <v>481</v>
      </c>
    </row>
    <row r="805">
      <c r="A805" s="2" t="s">
        <v>676</v>
      </c>
    </row>
    <row r="806">
      <c r="A806" s="11" t="s">
        <v>679</v>
      </c>
    </row>
    <row r="807">
      <c r="A807" s="11" t="s">
        <v>680</v>
      </c>
    </row>
    <row r="808">
      <c r="A808" s="11" t="s">
        <v>286</v>
      </c>
    </row>
    <row r="809">
      <c r="A809" s="11" t="s">
        <v>365</v>
      </c>
    </row>
    <row r="810">
      <c r="A810" s="11" t="s">
        <v>631</v>
      </c>
    </row>
    <row r="811">
      <c r="A811" s="11" t="s">
        <v>635</v>
      </c>
    </row>
    <row r="812">
      <c r="A812" s="11" t="s">
        <v>682</v>
      </c>
    </row>
    <row r="813">
      <c r="A813" s="11" t="s">
        <v>366</v>
      </c>
    </row>
    <row r="814">
      <c r="A814" s="11" t="s">
        <v>236</v>
      </c>
    </row>
    <row r="815">
      <c r="A815" s="11" t="s">
        <v>371</v>
      </c>
    </row>
    <row r="816">
      <c r="A816" s="11" t="s">
        <v>683</v>
      </c>
    </row>
    <row r="817">
      <c r="A817" s="11" t="s">
        <v>352</v>
      </c>
    </row>
    <row r="818">
      <c r="A818" s="11" t="s">
        <v>575</v>
      </c>
    </row>
    <row r="819">
      <c r="A819" s="11" t="s">
        <v>685</v>
      </c>
    </row>
    <row r="820">
      <c r="A820" s="11" t="s">
        <v>687</v>
      </c>
    </row>
    <row r="821">
      <c r="A821" s="11" t="s">
        <v>689</v>
      </c>
    </row>
    <row r="822">
      <c r="A822" s="11" t="s">
        <v>690</v>
      </c>
    </row>
    <row r="823">
      <c r="A823" s="11" t="s">
        <v>501</v>
      </c>
    </row>
    <row r="824">
      <c r="A824" s="11" t="s">
        <v>159</v>
      </c>
    </row>
    <row r="825">
      <c r="A825" s="11" t="s">
        <v>602</v>
      </c>
    </row>
    <row r="826">
      <c r="A826" s="3" t="s">
        <v>67</v>
      </c>
    </row>
    <row r="827">
      <c r="A827" s="2" t="s">
        <v>693</v>
      </c>
    </row>
    <row r="828">
      <c r="A828" s="11" t="s">
        <v>380</v>
      </c>
    </row>
    <row r="829">
      <c r="A829" s="11" t="s">
        <v>184</v>
      </c>
    </row>
    <row r="830">
      <c r="A830" s="11" t="s">
        <v>194</v>
      </c>
    </row>
    <row r="831">
      <c r="A831" s="2" t="s">
        <v>445</v>
      </c>
    </row>
    <row r="832">
      <c r="A832" s="11" t="s">
        <v>694</v>
      </c>
    </row>
    <row r="833">
      <c r="A833" s="11" t="s">
        <v>126</v>
      </c>
    </row>
    <row r="834">
      <c r="A834" s="3" t="s">
        <v>482</v>
      </c>
    </row>
    <row r="835">
      <c r="A835" s="3" t="s">
        <v>447</v>
      </c>
    </row>
    <row r="836">
      <c r="A836" s="2" t="s">
        <v>697</v>
      </c>
    </row>
    <row r="837">
      <c r="A837" s="2" t="s">
        <v>693</v>
      </c>
    </row>
    <row r="838">
      <c r="A838" s="11" t="s">
        <v>396</v>
      </c>
    </row>
    <row r="839">
      <c r="A839" s="11" t="s">
        <v>380</v>
      </c>
    </row>
    <row r="840">
      <c r="A840" s="11" t="s">
        <v>184</v>
      </c>
    </row>
    <row r="841">
      <c r="A841" s="11" t="s">
        <v>194</v>
      </c>
    </row>
    <row r="842">
      <c r="A842" s="11" t="s">
        <v>698</v>
      </c>
    </row>
    <row r="843">
      <c r="A843" s="2" t="s">
        <v>445</v>
      </c>
    </row>
    <row r="844">
      <c r="A844" s="2" t="s">
        <v>697</v>
      </c>
    </row>
    <row r="845">
      <c r="A845" s="2" t="s">
        <v>693</v>
      </c>
    </row>
    <row r="846">
      <c r="A846" s="11" t="s">
        <v>396</v>
      </c>
    </row>
    <row r="847">
      <c r="A847" s="2" t="s">
        <v>439</v>
      </c>
    </row>
    <row r="848">
      <c r="A848" s="2" t="s">
        <v>701</v>
      </c>
    </row>
    <row r="849">
      <c r="A849" s="11" t="s">
        <v>702</v>
      </c>
    </row>
    <row r="850">
      <c r="A850" s="11" t="s">
        <v>703</v>
      </c>
    </row>
    <row r="851">
      <c r="A851" s="11" t="s">
        <v>194</v>
      </c>
    </row>
    <row r="852">
      <c r="A852" s="2" t="s">
        <v>704</v>
      </c>
    </row>
    <row r="853">
      <c r="A853" s="2" t="s">
        <v>705</v>
      </c>
    </row>
    <row r="854">
      <c r="A854" s="3" t="s">
        <v>460</v>
      </c>
    </row>
    <row r="855">
      <c r="A855" s="3" t="s">
        <v>710</v>
      </c>
    </row>
    <row r="856">
      <c r="A856" s="3" t="s">
        <v>712</v>
      </c>
    </row>
    <row r="857">
      <c r="A857" s="3" t="s">
        <v>714</v>
      </c>
    </row>
    <row r="858">
      <c r="A858" s="11" t="s">
        <v>87</v>
      </c>
    </row>
    <row r="859">
      <c r="A859" s="11" t="s">
        <v>716</v>
      </c>
    </row>
    <row r="860">
      <c r="A860" s="11" t="s">
        <v>717</v>
      </c>
    </row>
    <row r="861">
      <c r="A861" s="11" t="s">
        <v>91</v>
      </c>
    </row>
    <row r="862">
      <c r="A862" s="11" t="s">
        <v>138</v>
      </c>
    </row>
    <row r="863">
      <c r="A863" s="11" t="s">
        <v>361</v>
      </c>
    </row>
    <row r="864">
      <c r="A864" s="11" t="s">
        <v>719</v>
      </c>
    </row>
    <row r="865">
      <c r="A865" s="11" t="s">
        <v>365</v>
      </c>
    </row>
    <row r="866">
      <c r="A866" s="11" t="s">
        <v>720</v>
      </c>
    </row>
    <row r="867">
      <c r="A867" s="11" t="s">
        <v>214</v>
      </c>
    </row>
    <row r="868">
      <c r="A868" s="11" t="s">
        <v>721</v>
      </c>
    </row>
    <row r="869">
      <c r="A869" s="11" t="s">
        <v>371</v>
      </c>
    </row>
    <row r="870">
      <c r="A870" s="11" t="s">
        <v>144</v>
      </c>
    </row>
    <row r="871">
      <c r="A871" s="11" t="s">
        <v>722</v>
      </c>
    </row>
    <row r="872">
      <c r="A872" s="11" t="s">
        <v>78</v>
      </c>
    </row>
    <row r="873">
      <c r="A873" s="11" t="s">
        <v>84</v>
      </c>
    </row>
    <row r="874">
      <c r="A874" s="11" t="s">
        <v>351</v>
      </c>
    </row>
    <row r="875">
      <c r="A875" s="11" t="s">
        <v>86</v>
      </c>
    </row>
    <row r="876">
      <c r="A876" s="11" t="s">
        <v>352</v>
      </c>
    </row>
    <row r="877">
      <c r="A877" s="11" t="s">
        <v>723</v>
      </c>
    </row>
    <row r="878">
      <c r="A878" s="11" t="s">
        <v>522</v>
      </c>
    </row>
    <row r="879">
      <c r="A879" s="11" t="s">
        <v>107</v>
      </c>
    </row>
    <row r="880">
      <c r="A880" s="11" t="s">
        <v>724</v>
      </c>
    </row>
    <row r="881">
      <c r="A881" s="11" t="s">
        <v>348</v>
      </c>
    </row>
    <row r="882">
      <c r="A882" s="3" t="s">
        <v>726</v>
      </c>
    </row>
    <row r="883">
      <c r="A883" s="3" t="s">
        <v>728</v>
      </c>
    </row>
    <row r="884">
      <c r="A884" s="3" t="s">
        <v>729</v>
      </c>
    </row>
    <row r="885">
      <c r="A885" s="11" t="s">
        <v>396</v>
      </c>
    </row>
    <row r="886">
      <c r="A886" s="11" t="s">
        <v>631</v>
      </c>
    </row>
    <row r="887">
      <c r="A887" s="11" t="s">
        <v>728</v>
      </c>
    </row>
    <row r="888">
      <c r="A888" s="11" t="s">
        <v>730</v>
      </c>
    </row>
    <row r="889">
      <c r="A889" s="11" t="s">
        <v>142</v>
      </c>
    </row>
    <row r="890">
      <c r="A890" s="11" t="s">
        <v>731</v>
      </c>
    </row>
    <row r="891">
      <c r="A891" s="11" t="s">
        <v>732</v>
      </c>
    </row>
    <row r="892">
      <c r="A892" s="11" t="s">
        <v>670</v>
      </c>
    </row>
    <row r="893">
      <c r="A893" s="11" t="s">
        <v>733</v>
      </c>
    </row>
    <row r="894">
      <c r="A894" s="11" t="s">
        <v>736</v>
      </c>
    </row>
    <row r="895">
      <c r="A895" s="11" t="s">
        <v>738</v>
      </c>
    </row>
    <row r="896">
      <c r="A896" s="11" t="s">
        <v>740</v>
      </c>
    </row>
    <row r="897">
      <c r="A897" s="11" t="s">
        <v>420</v>
      </c>
    </row>
    <row r="898">
      <c r="A898" s="11" t="s">
        <v>741</v>
      </c>
    </row>
    <row r="899">
      <c r="A899" s="11" t="s">
        <v>347</v>
      </c>
    </row>
    <row r="900">
      <c r="A900" s="11" t="s">
        <v>729</v>
      </c>
    </row>
    <row r="901">
      <c r="A901" s="11" t="s">
        <v>742</v>
      </c>
    </row>
    <row r="902">
      <c r="A902" s="11" t="s">
        <v>744</v>
      </c>
    </row>
    <row r="903">
      <c r="A903" s="11" t="s">
        <v>87</v>
      </c>
    </row>
    <row r="904">
      <c r="A904" s="11" t="s">
        <v>716</v>
      </c>
    </row>
    <row r="905">
      <c r="A905" s="11" t="s">
        <v>717</v>
      </c>
    </row>
    <row r="906">
      <c r="A906" s="11" t="s">
        <v>91</v>
      </c>
    </row>
    <row r="907">
      <c r="A907" s="11" t="s">
        <v>138</v>
      </c>
    </row>
    <row r="908">
      <c r="A908" s="11" t="s">
        <v>361</v>
      </c>
    </row>
    <row r="909">
      <c r="A909" s="11" t="s">
        <v>719</v>
      </c>
    </row>
    <row r="910">
      <c r="A910" s="11" t="s">
        <v>365</v>
      </c>
    </row>
    <row r="911">
      <c r="A911" s="11" t="s">
        <v>720</v>
      </c>
    </row>
    <row r="912">
      <c r="A912" s="11" t="s">
        <v>214</v>
      </c>
    </row>
    <row r="913">
      <c r="A913" s="11" t="s">
        <v>371</v>
      </c>
    </row>
    <row r="914">
      <c r="A914" s="11" t="s">
        <v>144</v>
      </c>
    </row>
    <row r="915">
      <c r="A915" s="11" t="s">
        <v>722</v>
      </c>
    </row>
    <row r="916">
      <c r="A916" s="11" t="s">
        <v>745</v>
      </c>
    </row>
    <row r="917">
      <c r="A917" s="11" t="s">
        <v>78</v>
      </c>
    </row>
    <row r="918">
      <c r="A918" s="11" t="s">
        <v>84</v>
      </c>
    </row>
    <row r="919">
      <c r="A919" s="11" t="s">
        <v>351</v>
      </c>
    </row>
    <row r="920">
      <c r="A920" s="11" t="s">
        <v>86</v>
      </c>
    </row>
    <row r="921">
      <c r="A921" s="11" t="s">
        <v>352</v>
      </c>
    </row>
    <row r="922">
      <c r="A922" s="11" t="s">
        <v>522</v>
      </c>
    </row>
    <row r="923">
      <c r="A923" s="11" t="s">
        <v>107</v>
      </c>
    </row>
    <row r="924">
      <c r="A924" s="11" t="s">
        <v>724</v>
      </c>
    </row>
    <row r="925">
      <c r="A925" s="11" t="s">
        <v>744</v>
      </c>
    </row>
    <row r="926">
      <c r="A926" s="11" t="s">
        <v>348</v>
      </c>
    </row>
    <row r="927">
      <c r="A927" s="11" t="s">
        <v>359</v>
      </c>
    </row>
    <row r="928">
      <c r="A928" s="11" t="s">
        <v>342</v>
      </c>
    </row>
    <row r="929">
      <c r="A929" s="11" t="s">
        <v>380</v>
      </c>
    </row>
    <row r="930">
      <c r="A930" s="11" t="s">
        <v>420</v>
      </c>
    </row>
    <row r="931">
      <c r="A931" s="11" t="s">
        <v>347</v>
      </c>
    </row>
    <row r="932">
      <c r="A932" s="11" t="s">
        <v>363</v>
      </c>
    </row>
    <row r="933">
      <c r="A933" s="11" t="s">
        <v>470</v>
      </c>
    </row>
    <row r="934">
      <c r="A934" s="11" t="s">
        <v>748</v>
      </c>
    </row>
    <row r="935">
      <c r="A935" s="11" t="s">
        <v>449</v>
      </c>
    </row>
    <row r="936">
      <c r="A936" s="11" t="s">
        <v>749</v>
      </c>
    </row>
    <row r="937">
      <c r="A937" s="11" t="s">
        <v>466</v>
      </c>
    </row>
    <row r="938">
      <c r="A938" s="11" t="s">
        <v>750</v>
      </c>
    </row>
    <row r="939">
      <c r="A939" s="11" t="s">
        <v>235</v>
      </c>
    </row>
    <row r="940">
      <c r="A940" s="11" t="s">
        <v>468</v>
      </c>
    </row>
    <row r="941">
      <c r="A941" s="11" t="s">
        <v>751</v>
      </c>
    </row>
    <row r="942">
      <c r="A942" s="11" t="s">
        <v>449</v>
      </c>
    </row>
    <row r="943">
      <c r="A943" s="11" t="s">
        <v>752</v>
      </c>
    </row>
    <row r="944">
      <c r="A944" s="2" t="s">
        <v>504</v>
      </c>
    </row>
    <row r="945">
      <c r="A945" s="2" t="s">
        <v>507</v>
      </c>
    </row>
    <row r="946">
      <c r="A946" s="11" t="s">
        <v>508</v>
      </c>
    </row>
    <row r="947">
      <c r="A947" s="11" t="s">
        <v>426</v>
      </c>
    </row>
    <row r="948">
      <c r="A948" s="11" t="s">
        <v>510</v>
      </c>
    </row>
    <row r="949">
      <c r="A949" s="11" t="s">
        <v>115</v>
      </c>
    </row>
    <row r="950">
      <c r="A950" s="11" t="s">
        <v>756</v>
      </c>
    </row>
    <row r="951">
      <c r="A951" s="11" t="s">
        <v>757</v>
      </c>
    </row>
    <row r="952">
      <c r="A952" s="11" t="s">
        <v>126</v>
      </c>
    </row>
    <row r="953">
      <c r="A953" s="11" t="s">
        <v>266</v>
      </c>
    </row>
    <row r="954">
      <c r="A954" s="11" t="s">
        <v>269</v>
      </c>
    </row>
    <row r="955">
      <c r="A955" s="11" t="s">
        <v>157</v>
      </c>
    </row>
    <row r="956">
      <c r="A956" s="11" t="s">
        <v>758</v>
      </c>
    </row>
    <row r="957">
      <c r="A957" s="2" t="s">
        <v>759</v>
      </c>
    </row>
    <row r="958">
      <c r="A958" s="3" t="s">
        <v>311</v>
      </c>
    </row>
    <row r="959">
      <c r="A959" s="11" t="s">
        <v>763</v>
      </c>
    </row>
    <row r="960">
      <c r="A960" s="11" t="s">
        <v>765</v>
      </c>
    </row>
    <row r="961">
      <c r="A961" s="11" t="s">
        <v>766</v>
      </c>
    </row>
    <row r="962">
      <c r="A962" s="11" t="s">
        <v>767</v>
      </c>
    </row>
    <row r="963">
      <c r="A963" s="3" t="s">
        <v>766</v>
      </c>
    </row>
    <row r="964">
      <c r="A964" s="3" t="s">
        <v>768</v>
      </c>
    </row>
    <row r="965">
      <c r="A965" s="3" t="s">
        <v>770</v>
      </c>
    </row>
    <row r="966">
      <c r="A966" s="3" t="s">
        <v>514</v>
      </c>
    </row>
    <row r="967">
      <c r="A967" s="3" t="s">
        <v>774</v>
      </c>
    </row>
    <row r="968">
      <c r="A968" s="3" t="s">
        <v>307</v>
      </c>
    </row>
    <row r="969">
      <c r="A969" s="3" t="s">
        <v>198</v>
      </c>
    </row>
    <row r="970">
      <c r="A970" s="3" t="s">
        <v>779</v>
      </c>
    </row>
    <row r="971">
      <c r="A971" s="3" t="s">
        <v>722</v>
      </c>
    </row>
    <row r="972">
      <c r="A972" s="3" t="s">
        <v>782</v>
      </c>
    </row>
    <row r="973">
      <c r="A973" s="3" t="s">
        <v>784</v>
      </c>
    </row>
    <row r="974">
      <c r="A974" s="3" t="s">
        <v>524</v>
      </c>
    </row>
    <row r="975">
      <c r="A975" s="3" t="s">
        <v>787</v>
      </c>
    </row>
    <row r="976">
      <c r="A976" s="3" t="s">
        <v>40</v>
      </c>
    </row>
    <row r="977">
      <c r="A977" s="3" t="s">
        <v>790</v>
      </c>
    </row>
    <row r="978">
      <c r="A978" s="3" t="s">
        <v>51</v>
      </c>
    </row>
    <row r="979">
      <c r="A979" s="2" t="s">
        <v>317</v>
      </c>
    </row>
    <row r="980">
      <c r="A980" s="11" t="s">
        <v>796</v>
      </c>
    </row>
    <row r="981">
      <c r="A981" s="2" t="s">
        <v>693</v>
      </c>
    </row>
    <row r="982">
      <c r="A982" s="11" t="s">
        <v>799</v>
      </c>
    </row>
    <row r="983">
      <c r="A983" s="11" t="s">
        <v>233</v>
      </c>
    </row>
    <row r="984">
      <c r="A984" s="11" t="s">
        <v>355</v>
      </c>
    </row>
    <row r="985">
      <c r="A985" s="11" t="s">
        <v>801</v>
      </c>
    </row>
    <row r="986">
      <c r="A986" s="11" t="s">
        <v>187</v>
      </c>
    </row>
    <row r="987">
      <c r="A987" s="11" t="s">
        <v>802</v>
      </c>
    </row>
    <row r="988">
      <c r="A988" s="11" t="s">
        <v>803</v>
      </c>
    </row>
    <row r="989">
      <c r="A989" s="11" t="s">
        <v>602</v>
      </c>
    </row>
    <row r="990">
      <c r="A990" s="11" t="s">
        <v>365</v>
      </c>
    </row>
    <row r="991">
      <c r="A991" s="11" t="s">
        <v>804</v>
      </c>
    </row>
    <row r="992">
      <c r="A992" s="11" t="s">
        <v>806</v>
      </c>
    </row>
    <row r="993">
      <c r="A993" s="11" t="s">
        <v>236</v>
      </c>
    </row>
    <row r="994">
      <c r="A994" s="11" t="s">
        <v>807</v>
      </c>
    </row>
    <row r="995">
      <c r="A995" s="11" t="s">
        <v>100</v>
      </c>
    </row>
    <row r="996">
      <c r="A996" s="11" t="s">
        <v>209</v>
      </c>
    </row>
    <row r="997">
      <c r="A997" s="11" t="s">
        <v>371</v>
      </c>
    </row>
    <row r="998">
      <c r="A998" s="11" t="s">
        <v>401</v>
      </c>
    </row>
    <row r="999">
      <c r="A999" s="11" t="s">
        <v>305</v>
      </c>
    </row>
    <row r="1000">
      <c r="A1000" s="11" t="s">
        <v>230</v>
      </c>
    </row>
    <row r="1001">
      <c r="A1001" s="11" t="s">
        <v>270</v>
      </c>
    </row>
    <row r="1002">
      <c r="A1002" s="11" t="s">
        <v>808</v>
      </c>
    </row>
    <row r="1003">
      <c r="A1003" s="11" t="s">
        <v>809</v>
      </c>
    </row>
    <row r="1004">
      <c r="A1004" s="11" t="s">
        <v>690</v>
      </c>
    </row>
    <row r="1005">
      <c r="A1005" s="11" t="s">
        <v>274</v>
      </c>
    </row>
    <row r="1006">
      <c r="A1006" s="11" t="s">
        <v>153</v>
      </c>
    </row>
    <row r="1007">
      <c r="A1007" s="11" t="s">
        <v>810</v>
      </c>
    </row>
    <row r="1008">
      <c r="A1008" s="11" t="s">
        <v>157</v>
      </c>
    </row>
    <row r="1009">
      <c r="A1009" s="11" t="s">
        <v>159</v>
      </c>
    </row>
    <row r="1010">
      <c r="A1010" s="11" t="s">
        <v>266</v>
      </c>
    </row>
    <row r="1011">
      <c r="A1011" s="11" t="s">
        <v>269</v>
      </c>
    </row>
    <row r="1012">
      <c r="A1012" s="11" t="s">
        <v>679</v>
      </c>
    </row>
    <row r="1013">
      <c r="A1013" s="11" t="s">
        <v>269</v>
      </c>
    </row>
    <row r="1014">
      <c r="A1014" s="24" t="s">
        <v>812</v>
      </c>
    </row>
    <row r="1015">
      <c r="A1015" s="3" t="s">
        <v>35</v>
      </c>
    </row>
    <row r="1016">
      <c r="A1016" s="3" t="s">
        <v>815</v>
      </c>
    </row>
    <row r="1017">
      <c r="A1017" s="3" t="s">
        <v>77</v>
      </c>
    </row>
    <row r="1018">
      <c r="A1018" s="3" t="s">
        <v>819</v>
      </c>
    </row>
    <row r="1019">
      <c r="A1019" s="3" t="s">
        <v>460</v>
      </c>
    </row>
    <row r="1020">
      <c r="A1020" s="3" t="s">
        <v>549</v>
      </c>
    </row>
    <row r="1021">
      <c r="A1021" s="11" t="s">
        <v>822</v>
      </c>
    </row>
    <row r="1022">
      <c r="A1022" s="11" t="s">
        <v>823</v>
      </c>
    </row>
    <row r="1023">
      <c r="A1023" s="11" t="s">
        <v>511</v>
      </c>
    </row>
    <row r="1024">
      <c r="A1024" s="11" t="s">
        <v>825</v>
      </c>
    </row>
    <row r="1025">
      <c r="A1025" s="11" t="s">
        <v>826</v>
      </c>
    </row>
    <row r="1026">
      <c r="A1026" s="11" t="s">
        <v>529</v>
      </c>
    </row>
    <row r="1027">
      <c r="A1027" s="11" t="s">
        <v>828</v>
      </c>
    </row>
    <row r="1028">
      <c r="A1028" s="11" t="s">
        <v>401</v>
      </c>
    </row>
    <row r="1029">
      <c r="A1029" s="11" t="s">
        <v>829</v>
      </c>
    </row>
    <row r="1030">
      <c r="A1030" s="11" t="s">
        <v>830</v>
      </c>
    </row>
    <row r="1031">
      <c r="A1031" s="11" t="s">
        <v>320</v>
      </c>
    </row>
    <row r="1032">
      <c r="A1032" s="11" t="s">
        <v>831</v>
      </c>
    </row>
    <row r="1033">
      <c r="A1033" s="11" t="s">
        <v>328</v>
      </c>
    </row>
    <row r="1034">
      <c r="A1034" s="11" t="s">
        <v>832</v>
      </c>
    </row>
    <row r="1035">
      <c r="A1035" s="11" t="s">
        <v>833</v>
      </c>
    </row>
    <row r="1036">
      <c r="A1036" s="11" t="s">
        <v>803</v>
      </c>
    </row>
    <row r="1037">
      <c r="A1037" s="11" t="s">
        <v>269</v>
      </c>
    </row>
    <row r="1038">
      <c r="A1038" s="11" t="s">
        <v>758</v>
      </c>
    </row>
    <row r="1039">
      <c r="A1039" s="11" t="s">
        <v>822</v>
      </c>
    </row>
    <row r="1040">
      <c r="A1040" s="11" t="s">
        <v>823</v>
      </c>
    </row>
    <row r="1041">
      <c r="A1041" s="11" t="s">
        <v>511</v>
      </c>
    </row>
    <row r="1042">
      <c r="A1042" s="11" t="s">
        <v>825</v>
      </c>
    </row>
    <row r="1043">
      <c r="A1043" s="11" t="s">
        <v>826</v>
      </c>
    </row>
    <row r="1044">
      <c r="A1044" s="11" t="s">
        <v>529</v>
      </c>
    </row>
    <row r="1045">
      <c r="A1045" s="11" t="s">
        <v>828</v>
      </c>
    </row>
    <row r="1046">
      <c r="A1046" s="11" t="s">
        <v>401</v>
      </c>
    </row>
    <row r="1047">
      <c r="A1047" s="11" t="s">
        <v>829</v>
      </c>
    </row>
    <row r="1048">
      <c r="A1048" s="11" t="s">
        <v>830</v>
      </c>
    </row>
    <row r="1049">
      <c r="A1049" s="11" t="s">
        <v>320</v>
      </c>
    </row>
    <row r="1050">
      <c r="A1050" s="11" t="s">
        <v>831</v>
      </c>
    </row>
    <row r="1051">
      <c r="A1051" s="11" t="s">
        <v>832</v>
      </c>
    </row>
    <row r="1052">
      <c r="A1052" s="11" t="s">
        <v>157</v>
      </c>
    </row>
    <row r="1053">
      <c r="A1053" s="11" t="s">
        <v>758</v>
      </c>
    </row>
    <row r="1054">
      <c r="A1054" s="11" t="s">
        <v>836</v>
      </c>
    </row>
    <row r="1055">
      <c r="A1055" s="11" t="s">
        <v>752</v>
      </c>
    </row>
    <row r="1056">
      <c r="A1056" s="11" t="s">
        <v>269</v>
      </c>
    </row>
    <row r="1057">
      <c r="A1057" s="11" t="s">
        <v>157</v>
      </c>
    </row>
    <row r="1058">
      <c r="A1058" s="11" t="s">
        <v>758</v>
      </c>
    </row>
    <row r="1059">
      <c r="A1059" s="2" t="s">
        <v>504</v>
      </c>
    </row>
    <row r="1060">
      <c r="A1060" s="2" t="s">
        <v>507</v>
      </c>
    </row>
    <row r="1061">
      <c r="A1061" s="11" t="s">
        <v>508</v>
      </c>
    </row>
    <row r="1062">
      <c r="A1062" s="11" t="s">
        <v>509</v>
      </c>
    </row>
    <row r="1063">
      <c r="A1063" s="11" t="s">
        <v>358</v>
      </c>
    </row>
    <row r="1064">
      <c r="A1064" s="11" t="s">
        <v>510</v>
      </c>
    </row>
    <row r="1065">
      <c r="A1065" s="11" t="s">
        <v>115</v>
      </c>
    </row>
    <row r="1066">
      <c r="A1066" s="11" t="s">
        <v>843</v>
      </c>
    </row>
    <row r="1067">
      <c r="A1067" s="11" t="s">
        <v>844</v>
      </c>
    </row>
    <row r="1068">
      <c r="A1068" s="11" t="s">
        <v>272</v>
      </c>
    </row>
    <row r="1069">
      <c r="A1069" s="2" t="s">
        <v>847</v>
      </c>
    </row>
    <row r="1070">
      <c r="A1070" s="11" t="s">
        <v>849</v>
      </c>
    </row>
    <row r="1071">
      <c r="A1071" s="11" t="s">
        <v>757</v>
      </c>
    </row>
    <row r="1072">
      <c r="A1072" s="11" t="s">
        <v>801</v>
      </c>
    </row>
    <row r="1073">
      <c r="A1073" s="11" t="s">
        <v>852</v>
      </c>
    </row>
    <row r="1074">
      <c r="A1074" s="11" t="s">
        <v>853</v>
      </c>
    </row>
    <row r="1075">
      <c r="A1075" s="11" t="s">
        <v>803</v>
      </c>
    </row>
    <row r="1076">
      <c r="A1076" s="11" t="s">
        <v>854</v>
      </c>
    </row>
    <row r="1077">
      <c r="A1077" s="11" t="s">
        <v>758</v>
      </c>
    </row>
    <row r="1078">
      <c r="A1078" s="3" t="s">
        <v>855</v>
      </c>
    </row>
    <row r="1079">
      <c r="A1079" s="2" t="s">
        <v>857</v>
      </c>
    </row>
    <row r="1080">
      <c r="A1080" s="11" t="s">
        <v>803</v>
      </c>
    </row>
    <row r="1081">
      <c r="A1081" s="11" t="s">
        <v>854</v>
      </c>
    </row>
    <row r="1082">
      <c r="A1082" s="11" t="s">
        <v>758</v>
      </c>
    </row>
    <row r="1083">
      <c r="A1083" s="11" t="s">
        <v>852</v>
      </c>
    </row>
    <row r="1084">
      <c r="A1084" s="11" t="s">
        <v>803</v>
      </c>
    </row>
    <row r="1085">
      <c r="A1085" s="11" t="s">
        <v>270</v>
      </c>
    </row>
    <row r="1086">
      <c r="A1086" s="11" t="s">
        <v>854</v>
      </c>
    </row>
    <row r="1087">
      <c r="A1087" s="11" t="s">
        <v>758</v>
      </c>
    </row>
    <row r="1088">
      <c r="A1088" s="2" t="s">
        <v>705</v>
      </c>
    </row>
    <row r="1089">
      <c r="A1089" s="11" t="s">
        <v>861</v>
      </c>
    </row>
    <row r="1090">
      <c r="A1090" s="11" t="s">
        <v>444</v>
      </c>
    </row>
    <row r="1091">
      <c r="A1091" s="11" t="s">
        <v>732</v>
      </c>
    </row>
    <row r="1092">
      <c r="A1092" s="11" t="s">
        <v>863</v>
      </c>
    </row>
    <row r="1093">
      <c r="A1093" s="11" t="s">
        <v>864</v>
      </c>
    </row>
    <row r="1094">
      <c r="A1094" s="11" t="s">
        <v>757</v>
      </c>
    </row>
    <row r="1095">
      <c r="A1095" s="11" t="s">
        <v>829</v>
      </c>
    </row>
    <row r="1096">
      <c r="A1096" s="11" t="s">
        <v>490</v>
      </c>
    </row>
    <row r="1097">
      <c r="A1097" s="11" t="s">
        <v>822</v>
      </c>
    </row>
    <row r="1098">
      <c r="A1098" s="11" t="s">
        <v>799</v>
      </c>
    </row>
    <row r="1099">
      <c r="A1099" s="11" t="s">
        <v>233</v>
      </c>
    </row>
    <row r="1100">
      <c r="A1100" s="11" t="s">
        <v>865</v>
      </c>
    </row>
    <row r="1101">
      <c r="A1101" s="11" t="s">
        <v>469</v>
      </c>
    </row>
    <row r="1102">
      <c r="A1102" s="11" t="s">
        <v>866</v>
      </c>
    </row>
    <row r="1103">
      <c r="A1103" s="11" t="s">
        <v>444</v>
      </c>
    </row>
    <row r="1104">
      <c r="A1104" s="11" t="s">
        <v>828</v>
      </c>
    </row>
    <row r="1105">
      <c r="A1105" s="11" t="s">
        <v>401</v>
      </c>
    </row>
    <row r="1106">
      <c r="A1106" s="11" t="s">
        <v>867</v>
      </c>
    </row>
    <row r="1107">
      <c r="A1107" s="11" t="s">
        <v>868</v>
      </c>
    </row>
    <row r="1108">
      <c r="A1108" s="11" t="s">
        <v>323</v>
      </c>
    </row>
    <row r="1109">
      <c r="A1109" s="11" t="s">
        <v>832</v>
      </c>
    </row>
    <row r="1110">
      <c r="A1110" s="11" t="s">
        <v>679</v>
      </c>
    </row>
    <row r="1111">
      <c r="A1111" s="11" t="s">
        <v>803</v>
      </c>
    </row>
    <row r="1112">
      <c r="A1112" s="11" t="s">
        <v>758</v>
      </c>
    </row>
    <row r="1113">
      <c r="A1113" s="11" t="s">
        <v>870</v>
      </c>
    </row>
    <row r="1114">
      <c r="A1114" s="11" t="s">
        <v>822</v>
      </c>
    </row>
    <row r="1115">
      <c r="A1115" s="11" t="s">
        <v>631</v>
      </c>
    </row>
    <row r="1116">
      <c r="A1116" s="11" t="s">
        <v>134</v>
      </c>
    </row>
    <row r="1117">
      <c r="A1117" s="11" t="s">
        <v>799</v>
      </c>
    </row>
    <row r="1118">
      <c r="A1118" s="11" t="s">
        <v>233</v>
      </c>
    </row>
    <row r="1119">
      <c r="A1119" s="11" t="s">
        <v>313</v>
      </c>
    </row>
    <row r="1120">
      <c r="A1120" s="11" t="s">
        <v>401</v>
      </c>
    </row>
    <row r="1121">
      <c r="A1121" s="11" t="s">
        <v>319</v>
      </c>
    </row>
    <row r="1122">
      <c r="A1122" s="11" t="s">
        <v>382</v>
      </c>
    </row>
    <row r="1123">
      <c r="A1123" s="11" t="s">
        <v>757</v>
      </c>
    </row>
    <row r="1124">
      <c r="A1124" s="11" t="s">
        <v>293</v>
      </c>
    </row>
    <row r="1125">
      <c r="A1125" s="11" t="s">
        <v>871</v>
      </c>
    </row>
    <row r="1126">
      <c r="A1126" s="11" t="s">
        <v>157</v>
      </c>
    </row>
    <row r="1127">
      <c r="A1127" s="11" t="s">
        <v>159</v>
      </c>
    </row>
    <row r="1128">
      <c r="A1128" s="3" t="s">
        <v>872</v>
      </c>
    </row>
    <row r="1129">
      <c r="A1129" s="11" t="s">
        <v>388</v>
      </c>
    </row>
    <row r="1130">
      <c r="A1130" s="11" t="s">
        <v>263</v>
      </c>
    </row>
    <row r="1131">
      <c r="A1131" s="11" t="s">
        <v>880</v>
      </c>
    </row>
    <row r="1132">
      <c r="A1132" s="11" t="s">
        <v>881</v>
      </c>
    </row>
    <row r="1133">
      <c r="A1133" s="3" t="s">
        <v>65</v>
      </c>
    </row>
    <row r="1134">
      <c r="A1134" s="11" t="s">
        <v>388</v>
      </c>
    </row>
    <row r="1135">
      <c r="A1135" s="11" t="s">
        <v>263</v>
      </c>
    </row>
    <row r="1136">
      <c r="A1136" s="11" t="s">
        <v>880</v>
      </c>
    </row>
    <row r="1137">
      <c r="A1137" s="11" t="s">
        <v>881</v>
      </c>
    </row>
    <row r="1138">
      <c r="A1138" s="3" t="s">
        <v>460</v>
      </c>
    </row>
    <row r="1139">
      <c r="A1139" s="3" t="s">
        <v>314</v>
      </c>
    </row>
    <row r="1140">
      <c r="A1140" s="3" t="s">
        <v>885</v>
      </c>
    </row>
    <row r="1141">
      <c r="A1141" s="3" t="s">
        <v>887</v>
      </c>
    </row>
    <row r="1142">
      <c r="A1142" s="2" t="s">
        <v>891</v>
      </c>
    </row>
    <row r="1143">
      <c r="A1143" s="11" t="s">
        <v>870</v>
      </c>
    </row>
    <row r="1144">
      <c r="A1144" s="11" t="s">
        <v>822</v>
      </c>
    </row>
    <row r="1145">
      <c r="A1145" s="2" t="s">
        <v>73</v>
      </c>
    </row>
    <row r="1146">
      <c r="A1146" s="11" t="s">
        <v>893</v>
      </c>
    </row>
    <row r="1147">
      <c r="A1147" s="11" t="s">
        <v>508</v>
      </c>
    </row>
    <row r="1148">
      <c r="A1148" s="11" t="s">
        <v>509</v>
      </c>
    </row>
    <row r="1149">
      <c r="A1149" s="11" t="s">
        <v>894</v>
      </c>
    </row>
    <row r="1150">
      <c r="A1150" s="11" t="s">
        <v>359</v>
      </c>
    </row>
    <row r="1151">
      <c r="A1151" s="11" t="s">
        <v>401</v>
      </c>
    </row>
    <row r="1152">
      <c r="A1152" s="11" t="s">
        <v>757</v>
      </c>
    </row>
    <row r="1153">
      <c r="A1153" s="11" t="s">
        <v>293</v>
      </c>
    </row>
    <row r="1154">
      <c r="A1154" s="11" t="s">
        <v>896</v>
      </c>
    </row>
    <row r="1155">
      <c r="A1155" s="11" t="s">
        <v>815</v>
      </c>
    </row>
    <row r="1156">
      <c r="A1156" s="11" t="s">
        <v>442</v>
      </c>
    </row>
    <row r="1157">
      <c r="A1157" s="11" t="s">
        <v>352</v>
      </c>
    </row>
    <row r="1158">
      <c r="A1158" s="11" t="s">
        <v>582</v>
      </c>
    </row>
    <row r="1159">
      <c r="A1159" s="11" t="s">
        <v>235</v>
      </c>
    </row>
    <row r="1160">
      <c r="A1160" s="11" t="s">
        <v>161</v>
      </c>
    </row>
    <row r="1161">
      <c r="A1161" s="11" t="s">
        <v>751</v>
      </c>
    </row>
    <row r="1162">
      <c r="A1162" s="11" t="s">
        <v>900</v>
      </c>
    </row>
    <row r="1163">
      <c r="A1163" s="11" t="s">
        <v>582</v>
      </c>
    </row>
    <row r="1164">
      <c r="A1164" s="11" t="s">
        <v>188</v>
      </c>
    </row>
    <row r="1165">
      <c r="A1165" s="11" t="s">
        <v>442</v>
      </c>
    </row>
    <row r="1166">
      <c r="A1166" s="11" t="s">
        <v>573</v>
      </c>
    </row>
    <row r="1167">
      <c r="A1167" s="11" t="s">
        <v>444</v>
      </c>
    </row>
    <row r="1168">
      <c r="A1168" s="11" t="s">
        <v>826</v>
      </c>
    </row>
    <row r="1169">
      <c r="A1169" s="11" t="s">
        <v>903</v>
      </c>
    </row>
    <row r="1170">
      <c r="A1170" s="11" t="s">
        <v>900</v>
      </c>
    </row>
    <row r="1171">
      <c r="A1171" s="11" t="s">
        <v>194</v>
      </c>
    </row>
    <row r="1172">
      <c r="A1172" s="11" t="s">
        <v>582</v>
      </c>
    </row>
    <row r="1173">
      <c r="A1173" s="11" t="s">
        <v>396</v>
      </c>
    </row>
    <row r="1174">
      <c r="A1174" s="11" t="s">
        <v>905</v>
      </c>
    </row>
    <row r="1175">
      <c r="A1175" s="11" t="s">
        <v>766</v>
      </c>
    </row>
    <row r="1176">
      <c r="A1176" s="11" t="s">
        <v>751</v>
      </c>
    </row>
    <row r="1177">
      <c r="A1177" s="11" t="s">
        <v>900</v>
      </c>
    </row>
    <row r="1178">
      <c r="A1178" s="11" t="s">
        <v>575</v>
      </c>
    </row>
    <row r="1179">
      <c r="A1179" s="11" t="s">
        <v>906</v>
      </c>
    </row>
    <row r="1180">
      <c r="A1180" s="11" t="s">
        <v>829</v>
      </c>
    </row>
    <row r="1181">
      <c r="A1181" s="11" t="s">
        <v>907</v>
      </c>
    </row>
    <row r="1182">
      <c r="A1182" s="24" t="s">
        <v>908</v>
      </c>
    </row>
    <row r="1183">
      <c r="A1183" s="3" t="s">
        <v>911</v>
      </c>
    </row>
    <row r="1184">
      <c r="A1184" s="2" t="s">
        <v>318</v>
      </c>
    </row>
    <row r="1185">
      <c r="A1185" s="2" t="s">
        <v>915</v>
      </c>
    </row>
    <row r="1186">
      <c r="A1186" s="11" t="s">
        <v>917</v>
      </c>
    </row>
    <row r="1187">
      <c r="A1187" s="11" t="s">
        <v>919</v>
      </c>
    </row>
    <row r="1188">
      <c r="A1188" s="3" t="s">
        <v>322</v>
      </c>
    </row>
    <row r="1189">
      <c r="A1189" s="11" t="s">
        <v>919</v>
      </c>
    </row>
    <row r="1190">
      <c r="A1190" s="3" t="s">
        <v>62</v>
      </c>
    </row>
    <row r="1191">
      <c r="A1191" s="3" t="s">
        <v>923</v>
      </c>
    </row>
    <row r="1192">
      <c r="A1192" s="11" t="s">
        <v>925</v>
      </c>
    </row>
    <row r="1193">
      <c r="A1193" s="3" t="s">
        <v>41</v>
      </c>
    </row>
    <row r="1194">
      <c r="A1194" s="2" t="s">
        <v>929</v>
      </c>
    </row>
    <row r="1195">
      <c r="A1195" s="2" t="s">
        <v>931</v>
      </c>
    </row>
    <row r="1196">
      <c r="A1196" s="2" t="s">
        <v>932</v>
      </c>
    </row>
    <row r="1197">
      <c r="A1197" s="11" t="s">
        <v>122</v>
      </c>
    </row>
    <row r="1198">
      <c r="A1198" s="2" t="s">
        <v>931</v>
      </c>
    </row>
    <row r="1199">
      <c r="A1199" s="2" t="s">
        <v>932</v>
      </c>
    </row>
    <row r="1200">
      <c r="A1200" s="11" t="s">
        <v>122</v>
      </c>
    </row>
    <row r="1201">
      <c r="A1201" s="11" t="s">
        <v>933</v>
      </c>
    </row>
    <row r="1202">
      <c r="A1202" s="2" t="s">
        <v>931</v>
      </c>
    </row>
    <row r="1203">
      <c r="A1203" s="11" t="s">
        <v>122</v>
      </c>
    </row>
    <row r="1204">
      <c r="A1204" s="2" t="s">
        <v>931</v>
      </c>
    </row>
    <row r="1205">
      <c r="A1205" s="2" t="s">
        <v>932</v>
      </c>
    </row>
    <row r="1206">
      <c r="A1206" s="11" t="s">
        <v>122</v>
      </c>
    </row>
    <row r="1207">
      <c r="A1207" s="11" t="s">
        <v>933</v>
      </c>
    </row>
    <row r="1208">
      <c r="A1208" s="3" t="s">
        <v>63</v>
      </c>
    </row>
    <row r="1209">
      <c r="A1209" s="3" t="s">
        <v>380</v>
      </c>
    </row>
    <row r="1210">
      <c r="A1210" s="11" t="s">
        <v>937</v>
      </c>
    </row>
    <row r="1211">
      <c r="A1211" s="11" t="s">
        <v>853</v>
      </c>
    </row>
    <row r="1212">
      <c r="A1212" s="11" t="s">
        <v>602</v>
      </c>
    </row>
    <row r="1213">
      <c r="A1213" s="11" t="s">
        <v>608</v>
      </c>
    </row>
    <row r="1214">
      <c r="A1214" s="11" t="s">
        <v>853</v>
      </c>
    </row>
    <row r="1215">
      <c r="A1215" s="11" t="s">
        <v>939</v>
      </c>
    </row>
    <row r="1216">
      <c r="A1216" s="11" t="s">
        <v>940</v>
      </c>
    </row>
    <row r="1217">
      <c r="A1217" s="11" t="s">
        <v>383</v>
      </c>
    </row>
    <row r="1218">
      <c r="A1218" s="11" t="s">
        <v>602</v>
      </c>
    </row>
    <row r="1219">
      <c r="A1219" s="2" t="s">
        <v>941</v>
      </c>
    </row>
    <row r="1220">
      <c r="A1220" s="11" t="s">
        <v>266</v>
      </c>
    </row>
    <row r="1221">
      <c r="A1221" s="11" t="s">
        <v>849</v>
      </c>
    </row>
    <row r="1222">
      <c r="A1222" s="11" t="s">
        <v>752</v>
      </c>
    </row>
    <row r="1223">
      <c r="A1223" s="11" t="s">
        <v>942</v>
      </c>
    </row>
    <row r="1224">
      <c r="A1224" s="11" t="s">
        <v>853</v>
      </c>
    </row>
    <row r="1225">
      <c r="A1225" s="11" t="s">
        <v>803</v>
      </c>
    </row>
    <row r="1226">
      <c r="A1226" s="11" t="s">
        <v>758</v>
      </c>
    </row>
    <row r="1227">
      <c r="A1227" s="11" t="s">
        <v>943</v>
      </c>
    </row>
    <row r="1228">
      <c r="A1228" s="11" t="s">
        <v>32</v>
      </c>
    </row>
    <row r="1229">
      <c r="A1229" s="11" t="s">
        <v>945</v>
      </c>
    </row>
    <row r="1230">
      <c r="A1230" s="3" t="s">
        <v>946</v>
      </c>
    </row>
    <row r="1231">
      <c r="A1231" s="11" t="s">
        <v>948</v>
      </c>
    </row>
    <row r="1232">
      <c r="A1232" s="11" t="s">
        <v>646</v>
      </c>
    </row>
    <row r="1233">
      <c r="A1233" s="11" t="s">
        <v>576</v>
      </c>
    </row>
    <row r="1234">
      <c r="A1234" s="11" t="s">
        <v>949</v>
      </c>
    </row>
    <row r="1235">
      <c r="A1235" s="11" t="s">
        <v>608</v>
      </c>
    </row>
    <row r="1236">
      <c r="A1236" s="11" t="s">
        <v>387</v>
      </c>
    </row>
    <row r="1237">
      <c r="A1237" s="11" t="s">
        <v>646</v>
      </c>
    </row>
    <row r="1238">
      <c r="A1238" s="11" t="s">
        <v>576</v>
      </c>
    </row>
    <row r="1239">
      <c r="A1239" s="11" t="s">
        <v>577</v>
      </c>
    </row>
    <row r="1240">
      <c r="A1240" s="11" t="s">
        <v>608</v>
      </c>
    </row>
    <row r="1241">
      <c r="A1241" s="11" t="s">
        <v>610</v>
      </c>
    </row>
    <row r="1242">
      <c r="A1242" s="11" t="s">
        <v>951</v>
      </c>
    </row>
    <row r="1243">
      <c r="A1243" s="11" t="s">
        <v>952</v>
      </c>
    </row>
    <row r="1244">
      <c r="A1244" s="2" t="s">
        <v>954</v>
      </c>
    </row>
    <row r="1245">
      <c r="A1245" s="3" t="s">
        <v>653</v>
      </c>
    </row>
    <row r="1246">
      <c r="A1246" s="3" t="s">
        <v>957</v>
      </c>
    </row>
    <row r="1247">
      <c r="A1247" s="3" t="s">
        <v>666</v>
      </c>
    </row>
    <row r="1248">
      <c r="A1248" s="11" t="s">
        <v>680</v>
      </c>
    </row>
    <row r="1249">
      <c r="A1249" s="11" t="s">
        <v>280</v>
      </c>
    </row>
    <row r="1250">
      <c r="A1250" s="11" t="s">
        <v>608</v>
      </c>
    </row>
    <row r="1251">
      <c r="A1251" s="11" t="s">
        <v>236</v>
      </c>
    </row>
    <row r="1252">
      <c r="A1252" s="11" t="s">
        <v>803</v>
      </c>
    </row>
    <row r="1253">
      <c r="A1253" s="11" t="s">
        <v>602</v>
      </c>
    </row>
    <row r="1254">
      <c r="A1254" s="11" t="s">
        <v>690</v>
      </c>
    </row>
    <row r="1255">
      <c r="A1255" s="11" t="s">
        <v>373</v>
      </c>
    </row>
    <row r="1256">
      <c r="A1256" s="2" t="s">
        <v>960</v>
      </c>
    </row>
    <row r="1257">
      <c r="A1257" s="11" t="s">
        <v>742</v>
      </c>
    </row>
    <row r="1258">
      <c r="A1258" s="11" t="s">
        <v>744</v>
      </c>
    </row>
    <row r="1259">
      <c r="A1259" s="11" t="s">
        <v>742</v>
      </c>
    </row>
    <row r="1260">
      <c r="A1260" s="11" t="s">
        <v>744</v>
      </c>
    </row>
    <row r="1261">
      <c r="A1261" s="3" t="s">
        <v>50</v>
      </c>
    </row>
    <row r="1262">
      <c r="A1262" s="11" t="s">
        <v>679</v>
      </c>
    </row>
    <row r="1263">
      <c r="A1263" s="11" t="s">
        <v>752</v>
      </c>
    </row>
    <row r="1264">
      <c r="A1264" s="11" t="s">
        <v>266</v>
      </c>
    </row>
    <row r="1265">
      <c r="A1265" s="11" t="s">
        <v>849</v>
      </c>
    </row>
    <row r="1266">
      <c r="A1266" s="11" t="s">
        <v>942</v>
      </c>
    </row>
    <row r="1267">
      <c r="A1267" s="11" t="s">
        <v>802</v>
      </c>
    </row>
    <row r="1268">
      <c r="A1268" s="11" t="s">
        <v>852</v>
      </c>
    </row>
    <row r="1269">
      <c r="A1269" s="11" t="s">
        <v>680</v>
      </c>
    </row>
    <row r="1270">
      <c r="A1270" s="11" t="s">
        <v>803</v>
      </c>
    </row>
    <row r="1271">
      <c r="A1271" s="11" t="s">
        <v>602</v>
      </c>
    </row>
    <row r="1272">
      <c r="A1272" s="11" t="s">
        <v>854</v>
      </c>
    </row>
    <row r="1273">
      <c r="A1273" s="11" t="s">
        <v>852</v>
      </c>
    </row>
    <row r="1274">
      <c r="A1274" s="11" t="s">
        <v>803</v>
      </c>
    </row>
    <row r="1275">
      <c r="A1275" s="11" t="s">
        <v>849</v>
      </c>
    </row>
    <row r="1276">
      <c r="A1276" s="11" t="s">
        <v>942</v>
      </c>
    </row>
    <row r="1277">
      <c r="A1277" s="11" t="s">
        <v>758</v>
      </c>
    </row>
    <row r="1278">
      <c r="A1278" s="11" t="s">
        <v>679</v>
      </c>
    </row>
    <row r="1279">
      <c r="A1279" s="11" t="s">
        <v>752</v>
      </c>
    </row>
    <row r="1280">
      <c r="A1280" s="11" t="s">
        <v>849</v>
      </c>
    </row>
    <row r="1281">
      <c r="A1281" s="11" t="s">
        <v>965</v>
      </c>
    </row>
    <row r="1282">
      <c r="A1282" s="11" t="s">
        <v>942</v>
      </c>
    </row>
    <row r="1283">
      <c r="A1283" s="2" t="s">
        <v>932</v>
      </c>
    </row>
    <row r="1284">
      <c r="A1284" s="11" t="s">
        <v>933</v>
      </c>
    </row>
    <row r="1285">
      <c r="A1285" s="11" t="s">
        <v>603</v>
      </c>
    </row>
    <row r="1286">
      <c r="A1286" s="11" t="s">
        <v>966</v>
      </c>
    </row>
    <row r="1287">
      <c r="A1287" s="11" t="s">
        <v>481</v>
      </c>
    </row>
    <row r="1288">
      <c r="A1288" s="11" t="s">
        <v>266</v>
      </c>
    </row>
    <row r="1289">
      <c r="A1289" s="11" t="s">
        <v>532</v>
      </c>
    </row>
    <row r="1290">
      <c r="A1290" s="11" t="s">
        <v>87</v>
      </c>
    </row>
    <row r="1291">
      <c r="A1291" s="11" t="s">
        <v>398</v>
      </c>
    </row>
    <row r="1292">
      <c r="A1292" s="11" t="s">
        <v>968</v>
      </c>
    </row>
    <row r="1293">
      <c r="A1293" s="11" t="s">
        <v>91</v>
      </c>
    </row>
    <row r="1294">
      <c r="A1294" s="11" t="s">
        <v>93</v>
      </c>
    </row>
    <row r="1295">
      <c r="A1295" s="11" t="s">
        <v>969</v>
      </c>
    </row>
    <row r="1296">
      <c r="A1296" s="11" t="s">
        <v>365</v>
      </c>
    </row>
    <row r="1297">
      <c r="A1297" s="11" t="s">
        <v>95</v>
      </c>
    </row>
    <row r="1298">
      <c r="A1298" s="11" t="s">
        <v>100</v>
      </c>
    </row>
    <row r="1299">
      <c r="A1299" s="11" t="s">
        <v>733</v>
      </c>
    </row>
    <row r="1300">
      <c r="A1300" s="11" t="s">
        <v>102</v>
      </c>
    </row>
    <row r="1301">
      <c r="A1301" s="11" t="s">
        <v>401</v>
      </c>
    </row>
    <row r="1302">
      <c r="A1302" s="11" t="s">
        <v>104</v>
      </c>
    </row>
    <row r="1303">
      <c r="A1303" s="11" t="s">
        <v>970</v>
      </c>
    </row>
    <row r="1304">
      <c r="A1304" s="11" t="s">
        <v>338</v>
      </c>
    </row>
    <row r="1305">
      <c r="A1305" s="11" t="s">
        <v>105</v>
      </c>
    </row>
    <row r="1306">
      <c r="A1306" s="2" t="s">
        <v>971</v>
      </c>
    </row>
    <row r="1307">
      <c r="A1307" s="11" t="s">
        <v>106</v>
      </c>
    </row>
    <row r="1308">
      <c r="A1308" s="11" t="s">
        <v>107</v>
      </c>
    </row>
    <row r="1309">
      <c r="A1309" s="11" t="s">
        <v>523</v>
      </c>
    </row>
    <row r="1310">
      <c r="A1310" s="11" t="s">
        <v>83</v>
      </c>
    </row>
    <row r="1311">
      <c r="A1311" s="11" t="s">
        <v>577</v>
      </c>
    </row>
    <row r="1312">
      <c r="A1312" s="11" t="s">
        <v>948</v>
      </c>
    </row>
    <row r="1313">
      <c r="A1313" s="11" t="s">
        <v>972</v>
      </c>
    </row>
    <row r="1314">
      <c r="A1314" s="11" t="s">
        <v>973</v>
      </c>
    </row>
    <row r="1315">
      <c r="A1315" s="11" t="s">
        <v>974</v>
      </c>
    </row>
    <row r="1316">
      <c r="A1316" s="11" t="s">
        <v>324</v>
      </c>
    </row>
    <row r="1317">
      <c r="A1317" s="11" t="s">
        <v>280</v>
      </c>
    </row>
    <row r="1318">
      <c r="A1318" s="11" t="s">
        <v>977</v>
      </c>
    </row>
    <row r="1319">
      <c r="A1319" s="11" t="s">
        <v>603</v>
      </c>
    </row>
    <row r="1320">
      <c r="A1320" s="11" t="s">
        <v>966</v>
      </c>
    </row>
    <row r="1321">
      <c r="A1321" s="11" t="s">
        <v>979</v>
      </c>
    </row>
    <row r="1322">
      <c r="A1322" s="11" t="s">
        <v>481</v>
      </c>
    </row>
    <row r="1323">
      <c r="A1323" s="11" t="s">
        <v>266</v>
      </c>
    </row>
    <row r="1324">
      <c r="A1324" s="11" t="s">
        <v>532</v>
      </c>
    </row>
    <row r="1325">
      <c r="A1325" s="11" t="s">
        <v>136</v>
      </c>
    </row>
    <row r="1326">
      <c r="A1326" s="11" t="s">
        <v>968</v>
      </c>
    </row>
    <row r="1327">
      <c r="A1327" s="11" t="s">
        <v>717</v>
      </c>
    </row>
    <row r="1328">
      <c r="A1328" s="11" t="s">
        <v>91</v>
      </c>
    </row>
    <row r="1329">
      <c r="A1329" s="11" t="s">
        <v>719</v>
      </c>
    </row>
    <row r="1330">
      <c r="A1330" s="11" t="s">
        <v>365</v>
      </c>
    </row>
    <row r="1331">
      <c r="A1331" s="11" t="s">
        <v>804</v>
      </c>
    </row>
    <row r="1332">
      <c r="A1332" s="11" t="s">
        <v>981</v>
      </c>
    </row>
    <row r="1333">
      <c r="A1333" s="11" t="s">
        <v>982</v>
      </c>
    </row>
    <row r="1334">
      <c r="A1334" s="11" t="s">
        <v>730</v>
      </c>
    </row>
    <row r="1335">
      <c r="A1335" s="11" t="s">
        <v>807</v>
      </c>
    </row>
    <row r="1336">
      <c r="A1336" s="11" t="s">
        <v>250</v>
      </c>
    </row>
    <row r="1337">
      <c r="A1337" s="11" t="s">
        <v>984</v>
      </c>
    </row>
    <row r="1338">
      <c r="A1338" s="11" t="s">
        <v>166</v>
      </c>
    </row>
    <row r="1339">
      <c r="A1339" s="11" t="s">
        <v>100</v>
      </c>
    </row>
    <row r="1340">
      <c r="A1340" s="11" t="s">
        <v>169</v>
      </c>
    </row>
    <row r="1341">
      <c r="A1341" s="11" t="s">
        <v>371</v>
      </c>
    </row>
    <row r="1342">
      <c r="A1342" s="11" t="s">
        <v>144</v>
      </c>
    </row>
    <row r="1343">
      <c r="A1343" s="11" t="s">
        <v>985</v>
      </c>
    </row>
    <row r="1344">
      <c r="A1344" s="11" t="s">
        <v>401</v>
      </c>
    </row>
    <row r="1345">
      <c r="A1345" s="11" t="s">
        <v>496</v>
      </c>
    </row>
    <row r="1346">
      <c r="A1346" s="11" t="s">
        <v>577</v>
      </c>
    </row>
    <row r="1347">
      <c r="A1347" s="11" t="s">
        <v>948</v>
      </c>
    </row>
    <row r="1348">
      <c r="A1348" s="11" t="s">
        <v>972</v>
      </c>
    </row>
    <row r="1349">
      <c r="A1349" s="11" t="s">
        <v>973</v>
      </c>
    </row>
    <row r="1350">
      <c r="A1350" s="11" t="s">
        <v>974</v>
      </c>
    </row>
    <row r="1351">
      <c r="A1351" s="11" t="s">
        <v>324</v>
      </c>
    </row>
    <row r="1352">
      <c r="A1352" s="11" t="s">
        <v>280</v>
      </c>
    </row>
    <row r="1353">
      <c r="A1353" s="11" t="s">
        <v>977</v>
      </c>
    </row>
    <row r="1354">
      <c r="A1354" s="11" t="s">
        <v>603</v>
      </c>
    </row>
    <row r="1355">
      <c r="A1355" s="11" t="s">
        <v>966</v>
      </c>
    </row>
    <row r="1356">
      <c r="A1356" s="11" t="s">
        <v>979</v>
      </c>
    </row>
    <row r="1357">
      <c r="A1357" s="11" t="s">
        <v>250</v>
      </c>
    </row>
    <row r="1358">
      <c r="A1358" s="11" t="s">
        <v>108</v>
      </c>
    </row>
    <row r="1359">
      <c r="A1359" s="11" t="s">
        <v>987</v>
      </c>
    </row>
    <row r="1360">
      <c r="A1360" s="11" t="s">
        <v>985</v>
      </c>
    </row>
    <row r="1361">
      <c r="A1361" s="11" t="s">
        <v>988</v>
      </c>
    </row>
    <row r="1362">
      <c r="A1362" s="11" t="s">
        <v>416</v>
      </c>
    </row>
    <row r="1363">
      <c r="A1363" s="11" t="s">
        <v>164</v>
      </c>
    </row>
    <row r="1364">
      <c r="A1364" s="11" t="s">
        <v>911</v>
      </c>
    </row>
    <row r="1365">
      <c r="A1365" s="11" t="s">
        <v>146</v>
      </c>
    </row>
    <row r="1366">
      <c r="A1366" s="11" t="s">
        <v>300</v>
      </c>
    </row>
    <row r="1367">
      <c r="A1367" s="3" t="s">
        <v>989</v>
      </c>
    </row>
    <row r="1368">
      <c r="A1368" s="11" t="s">
        <v>250</v>
      </c>
    </row>
    <row r="1369">
      <c r="A1369" s="11" t="s">
        <v>108</v>
      </c>
    </row>
    <row r="1370">
      <c r="A1370" s="11" t="s">
        <v>987</v>
      </c>
    </row>
    <row r="1371">
      <c r="A1371" s="11" t="s">
        <v>985</v>
      </c>
    </row>
    <row r="1372">
      <c r="A1372" s="11" t="s">
        <v>988</v>
      </c>
    </row>
    <row r="1373">
      <c r="A1373" s="11" t="s">
        <v>416</v>
      </c>
    </row>
    <row r="1374">
      <c r="A1374" s="11" t="s">
        <v>164</v>
      </c>
    </row>
    <row r="1375">
      <c r="A1375" s="11" t="s">
        <v>183</v>
      </c>
    </row>
    <row r="1376">
      <c r="A1376" s="11" t="s">
        <v>911</v>
      </c>
    </row>
    <row r="1377">
      <c r="A1377" s="11" t="s">
        <v>300</v>
      </c>
    </row>
    <row r="1378">
      <c r="A1378" s="11" t="s">
        <v>993</v>
      </c>
    </row>
    <row r="1379">
      <c r="A1379" s="11" t="s">
        <v>365</v>
      </c>
    </row>
    <row r="1380">
      <c r="A1380" s="11" t="s">
        <v>335</v>
      </c>
    </row>
    <row r="1381">
      <c r="A1381" s="11" t="s">
        <v>337</v>
      </c>
    </row>
    <row r="1382">
      <c r="A1382" s="11" t="s">
        <v>341</v>
      </c>
    </row>
    <row r="1383">
      <c r="A1383" s="11" t="s">
        <v>995</v>
      </c>
    </row>
    <row r="1384">
      <c r="A1384" s="11" t="s">
        <v>370</v>
      </c>
    </row>
    <row r="1385">
      <c r="A1385" s="11" t="s">
        <v>330</v>
      </c>
    </row>
    <row r="1386">
      <c r="A1386" s="11" t="s">
        <v>996</v>
      </c>
    </row>
    <row r="1387">
      <c r="A1387" s="11" t="s">
        <v>371</v>
      </c>
    </row>
    <row r="1388">
      <c r="A1388" s="11" t="s">
        <v>332</v>
      </c>
    </row>
    <row r="1389">
      <c r="A1389" s="11" t="s">
        <v>401</v>
      </c>
    </row>
    <row r="1390">
      <c r="A1390" s="11" t="s">
        <v>575</v>
      </c>
    </row>
    <row r="1391">
      <c r="A1391" s="11" t="s">
        <v>998</v>
      </c>
    </row>
    <row r="1392">
      <c r="A1392" s="11" t="s">
        <v>338</v>
      </c>
    </row>
    <row r="1393">
      <c r="A1393" s="11" t="s">
        <v>492</v>
      </c>
    </row>
    <row r="1394">
      <c r="A1394" s="11" t="s">
        <v>999</v>
      </c>
    </row>
    <row r="1395">
      <c r="A1395" s="11" t="s">
        <v>993</v>
      </c>
    </row>
    <row r="1396">
      <c r="A1396" s="11" t="s">
        <v>365</v>
      </c>
    </row>
    <row r="1397">
      <c r="A1397" s="11" t="s">
        <v>335</v>
      </c>
    </row>
    <row r="1398">
      <c r="A1398" s="11" t="s">
        <v>337</v>
      </c>
    </row>
    <row r="1399">
      <c r="A1399" s="11" t="s">
        <v>995</v>
      </c>
    </row>
    <row r="1400">
      <c r="A1400" s="11" t="s">
        <v>370</v>
      </c>
    </row>
    <row r="1401">
      <c r="A1401" s="11" t="s">
        <v>996</v>
      </c>
    </row>
    <row r="1402">
      <c r="A1402" s="11" t="s">
        <v>371</v>
      </c>
    </row>
    <row r="1403">
      <c r="A1403" s="11" t="s">
        <v>1001</v>
      </c>
    </row>
    <row r="1404">
      <c r="A1404" s="11" t="s">
        <v>332</v>
      </c>
    </row>
    <row r="1405">
      <c r="A1405" s="11" t="s">
        <v>401</v>
      </c>
    </row>
    <row r="1406">
      <c r="A1406" s="11" t="s">
        <v>575</v>
      </c>
    </row>
    <row r="1407">
      <c r="A1407" s="11" t="s">
        <v>998</v>
      </c>
    </row>
    <row r="1408">
      <c r="A1408" s="11" t="s">
        <v>338</v>
      </c>
    </row>
    <row r="1409">
      <c r="A1409" s="11" t="s">
        <v>492</v>
      </c>
    </row>
    <row r="1410">
      <c r="A1410" s="11" t="s">
        <v>999</v>
      </c>
    </row>
    <row r="1411">
      <c r="A1411" s="3" t="s">
        <v>380</v>
      </c>
    </row>
    <row r="1412">
      <c r="A1412" s="11" t="s">
        <v>395</v>
      </c>
    </row>
    <row r="1413">
      <c r="A1413" s="11" t="s">
        <v>893</v>
      </c>
    </row>
    <row r="1414">
      <c r="A1414" s="11" t="s">
        <v>136</v>
      </c>
    </row>
    <row r="1415">
      <c r="A1415" s="11" t="s">
        <v>968</v>
      </c>
    </row>
    <row r="1416">
      <c r="A1416" s="11" t="s">
        <v>717</v>
      </c>
    </row>
    <row r="1417">
      <c r="A1417" s="11" t="s">
        <v>91</v>
      </c>
    </row>
    <row r="1418">
      <c r="A1418" s="11" t="s">
        <v>719</v>
      </c>
    </row>
    <row r="1419">
      <c r="A1419" s="11" t="s">
        <v>396</v>
      </c>
    </row>
    <row r="1420">
      <c r="A1420" s="11" t="s">
        <v>1004</v>
      </c>
    </row>
    <row r="1421">
      <c r="A1421" s="11" t="s">
        <v>378</v>
      </c>
    </row>
    <row r="1422">
      <c r="A1422" s="11" t="s">
        <v>489</v>
      </c>
    </row>
    <row r="1423">
      <c r="A1423" s="11" t="s">
        <v>905</v>
      </c>
    </row>
    <row r="1424">
      <c r="A1424" s="11" t="s">
        <v>367</v>
      </c>
    </row>
    <row r="1425">
      <c r="A1425" s="11" t="s">
        <v>511</v>
      </c>
    </row>
    <row r="1426">
      <c r="A1426" s="11" t="s">
        <v>1005</v>
      </c>
    </row>
    <row r="1427">
      <c r="A1427" s="11" t="s">
        <v>175</v>
      </c>
    </row>
    <row r="1428">
      <c r="A1428" s="11" t="s">
        <v>398</v>
      </c>
    </row>
    <row r="1429">
      <c r="A1429" s="30" t="s">
        <v>1006</v>
      </c>
    </row>
    <row r="1430">
      <c r="A1430" s="11" t="s">
        <v>100</v>
      </c>
    </row>
    <row r="1431">
      <c r="A1431" s="11" t="s">
        <v>102</v>
      </c>
    </row>
    <row r="1432">
      <c r="A1432" s="11" t="s">
        <v>401</v>
      </c>
    </row>
    <row r="1433">
      <c r="A1433" s="11" t="s">
        <v>970</v>
      </c>
    </row>
    <row r="1434">
      <c r="A1434" s="11" t="s">
        <v>402</v>
      </c>
    </row>
    <row r="1435">
      <c r="A1435" s="11" t="s">
        <v>384</v>
      </c>
    </row>
    <row r="1436">
      <c r="A1436" s="11" t="s">
        <v>113</v>
      </c>
    </row>
    <row r="1437">
      <c r="A1437" s="11" t="s">
        <v>832</v>
      </c>
    </row>
    <row r="1438">
      <c r="A1438" s="3" t="s">
        <v>1008</v>
      </c>
    </row>
    <row r="1439">
      <c r="A1439" s="11" t="s">
        <v>211</v>
      </c>
    </row>
    <row r="1440">
      <c r="A1440" s="11" t="s">
        <v>212</v>
      </c>
    </row>
    <row r="1441">
      <c r="A1441" s="11" t="s">
        <v>173</v>
      </c>
    </row>
    <row r="1442">
      <c r="A1442" s="11" t="s">
        <v>214</v>
      </c>
    </row>
    <row r="1443">
      <c r="A1443" s="11" t="s">
        <v>1012</v>
      </c>
    </row>
    <row r="1444">
      <c r="A1444" s="11" t="s">
        <v>370</v>
      </c>
    </row>
    <row r="1445">
      <c r="A1445" s="11" t="s">
        <v>100</v>
      </c>
    </row>
    <row r="1446">
      <c r="A1446" s="11" t="s">
        <v>1013</v>
      </c>
    </row>
    <row r="1447">
      <c r="A1447" s="11" t="s">
        <v>307</v>
      </c>
    </row>
    <row r="1448">
      <c r="A1448" s="11" t="s">
        <v>401</v>
      </c>
    </row>
    <row r="1449">
      <c r="A1449" s="11" t="s">
        <v>216</v>
      </c>
    </row>
    <row r="1450">
      <c r="A1450" s="11" t="s">
        <v>1014</v>
      </c>
    </row>
    <row r="1451">
      <c r="A1451" s="11" t="s">
        <v>218</v>
      </c>
    </row>
    <row r="1452">
      <c r="A1452" s="11" t="s">
        <v>219</v>
      </c>
    </row>
    <row r="1453">
      <c r="A1453" s="11" t="s">
        <v>724</v>
      </c>
    </row>
    <row r="1454">
      <c r="A1454" s="11" t="s">
        <v>220</v>
      </c>
    </row>
    <row r="1455">
      <c r="A1455" s="11" t="s">
        <v>907</v>
      </c>
    </row>
    <row r="1456">
      <c r="A1456" s="11" t="s">
        <v>221</v>
      </c>
    </row>
    <row r="1457">
      <c r="A1457" s="11" t="s">
        <v>1015</v>
      </c>
    </row>
    <row r="1458">
      <c r="A1458" s="11" t="s">
        <v>999</v>
      </c>
    </row>
    <row r="1459">
      <c r="A1459" s="11" t="s">
        <v>1016</v>
      </c>
    </row>
    <row r="1460">
      <c r="A1460" s="11" t="s">
        <v>1018</v>
      </c>
    </row>
    <row r="1461">
      <c r="A1461" s="11" t="s">
        <v>474</v>
      </c>
    </row>
    <row r="1462">
      <c r="A1462" s="11" t="s">
        <v>987</v>
      </c>
    </row>
    <row r="1463">
      <c r="A1463" s="11" t="s">
        <v>416</v>
      </c>
    </row>
    <row r="1464">
      <c r="A1464" s="11" t="s">
        <v>164</v>
      </c>
    </row>
    <row r="1465">
      <c r="A1465" s="11" t="s">
        <v>183</v>
      </c>
    </row>
    <row r="1466">
      <c r="A1466" s="11" t="s">
        <v>911</v>
      </c>
    </row>
    <row r="1467">
      <c r="A1467" s="11" t="s">
        <v>231</v>
      </c>
    </row>
    <row r="1468">
      <c r="A1468" s="11" t="s">
        <v>300</v>
      </c>
    </row>
    <row r="1469">
      <c r="A1469" s="11" t="s">
        <v>1016</v>
      </c>
    </row>
    <row r="1470">
      <c r="A1470" s="11" t="s">
        <v>987</v>
      </c>
    </row>
    <row r="1471">
      <c r="A1471" s="11" t="s">
        <v>252</v>
      </c>
    </row>
    <row r="1472">
      <c r="A1472" s="11" t="s">
        <v>416</v>
      </c>
    </row>
    <row r="1473">
      <c r="A1473" s="11" t="s">
        <v>164</v>
      </c>
    </row>
    <row r="1474">
      <c r="A1474" s="11" t="s">
        <v>1020</v>
      </c>
    </row>
    <row r="1475">
      <c r="A1475" s="11" t="s">
        <v>911</v>
      </c>
    </row>
    <row r="1476">
      <c r="A1476" s="11" t="s">
        <v>146</v>
      </c>
    </row>
    <row r="1477">
      <c r="A1477" s="11" t="s">
        <v>231</v>
      </c>
    </row>
    <row r="1478">
      <c r="A1478" s="11" t="s">
        <v>300</v>
      </c>
    </row>
    <row r="1479">
      <c r="A1479" s="11" t="s">
        <v>481</v>
      </c>
    </row>
    <row r="1480">
      <c r="A1480" s="11" t="s">
        <v>266</v>
      </c>
    </row>
    <row r="1481">
      <c r="A1481" s="11" t="s">
        <v>532</v>
      </c>
    </row>
    <row r="1482">
      <c r="A1482" s="11" t="s">
        <v>577</v>
      </c>
    </row>
    <row r="1483">
      <c r="A1483" s="11" t="s">
        <v>948</v>
      </c>
    </row>
    <row r="1484">
      <c r="A1484" s="11" t="s">
        <v>972</v>
      </c>
    </row>
    <row r="1485">
      <c r="A1485" s="11" t="s">
        <v>973</v>
      </c>
    </row>
    <row r="1486">
      <c r="A1486" s="11" t="s">
        <v>974</v>
      </c>
    </row>
    <row r="1487">
      <c r="A1487" s="11" t="s">
        <v>324</v>
      </c>
    </row>
    <row r="1488">
      <c r="A1488" s="11" t="s">
        <v>280</v>
      </c>
    </row>
    <row r="1489">
      <c r="A1489" s="11" t="s">
        <v>977</v>
      </c>
    </row>
    <row r="1490">
      <c r="A1490" s="11" t="s">
        <v>603</v>
      </c>
    </row>
    <row r="1491">
      <c r="A1491" s="11" t="s">
        <v>966</v>
      </c>
    </row>
    <row r="1492">
      <c r="A1492" s="11" t="s">
        <v>979</v>
      </c>
    </row>
    <row r="1493">
      <c r="A1493" s="2" t="s">
        <v>430</v>
      </c>
    </row>
    <row r="1494">
      <c r="A1494" s="2" t="s">
        <v>432</v>
      </c>
    </row>
    <row r="1495">
      <c r="A1495" s="2" t="s">
        <v>433</v>
      </c>
    </row>
    <row r="1496">
      <c r="A1496" s="2" t="s">
        <v>434</v>
      </c>
    </row>
    <row r="1497">
      <c r="A1497" s="11" t="s">
        <v>1023</v>
      </c>
    </row>
    <row r="1498">
      <c r="A1498" s="11" t="s">
        <v>436</v>
      </c>
    </row>
    <row r="1499">
      <c r="A1499" s="11" t="s">
        <v>108</v>
      </c>
    </row>
    <row r="1500">
      <c r="A1500" s="11" t="s">
        <v>1018</v>
      </c>
    </row>
    <row r="1501">
      <c r="A1501" s="11" t="s">
        <v>474</v>
      </c>
    </row>
    <row r="1502">
      <c r="A1502" s="11" t="s">
        <v>371</v>
      </c>
    </row>
    <row r="1503">
      <c r="A1503" s="11" t="s">
        <v>988</v>
      </c>
    </row>
    <row r="1504">
      <c r="A1504" s="11" t="s">
        <v>416</v>
      </c>
    </row>
    <row r="1505">
      <c r="A1505" s="11" t="s">
        <v>528</v>
      </c>
    </row>
    <row r="1506">
      <c r="A1506" s="11" t="s">
        <v>164</v>
      </c>
    </row>
    <row r="1507">
      <c r="A1507" s="11" t="s">
        <v>211</v>
      </c>
    </row>
    <row r="1508">
      <c r="A1508" s="11" t="s">
        <v>398</v>
      </c>
    </row>
    <row r="1509">
      <c r="A1509" s="11" t="s">
        <v>100</v>
      </c>
    </row>
    <row r="1510">
      <c r="A1510" s="11" t="s">
        <v>528</v>
      </c>
    </row>
    <row r="1511">
      <c r="A1511" s="11" t="s">
        <v>401</v>
      </c>
    </row>
    <row r="1512">
      <c r="A1512" s="11" t="s">
        <v>275</v>
      </c>
    </row>
    <row r="1513">
      <c r="A1513" s="11" t="s">
        <v>230</v>
      </c>
    </row>
    <row r="1514">
      <c r="A1514" s="11" t="s">
        <v>1025</v>
      </c>
    </row>
    <row r="1515">
      <c r="A1515" s="11" t="s">
        <v>93</v>
      </c>
    </row>
    <row r="1516">
      <c r="A1516" s="11" t="s">
        <v>274</v>
      </c>
    </row>
    <row r="1517">
      <c r="A1517" s="11" t="s">
        <v>1026</v>
      </c>
    </row>
    <row r="1518">
      <c r="A1518" s="11" t="s">
        <v>907</v>
      </c>
    </row>
    <row r="1519">
      <c r="A1519" s="11" t="s">
        <v>221</v>
      </c>
    </row>
    <row r="1520">
      <c r="A1520" s="11" t="s">
        <v>999</v>
      </c>
    </row>
    <row r="1521">
      <c r="A1521" s="11" t="s">
        <v>481</v>
      </c>
    </row>
    <row r="1522">
      <c r="A1522" s="11" t="s">
        <v>266</v>
      </c>
    </row>
    <row r="1523">
      <c r="A1523" s="11" t="s">
        <v>532</v>
      </c>
    </row>
    <row r="1524">
      <c r="A1524" s="11" t="s">
        <v>1028</v>
      </c>
    </row>
    <row r="1525">
      <c r="A1525" s="11" t="s">
        <v>1029</v>
      </c>
    </row>
    <row r="1526">
      <c r="A1526" s="11" t="s">
        <v>1030</v>
      </c>
    </row>
    <row r="1527">
      <c r="A1527" s="11" t="s">
        <v>1031</v>
      </c>
    </row>
    <row r="1528">
      <c r="A1528" s="11" t="s">
        <v>100</v>
      </c>
    </row>
    <row r="1529">
      <c r="A1529" s="11" t="s">
        <v>939</v>
      </c>
    </row>
    <row r="1530">
      <c r="A1530" s="11" t="s">
        <v>1032</v>
      </c>
    </row>
    <row r="1531">
      <c r="A1531" s="2" t="s">
        <v>360</v>
      </c>
    </row>
    <row r="1532">
      <c r="A1532" s="2" t="s">
        <v>1033</v>
      </c>
    </row>
    <row r="1533">
      <c r="A1533" s="11" t="s">
        <v>401</v>
      </c>
    </row>
    <row r="1534">
      <c r="A1534" s="11" t="s">
        <v>977</v>
      </c>
    </row>
    <row r="1535">
      <c r="A1535" s="11" t="s">
        <v>117</v>
      </c>
    </row>
    <row r="1536">
      <c r="A1536" s="11" t="s">
        <v>302</v>
      </c>
    </row>
    <row r="1537">
      <c r="A1537" s="11" t="s">
        <v>241</v>
      </c>
    </row>
    <row r="1538">
      <c r="A1538" s="11" t="s">
        <v>178</v>
      </c>
    </row>
    <row r="1539">
      <c r="A1539" s="11" t="s">
        <v>979</v>
      </c>
    </row>
    <row r="1540">
      <c r="A1540" s="11" t="s">
        <v>577</v>
      </c>
    </row>
    <row r="1541">
      <c r="A1541" s="11" t="s">
        <v>948</v>
      </c>
    </row>
    <row r="1542">
      <c r="A1542" s="11" t="s">
        <v>972</v>
      </c>
    </row>
    <row r="1543">
      <c r="A1543" s="11" t="s">
        <v>973</v>
      </c>
    </row>
    <row r="1544">
      <c r="A1544" s="11" t="s">
        <v>974</v>
      </c>
    </row>
    <row r="1545">
      <c r="A1545" s="11" t="s">
        <v>324</v>
      </c>
    </row>
    <row r="1546">
      <c r="A1546" s="11" t="s">
        <v>280</v>
      </c>
    </row>
    <row r="1547">
      <c r="A1547" s="11" t="s">
        <v>977</v>
      </c>
    </row>
    <row r="1548">
      <c r="A1548" s="11" t="s">
        <v>603</v>
      </c>
    </row>
    <row r="1549">
      <c r="A1549" s="11" t="s">
        <v>966</v>
      </c>
    </row>
    <row r="1550">
      <c r="A1550" s="11" t="s">
        <v>979</v>
      </c>
    </row>
    <row r="1551">
      <c r="A1551" s="11" t="s">
        <v>388</v>
      </c>
    </row>
    <row r="1552">
      <c r="A1552" s="11" t="s">
        <v>537</v>
      </c>
    </row>
    <row r="1553">
      <c r="A1553" s="11" t="s">
        <v>268</v>
      </c>
    </row>
    <row r="1554">
      <c r="A1554" s="11" t="s">
        <v>1035</v>
      </c>
    </row>
    <row r="1555">
      <c r="A1555" s="11" t="s">
        <v>318</v>
      </c>
    </row>
    <row r="1556">
      <c r="A1556" s="11" t="s">
        <v>543</v>
      </c>
    </row>
    <row r="1557">
      <c r="A1557" s="11" t="s">
        <v>269</v>
      </c>
    </row>
    <row r="1558">
      <c r="A1558" s="11" t="s">
        <v>406</v>
      </c>
    </row>
    <row r="1559">
      <c r="A1559" s="11" t="s">
        <v>1036</v>
      </c>
    </row>
    <row r="1560">
      <c r="A1560" s="3" t="s">
        <v>53</v>
      </c>
    </row>
    <row r="1561">
      <c r="A1561" s="11" t="s">
        <v>388</v>
      </c>
    </row>
    <row r="1562">
      <c r="A1562" s="11" t="s">
        <v>537</v>
      </c>
    </row>
    <row r="1563">
      <c r="A1563" s="11" t="s">
        <v>268</v>
      </c>
    </row>
    <row r="1564">
      <c r="A1564" s="11" t="s">
        <v>1035</v>
      </c>
    </row>
    <row r="1565">
      <c r="A1565" s="11" t="s">
        <v>318</v>
      </c>
    </row>
    <row r="1566">
      <c r="A1566" s="11" t="s">
        <v>543</v>
      </c>
    </row>
    <row r="1567">
      <c r="A1567" s="11" t="s">
        <v>269</v>
      </c>
    </row>
    <row r="1568">
      <c r="A1568" s="11" t="s">
        <v>406</v>
      </c>
    </row>
    <row r="1569">
      <c r="A1569" s="11" t="s">
        <v>1036</v>
      </c>
    </row>
    <row r="1570">
      <c r="A1570" s="3" t="s">
        <v>48</v>
      </c>
    </row>
    <row r="1571">
      <c r="A1571" s="11" t="s">
        <v>770</v>
      </c>
    </row>
    <row r="1572">
      <c r="A1572" s="11" t="s">
        <v>937</v>
      </c>
    </row>
    <row r="1573">
      <c r="A1573" s="11" t="s">
        <v>1040</v>
      </c>
    </row>
    <row r="1574">
      <c r="A1574" s="11" t="s">
        <v>268</v>
      </c>
    </row>
    <row r="1575">
      <c r="A1575" s="11" t="s">
        <v>1041</v>
      </c>
    </row>
    <row r="1576">
      <c r="A1576" s="11" t="s">
        <v>318</v>
      </c>
    </row>
    <row r="1577">
      <c r="A1577" s="11" t="s">
        <v>849</v>
      </c>
    </row>
    <row r="1578">
      <c r="A1578" s="11" t="s">
        <v>543</v>
      </c>
    </row>
    <row r="1579">
      <c r="A1579" s="11" t="s">
        <v>1042</v>
      </c>
    </row>
    <row r="1580">
      <c r="A1580" s="11" t="s">
        <v>919</v>
      </c>
    </row>
    <row r="1581">
      <c r="A1581" s="11" t="s">
        <v>1036</v>
      </c>
    </row>
    <row r="1582">
      <c r="A1582" s="11" t="s">
        <v>481</v>
      </c>
    </row>
    <row r="1583">
      <c r="A1583" s="11" t="s">
        <v>266</v>
      </c>
    </row>
    <row r="1584">
      <c r="A1584" s="11" t="s">
        <v>532</v>
      </c>
    </row>
    <row r="1585">
      <c r="A1585" s="11" t="s">
        <v>577</v>
      </c>
    </row>
    <row r="1586">
      <c r="A1586" s="11" t="s">
        <v>948</v>
      </c>
    </row>
    <row r="1587">
      <c r="A1587" s="11" t="s">
        <v>972</v>
      </c>
    </row>
    <row r="1588">
      <c r="A1588" s="11" t="s">
        <v>973</v>
      </c>
    </row>
    <row r="1589">
      <c r="A1589" s="11" t="s">
        <v>974</v>
      </c>
    </row>
    <row r="1590">
      <c r="A1590" s="11" t="s">
        <v>324</v>
      </c>
    </row>
    <row r="1591">
      <c r="A1591" s="11" t="s">
        <v>280</v>
      </c>
    </row>
    <row r="1592">
      <c r="A1592" s="11" t="s">
        <v>977</v>
      </c>
    </row>
    <row r="1593">
      <c r="A1593" s="11" t="s">
        <v>603</v>
      </c>
    </row>
    <row r="1594">
      <c r="A1594" s="11" t="s">
        <v>966</v>
      </c>
    </row>
    <row r="1595">
      <c r="A1595" s="11" t="s">
        <v>979</v>
      </c>
    </row>
    <row r="1596">
      <c r="A1596" s="11" t="s">
        <v>1043</v>
      </c>
    </row>
    <row r="1597">
      <c r="A1597" s="11" t="s">
        <v>544</v>
      </c>
    </row>
    <row r="1598">
      <c r="A1598" s="11" t="s">
        <v>532</v>
      </c>
    </row>
    <row r="1599">
      <c r="A1599" s="11" t="s">
        <v>972</v>
      </c>
    </row>
    <row r="1600">
      <c r="A1600" s="11" t="s">
        <v>646</v>
      </c>
    </row>
    <row r="1601">
      <c r="A1601" s="11" t="s">
        <v>973</v>
      </c>
    </row>
    <row r="1602">
      <c r="A1602" s="11" t="s">
        <v>536</v>
      </c>
    </row>
    <row r="1603">
      <c r="A1603" s="11" t="s">
        <v>184</v>
      </c>
    </row>
    <row r="1604">
      <c r="A1604" s="11" t="s">
        <v>951</v>
      </c>
    </row>
    <row r="1605">
      <c r="A1605" s="11" t="s">
        <v>577</v>
      </c>
    </row>
    <row r="1606">
      <c r="A1606" s="11" t="s">
        <v>481</v>
      </c>
    </row>
    <row r="1607">
      <c r="A1607" s="11" t="s">
        <v>266</v>
      </c>
    </row>
    <row r="1608">
      <c r="A1608" s="11" t="s">
        <v>532</v>
      </c>
    </row>
    <row r="1609">
      <c r="A1609" s="11" t="s">
        <v>577</v>
      </c>
    </row>
    <row r="1610">
      <c r="A1610" s="11" t="s">
        <v>948</v>
      </c>
    </row>
    <row r="1611">
      <c r="A1611" s="11" t="s">
        <v>972</v>
      </c>
    </row>
    <row r="1612">
      <c r="A1612" s="11" t="s">
        <v>973</v>
      </c>
    </row>
    <row r="1613">
      <c r="A1613" s="11" t="s">
        <v>974</v>
      </c>
    </row>
    <row r="1614">
      <c r="A1614" s="11" t="s">
        <v>324</v>
      </c>
    </row>
    <row r="1615">
      <c r="A1615" s="11" t="s">
        <v>280</v>
      </c>
    </row>
    <row r="1616">
      <c r="A1616" s="11" t="s">
        <v>977</v>
      </c>
    </row>
    <row r="1617">
      <c r="A1617" s="11" t="s">
        <v>603</v>
      </c>
    </row>
    <row r="1618">
      <c r="A1618" s="11" t="s">
        <v>966</v>
      </c>
    </row>
    <row r="1619">
      <c r="A1619" s="11" t="s">
        <v>979</v>
      </c>
    </row>
    <row r="1620">
      <c r="A1620" s="11" t="s">
        <v>541</v>
      </c>
    </row>
    <row r="1621">
      <c r="A1621" s="11" t="s">
        <v>977</v>
      </c>
    </row>
    <row r="1622">
      <c r="A1622" s="11" t="s">
        <v>542</v>
      </c>
    </row>
    <row r="1623">
      <c r="A1623" s="11" t="s">
        <v>979</v>
      </c>
    </row>
    <row r="1624">
      <c r="A1624" s="11" t="s">
        <v>481</v>
      </c>
    </row>
    <row r="1625">
      <c r="A1625" s="11" t="s">
        <v>266</v>
      </c>
    </row>
    <row r="1626">
      <c r="A1626" s="11" t="s">
        <v>532</v>
      </c>
    </row>
    <row r="1627">
      <c r="A1627" s="11" t="s">
        <v>577</v>
      </c>
    </row>
    <row r="1628">
      <c r="A1628" s="11" t="s">
        <v>1043</v>
      </c>
    </row>
    <row r="1629">
      <c r="A1629" s="11" t="s">
        <v>544</v>
      </c>
    </row>
    <row r="1630">
      <c r="A1630" s="11" t="s">
        <v>532</v>
      </c>
    </row>
    <row r="1631">
      <c r="A1631" s="11" t="s">
        <v>442</v>
      </c>
    </row>
    <row r="1632">
      <c r="A1632" s="11" t="s">
        <v>444</v>
      </c>
    </row>
    <row r="1633">
      <c r="A1633" s="11" t="s">
        <v>973</v>
      </c>
    </row>
    <row r="1634">
      <c r="A1634" s="11" t="s">
        <v>536</v>
      </c>
    </row>
    <row r="1635">
      <c r="A1635" s="11" t="s">
        <v>538</v>
      </c>
    </row>
    <row r="1636">
      <c r="A1636" s="11" t="s">
        <v>948</v>
      </c>
    </row>
    <row r="1637">
      <c r="A1637" s="11" t="s">
        <v>972</v>
      </c>
    </row>
    <row r="1638">
      <c r="A1638" s="11" t="s">
        <v>973</v>
      </c>
    </row>
    <row r="1639">
      <c r="A1639" s="11" t="s">
        <v>974</v>
      </c>
    </row>
    <row r="1640">
      <c r="A1640" s="11" t="s">
        <v>324</v>
      </c>
    </row>
    <row r="1641">
      <c r="A1641" s="11" t="s">
        <v>280</v>
      </c>
    </row>
    <row r="1642">
      <c r="A1642" s="11" t="s">
        <v>977</v>
      </c>
    </row>
    <row r="1643">
      <c r="A1643" s="11" t="s">
        <v>603</v>
      </c>
    </row>
    <row r="1644">
      <c r="A1644" s="11" t="s">
        <v>966</v>
      </c>
    </row>
    <row r="1645">
      <c r="A1645" s="11" t="s">
        <v>979</v>
      </c>
    </row>
    <row r="1646">
      <c r="A1646" s="11" t="s">
        <v>679</v>
      </c>
    </row>
    <row r="1647">
      <c r="A1647" s="11" t="s">
        <v>803</v>
      </c>
    </row>
    <row r="1648">
      <c r="A1648" s="11" t="s">
        <v>949</v>
      </c>
    </row>
    <row r="1649">
      <c r="A1649" s="11" t="s">
        <v>758</v>
      </c>
    </row>
    <row r="1650">
      <c r="A1650" s="11" t="s">
        <v>644</v>
      </c>
    </row>
    <row r="1651">
      <c r="A1651" s="11" t="s">
        <v>610</v>
      </c>
    </row>
    <row r="1652">
      <c r="A1652" s="11" t="s">
        <v>646</v>
      </c>
    </row>
    <row r="1653">
      <c r="A1653" s="11" t="s">
        <v>380</v>
      </c>
    </row>
    <row r="1654">
      <c r="A1654" s="11" t="s">
        <v>951</v>
      </c>
    </row>
    <row r="1655">
      <c r="A1655" s="11" t="s">
        <v>191</v>
      </c>
    </row>
    <row r="1656">
      <c r="A1656" s="11" t="s">
        <v>194</v>
      </c>
    </row>
    <row r="1657">
      <c r="A1657" s="11" t="s">
        <v>84</v>
      </c>
    </row>
    <row r="1658">
      <c r="A1658" s="11" t="s">
        <v>86</v>
      </c>
    </row>
    <row r="1659">
      <c r="A1659" s="11" t="s">
        <v>647</v>
      </c>
    </row>
    <row r="1660">
      <c r="A1660" s="11" t="s">
        <v>648</v>
      </c>
    </row>
    <row r="1661">
      <c r="A1661" s="11" t="s">
        <v>952</v>
      </c>
    </row>
    <row r="1662">
      <c r="A1662" s="11" t="s">
        <v>387</v>
      </c>
    </row>
    <row r="1663">
      <c r="A1663" s="11" t="s">
        <v>266</v>
      </c>
    </row>
    <row r="1664">
      <c r="A1664" s="11" t="s">
        <v>577</v>
      </c>
    </row>
    <row r="1665">
      <c r="A1665" s="11" t="s">
        <v>387</v>
      </c>
    </row>
    <row r="1666">
      <c r="A1666" s="11" t="s">
        <v>577</v>
      </c>
    </row>
    <row r="1667">
      <c r="A1667" s="11" t="s">
        <v>948</v>
      </c>
    </row>
    <row r="1668">
      <c r="A1668" s="11" t="s">
        <v>646</v>
      </c>
    </row>
    <row r="1669">
      <c r="A1669" s="11" t="s">
        <v>576</v>
      </c>
    </row>
    <row r="1670">
      <c r="A1670" s="11" t="s">
        <v>949</v>
      </c>
    </row>
    <row r="1671">
      <c r="A1671" s="11" t="s">
        <v>608</v>
      </c>
    </row>
    <row r="1672">
      <c r="A1672" s="11" t="s">
        <v>387</v>
      </c>
    </row>
    <row r="1673">
      <c r="A1673" s="11" t="s">
        <v>646</v>
      </c>
    </row>
    <row r="1674">
      <c r="A1674" s="11" t="s">
        <v>576</v>
      </c>
    </row>
    <row r="1675">
      <c r="A1675" s="11" t="s">
        <v>577</v>
      </c>
    </row>
    <row r="1676">
      <c r="A1676" s="11" t="s">
        <v>608</v>
      </c>
    </row>
    <row r="1677">
      <c r="A1677" s="3" t="s">
        <v>326</v>
      </c>
    </row>
    <row r="1678">
      <c r="A1678" s="3" t="s">
        <v>46</v>
      </c>
    </row>
    <row r="1679">
      <c r="A1679" s="3" t="s">
        <v>822</v>
      </c>
    </row>
    <row r="1680">
      <c r="A1680" s="3" t="s">
        <v>1052</v>
      </c>
    </row>
    <row r="1681">
      <c r="A1681" s="11" t="s">
        <v>237</v>
      </c>
    </row>
    <row r="1682">
      <c r="A1682" s="11" t="s">
        <v>1016</v>
      </c>
    </row>
    <row r="1683">
      <c r="A1683" s="11" t="s">
        <v>1228</v>
      </c>
    </row>
    <row r="1684">
      <c r="A1684" s="11" t="s">
        <v>826</v>
      </c>
    </row>
    <row r="1685">
      <c r="A1685" s="11" t="s">
        <v>903</v>
      </c>
    </row>
    <row r="1686">
      <c r="A1686" s="11" t="s">
        <v>227</v>
      </c>
    </row>
    <row r="1687">
      <c r="A1687" s="11" t="s">
        <v>1055</v>
      </c>
    </row>
    <row r="1688">
      <c r="A1688" s="11" t="s">
        <v>522</v>
      </c>
    </row>
    <row r="1689">
      <c r="A1689" s="11" t="s">
        <v>274</v>
      </c>
    </row>
    <row r="1690">
      <c r="A1690" s="11" t="s">
        <v>1026</v>
      </c>
    </row>
    <row r="1691">
      <c r="A1691" s="11" t="s">
        <v>523</v>
      </c>
    </row>
    <row r="1692">
      <c r="A1692" s="3" t="s">
        <v>572</v>
      </c>
    </row>
    <row r="1693">
      <c r="A1693" s="3" t="s">
        <v>38</v>
      </c>
    </row>
    <row r="1694">
      <c r="A1694" s="11" t="s">
        <v>481</v>
      </c>
    </row>
    <row r="1695">
      <c r="A1695" s="11" t="s">
        <v>266</v>
      </c>
    </row>
    <row r="1696">
      <c r="A1696" s="11" t="s">
        <v>532</v>
      </c>
    </row>
    <row r="1697">
      <c r="A1697" s="11" t="s">
        <v>136</v>
      </c>
    </row>
    <row r="1698">
      <c r="A1698" s="11" t="s">
        <v>570</v>
      </c>
    </row>
    <row r="1699">
      <c r="A1699" s="11" t="s">
        <v>968</v>
      </c>
    </row>
    <row r="1700">
      <c r="A1700" s="11" t="s">
        <v>717</v>
      </c>
    </row>
    <row r="1701">
      <c r="A1701" s="11" t="s">
        <v>91</v>
      </c>
    </row>
    <row r="1702">
      <c r="A1702" s="11" t="s">
        <v>719</v>
      </c>
    </row>
    <row r="1703">
      <c r="A1703" s="11" t="s">
        <v>669</v>
      </c>
    </row>
    <row r="1704">
      <c r="A1704" s="11" t="s">
        <v>572</v>
      </c>
    </row>
    <row r="1705">
      <c r="A1705" s="11" t="s">
        <v>365</v>
      </c>
    </row>
    <row r="1706">
      <c r="A1706" s="11" t="s">
        <v>21</v>
      </c>
    </row>
    <row r="1707">
      <c r="A1707" s="11" t="s">
        <v>453</v>
      </c>
    </row>
    <row r="1708">
      <c r="A1708" s="11" t="s">
        <v>566</v>
      </c>
    </row>
    <row r="1709">
      <c r="A1709" s="11" t="s">
        <v>646</v>
      </c>
    </row>
    <row r="1710">
      <c r="A1710" s="11" t="s">
        <v>370</v>
      </c>
    </row>
    <row r="1711">
      <c r="A1711" s="11" t="s">
        <v>573</v>
      </c>
    </row>
    <row r="1712">
      <c r="A1712" s="11" t="s">
        <v>712</v>
      </c>
    </row>
    <row r="1713">
      <c r="A1713" s="11" t="s">
        <v>574</v>
      </c>
    </row>
    <row r="1714">
      <c r="A1714" s="11" t="s">
        <v>575</v>
      </c>
    </row>
    <row r="1715">
      <c r="A1715" s="11" t="s">
        <v>710</v>
      </c>
    </row>
    <row r="1716">
      <c r="A1716" s="11" t="s">
        <v>576</v>
      </c>
    </row>
    <row r="1717">
      <c r="A1717" s="11" t="s">
        <v>1059</v>
      </c>
    </row>
    <row r="1718">
      <c r="A1718" s="11" t="s">
        <v>577</v>
      </c>
    </row>
    <row r="1719">
      <c r="A1719" s="11" t="s">
        <v>578</v>
      </c>
    </row>
    <row r="1720">
      <c r="A1720" s="11" t="s">
        <v>458</v>
      </c>
    </row>
    <row r="1721">
      <c r="A1721" s="11" t="s">
        <v>1060</v>
      </c>
    </row>
    <row r="1722">
      <c r="A1722" s="11" t="s">
        <v>579</v>
      </c>
    </row>
    <row r="1723">
      <c r="A1723" s="11" t="s">
        <v>580</v>
      </c>
    </row>
    <row r="1724">
      <c r="A1724" s="11" t="s">
        <v>1061</v>
      </c>
    </row>
    <row r="1725">
      <c r="A1725" s="11" t="s">
        <v>577</v>
      </c>
    </row>
    <row r="1726">
      <c r="A1726" s="11" t="s">
        <v>948</v>
      </c>
    </row>
    <row r="1727">
      <c r="A1727" s="11" t="s">
        <v>972</v>
      </c>
    </row>
    <row r="1728">
      <c r="A1728" s="11" t="s">
        <v>973</v>
      </c>
    </row>
    <row r="1729">
      <c r="A1729" s="11" t="s">
        <v>974</v>
      </c>
    </row>
    <row r="1730">
      <c r="A1730" s="11" t="s">
        <v>324</v>
      </c>
    </row>
    <row r="1731">
      <c r="A1731" s="11" t="s">
        <v>280</v>
      </c>
    </row>
    <row r="1732">
      <c r="A1732" s="11" t="s">
        <v>977</v>
      </c>
    </row>
    <row r="1733">
      <c r="A1733" s="11" t="s">
        <v>603</v>
      </c>
    </row>
    <row r="1734">
      <c r="A1734" s="11" t="s">
        <v>966</v>
      </c>
    </row>
    <row r="1735">
      <c r="A1735" s="11" t="s">
        <v>979</v>
      </c>
    </row>
    <row r="1736">
      <c r="A1736" s="11" t="s">
        <v>1062</v>
      </c>
    </row>
    <row r="1737">
      <c r="A1737" s="11" t="s">
        <v>129</v>
      </c>
    </row>
    <row r="1738">
      <c r="A1738" s="11" t="s">
        <v>442</v>
      </c>
    </row>
    <row r="1739">
      <c r="A1739" s="11" t="s">
        <v>444</v>
      </c>
    </row>
    <row r="1740">
      <c r="A1740" s="11" t="s">
        <v>455</v>
      </c>
    </row>
    <row r="1741">
      <c r="A1741" s="11" t="s">
        <v>197</v>
      </c>
    </row>
    <row r="1742">
      <c r="A1742" s="11" t="s">
        <v>767</v>
      </c>
    </row>
    <row r="1743">
      <c r="A1743" s="11" t="s">
        <v>1064</v>
      </c>
    </row>
    <row r="1744">
      <c r="A1744" s="11" t="s">
        <v>456</v>
      </c>
    </row>
    <row r="1745">
      <c r="A1745" s="11" t="s">
        <v>184</v>
      </c>
    </row>
    <row r="1746">
      <c r="A1746" s="11" t="s">
        <v>951</v>
      </c>
    </row>
    <row r="1747">
      <c r="A1747" s="11" t="s">
        <v>458</v>
      </c>
    </row>
    <row r="1748">
      <c r="A1748" s="11" t="s">
        <v>146</v>
      </c>
    </row>
    <row r="1749">
      <c r="A1749" s="11" t="s">
        <v>187</v>
      </c>
    </row>
    <row r="1750">
      <c r="A1750" s="11" t="s">
        <v>1065</v>
      </c>
    </row>
    <row r="1751">
      <c r="A1751" s="11" t="s">
        <v>1068</v>
      </c>
    </row>
    <row r="1752">
      <c r="A1752" s="11" t="s">
        <v>453</v>
      </c>
    </row>
    <row r="1753">
      <c r="A1753" s="2" t="s">
        <v>701</v>
      </c>
    </row>
    <row r="1754">
      <c r="A1754" s="11" t="s">
        <v>1069</v>
      </c>
    </row>
    <row r="1755">
      <c r="A1755" s="11" t="s">
        <v>1070</v>
      </c>
    </row>
    <row r="1756">
      <c r="A1756" s="11" t="s">
        <v>925</v>
      </c>
    </row>
    <row r="1757">
      <c r="A1757" s="11" t="s">
        <v>1071</v>
      </c>
    </row>
    <row r="1758">
      <c r="A1758" s="11" t="s">
        <v>1072</v>
      </c>
    </row>
    <row r="1759">
      <c r="A1759" s="11" t="s">
        <v>1073</v>
      </c>
    </row>
    <row r="1760">
      <c r="A1760" s="11" t="s">
        <v>1064</v>
      </c>
    </row>
    <row r="1761">
      <c r="A1761" s="11" t="s">
        <v>1074</v>
      </c>
    </row>
    <row r="1762">
      <c r="A1762" s="11" t="s">
        <v>1075</v>
      </c>
    </row>
    <row r="1763">
      <c r="A1763" s="11" t="s">
        <v>618</v>
      </c>
    </row>
    <row r="1764">
      <c r="A1764" s="11" t="s">
        <v>900</v>
      </c>
    </row>
    <row r="1765">
      <c r="A1765" s="11" t="s">
        <v>704</v>
      </c>
    </row>
    <row r="1766">
      <c r="A1766" s="11" t="s">
        <v>1076</v>
      </c>
    </row>
    <row r="1767">
      <c r="A1767" s="11" t="s">
        <v>1077</v>
      </c>
    </row>
    <row r="1768">
      <c r="A1768" s="11" t="s">
        <v>1078</v>
      </c>
    </row>
    <row r="1769">
      <c r="A1769" s="2" t="s">
        <v>1079</v>
      </c>
    </row>
    <row r="1770">
      <c r="A1770" s="11" t="s">
        <v>161</v>
      </c>
    </row>
    <row r="1771">
      <c r="A1771" s="11" t="s">
        <v>588</v>
      </c>
    </row>
    <row r="1772">
      <c r="A1772" s="11" t="s">
        <v>161</v>
      </c>
    </row>
    <row r="1773">
      <c r="A1773" s="11" t="s">
        <v>626</v>
      </c>
    </row>
    <row r="1774">
      <c r="A1774" s="11" t="s">
        <v>646</v>
      </c>
    </row>
    <row r="1775">
      <c r="A1775" s="11" t="s">
        <v>588</v>
      </c>
    </row>
    <row r="1776">
      <c r="A1776" s="11" t="s">
        <v>1081</v>
      </c>
    </row>
    <row r="1777">
      <c r="A1777" s="11" t="s">
        <v>577</v>
      </c>
    </row>
    <row r="1778">
      <c r="A1778" s="11" t="s">
        <v>925</v>
      </c>
    </row>
    <row r="1779">
      <c r="A1779" s="11" t="s">
        <v>1075</v>
      </c>
    </row>
    <row r="1780">
      <c r="A1780" s="11" t="s">
        <v>748</v>
      </c>
    </row>
    <row r="1781">
      <c r="A1781" s="11" t="s">
        <v>1077</v>
      </c>
    </row>
    <row r="1782">
      <c r="A1782" s="2" t="s">
        <v>1082</v>
      </c>
    </row>
    <row r="1783">
      <c r="A1783" s="11" t="s">
        <v>1004</v>
      </c>
    </row>
    <row r="1784">
      <c r="A1784" s="11" t="s">
        <v>763</v>
      </c>
    </row>
    <row r="1785">
      <c r="A1785" s="2" t="s">
        <v>701</v>
      </c>
    </row>
    <row r="1786">
      <c r="A1786" s="11" t="s">
        <v>765</v>
      </c>
    </row>
    <row r="1787">
      <c r="A1787" s="11" t="s">
        <v>1069</v>
      </c>
    </row>
    <row r="1788">
      <c r="A1788" s="11" t="s">
        <v>1064</v>
      </c>
    </row>
    <row r="1789">
      <c r="A1789" s="11" t="s">
        <v>704</v>
      </c>
    </row>
    <row r="1790">
      <c r="A1790" s="3" t="s">
        <v>1084</v>
      </c>
    </row>
    <row r="1791">
      <c r="A1791" s="3" t="s">
        <v>1085</v>
      </c>
    </row>
    <row r="1792">
      <c r="A1792" s="3" t="s">
        <v>900</v>
      </c>
    </row>
    <row r="1793">
      <c r="A1793" s="11" t="s">
        <v>823</v>
      </c>
    </row>
    <row r="1794">
      <c r="A1794" s="11" t="s">
        <v>1065</v>
      </c>
    </row>
    <row r="1795">
      <c r="A1795" s="11" t="s">
        <v>549</v>
      </c>
    </row>
    <row r="1796">
      <c r="A1796" s="11" t="s">
        <v>453</v>
      </c>
    </row>
    <row r="1797">
      <c r="A1797" s="2" t="s">
        <v>701</v>
      </c>
    </row>
    <row r="1798">
      <c r="A1798" s="11" t="s">
        <v>702</v>
      </c>
    </row>
    <row r="1799">
      <c r="A1799" s="11" t="s">
        <v>1088</v>
      </c>
    </row>
    <row r="1800">
      <c r="A1800" s="11" t="s">
        <v>561</v>
      </c>
    </row>
    <row r="1801">
      <c r="A1801" s="11" t="s">
        <v>618</v>
      </c>
    </row>
    <row r="1802">
      <c r="A1802" s="11" t="s">
        <v>900</v>
      </c>
    </row>
    <row r="1803">
      <c r="A1803" s="11" t="s">
        <v>704</v>
      </c>
    </row>
    <row r="1804">
      <c r="A1804" s="11" t="s">
        <v>1076</v>
      </c>
    </row>
    <row r="1805">
      <c r="A1805" s="11" t="s">
        <v>823</v>
      </c>
    </row>
    <row r="1806">
      <c r="A1806" s="11" t="s">
        <v>750</v>
      </c>
    </row>
    <row r="1807">
      <c r="A1807" s="11" t="s">
        <v>549</v>
      </c>
    </row>
    <row r="1808">
      <c r="A1808" s="11" t="s">
        <v>453</v>
      </c>
    </row>
    <row r="1809">
      <c r="A1809" s="2" t="s">
        <v>701</v>
      </c>
    </row>
    <row r="1810">
      <c r="A1810" s="11" t="s">
        <v>702</v>
      </c>
    </row>
    <row r="1811">
      <c r="A1811" s="11" t="s">
        <v>1088</v>
      </c>
    </row>
    <row r="1812">
      <c r="A1812" s="11" t="s">
        <v>561</v>
      </c>
    </row>
    <row r="1813">
      <c r="A1813" s="11" t="s">
        <v>704</v>
      </c>
    </row>
    <row r="1814">
      <c r="A1814" s="11" t="s">
        <v>748</v>
      </c>
    </row>
    <row r="1815">
      <c r="A1815" s="3" t="s">
        <v>1090</v>
      </c>
    </row>
    <row r="1816">
      <c r="A1816" s="3" t="s">
        <v>55</v>
      </c>
    </row>
    <row r="1817">
      <c r="A1817" s="11" t="s">
        <v>669</v>
      </c>
    </row>
    <row r="1818">
      <c r="A1818" s="11" t="s">
        <v>1094</v>
      </c>
    </row>
    <row r="1819">
      <c r="A1819" s="11" t="s">
        <v>861</v>
      </c>
    </row>
    <row r="1820">
      <c r="A1820" s="11" t="s">
        <v>702</v>
      </c>
    </row>
    <row r="1821">
      <c r="A1821" s="11" t="s">
        <v>925</v>
      </c>
    </row>
    <row r="1822">
      <c r="A1822" s="11" t="s">
        <v>444</v>
      </c>
    </row>
    <row r="1823">
      <c r="A1823" s="11" t="s">
        <v>561</v>
      </c>
    </row>
    <row r="1824">
      <c r="A1824" s="11" t="s">
        <v>1095</v>
      </c>
    </row>
    <row r="1825">
      <c r="A1825" s="11" t="s">
        <v>1074</v>
      </c>
    </row>
    <row r="1826">
      <c r="A1826" s="11" t="s">
        <v>1075</v>
      </c>
    </row>
    <row r="1827">
      <c r="A1827" s="11" t="s">
        <v>1096</v>
      </c>
    </row>
    <row r="1828">
      <c r="A1828" s="11" t="s">
        <v>998</v>
      </c>
    </row>
    <row r="1829">
      <c r="A1829" s="11" t="s">
        <v>704</v>
      </c>
    </row>
    <row r="1830">
      <c r="A1830" s="11" t="s">
        <v>1077</v>
      </c>
    </row>
    <row r="1831">
      <c r="A1831" s="11" t="s">
        <v>1098</v>
      </c>
    </row>
    <row r="1832">
      <c r="A1832" s="11" t="s">
        <v>563</v>
      </c>
    </row>
    <row r="1833">
      <c r="A1833" s="11" t="s">
        <v>355</v>
      </c>
    </row>
    <row r="1834">
      <c r="A1834" s="11" t="s">
        <v>1062</v>
      </c>
    </row>
    <row r="1835">
      <c r="A1835" s="11" t="s">
        <v>129</v>
      </c>
    </row>
    <row r="1836">
      <c r="A1836" s="11" t="s">
        <v>823</v>
      </c>
    </row>
    <row r="1837">
      <c r="A1837" s="2" t="s">
        <v>701</v>
      </c>
    </row>
    <row r="1838">
      <c r="A1838" s="11" t="s">
        <v>702</v>
      </c>
    </row>
    <row r="1839">
      <c r="A1839" s="11" t="s">
        <v>1088</v>
      </c>
    </row>
    <row r="1840">
      <c r="A1840" s="11" t="s">
        <v>561</v>
      </c>
    </row>
    <row r="1841">
      <c r="A1841" s="11" t="s">
        <v>1064</v>
      </c>
    </row>
    <row r="1842">
      <c r="A1842" s="11" t="s">
        <v>704</v>
      </c>
    </row>
    <row r="1843">
      <c r="A1843" s="11" t="s">
        <v>563</v>
      </c>
    </row>
    <row r="1844">
      <c r="A1844" s="11" t="s">
        <v>752</v>
      </c>
    </row>
    <row r="1845">
      <c r="A1845" s="11" t="s">
        <v>269</v>
      </c>
    </row>
    <row r="1846">
      <c r="A1846" s="11" t="s">
        <v>602</v>
      </c>
    </row>
    <row r="1847">
      <c r="A1847" s="11" t="s">
        <v>157</v>
      </c>
    </row>
    <row r="1848">
      <c r="A1848" s="11" t="s">
        <v>159</v>
      </c>
    </row>
    <row r="1849">
      <c r="A1849" s="11" t="s">
        <v>849</v>
      </c>
    </row>
    <row r="1850">
      <c r="A1850" s="11" t="s">
        <v>752</v>
      </c>
    </row>
    <row r="1851">
      <c r="A1851" s="11" t="s">
        <v>269</v>
      </c>
    </row>
    <row r="1852">
      <c r="A1852" s="11" t="s">
        <v>157</v>
      </c>
    </row>
    <row r="1853">
      <c r="A1853" s="11" t="s">
        <v>159</v>
      </c>
    </row>
    <row r="1854">
      <c r="A1854" s="11" t="s">
        <v>803</v>
      </c>
    </row>
    <row r="1855">
      <c r="A1855" s="11" t="s">
        <v>602</v>
      </c>
    </row>
    <row r="1856">
      <c r="A1856" s="3" t="s">
        <v>1103</v>
      </c>
    </row>
    <row r="1857">
      <c r="A1857" s="11" t="s">
        <v>1062</v>
      </c>
    </row>
    <row r="1858">
      <c r="A1858" s="11" t="s">
        <v>1068</v>
      </c>
    </row>
    <row r="1859">
      <c r="A1859" s="2" t="s">
        <v>701</v>
      </c>
    </row>
    <row r="1860">
      <c r="A1860" s="11" t="s">
        <v>1069</v>
      </c>
    </row>
    <row r="1861">
      <c r="A1861" s="11" t="s">
        <v>1072</v>
      </c>
    </row>
    <row r="1862">
      <c r="A1862" s="11" t="s">
        <v>1073</v>
      </c>
    </row>
    <row r="1863">
      <c r="A1863" s="11" t="s">
        <v>1064</v>
      </c>
    </row>
    <row r="1864">
      <c r="A1864" s="11" t="s">
        <v>900</v>
      </c>
    </row>
    <row r="1865">
      <c r="A1865" s="11" t="s">
        <v>498</v>
      </c>
    </row>
    <row r="1866">
      <c r="A1866" s="11" t="s">
        <v>704</v>
      </c>
    </row>
    <row r="1867">
      <c r="A1867" s="11" t="s">
        <v>1077</v>
      </c>
    </row>
    <row r="1868">
      <c r="A1868" s="11" t="s">
        <v>705</v>
      </c>
    </row>
    <row r="1869">
      <c r="A1869" s="11" t="s">
        <v>260</v>
      </c>
    </row>
    <row r="1870">
      <c r="A1870" s="11" t="s">
        <v>498</v>
      </c>
    </row>
    <row r="1871">
      <c r="A1871" s="11" t="s">
        <v>538</v>
      </c>
    </row>
    <row r="1872">
      <c r="A1872" s="11" t="s">
        <v>952</v>
      </c>
    </row>
    <row r="1873">
      <c r="A1873" s="11" t="s">
        <v>630</v>
      </c>
    </row>
    <row r="1874">
      <c r="A1874" s="11" t="s">
        <v>1109</v>
      </c>
    </row>
    <row r="1875">
      <c r="A1875" s="11" t="s">
        <v>1110</v>
      </c>
    </row>
    <row r="1876">
      <c r="A1876" s="11" t="s">
        <v>1111</v>
      </c>
    </row>
    <row r="1877">
      <c r="A1877" s="11" t="s">
        <v>689</v>
      </c>
    </row>
    <row r="1878">
      <c r="A1878" s="11" t="s">
        <v>630</v>
      </c>
    </row>
    <row r="1879">
      <c r="A1879" s="11" t="s">
        <v>476</v>
      </c>
    </row>
    <row r="1880">
      <c r="A1880" s="11" t="s">
        <v>631</v>
      </c>
    </row>
    <row r="1881">
      <c r="A1881" s="11" t="s">
        <v>483</v>
      </c>
    </row>
    <row r="1882">
      <c r="A1882" s="11" t="s">
        <v>1113</v>
      </c>
    </row>
    <row r="1883">
      <c r="A1883" s="11" t="s">
        <v>861</v>
      </c>
    </row>
    <row r="1884">
      <c r="A1884" s="11" t="s">
        <v>672</v>
      </c>
    </row>
    <row r="1885">
      <c r="A1885" s="11" t="s">
        <v>1114</v>
      </c>
    </row>
    <row r="1886">
      <c r="A1886" s="11" t="s">
        <v>637</v>
      </c>
    </row>
    <row r="1887">
      <c r="A1887" s="11" t="s">
        <v>1115</v>
      </c>
    </row>
    <row r="1888">
      <c r="A1888" s="11" t="s">
        <v>741</v>
      </c>
    </row>
    <row r="1889">
      <c r="A1889" s="11" t="s">
        <v>642</v>
      </c>
    </row>
    <row r="1890">
      <c r="A1890" s="11" t="s">
        <v>630</v>
      </c>
    </row>
    <row r="1891">
      <c r="A1891" s="11" t="s">
        <v>1109</v>
      </c>
    </row>
    <row r="1892">
      <c r="A1892" s="11" t="s">
        <v>1110</v>
      </c>
    </row>
    <row r="1893">
      <c r="A1893" s="11" t="s">
        <v>1111</v>
      </c>
    </row>
    <row r="1894">
      <c r="A1894" s="11" t="s">
        <v>689</v>
      </c>
    </row>
    <row r="1895">
      <c r="A1895" s="11" t="s">
        <v>630</v>
      </c>
    </row>
    <row r="1896">
      <c r="A1896" s="11" t="s">
        <v>476</v>
      </c>
    </row>
    <row r="1897">
      <c r="A1897" s="11" t="s">
        <v>631</v>
      </c>
    </row>
    <row r="1898">
      <c r="A1898" s="11" t="s">
        <v>483</v>
      </c>
    </row>
    <row r="1899">
      <c r="A1899" s="11" t="s">
        <v>1113</v>
      </c>
    </row>
    <row r="1900">
      <c r="A1900" s="11" t="s">
        <v>861</v>
      </c>
    </row>
    <row r="1901">
      <c r="A1901" s="11" t="s">
        <v>672</v>
      </c>
    </row>
    <row r="1902">
      <c r="A1902" s="11" t="s">
        <v>1114</v>
      </c>
    </row>
    <row r="1903">
      <c r="A1903" s="11" t="s">
        <v>637</v>
      </c>
    </row>
    <row r="1904">
      <c r="A1904" s="11" t="s">
        <v>1115</v>
      </c>
    </row>
    <row r="1905">
      <c r="A1905" s="11" t="s">
        <v>741</v>
      </c>
    </row>
    <row r="1906">
      <c r="A1906" s="11" t="s">
        <v>642</v>
      </c>
    </row>
    <row r="1907">
      <c r="A1907" s="3" t="s">
        <v>1117</v>
      </c>
    </row>
    <row r="1908">
      <c r="A1908" s="11" t="s">
        <v>1121</v>
      </c>
    </row>
    <row r="1909">
      <c r="A1909" s="11" t="s">
        <v>1069</v>
      </c>
    </row>
    <row r="1910">
      <c r="A1910" s="11" t="s">
        <v>1072</v>
      </c>
    </row>
    <row r="1911">
      <c r="A1911" s="11" t="s">
        <v>705</v>
      </c>
    </row>
    <row r="1912">
      <c r="A1912" s="3" t="s">
        <v>1123</v>
      </c>
    </row>
    <row r="1913">
      <c r="A1913" s="11" t="s">
        <v>1125</v>
      </c>
    </row>
    <row r="1914">
      <c r="A1914" s="3" t="s">
        <v>1128</v>
      </c>
    </row>
    <row r="1915">
      <c r="A1915" s="3" t="s">
        <v>315</v>
      </c>
    </row>
    <row r="1916">
      <c r="A1916" s="3" t="s">
        <v>61</v>
      </c>
    </row>
    <row r="1917">
      <c r="A1917" s="32" t="s">
        <v>1132</v>
      </c>
    </row>
    <row r="1918">
      <c r="A1918" s="3" t="s">
        <v>1134</v>
      </c>
    </row>
    <row r="1919">
      <c r="A1919" s="3" t="s">
        <v>316</v>
      </c>
    </row>
    <row r="1920">
      <c r="A1920" s="11" t="s">
        <v>1138</v>
      </c>
    </row>
    <row r="1921">
      <c r="A1921" s="11" t="s">
        <v>1141</v>
      </c>
    </row>
    <row r="1922">
      <c r="A1922" s="11" t="s">
        <v>395</v>
      </c>
    </row>
    <row r="1923">
      <c r="A1923" s="11" t="s">
        <v>630</v>
      </c>
    </row>
    <row r="1924">
      <c r="A1924" s="11" t="s">
        <v>893</v>
      </c>
    </row>
    <row r="1925">
      <c r="A1925" s="11" t="s">
        <v>968</v>
      </c>
    </row>
    <row r="1926">
      <c r="A1926" s="11" t="s">
        <v>91</v>
      </c>
    </row>
    <row r="1927">
      <c r="A1927" s="11" t="s">
        <v>138</v>
      </c>
    </row>
    <row r="1928">
      <c r="A1928" s="2" t="s">
        <v>1143</v>
      </c>
    </row>
    <row r="1929">
      <c r="A1929" s="11" t="s">
        <v>1144</v>
      </c>
    </row>
    <row r="1930">
      <c r="A1930" s="11" t="s">
        <v>508</v>
      </c>
    </row>
    <row r="1931">
      <c r="A1931" s="11" t="s">
        <v>1145</v>
      </c>
    </row>
    <row r="1932">
      <c r="A1932" s="11" t="s">
        <v>483</v>
      </c>
    </row>
    <row r="1933">
      <c r="A1933" s="11" t="s">
        <v>1023</v>
      </c>
    </row>
    <row r="1934">
      <c r="A1934" s="11" t="s">
        <v>751</v>
      </c>
    </row>
    <row r="1935">
      <c r="A1935" s="11" t="s">
        <v>1146</v>
      </c>
    </row>
    <row r="1936">
      <c r="A1936" s="11" t="s">
        <v>321</v>
      </c>
    </row>
    <row r="1937">
      <c r="A1937" s="11" t="s">
        <v>1147</v>
      </c>
    </row>
    <row r="1938">
      <c r="A1938" s="11" t="s">
        <v>1148</v>
      </c>
    </row>
    <row r="1939">
      <c r="A1939" s="11" t="s">
        <v>1149</v>
      </c>
    </row>
    <row r="1940">
      <c r="A1940" s="11" t="s">
        <v>300</v>
      </c>
    </row>
    <row r="1941">
      <c r="A1941" s="11" t="s">
        <v>803</v>
      </c>
    </row>
    <row r="1942">
      <c r="A1942" s="11" t="s">
        <v>602</v>
      </c>
    </row>
    <row r="1943">
      <c r="A1943" s="11" t="s">
        <v>854</v>
      </c>
    </row>
    <row r="1944">
      <c r="A1944" s="11" t="s">
        <v>758</v>
      </c>
    </row>
    <row r="1945">
      <c r="A1945" s="3" t="s">
        <v>43</v>
      </c>
    </row>
    <row r="1946">
      <c r="A1946" s="11" t="s">
        <v>388</v>
      </c>
    </row>
    <row r="1947">
      <c r="A1947" s="11" t="s">
        <v>263</v>
      </c>
    </row>
    <row r="1948">
      <c r="A1948" s="11" t="s">
        <v>532</v>
      </c>
    </row>
    <row r="1949">
      <c r="A1949" s="11" t="s">
        <v>972</v>
      </c>
    </row>
    <row r="1950">
      <c r="A1950" s="11" t="s">
        <v>880</v>
      </c>
    </row>
    <row r="1951">
      <c r="A1951" s="11" t="s">
        <v>280</v>
      </c>
    </row>
    <row r="1952">
      <c r="A1952" s="11" t="s">
        <v>965</v>
      </c>
    </row>
    <row r="1953">
      <c r="A1953" s="3" t="s">
        <v>50</v>
      </c>
    </row>
    <row r="1954">
      <c r="A1954" s="3" t="s">
        <v>46</v>
      </c>
    </row>
    <row r="1955">
      <c r="A1955" s="11" t="s">
        <v>376</v>
      </c>
    </row>
    <row r="1956">
      <c r="A1956" s="11" t="s">
        <v>295</v>
      </c>
    </row>
    <row r="1957">
      <c r="A1957" s="11" t="s">
        <v>847</v>
      </c>
    </row>
    <row r="1958">
      <c r="A1958" s="11" t="s">
        <v>679</v>
      </c>
    </row>
    <row r="1959">
      <c r="A1959" s="11" t="s">
        <v>803</v>
      </c>
    </row>
    <row r="1960">
      <c r="A1960" s="11" t="s">
        <v>758</v>
      </c>
    </row>
    <row r="1961">
      <c r="A1961" s="11" t="s">
        <v>157</v>
      </c>
    </row>
    <row r="1962">
      <c r="A1962" s="11" t="s">
        <v>159</v>
      </c>
    </row>
    <row r="1963">
      <c r="A1963" s="11" t="s">
        <v>679</v>
      </c>
    </row>
    <row r="1964">
      <c r="A1964" s="11" t="s">
        <v>803</v>
      </c>
    </row>
    <row r="1965">
      <c r="A1965" s="11" t="s">
        <v>949</v>
      </c>
    </row>
    <row r="1966">
      <c r="A1966" s="11" t="s">
        <v>758</v>
      </c>
    </row>
    <row r="1967">
      <c r="A1967" s="11" t="s">
        <v>803</v>
      </c>
    </row>
    <row r="1968">
      <c r="A1968" s="11" t="s">
        <v>602</v>
      </c>
    </row>
    <row r="1969">
      <c r="A1969" s="11" t="s">
        <v>854</v>
      </c>
    </row>
    <row r="1970">
      <c r="A1970" s="11" t="s">
        <v>758</v>
      </c>
    </row>
    <row r="1971">
      <c r="A1971" s="2" t="s">
        <v>507</v>
      </c>
    </row>
    <row r="1972">
      <c r="A1972" s="11" t="s">
        <v>1156</v>
      </c>
    </row>
    <row r="1973">
      <c r="A1973" s="11" t="s">
        <v>508</v>
      </c>
    </row>
    <row r="1974">
      <c r="A1974" s="11" t="s">
        <v>1157</v>
      </c>
    </row>
    <row r="1975">
      <c r="A1975" s="11" t="s">
        <v>1158</v>
      </c>
    </row>
    <row r="1976">
      <c r="A1976" s="11" t="s">
        <v>843</v>
      </c>
    </row>
    <row r="1977">
      <c r="A1977" s="11" t="s">
        <v>1159</v>
      </c>
    </row>
    <row r="1978">
      <c r="A1978" s="11" t="s">
        <v>836</v>
      </c>
    </row>
    <row r="1979">
      <c r="A1979" s="11" t="s">
        <v>803</v>
      </c>
    </row>
    <row r="1980">
      <c r="A1980" s="11" t="s">
        <v>752</v>
      </c>
    </row>
    <row r="1981">
      <c r="A1981" s="11" t="s">
        <v>157</v>
      </c>
    </row>
    <row r="1982">
      <c r="A1982" s="11" t="s">
        <v>803</v>
      </c>
    </row>
    <row r="1983">
      <c r="A1983" s="11" t="s">
        <v>1160</v>
      </c>
    </row>
    <row r="1984">
      <c r="A1984" s="11" t="s">
        <v>847</v>
      </c>
    </row>
    <row r="1985">
      <c r="A1985" s="11" t="s">
        <v>803</v>
      </c>
    </row>
    <row r="1986">
      <c r="A1986" s="11" t="s">
        <v>752</v>
      </c>
    </row>
    <row r="1987">
      <c r="A1987" s="11" t="s">
        <v>965</v>
      </c>
    </row>
    <row r="1988">
      <c r="A1988" s="11" t="s">
        <v>852</v>
      </c>
    </row>
    <row r="1989">
      <c r="A1989" s="11" t="s">
        <v>803</v>
      </c>
    </row>
    <row r="1990">
      <c r="A1990" s="11" t="s">
        <v>270</v>
      </c>
    </row>
    <row r="1991">
      <c r="A1991" s="11" t="s">
        <v>854</v>
      </c>
    </row>
    <row r="1992">
      <c r="A1992" s="11" t="s">
        <v>758</v>
      </c>
    </row>
    <row r="1993">
      <c r="A1993" s="11" t="s">
        <v>822</v>
      </c>
    </row>
    <row r="1994">
      <c r="A1994" s="11" t="s">
        <v>759</v>
      </c>
    </row>
    <row r="1995">
      <c r="A1995" s="11" t="s">
        <v>58</v>
      </c>
    </row>
    <row r="1996">
      <c r="A1996" s="11" t="s">
        <v>1164</v>
      </c>
    </row>
    <row r="1997">
      <c r="A1997" s="11" t="s">
        <v>1166</v>
      </c>
    </row>
    <row r="1998">
      <c r="A1998" s="3" t="s">
        <v>1167</v>
      </c>
    </row>
    <row r="1999">
      <c r="A1999" s="3" t="s">
        <v>1169</v>
      </c>
    </row>
    <row r="2000">
      <c r="A2000" s="11" t="s">
        <v>1062</v>
      </c>
    </row>
    <row r="2001">
      <c r="A2001" s="11" t="s">
        <v>1174</v>
      </c>
    </row>
    <row r="2002">
      <c r="A2002" s="11" t="s">
        <v>993</v>
      </c>
    </row>
    <row r="2003">
      <c r="A2003" s="11" t="s">
        <v>1145</v>
      </c>
    </row>
    <row r="2004">
      <c r="A2004" s="11" t="s">
        <v>1177</v>
      </c>
    </row>
    <row r="2005">
      <c r="A2005" s="11" t="s">
        <v>1178</v>
      </c>
    </row>
    <row r="2006">
      <c r="A2006" s="11" t="s">
        <v>1179</v>
      </c>
    </row>
    <row r="2007">
      <c r="A2007" s="11" t="s">
        <v>1088</v>
      </c>
    </row>
    <row r="2008">
      <c r="A2008" s="11" t="s">
        <v>456</v>
      </c>
    </row>
    <row r="2009">
      <c r="A2009" s="11" t="s">
        <v>741</v>
      </c>
    </row>
    <row r="2010">
      <c r="A2010" s="11" t="s">
        <v>597</v>
      </c>
    </row>
    <row r="2011">
      <c r="A2011" s="11" t="s">
        <v>822</v>
      </c>
    </row>
    <row r="2012">
      <c r="A2012" s="11" t="s">
        <v>1174</v>
      </c>
    </row>
    <row r="2013">
      <c r="A2013" s="11" t="s">
        <v>1145</v>
      </c>
    </row>
    <row r="2014">
      <c r="A2014" s="11" t="s">
        <v>1178</v>
      </c>
    </row>
    <row r="2015">
      <c r="A2015" s="11" t="s">
        <v>741</v>
      </c>
    </row>
    <row r="2016">
      <c r="A2016" s="11" t="s">
        <v>1088</v>
      </c>
    </row>
    <row r="2017">
      <c r="A2017" s="11" t="s">
        <v>1181</v>
      </c>
    </row>
    <row r="2018">
      <c r="A2018" s="11" t="s">
        <v>960</v>
      </c>
    </row>
    <row r="2019">
      <c r="A2019" s="11" t="s">
        <v>365</v>
      </c>
    </row>
    <row r="2020">
      <c r="A2020" s="11" t="s">
        <v>1185</v>
      </c>
    </row>
    <row r="2021">
      <c r="A2021" s="11" t="s">
        <v>630</v>
      </c>
    </row>
    <row r="2022">
      <c r="A2022" s="11" t="s">
        <v>456</v>
      </c>
    </row>
    <row r="2023">
      <c r="A2023" s="11" t="s">
        <v>597</v>
      </c>
    </row>
    <row r="2024">
      <c r="A2024" s="11" t="s">
        <v>759</v>
      </c>
    </row>
    <row r="2025">
      <c r="A2025" s="11" t="s">
        <v>1179</v>
      </c>
    </row>
    <row r="2026">
      <c r="A2026" s="11" t="s">
        <v>993</v>
      </c>
    </row>
    <row r="2027">
      <c r="A2027" s="11" t="s">
        <v>1177</v>
      </c>
    </row>
    <row r="2028">
      <c r="A2028" s="11" t="s">
        <v>767</v>
      </c>
    </row>
    <row r="2029">
      <c r="A2029" s="11" t="s">
        <v>498</v>
      </c>
    </row>
    <row r="2030">
      <c r="A2030" s="11" t="s">
        <v>1192</v>
      </c>
    </row>
    <row r="2031">
      <c r="A2031" s="11" t="s">
        <v>1194</v>
      </c>
    </row>
    <row r="2032">
      <c r="A2032" s="11" t="s">
        <v>1018</v>
      </c>
    </row>
    <row r="2033">
      <c r="A2033" s="11" t="s">
        <v>1196</v>
      </c>
    </row>
    <row r="2034">
      <c r="A2034" s="11" t="s">
        <v>705</v>
      </c>
    </row>
    <row r="2035">
      <c r="A2035" s="11" t="s">
        <v>1197</v>
      </c>
    </row>
    <row r="2036">
      <c r="A2036" s="11" t="s">
        <v>765</v>
      </c>
    </row>
    <row r="2037">
      <c r="A2037" s="11" t="s">
        <v>1068</v>
      </c>
    </row>
    <row r="2038">
      <c r="A2038" s="11" t="s">
        <v>1020</v>
      </c>
    </row>
    <row r="2039">
      <c r="A2039" s="11" t="s">
        <v>1200</v>
      </c>
    </row>
    <row r="2040">
      <c r="A2040" s="11" t="s">
        <v>1202</v>
      </c>
    </row>
    <row r="2041">
      <c r="A2041" s="11" t="s">
        <v>1204</v>
      </c>
    </row>
    <row r="2042">
      <c r="A2042" s="11" t="s">
        <v>1147</v>
      </c>
    </row>
    <row r="2043">
      <c r="A2043" s="11" t="s">
        <v>969</v>
      </c>
    </row>
    <row r="2044">
      <c r="A2044" s="11" t="s">
        <v>1206</v>
      </c>
    </row>
    <row r="2045">
      <c r="A2045" s="11" t="s">
        <v>1208</v>
      </c>
    </row>
    <row r="2046">
      <c r="A2046" s="11" t="s">
        <v>925</v>
      </c>
    </row>
    <row r="2047">
      <c r="A2047" s="11" t="s">
        <v>1209</v>
      </c>
    </row>
    <row r="2048">
      <c r="A2048" s="11" t="s">
        <v>1210</v>
      </c>
    </row>
    <row r="2049">
      <c r="A2049" s="11" t="s">
        <v>1055</v>
      </c>
    </row>
    <row r="2050">
      <c r="A2050" s="11" t="s">
        <v>1211</v>
      </c>
    </row>
    <row r="2051">
      <c r="A2051" s="11" t="s">
        <v>1213</v>
      </c>
    </row>
    <row r="2052">
      <c r="A2052" s="11" t="s">
        <v>1214</v>
      </c>
    </row>
    <row r="2053">
      <c r="A2053" s="11" t="s">
        <v>1041</v>
      </c>
    </row>
    <row r="2054">
      <c r="A2054" s="11" t="s">
        <v>849</v>
      </c>
    </row>
    <row r="2055">
      <c r="A2055" s="11" t="s">
        <v>954</v>
      </c>
    </row>
    <row r="2056">
      <c r="A2056" s="11" t="s">
        <v>1215</v>
      </c>
    </row>
    <row r="2057">
      <c r="A2057" s="11" t="s">
        <v>1216</v>
      </c>
    </row>
    <row r="2058">
      <c r="A2058" s="11" t="s">
        <v>1159</v>
      </c>
    </row>
    <row r="2059">
      <c r="A2059" s="11" t="s">
        <v>1217</v>
      </c>
    </row>
    <row r="2060">
      <c r="A2060" s="11" t="s">
        <v>763</v>
      </c>
    </row>
    <row r="2061">
      <c r="A2061" s="11" t="s">
        <v>937</v>
      </c>
    </row>
    <row r="2062">
      <c r="A2062" s="11" t="s">
        <v>1219</v>
      </c>
    </row>
    <row r="2063">
      <c r="A2063" s="11" t="s">
        <v>866</v>
      </c>
    </row>
    <row r="2064">
      <c r="A2064" s="2" t="s">
        <v>1111</v>
      </c>
    </row>
    <row r="2065">
      <c r="A2065" s="11" t="s">
        <v>796</v>
      </c>
    </row>
    <row r="2066">
      <c r="A2066" s="11" t="s">
        <v>1220</v>
      </c>
    </row>
    <row r="2067">
      <c r="A2067" s="33" t="s">
        <v>749</v>
      </c>
    </row>
    <row r="2068">
      <c r="A2068" s="11" t="s">
        <v>770</v>
      </c>
    </row>
    <row r="2069">
      <c r="A2069" s="11" t="s">
        <v>929</v>
      </c>
    </row>
    <row r="2070">
      <c r="A2070" s="11" t="s">
        <v>984</v>
      </c>
    </row>
    <row r="2071">
      <c r="A2071" s="11" t="s">
        <v>1035</v>
      </c>
    </row>
    <row r="2072">
      <c r="A2072" s="11" t="s">
        <v>1223</v>
      </c>
    </row>
    <row r="2073">
      <c r="A2073" s="11" t="s">
        <v>1224</v>
      </c>
    </row>
    <row r="2074">
      <c r="A2074" s="11" t="s">
        <v>1225</v>
      </c>
    </row>
    <row r="2075">
      <c r="A2075" s="11" t="s">
        <v>1226</v>
      </c>
    </row>
    <row r="2076">
      <c r="A2076" s="11" t="s">
        <v>1227</v>
      </c>
    </row>
    <row r="2077">
      <c r="A2077" s="33" t="s">
        <v>1228</v>
      </c>
    </row>
    <row r="2078">
      <c r="A2078" s="11" t="s">
        <v>524</v>
      </c>
    </row>
    <row r="2079">
      <c r="A2079" s="11" t="s">
        <v>1158</v>
      </c>
    </row>
    <row r="2080">
      <c r="A2080" s="11" t="s">
        <v>1231</v>
      </c>
    </row>
    <row r="2081">
      <c r="A2081" s="11" t="s">
        <v>1232</v>
      </c>
    </row>
    <row r="2082">
      <c r="A2082" s="11" t="s">
        <v>891</v>
      </c>
    </row>
    <row r="2083">
      <c r="A2083" s="11" t="s">
        <v>1234</v>
      </c>
    </row>
    <row r="2084">
      <c r="A2084" s="11" t="s">
        <v>1235</v>
      </c>
    </row>
    <row r="2085">
      <c r="A2085" s="11" t="s">
        <v>1237</v>
      </c>
    </row>
    <row r="2086">
      <c r="A2086" s="11" t="s">
        <v>1239</v>
      </c>
    </row>
    <row r="2087">
      <c r="A2087" s="3" t="s">
        <v>628</v>
      </c>
    </row>
    <row r="2088">
      <c r="A2088" s="11" t="s">
        <v>822</v>
      </c>
    </row>
    <row r="2089">
      <c r="A2089" s="2" t="s">
        <v>1143</v>
      </c>
    </row>
    <row r="2090">
      <c r="A2090" s="11" t="s">
        <v>759</v>
      </c>
    </row>
    <row r="2091">
      <c r="A2091" s="11" t="s">
        <v>1005</v>
      </c>
    </row>
    <row r="2092">
      <c r="A2092" s="11" t="s">
        <v>1242</v>
      </c>
    </row>
    <row r="2093">
      <c r="A2093" s="11" t="s">
        <v>1232</v>
      </c>
    </row>
    <row r="2094">
      <c r="A2094" s="11" t="s">
        <v>1243</v>
      </c>
    </row>
    <row r="2095">
      <c r="A2095" s="11" t="s">
        <v>1234</v>
      </c>
    </row>
    <row r="2096">
      <c r="A2096" s="11" t="s">
        <v>796</v>
      </c>
    </row>
    <row r="2097">
      <c r="A2097" s="11" t="s">
        <v>597</v>
      </c>
    </row>
    <row r="2098">
      <c r="A2098" s="11" t="s">
        <v>1159</v>
      </c>
    </row>
    <row r="2099">
      <c r="A2099" s="11" t="s">
        <v>960</v>
      </c>
    </row>
    <row r="2100">
      <c r="A2100" s="3" t="s">
        <v>1244</v>
      </c>
    </row>
    <row r="2101">
      <c r="A2101" s="2" t="s">
        <v>572</v>
      </c>
    </row>
    <row r="2102">
      <c r="A2102" s="2" t="s">
        <v>644</v>
      </c>
    </row>
    <row r="2103">
      <c r="A2103" s="2" t="s">
        <v>1113</v>
      </c>
    </row>
    <row r="2104">
      <c r="A2104" s="2" t="s">
        <v>1248</v>
      </c>
    </row>
    <row r="2105">
      <c r="A2105" s="2" t="s">
        <v>1016</v>
      </c>
    </row>
    <row r="2106">
      <c r="A2106" s="2" t="s">
        <v>716</v>
      </c>
    </row>
    <row r="2107">
      <c r="A2107" s="2" t="s">
        <v>733</v>
      </c>
    </row>
    <row r="2108">
      <c r="A2108" s="2" t="s">
        <v>416</v>
      </c>
    </row>
    <row r="2109">
      <c r="A2109" s="2" t="s">
        <v>1111</v>
      </c>
    </row>
    <row r="2110">
      <c r="A2110" s="2" t="s">
        <v>490</v>
      </c>
    </row>
    <row r="2111">
      <c r="A2111" s="2" t="s">
        <v>832</v>
      </c>
    </row>
    <row r="2112">
      <c r="A2112" s="2" t="s">
        <v>1149</v>
      </c>
    </row>
    <row r="2113">
      <c r="A2113" s="3" t="s">
        <v>1249</v>
      </c>
    </row>
    <row r="2114">
      <c r="A2114" s="3" t="s">
        <v>1252</v>
      </c>
    </row>
    <row r="2115">
      <c r="A2115" s="3" t="s">
        <v>1254</v>
      </c>
    </row>
    <row r="2116">
      <c r="A2116" s="3" t="s">
        <v>1256</v>
      </c>
    </row>
    <row r="2117">
      <c r="A2117" s="3" t="s">
        <v>1258</v>
      </c>
    </row>
    <row r="2118">
      <c r="A2118" s="3" t="s">
        <v>1260</v>
      </c>
    </row>
    <row r="2119">
      <c r="A2119" s="3" t="s">
        <v>1262</v>
      </c>
    </row>
    <row r="2120">
      <c r="A2120" s="3" t="s">
        <v>1265</v>
      </c>
    </row>
    <row r="2121">
      <c r="A2121" s="3" t="s">
        <v>1267</v>
      </c>
    </row>
    <row r="2122">
      <c r="A2122" s="2" t="s">
        <v>572</v>
      </c>
    </row>
    <row r="2123">
      <c r="A2123" s="2" t="s">
        <v>799</v>
      </c>
    </row>
    <row r="2124">
      <c r="A2124" s="2" t="s">
        <v>644</v>
      </c>
    </row>
    <row r="2125">
      <c r="A2125" s="2" t="s">
        <v>549</v>
      </c>
    </row>
    <row r="2126">
      <c r="A2126" s="2" t="s">
        <v>1269</v>
      </c>
    </row>
    <row r="2127">
      <c r="A2127" s="2" t="s">
        <v>866</v>
      </c>
    </row>
    <row r="2128">
      <c r="A2128" s="2" t="s">
        <v>557</v>
      </c>
    </row>
    <row r="2129">
      <c r="A2129" s="2" t="s">
        <v>588</v>
      </c>
    </row>
    <row r="2130">
      <c r="A2130" s="2" t="s">
        <v>1055</v>
      </c>
    </row>
    <row r="2131">
      <c r="A2131" s="2" t="s">
        <v>462</v>
      </c>
    </row>
    <row r="2132">
      <c r="A2132" s="2" t="s">
        <v>1270</v>
      </c>
    </row>
    <row r="2133">
      <c r="A2133" s="2" t="s">
        <v>1239</v>
      </c>
    </row>
    <row r="2134">
      <c r="A2134" s="3" t="s">
        <v>1271</v>
      </c>
    </row>
    <row r="2135">
      <c r="A2135" s="2" t="s">
        <v>449</v>
      </c>
    </row>
    <row r="2136">
      <c r="A2136" s="3" t="s">
        <v>1274</v>
      </c>
    </row>
    <row r="2137">
      <c r="A2137" s="2" t="s">
        <v>1062</v>
      </c>
    </row>
    <row r="2138">
      <c r="A2138" s="2" t="s">
        <v>993</v>
      </c>
    </row>
    <row r="2139">
      <c r="A2139" s="2" t="s">
        <v>929</v>
      </c>
    </row>
    <row r="2140">
      <c r="A2140" s="2" t="s">
        <v>1088</v>
      </c>
    </row>
    <row r="2141">
      <c r="A2141" s="2" t="s">
        <v>1269</v>
      </c>
    </row>
    <row r="2142">
      <c r="A2142" s="2" t="s">
        <v>1231</v>
      </c>
    </row>
    <row r="2143">
      <c r="A2143" s="2" t="s">
        <v>1181</v>
      </c>
    </row>
    <row r="2144">
      <c r="A2144" s="2" t="s">
        <v>1074</v>
      </c>
    </row>
    <row r="2145">
      <c r="A2145" s="2" t="s">
        <v>906</v>
      </c>
    </row>
    <row r="2146">
      <c r="A2146" s="2" t="s">
        <v>704</v>
      </c>
    </row>
    <row r="2147">
      <c r="A2147" s="2" t="s">
        <v>1077</v>
      </c>
    </row>
    <row r="2148">
      <c r="A2148" s="2" t="s">
        <v>705</v>
      </c>
    </row>
    <row r="2149">
      <c r="A2149" s="3" t="s">
        <v>1277</v>
      </c>
    </row>
    <row r="2150">
      <c r="A2150" s="2" t="s">
        <v>802</v>
      </c>
    </row>
    <row r="2151">
      <c r="A2151" s="2" t="s">
        <v>680</v>
      </c>
    </row>
    <row r="2152">
      <c r="A2152" s="2" t="s">
        <v>965</v>
      </c>
    </row>
    <row r="2153">
      <c r="A2153" s="2" t="s">
        <v>680</v>
      </c>
    </row>
    <row r="2154">
      <c r="A2154" s="2" t="s">
        <v>752</v>
      </c>
    </row>
    <row r="2155">
      <c r="A2155" s="2" t="s">
        <v>1125</v>
      </c>
    </row>
    <row r="2156">
      <c r="A2156" s="2" t="s">
        <v>376</v>
      </c>
    </row>
    <row r="2157">
      <c r="A2157" s="2" t="s">
        <v>295</v>
      </c>
    </row>
    <row r="2158">
      <c r="A2158" s="2" t="s">
        <v>847</v>
      </c>
    </row>
    <row r="2159">
      <c r="A2159" s="2" t="s">
        <v>954</v>
      </c>
    </row>
    <row r="2160">
      <c r="A2160" s="2" t="s">
        <v>1103</v>
      </c>
    </row>
    <row r="2161">
      <c r="A2161" s="2" t="s">
        <v>280</v>
      </c>
    </row>
    <row r="2162">
      <c r="A2162" s="2" t="s">
        <v>977</v>
      </c>
    </row>
    <row r="2163">
      <c r="A2163" s="2" t="s">
        <v>1081</v>
      </c>
    </row>
    <row r="2164">
      <c r="A2164" s="2" t="s">
        <v>676</v>
      </c>
    </row>
    <row r="2165">
      <c r="A2165" s="3" t="s">
        <v>1280</v>
      </c>
    </row>
    <row r="2166">
      <c r="A2166" s="2" t="s">
        <v>1062</v>
      </c>
    </row>
    <row r="2167">
      <c r="A2167" s="2" t="s">
        <v>1285</v>
      </c>
    </row>
    <row r="2168">
      <c r="A2168" s="2" t="s">
        <v>1286</v>
      </c>
    </row>
    <row r="2169">
      <c r="A2169" s="2" t="s">
        <v>702</v>
      </c>
    </row>
    <row r="2170">
      <c r="A2170" s="2" t="s">
        <v>1110</v>
      </c>
    </row>
    <row r="2171">
      <c r="A2171" s="2" t="s">
        <v>767</v>
      </c>
    </row>
    <row r="2172">
      <c r="A2172" s="2" t="s">
        <v>724</v>
      </c>
    </row>
    <row r="2173">
      <c r="A2173" s="2" t="s">
        <v>639</v>
      </c>
    </row>
    <row r="2174">
      <c r="A2174" s="2" t="s">
        <v>907</v>
      </c>
    </row>
    <row r="2175">
      <c r="A2175" s="2" t="s">
        <v>1060</v>
      </c>
    </row>
    <row r="2176">
      <c r="A2176" s="2" t="s">
        <v>492</v>
      </c>
    </row>
    <row r="2177">
      <c r="A2177" s="2" t="s">
        <v>719</v>
      </c>
    </row>
    <row r="2178">
      <c r="A2178" s="2" t="s">
        <v>266</v>
      </c>
    </row>
    <row r="2179">
      <c r="A2179" s="2" t="s">
        <v>803</v>
      </c>
    </row>
    <row r="2180">
      <c r="A2180" s="2" t="s">
        <v>576</v>
      </c>
    </row>
    <row r="2181">
      <c r="A2181" s="2" t="s">
        <v>948</v>
      </c>
    </row>
    <row r="2182">
      <c r="A2182" s="2" t="s">
        <v>157</v>
      </c>
    </row>
    <row r="2183">
      <c r="A2183" s="2" t="s">
        <v>266</v>
      </c>
    </row>
    <row r="2184">
      <c r="A2184" s="2" t="s">
        <v>770</v>
      </c>
    </row>
    <row r="2185">
      <c r="A2185" s="2" t="s">
        <v>576</v>
      </c>
    </row>
    <row r="2186">
      <c r="A2186" s="2" t="s">
        <v>646</v>
      </c>
    </row>
    <row r="2187">
      <c r="A2187" s="2" t="s">
        <v>977</v>
      </c>
    </row>
    <row r="2188">
      <c r="A2188" s="2" t="s">
        <v>602</v>
      </c>
    </row>
    <row r="2189">
      <c r="A2189" s="2" t="s">
        <v>966</v>
      </c>
    </row>
    <row r="2190">
      <c r="A2190" s="3" t="s">
        <v>1289</v>
      </c>
    </row>
    <row r="2191">
      <c r="A2191" s="3" t="s">
        <v>1291</v>
      </c>
    </row>
    <row r="2192">
      <c r="A2192" s="3" t="s">
        <v>1293</v>
      </c>
    </row>
    <row r="2193">
      <c r="A2193" s="2" t="s">
        <v>1211</v>
      </c>
    </row>
    <row r="2194">
      <c r="A2194" s="2" t="s">
        <v>1094</v>
      </c>
    </row>
    <row r="2195">
      <c r="A2195" s="2" t="s">
        <v>750</v>
      </c>
    </row>
    <row r="2196">
      <c r="A2196" s="2" t="s">
        <v>341</v>
      </c>
    </row>
    <row r="2197">
      <c r="A2197" s="2" t="s">
        <v>1070</v>
      </c>
    </row>
    <row r="2198">
      <c r="A2198" s="2" t="s">
        <v>1269</v>
      </c>
    </row>
    <row r="2199">
      <c r="A2199" s="2" t="s">
        <v>1296</v>
      </c>
    </row>
    <row r="2200">
      <c r="A2200" s="2" t="s">
        <v>985</v>
      </c>
    </row>
    <row r="2201">
      <c r="A2201" s="2" t="s">
        <v>1032</v>
      </c>
    </row>
    <row r="2202">
      <c r="A2202" s="2" t="s">
        <v>1235</v>
      </c>
    </row>
    <row r="2203">
      <c r="A2203" s="2" t="s">
        <v>547</v>
      </c>
    </row>
    <row r="2204">
      <c r="A2204" s="2" t="s">
        <v>810</v>
      </c>
    </row>
    <row r="2205">
      <c r="A2205" s="2" t="s">
        <v>720</v>
      </c>
    </row>
    <row r="2206">
      <c r="A2206" s="2" t="s">
        <v>644</v>
      </c>
    </row>
    <row r="2207">
      <c r="A2207" s="2" t="s">
        <v>483</v>
      </c>
    </row>
    <row r="2208">
      <c r="A2208" s="2" t="s">
        <v>1005</v>
      </c>
    </row>
    <row r="2209">
      <c r="A2209" s="2" t="s">
        <v>968</v>
      </c>
    </row>
    <row r="2210">
      <c r="A2210" s="2" t="s">
        <v>1088</v>
      </c>
    </row>
    <row r="2211">
      <c r="A2211" s="2" t="s">
        <v>1298</v>
      </c>
    </row>
    <row r="2212">
      <c r="A2212" s="2" t="s">
        <v>1072</v>
      </c>
    </row>
    <row r="2213">
      <c r="A2213" s="2" t="s">
        <v>1237</v>
      </c>
    </row>
    <row r="2214">
      <c r="A2214" s="2" t="s">
        <v>705</v>
      </c>
    </row>
    <row r="2215">
      <c r="A2215" s="2" t="s">
        <v>919</v>
      </c>
    </row>
    <row r="2216">
      <c r="A2216" s="2" t="s">
        <v>1149</v>
      </c>
    </row>
    <row r="2217">
      <c r="A2217" s="11" t="s">
        <v>1138</v>
      </c>
    </row>
    <row r="2218">
      <c r="A2218" s="11" t="s">
        <v>631</v>
      </c>
    </row>
    <row r="2219">
      <c r="A2219" s="11" t="s">
        <v>1177</v>
      </c>
    </row>
    <row r="2220">
      <c r="A2220" s="11" t="s">
        <v>1300</v>
      </c>
    </row>
    <row r="2221">
      <c r="A2221" s="11" t="s">
        <v>1269</v>
      </c>
    </row>
    <row r="2222">
      <c r="A2222" s="11" t="s">
        <v>456</v>
      </c>
    </row>
    <row r="2223">
      <c r="A2223" s="11" t="s">
        <v>575</v>
      </c>
    </row>
    <row r="2224">
      <c r="A2224" s="11" t="s">
        <v>694</v>
      </c>
    </row>
    <row r="2225">
      <c r="A2225" s="11" t="s">
        <v>705</v>
      </c>
    </row>
    <row r="2226">
      <c r="A2226" s="11" t="s">
        <v>1270</v>
      </c>
    </row>
    <row r="2227">
      <c r="A2227" s="11" t="s">
        <v>639</v>
      </c>
    </row>
    <row r="2228">
      <c r="A2228" s="11" t="s">
        <v>1301</v>
      </c>
    </row>
    <row r="2229">
      <c r="A2229" s="11" t="s">
        <v>591</v>
      </c>
    </row>
    <row r="2230">
      <c r="A2230" s="11" t="s">
        <v>631</v>
      </c>
    </row>
    <row r="2231">
      <c r="A2231" s="11" t="s">
        <v>1302</v>
      </c>
    </row>
    <row r="2232">
      <c r="A2232" s="11" t="s">
        <v>337</v>
      </c>
    </row>
    <row r="2233">
      <c r="A2233" s="11" t="s">
        <v>1113</v>
      </c>
    </row>
    <row r="2234">
      <c r="A2234" s="11" t="s">
        <v>1303</v>
      </c>
    </row>
    <row r="2235">
      <c r="A2235" s="11" t="s">
        <v>359</v>
      </c>
    </row>
    <row r="2236">
      <c r="A2236" s="11" t="s">
        <v>637</v>
      </c>
    </row>
    <row r="2237">
      <c r="A2237" s="11" t="s">
        <v>371</v>
      </c>
    </row>
    <row r="2238">
      <c r="A2238" s="11" t="s">
        <v>1304</v>
      </c>
    </row>
    <row r="2239">
      <c r="A2239" s="11" t="s">
        <v>575</v>
      </c>
    </row>
    <row r="2240">
      <c r="A2240" s="11" t="s">
        <v>1305</v>
      </c>
    </row>
    <row r="2241">
      <c r="A2241" s="11" t="s">
        <v>694</v>
      </c>
    </row>
    <row r="2242">
      <c r="A2242" s="11" t="s">
        <v>1270</v>
      </c>
    </row>
    <row r="2243">
      <c r="A2243" s="11" t="s">
        <v>639</v>
      </c>
    </row>
    <row r="2244">
      <c r="A2244" s="11" t="s">
        <v>404</v>
      </c>
    </row>
    <row r="2245">
      <c r="A2245" s="11" t="s">
        <v>1301</v>
      </c>
    </row>
    <row r="2246">
      <c r="A2246" s="11" t="s">
        <v>642</v>
      </c>
    </row>
    <row r="2247">
      <c r="A2247" s="11" t="s">
        <v>1148</v>
      </c>
    </row>
    <row r="2248">
      <c r="A2248" s="3" t="s">
        <v>1306</v>
      </c>
    </row>
    <row r="2249">
      <c r="A2249" s="3" t="s">
        <v>1309</v>
      </c>
    </row>
    <row r="2250">
      <c r="A2250" s="3" t="s">
        <v>1311</v>
      </c>
    </row>
    <row r="2251">
      <c r="A2251" s="3" t="s">
        <v>1313</v>
      </c>
    </row>
    <row r="2252">
      <c r="A2252" s="3" t="s">
        <v>1316</v>
      </c>
    </row>
    <row r="2253">
      <c r="A2253" s="3" t="s">
        <v>1319</v>
      </c>
    </row>
    <row r="2254">
      <c r="A2254" s="3" t="s">
        <v>1321</v>
      </c>
    </row>
    <row r="2255">
      <c r="A2255" s="3" t="s">
        <v>614</v>
      </c>
    </row>
    <row r="2256">
      <c r="A2256" s="3" t="s">
        <v>1325</v>
      </c>
    </row>
    <row r="2257">
      <c r="A2257" s="3" t="s">
        <v>1328</v>
      </c>
    </row>
    <row r="2258">
      <c r="A2258" s="3" t="s">
        <v>1331</v>
      </c>
    </row>
    <row r="2259">
      <c r="A2259" s="3" t="s">
        <v>1333</v>
      </c>
    </row>
    <row r="2260">
      <c r="A2260" s="2" t="s">
        <v>355</v>
      </c>
    </row>
    <row r="2261">
      <c r="A2261" s="2" t="s">
        <v>1269</v>
      </c>
    </row>
    <row r="2262">
      <c r="A2262" s="2" t="s">
        <v>482</v>
      </c>
    </row>
    <row r="2263">
      <c r="A2263" s="2" t="s">
        <v>1181</v>
      </c>
    </row>
    <row r="2264">
      <c r="A2264" s="2" t="s">
        <v>1096</v>
      </c>
    </row>
    <row r="2265">
      <c r="A2265" s="2" t="s">
        <v>1336</v>
      </c>
    </row>
    <row r="2266">
      <c r="A2266" s="2" t="s">
        <v>906</v>
      </c>
    </row>
    <row r="2267">
      <c r="A2267" s="2" t="s">
        <v>768</v>
      </c>
    </row>
    <row r="2268">
      <c r="A2268" s="2" t="s">
        <v>796</v>
      </c>
    </row>
    <row r="2269">
      <c r="A2269" s="2" t="s">
        <v>490</v>
      </c>
    </row>
    <row r="2270">
      <c r="A2270" s="2" t="s">
        <v>447</v>
      </c>
    </row>
    <row r="2271">
      <c r="A2271" s="2" t="s">
        <v>1197</v>
      </c>
    </row>
    <row r="2272">
      <c r="A2272" s="11" t="s">
        <v>957</v>
      </c>
    </row>
    <row r="2273">
      <c r="A2273" s="11" t="s">
        <v>770</v>
      </c>
    </row>
    <row r="2274">
      <c r="A2274" s="11" t="s">
        <v>1269</v>
      </c>
    </row>
    <row r="2275">
      <c r="A2275" s="11" t="s">
        <v>482</v>
      </c>
    </row>
    <row r="2276">
      <c r="A2276" s="11" t="s">
        <v>864</v>
      </c>
    </row>
    <row r="2277">
      <c r="A2277" s="11" t="s">
        <v>1075</v>
      </c>
    </row>
    <row r="2278">
      <c r="A2278" s="11" t="s">
        <v>900</v>
      </c>
    </row>
    <row r="2279">
      <c r="A2279" s="11" t="s">
        <v>456</v>
      </c>
    </row>
    <row r="2280">
      <c r="A2280" s="11" t="s">
        <v>1339</v>
      </c>
    </row>
    <row r="2281">
      <c r="A2281" s="11" t="s">
        <v>1340</v>
      </c>
    </row>
    <row r="2282">
      <c r="A2282" s="11" t="s">
        <v>1197</v>
      </c>
    </row>
    <row r="2283">
      <c r="A2283" s="11" t="s">
        <v>960</v>
      </c>
    </row>
    <row r="2284">
      <c r="A2284" s="2" t="s">
        <v>1341</v>
      </c>
    </row>
    <row r="2285">
      <c r="A2285" s="2" t="s">
        <v>861</v>
      </c>
    </row>
    <row r="2286">
      <c r="A2286" s="2" t="s">
        <v>1210</v>
      </c>
    </row>
    <row r="2287">
      <c r="A2287" s="2" t="s">
        <v>1296</v>
      </c>
    </row>
    <row r="2288">
      <c r="A2288" s="2" t="s">
        <v>1033</v>
      </c>
    </row>
    <row r="2289">
      <c r="A2289" s="2" t="s">
        <v>970</v>
      </c>
    </row>
    <row r="2290">
      <c r="A2290" s="2" t="s">
        <v>1343</v>
      </c>
    </row>
    <row r="2291">
      <c r="A2291" s="2" t="s">
        <v>960</v>
      </c>
    </row>
    <row r="2292">
      <c r="A2292" s="3" t="s">
        <v>1344</v>
      </c>
    </row>
    <row r="2293">
      <c r="A2293" s="3" t="s">
        <v>644</v>
      </c>
    </row>
    <row r="2294">
      <c r="A2294" s="3" t="s">
        <v>1068</v>
      </c>
    </row>
    <row r="2295">
      <c r="A2295" s="3" t="s">
        <v>561</v>
      </c>
    </row>
    <row r="2296">
      <c r="A2296" s="3" t="s">
        <v>716</v>
      </c>
    </row>
    <row r="2297">
      <c r="A2297" s="3" t="s">
        <v>1234</v>
      </c>
    </row>
    <row r="2298">
      <c r="A2298" s="3" t="s">
        <v>1346</v>
      </c>
    </row>
    <row r="2299">
      <c r="A2299" s="3" t="s">
        <v>602</v>
      </c>
    </row>
    <row r="2300">
      <c r="A2300" s="3" t="s">
        <v>748</v>
      </c>
    </row>
    <row r="2301">
      <c r="A2301" s="3" t="s">
        <v>647</v>
      </c>
    </row>
    <row r="2302">
      <c r="A2302" s="3" t="s">
        <v>648</v>
      </c>
    </row>
    <row r="2303">
      <c r="A2303" s="3" t="s">
        <v>724</v>
      </c>
    </row>
    <row r="2304">
      <c r="A2304" s="11" t="s">
        <v>1138</v>
      </c>
    </row>
    <row r="2305">
      <c r="A2305" s="3" t="s">
        <v>1348</v>
      </c>
    </row>
    <row r="2306">
      <c r="A2306" s="11" t="s">
        <v>537</v>
      </c>
    </row>
    <row r="2307">
      <c r="A2307" s="11" t="s">
        <v>1035</v>
      </c>
    </row>
    <row r="2308">
      <c r="A2308" s="11" t="s">
        <v>880</v>
      </c>
    </row>
    <row r="2309">
      <c r="A2309" s="11" t="s">
        <v>881</v>
      </c>
    </row>
    <row r="2310">
      <c r="A2310" s="11" t="s">
        <v>602</v>
      </c>
    </row>
    <row r="2311">
      <c r="A2311" s="11" t="s">
        <v>948</v>
      </c>
    </row>
    <row r="2312">
      <c r="A2312" s="11" t="s">
        <v>1036</v>
      </c>
    </row>
    <row r="2313">
      <c r="A2313" s="11" t="s">
        <v>758</v>
      </c>
    </row>
    <row r="2314">
      <c r="A2314" s="11" t="s">
        <v>153</v>
      </c>
    </row>
    <row r="2315">
      <c r="A2315" s="11" t="s">
        <v>355</v>
      </c>
    </row>
    <row r="2316">
      <c r="A2316" s="11" t="s">
        <v>368</v>
      </c>
    </row>
    <row r="2317">
      <c r="A2317" s="11" t="s">
        <v>342</v>
      </c>
    </row>
    <row r="2318">
      <c r="A2318" s="11" t="s">
        <v>866</v>
      </c>
    </row>
    <row r="2319">
      <c r="A2319" s="11" t="s">
        <v>1350</v>
      </c>
    </row>
    <row r="2320">
      <c r="A2320" s="11" t="s">
        <v>740</v>
      </c>
    </row>
    <row r="2321">
      <c r="A2321" s="11" t="s">
        <v>741</v>
      </c>
    </row>
    <row r="2322">
      <c r="A2322" s="11" t="s">
        <v>1351</v>
      </c>
    </row>
    <row r="2323">
      <c r="A2323" s="11" t="s">
        <v>363</v>
      </c>
    </row>
    <row r="2324">
      <c r="A2324" s="11" t="s">
        <v>801</v>
      </c>
    </row>
    <row r="2325">
      <c r="A2325" s="11" t="s">
        <v>871</v>
      </c>
    </row>
    <row r="2326">
      <c r="A2326" s="11" t="s">
        <v>266</v>
      </c>
    </row>
    <row r="2327">
      <c r="A2327" s="11" t="s">
        <v>758</v>
      </c>
    </row>
    <row r="2328">
      <c r="A2328" s="11" t="s">
        <v>538</v>
      </c>
    </row>
    <row r="2329">
      <c r="A2329" s="11" t="s">
        <v>948</v>
      </c>
    </row>
    <row r="2330">
      <c r="A2330" s="11" t="s">
        <v>1035</v>
      </c>
    </row>
    <row r="2331">
      <c r="A2331" s="11" t="s">
        <v>758</v>
      </c>
    </row>
    <row r="2332">
      <c r="A2332" s="11" t="s">
        <v>1005</v>
      </c>
    </row>
    <row r="2333">
      <c r="A2333" s="11" t="s">
        <v>1032</v>
      </c>
    </row>
    <row r="2334">
      <c r="A2334" s="11" t="s">
        <v>178</v>
      </c>
    </row>
    <row r="2335">
      <c r="A2335" s="3" t="s">
        <v>1352</v>
      </c>
    </row>
    <row r="2336">
      <c r="A2336" s="3" t="s">
        <v>1356</v>
      </c>
    </row>
    <row r="2337">
      <c r="A2337" s="11" t="s">
        <v>537</v>
      </c>
    </row>
    <row r="2338">
      <c r="A2338" s="11" t="s">
        <v>852</v>
      </c>
    </row>
    <row r="2339">
      <c r="A2339" s="11" t="s">
        <v>1358</v>
      </c>
    </row>
    <row r="2340">
      <c r="A2340" s="11" t="s">
        <v>880</v>
      </c>
    </row>
    <row r="2341">
      <c r="A2341" s="11" t="s">
        <v>849</v>
      </c>
    </row>
    <row r="2342">
      <c r="A2342" s="11" t="s">
        <v>602</v>
      </c>
    </row>
    <row r="2343">
      <c r="A2343" s="11" t="s">
        <v>1216</v>
      </c>
    </row>
    <row r="2344">
      <c r="A2344" s="11" t="s">
        <v>660</v>
      </c>
    </row>
    <row r="2345">
      <c r="A2345" s="11" t="s">
        <v>752</v>
      </c>
    </row>
    <row r="2346">
      <c r="A2346" s="11" t="s">
        <v>324</v>
      </c>
    </row>
    <row r="2347">
      <c r="A2347" s="11" t="s">
        <v>365</v>
      </c>
    </row>
    <row r="2348">
      <c r="A2348" s="11" t="s">
        <v>1144</v>
      </c>
    </row>
    <row r="2349">
      <c r="A2349" s="11" t="s">
        <v>335</v>
      </c>
    </row>
    <row r="2350">
      <c r="A2350" s="11" t="s">
        <v>981</v>
      </c>
    </row>
    <row r="2351">
      <c r="A2351" s="11" t="s">
        <v>766</v>
      </c>
    </row>
    <row r="2352">
      <c r="A2352" s="11" t="s">
        <v>1219</v>
      </c>
    </row>
    <row r="2353">
      <c r="A2353" s="11" t="s">
        <v>368</v>
      </c>
    </row>
    <row r="2354">
      <c r="A2354" s="11" t="s">
        <v>398</v>
      </c>
    </row>
    <row r="2355">
      <c r="A2355" s="11" t="s">
        <v>853</v>
      </c>
    </row>
    <row r="2356">
      <c r="A2356" s="11" t="s">
        <v>1210</v>
      </c>
    </row>
    <row r="2357">
      <c r="A2357" s="11" t="s">
        <v>1359</v>
      </c>
    </row>
    <row r="2358">
      <c r="A2358" s="11" t="s">
        <v>1360</v>
      </c>
    </row>
    <row r="2359">
      <c r="A2359" s="11" t="s">
        <v>1361</v>
      </c>
    </row>
    <row r="2360">
      <c r="A2360" s="11" t="s">
        <v>576</v>
      </c>
    </row>
    <row r="2361">
      <c r="A2361" s="11" t="s">
        <v>741</v>
      </c>
    </row>
    <row r="2362">
      <c r="A2362" s="11" t="s">
        <v>1141</v>
      </c>
    </row>
    <row r="2363">
      <c r="A2363" s="11" t="s">
        <v>1301</v>
      </c>
    </row>
    <row r="2364">
      <c r="A2364" s="11" t="s">
        <v>1060</v>
      </c>
    </row>
    <row r="2365">
      <c r="A2365" s="11" t="s">
        <v>749</v>
      </c>
    </row>
    <row r="2366">
      <c r="A2366" s="11" t="s">
        <v>1061</v>
      </c>
    </row>
    <row r="2367">
      <c r="A2367" s="11" t="s">
        <v>658</v>
      </c>
    </row>
    <row r="2368">
      <c r="A2368" s="11" t="s">
        <v>660</v>
      </c>
    </row>
    <row r="2369">
      <c r="A2369" s="11" t="s">
        <v>280</v>
      </c>
    </row>
    <row r="2370">
      <c r="A2370" s="11" t="s">
        <v>1362</v>
      </c>
    </row>
    <row r="2371">
      <c r="A2371" s="11" t="s">
        <v>752</v>
      </c>
    </row>
    <row r="2372">
      <c r="A2372" s="11" t="s">
        <v>1363</v>
      </c>
    </row>
    <row r="2373">
      <c r="A2373" s="11" t="s">
        <v>957</v>
      </c>
    </row>
    <row r="2374">
      <c r="A2374" s="11" t="s">
        <v>853</v>
      </c>
    </row>
    <row r="2375">
      <c r="A2375" s="11" t="s">
        <v>1360</v>
      </c>
    </row>
    <row r="2376">
      <c r="A2376" s="11" t="s">
        <v>923</v>
      </c>
    </row>
    <row r="2377">
      <c r="A2377" s="3" t="s">
        <v>1364</v>
      </c>
    </row>
    <row r="2378">
      <c r="A2378" s="11" t="s">
        <v>742</v>
      </c>
    </row>
    <row r="2379">
      <c r="A2379" s="11" t="s">
        <v>981</v>
      </c>
    </row>
    <row r="2380">
      <c r="A2380" s="11" t="s">
        <v>355</v>
      </c>
    </row>
    <row r="2381">
      <c r="A2381" s="11" t="s">
        <v>1114</v>
      </c>
    </row>
    <row r="2382">
      <c r="A2382" s="11" t="s">
        <v>1157</v>
      </c>
    </row>
    <row r="2383">
      <c r="A2383" s="11" t="s">
        <v>637</v>
      </c>
    </row>
    <row r="2384">
      <c r="A2384" s="11" t="s">
        <v>456</v>
      </c>
    </row>
    <row r="2385">
      <c r="A2385" s="11" t="s">
        <v>689</v>
      </c>
    </row>
    <row r="2386">
      <c r="A2386" s="11" t="s">
        <v>1346</v>
      </c>
    </row>
    <row r="2387">
      <c r="A2387" s="11" t="s">
        <v>796</v>
      </c>
    </row>
    <row r="2388">
      <c r="A2388" s="11" t="s">
        <v>492</v>
      </c>
    </row>
    <row r="2389">
      <c r="A2389" s="11" t="s">
        <v>642</v>
      </c>
    </row>
    <row r="2390">
      <c r="A2390" s="11" t="s">
        <v>802</v>
      </c>
    </row>
    <row r="2391">
      <c r="A2391" s="11" t="s">
        <v>268</v>
      </c>
    </row>
    <row r="2392">
      <c r="A2392" s="11" t="s">
        <v>324</v>
      </c>
    </row>
    <row r="2393">
      <c r="A2393" s="11" t="s">
        <v>268</v>
      </c>
    </row>
    <row r="2394">
      <c r="A2394" s="11" t="s">
        <v>802</v>
      </c>
    </row>
    <row r="2395">
      <c r="A2395" s="11" t="s">
        <v>1041</v>
      </c>
    </row>
    <row r="2396">
      <c r="A2396" s="11" t="s">
        <v>1363</v>
      </c>
    </row>
    <row r="2397">
      <c r="A2397" s="11" t="s">
        <v>1144</v>
      </c>
    </row>
    <row r="2398">
      <c r="A2398" s="11" t="s">
        <v>1023</v>
      </c>
    </row>
    <row r="2399">
      <c r="A2399" s="11" t="s">
        <v>1367</v>
      </c>
    </row>
    <row r="2400">
      <c r="A2400" s="11" t="s">
        <v>923</v>
      </c>
    </row>
    <row r="2401">
      <c r="A2401" s="11" t="s">
        <v>803</v>
      </c>
    </row>
    <row r="2402">
      <c r="A2402" s="3" t="s">
        <v>1341</v>
      </c>
    </row>
    <row r="2403">
      <c r="A2403" s="3" t="s">
        <v>861</v>
      </c>
    </row>
    <row r="2404">
      <c r="A2404" s="3" t="s">
        <v>1210</v>
      </c>
    </row>
    <row r="2405">
      <c r="A2405" s="3" t="s">
        <v>1296</v>
      </c>
    </row>
    <row r="2406">
      <c r="A2406" s="3" t="s">
        <v>1033</v>
      </c>
    </row>
    <row r="2407">
      <c r="A2407" s="3" t="s">
        <v>970</v>
      </c>
    </row>
    <row r="2408">
      <c r="A2408" s="3" t="s">
        <v>1343</v>
      </c>
    </row>
    <row r="2409">
      <c r="A2409" s="3" t="s">
        <v>960</v>
      </c>
    </row>
    <row r="2410">
      <c r="A2410" s="3" t="s">
        <v>1369</v>
      </c>
    </row>
    <row r="2411">
      <c r="A2411" s="11" t="s">
        <v>1213</v>
      </c>
    </row>
    <row r="2412">
      <c r="A2412" s="11" t="s">
        <v>537</v>
      </c>
    </row>
    <row r="2413">
      <c r="A2413" s="11" t="s">
        <v>770</v>
      </c>
    </row>
    <row r="2414">
      <c r="A2414" s="11" t="s">
        <v>524</v>
      </c>
    </row>
    <row r="2415">
      <c r="A2415" s="11" t="s">
        <v>937</v>
      </c>
    </row>
    <row r="2416">
      <c r="A2416" s="11" t="s">
        <v>376</v>
      </c>
    </row>
    <row r="2417">
      <c r="A2417" s="11" t="s">
        <v>295</v>
      </c>
    </row>
    <row r="2418">
      <c r="A2418" s="11" t="s">
        <v>1041</v>
      </c>
    </row>
    <row r="2419">
      <c r="A2419" s="11" t="s">
        <v>847</v>
      </c>
    </row>
    <row r="2420">
      <c r="A2420" s="11" t="s">
        <v>1081</v>
      </c>
    </row>
    <row r="2421">
      <c r="A2421" s="11" t="s">
        <v>1372</v>
      </c>
    </row>
    <row r="2422">
      <c r="A2422" s="11" t="s">
        <v>1042</v>
      </c>
    </row>
    <row r="2423">
      <c r="A2423" s="3" t="s">
        <v>1373</v>
      </c>
    </row>
    <row r="2424">
      <c r="A2424" s="3" t="s">
        <v>1376</v>
      </c>
    </row>
    <row r="2425">
      <c r="A2425" s="3" t="s">
        <v>1378</v>
      </c>
    </row>
    <row r="2426">
      <c r="A2426" s="3" t="s">
        <v>1380</v>
      </c>
    </row>
    <row r="2427">
      <c r="A2427" s="3" t="s">
        <v>449</v>
      </c>
    </row>
    <row r="2428">
      <c r="A2428" s="3" t="s">
        <v>1382</v>
      </c>
    </row>
    <row r="2429">
      <c r="A2429" s="3" t="s">
        <v>1385</v>
      </c>
    </row>
    <row r="2430">
      <c r="A2430" s="11" t="s">
        <v>1156</v>
      </c>
    </row>
    <row r="2431">
      <c r="A2431" s="11" t="s">
        <v>508</v>
      </c>
    </row>
    <row r="2432">
      <c r="A2432" s="11" t="s">
        <v>644</v>
      </c>
    </row>
    <row r="2433">
      <c r="A2433" s="11" t="s">
        <v>943</v>
      </c>
    </row>
    <row r="2434">
      <c r="A2434" s="11" t="s">
        <v>750</v>
      </c>
    </row>
    <row r="2435">
      <c r="A2435" s="11" t="s">
        <v>358</v>
      </c>
    </row>
    <row r="2436">
      <c r="A2436" s="11" t="s">
        <v>115</v>
      </c>
    </row>
    <row r="2437">
      <c r="A2437" s="2" t="s">
        <v>701</v>
      </c>
    </row>
    <row r="2438">
      <c r="A2438" s="11" t="s">
        <v>1388</v>
      </c>
    </row>
    <row r="2439">
      <c r="A2439" s="11" t="s">
        <v>1157</v>
      </c>
    </row>
    <row r="2440">
      <c r="A2440" s="11" t="s">
        <v>1158</v>
      </c>
    </row>
    <row r="2441">
      <c r="A2441" s="11" t="s">
        <v>1269</v>
      </c>
    </row>
    <row r="2442">
      <c r="A2442" s="11" t="s">
        <v>561</v>
      </c>
    </row>
    <row r="2443">
      <c r="A2443" s="11" t="s">
        <v>1232</v>
      </c>
    </row>
    <row r="2444">
      <c r="A2444" s="11" t="s">
        <v>557</v>
      </c>
    </row>
    <row r="2445">
      <c r="A2445" s="11" t="s">
        <v>1389</v>
      </c>
    </row>
    <row r="2446">
      <c r="A2446" s="11" t="s">
        <v>606</v>
      </c>
    </row>
    <row r="2447">
      <c r="A2447" s="11" t="s">
        <v>597</v>
      </c>
    </row>
    <row r="2448">
      <c r="A2448" s="11" t="s">
        <v>801</v>
      </c>
    </row>
    <row r="2449">
      <c r="A2449" s="11" t="s">
        <v>952</v>
      </c>
    </row>
    <row r="2450">
      <c r="A2450" s="11" t="s">
        <v>1390</v>
      </c>
    </row>
    <row r="2451">
      <c r="A2451" s="11" t="s">
        <v>591</v>
      </c>
    </row>
    <row r="2452">
      <c r="A2452" s="11" t="s">
        <v>836</v>
      </c>
    </row>
    <row r="2453">
      <c r="A2453" s="11" t="s">
        <v>752</v>
      </c>
    </row>
    <row r="2454">
      <c r="A2454" s="11" t="s">
        <v>269</v>
      </c>
    </row>
    <row r="2455">
      <c r="A2455" s="11" t="s">
        <v>157</v>
      </c>
    </row>
    <row r="2456">
      <c r="A2456" s="11" t="s">
        <v>758</v>
      </c>
    </row>
    <row r="2457">
      <c r="A2457" s="11" t="s">
        <v>1160</v>
      </c>
    </row>
    <row r="2458">
      <c r="A2458" s="11" t="s">
        <v>847</v>
      </c>
    </row>
    <row r="2459">
      <c r="A2459" s="11" t="s">
        <v>849</v>
      </c>
    </row>
    <row r="2460">
      <c r="A2460" s="11" t="s">
        <v>752</v>
      </c>
    </row>
    <row r="2461">
      <c r="A2461" s="11" t="s">
        <v>852</v>
      </c>
    </row>
    <row r="2462">
      <c r="A2462" s="11" t="s">
        <v>803</v>
      </c>
    </row>
    <row r="2463">
      <c r="A2463" s="11" t="s">
        <v>270</v>
      </c>
    </row>
    <row r="2464">
      <c r="A2464" s="11" t="s">
        <v>854</v>
      </c>
    </row>
    <row r="2465">
      <c r="A2465" s="11" t="s">
        <v>758</v>
      </c>
    </row>
    <row r="2466">
      <c r="A2466" s="3" t="s">
        <v>1391</v>
      </c>
    </row>
    <row r="2467">
      <c r="A2467" s="3" t="s">
        <v>1394</v>
      </c>
    </row>
    <row r="2468">
      <c r="A2468" s="3" t="s">
        <v>1396</v>
      </c>
    </row>
    <row r="2469">
      <c r="A2469" s="3" t="s">
        <v>1397</v>
      </c>
    </row>
    <row r="2470">
      <c r="A2470" s="2" t="s">
        <v>631</v>
      </c>
    </row>
    <row r="2471">
      <c r="A2471" s="2" t="s">
        <v>1177</v>
      </c>
    </row>
    <row r="2472">
      <c r="A2472" s="2" t="s">
        <v>1300</v>
      </c>
    </row>
    <row r="2473">
      <c r="A2473" s="2" t="s">
        <v>1269</v>
      </c>
    </row>
    <row r="2474">
      <c r="A2474" s="2" t="s">
        <v>456</v>
      </c>
    </row>
    <row r="2475">
      <c r="A2475" s="2" t="s">
        <v>575</v>
      </c>
    </row>
    <row r="2476">
      <c r="A2476" s="2" t="s">
        <v>694</v>
      </c>
    </row>
    <row r="2477">
      <c r="A2477" s="2" t="s">
        <v>705</v>
      </c>
    </row>
    <row r="2478">
      <c r="A2478" s="2" t="s">
        <v>1270</v>
      </c>
    </row>
    <row r="2479">
      <c r="A2479" s="2" t="s">
        <v>639</v>
      </c>
    </row>
    <row r="2480">
      <c r="A2480" s="2" t="s">
        <v>1301</v>
      </c>
    </row>
    <row r="2481">
      <c r="A2481" s="2" t="s">
        <v>591</v>
      </c>
    </row>
    <row r="2482">
      <c r="A2482" s="11" t="s">
        <v>268</v>
      </c>
    </row>
    <row r="2483">
      <c r="A2483" s="11" t="s">
        <v>576</v>
      </c>
    </row>
    <row r="2484">
      <c r="A2484" s="11" t="s">
        <v>752</v>
      </c>
    </row>
    <row r="2485">
      <c r="A2485" s="11" t="s">
        <v>572</v>
      </c>
    </row>
    <row r="2486">
      <c r="A2486" s="11" t="s">
        <v>365</v>
      </c>
    </row>
    <row r="2487">
      <c r="A2487" s="11" t="s">
        <v>1210</v>
      </c>
    </row>
    <row r="2488">
      <c r="A2488" s="11" t="s">
        <v>1296</v>
      </c>
    </row>
    <row r="2489">
      <c r="A2489" s="11" t="s">
        <v>588</v>
      </c>
    </row>
    <row r="2490">
      <c r="A2490" s="11" t="s">
        <v>1336</v>
      </c>
    </row>
    <row r="2491">
      <c r="A2491" s="11" t="s">
        <v>575</v>
      </c>
    </row>
    <row r="2492">
      <c r="A2492" s="11" t="s">
        <v>1204</v>
      </c>
    </row>
    <row r="2493">
      <c r="A2493" s="11" t="s">
        <v>911</v>
      </c>
    </row>
    <row r="2494">
      <c r="A2494" s="11" t="s">
        <v>1401</v>
      </c>
    </row>
    <row r="2495">
      <c r="A2495" s="11" t="s">
        <v>591</v>
      </c>
    </row>
    <row r="2496">
      <c r="A2496" s="11" t="s">
        <v>318</v>
      </c>
    </row>
    <row r="2497">
      <c r="A2497" s="11" t="s">
        <v>406</v>
      </c>
    </row>
    <row r="2498">
      <c r="A2498" s="11" t="s">
        <v>770</v>
      </c>
    </row>
    <row r="2499">
      <c r="A2499" s="11" t="s">
        <v>937</v>
      </c>
    </row>
    <row r="2500">
      <c r="A2500" s="11" t="s">
        <v>1041</v>
      </c>
    </row>
    <row r="2501">
      <c r="A2501" s="11" t="s">
        <v>1042</v>
      </c>
    </row>
    <row r="2502">
      <c r="A2502" s="11" t="s">
        <v>937</v>
      </c>
    </row>
    <row r="2503">
      <c r="A2503" s="11" t="s">
        <v>752</v>
      </c>
    </row>
    <row r="2504">
      <c r="A2504" s="11" t="s">
        <v>974</v>
      </c>
    </row>
    <row r="2505">
      <c r="A2505" s="11" t="s">
        <v>966</v>
      </c>
    </row>
    <row r="2506">
      <c r="A2506" s="11" t="s">
        <v>1138</v>
      </c>
    </row>
    <row r="2507">
      <c r="A2507" s="3" t="s">
        <v>1403</v>
      </c>
    </row>
    <row r="2508">
      <c r="A2508" s="11" t="s">
        <v>852</v>
      </c>
    </row>
    <row r="2509">
      <c r="A2509" s="11" t="s">
        <v>543</v>
      </c>
    </row>
    <row r="2510">
      <c r="A2510" s="11" t="s">
        <v>758</v>
      </c>
    </row>
    <row r="2511">
      <c r="A2511" s="11" t="s">
        <v>1405</v>
      </c>
    </row>
    <row r="2512">
      <c r="A2512" s="11" t="s">
        <v>1114</v>
      </c>
    </row>
    <row r="2513">
      <c r="A2513" s="11" t="s">
        <v>1359</v>
      </c>
    </row>
    <row r="2514">
      <c r="A2514" s="11" t="s">
        <v>1406</v>
      </c>
    </row>
    <row r="2515">
      <c r="A2515" s="11" t="s">
        <v>588</v>
      </c>
    </row>
    <row r="2516">
      <c r="A2516" s="11" t="s">
        <v>1235</v>
      </c>
    </row>
    <row r="2517">
      <c r="A2517" s="11" t="s">
        <v>1227</v>
      </c>
    </row>
    <row r="2518">
      <c r="A2518" s="11" t="s">
        <v>832</v>
      </c>
    </row>
    <row r="2519">
      <c r="A2519" s="11" t="s">
        <v>1148</v>
      </c>
    </row>
    <row r="2520">
      <c r="A2520" s="11" t="s">
        <v>917</v>
      </c>
    </row>
    <row r="2521">
      <c r="A2521" s="11" t="s">
        <v>270</v>
      </c>
    </row>
    <row r="2522">
      <c r="A2522" s="11" t="s">
        <v>948</v>
      </c>
    </row>
    <row r="2523">
      <c r="A2523" s="11" t="s">
        <v>940</v>
      </c>
    </row>
    <row r="2524">
      <c r="A2524" s="11" t="s">
        <v>915</v>
      </c>
    </row>
    <row r="2525">
      <c r="A2525" s="11" t="s">
        <v>1216</v>
      </c>
    </row>
    <row r="2526">
      <c r="A2526" s="11" t="s">
        <v>852</v>
      </c>
    </row>
    <row r="2527">
      <c r="A2527" s="11" t="s">
        <v>756</v>
      </c>
    </row>
    <row r="2528">
      <c r="A2528" s="11" t="s">
        <v>853</v>
      </c>
    </row>
    <row r="2529">
      <c r="A2529" s="11" t="s">
        <v>1216</v>
      </c>
    </row>
    <row r="2530">
      <c r="A2530" s="11" t="s">
        <v>854</v>
      </c>
    </row>
    <row r="2531">
      <c r="A2531" s="3" t="s">
        <v>1407</v>
      </c>
    </row>
    <row r="2532">
      <c r="A2532" s="11" t="s">
        <v>787</v>
      </c>
    </row>
    <row r="2533">
      <c r="A2533" s="11" t="s">
        <v>1156</v>
      </c>
    </row>
    <row r="2534">
      <c r="A2534" s="11" t="s">
        <v>644</v>
      </c>
    </row>
    <row r="2535">
      <c r="A2535" s="11" t="s">
        <v>948</v>
      </c>
    </row>
    <row r="2536">
      <c r="A2536" s="11" t="s">
        <v>1300</v>
      </c>
    </row>
    <row r="2537">
      <c r="A2537" s="11" t="s">
        <v>751</v>
      </c>
    </row>
    <row r="2538">
      <c r="A2538" s="11" t="s">
        <v>941</v>
      </c>
    </row>
    <row r="2539">
      <c r="A2539" s="2" t="s">
        <v>1033</v>
      </c>
    </row>
    <row r="2540">
      <c r="A2540" s="11" t="s">
        <v>588</v>
      </c>
    </row>
    <row r="2541">
      <c r="A2541" s="11" t="s">
        <v>933</v>
      </c>
    </row>
    <row r="2542">
      <c r="A2542" s="11" t="s">
        <v>1270</v>
      </c>
    </row>
    <row r="2543">
      <c r="A2543" s="3" t="s">
        <v>1411</v>
      </c>
    </row>
    <row r="2544">
      <c r="A2544" s="3" t="s">
        <v>1415</v>
      </c>
    </row>
    <row r="2545">
      <c r="A2545" s="2" t="s">
        <v>1363</v>
      </c>
    </row>
    <row r="2546">
      <c r="A2546" s="11" t="s">
        <v>476</v>
      </c>
    </row>
    <row r="2547">
      <c r="A2547" s="11" t="s">
        <v>1418</v>
      </c>
    </row>
    <row r="2548">
      <c r="A2548" s="11" t="s">
        <v>807</v>
      </c>
    </row>
    <row r="2549">
      <c r="A2549" s="11" t="s">
        <v>1303</v>
      </c>
    </row>
    <row r="2550">
      <c r="A2550" s="11" t="s">
        <v>996</v>
      </c>
    </row>
    <row r="2551">
      <c r="A2551" s="11" t="s">
        <v>987</v>
      </c>
    </row>
    <row r="2552">
      <c r="A2552" s="11" t="s">
        <v>1115</v>
      </c>
    </row>
    <row r="2553">
      <c r="A2553" s="11" t="s">
        <v>1001</v>
      </c>
    </row>
    <row r="2554">
      <c r="A2554" s="11" t="s">
        <v>1305</v>
      </c>
    </row>
    <row r="2555">
      <c r="A2555" s="11" t="s">
        <v>597</v>
      </c>
    </row>
    <row r="2556">
      <c r="A2556" s="11" t="s">
        <v>1220</v>
      </c>
    </row>
    <row r="2557">
      <c r="A2557" s="2" t="s">
        <v>324</v>
      </c>
    </row>
    <row r="2558">
      <c r="A2558" s="2" t="s">
        <v>43</v>
      </c>
    </row>
    <row r="2559">
      <c r="A2559" s="2" t="s">
        <v>1420</v>
      </c>
    </row>
    <row r="2560">
      <c r="A2560" s="2" t="s">
        <v>1363</v>
      </c>
    </row>
    <row r="2561">
      <c r="A2561" s="11" t="s">
        <v>957</v>
      </c>
    </row>
    <row r="2562">
      <c r="A2562" s="11" t="s">
        <v>626</v>
      </c>
    </row>
    <row r="2563">
      <c r="A2563" s="11" t="s">
        <v>1422</v>
      </c>
    </row>
    <row r="2564">
      <c r="A2564" s="2" t="s">
        <v>790</v>
      </c>
    </row>
    <row r="2565">
      <c r="A2565" s="11" t="s">
        <v>1298</v>
      </c>
    </row>
    <row r="2566">
      <c r="A2566" s="11" t="s">
        <v>1423</v>
      </c>
    </row>
    <row r="2567">
      <c r="A2567" s="11" t="s">
        <v>1041</v>
      </c>
    </row>
    <row r="2568">
      <c r="A2568" s="11" t="s">
        <v>1425</v>
      </c>
    </row>
    <row r="2569">
      <c r="A2569" s="11" t="s">
        <v>987</v>
      </c>
    </row>
    <row r="2570">
      <c r="A2570" s="11" t="s">
        <v>1296</v>
      </c>
    </row>
    <row r="2571">
      <c r="A2571" s="11" t="s">
        <v>490</v>
      </c>
    </row>
    <row r="2572">
      <c r="A2572" s="11" t="s">
        <v>1426</v>
      </c>
    </row>
    <row r="2573">
      <c r="A2573" s="3" t="s">
        <v>1427</v>
      </c>
    </row>
    <row r="2574">
      <c r="A2574" s="3" t="s">
        <v>1296</v>
      </c>
    </row>
    <row r="2575">
      <c r="A2575" s="3" t="s">
        <v>1430</v>
      </c>
    </row>
    <row r="2576">
      <c r="A2576" s="3" t="s">
        <v>1433</v>
      </c>
    </row>
    <row r="2577">
      <c r="A2577" s="3" t="s">
        <v>1436</v>
      </c>
    </row>
    <row r="2578">
      <c r="A2578" s="3" t="s">
        <v>1439</v>
      </c>
    </row>
    <row r="2579">
      <c r="A2579" s="24" t="s">
        <v>1441</v>
      </c>
    </row>
    <row r="2580">
      <c r="A2580" s="32" t="s">
        <v>1444</v>
      </c>
    </row>
    <row r="2581">
      <c r="A2581" s="3" t="s">
        <v>1445</v>
      </c>
    </row>
    <row r="2582">
      <c r="A2582" s="11" t="s">
        <v>1446</v>
      </c>
    </row>
    <row r="2583">
      <c r="A2583" s="3" t="s">
        <v>1316</v>
      </c>
    </row>
    <row r="2584">
      <c r="A2584" s="3" t="s">
        <v>1449</v>
      </c>
    </row>
    <row r="2585">
      <c r="A2585" s="3" t="s">
        <v>1451</v>
      </c>
    </row>
    <row r="2586">
      <c r="A2586" s="3" t="s">
        <v>1453</v>
      </c>
    </row>
    <row r="2587">
      <c r="A2587" s="3" t="s">
        <v>1455</v>
      </c>
    </row>
    <row r="2588">
      <c r="A2588" s="3" t="s">
        <v>1457</v>
      </c>
    </row>
    <row r="2589">
      <c r="A2589" s="3" t="s">
        <v>1460</v>
      </c>
    </row>
    <row r="2590">
      <c r="A2590" s="11" t="s">
        <v>1167</v>
      </c>
    </row>
    <row r="2591">
      <c r="A2591" s="11" t="s">
        <v>965</v>
      </c>
    </row>
    <row r="2592">
      <c r="A2592" s="11" t="s">
        <v>943</v>
      </c>
    </row>
    <row r="2593">
      <c r="A2593" s="11" t="s">
        <v>511</v>
      </c>
    </row>
    <row r="2594">
      <c r="A2594" s="11" t="s">
        <v>1462</v>
      </c>
    </row>
    <row r="2595">
      <c r="A2595" s="11" t="s">
        <v>588</v>
      </c>
    </row>
    <row r="2596">
      <c r="A2596" s="11" t="s">
        <v>1234</v>
      </c>
    </row>
    <row r="2597">
      <c r="A2597" s="11" t="s">
        <v>1194</v>
      </c>
    </row>
    <row r="2598">
      <c r="A2598" s="11" t="s">
        <v>741</v>
      </c>
    </row>
    <row r="2599">
      <c r="A2599" s="11" t="s">
        <v>729</v>
      </c>
    </row>
    <row r="2600">
      <c r="A2600" s="11" t="s">
        <v>1401</v>
      </c>
    </row>
    <row r="2601">
      <c r="A2601" s="11" t="s">
        <v>1060</v>
      </c>
    </row>
    <row r="2602">
      <c r="A2602" s="11" t="s">
        <v>1149</v>
      </c>
    </row>
    <row r="2603">
      <c r="A2603" s="11" t="s">
        <v>1463</v>
      </c>
    </row>
    <row r="2604">
      <c r="A2604" s="11" t="s">
        <v>383</v>
      </c>
    </row>
    <row r="2605">
      <c r="A2605" s="11" t="s">
        <v>324</v>
      </c>
    </row>
    <row r="2606">
      <c r="A2606" s="11" t="s">
        <v>1464</v>
      </c>
    </row>
    <row r="2607">
      <c r="A2607" s="11" t="s">
        <v>852</v>
      </c>
    </row>
    <row r="2608">
      <c r="A2608" s="11" t="s">
        <v>1358</v>
      </c>
    </row>
    <row r="2609">
      <c r="A2609" s="11" t="s">
        <v>973</v>
      </c>
    </row>
    <row r="2610">
      <c r="A2610" s="11" t="s">
        <v>687</v>
      </c>
    </row>
    <row r="2611">
      <c r="A2611" s="11" t="s">
        <v>853</v>
      </c>
    </row>
    <row r="2612">
      <c r="A2612" s="11" t="s">
        <v>998</v>
      </c>
    </row>
    <row r="2613">
      <c r="A2613" s="11" t="s">
        <v>338</v>
      </c>
    </row>
    <row r="2614">
      <c r="A2614" s="11" t="s">
        <v>966</v>
      </c>
    </row>
    <row r="2615">
      <c r="A2615" s="11" t="s">
        <v>1216</v>
      </c>
    </row>
    <row r="2616">
      <c r="A2616" s="3" t="s">
        <v>1465</v>
      </c>
    </row>
    <row r="2617">
      <c r="A2617" s="11" t="s">
        <v>1040</v>
      </c>
    </row>
    <row r="2618">
      <c r="A2618" s="11" t="s">
        <v>1196</v>
      </c>
    </row>
    <row r="2619">
      <c r="A2619" s="11" t="s">
        <v>1468</v>
      </c>
    </row>
    <row r="2620">
      <c r="A2620" s="11" t="s">
        <v>1123</v>
      </c>
    </row>
    <row r="2621">
      <c r="A2621" s="11" t="s">
        <v>162</v>
      </c>
    </row>
    <row r="2622">
      <c r="A2622" s="11" t="s">
        <v>937</v>
      </c>
    </row>
    <row r="2623">
      <c r="A2623" s="11" t="s">
        <v>1196</v>
      </c>
    </row>
    <row r="2624">
      <c r="A2624" s="11" t="s">
        <v>1469</v>
      </c>
    </row>
    <row r="2625">
      <c r="A2625" s="11" t="s">
        <v>1470</v>
      </c>
    </row>
    <row r="2626">
      <c r="A2626" s="3" t="s">
        <v>1471</v>
      </c>
    </row>
    <row r="2627">
      <c r="A2627" s="32" t="s">
        <v>1474</v>
      </c>
    </row>
    <row r="2628">
      <c r="A2628" s="3" t="s">
        <v>1475</v>
      </c>
    </row>
    <row r="2629">
      <c r="A2629" s="3" t="s">
        <v>1344</v>
      </c>
    </row>
    <row r="2630">
      <c r="A2630" s="11" t="s">
        <v>679</v>
      </c>
    </row>
    <row r="2631">
      <c r="A2631" s="11" t="s">
        <v>626</v>
      </c>
    </row>
    <row r="2632">
      <c r="A2632" s="11" t="s">
        <v>537</v>
      </c>
    </row>
    <row r="2633">
      <c r="A2633" s="11" t="s">
        <v>646</v>
      </c>
    </row>
    <row r="2634">
      <c r="A2634" s="11" t="s">
        <v>1081</v>
      </c>
    </row>
    <row r="2635">
      <c r="A2635" s="11" t="s">
        <v>576</v>
      </c>
    </row>
    <row r="2636">
      <c r="A2636" s="11" t="s">
        <v>602</v>
      </c>
    </row>
    <row r="2637">
      <c r="A2637" s="11" t="s">
        <v>159</v>
      </c>
    </row>
    <row r="2638">
      <c r="A2638" s="11" t="s">
        <v>602</v>
      </c>
    </row>
    <row r="2639">
      <c r="A2639" s="11" t="s">
        <v>159</v>
      </c>
    </row>
    <row r="2640">
      <c r="A2640" s="11" t="s">
        <v>917</v>
      </c>
    </row>
    <row r="2641">
      <c r="A2641" s="11" t="s">
        <v>1103</v>
      </c>
    </row>
    <row r="2642">
      <c r="A2642" s="11" t="s">
        <v>602</v>
      </c>
    </row>
    <row r="2643">
      <c r="A2643" s="11" t="s">
        <v>658</v>
      </c>
    </row>
    <row r="2644">
      <c r="A2644" s="11" t="s">
        <v>660</v>
      </c>
    </row>
    <row r="2645">
      <c r="A2645" s="11" t="s">
        <v>653</v>
      </c>
    </row>
    <row r="2646">
      <c r="A2646" s="11" t="s">
        <v>1483</v>
      </c>
    </row>
    <row r="2647">
      <c r="A2647" s="11" t="s">
        <v>1029</v>
      </c>
    </row>
    <row r="2648">
      <c r="A2648" s="11" t="s">
        <v>1484</v>
      </c>
    </row>
    <row r="2649">
      <c r="A2649" s="2" t="s">
        <v>368</v>
      </c>
    </row>
    <row r="2650">
      <c r="A2650" s="11" t="s">
        <v>482</v>
      </c>
    </row>
    <row r="2651">
      <c r="A2651" s="11" t="s">
        <v>522</v>
      </c>
    </row>
    <row r="2652">
      <c r="A2652" s="11" t="s">
        <v>1485</v>
      </c>
    </row>
    <row r="2653">
      <c r="A2653" s="11" t="s">
        <v>1077</v>
      </c>
    </row>
    <row r="2654">
      <c r="A2654" s="11" t="s">
        <v>1237</v>
      </c>
    </row>
    <row r="2655">
      <c r="A2655" s="11" t="s">
        <v>447</v>
      </c>
    </row>
    <row r="2656">
      <c r="A2656" s="11" t="s">
        <v>724</v>
      </c>
    </row>
    <row r="2657">
      <c r="A2657" s="11" t="s">
        <v>1486</v>
      </c>
    </row>
    <row r="2658">
      <c r="A2658" s="11" t="s">
        <v>658</v>
      </c>
    </row>
    <row r="2659">
      <c r="A2659" s="11" t="s">
        <v>660</v>
      </c>
    </row>
    <row r="2660">
      <c r="A2660" s="11" t="s">
        <v>1213</v>
      </c>
    </row>
    <row r="2661">
      <c r="A2661" s="11" t="s">
        <v>658</v>
      </c>
    </row>
    <row r="2662">
      <c r="A2662" s="11" t="s">
        <v>1360</v>
      </c>
    </row>
    <row r="2663">
      <c r="A2663" s="11" t="s">
        <v>660</v>
      </c>
    </row>
    <row r="2664">
      <c r="A2664" s="11" t="s">
        <v>1362</v>
      </c>
    </row>
    <row r="2665">
      <c r="A2665" s="11" t="s">
        <v>881</v>
      </c>
    </row>
    <row r="2666">
      <c r="A2666" s="11" t="s">
        <v>1487</v>
      </c>
    </row>
    <row r="2667">
      <c r="A2667" s="11" t="s">
        <v>853</v>
      </c>
    </row>
    <row r="2668">
      <c r="A2668" s="11" t="s">
        <v>923</v>
      </c>
    </row>
    <row r="2669">
      <c r="A2669" s="11" t="s">
        <v>1200</v>
      </c>
    </row>
    <row r="2670">
      <c r="A2670" s="11" t="s">
        <v>576</v>
      </c>
    </row>
    <row r="2671">
      <c r="A2671" s="11" t="s">
        <v>752</v>
      </c>
    </row>
    <row r="2672">
      <c r="A2672" s="11" t="s">
        <v>269</v>
      </c>
    </row>
    <row r="2673">
      <c r="A2673" s="11" t="s">
        <v>270</v>
      </c>
    </row>
    <row r="2674">
      <c r="A2674" s="11" t="s">
        <v>942</v>
      </c>
    </row>
    <row r="2675">
      <c r="A2675" s="11" t="s">
        <v>272</v>
      </c>
    </row>
    <row r="2676">
      <c r="A2676" s="11" t="s">
        <v>1363</v>
      </c>
    </row>
    <row r="2677">
      <c r="A2677" s="11" t="s">
        <v>1216</v>
      </c>
    </row>
    <row r="2678">
      <c r="A2678" s="11" t="s">
        <v>1062</v>
      </c>
    </row>
    <row r="2679">
      <c r="A2679" s="2" t="s">
        <v>507</v>
      </c>
    </row>
    <row r="2680">
      <c r="A2680" s="11" t="s">
        <v>1004</v>
      </c>
    </row>
    <row r="2681">
      <c r="A2681" s="11" t="s">
        <v>355</v>
      </c>
    </row>
    <row r="2682">
      <c r="A2682" s="11" t="s">
        <v>763</v>
      </c>
    </row>
    <row r="2683">
      <c r="A2683" s="2" t="s">
        <v>701</v>
      </c>
    </row>
    <row r="2684">
      <c r="A2684" s="11" t="s">
        <v>857</v>
      </c>
    </row>
    <row r="2685">
      <c r="A2685" s="11" t="s">
        <v>1069</v>
      </c>
    </row>
    <row r="2686">
      <c r="A2686" s="11" t="s">
        <v>756</v>
      </c>
    </row>
    <row r="2687">
      <c r="A2687" s="11" t="s">
        <v>853</v>
      </c>
    </row>
    <row r="2688">
      <c r="A2688" s="11" t="s">
        <v>866</v>
      </c>
    </row>
    <row r="2689">
      <c r="A2689" s="11" t="s">
        <v>989</v>
      </c>
    </row>
    <row r="2690">
      <c r="A2690" s="11" t="s">
        <v>900</v>
      </c>
    </row>
    <row r="2691">
      <c r="A2691" s="11" t="s">
        <v>1202</v>
      </c>
    </row>
    <row r="2692">
      <c r="A2692" s="11" t="s">
        <v>1336</v>
      </c>
    </row>
    <row r="2693">
      <c r="A2693" s="11" t="s">
        <v>1363</v>
      </c>
    </row>
    <row r="2694">
      <c r="A2694" s="11" t="s">
        <v>1216</v>
      </c>
    </row>
    <row r="2695">
      <c r="A2695" s="11" t="s">
        <v>1041</v>
      </c>
    </row>
    <row r="2696">
      <c r="A2696" s="11" t="s">
        <v>1363</v>
      </c>
    </row>
    <row r="2697">
      <c r="A2697" s="11" t="s">
        <v>758</v>
      </c>
    </row>
    <row r="2698">
      <c r="A2698" s="11" t="s">
        <v>917</v>
      </c>
    </row>
    <row r="2699">
      <c r="A2699" s="11" t="s">
        <v>1146</v>
      </c>
    </row>
    <row r="2700">
      <c r="A2700" s="11" t="s">
        <v>1144</v>
      </c>
    </row>
    <row r="2701">
      <c r="A2701" s="11" t="s">
        <v>948</v>
      </c>
    </row>
    <row r="2702">
      <c r="A2702" s="11" t="s">
        <v>915</v>
      </c>
    </row>
    <row r="2703">
      <c r="A2703" s="11" t="s">
        <v>1372</v>
      </c>
    </row>
    <row r="2704">
      <c r="A2704" s="11" t="s">
        <v>1216</v>
      </c>
    </row>
    <row r="2705">
      <c r="A2705" s="11" t="s">
        <v>756</v>
      </c>
    </row>
    <row r="2706">
      <c r="A2706" s="11" t="s">
        <v>853</v>
      </c>
    </row>
    <row r="2707">
      <c r="A2707" s="11" t="s">
        <v>1363</v>
      </c>
    </row>
    <row r="2708">
      <c r="A2708" s="11" t="s">
        <v>966</v>
      </c>
    </row>
    <row r="2709">
      <c r="A2709" s="11" t="s">
        <v>1216</v>
      </c>
    </row>
    <row r="2710">
      <c r="A2710" s="24" t="s">
        <v>1489</v>
      </c>
    </row>
    <row r="2711">
      <c r="A2711" s="24" t="s">
        <v>1492</v>
      </c>
    </row>
    <row r="2712">
      <c r="A2712" s="24" t="s">
        <v>1494</v>
      </c>
    </row>
    <row r="2713">
      <c r="A2713" s="24" t="s">
        <v>1496</v>
      </c>
    </row>
    <row r="2714">
      <c r="A2714" s="24" t="s">
        <v>1498</v>
      </c>
    </row>
    <row r="2715">
      <c r="A2715" s="24" t="s">
        <v>1500</v>
      </c>
    </row>
    <row r="2716">
      <c r="A2716" s="24" t="s">
        <v>1502</v>
      </c>
    </row>
    <row r="2717">
      <c r="A2717" s="24" t="s">
        <v>1504</v>
      </c>
    </row>
    <row r="2718">
      <c r="A2718" s="24" t="s">
        <v>1506</v>
      </c>
    </row>
    <row r="2719">
      <c r="A2719" s="24" t="s">
        <v>1508</v>
      </c>
    </row>
    <row r="2720">
      <c r="A2720" s="24" t="s">
        <v>1510</v>
      </c>
    </row>
    <row r="2721">
      <c r="A2721" s="24" t="s">
        <v>1512</v>
      </c>
    </row>
    <row r="2722">
      <c r="A2722" s="24" t="s">
        <v>1514</v>
      </c>
    </row>
    <row r="2723">
      <c r="A2723" s="24" t="s">
        <v>1516</v>
      </c>
    </row>
    <row r="2724">
      <c r="A2724" s="24" t="s">
        <v>1518</v>
      </c>
    </row>
    <row r="2725">
      <c r="A2725" s="24" t="s">
        <v>1520</v>
      </c>
    </row>
    <row r="2726">
      <c r="A2726" s="24" t="s">
        <v>1522</v>
      </c>
    </row>
    <row r="2727">
      <c r="A2727" s="24" t="s">
        <v>1524</v>
      </c>
    </row>
    <row r="2728">
      <c r="A2728" s="24" t="s">
        <v>1526</v>
      </c>
    </row>
    <row r="2729">
      <c r="A2729" s="24" t="s">
        <v>1528</v>
      </c>
    </row>
    <row r="2730">
      <c r="A2730" s="24" t="s">
        <v>1690</v>
      </c>
    </row>
    <row r="2731">
      <c r="A2731" s="24" t="s">
        <v>1531</v>
      </c>
    </row>
    <row r="2732">
      <c r="A2732" s="24" t="s">
        <v>1533</v>
      </c>
    </row>
    <row r="2733">
      <c r="A2733" s="32" t="s">
        <v>1535</v>
      </c>
    </row>
    <row r="2734">
      <c r="A2734" s="24" t="s">
        <v>1537</v>
      </c>
    </row>
    <row r="2735">
      <c r="A2735" s="24" t="s">
        <v>1539</v>
      </c>
    </row>
    <row r="2736">
      <c r="A2736" s="24" t="s">
        <v>1541</v>
      </c>
    </row>
    <row r="2737">
      <c r="A2737" s="24" t="s">
        <v>1543</v>
      </c>
    </row>
    <row r="2738">
      <c r="A2738" s="24" t="s">
        <v>1545</v>
      </c>
    </row>
    <row r="2739">
      <c r="A2739" s="24" t="s">
        <v>1420</v>
      </c>
    </row>
    <row r="2740">
      <c r="A2740" s="24" t="s">
        <v>1548</v>
      </c>
    </row>
    <row r="2741">
      <c r="A2741" s="24" t="s">
        <v>1550</v>
      </c>
    </row>
    <row r="2742">
      <c r="A2742" s="24" t="s">
        <v>1552</v>
      </c>
    </row>
    <row r="2743">
      <c r="A2743" s="24" t="s">
        <v>1554</v>
      </c>
    </row>
    <row r="2744">
      <c r="A2744" s="24" t="s">
        <v>1556</v>
      </c>
    </row>
    <row r="2745">
      <c r="A2745" s="24" t="s">
        <v>1558</v>
      </c>
    </row>
    <row r="2746">
      <c r="A2746" s="24" t="s">
        <v>1560</v>
      </c>
    </row>
    <row r="2747">
      <c r="A2747" s="24" t="s">
        <v>1562</v>
      </c>
    </row>
    <row r="2748">
      <c r="A2748" s="24" t="s">
        <v>1564</v>
      </c>
    </row>
    <row r="2749">
      <c r="A2749" s="24" t="s">
        <v>1566</v>
      </c>
    </row>
    <row r="2750">
      <c r="A2750" s="24" t="s">
        <v>1568</v>
      </c>
    </row>
    <row r="2751">
      <c r="A2751" s="24" t="s">
        <v>1570</v>
      </c>
    </row>
    <row r="2752">
      <c r="A2752" s="24" t="s">
        <v>1572</v>
      </c>
    </row>
    <row r="2753">
      <c r="A2753" s="24" t="s">
        <v>1574</v>
      </c>
    </row>
    <row r="2754">
      <c r="A2754" s="24" t="s">
        <v>1576</v>
      </c>
    </row>
    <row r="2755">
      <c r="A2755" s="24" t="s">
        <v>1578</v>
      </c>
    </row>
    <row r="2756">
      <c r="A2756" s="24" t="s">
        <v>1580</v>
      </c>
    </row>
    <row r="2757">
      <c r="A2757" s="24" t="s">
        <v>1582</v>
      </c>
    </row>
    <row r="2758">
      <c r="A2758" s="24" t="s">
        <v>1584</v>
      </c>
    </row>
    <row r="2759">
      <c r="A2759" s="24" t="s">
        <v>1586</v>
      </c>
    </row>
    <row r="2760">
      <c r="A2760" s="24" t="s">
        <v>1588</v>
      </c>
    </row>
    <row r="2761">
      <c r="A2761" s="24" t="s">
        <v>1590</v>
      </c>
    </row>
    <row r="2762">
      <c r="A2762" s="24" t="s">
        <v>1592</v>
      </c>
    </row>
    <row r="2763">
      <c r="A2763" s="24" t="s">
        <v>1593</v>
      </c>
    </row>
    <row r="2764">
      <c r="A2764" s="24" t="s">
        <v>1595</v>
      </c>
    </row>
    <row r="2765">
      <c r="A2765" s="24" t="s">
        <v>1597</v>
      </c>
    </row>
    <row r="2766">
      <c r="A2766" s="24" t="s">
        <v>1599</v>
      </c>
    </row>
    <row r="2767">
      <c r="A2767" s="24" t="s">
        <v>1601</v>
      </c>
    </row>
    <row r="2768">
      <c r="A2768" s="24" t="s">
        <v>1603</v>
      </c>
    </row>
    <row r="2769">
      <c r="A2769" s="24" t="s">
        <v>1605</v>
      </c>
    </row>
    <row r="2770">
      <c r="A2770" s="24" t="s">
        <v>1607</v>
      </c>
    </row>
    <row r="2771">
      <c r="A2771" s="24" t="s">
        <v>1609</v>
      </c>
    </row>
    <row r="2772">
      <c r="A2772" s="24" t="s">
        <v>1611</v>
      </c>
    </row>
    <row r="2773">
      <c r="A2773" s="24" t="s">
        <v>1613</v>
      </c>
    </row>
    <row r="2774">
      <c r="A2774" s="24" t="s">
        <v>1615</v>
      </c>
    </row>
    <row r="2775">
      <c r="A2775" s="24" t="s">
        <v>1617</v>
      </c>
    </row>
    <row r="2776">
      <c r="A2776" s="24" t="s">
        <v>1132</v>
      </c>
    </row>
    <row r="2777">
      <c r="A2777" s="24" t="s">
        <v>1620</v>
      </c>
    </row>
    <row r="2778">
      <c r="A2778" s="24" t="s">
        <v>1622</v>
      </c>
    </row>
    <row r="2779">
      <c r="A2779" s="24" t="s">
        <v>1624</v>
      </c>
    </row>
    <row r="2780">
      <c r="A2780" s="24" t="s">
        <v>1626</v>
      </c>
    </row>
    <row r="2781">
      <c r="A2781" s="24" t="s">
        <v>1628</v>
      </c>
    </row>
    <row r="2782">
      <c r="A2782" s="24" t="s">
        <v>1630</v>
      </c>
    </row>
    <row r="2783">
      <c r="A2783" s="24" t="s">
        <v>1632</v>
      </c>
    </row>
    <row r="2784">
      <c r="A2784" s="24" t="s">
        <v>1634</v>
      </c>
    </row>
    <row r="2785">
      <c r="A2785" s="24" t="s">
        <v>1636</v>
      </c>
    </row>
    <row r="2786">
      <c r="A2786" s="24" t="s">
        <v>1638</v>
      </c>
    </row>
    <row r="2787">
      <c r="A2787" s="24" t="s">
        <v>1640</v>
      </c>
    </row>
    <row r="2788">
      <c r="A2788" s="24" t="s">
        <v>1642</v>
      </c>
    </row>
    <row r="2789">
      <c r="A2789" s="24" t="s">
        <v>1644</v>
      </c>
    </row>
    <row r="2790">
      <c r="A2790" s="24" t="s">
        <v>1646</v>
      </c>
    </row>
    <row r="2791">
      <c r="A2791" s="24" t="s">
        <v>1648</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1" width="12.63"/>
    <col customWidth="1" min="2" max="2" width="20.5"/>
    <col hidden="1" min="3" max="3" width="12.63"/>
    <col customWidth="1" min="4" max="4" width="20.5"/>
    <col hidden="1" min="5" max="5" width="12.63"/>
    <col customWidth="1" min="6" max="6" width="11.88"/>
    <col hidden="1" min="7" max="7" width="12.63"/>
    <col customWidth="1" min="8" max="8" width="15.0"/>
    <col hidden="1" min="9" max="9" width="12.63"/>
    <col customWidth="1" min="10" max="10" width="11.88"/>
    <col hidden="1" min="11" max="11" width="12.63"/>
    <col customWidth="1" min="12" max="12" width="11.88"/>
    <col hidden="1" min="13" max="13" width="12.63"/>
    <col customWidth="1" min="14" max="14" width="16.75"/>
    <col hidden="1" min="15" max="15" width="12.63"/>
    <col customWidth="1" min="16" max="16" width="16.75"/>
    <col hidden="1" min="17" max="17" width="12.63"/>
    <col customWidth="1" min="18" max="18" width="13.25"/>
    <col hidden="1" min="19" max="19" width="12.63"/>
    <col customWidth="1" min="20" max="20" width="13.25"/>
    <col hidden="1" min="21" max="21" width="12.63"/>
    <col customWidth="1" min="22" max="22" width="13.25"/>
    <col hidden="1" min="23" max="23" width="12.63"/>
    <col customWidth="1" min="24" max="24" width="19.63"/>
    <col hidden="1" min="25" max="25" width="12.63"/>
    <col customWidth="1" min="26" max="26" width="28.38"/>
    <col hidden="1" min="27" max="27" width="12.63"/>
    <col customWidth="1" hidden="1" min="28" max="28" width="12.88"/>
    <col hidden="1" min="29" max="29" width="12.63"/>
    <col customWidth="1" min="30" max="30" width="10.88"/>
    <col hidden="1" min="31" max="31" width="12.63"/>
    <col customWidth="1" min="32" max="32" width="10.88"/>
  </cols>
  <sheetData>
    <row r="1">
      <c r="A1" s="47" t="s">
        <v>161</v>
      </c>
      <c r="B1" s="48" t="s">
        <v>161</v>
      </c>
      <c r="C1" s="48" t="s">
        <v>588</v>
      </c>
      <c r="D1" s="48" t="s">
        <v>588</v>
      </c>
      <c r="E1" s="48" t="s">
        <v>102</v>
      </c>
      <c r="F1" s="48" t="s">
        <v>102</v>
      </c>
      <c r="G1" s="48" t="s">
        <v>970</v>
      </c>
      <c r="H1" s="48" t="s">
        <v>970</v>
      </c>
      <c r="I1" s="48" t="s">
        <v>106</v>
      </c>
      <c r="J1" s="48" t="s">
        <v>106</v>
      </c>
      <c r="K1" s="48" t="s">
        <v>971</v>
      </c>
      <c r="L1" s="48" t="s">
        <v>971</v>
      </c>
      <c r="M1" s="47" t="s">
        <v>439</v>
      </c>
      <c r="N1" s="48" t="s">
        <v>439</v>
      </c>
      <c r="O1" s="47" t="s">
        <v>701</v>
      </c>
      <c r="P1" s="48" t="s">
        <v>701</v>
      </c>
      <c r="Q1" s="48" t="s">
        <v>442</v>
      </c>
      <c r="R1" s="48" t="s">
        <v>442</v>
      </c>
      <c r="S1" s="48" t="s">
        <v>444</v>
      </c>
      <c r="T1" s="48" t="s">
        <v>444</v>
      </c>
      <c r="U1" s="48" t="s">
        <v>1269</v>
      </c>
      <c r="V1" s="48" t="s">
        <v>1269</v>
      </c>
      <c r="W1" s="48" t="s">
        <v>445</v>
      </c>
      <c r="X1" s="48" t="s">
        <v>445</v>
      </c>
      <c r="Y1" s="48" t="s">
        <v>704</v>
      </c>
      <c r="Z1" s="48" t="s">
        <v>704</v>
      </c>
      <c r="AA1" s="48" t="s">
        <v>900</v>
      </c>
      <c r="AB1" s="48" t="s">
        <v>900</v>
      </c>
      <c r="AC1" s="48" t="s">
        <v>77</v>
      </c>
      <c r="AD1" s="48" t="s">
        <v>77</v>
      </c>
      <c r="AE1" s="48" t="s">
        <v>1361</v>
      </c>
      <c r="AF1" s="48" t="s">
        <v>1361</v>
      </c>
      <c r="AG1" s="48" t="s">
        <v>3905</v>
      </c>
      <c r="AH1" s="48"/>
      <c r="AI1" s="48"/>
      <c r="AJ1" s="48"/>
      <c r="AK1" s="48"/>
      <c r="AL1" s="48"/>
      <c r="AM1" s="48"/>
      <c r="AN1" s="48"/>
      <c r="AO1" s="48"/>
      <c r="AP1" s="48"/>
      <c r="AQ1" s="48"/>
      <c r="AR1" s="48"/>
      <c r="AS1" s="48"/>
      <c r="AT1" s="48"/>
      <c r="AU1" s="48"/>
      <c r="AV1" s="48"/>
      <c r="AW1" s="48"/>
      <c r="AX1" s="48"/>
      <c r="AY1" s="48"/>
      <c r="AZ1" s="48"/>
      <c r="BA1" s="48"/>
      <c r="BB1" s="48"/>
      <c r="BC1" s="48"/>
      <c r="BD1" s="122"/>
    </row>
    <row r="2">
      <c r="A2" s="123" t="s">
        <v>3906</v>
      </c>
      <c r="B2" s="25" t="s">
        <v>927</v>
      </c>
      <c r="C2" s="124" t="s">
        <v>3906</v>
      </c>
      <c r="D2" s="25" t="s">
        <v>927</v>
      </c>
      <c r="E2" s="124" t="s">
        <v>3907</v>
      </c>
      <c r="F2" s="25" t="s">
        <v>673</v>
      </c>
      <c r="G2" s="124" t="s">
        <v>3907</v>
      </c>
      <c r="H2" s="25" t="s">
        <v>673</v>
      </c>
      <c r="I2" s="124" t="s">
        <v>3907</v>
      </c>
      <c r="J2" s="25" t="s">
        <v>673</v>
      </c>
      <c r="K2" s="124" t="s">
        <v>3907</v>
      </c>
      <c r="L2" s="25" t="s">
        <v>673</v>
      </c>
      <c r="M2" s="123" t="s">
        <v>3908</v>
      </c>
      <c r="N2" s="25" t="s">
        <v>1744</v>
      </c>
      <c r="O2" s="123" t="s">
        <v>3908</v>
      </c>
      <c r="P2" s="25" t="s">
        <v>1744</v>
      </c>
      <c r="Q2" s="124" t="s">
        <v>3909</v>
      </c>
      <c r="R2" s="25" t="s">
        <v>695</v>
      </c>
      <c r="S2" s="124" t="s">
        <v>3909</v>
      </c>
      <c r="T2" s="25" t="s">
        <v>695</v>
      </c>
      <c r="U2" s="124" t="s">
        <v>3909</v>
      </c>
      <c r="V2" s="25" t="s">
        <v>695</v>
      </c>
      <c r="W2" s="124" t="s">
        <v>3910</v>
      </c>
      <c r="X2" s="25" t="s">
        <v>2079</v>
      </c>
      <c r="Y2" s="124" t="s">
        <v>3910</v>
      </c>
      <c r="Z2" s="25" t="s">
        <v>2079</v>
      </c>
      <c r="AA2" s="37" t="s">
        <v>3911</v>
      </c>
      <c r="AB2" s="25" t="s">
        <v>2339</v>
      </c>
      <c r="AC2" s="37" t="s">
        <v>3912</v>
      </c>
      <c r="AD2" s="25" t="s">
        <v>888</v>
      </c>
      <c r="AE2" s="37" t="s">
        <v>3912</v>
      </c>
      <c r="AF2" s="25" t="s">
        <v>888</v>
      </c>
      <c r="AG2" s="124" t="s">
        <v>3913</v>
      </c>
      <c r="AH2" s="37" t="str">
        <f>vlookup(AG2,'Map IDs'!F:G,2,FALSE)</f>
        <v>Route 4</v>
      </c>
      <c r="AI2" s="25"/>
      <c r="AJ2" s="25"/>
      <c r="AK2" s="25"/>
      <c r="AL2" s="25"/>
      <c r="AM2" s="25"/>
      <c r="AN2" s="25"/>
      <c r="AO2" s="25"/>
      <c r="AP2" s="25"/>
      <c r="AQ2" s="25"/>
      <c r="AR2" s="25"/>
      <c r="AS2" s="25"/>
      <c r="AT2" s="25"/>
      <c r="AU2" s="25"/>
      <c r="AV2" s="25"/>
      <c r="AW2" s="25"/>
      <c r="AX2" s="25"/>
      <c r="AY2" s="25"/>
      <c r="AZ2" s="25"/>
      <c r="BA2" s="25"/>
      <c r="BB2" s="25"/>
      <c r="BC2" s="25"/>
    </row>
    <row r="3">
      <c r="A3" s="123" t="s">
        <v>3914</v>
      </c>
      <c r="B3" s="25" t="s">
        <v>1890</v>
      </c>
      <c r="C3" s="124" t="s">
        <v>3914</v>
      </c>
      <c r="D3" s="25" t="s">
        <v>1890</v>
      </c>
      <c r="E3" s="124" t="s">
        <v>3915</v>
      </c>
      <c r="F3" s="25" t="s">
        <v>418</v>
      </c>
      <c r="G3" s="124" t="s">
        <v>3915</v>
      </c>
      <c r="H3" s="25" t="s">
        <v>418</v>
      </c>
      <c r="I3" s="124" t="s">
        <v>3915</v>
      </c>
      <c r="J3" s="25" t="s">
        <v>418</v>
      </c>
      <c r="K3" s="124" t="s">
        <v>3915</v>
      </c>
      <c r="L3" s="25" t="s">
        <v>418</v>
      </c>
      <c r="M3" s="123" t="s">
        <v>3916</v>
      </c>
      <c r="N3" s="25" t="s">
        <v>1751</v>
      </c>
      <c r="O3" s="123" t="s">
        <v>3916</v>
      </c>
      <c r="P3" s="25" t="s">
        <v>1751</v>
      </c>
      <c r="Q3" s="124" t="s">
        <v>3917</v>
      </c>
      <c r="R3" s="25" t="s">
        <v>700</v>
      </c>
      <c r="S3" s="124" t="s">
        <v>3917</v>
      </c>
      <c r="T3" s="25" t="s">
        <v>700</v>
      </c>
      <c r="U3" s="124" t="s">
        <v>3917</v>
      </c>
      <c r="V3" s="25" t="s">
        <v>700</v>
      </c>
      <c r="W3" s="124" t="s">
        <v>3918</v>
      </c>
      <c r="X3" s="25" t="s">
        <v>2082</v>
      </c>
      <c r="Y3" s="124" t="s">
        <v>3918</v>
      </c>
      <c r="Z3" s="25" t="s">
        <v>2082</v>
      </c>
      <c r="AA3" s="37" t="s">
        <v>3919</v>
      </c>
      <c r="AB3" s="25" t="s">
        <v>1412</v>
      </c>
      <c r="AG3" s="124" t="s">
        <v>3920</v>
      </c>
      <c r="AH3" s="37" t="str">
        <f>vlookup(AG3,'Map IDs'!F:G,2,FALSE)</f>
        <v>Route 4</v>
      </c>
    </row>
    <row r="4">
      <c r="A4" s="123" t="s">
        <v>3921</v>
      </c>
      <c r="B4" s="25" t="s">
        <v>1791</v>
      </c>
      <c r="C4" s="124" t="s">
        <v>3921</v>
      </c>
      <c r="D4" s="25" t="s">
        <v>1791</v>
      </c>
      <c r="F4" s="25"/>
      <c r="G4" s="124" t="s">
        <v>3922</v>
      </c>
      <c r="H4" s="25" t="s">
        <v>3923</v>
      </c>
      <c r="L4" s="25"/>
      <c r="M4" s="123" t="s">
        <v>3924</v>
      </c>
      <c r="N4" s="25" t="s">
        <v>1887</v>
      </c>
      <c r="O4" s="123" t="s">
        <v>3924</v>
      </c>
      <c r="P4" s="25" t="s">
        <v>1887</v>
      </c>
      <c r="Q4" s="124" t="s">
        <v>3925</v>
      </c>
      <c r="R4" s="25" t="s">
        <v>691</v>
      </c>
      <c r="S4" s="124" t="s">
        <v>3925</v>
      </c>
      <c r="T4" s="25" t="s">
        <v>691</v>
      </c>
      <c r="U4" s="124" t="s">
        <v>3925</v>
      </c>
      <c r="V4" s="25" t="s">
        <v>691</v>
      </c>
      <c r="W4" s="124" t="s">
        <v>3926</v>
      </c>
      <c r="X4" s="25" t="s">
        <v>2088</v>
      </c>
      <c r="Y4" s="124" t="s">
        <v>3926</v>
      </c>
      <c r="Z4" s="25" t="s">
        <v>2088</v>
      </c>
      <c r="AG4" s="124" t="s">
        <v>3927</v>
      </c>
      <c r="AH4" s="37" t="str">
        <f>vlookup(AG4,'Map IDs'!F:G,2,FALSE)</f>
        <v>Route 4</v>
      </c>
    </row>
    <row r="5">
      <c r="A5" s="123" t="s">
        <v>3928</v>
      </c>
      <c r="B5" s="25" t="s">
        <v>1903</v>
      </c>
      <c r="C5" s="124" t="s">
        <v>3928</v>
      </c>
      <c r="D5" s="25" t="s">
        <v>1903</v>
      </c>
      <c r="L5" s="25"/>
      <c r="M5" s="123" t="s">
        <v>3929</v>
      </c>
      <c r="N5" s="25" t="s">
        <v>1893</v>
      </c>
      <c r="O5" s="123" t="s">
        <v>3929</v>
      </c>
      <c r="P5" s="25" t="s">
        <v>1893</v>
      </c>
      <c r="Q5" s="124" t="s">
        <v>3930</v>
      </c>
      <c r="R5" s="25" t="s">
        <v>797</v>
      </c>
      <c r="S5" s="124" t="s">
        <v>3930</v>
      </c>
      <c r="T5" s="25" t="s">
        <v>797</v>
      </c>
      <c r="U5" s="124" t="s">
        <v>3930</v>
      </c>
      <c r="V5" s="25" t="s">
        <v>797</v>
      </c>
      <c r="W5" s="124" t="s">
        <v>3931</v>
      </c>
      <c r="X5" s="25" t="s">
        <v>2091</v>
      </c>
      <c r="Y5" s="124" t="s">
        <v>3931</v>
      </c>
      <c r="Z5" s="25" t="s">
        <v>2091</v>
      </c>
      <c r="AG5" s="124" t="s">
        <v>3932</v>
      </c>
      <c r="AH5" s="37" t="str">
        <f>vlookup(AG5,'Map IDs'!F:G,2,FALSE)</f>
        <v>Route 4</v>
      </c>
    </row>
    <row r="6">
      <c r="A6" s="123" t="s">
        <v>3933</v>
      </c>
      <c r="B6" s="25" t="s">
        <v>1906</v>
      </c>
      <c r="C6" s="124" t="s">
        <v>3933</v>
      </c>
      <c r="D6" s="25" t="s">
        <v>1906</v>
      </c>
      <c r="L6" s="25"/>
      <c r="M6" s="123" t="s">
        <v>3934</v>
      </c>
      <c r="O6" s="123" t="s">
        <v>3934</v>
      </c>
      <c r="Q6" s="124" t="s">
        <v>3935</v>
      </c>
      <c r="S6" s="124" t="s">
        <v>3935</v>
      </c>
      <c r="U6" s="124" t="s">
        <v>3935</v>
      </c>
      <c r="W6" s="124" t="s">
        <v>3936</v>
      </c>
      <c r="X6" s="25" t="s">
        <v>2094</v>
      </c>
      <c r="Y6" s="124" t="s">
        <v>3936</v>
      </c>
      <c r="Z6" s="25" t="s">
        <v>2094</v>
      </c>
      <c r="AG6" s="124" t="s">
        <v>3937</v>
      </c>
      <c r="AH6" s="37" t="str">
        <f>vlookup(AG6,'Map IDs'!F:G,2,FALSE)</f>
        <v>Route 4</v>
      </c>
    </row>
    <row r="7">
      <c r="A7" s="123" t="s">
        <v>3938</v>
      </c>
      <c r="B7" s="25" t="s">
        <v>1844</v>
      </c>
      <c r="C7" s="124" t="s">
        <v>3938</v>
      </c>
      <c r="D7" s="25" t="s">
        <v>1844</v>
      </c>
      <c r="L7" s="25"/>
      <c r="M7" s="123" t="s">
        <v>3939</v>
      </c>
      <c r="O7" s="123" t="s">
        <v>3939</v>
      </c>
      <c r="Q7" s="124" t="s">
        <v>3940</v>
      </c>
      <c r="S7" s="124" t="s">
        <v>3940</v>
      </c>
      <c r="U7" s="124" t="s">
        <v>3940</v>
      </c>
      <c r="W7" s="124" t="s">
        <v>3941</v>
      </c>
      <c r="X7" s="25" t="s">
        <v>2097</v>
      </c>
      <c r="Y7" s="124" t="s">
        <v>3941</v>
      </c>
      <c r="Z7" s="25" t="s">
        <v>2097</v>
      </c>
      <c r="AG7" s="124" t="s">
        <v>3942</v>
      </c>
      <c r="AH7" s="37" t="str">
        <f>vlookup(AG7,'Map IDs'!F:G,2,FALSE)</f>
        <v>Route 4</v>
      </c>
    </row>
    <row r="8">
      <c r="A8" s="123" t="s">
        <v>3943</v>
      </c>
      <c r="B8" s="25" t="s">
        <v>1908</v>
      </c>
      <c r="C8" s="124" t="s">
        <v>3943</v>
      </c>
      <c r="D8" s="25" t="s">
        <v>1908</v>
      </c>
      <c r="L8" s="25"/>
      <c r="M8" s="123" t="s">
        <v>3944</v>
      </c>
      <c r="O8" s="123" t="s">
        <v>3944</v>
      </c>
      <c r="Q8" s="124" t="s">
        <v>3945</v>
      </c>
      <c r="S8" s="124" t="s">
        <v>3945</v>
      </c>
      <c r="U8" s="124" t="s">
        <v>3945</v>
      </c>
      <c r="W8" s="124" t="s">
        <v>3946</v>
      </c>
      <c r="X8" s="25" t="s">
        <v>2100</v>
      </c>
      <c r="Y8" s="124" t="s">
        <v>3946</v>
      </c>
      <c r="Z8" s="25" t="s">
        <v>2100</v>
      </c>
      <c r="AG8" s="124" t="s">
        <v>3947</v>
      </c>
      <c r="AH8" s="37" t="str">
        <f>vlookup(AG8,'Map IDs'!F:G,2,FALSE)</f>
        <v>Route 4</v>
      </c>
    </row>
    <row r="9">
      <c r="A9" s="123" t="s">
        <v>3948</v>
      </c>
      <c r="B9" s="25" t="s">
        <v>1911</v>
      </c>
      <c r="C9" s="124" t="s">
        <v>3948</v>
      </c>
      <c r="D9" s="25" t="s">
        <v>1911</v>
      </c>
      <c r="L9" s="25"/>
      <c r="M9" s="123" t="s">
        <v>3949</v>
      </c>
      <c r="O9" s="123" t="s">
        <v>3949</v>
      </c>
      <c r="Q9" s="124" t="s">
        <v>3950</v>
      </c>
      <c r="S9" s="124" t="s">
        <v>3950</v>
      </c>
      <c r="U9" s="124" t="s">
        <v>3950</v>
      </c>
      <c r="W9" s="124" t="s">
        <v>3951</v>
      </c>
      <c r="X9" s="25" t="s">
        <v>2105</v>
      </c>
      <c r="Y9" s="124" t="s">
        <v>3951</v>
      </c>
      <c r="Z9" s="25" t="s">
        <v>2105</v>
      </c>
      <c r="AG9" s="124" t="s">
        <v>3952</v>
      </c>
      <c r="AH9" s="37" t="str">
        <f>vlookup(AG9,'Map IDs'!F:G,2,FALSE)</f>
        <v>Route 4</v>
      </c>
    </row>
    <row r="10">
      <c r="A10" s="123" t="s">
        <v>3953</v>
      </c>
      <c r="B10" s="25" t="s">
        <v>1878</v>
      </c>
      <c r="C10" s="124" t="s">
        <v>3953</v>
      </c>
      <c r="D10" s="25" t="s">
        <v>1878</v>
      </c>
      <c r="M10" s="40"/>
      <c r="O10" s="40"/>
      <c r="Q10" s="124" t="s">
        <v>3954</v>
      </c>
      <c r="S10" s="124" t="s">
        <v>3954</v>
      </c>
      <c r="U10" s="124" t="s">
        <v>3954</v>
      </c>
      <c r="W10" s="124" t="s">
        <v>3955</v>
      </c>
      <c r="X10" s="25" t="s">
        <v>2108</v>
      </c>
      <c r="Y10" s="124" t="s">
        <v>3955</v>
      </c>
      <c r="Z10" s="25" t="s">
        <v>2108</v>
      </c>
      <c r="AG10" s="124" t="s">
        <v>3956</v>
      </c>
      <c r="AH10" s="37" t="str">
        <f>vlookup(AG10,'Map IDs'!F:G,2,FALSE)</f>
        <v>Route 4</v>
      </c>
    </row>
    <row r="11">
      <c r="A11" s="123" t="s">
        <v>3957</v>
      </c>
      <c r="B11" s="25" t="s">
        <v>1775</v>
      </c>
      <c r="C11" s="124" t="s">
        <v>3957</v>
      </c>
      <c r="D11" s="25" t="s">
        <v>1775</v>
      </c>
      <c r="M11" s="40"/>
      <c r="O11" s="40"/>
      <c r="Q11" s="124" t="s">
        <v>3958</v>
      </c>
      <c r="S11" s="124" t="s">
        <v>3958</v>
      </c>
      <c r="U11" s="124" t="s">
        <v>3958</v>
      </c>
      <c r="W11" s="124" t="s">
        <v>3959</v>
      </c>
      <c r="X11" s="25" t="s">
        <v>2111</v>
      </c>
      <c r="Y11" s="124" t="s">
        <v>3959</v>
      </c>
      <c r="Z11" s="25" t="s">
        <v>2111</v>
      </c>
      <c r="AG11" s="124" t="s">
        <v>3960</v>
      </c>
      <c r="AH11" s="37" t="str">
        <f>vlookup(AG11,'Map IDs'!F:G,2,FALSE)</f>
        <v>Route 4</v>
      </c>
    </row>
    <row r="12">
      <c r="A12" s="123" t="s">
        <v>3961</v>
      </c>
      <c r="C12" s="124" t="s">
        <v>3961</v>
      </c>
      <c r="D12" s="25" t="s">
        <v>1402</v>
      </c>
      <c r="M12" s="40"/>
      <c r="O12" s="40"/>
      <c r="Q12" s="124" t="s">
        <v>3962</v>
      </c>
      <c r="S12" s="124" t="s">
        <v>3962</v>
      </c>
      <c r="U12" s="124" t="s">
        <v>3962</v>
      </c>
      <c r="W12" s="124" t="s">
        <v>3963</v>
      </c>
      <c r="X12" s="25" t="s">
        <v>2114</v>
      </c>
      <c r="Y12" s="124" t="s">
        <v>3963</v>
      </c>
      <c r="Z12" s="25" t="s">
        <v>2114</v>
      </c>
      <c r="AG12" s="124" t="s">
        <v>3964</v>
      </c>
      <c r="AH12" s="37" t="str">
        <f>vlookup(AG12,'Map IDs'!F:G,2,FALSE)</f>
        <v>Route 4</v>
      </c>
    </row>
    <row r="13">
      <c r="A13" s="123" t="s">
        <v>3965</v>
      </c>
      <c r="C13" s="124" t="s">
        <v>3965</v>
      </c>
      <c r="M13" s="40"/>
      <c r="O13" s="40"/>
      <c r="Q13" s="124" t="s">
        <v>3966</v>
      </c>
      <c r="S13" s="124" t="s">
        <v>3966</v>
      </c>
      <c r="U13" s="124" t="s">
        <v>3966</v>
      </c>
      <c r="W13" s="124" t="s">
        <v>3967</v>
      </c>
      <c r="X13" s="25" t="s">
        <v>2117</v>
      </c>
      <c r="Y13" s="124" t="s">
        <v>3967</v>
      </c>
      <c r="Z13" s="25" t="s">
        <v>2117</v>
      </c>
      <c r="AG13" s="124" t="s">
        <v>3968</v>
      </c>
      <c r="AH13" s="37" t="str">
        <f>vlookup(AG13,'Map IDs'!F:G,2,FALSE)</f>
        <v>Route 4</v>
      </c>
    </row>
    <row r="14">
      <c r="A14" s="123" t="s">
        <v>3969</v>
      </c>
      <c r="C14" s="124" t="s">
        <v>3969</v>
      </c>
      <c r="M14" s="40"/>
      <c r="O14" s="40"/>
      <c r="Q14" s="124" t="s">
        <v>3970</v>
      </c>
      <c r="S14" s="124" t="s">
        <v>3970</v>
      </c>
      <c r="U14" s="124" t="s">
        <v>3970</v>
      </c>
      <c r="W14" s="124" t="s">
        <v>3971</v>
      </c>
      <c r="X14" s="25" t="s">
        <v>2120</v>
      </c>
      <c r="Y14" s="124" t="s">
        <v>3971</v>
      </c>
      <c r="Z14" s="25" t="s">
        <v>2120</v>
      </c>
      <c r="AG14" s="124" t="s">
        <v>3972</v>
      </c>
      <c r="AH14" s="37" t="str">
        <f>vlookup(AG14,'Map IDs'!F:G,2,FALSE)</f>
        <v>Route 4</v>
      </c>
    </row>
    <row r="15">
      <c r="A15" s="123" t="s">
        <v>3973</v>
      </c>
      <c r="C15" s="124" t="s">
        <v>3973</v>
      </c>
      <c r="M15" s="40"/>
      <c r="O15" s="40"/>
      <c r="Q15" s="124" t="s">
        <v>3974</v>
      </c>
      <c r="S15" s="124" t="s">
        <v>3974</v>
      </c>
      <c r="U15" s="124" t="s">
        <v>3974</v>
      </c>
      <c r="W15" s="124" t="s">
        <v>3975</v>
      </c>
      <c r="X15" s="25" t="s">
        <v>2123</v>
      </c>
      <c r="Y15" s="124" t="s">
        <v>3975</v>
      </c>
      <c r="Z15" s="25" t="s">
        <v>2123</v>
      </c>
      <c r="AG15" s="124" t="s">
        <v>3976</v>
      </c>
      <c r="AH15" s="37" t="str">
        <f>vlookup(AG15,'Map IDs'!F:G,2,FALSE)</f>
        <v>Route 4</v>
      </c>
    </row>
    <row r="16">
      <c r="A16" s="123" t="s">
        <v>3977</v>
      </c>
      <c r="C16" s="124" t="s">
        <v>3977</v>
      </c>
      <c r="M16" s="40"/>
      <c r="O16" s="40"/>
      <c r="Q16" s="124" t="s">
        <v>3978</v>
      </c>
      <c r="S16" s="124" t="s">
        <v>3978</v>
      </c>
      <c r="U16" s="124" t="s">
        <v>3978</v>
      </c>
      <c r="W16" s="124" t="s">
        <v>3979</v>
      </c>
      <c r="X16" s="25" t="s">
        <v>2126</v>
      </c>
      <c r="Y16" s="124" t="s">
        <v>3979</v>
      </c>
      <c r="Z16" s="25" t="s">
        <v>2126</v>
      </c>
      <c r="AG16" s="124" t="s">
        <v>3980</v>
      </c>
      <c r="AH16" s="37" t="str">
        <f>vlookup(AG16,'Map IDs'!F:G,2,FALSE)</f>
        <v>Route 4</v>
      </c>
    </row>
    <row r="17">
      <c r="A17" s="123" t="s">
        <v>3981</v>
      </c>
      <c r="C17" s="124" t="s">
        <v>3981</v>
      </c>
      <c r="M17" s="40"/>
      <c r="O17" s="40"/>
      <c r="Q17" s="124" t="s">
        <v>3982</v>
      </c>
      <c r="S17" s="124" t="s">
        <v>3982</v>
      </c>
      <c r="U17" s="124" t="s">
        <v>3982</v>
      </c>
      <c r="W17" s="124" t="s">
        <v>3983</v>
      </c>
      <c r="X17" s="25" t="s">
        <v>2129</v>
      </c>
      <c r="Y17" s="124" t="s">
        <v>3983</v>
      </c>
      <c r="Z17" s="25" t="s">
        <v>2129</v>
      </c>
      <c r="AG17" s="124" t="s">
        <v>3984</v>
      </c>
      <c r="AH17" s="37" t="str">
        <f>vlookup(AG17,'Map IDs'!F:G,2,FALSE)</f>
        <v>Route 4</v>
      </c>
    </row>
    <row r="18">
      <c r="A18" s="123" t="s">
        <v>3985</v>
      </c>
      <c r="C18" s="124" t="s">
        <v>3985</v>
      </c>
      <c r="M18" s="40"/>
      <c r="O18" s="40"/>
      <c r="Q18" s="124" t="s">
        <v>3986</v>
      </c>
      <c r="S18" s="124" t="s">
        <v>3986</v>
      </c>
      <c r="U18" s="124" t="s">
        <v>3986</v>
      </c>
      <c r="W18" s="124" t="s">
        <v>3987</v>
      </c>
      <c r="X18" s="25" t="s">
        <v>2132</v>
      </c>
      <c r="Y18" s="124" t="s">
        <v>3987</v>
      </c>
      <c r="Z18" s="25" t="s">
        <v>2132</v>
      </c>
      <c r="AG18" s="124" t="s">
        <v>3988</v>
      </c>
      <c r="AH18" s="37" t="str">
        <f>vlookup(AG18,'Map IDs'!F:G,2,FALSE)</f>
        <v>Route 4</v>
      </c>
    </row>
    <row r="19">
      <c r="A19" s="123" t="s">
        <v>3989</v>
      </c>
      <c r="C19" s="124" t="s">
        <v>3989</v>
      </c>
      <c r="M19" s="40"/>
      <c r="O19" s="40"/>
      <c r="Q19" s="124" t="s">
        <v>3990</v>
      </c>
      <c r="S19" s="124" t="s">
        <v>3990</v>
      </c>
      <c r="U19" s="124" t="s">
        <v>3990</v>
      </c>
      <c r="W19" s="124" t="s">
        <v>3991</v>
      </c>
      <c r="X19" s="25" t="s">
        <v>2151</v>
      </c>
      <c r="Y19" s="124" t="s">
        <v>3991</v>
      </c>
      <c r="Z19" s="25" t="s">
        <v>2151</v>
      </c>
      <c r="AG19" s="124" t="s">
        <v>3992</v>
      </c>
      <c r="AH19" s="37" t="str">
        <f>vlookup(AG19,'Map IDs'!F:G,2,FALSE)</f>
        <v>Route 4</v>
      </c>
    </row>
    <row r="20">
      <c r="A20" s="123" t="s">
        <v>3993</v>
      </c>
      <c r="C20" s="124" t="s">
        <v>3993</v>
      </c>
      <c r="M20" s="40"/>
      <c r="O20" s="40"/>
      <c r="Q20" s="124" t="s">
        <v>3994</v>
      </c>
      <c r="S20" s="124" t="s">
        <v>3994</v>
      </c>
      <c r="U20" s="124" t="s">
        <v>3994</v>
      </c>
      <c r="W20" s="124" t="s">
        <v>3995</v>
      </c>
      <c r="X20" s="25" t="s">
        <v>2194</v>
      </c>
      <c r="Y20" s="124" t="s">
        <v>3995</v>
      </c>
      <c r="Z20" s="25" t="s">
        <v>2194</v>
      </c>
      <c r="AG20" s="124" t="s">
        <v>3996</v>
      </c>
      <c r="AH20" s="37" t="str">
        <f>vlookup(AG20,'Map IDs'!F:G,2,FALSE)</f>
        <v>Route 4</v>
      </c>
    </row>
    <row r="21">
      <c r="A21" s="123" t="s">
        <v>3997</v>
      </c>
      <c r="C21" s="124" t="s">
        <v>3997</v>
      </c>
      <c r="M21" s="40"/>
      <c r="O21" s="40"/>
      <c r="Q21" s="124" t="s">
        <v>3998</v>
      </c>
      <c r="S21" s="124" t="s">
        <v>3998</v>
      </c>
      <c r="U21" s="124" t="s">
        <v>3998</v>
      </c>
      <c r="W21" s="124" t="s">
        <v>3999</v>
      </c>
      <c r="X21" s="25" t="s">
        <v>2196</v>
      </c>
      <c r="Y21" s="124" t="s">
        <v>3999</v>
      </c>
      <c r="Z21" s="25" t="s">
        <v>2196</v>
      </c>
      <c r="AG21" s="124" t="s">
        <v>4000</v>
      </c>
      <c r="AH21" s="37" t="str">
        <f>vlookup(AG21,'Map IDs'!F:G,2,FALSE)</f>
        <v>Route 4</v>
      </c>
    </row>
    <row r="22">
      <c r="A22" s="123" t="s">
        <v>4001</v>
      </c>
      <c r="C22" s="124" t="s">
        <v>4001</v>
      </c>
      <c r="M22" s="40"/>
      <c r="O22" s="40"/>
      <c r="Q22" s="124" t="s">
        <v>4002</v>
      </c>
      <c r="S22" s="124" t="s">
        <v>4002</v>
      </c>
      <c r="U22" s="124" t="s">
        <v>4002</v>
      </c>
      <c r="W22" s="124" t="s">
        <v>4003</v>
      </c>
      <c r="X22" s="25" t="s">
        <v>2198</v>
      </c>
      <c r="Y22" s="124" t="s">
        <v>4003</v>
      </c>
      <c r="Z22" s="25" t="s">
        <v>2198</v>
      </c>
      <c r="AG22" s="124" t="s">
        <v>4004</v>
      </c>
      <c r="AH22" s="37" t="str">
        <f>vlookup(AG22,'Map IDs'!F:G,2,FALSE)</f>
        <v>Route 4</v>
      </c>
    </row>
    <row r="23">
      <c r="A23" s="123" t="s">
        <v>4005</v>
      </c>
      <c r="C23" s="124" t="s">
        <v>4005</v>
      </c>
      <c r="M23" s="40"/>
      <c r="O23" s="40"/>
      <c r="Q23" s="124" t="s">
        <v>4006</v>
      </c>
      <c r="S23" s="124" t="s">
        <v>4006</v>
      </c>
      <c r="U23" s="124" t="s">
        <v>4006</v>
      </c>
      <c r="W23" s="124" t="s">
        <v>4007</v>
      </c>
      <c r="Y23" s="124" t="s">
        <v>4007</v>
      </c>
      <c r="Z23" s="25" t="s">
        <v>2378</v>
      </c>
    </row>
    <row r="24">
      <c r="A24" s="123" t="s">
        <v>4008</v>
      </c>
      <c r="C24" s="124" t="s">
        <v>4008</v>
      </c>
      <c r="M24" s="40"/>
      <c r="O24" s="40"/>
      <c r="Q24" s="124" t="s">
        <v>4009</v>
      </c>
      <c r="S24" s="124" t="s">
        <v>4009</v>
      </c>
      <c r="U24" s="124" t="s">
        <v>4009</v>
      </c>
      <c r="W24" s="124" t="s">
        <v>4010</v>
      </c>
      <c r="Y24" s="124" t="s">
        <v>4010</v>
      </c>
      <c r="Z24" s="25" t="s">
        <v>4011</v>
      </c>
    </row>
    <row r="25">
      <c r="A25" s="123" t="s">
        <v>4012</v>
      </c>
      <c r="C25" s="124" t="s">
        <v>4012</v>
      </c>
      <c r="M25" s="40"/>
      <c r="O25" s="40"/>
      <c r="Q25" s="124" t="s">
        <v>4013</v>
      </c>
      <c r="S25" s="124" t="s">
        <v>4013</v>
      </c>
      <c r="U25" s="124" t="s">
        <v>4013</v>
      </c>
      <c r="W25" s="124" t="s">
        <v>4014</v>
      </c>
      <c r="Y25" s="124" t="s">
        <v>4014</v>
      </c>
      <c r="Z25" s="25" t="s">
        <v>1412</v>
      </c>
    </row>
    <row r="26">
      <c r="A26" s="123" t="s">
        <v>4015</v>
      </c>
      <c r="C26" s="124" t="s">
        <v>4015</v>
      </c>
      <c r="M26" s="40"/>
      <c r="O26" s="40"/>
      <c r="W26" s="124" t="s">
        <v>4016</v>
      </c>
      <c r="Y26" s="124" t="s">
        <v>4016</v>
      </c>
    </row>
    <row r="27">
      <c r="A27" s="123" t="s">
        <v>4017</v>
      </c>
      <c r="C27" s="124" t="s">
        <v>4017</v>
      </c>
      <c r="M27" s="40"/>
      <c r="O27" s="40"/>
      <c r="Y27" s="124" t="s">
        <v>4018</v>
      </c>
    </row>
    <row r="28">
      <c r="A28" s="123" t="s">
        <v>4019</v>
      </c>
      <c r="C28" s="124" t="s">
        <v>4019</v>
      </c>
      <c r="M28" s="40"/>
      <c r="O28" s="40"/>
      <c r="Y28" s="124" t="s">
        <v>4020</v>
      </c>
    </row>
    <row r="29">
      <c r="A29" s="123" t="s">
        <v>4021</v>
      </c>
      <c r="C29" s="124" t="s">
        <v>4021</v>
      </c>
      <c r="M29" s="40"/>
      <c r="O29" s="40"/>
      <c r="Y29" s="124" t="s">
        <v>4022</v>
      </c>
    </row>
    <row r="30">
      <c r="A30" s="123" t="s">
        <v>4023</v>
      </c>
      <c r="C30" s="124" t="s">
        <v>4023</v>
      </c>
      <c r="M30" s="40"/>
      <c r="O30" s="40"/>
      <c r="Y30" s="124" t="s">
        <v>4024</v>
      </c>
    </row>
    <row r="31">
      <c r="A31" s="123" t="s">
        <v>4025</v>
      </c>
      <c r="C31" s="124" t="s">
        <v>4025</v>
      </c>
      <c r="M31" s="40"/>
      <c r="O31" s="40"/>
    </row>
    <row r="32">
      <c r="A32" s="123" t="s">
        <v>4026</v>
      </c>
      <c r="C32" s="124" t="s">
        <v>4026</v>
      </c>
      <c r="M32" s="40"/>
      <c r="O32" s="40"/>
    </row>
    <row r="33">
      <c r="A33" s="123" t="s">
        <v>4027</v>
      </c>
      <c r="C33" s="124" t="s">
        <v>4027</v>
      </c>
      <c r="M33" s="40"/>
      <c r="O33" s="40"/>
    </row>
    <row r="34">
      <c r="A34" s="123" t="s">
        <v>4028</v>
      </c>
      <c r="C34" s="124" t="s">
        <v>4028</v>
      </c>
      <c r="M34" s="40"/>
      <c r="O34" s="40"/>
    </row>
    <row r="35">
      <c r="A35" s="123" t="s">
        <v>4029</v>
      </c>
      <c r="C35" s="124" t="s">
        <v>4029</v>
      </c>
      <c r="M35" s="40"/>
      <c r="O35" s="40"/>
    </row>
    <row r="36">
      <c r="A36" s="123" t="s">
        <v>4030</v>
      </c>
      <c r="C36" s="124" t="s">
        <v>4030</v>
      </c>
      <c r="M36" s="40"/>
      <c r="O36" s="40"/>
    </row>
    <row r="37">
      <c r="A37" s="123" t="s">
        <v>4031</v>
      </c>
      <c r="C37" s="124" t="s">
        <v>4031</v>
      </c>
      <c r="M37" s="40"/>
      <c r="O37" s="40"/>
    </row>
    <row r="38">
      <c r="A38" s="123" t="s">
        <v>4032</v>
      </c>
      <c r="C38" s="124" t="s">
        <v>4032</v>
      </c>
      <c r="M38" s="40"/>
      <c r="O38" s="40"/>
    </row>
    <row r="39">
      <c r="A39" s="123" t="s">
        <v>4033</v>
      </c>
      <c r="C39" s="124" t="s">
        <v>4033</v>
      </c>
      <c r="M39" s="40"/>
      <c r="O39" s="40"/>
    </row>
    <row r="40">
      <c r="A40" s="123" t="s">
        <v>4034</v>
      </c>
      <c r="C40" s="124" t="s">
        <v>4034</v>
      </c>
      <c r="M40" s="40"/>
      <c r="O40" s="40"/>
    </row>
    <row r="41">
      <c r="A41" s="40"/>
      <c r="C41" s="124" t="s">
        <v>4035</v>
      </c>
      <c r="M41" s="40"/>
      <c r="O41" s="40"/>
    </row>
    <row r="42">
      <c r="A42" s="40"/>
      <c r="M42" s="40"/>
      <c r="O42" s="40"/>
    </row>
    <row r="43">
      <c r="A43" s="40"/>
      <c r="M43" s="40"/>
      <c r="O43" s="40"/>
    </row>
    <row r="44">
      <c r="A44" s="40"/>
      <c r="M44" s="40"/>
      <c r="O44" s="40"/>
    </row>
    <row r="45">
      <c r="A45" s="40"/>
      <c r="M45" s="40"/>
      <c r="O45" s="40"/>
    </row>
    <row r="46">
      <c r="A46" s="40"/>
      <c r="M46" s="40"/>
      <c r="O46" s="40"/>
    </row>
    <row r="47">
      <c r="A47" s="40"/>
      <c r="M47" s="40"/>
      <c r="O47" s="40"/>
    </row>
    <row r="48">
      <c r="A48" s="40"/>
      <c r="M48" s="40"/>
      <c r="O48" s="40"/>
    </row>
    <row r="49">
      <c r="A49" s="40"/>
      <c r="M49" s="40"/>
      <c r="O49" s="40"/>
    </row>
    <row r="50">
      <c r="A50" s="40"/>
      <c r="M50" s="40"/>
      <c r="O50" s="40"/>
    </row>
    <row r="51">
      <c r="A51" s="40"/>
      <c r="M51" s="40"/>
      <c r="O51" s="40"/>
    </row>
    <row r="52">
      <c r="A52" s="40"/>
      <c r="M52" s="40"/>
      <c r="O52" s="40"/>
    </row>
    <row r="53">
      <c r="A53" s="40"/>
      <c r="M53" s="40"/>
      <c r="O53" s="40"/>
    </row>
    <row r="54">
      <c r="A54" s="40"/>
      <c r="M54" s="40"/>
      <c r="O54" s="40"/>
    </row>
    <row r="55">
      <c r="A55" s="40"/>
      <c r="M55" s="40"/>
      <c r="O55" s="40"/>
    </row>
    <row r="56">
      <c r="A56" s="40"/>
      <c r="M56" s="40"/>
      <c r="O56" s="40"/>
    </row>
    <row r="57">
      <c r="A57" s="40"/>
      <c r="M57" s="40"/>
      <c r="O57" s="40"/>
    </row>
    <row r="58">
      <c r="A58" s="40"/>
      <c r="M58" s="40"/>
      <c r="O58" s="40"/>
    </row>
    <row r="59">
      <c r="A59" s="40"/>
      <c r="M59" s="40"/>
      <c r="O59" s="40"/>
    </row>
    <row r="60">
      <c r="A60" s="40"/>
      <c r="M60" s="40"/>
      <c r="O60" s="40"/>
    </row>
    <row r="61">
      <c r="A61" s="40"/>
      <c r="M61" s="40"/>
      <c r="O61" s="40"/>
    </row>
    <row r="62">
      <c r="A62" s="40"/>
      <c r="M62" s="40"/>
      <c r="O62" s="40"/>
    </row>
    <row r="63">
      <c r="A63" s="40"/>
      <c r="M63" s="40"/>
      <c r="O63" s="40"/>
    </row>
    <row r="64">
      <c r="A64" s="40"/>
      <c r="M64" s="40"/>
      <c r="O64" s="40"/>
    </row>
    <row r="65">
      <c r="A65" s="40"/>
      <c r="M65" s="40"/>
      <c r="O65" s="40"/>
    </row>
    <row r="66">
      <c r="A66" s="40"/>
      <c r="M66" s="40"/>
      <c r="O66" s="40"/>
    </row>
    <row r="67">
      <c r="A67" s="40"/>
      <c r="M67" s="40"/>
      <c r="O67" s="40"/>
    </row>
    <row r="68">
      <c r="A68" s="40"/>
      <c r="M68" s="40"/>
      <c r="O68" s="40"/>
    </row>
    <row r="69">
      <c r="A69" s="40"/>
      <c r="M69" s="40"/>
      <c r="O69" s="40"/>
    </row>
    <row r="70">
      <c r="A70" s="40"/>
      <c r="M70" s="40"/>
      <c r="O70" s="40"/>
    </row>
    <row r="71">
      <c r="A71" s="40"/>
      <c r="M71" s="40"/>
      <c r="O71" s="40"/>
    </row>
    <row r="72">
      <c r="A72" s="40"/>
      <c r="M72" s="40"/>
      <c r="O72" s="40"/>
    </row>
    <row r="73">
      <c r="A73" s="40"/>
      <c r="M73" s="40"/>
      <c r="O73" s="40"/>
    </row>
    <row r="74">
      <c r="A74" s="40"/>
      <c r="M74" s="40"/>
      <c r="O74" s="40"/>
    </row>
    <row r="75">
      <c r="A75" s="40"/>
      <c r="M75" s="40"/>
      <c r="O75" s="40"/>
    </row>
    <row r="76">
      <c r="A76" s="40"/>
      <c r="M76" s="40"/>
      <c r="O76" s="40"/>
    </row>
    <row r="77">
      <c r="A77" s="40"/>
      <c r="M77" s="40"/>
      <c r="O77" s="40"/>
    </row>
    <row r="78">
      <c r="A78" s="40"/>
      <c r="M78" s="40"/>
      <c r="O78" s="40"/>
    </row>
    <row r="79">
      <c r="A79" s="40"/>
      <c r="M79" s="40"/>
      <c r="O79" s="40"/>
    </row>
    <row r="80">
      <c r="A80" s="40"/>
      <c r="M80" s="40"/>
      <c r="O80" s="40"/>
    </row>
    <row r="81">
      <c r="A81" s="40"/>
      <c r="M81" s="40"/>
      <c r="O81" s="40"/>
    </row>
    <row r="82">
      <c r="A82" s="40"/>
      <c r="M82" s="40"/>
      <c r="O82" s="40"/>
    </row>
    <row r="83">
      <c r="A83" s="40"/>
      <c r="M83" s="40"/>
      <c r="O83" s="40"/>
    </row>
    <row r="84">
      <c r="A84" s="40"/>
      <c r="M84" s="40"/>
      <c r="O84" s="40"/>
    </row>
    <row r="85">
      <c r="A85" s="40"/>
      <c r="M85" s="40"/>
      <c r="O85" s="40"/>
    </row>
    <row r="86">
      <c r="A86" s="40"/>
      <c r="M86" s="40"/>
      <c r="O86" s="40"/>
    </row>
    <row r="87">
      <c r="A87" s="40"/>
      <c r="M87" s="40"/>
      <c r="O87" s="40"/>
    </row>
    <row r="88">
      <c r="A88" s="40"/>
      <c r="M88" s="40"/>
      <c r="O88" s="40"/>
    </row>
    <row r="89">
      <c r="A89" s="40"/>
      <c r="M89" s="40"/>
      <c r="O89" s="40"/>
    </row>
    <row r="90">
      <c r="A90" s="40"/>
      <c r="M90" s="40"/>
      <c r="O90" s="40"/>
    </row>
    <row r="91">
      <c r="A91" s="40"/>
      <c r="M91" s="40"/>
      <c r="O91" s="40"/>
    </row>
    <row r="92">
      <c r="A92" s="40"/>
      <c r="M92" s="40"/>
      <c r="O92" s="40"/>
    </row>
    <row r="93">
      <c r="A93" s="40"/>
      <c r="M93" s="40"/>
      <c r="O93" s="40"/>
    </row>
    <row r="94">
      <c r="A94" s="40"/>
      <c r="M94" s="40"/>
      <c r="O94" s="40"/>
    </row>
    <row r="95">
      <c r="A95" s="40"/>
      <c r="M95" s="40"/>
      <c r="O95" s="40"/>
    </row>
    <row r="96">
      <c r="A96" s="40"/>
      <c r="M96" s="40"/>
      <c r="O96" s="40"/>
    </row>
    <row r="97">
      <c r="A97" s="40"/>
      <c r="M97" s="40"/>
      <c r="O97" s="40"/>
    </row>
    <row r="98">
      <c r="A98" s="40"/>
      <c r="M98" s="40"/>
      <c r="O98" s="40"/>
    </row>
    <row r="99">
      <c r="A99" s="40"/>
      <c r="M99" s="40"/>
      <c r="O99" s="40"/>
    </row>
    <row r="100">
      <c r="A100" s="40"/>
      <c r="M100" s="40"/>
      <c r="O100" s="40"/>
    </row>
    <row r="101">
      <c r="A101" s="40"/>
      <c r="M101" s="40"/>
      <c r="O101" s="40"/>
    </row>
    <row r="102">
      <c r="A102" s="40"/>
      <c r="M102" s="40"/>
      <c r="O102" s="40"/>
    </row>
    <row r="103">
      <c r="A103" s="40"/>
      <c r="M103" s="40"/>
      <c r="O103" s="40"/>
    </row>
    <row r="104">
      <c r="A104" s="40"/>
      <c r="M104" s="40"/>
      <c r="O104" s="40"/>
    </row>
    <row r="105">
      <c r="A105" s="40"/>
      <c r="M105" s="40"/>
      <c r="O105" s="40"/>
    </row>
    <row r="106">
      <c r="A106" s="40"/>
      <c r="M106" s="40"/>
      <c r="O106" s="40"/>
    </row>
    <row r="107">
      <c r="A107" s="40"/>
      <c r="M107" s="40"/>
      <c r="O107" s="40"/>
    </row>
    <row r="108">
      <c r="A108" s="40"/>
      <c r="M108" s="40"/>
      <c r="O108" s="40"/>
    </row>
    <row r="109">
      <c r="A109" s="40"/>
      <c r="M109" s="40"/>
      <c r="O109" s="40"/>
    </row>
    <row r="110">
      <c r="A110" s="40"/>
      <c r="M110" s="40"/>
      <c r="O110" s="40"/>
    </row>
    <row r="111">
      <c r="A111" s="40"/>
      <c r="M111" s="40"/>
      <c r="O111" s="40"/>
    </row>
    <row r="112">
      <c r="A112" s="40"/>
      <c r="M112" s="40"/>
      <c r="O112" s="40"/>
    </row>
    <row r="113">
      <c r="A113" s="40"/>
      <c r="M113" s="40"/>
      <c r="O113" s="40"/>
    </row>
    <row r="114">
      <c r="A114" s="40"/>
      <c r="M114" s="40"/>
      <c r="O114" s="40"/>
    </row>
    <row r="115">
      <c r="A115" s="40"/>
      <c r="M115" s="40"/>
      <c r="O115" s="40"/>
    </row>
    <row r="116">
      <c r="A116" s="40"/>
      <c r="M116" s="40"/>
      <c r="O116" s="40"/>
    </row>
    <row r="117">
      <c r="A117" s="40"/>
      <c r="M117" s="40"/>
      <c r="O117" s="40"/>
    </row>
    <row r="118">
      <c r="A118" s="40"/>
      <c r="M118" s="40"/>
      <c r="O118" s="40"/>
    </row>
    <row r="119">
      <c r="A119" s="40"/>
      <c r="M119" s="40"/>
      <c r="O119" s="40"/>
    </row>
    <row r="120">
      <c r="A120" s="40"/>
      <c r="M120" s="40"/>
      <c r="O120" s="40"/>
    </row>
    <row r="121">
      <c r="A121" s="40"/>
      <c r="M121" s="40"/>
      <c r="O121" s="40"/>
    </row>
    <row r="122">
      <c r="A122" s="40"/>
      <c r="M122" s="40"/>
      <c r="O122" s="40"/>
    </row>
    <row r="123">
      <c r="A123" s="40"/>
      <c r="M123" s="40"/>
      <c r="O123" s="40"/>
    </row>
    <row r="124">
      <c r="A124" s="40"/>
      <c r="M124" s="40"/>
      <c r="O124" s="40"/>
    </row>
    <row r="125">
      <c r="A125" s="40"/>
      <c r="M125" s="40"/>
      <c r="O125" s="40"/>
    </row>
    <row r="126">
      <c r="A126" s="40"/>
      <c r="M126" s="40"/>
      <c r="O126" s="40"/>
    </row>
    <row r="127">
      <c r="A127" s="40"/>
      <c r="M127" s="40"/>
      <c r="O127" s="40"/>
    </row>
    <row r="128">
      <c r="A128" s="40"/>
      <c r="M128" s="40"/>
      <c r="O128" s="40"/>
    </row>
    <row r="129">
      <c r="A129" s="40"/>
      <c r="M129" s="40"/>
      <c r="O129" s="40"/>
    </row>
    <row r="130">
      <c r="A130" s="40"/>
      <c r="M130" s="40"/>
      <c r="O130" s="40"/>
    </row>
    <row r="131">
      <c r="A131" s="40"/>
      <c r="M131" s="40"/>
      <c r="O131" s="40"/>
    </row>
    <row r="132">
      <c r="A132" s="40"/>
      <c r="M132" s="40"/>
      <c r="O132" s="40"/>
    </row>
    <row r="133">
      <c r="A133" s="40"/>
      <c r="M133" s="40"/>
      <c r="O133" s="40"/>
    </row>
    <row r="134">
      <c r="A134" s="40"/>
      <c r="M134" s="40"/>
      <c r="O134" s="40"/>
    </row>
    <row r="135">
      <c r="A135" s="40"/>
      <c r="M135" s="40"/>
      <c r="O135" s="40"/>
    </row>
    <row r="136">
      <c r="A136" s="40"/>
      <c r="M136" s="40"/>
      <c r="O136" s="40"/>
    </row>
    <row r="137">
      <c r="A137" s="40"/>
      <c r="M137" s="40"/>
      <c r="O137" s="40"/>
    </row>
    <row r="138">
      <c r="A138" s="40"/>
      <c r="M138" s="40"/>
      <c r="O138" s="40"/>
    </row>
    <row r="139">
      <c r="A139" s="40"/>
      <c r="M139" s="40"/>
      <c r="O139" s="40"/>
    </row>
    <row r="140">
      <c r="A140" s="40"/>
      <c r="M140" s="40"/>
      <c r="O140" s="40"/>
    </row>
    <row r="141">
      <c r="A141" s="40"/>
      <c r="M141" s="40"/>
      <c r="O141" s="40"/>
    </row>
    <row r="142">
      <c r="A142" s="40"/>
      <c r="M142" s="40"/>
      <c r="O142" s="40"/>
    </row>
    <row r="143">
      <c r="A143" s="40"/>
      <c r="M143" s="40"/>
      <c r="O143" s="40"/>
    </row>
    <row r="144">
      <c r="A144" s="40"/>
      <c r="M144" s="40"/>
      <c r="O144" s="40"/>
    </row>
    <row r="145">
      <c r="A145" s="40"/>
      <c r="M145" s="40"/>
      <c r="O145" s="40"/>
    </row>
    <row r="146">
      <c r="A146" s="40"/>
      <c r="M146" s="40"/>
      <c r="O146" s="40"/>
    </row>
    <row r="147">
      <c r="A147" s="40"/>
      <c r="M147" s="40"/>
      <c r="O147" s="40"/>
    </row>
    <row r="148">
      <c r="A148" s="40"/>
      <c r="M148" s="40"/>
      <c r="O148" s="40"/>
    </row>
    <row r="149">
      <c r="A149" s="40"/>
      <c r="M149" s="40"/>
      <c r="O149" s="40"/>
    </row>
    <row r="150">
      <c r="A150" s="40"/>
      <c r="M150" s="40"/>
      <c r="O150" s="40"/>
    </row>
    <row r="151">
      <c r="A151" s="40"/>
      <c r="M151" s="40"/>
      <c r="O151" s="40"/>
    </row>
    <row r="152">
      <c r="A152" s="40"/>
      <c r="M152" s="40"/>
      <c r="O152" s="40"/>
    </row>
    <row r="153">
      <c r="A153" s="40"/>
      <c r="M153" s="40"/>
      <c r="O153" s="40"/>
    </row>
    <row r="154">
      <c r="A154" s="40"/>
      <c r="M154" s="40"/>
      <c r="O154" s="40"/>
    </row>
    <row r="155">
      <c r="A155" s="40"/>
      <c r="M155" s="40"/>
      <c r="O155" s="40"/>
    </row>
    <row r="156">
      <c r="A156" s="40"/>
      <c r="M156" s="40"/>
      <c r="O156" s="40"/>
    </row>
    <row r="157">
      <c r="A157" s="40"/>
      <c r="M157" s="40"/>
      <c r="O157" s="40"/>
    </row>
    <row r="158">
      <c r="A158" s="40"/>
      <c r="M158" s="40"/>
      <c r="O158" s="40"/>
    </row>
    <row r="159">
      <c r="A159" s="40"/>
      <c r="M159" s="40"/>
      <c r="O159" s="40"/>
    </row>
    <row r="160">
      <c r="A160" s="40"/>
      <c r="M160" s="40"/>
      <c r="O160" s="40"/>
    </row>
    <row r="161">
      <c r="A161" s="40"/>
      <c r="M161" s="40"/>
      <c r="O161" s="40"/>
    </row>
    <row r="162">
      <c r="A162" s="40"/>
      <c r="M162" s="40"/>
      <c r="O162" s="40"/>
    </row>
    <row r="163">
      <c r="A163" s="40"/>
      <c r="M163" s="40"/>
      <c r="O163" s="40"/>
    </row>
    <row r="164">
      <c r="A164" s="40"/>
      <c r="M164" s="40"/>
      <c r="O164" s="40"/>
    </row>
    <row r="165">
      <c r="A165" s="40"/>
      <c r="M165" s="40"/>
      <c r="O165" s="40"/>
    </row>
    <row r="166">
      <c r="A166" s="40"/>
      <c r="M166" s="40"/>
      <c r="O166" s="40"/>
    </row>
    <row r="167">
      <c r="A167" s="40"/>
      <c r="M167" s="40"/>
      <c r="O167" s="40"/>
    </row>
    <row r="168">
      <c r="A168" s="40"/>
      <c r="M168" s="40"/>
      <c r="O168" s="40"/>
    </row>
    <row r="169">
      <c r="A169" s="40"/>
      <c r="M169" s="40"/>
      <c r="O169" s="40"/>
    </row>
    <row r="170">
      <c r="A170" s="40"/>
      <c r="M170" s="40"/>
      <c r="O170" s="40"/>
    </row>
    <row r="171">
      <c r="A171" s="40"/>
      <c r="M171" s="40"/>
      <c r="O171" s="40"/>
    </row>
    <row r="172">
      <c r="A172" s="40"/>
      <c r="M172" s="40"/>
      <c r="O172" s="40"/>
    </row>
    <row r="173">
      <c r="A173" s="40"/>
      <c r="M173" s="40"/>
      <c r="O173" s="40"/>
    </row>
    <row r="174">
      <c r="A174" s="40"/>
      <c r="M174" s="40"/>
      <c r="O174" s="40"/>
    </row>
    <row r="175">
      <c r="A175" s="40"/>
      <c r="M175" s="40"/>
      <c r="O175" s="40"/>
    </row>
    <row r="176">
      <c r="A176" s="40"/>
      <c r="M176" s="40"/>
      <c r="O176" s="40"/>
    </row>
    <row r="177">
      <c r="A177" s="40"/>
      <c r="M177" s="40"/>
      <c r="O177" s="40"/>
    </row>
    <row r="178">
      <c r="A178" s="40"/>
      <c r="M178" s="40"/>
      <c r="O178" s="40"/>
    </row>
    <row r="179">
      <c r="A179" s="40"/>
      <c r="M179" s="40"/>
      <c r="O179" s="40"/>
    </row>
    <row r="180">
      <c r="A180" s="40"/>
      <c r="M180" s="40"/>
      <c r="O180" s="40"/>
    </row>
    <row r="181">
      <c r="A181" s="40"/>
      <c r="M181" s="40"/>
      <c r="O181" s="40"/>
    </row>
    <row r="182">
      <c r="A182" s="40"/>
      <c r="M182" s="40"/>
      <c r="O182" s="40"/>
    </row>
    <row r="183">
      <c r="A183" s="40"/>
      <c r="M183" s="40"/>
      <c r="O183" s="40"/>
    </row>
    <row r="184">
      <c r="A184" s="40"/>
      <c r="M184" s="40"/>
      <c r="O184" s="40"/>
    </row>
    <row r="185">
      <c r="A185" s="40"/>
      <c r="M185" s="40"/>
      <c r="O185" s="40"/>
    </row>
    <row r="186">
      <c r="A186" s="40"/>
      <c r="M186" s="40"/>
      <c r="O186" s="40"/>
    </row>
    <row r="187">
      <c r="A187" s="40"/>
      <c r="M187" s="40"/>
      <c r="O187" s="40"/>
    </row>
    <row r="188">
      <c r="A188" s="40"/>
      <c r="M188" s="40"/>
      <c r="O188" s="40"/>
    </row>
    <row r="189">
      <c r="A189" s="40"/>
      <c r="M189" s="40"/>
      <c r="O189" s="40"/>
    </row>
    <row r="190">
      <c r="A190" s="40"/>
      <c r="M190" s="40"/>
      <c r="O190" s="40"/>
    </row>
    <row r="191">
      <c r="A191" s="40"/>
      <c r="M191" s="40"/>
      <c r="O191" s="40"/>
    </row>
    <row r="192">
      <c r="A192" s="40"/>
      <c r="M192" s="40"/>
      <c r="O192" s="40"/>
    </row>
    <row r="193">
      <c r="A193" s="40"/>
      <c r="M193" s="40"/>
      <c r="O193" s="40"/>
    </row>
    <row r="194">
      <c r="A194" s="40"/>
      <c r="M194" s="40"/>
      <c r="O194" s="40"/>
    </row>
    <row r="195">
      <c r="A195" s="40"/>
      <c r="M195" s="40"/>
      <c r="O195" s="40"/>
    </row>
    <row r="196">
      <c r="A196" s="40"/>
      <c r="M196" s="40"/>
      <c r="O196" s="40"/>
    </row>
    <row r="197">
      <c r="A197" s="40"/>
      <c r="M197" s="40"/>
      <c r="O197" s="40"/>
    </row>
    <row r="198">
      <c r="A198" s="40"/>
      <c r="M198" s="40"/>
      <c r="O198" s="40"/>
    </row>
    <row r="199">
      <c r="A199" s="40"/>
      <c r="M199" s="40"/>
      <c r="O199" s="40"/>
    </row>
    <row r="200">
      <c r="A200" s="40"/>
      <c r="M200" s="40"/>
      <c r="O200" s="40"/>
    </row>
    <row r="201">
      <c r="A201" s="40"/>
      <c r="M201" s="40"/>
      <c r="O201" s="40"/>
    </row>
    <row r="202">
      <c r="A202" s="40"/>
      <c r="M202" s="40"/>
      <c r="O202" s="40"/>
    </row>
    <row r="203">
      <c r="A203" s="40"/>
      <c r="M203" s="40"/>
      <c r="O203" s="40"/>
    </row>
    <row r="204">
      <c r="A204" s="40"/>
      <c r="M204" s="40"/>
      <c r="O204" s="40"/>
    </row>
    <row r="205">
      <c r="A205" s="40"/>
      <c r="M205" s="40"/>
      <c r="O205" s="40"/>
    </row>
    <row r="206">
      <c r="A206" s="40"/>
      <c r="M206" s="40"/>
      <c r="O206" s="40"/>
    </row>
    <row r="207">
      <c r="A207" s="40"/>
      <c r="M207" s="40"/>
      <c r="O207" s="40"/>
    </row>
    <row r="208">
      <c r="A208" s="40"/>
      <c r="M208" s="40"/>
      <c r="O208" s="40"/>
    </row>
    <row r="209">
      <c r="A209" s="40"/>
      <c r="M209" s="40"/>
      <c r="O209" s="40"/>
    </row>
    <row r="210">
      <c r="A210" s="40"/>
      <c r="M210" s="40"/>
      <c r="O210" s="40"/>
    </row>
    <row r="211">
      <c r="A211" s="40"/>
      <c r="M211" s="40"/>
      <c r="O211" s="40"/>
    </row>
    <row r="212">
      <c r="A212" s="40"/>
      <c r="M212" s="40"/>
      <c r="O212" s="40"/>
    </row>
    <row r="213">
      <c r="A213" s="40"/>
      <c r="M213" s="40"/>
      <c r="O213" s="40"/>
    </row>
    <row r="214">
      <c r="A214" s="40"/>
      <c r="M214" s="40"/>
      <c r="O214" s="40"/>
    </row>
    <row r="215">
      <c r="A215" s="40"/>
      <c r="M215" s="40"/>
      <c r="O215" s="40"/>
    </row>
    <row r="216">
      <c r="A216" s="40"/>
      <c r="M216" s="40"/>
      <c r="O216" s="40"/>
    </row>
    <row r="217">
      <c r="A217" s="40"/>
      <c r="M217" s="40"/>
      <c r="O217" s="40"/>
    </row>
    <row r="218">
      <c r="A218" s="40"/>
      <c r="M218" s="40"/>
      <c r="O218" s="40"/>
    </row>
    <row r="219">
      <c r="A219" s="40"/>
      <c r="M219" s="40"/>
      <c r="O219" s="40"/>
    </row>
    <row r="220">
      <c r="A220" s="40"/>
      <c r="M220" s="40"/>
      <c r="O220" s="40"/>
    </row>
    <row r="221">
      <c r="A221" s="40"/>
      <c r="M221" s="40"/>
      <c r="O221" s="40"/>
    </row>
    <row r="222">
      <c r="A222" s="40"/>
      <c r="M222" s="40"/>
      <c r="O222" s="40"/>
    </row>
    <row r="223">
      <c r="A223" s="40"/>
      <c r="M223" s="40"/>
      <c r="O223" s="40"/>
    </row>
    <row r="224">
      <c r="A224" s="40"/>
      <c r="M224" s="40"/>
      <c r="O224" s="40"/>
    </row>
    <row r="225">
      <c r="A225" s="40"/>
      <c r="M225" s="40"/>
      <c r="O225" s="40"/>
    </row>
    <row r="226">
      <c r="A226" s="40"/>
      <c r="M226" s="40"/>
      <c r="O226" s="40"/>
    </row>
    <row r="227">
      <c r="A227" s="40"/>
      <c r="M227" s="40"/>
      <c r="O227" s="40"/>
    </row>
    <row r="228">
      <c r="A228" s="40"/>
      <c r="M228" s="40"/>
      <c r="O228" s="40"/>
    </row>
    <row r="229">
      <c r="A229" s="40"/>
      <c r="M229" s="40"/>
      <c r="O229" s="40"/>
    </row>
    <row r="230">
      <c r="A230" s="40"/>
      <c r="M230" s="40"/>
      <c r="O230" s="40"/>
    </row>
    <row r="231">
      <c r="A231" s="40"/>
      <c r="M231" s="40"/>
      <c r="O231" s="40"/>
    </row>
    <row r="232">
      <c r="A232" s="40"/>
      <c r="M232" s="40"/>
      <c r="O232" s="40"/>
    </row>
    <row r="233">
      <c r="A233" s="40"/>
      <c r="M233" s="40"/>
      <c r="O233" s="40"/>
    </row>
    <row r="234">
      <c r="A234" s="40"/>
      <c r="M234" s="40"/>
      <c r="O234" s="40"/>
    </row>
    <row r="235">
      <c r="A235" s="40"/>
      <c r="M235" s="40"/>
      <c r="O235" s="40"/>
    </row>
    <row r="236">
      <c r="A236" s="40"/>
      <c r="M236" s="40"/>
      <c r="O236" s="40"/>
    </row>
    <row r="237">
      <c r="A237" s="40"/>
      <c r="M237" s="40"/>
      <c r="O237" s="40"/>
    </row>
    <row r="238">
      <c r="A238" s="40"/>
      <c r="M238" s="40"/>
      <c r="O238" s="40"/>
    </row>
    <row r="239">
      <c r="A239" s="40"/>
      <c r="M239" s="40"/>
      <c r="O239" s="40"/>
    </row>
    <row r="240">
      <c r="A240" s="40"/>
      <c r="M240" s="40"/>
      <c r="O240" s="40"/>
    </row>
    <row r="241">
      <c r="A241" s="40"/>
      <c r="M241" s="40"/>
      <c r="O241" s="40"/>
    </row>
    <row r="242">
      <c r="A242" s="40"/>
      <c r="M242" s="40"/>
      <c r="O242" s="40"/>
    </row>
    <row r="243">
      <c r="A243" s="40"/>
      <c r="M243" s="40"/>
      <c r="O243" s="40"/>
    </row>
    <row r="244">
      <c r="A244" s="40"/>
      <c r="M244" s="40"/>
      <c r="O244" s="40"/>
    </row>
    <row r="245">
      <c r="A245" s="40"/>
      <c r="M245" s="40"/>
      <c r="O245" s="40"/>
    </row>
    <row r="246">
      <c r="A246" s="40"/>
      <c r="M246" s="40"/>
      <c r="O246" s="40"/>
    </row>
    <row r="247">
      <c r="A247" s="40"/>
      <c r="M247" s="40"/>
      <c r="O247" s="40"/>
    </row>
    <row r="248">
      <c r="A248" s="40"/>
      <c r="M248" s="40"/>
      <c r="O248" s="40"/>
    </row>
    <row r="249">
      <c r="A249" s="40"/>
      <c r="M249" s="40"/>
      <c r="O249" s="40"/>
    </row>
    <row r="250">
      <c r="A250" s="40"/>
      <c r="M250" s="40"/>
      <c r="O250" s="40"/>
    </row>
    <row r="251">
      <c r="A251" s="40"/>
      <c r="M251" s="40"/>
      <c r="O251" s="40"/>
    </row>
    <row r="252">
      <c r="A252" s="40"/>
      <c r="M252" s="40"/>
      <c r="O252" s="40"/>
    </row>
    <row r="253">
      <c r="A253" s="40"/>
      <c r="M253" s="40"/>
      <c r="O253" s="40"/>
    </row>
    <row r="254">
      <c r="A254" s="40"/>
      <c r="M254" s="40"/>
      <c r="O254" s="40"/>
    </row>
    <row r="255">
      <c r="A255" s="40"/>
      <c r="M255" s="40"/>
      <c r="O255" s="40"/>
    </row>
    <row r="256">
      <c r="A256" s="40"/>
      <c r="M256" s="40"/>
      <c r="O256" s="40"/>
    </row>
    <row r="257">
      <c r="A257" s="40"/>
      <c r="M257" s="40"/>
      <c r="O257" s="40"/>
    </row>
    <row r="258">
      <c r="A258" s="40"/>
      <c r="M258" s="40"/>
      <c r="O258" s="40"/>
    </row>
    <row r="259">
      <c r="A259" s="40"/>
      <c r="M259" s="40"/>
      <c r="O259" s="40"/>
    </row>
    <row r="260">
      <c r="A260" s="40"/>
      <c r="M260" s="40"/>
      <c r="O260" s="40"/>
    </row>
    <row r="261">
      <c r="A261" s="40"/>
      <c r="M261" s="40"/>
      <c r="O261" s="40"/>
    </row>
    <row r="262">
      <c r="A262" s="40"/>
      <c r="M262" s="40"/>
      <c r="O262" s="40"/>
    </row>
    <row r="263">
      <c r="A263" s="40"/>
      <c r="M263" s="40"/>
      <c r="O263" s="40"/>
    </row>
    <row r="264">
      <c r="A264" s="40"/>
      <c r="M264" s="40"/>
      <c r="O264" s="40"/>
    </row>
    <row r="265">
      <c r="A265" s="40"/>
      <c r="M265" s="40"/>
      <c r="O265" s="40"/>
    </row>
    <row r="266">
      <c r="A266" s="40"/>
      <c r="M266" s="40"/>
      <c r="O266" s="40"/>
    </row>
    <row r="267">
      <c r="A267" s="40"/>
      <c r="M267" s="40"/>
      <c r="O267" s="40"/>
    </row>
    <row r="268">
      <c r="A268" s="40"/>
      <c r="M268" s="40"/>
      <c r="O268" s="40"/>
    </row>
    <row r="269">
      <c r="A269" s="40"/>
      <c r="M269" s="40"/>
      <c r="O269" s="40"/>
    </row>
    <row r="270">
      <c r="A270" s="40"/>
      <c r="M270" s="40"/>
      <c r="O270" s="40"/>
    </row>
    <row r="271">
      <c r="A271" s="40"/>
      <c r="M271" s="40"/>
      <c r="O271" s="40"/>
    </row>
    <row r="272">
      <c r="A272" s="40"/>
      <c r="M272" s="40"/>
      <c r="O272" s="40"/>
    </row>
    <row r="273">
      <c r="A273" s="40"/>
      <c r="M273" s="40"/>
      <c r="O273" s="40"/>
    </row>
    <row r="274">
      <c r="A274" s="40"/>
      <c r="M274" s="40"/>
      <c r="O274" s="40"/>
    </row>
    <row r="275">
      <c r="A275" s="40"/>
      <c r="M275" s="40"/>
      <c r="O275" s="40"/>
    </row>
    <row r="276">
      <c r="A276" s="40"/>
      <c r="M276" s="40"/>
      <c r="O276" s="40"/>
    </row>
    <row r="277">
      <c r="A277" s="40"/>
      <c r="M277" s="40"/>
      <c r="O277" s="40"/>
    </row>
    <row r="278">
      <c r="A278" s="40"/>
      <c r="M278" s="40"/>
      <c r="O278" s="40"/>
    </row>
    <row r="279">
      <c r="A279" s="40"/>
      <c r="M279" s="40"/>
      <c r="O279" s="40"/>
    </row>
    <row r="280">
      <c r="A280" s="40"/>
      <c r="M280" s="40"/>
      <c r="O280" s="40"/>
    </row>
    <row r="281">
      <c r="A281" s="40"/>
      <c r="M281" s="40"/>
      <c r="O281" s="40"/>
    </row>
    <row r="282">
      <c r="A282" s="40"/>
      <c r="M282" s="40"/>
      <c r="O282" s="40"/>
    </row>
    <row r="283">
      <c r="A283" s="40"/>
      <c r="M283" s="40"/>
      <c r="O283" s="40"/>
    </row>
    <row r="284">
      <c r="A284" s="40"/>
      <c r="M284" s="40"/>
      <c r="O284" s="40"/>
    </row>
    <row r="285">
      <c r="A285" s="40"/>
      <c r="M285" s="40"/>
      <c r="O285" s="40"/>
    </row>
    <row r="286">
      <c r="A286" s="40"/>
      <c r="M286" s="40"/>
      <c r="O286" s="40"/>
    </row>
    <row r="287">
      <c r="A287" s="40"/>
      <c r="M287" s="40"/>
      <c r="O287" s="40"/>
    </row>
    <row r="288">
      <c r="A288" s="40"/>
      <c r="M288" s="40"/>
      <c r="O288" s="40"/>
    </row>
    <row r="289">
      <c r="A289" s="40"/>
      <c r="M289" s="40"/>
      <c r="O289" s="40"/>
    </row>
    <row r="290">
      <c r="A290" s="40"/>
      <c r="M290" s="40"/>
      <c r="O290" s="40"/>
    </row>
    <row r="291">
      <c r="A291" s="40"/>
      <c r="M291" s="40"/>
      <c r="O291" s="40"/>
    </row>
    <row r="292">
      <c r="A292" s="40"/>
      <c r="M292" s="40"/>
      <c r="O292" s="40"/>
    </row>
    <row r="293">
      <c r="A293" s="40"/>
      <c r="M293" s="40"/>
      <c r="O293" s="40"/>
    </row>
    <row r="294">
      <c r="A294" s="40"/>
      <c r="M294" s="40"/>
      <c r="O294" s="40"/>
    </row>
    <row r="295">
      <c r="A295" s="40"/>
      <c r="M295" s="40"/>
      <c r="O295" s="40"/>
    </row>
    <row r="296">
      <c r="A296" s="40"/>
      <c r="M296" s="40"/>
      <c r="O296" s="40"/>
    </row>
    <row r="297">
      <c r="A297" s="40"/>
      <c r="M297" s="40"/>
      <c r="O297" s="40"/>
    </row>
    <row r="298">
      <c r="A298" s="40"/>
      <c r="M298" s="40"/>
      <c r="O298" s="40"/>
    </row>
    <row r="299">
      <c r="A299" s="40"/>
      <c r="M299" s="40"/>
      <c r="O299" s="40"/>
    </row>
    <row r="300">
      <c r="A300" s="40"/>
      <c r="M300" s="40"/>
      <c r="O300" s="40"/>
    </row>
    <row r="301">
      <c r="A301" s="40"/>
      <c r="M301" s="40"/>
      <c r="O301" s="40"/>
    </row>
    <row r="302">
      <c r="A302" s="40"/>
      <c r="M302" s="40"/>
      <c r="O302" s="40"/>
    </row>
    <row r="303">
      <c r="A303" s="40"/>
      <c r="M303" s="40"/>
      <c r="O303" s="40"/>
    </row>
    <row r="304">
      <c r="A304" s="40"/>
      <c r="M304" s="40"/>
      <c r="O304" s="40"/>
    </row>
    <row r="305">
      <c r="A305" s="40"/>
      <c r="M305" s="40"/>
      <c r="O305" s="40"/>
    </row>
    <row r="306">
      <c r="A306" s="40"/>
      <c r="M306" s="40"/>
      <c r="O306" s="40"/>
    </row>
    <row r="307">
      <c r="A307" s="40"/>
      <c r="M307" s="40"/>
      <c r="O307" s="40"/>
    </row>
    <row r="308">
      <c r="A308" s="40"/>
      <c r="M308" s="40"/>
      <c r="O308" s="40"/>
    </row>
    <row r="309">
      <c r="A309" s="40"/>
      <c r="M309" s="40"/>
      <c r="O309" s="40"/>
    </row>
    <row r="310">
      <c r="A310" s="40"/>
      <c r="M310" s="40"/>
      <c r="O310" s="40"/>
    </row>
    <row r="311">
      <c r="A311" s="40"/>
      <c r="M311" s="40"/>
      <c r="O311" s="40"/>
    </row>
    <row r="312">
      <c r="A312" s="40"/>
      <c r="M312" s="40"/>
      <c r="O312" s="40"/>
    </row>
    <row r="313">
      <c r="A313" s="40"/>
      <c r="M313" s="40"/>
      <c r="O313" s="40"/>
    </row>
    <row r="314">
      <c r="A314" s="40"/>
      <c r="M314" s="40"/>
      <c r="O314" s="40"/>
    </row>
    <row r="315">
      <c r="A315" s="40"/>
      <c r="M315" s="40"/>
      <c r="O315" s="40"/>
    </row>
    <row r="316">
      <c r="A316" s="40"/>
      <c r="M316" s="40"/>
      <c r="O316" s="40"/>
    </row>
    <row r="317">
      <c r="A317" s="40"/>
      <c r="M317" s="40"/>
      <c r="O317" s="40"/>
    </row>
    <row r="318">
      <c r="A318" s="40"/>
      <c r="M318" s="40"/>
      <c r="O318" s="40"/>
    </row>
    <row r="319">
      <c r="A319" s="40"/>
      <c r="M319" s="40"/>
      <c r="O319" s="40"/>
    </row>
    <row r="320">
      <c r="A320" s="40"/>
      <c r="M320" s="40"/>
      <c r="O320" s="40"/>
    </row>
    <row r="321">
      <c r="A321" s="40"/>
      <c r="M321" s="40"/>
      <c r="O321" s="40"/>
    </row>
    <row r="322">
      <c r="A322" s="40"/>
      <c r="M322" s="40"/>
      <c r="O322" s="40"/>
    </row>
    <row r="323">
      <c r="A323" s="40"/>
      <c r="M323" s="40"/>
      <c r="O323" s="40"/>
    </row>
    <row r="324">
      <c r="A324" s="40"/>
      <c r="M324" s="40"/>
      <c r="O324" s="40"/>
    </row>
    <row r="325">
      <c r="A325" s="40"/>
      <c r="M325" s="40"/>
      <c r="O325" s="40"/>
    </row>
    <row r="326">
      <c r="A326" s="40"/>
      <c r="M326" s="40"/>
      <c r="O326" s="40"/>
    </row>
    <row r="327">
      <c r="A327" s="40"/>
      <c r="M327" s="40"/>
      <c r="O327" s="40"/>
    </row>
    <row r="328">
      <c r="A328" s="40"/>
      <c r="M328" s="40"/>
      <c r="O328" s="40"/>
    </row>
    <row r="329">
      <c r="A329" s="40"/>
      <c r="M329" s="40"/>
      <c r="O329" s="40"/>
    </row>
    <row r="330">
      <c r="A330" s="40"/>
      <c r="M330" s="40"/>
      <c r="O330" s="40"/>
    </row>
    <row r="331">
      <c r="A331" s="40"/>
      <c r="M331" s="40"/>
      <c r="O331" s="40"/>
    </row>
    <row r="332">
      <c r="A332" s="40"/>
      <c r="M332" s="40"/>
      <c r="O332" s="40"/>
    </row>
    <row r="333">
      <c r="A333" s="40"/>
      <c r="M333" s="40"/>
      <c r="O333" s="40"/>
    </row>
    <row r="334">
      <c r="A334" s="40"/>
      <c r="M334" s="40"/>
      <c r="O334" s="40"/>
    </row>
    <row r="335">
      <c r="A335" s="40"/>
      <c r="M335" s="40"/>
      <c r="O335" s="40"/>
    </row>
    <row r="336">
      <c r="A336" s="40"/>
      <c r="M336" s="40"/>
      <c r="O336" s="40"/>
    </row>
    <row r="337">
      <c r="A337" s="40"/>
      <c r="M337" s="40"/>
      <c r="O337" s="40"/>
    </row>
    <row r="338">
      <c r="A338" s="40"/>
      <c r="M338" s="40"/>
      <c r="O338" s="40"/>
    </row>
    <row r="339">
      <c r="A339" s="40"/>
      <c r="M339" s="40"/>
      <c r="O339" s="40"/>
    </row>
    <row r="340">
      <c r="A340" s="40"/>
      <c r="M340" s="40"/>
      <c r="O340" s="40"/>
    </row>
    <row r="341">
      <c r="A341" s="40"/>
      <c r="M341" s="40"/>
      <c r="O341" s="40"/>
    </row>
    <row r="342">
      <c r="A342" s="40"/>
      <c r="M342" s="40"/>
      <c r="O342" s="40"/>
    </row>
    <row r="343">
      <c r="A343" s="40"/>
      <c r="M343" s="40"/>
      <c r="O343" s="40"/>
    </row>
    <row r="344">
      <c r="A344" s="40"/>
      <c r="M344" s="40"/>
      <c r="O344" s="40"/>
    </row>
    <row r="345">
      <c r="A345" s="40"/>
      <c r="M345" s="40"/>
      <c r="O345" s="40"/>
    </row>
    <row r="346">
      <c r="A346" s="40"/>
      <c r="M346" s="40"/>
      <c r="O346" s="40"/>
    </row>
    <row r="347">
      <c r="A347" s="40"/>
      <c r="M347" s="40"/>
      <c r="O347" s="40"/>
    </row>
    <row r="348">
      <c r="A348" s="40"/>
      <c r="M348" s="40"/>
      <c r="O348" s="40"/>
    </row>
    <row r="349">
      <c r="A349" s="40"/>
      <c r="M349" s="40"/>
      <c r="O349" s="40"/>
    </row>
    <row r="350">
      <c r="A350" s="40"/>
      <c r="M350" s="40"/>
      <c r="O350" s="40"/>
    </row>
    <row r="351">
      <c r="A351" s="40"/>
      <c r="M351" s="40"/>
      <c r="O351" s="40"/>
    </row>
    <row r="352">
      <c r="A352" s="40"/>
      <c r="M352" s="40"/>
      <c r="O352" s="40"/>
    </row>
    <row r="353">
      <c r="A353" s="40"/>
      <c r="M353" s="40"/>
      <c r="O353" s="40"/>
    </row>
    <row r="354">
      <c r="A354" s="40"/>
      <c r="M354" s="40"/>
      <c r="O354" s="40"/>
    </row>
    <row r="355">
      <c r="A355" s="40"/>
      <c r="M355" s="40"/>
      <c r="O355" s="40"/>
    </row>
    <row r="356">
      <c r="A356" s="40"/>
      <c r="M356" s="40"/>
      <c r="O356" s="40"/>
    </row>
    <row r="357">
      <c r="A357" s="40"/>
      <c r="M357" s="40"/>
      <c r="O357" s="40"/>
    </row>
    <row r="358">
      <c r="A358" s="40"/>
      <c r="M358" s="40"/>
      <c r="O358" s="40"/>
    </row>
    <row r="359">
      <c r="A359" s="40"/>
      <c r="M359" s="40"/>
      <c r="O359" s="40"/>
    </row>
    <row r="360">
      <c r="A360" s="40"/>
      <c r="M360" s="40"/>
      <c r="O360" s="40"/>
    </row>
    <row r="361">
      <c r="A361" s="40"/>
      <c r="M361" s="40"/>
      <c r="O361" s="40"/>
    </row>
    <row r="362">
      <c r="A362" s="40"/>
      <c r="M362" s="40"/>
      <c r="O362" s="40"/>
    </row>
    <row r="363">
      <c r="A363" s="40"/>
      <c r="M363" s="40"/>
      <c r="O363" s="40"/>
    </row>
    <row r="364">
      <c r="A364" s="40"/>
      <c r="M364" s="40"/>
      <c r="O364" s="40"/>
    </row>
    <row r="365">
      <c r="A365" s="40"/>
      <c r="M365" s="40"/>
      <c r="O365" s="40"/>
    </row>
    <row r="366">
      <c r="A366" s="40"/>
      <c r="M366" s="40"/>
      <c r="O366" s="40"/>
    </row>
    <row r="367">
      <c r="A367" s="40"/>
      <c r="M367" s="40"/>
      <c r="O367" s="40"/>
    </row>
    <row r="368">
      <c r="A368" s="40"/>
      <c r="M368" s="40"/>
      <c r="O368" s="40"/>
    </row>
    <row r="369">
      <c r="A369" s="40"/>
      <c r="M369" s="40"/>
      <c r="O369" s="40"/>
    </row>
    <row r="370">
      <c r="A370" s="40"/>
      <c r="M370" s="40"/>
      <c r="O370" s="40"/>
    </row>
    <row r="371">
      <c r="A371" s="40"/>
      <c r="M371" s="40"/>
      <c r="O371" s="40"/>
    </row>
    <row r="372">
      <c r="A372" s="40"/>
      <c r="M372" s="40"/>
      <c r="O372" s="40"/>
    </row>
    <row r="373">
      <c r="A373" s="40"/>
      <c r="M373" s="40"/>
      <c r="O373" s="40"/>
    </row>
    <row r="374">
      <c r="A374" s="40"/>
      <c r="M374" s="40"/>
      <c r="O374" s="40"/>
    </row>
    <row r="375">
      <c r="A375" s="40"/>
      <c r="M375" s="40"/>
      <c r="O375" s="40"/>
    </row>
    <row r="376">
      <c r="A376" s="40"/>
      <c r="M376" s="40"/>
      <c r="O376" s="40"/>
    </row>
    <row r="377">
      <c r="A377" s="40"/>
      <c r="M377" s="40"/>
      <c r="O377" s="40"/>
    </row>
    <row r="378">
      <c r="A378" s="40"/>
      <c r="M378" s="40"/>
      <c r="O378" s="40"/>
    </row>
    <row r="379">
      <c r="A379" s="40"/>
      <c r="M379" s="40"/>
      <c r="O379" s="40"/>
    </row>
    <row r="380">
      <c r="A380" s="40"/>
      <c r="M380" s="40"/>
      <c r="O380" s="40"/>
    </row>
    <row r="381">
      <c r="A381" s="40"/>
      <c r="M381" s="40"/>
      <c r="O381" s="40"/>
    </row>
    <row r="382">
      <c r="A382" s="40"/>
      <c r="M382" s="40"/>
      <c r="O382" s="40"/>
    </row>
    <row r="383">
      <c r="A383" s="40"/>
      <c r="M383" s="40"/>
      <c r="O383" s="40"/>
    </row>
    <row r="384">
      <c r="A384" s="40"/>
      <c r="M384" s="40"/>
      <c r="O384" s="40"/>
    </row>
    <row r="385">
      <c r="A385" s="40"/>
      <c r="M385" s="40"/>
      <c r="O385" s="40"/>
    </row>
    <row r="386">
      <c r="A386" s="40"/>
      <c r="M386" s="40"/>
      <c r="O386" s="40"/>
    </row>
    <row r="387">
      <c r="A387" s="40"/>
      <c r="M387" s="40"/>
      <c r="O387" s="40"/>
    </row>
    <row r="388">
      <c r="A388" s="40"/>
      <c r="M388" s="40"/>
      <c r="O388" s="40"/>
    </row>
    <row r="389">
      <c r="A389" s="40"/>
      <c r="M389" s="40"/>
      <c r="O389" s="40"/>
    </row>
    <row r="390">
      <c r="A390" s="40"/>
      <c r="M390" s="40"/>
      <c r="O390" s="40"/>
    </row>
    <row r="391">
      <c r="A391" s="40"/>
      <c r="M391" s="40"/>
      <c r="O391" s="40"/>
    </row>
    <row r="392">
      <c r="A392" s="40"/>
      <c r="M392" s="40"/>
      <c r="O392" s="40"/>
    </row>
    <row r="393">
      <c r="A393" s="40"/>
      <c r="M393" s="40"/>
      <c r="O393" s="40"/>
    </row>
    <row r="394">
      <c r="A394" s="40"/>
      <c r="M394" s="40"/>
      <c r="O394" s="40"/>
    </row>
    <row r="395">
      <c r="A395" s="40"/>
      <c r="M395" s="40"/>
      <c r="O395" s="40"/>
    </row>
    <row r="396">
      <c r="A396" s="40"/>
      <c r="M396" s="40"/>
      <c r="O396" s="40"/>
    </row>
    <row r="397">
      <c r="A397" s="40"/>
      <c r="M397" s="40"/>
      <c r="O397" s="40"/>
    </row>
    <row r="398">
      <c r="A398" s="40"/>
      <c r="M398" s="40"/>
      <c r="O398" s="40"/>
    </row>
    <row r="399">
      <c r="A399" s="40"/>
      <c r="M399" s="40"/>
      <c r="O399" s="40"/>
    </row>
    <row r="400">
      <c r="A400" s="40"/>
      <c r="M400" s="40"/>
      <c r="O400" s="40"/>
    </row>
    <row r="401">
      <c r="A401" s="40"/>
      <c r="M401" s="40"/>
      <c r="O401" s="40"/>
    </row>
    <row r="402">
      <c r="A402" s="40"/>
      <c r="M402" s="40"/>
      <c r="O402" s="40"/>
    </row>
    <row r="403">
      <c r="A403" s="40"/>
      <c r="M403" s="40"/>
      <c r="O403" s="40"/>
    </row>
    <row r="404">
      <c r="A404" s="40"/>
      <c r="M404" s="40"/>
      <c r="O404" s="40"/>
    </row>
    <row r="405">
      <c r="A405" s="40"/>
      <c r="M405" s="40"/>
      <c r="O405" s="40"/>
    </row>
    <row r="406">
      <c r="A406" s="40"/>
      <c r="M406" s="40"/>
      <c r="O406" s="40"/>
    </row>
    <row r="407">
      <c r="A407" s="40"/>
      <c r="M407" s="40"/>
      <c r="O407" s="40"/>
    </row>
    <row r="408">
      <c r="A408" s="40"/>
      <c r="M408" s="40"/>
      <c r="O408" s="40"/>
    </row>
    <row r="409">
      <c r="A409" s="40"/>
      <c r="M409" s="40"/>
      <c r="O409" s="40"/>
    </row>
    <row r="410">
      <c r="A410" s="40"/>
      <c r="M410" s="40"/>
      <c r="O410" s="40"/>
    </row>
    <row r="411">
      <c r="A411" s="40"/>
      <c r="M411" s="40"/>
      <c r="O411" s="40"/>
    </row>
    <row r="412">
      <c r="A412" s="40"/>
      <c r="M412" s="40"/>
      <c r="O412" s="40"/>
    </row>
    <row r="413">
      <c r="A413" s="40"/>
      <c r="M413" s="40"/>
      <c r="O413" s="40"/>
    </row>
    <row r="414">
      <c r="A414" s="40"/>
      <c r="M414" s="40"/>
      <c r="O414" s="40"/>
    </row>
    <row r="415">
      <c r="A415" s="40"/>
      <c r="M415" s="40"/>
      <c r="O415" s="40"/>
    </row>
    <row r="416">
      <c r="A416" s="40"/>
      <c r="M416" s="40"/>
      <c r="O416" s="40"/>
    </row>
    <row r="417">
      <c r="A417" s="40"/>
      <c r="M417" s="40"/>
      <c r="O417" s="40"/>
    </row>
    <row r="418">
      <c r="A418" s="40"/>
      <c r="M418" s="40"/>
      <c r="O418" s="40"/>
    </row>
    <row r="419">
      <c r="A419" s="40"/>
      <c r="M419" s="40"/>
      <c r="O419" s="40"/>
    </row>
    <row r="420">
      <c r="A420" s="40"/>
      <c r="M420" s="40"/>
      <c r="O420" s="40"/>
    </row>
    <row r="421">
      <c r="A421" s="40"/>
      <c r="M421" s="40"/>
      <c r="O421" s="40"/>
    </row>
    <row r="422">
      <c r="A422" s="40"/>
      <c r="M422" s="40"/>
      <c r="O422" s="40"/>
    </row>
    <row r="423">
      <c r="A423" s="40"/>
      <c r="M423" s="40"/>
      <c r="O423" s="40"/>
    </row>
    <row r="424">
      <c r="A424" s="40"/>
      <c r="M424" s="40"/>
      <c r="O424" s="40"/>
    </row>
    <row r="425">
      <c r="A425" s="40"/>
      <c r="M425" s="40"/>
      <c r="O425" s="40"/>
    </row>
    <row r="426">
      <c r="A426" s="40"/>
      <c r="M426" s="40"/>
      <c r="O426" s="40"/>
    </row>
    <row r="427">
      <c r="A427" s="40"/>
      <c r="M427" s="40"/>
      <c r="O427" s="40"/>
    </row>
    <row r="428">
      <c r="A428" s="40"/>
      <c r="M428" s="40"/>
      <c r="O428" s="40"/>
    </row>
    <row r="429">
      <c r="A429" s="40"/>
      <c r="M429" s="40"/>
      <c r="O429" s="40"/>
    </row>
    <row r="430">
      <c r="A430" s="40"/>
      <c r="M430" s="40"/>
      <c r="O430" s="40"/>
    </row>
    <row r="431">
      <c r="A431" s="40"/>
      <c r="M431" s="40"/>
      <c r="O431" s="40"/>
    </row>
    <row r="432">
      <c r="A432" s="40"/>
      <c r="M432" s="40"/>
      <c r="O432" s="40"/>
    </row>
    <row r="433">
      <c r="A433" s="40"/>
      <c r="M433" s="40"/>
      <c r="O433" s="40"/>
    </row>
    <row r="434">
      <c r="A434" s="40"/>
      <c r="M434" s="40"/>
      <c r="O434" s="40"/>
    </row>
    <row r="435">
      <c r="A435" s="40"/>
      <c r="M435" s="40"/>
      <c r="O435" s="40"/>
    </row>
    <row r="436">
      <c r="A436" s="40"/>
      <c r="M436" s="40"/>
      <c r="O436" s="40"/>
    </row>
    <row r="437">
      <c r="A437" s="40"/>
      <c r="M437" s="40"/>
      <c r="O437" s="40"/>
    </row>
    <row r="438">
      <c r="A438" s="40"/>
      <c r="M438" s="40"/>
      <c r="O438" s="40"/>
    </row>
    <row r="439">
      <c r="A439" s="40"/>
      <c r="M439" s="40"/>
      <c r="O439" s="40"/>
    </row>
    <row r="440">
      <c r="A440" s="40"/>
      <c r="M440" s="40"/>
      <c r="O440" s="40"/>
    </row>
    <row r="441">
      <c r="A441" s="40"/>
      <c r="M441" s="40"/>
      <c r="O441" s="40"/>
    </row>
    <row r="442">
      <c r="A442" s="40"/>
      <c r="M442" s="40"/>
      <c r="O442" s="40"/>
    </row>
    <row r="443">
      <c r="A443" s="40"/>
      <c r="M443" s="40"/>
      <c r="O443" s="40"/>
    </row>
    <row r="444">
      <c r="A444" s="40"/>
      <c r="M444" s="40"/>
      <c r="O444" s="40"/>
    </row>
    <row r="445">
      <c r="A445" s="40"/>
      <c r="M445" s="40"/>
      <c r="O445" s="40"/>
    </row>
    <row r="446">
      <c r="A446" s="40"/>
      <c r="M446" s="40"/>
      <c r="O446" s="40"/>
    </row>
    <row r="447">
      <c r="A447" s="40"/>
      <c r="M447" s="40"/>
      <c r="O447" s="40"/>
    </row>
    <row r="448">
      <c r="A448" s="40"/>
      <c r="M448" s="40"/>
      <c r="O448" s="40"/>
    </row>
    <row r="449">
      <c r="A449" s="40"/>
      <c r="M449" s="40"/>
      <c r="O449" s="40"/>
    </row>
    <row r="450">
      <c r="A450" s="40"/>
      <c r="M450" s="40"/>
      <c r="O450" s="40"/>
    </row>
    <row r="451">
      <c r="A451" s="40"/>
      <c r="M451" s="40"/>
      <c r="O451" s="40"/>
    </row>
    <row r="452">
      <c r="A452" s="40"/>
      <c r="M452" s="40"/>
      <c r="O452" s="40"/>
    </row>
    <row r="453">
      <c r="A453" s="40"/>
      <c r="M453" s="40"/>
      <c r="O453" s="40"/>
    </row>
    <row r="454">
      <c r="A454" s="40"/>
      <c r="M454" s="40"/>
      <c r="O454" s="40"/>
    </row>
    <row r="455">
      <c r="A455" s="40"/>
      <c r="M455" s="40"/>
      <c r="O455" s="40"/>
    </row>
    <row r="456">
      <c r="A456" s="40"/>
      <c r="M456" s="40"/>
      <c r="O456" s="40"/>
    </row>
    <row r="457">
      <c r="A457" s="40"/>
      <c r="M457" s="40"/>
      <c r="O457" s="40"/>
    </row>
    <row r="458">
      <c r="A458" s="40"/>
      <c r="M458" s="40"/>
      <c r="O458" s="40"/>
    </row>
    <row r="459">
      <c r="A459" s="40"/>
      <c r="M459" s="40"/>
      <c r="O459" s="40"/>
    </row>
    <row r="460">
      <c r="A460" s="40"/>
      <c r="M460" s="40"/>
      <c r="O460" s="40"/>
    </row>
    <row r="461">
      <c r="A461" s="40"/>
      <c r="M461" s="40"/>
      <c r="O461" s="40"/>
    </row>
    <row r="462">
      <c r="A462" s="40"/>
      <c r="M462" s="40"/>
      <c r="O462" s="40"/>
    </row>
    <row r="463">
      <c r="A463" s="40"/>
      <c r="M463" s="40"/>
      <c r="O463" s="40"/>
    </row>
    <row r="464">
      <c r="A464" s="40"/>
      <c r="M464" s="40"/>
      <c r="O464" s="40"/>
    </row>
    <row r="465">
      <c r="A465" s="40"/>
      <c r="M465" s="40"/>
      <c r="O465" s="40"/>
    </row>
    <row r="466">
      <c r="A466" s="40"/>
      <c r="M466" s="40"/>
      <c r="O466" s="40"/>
    </row>
    <row r="467">
      <c r="A467" s="40"/>
      <c r="M467" s="40"/>
      <c r="O467" s="40"/>
    </row>
    <row r="468">
      <c r="A468" s="40"/>
      <c r="M468" s="40"/>
      <c r="O468" s="40"/>
    </row>
    <row r="469">
      <c r="A469" s="40"/>
      <c r="M469" s="40"/>
      <c r="O469" s="40"/>
    </row>
    <row r="470">
      <c r="A470" s="40"/>
      <c r="M470" s="40"/>
      <c r="O470" s="40"/>
    </row>
    <row r="471">
      <c r="A471" s="40"/>
      <c r="M471" s="40"/>
      <c r="O471" s="40"/>
    </row>
    <row r="472">
      <c r="A472" s="40"/>
      <c r="M472" s="40"/>
      <c r="O472" s="40"/>
    </row>
    <row r="473">
      <c r="A473" s="40"/>
      <c r="M473" s="40"/>
      <c r="O473" s="40"/>
    </row>
    <row r="474">
      <c r="A474" s="40"/>
      <c r="M474" s="40"/>
      <c r="O474" s="40"/>
    </row>
    <row r="475">
      <c r="A475" s="40"/>
      <c r="M475" s="40"/>
      <c r="O475" s="40"/>
    </row>
    <row r="476">
      <c r="A476" s="40"/>
      <c r="M476" s="40"/>
      <c r="O476" s="40"/>
    </row>
    <row r="477">
      <c r="A477" s="40"/>
      <c r="M477" s="40"/>
      <c r="O477" s="40"/>
    </row>
    <row r="478">
      <c r="A478" s="40"/>
      <c r="M478" s="40"/>
      <c r="O478" s="40"/>
    </row>
    <row r="479">
      <c r="A479" s="40"/>
      <c r="M479" s="40"/>
      <c r="O479" s="40"/>
    </row>
    <row r="480">
      <c r="A480" s="40"/>
      <c r="M480" s="40"/>
      <c r="O480" s="40"/>
    </row>
    <row r="481">
      <c r="A481" s="40"/>
      <c r="M481" s="40"/>
      <c r="O481" s="40"/>
    </row>
    <row r="482">
      <c r="A482" s="40"/>
      <c r="M482" s="40"/>
      <c r="O482" s="40"/>
    </row>
    <row r="483">
      <c r="A483" s="40"/>
      <c r="M483" s="40"/>
      <c r="O483" s="40"/>
    </row>
    <row r="484">
      <c r="A484" s="40"/>
      <c r="M484" s="40"/>
      <c r="O484" s="40"/>
    </row>
    <row r="485">
      <c r="A485" s="40"/>
      <c r="M485" s="40"/>
      <c r="O485" s="40"/>
    </row>
    <row r="486">
      <c r="A486" s="40"/>
      <c r="M486" s="40"/>
      <c r="O486" s="40"/>
    </row>
    <row r="487">
      <c r="A487" s="40"/>
      <c r="M487" s="40"/>
      <c r="O487" s="40"/>
    </row>
    <row r="488">
      <c r="A488" s="40"/>
      <c r="M488" s="40"/>
      <c r="O488" s="40"/>
    </row>
    <row r="489">
      <c r="A489" s="40"/>
      <c r="M489" s="40"/>
      <c r="O489" s="40"/>
    </row>
    <row r="490">
      <c r="A490" s="40"/>
      <c r="M490" s="40"/>
      <c r="O490" s="40"/>
    </row>
    <row r="491">
      <c r="A491" s="40"/>
      <c r="M491" s="40"/>
      <c r="O491" s="40"/>
    </row>
    <row r="492">
      <c r="A492" s="40"/>
      <c r="M492" s="40"/>
      <c r="O492" s="40"/>
    </row>
    <row r="493">
      <c r="A493" s="40"/>
      <c r="M493" s="40"/>
      <c r="O493" s="40"/>
    </row>
    <row r="494">
      <c r="A494" s="40"/>
      <c r="M494" s="40"/>
      <c r="O494" s="40"/>
    </row>
    <row r="495">
      <c r="A495" s="40"/>
      <c r="M495" s="40"/>
      <c r="O495" s="40"/>
    </row>
    <row r="496">
      <c r="A496" s="40"/>
      <c r="M496" s="40"/>
      <c r="O496" s="40"/>
    </row>
    <row r="497">
      <c r="A497" s="40"/>
      <c r="M497" s="40"/>
      <c r="O497" s="40"/>
    </row>
    <row r="498">
      <c r="A498" s="40"/>
      <c r="M498" s="40"/>
      <c r="O498" s="40"/>
    </row>
    <row r="499">
      <c r="A499" s="40"/>
      <c r="M499" s="40"/>
      <c r="O499" s="40"/>
    </row>
    <row r="500">
      <c r="A500" s="40"/>
      <c r="M500" s="40"/>
      <c r="O500" s="40"/>
    </row>
    <row r="501">
      <c r="A501" s="40"/>
      <c r="M501" s="40"/>
      <c r="O501" s="40"/>
    </row>
    <row r="502">
      <c r="A502" s="40"/>
      <c r="M502" s="40"/>
      <c r="O502" s="40"/>
    </row>
    <row r="503">
      <c r="A503" s="40"/>
      <c r="M503" s="40"/>
      <c r="O503" s="40"/>
    </row>
    <row r="504">
      <c r="A504" s="40"/>
      <c r="M504" s="40"/>
      <c r="O504" s="40"/>
    </row>
    <row r="505">
      <c r="A505" s="40"/>
      <c r="M505" s="40"/>
      <c r="O505" s="40"/>
    </row>
    <row r="506">
      <c r="A506" s="40"/>
      <c r="M506" s="40"/>
      <c r="O506" s="40"/>
    </row>
    <row r="507">
      <c r="A507" s="40"/>
      <c r="M507" s="40"/>
      <c r="O507" s="40"/>
    </row>
    <row r="508">
      <c r="A508" s="40"/>
      <c r="M508" s="40"/>
      <c r="O508" s="40"/>
    </row>
    <row r="509">
      <c r="A509" s="40"/>
      <c r="M509" s="40"/>
      <c r="O509" s="40"/>
    </row>
    <row r="510">
      <c r="A510" s="40"/>
      <c r="M510" s="40"/>
      <c r="O510" s="40"/>
    </row>
    <row r="511">
      <c r="A511" s="40"/>
      <c r="M511" s="40"/>
      <c r="O511" s="40"/>
    </row>
    <row r="512">
      <c r="A512" s="40"/>
      <c r="M512" s="40"/>
      <c r="O512" s="40"/>
    </row>
    <row r="513">
      <c r="A513" s="40"/>
      <c r="M513" s="40"/>
      <c r="O513" s="40"/>
    </row>
    <row r="514">
      <c r="A514" s="40"/>
      <c r="M514" s="40"/>
      <c r="O514" s="40"/>
    </row>
    <row r="515">
      <c r="A515" s="40"/>
      <c r="M515" s="40"/>
      <c r="O515" s="40"/>
    </row>
    <row r="516">
      <c r="A516" s="40"/>
      <c r="M516" s="40"/>
      <c r="O516" s="40"/>
    </row>
    <row r="517">
      <c r="A517" s="40"/>
      <c r="M517" s="40"/>
      <c r="O517" s="40"/>
    </row>
    <row r="518">
      <c r="A518" s="40"/>
      <c r="M518" s="40"/>
      <c r="O518" s="40"/>
    </row>
    <row r="519">
      <c r="A519" s="40"/>
      <c r="M519" s="40"/>
      <c r="O519" s="40"/>
    </row>
    <row r="520">
      <c r="A520" s="40"/>
      <c r="M520" s="40"/>
      <c r="O520" s="40"/>
    </row>
    <row r="521">
      <c r="A521" s="40"/>
      <c r="M521" s="40"/>
      <c r="O521" s="40"/>
    </row>
    <row r="522">
      <c r="A522" s="40"/>
      <c r="M522" s="40"/>
      <c r="O522" s="40"/>
    </row>
    <row r="523">
      <c r="A523" s="40"/>
      <c r="M523" s="40"/>
      <c r="O523" s="40"/>
    </row>
    <row r="524">
      <c r="A524" s="40"/>
      <c r="M524" s="40"/>
      <c r="O524" s="40"/>
    </row>
    <row r="525">
      <c r="A525" s="40"/>
      <c r="M525" s="40"/>
      <c r="O525" s="40"/>
    </row>
    <row r="526">
      <c r="A526" s="40"/>
      <c r="M526" s="40"/>
      <c r="O526" s="40"/>
    </row>
    <row r="527">
      <c r="A527" s="40"/>
      <c r="M527" s="40"/>
      <c r="O527" s="40"/>
    </row>
    <row r="528">
      <c r="A528" s="40"/>
      <c r="M528" s="40"/>
      <c r="O528" s="40"/>
    </row>
    <row r="529">
      <c r="A529" s="40"/>
      <c r="M529" s="40"/>
      <c r="O529" s="40"/>
    </row>
    <row r="530">
      <c r="A530" s="40"/>
      <c r="M530" s="40"/>
      <c r="O530" s="40"/>
    </row>
    <row r="531">
      <c r="A531" s="40"/>
      <c r="M531" s="40"/>
      <c r="O531" s="40"/>
    </row>
    <row r="532">
      <c r="A532" s="40"/>
      <c r="M532" s="40"/>
      <c r="O532" s="40"/>
    </row>
    <row r="533">
      <c r="A533" s="40"/>
      <c r="M533" s="40"/>
      <c r="O533" s="40"/>
    </row>
    <row r="534">
      <c r="A534" s="40"/>
      <c r="M534" s="40"/>
      <c r="O534" s="40"/>
    </row>
    <row r="535">
      <c r="A535" s="40"/>
      <c r="M535" s="40"/>
      <c r="O535" s="40"/>
    </row>
    <row r="536">
      <c r="A536" s="40"/>
      <c r="M536" s="40"/>
      <c r="O536" s="40"/>
    </row>
    <row r="537">
      <c r="A537" s="40"/>
      <c r="M537" s="40"/>
      <c r="O537" s="40"/>
    </row>
    <row r="538">
      <c r="A538" s="40"/>
      <c r="M538" s="40"/>
      <c r="O538" s="40"/>
    </row>
    <row r="539">
      <c r="A539" s="40"/>
      <c r="M539" s="40"/>
      <c r="O539" s="40"/>
    </row>
    <row r="540">
      <c r="A540" s="40"/>
      <c r="M540" s="40"/>
      <c r="O540" s="40"/>
    </row>
    <row r="541">
      <c r="A541" s="40"/>
      <c r="M541" s="40"/>
      <c r="O541" s="40"/>
    </row>
    <row r="542">
      <c r="A542" s="40"/>
      <c r="M542" s="40"/>
      <c r="O542" s="40"/>
    </row>
    <row r="543">
      <c r="A543" s="40"/>
      <c r="M543" s="40"/>
      <c r="O543" s="40"/>
    </row>
    <row r="544">
      <c r="A544" s="40"/>
      <c r="M544" s="40"/>
      <c r="O544" s="40"/>
    </row>
    <row r="545">
      <c r="A545" s="40"/>
      <c r="M545" s="40"/>
      <c r="O545" s="40"/>
    </row>
    <row r="546">
      <c r="A546" s="40"/>
      <c r="M546" s="40"/>
      <c r="O546" s="40"/>
    </row>
    <row r="547">
      <c r="A547" s="40"/>
      <c r="M547" s="40"/>
      <c r="O547" s="40"/>
    </row>
    <row r="548">
      <c r="A548" s="40"/>
      <c r="M548" s="40"/>
      <c r="O548" s="40"/>
    </row>
    <row r="549">
      <c r="A549" s="40"/>
      <c r="M549" s="40"/>
      <c r="O549" s="40"/>
    </row>
    <row r="550">
      <c r="A550" s="40"/>
      <c r="M550" s="40"/>
      <c r="O550" s="40"/>
    </row>
    <row r="551">
      <c r="A551" s="40"/>
      <c r="M551" s="40"/>
      <c r="O551" s="40"/>
    </row>
    <row r="552">
      <c r="A552" s="40"/>
      <c r="M552" s="40"/>
      <c r="O552" s="40"/>
    </row>
    <row r="553">
      <c r="A553" s="40"/>
      <c r="M553" s="40"/>
      <c r="O553" s="40"/>
    </row>
    <row r="554">
      <c r="A554" s="40"/>
      <c r="M554" s="40"/>
      <c r="O554" s="40"/>
    </row>
    <row r="555">
      <c r="A555" s="40"/>
      <c r="M555" s="40"/>
      <c r="O555" s="40"/>
    </row>
    <row r="556">
      <c r="A556" s="40"/>
      <c r="M556" s="40"/>
      <c r="O556" s="40"/>
    </row>
    <row r="557">
      <c r="A557" s="40"/>
      <c r="M557" s="40"/>
      <c r="O557" s="40"/>
    </row>
    <row r="558">
      <c r="A558" s="40"/>
      <c r="M558" s="40"/>
      <c r="O558" s="40"/>
    </row>
    <row r="559">
      <c r="A559" s="40"/>
      <c r="M559" s="40"/>
      <c r="O559" s="40"/>
    </row>
    <row r="560">
      <c r="A560" s="40"/>
      <c r="M560" s="40"/>
      <c r="O560" s="40"/>
    </row>
    <row r="561">
      <c r="A561" s="40"/>
      <c r="M561" s="40"/>
      <c r="O561" s="40"/>
    </row>
    <row r="562">
      <c r="A562" s="40"/>
      <c r="M562" s="40"/>
      <c r="O562" s="40"/>
    </row>
    <row r="563">
      <c r="A563" s="40"/>
      <c r="M563" s="40"/>
      <c r="O563" s="40"/>
    </row>
    <row r="564">
      <c r="A564" s="40"/>
      <c r="M564" s="40"/>
      <c r="O564" s="40"/>
    </row>
    <row r="565">
      <c r="A565" s="40"/>
      <c r="M565" s="40"/>
      <c r="O565" s="40"/>
    </row>
    <row r="566">
      <c r="A566" s="40"/>
      <c r="M566" s="40"/>
      <c r="O566" s="40"/>
    </row>
    <row r="567">
      <c r="A567" s="40"/>
      <c r="M567" s="40"/>
      <c r="O567" s="40"/>
    </row>
    <row r="568">
      <c r="A568" s="40"/>
      <c r="M568" s="40"/>
      <c r="O568" s="40"/>
    </row>
    <row r="569">
      <c r="A569" s="40"/>
      <c r="M569" s="40"/>
      <c r="O569" s="40"/>
    </row>
    <row r="570">
      <c r="A570" s="40"/>
      <c r="M570" s="40"/>
      <c r="O570" s="40"/>
    </row>
    <row r="571">
      <c r="A571" s="40"/>
      <c r="M571" s="40"/>
      <c r="O571" s="40"/>
    </row>
    <row r="572">
      <c r="A572" s="40"/>
      <c r="M572" s="40"/>
      <c r="O572" s="40"/>
    </row>
    <row r="573">
      <c r="A573" s="40"/>
      <c r="M573" s="40"/>
      <c r="O573" s="40"/>
    </row>
    <row r="574">
      <c r="A574" s="40"/>
      <c r="M574" s="40"/>
      <c r="O574" s="40"/>
    </row>
    <row r="575">
      <c r="A575" s="40"/>
      <c r="M575" s="40"/>
      <c r="O575" s="40"/>
    </row>
    <row r="576">
      <c r="A576" s="40"/>
      <c r="M576" s="40"/>
      <c r="O576" s="40"/>
    </row>
    <row r="577">
      <c r="A577" s="40"/>
      <c r="M577" s="40"/>
      <c r="O577" s="40"/>
    </row>
    <row r="578">
      <c r="A578" s="40"/>
      <c r="M578" s="40"/>
      <c r="O578" s="40"/>
    </row>
    <row r="579">
      <c r="A579" s="40"/>
      <c r="M579" s="40"/>
      <c r="O579" s="40"/>
    </row>
    <row r="580">
      <c r="A580" s="40"/>
      <c r="M580" s="40"/>
      <c r="O580" s="40"/>
    </row>
    <row r="581">
      <c r="A581" s="40"/>
      <c r="M581" s="40"/>
      <c r="O581" s="40"/>
    </row>
    <row r="582">
      <c r="A582" s="40"/>
      <c r="M582" s="40"/>
      <c r="O582" s="40"/>
    </row>
    <row r="583">
      <c r="A583" s="40"/>
      <c r="M583" s="40"/>
      <c r="O583" s="40"/>
    </row>
    <row r="584">
      <c r="A584" s="40"/>
      <c r="M584" s="40"/>
      <c r="O584" s="40"/>
    </row>
    <row r="585">
      <c r="A585" s="40"/>
      <c r="M585" s="40"/>
      <c r="O585" s="40"/>
    </row>
    <row r="586">
      <c r="A586" s="40"/>
      <c r="M586" s="40"/>
      <c r="O586" s="40"/>
    </row>
    <row r="587">
      <c r="A587" s="40"/>
      <c r="M587" s="40"/>
      <c r="O587" s="40"/>
    </row>
    <row r="588">
      <c r="A588" s="40"/>
      <c r="M588" s="40"/>
      <c r="O588" s="40"/>
    </row>
    <row r="589">
      <c r="A589" s="40"/>
      <c r="M589" s="40"/>
      <c r="O589" s="40"/>
    </row>
    <row r="590">
      <c r="A590" s="40"/>
      <c r="M590" s="40"/>
      <c r="O590" s="40"/>
    </row>
    <row r="591">
      <c r="A591" s="40"/>
      <c r="M591" s="40"/>
      <c r="O591" s="40"/>
    </row>
    <row r="592">
      <c r="A592" s="40"/>
      <c r="M592" s="40"/>
      <c r="O592" s="40"/>
    </row>
    <row r="593">
      <c r="A593" s="40"/>
      <c r="M593" s="40"/>
      <c r="O593" s="40"/>
    </row>
    <row r="594">
      <c r="A594" s="40"/>
      <c r="M594" s="40"/>
      <c r="O594" s="40"/>
    </row>
    <row r="595">
      <c r="A595" s="40"/>
      <c r="M595" s="40"/>
      <c r="O595" s="40"/>
    </row>
    <row r="596">
      <c r="A596" s="40"/>
      <c r="M596" s="40"/>
      <c r="O596" s="40"/>
    </row>
    <row r="597">
      <c r="A597" s="40"/>
      <c r="M597" s="40"/>
      <c r="O597" s="40"/>
    </row>
    <row r="598">
      <c r="A598" s="40"/>
      <c r="M598" s="40"/>
      <c r="O598" s="40"/>
    </row>
    <row r="599">
      <c r="A599" s="40"/>
      <c r="M599" s="40"/>
      <c r="O599" s="40"/>
    </row>
    <row r="600">
      <c r="A600" s="40"/>
      <c r="M600" s="40"/>
      <c r="O600" s="40"/>
    </row>
    <row r="601">
      <c r="A601" s="40"/>
      <c r="M601" s="40"/>
      <c r="O601" s="40"/>
    </row>
    <row r="602">
      <c r="A602" s="40"/>
      <c r="M602" s="40"/>
      <c r="O602" s="40"/>
    </row>
    <row r="603">
      <c r="A603" s="40"/>
      <c r="M603" s="40"/>
      <c r="O603" s="40"/>
    </row>
    <row r="604">
      <c r="A604" s="40"/>
      <c r="M604" s="40"/>
      <c r="O604" s="40"/>
    </row>
    <row r="605">
      <c r="A605" s="40"/>
      <c r="M605" s="40"/>
      <c r="O605" s="40"/>
    </row>
    <row r="606">
      <c r="A606" s="40"/>
      <c r="M606" s="40"/>
      <c r="O606" s="40"/>
    </row>
    <row r="607">
      <c r="A607" s="40"/>
      <c r="M607" s="40"/>
      <c r="O607" s="40"/>
    </row>
    <row r="608">
      <c r="A608" s="40"/>
      <c r="M608" s="40"/>
      <c r="O608" s="40"/>
    </row>
    <row r="609">
      <c r="A609" s="40"/>
      <c r="M609" s="40"/>
      <c r="O609" s="40"/>
    </row>
    <row r="610">
      <c r="A610" s="40"/>
      <c r="M610" s="40"/>
      <c r="O610" s="40"/>
    </row>
    <row r="611">
      <c r="A611" s="40"/>
      <c r="M611" s="40"/>
      <c r="O611" s="40"/>
    </row>
    <row r="612">
      <c r="A612" s="40"/>
      <c r="M612" s="40"/>
      <c r="O612" s="40"/>
    </row>
    <row r="613">
      <c r="A613" s="40"/>
      <c r="M613" s="40"/>
      <c r="O613" s="40"/>
    </row>
    <row r="614">
      <c r="A614" s="40"/>
      <c r="M614" s="40"/>
      <c r="O614" s="40"/>
    </row>
    <row r="615">
      <c r="A615" s="40"/>
      <c r="M615" s="40"/>
      <c r="O615" s="40"/>
    </row>
    <row r="616">
      <c r="A616" s="40"/>
      <c r="M616" s="40"/>
      <c r="O616" s="40"/>
    </row>
    <row r="617">
      <c r="A617" s="40"/>
      <c r="M617" s="40"/>
      <c r="O617" s="40"/>
    </row>
    <row r="618">
      <c r="A618" s="40"/>
      <c r="M618" s="40"/>
      <c r="O618" s="40"/>
    </row>
    <row r="619">
      <c r="A619" s="40"/>
      <c r="M619" s="40"/>
      <c r="O619" s="40"/>
    </row>
    <row r="620">
      <c r="A620" s="40"/>
      <c r="M620" s="40"/>
      <c r="O620" s="40"/>
    </row>
    <row r="621">
      <c r="A621" s="40"/>
      <c r="M621" s="40"/>
      <c r="O621" s="40"/>
    </row>
    <row r="622">
      <c r="A622" s="40"/>
      <c r="M622" s="40"/>
      <c r="O622" s="40"/>
    </row>
    <row r="623">
      <c r="A623" s="40"/>
      <c r="M623" s="40"/>
      <c r="O623" s="40"/>
    </row>
    <row r="624">
      <c r="A624" s="40"/>
      <c r="M624" s="40"/>
      <c r="O624" s="40"/>
    </row>
    <row r="625">
      <c r="A625" s="40"/>
      <c r="M625" s="40"/>
      <c r="O625" s="40"/>
    </row>
    <row r="626">
      <c r="A626" s="40"/>
      <c r="M626" s="40"/>
      <c r="O626" s="40"/>
    </row>
    <row r="627">
      <c r="A627" s="40"/>
      <c r="M627" s="40"/>
      <c r="O627" s="40"/>
    </row>
    <row r="628">
      <c r="A628" s="40"/>
      <c r="M628" s="40"/>
      <c r="O628" s="40"/>
    </row>
    <row r="629">
      <c r="A629" s="40"/>
      <c r="M629" s="40"/>
      <c r="O629" s="40"/>
    </row>
    <row r="630">
      <c r="A630" s="40"/>
      <c r="M630" s="40"/>
      <c r="O630" s="40"/>
    </row>
    <row r="631">
      <c r="A631" s="40"/>
      <c r="M631" s="40"/>
      <c r="O631" s="40"/>
    </row>
    <row r="632">
      <c r="A632" s="40"/>
      <c r="M632" s="40"/>
      <c r="O632" s="40"/>
    </row>
    <row r="633">
      <c r="A633" s="40"/>
      <c r="M633" s="40"/>
      <c r="O633" s="40"/>
    </row>
    <row r="634">
      <c r="A634" s="40"/>
      <c r="M634" s="40"/>
      <c r="O634" s="40"/>
    </row>
    <row r="635">
      <c r="A635" s="40"/>
      <c r="M635" s="40"/>
      <c r="O635" s="40"/>
    </row>
    <row r="636">
      <c r="A636" s="40"/>
      <c r="M636" s="40"/>
      <c r="O636" s="40"/>
    </row>
    <row r="637">
      <c r="A637" s="40"/>
      <c r="M637" s="40"/>
      <c r="O637" s="40"/>
    </row>
    <row r="638">
      <c r="A638" s="40"/>
      <c r="M638" s="40"/>
      <c r="O638" s="40"/>
    </row>
    <row r="639">
      <c r="A639" s="40"/>
      <c r="M639" s="40"/>
      <c r="O639" s="40"/>
    </row>
    <row r="640">
      <c r="A640" s="40"/>
      <c r="M640" s="40"/>
      <c r="O640" s="40"/>
    </row>
    <row r="641">
      <c r="A641" s="40"/>
      <c r="M641" s="40"/>
      <c r="O641" s="40"/>
    </row>
    <row r="642">
      <c r="A642" s="40"/>
      <c r="M642" s="40"/>
      <c r="O642" s="40"/>
    </row>
    <row r="643">
      <c r="A643" s="40"/>
      <c r="M643" s="40"/>
      <c r="O643" s="40"/>
    </row>
    <row r="644">
      <c r="A644" s="40"/>
      <c r="M644" s="40"/>
      <c r="O644" s="40"/>
    </row>
    <row r="645">
      <c r="A645" s="40"/>
      <c r="M645" s="40"/>
      <c r="O645" s="40"/>
    </row>
    <row r="646">
      <c r="A646" s="40"/>
      <c r="M646" s="40"/>
      <c r="O646" s="40"/>
    </row>
    <row r="647">
      <c r="A647" s="40"/>
      <c r="M647" s="40"/>
      <c r="O647" s="40"/>
    </row>
    <row r="648">
      <c r="A648" s="40"/>
      <c r="M648" s="40"/>
      <c r="O648" s="40"/>
    </row>
    <row r="649">
      <c r="A649" s="40"/>
      <c r="M649" s="40"/>
      <c r="O649" s="40"/>
    </row>
    <row r="650">
      <c r="A650" s="40"/>
      <c r="M650" s="40"/>
      <c r="O650" s="40"/>
    </row>
    <row r="651">
      <c r="A651" s="40"/>
      <c r="M651" s="40"/>
      <c r="O651" s="40"/>
    </row>
    <row r="652">
      <c r="A652" s="40"/>
      <c r="M652" s="40"/>
      <c r="O652" s="40"/>
    </row>
    <row r="653">
      <c r="A653" s="40"/>
      <c r="M653" s="40"/>
      <c r="O653" s="40"/>
    </row>
    <row r="654">
      <c r="A654" s="40"/>
      <c r="M654" s="40"/>
      <c r="O654" s="40"/>
    </row>
    <row r="655">
      <c r="A655" s="40"/>
      <c r="M655" s="40"/>
      <c r="O655" s="40"/>
    </row>
    <row r="656">
      <c r="A656" s="40"/>
      <c r="M656" s="40"/>
      <c r="O656" s="40"/>
    </row>
    <row r="657">
      <c r="A657" s="40"/>
      <c r="M657" s="40"/>
      <c r="O657" s="40"/>
    </row>
    <row r="658">
      <c r="A658" s="40"/>
      <c r="M658" s="40"/>
      <c r="O658" s="40"/>
    </row>
    <row r="659">
      <c r="A659" s="40"/>
      <c r="M659" s="40"/>
      <c r="O659" s="40"/>
    </row>
    <row r="660">
      <c r="A660" s="40"/>
      <c r="M660" s="40"/>
      <c r="O660" s="40"/>
    </row>
    <row r="661">
      <c r="A661" s="40"/>
      <c r="M661" s="40"/>
      <c r="O661" s="40"/>
    </row>
    <row r="662">
      <c r="A662" s="40"/>
      <c r="M662" s="40"/>
      <c r="O662" s="40"/>
    </row>
    <row r="663">
      <c r="A663" s="40"/>
      <c r="M663" s="40"/>
      <c r="O663" s="40"/>
    </row>
    <row r="664">
      <c r="A664" s="40"/>
      <c r="M664" s="40"/>
      <c r="O664" s="40"/>
    </row>
    <row r="665">
      <c r="A665" s="40"/>
      <c r="M665" s="40"/>
      <c r="O665" s="40"/>
    </row>
    <row r="666">
      <c r="A666" s="40"/>
      <c r="M666" s="40"/>
      <c r="O666" s="40"/>
    </row>
    <row r="667">
      <c r="A667" s="40"/>
      <c r="M667" s="40"/>
      <c r="O667" s="40"/>
    </row>
    <row r="668">
      <c r="A668" s="40"/>
      <c r="M668" s="40"/>
      <c r="O668" s="40"/>
    </row>
    <row r="669">
      <c r="A669" s="40"/>
      <c r="M669" s="40"/>
      <c r="O669" s="40"/>
    </row>
    <row r="670">
      <c r="A670" s="40"/>
      <c r="M670" s="40"/>
      <c r="O670" s="40"/>
    </row>
    <row r="671">
      <c r="A671" s="40"/>
      <c r="M671" s="40"/>
      <c r="O671" s="40"/>
    </row>
    <row r="672">
      <c r="A672" s="40"/>
      <c r="M672" s="40"/>
      <c r="O672" s="40"/>
    </row>
    <row r="673">
      <c r="A673" s="40"/>
      <c r="M673" s="40"/>
      <c r="O673" s="40"/>
    </row>
    <row r="674">
      <c r="A674" s="40"/>
      <c r="M674" s="40"/>
      <c r="O674" s="40"/>
    </row>
    <row r="675">
      <c r="A675" s="40"/>
      <c r="M675" s="40"/>
      <c r="O675" s="40"/>
    </row>
    <row r="676">
      <c r="A676" s="40"/>
      <c r="M676" s="40"/>
      <c r="O676" s="40"/>
    </row>
    <row r="677">
      <c r="A677" s="40"/>
      <c r="M677" s="40"/>
      <c r="O677" s="40"/>
    </row>
    <row r="678">
      <c r="A678" s="40"/>
      <c r="M678" s="40"/>
      <c r="O678" s="40"/>
    </row>
    <row r="679">
      <c r="A679" s="40"/>
      <c r="M679" s="40"/>
      <c r="O679" s="40"/>
    </row>
    <row r="680">
      <c r="A680" s="40"/>
      <c r="M680" s="40"/>
      <c r="O680" s="40"/>
    </row>
    <row r="681">
      <c r="A681" s="40"/>
      <c r="M681" s="40"/>
      <c r="O681" s="40"/>
    </row>
    <row r="682">
      <c r="A682" s="40"/>
      <c r="M682" s="40"/>
      <c r="O682" s="40"/>
    </row>
    <row r="683">
      <c r="A683" s="40"/>
      <c r="M683" s="40"/>
      <c r="O683" s="40"/>
    </row>
    <row r="684">
      <c r="A684" s="40"/>
      <c r="M684" s="40"/>
      <c r="O684" s="40"/>
    </row>
    <row r="685">
      <c r="A685" s="40"/>
      <c r="M685" s="40"/>
      <c r="O685" s="40"/>
    </row>
    <row r="686">
      <c r="A686" s="40"/>
      <c r="M686" s="40"/>
      <c r="O686" s="40"/>
    </row>
    <row r="687">
      <c r="A687" s="40"/>
      <c r="M687" s="40"/>
      <c r="O687" s="40"/>
    </row>
    <row r="688">
      <c r="A688" s="40"/>
      <c r="M688" s="40"/>
      <c r="O688" s="40"/>
    </row>
    <row r="689">
      <c r="A689" s="40"/>
      <c r="M689" s="40"/>
      <c r="O689" s="40"/>
    </row>
    <row r="690">
      <c r="A690" s="40"/>
      <c r="M690" s="40"/>
      <c r="O690" s="40"/>
    </row>
    <row r="691">
      <c r="A691" s="40"/>
      <c r="M691" s="40"/>
      <c r="O691" s="40"/>
    </row>
    <row r="692">
      <c r="A692" s="40"/>
      <c r="M692" s="40"/>
      <c r="O692" s="40"/>
    </row>
    <row r="693">
      <c r="A693" s="40"/>
      <c r="M693" s="40"/>
      <c r="O693" s="40"/>
    </row>
    <row r="694">
      <c r="A694" s="40"/>
      <c r="M694" s="40"/>
      <c r="O694" s="40"/>
    </row>
    <row r="695">
      <c r="A695" s="40"/>
      <c r="M695" s="40"/>
      <c r="O695" s="40"/>
    </row>
    <row r="696">
      <c r="A696" s="40"/>
      <c r="M696" s="40"/>
      <c r="O696" s="40"/>
    </row>
    <row r="697">
      <c r="A697" s="40"/>
      <c r="M697" s="40"/>
      <c r="O697" s="40"/>
    </row>
    <row r="698">
      <c r="A698" s="40"/>
      <c r="M698" s="40"/>
      <c r="O698" s="40"/>
    </row>
    <row r="699">
      <c r="A699" s="40"/>
      <c r="M699" s="40"/>
      <c r="O699" s="40"/>
    </row>
    <row r="700">
      <c r="A700" s="40"/>
      <c r="M700" s="40"/>
      <c r="O700" s="40"/>
    </row>
    <row r="701">
      <c r="A701" s="40"/>
      <c r="M701" s="40"/>
      <c r="O701" s="40"/>
    </row>
    <row r="702">
      <c r="A702" s="40"/>
      <c r="M702" s="40"/>
      <c r="O702" s="40"/>
    </row>
    <row r="703">
      <c r="A703" s="40"/>
      <c r="M703" s="40"/>
      <c r="O703" s="40"/>
    </row>
    <row r="704">
      <c r="A704" s="40"/>
      <c r="M704" s="40"/>
      <c r="O704" s="40"/>
    </row>
    <row r="705">
      <c r="A705" s="40"/>
      <c r="M705" s="40"/>
      <c r="O705" s="40"/>
    </row>
    <row r="706">
      <c r="A706" s="40"/>
      <c r="M706" s="40"/>
      <c r="O706" s="40"/>
    </row>
    <row r="707">
      <c r="A707" s="40"/>
      <c r="M707" s="40"/>
      <c r="O707" s="40"/>
    </row>
    <row r="708">
      <c r="A708" s="40"/>
      <c r="M708" s="40"/>
      <c r="O708" s="40"/>
    </row>
    <row r="709">
      <c r="A709" s="40"/>
      <c r="M709" s="40"/>
      <c r="O709" s="40"/>
    </row>
    <row r="710">
      <c r="A710" s="40"/>
      <c r="M710" s="40"/>
      <c r="O710" s="40"/>
    </row>
    <row r="711">
      <c r="A711" s="40"/>
      <c r="M711" s="40"/>
      <c r="O711" s="40"/>
    </row>
    <row r="712">
      <c r="A712" s="40"/>
      <c r="M712" s="40"/>
      <c r="O712" s="40"/>
    </row>
    <row r="713">
      <c r="A713" s="40"/>
      <c r="M713" s="40"/>
      <c r="O713" s="40"/>
    </row>
    <row r="714">
      <c r="A714" s="40"/>
      <c r="M714" s="40"/>
      <c r="O714" s="40"/>
    </row>
    <row r="715">
      <c r="A715" s="40"/>
      <c r="M715" s="40"/>
      <c r="O715" s="40"/>
    </row>
    <row r="716">
      <c r="A716" s="40"/>
      <c r="M716" s="40"/>
      <c r="O716" s="40"/>
    </row>
    <row r="717">
      <c r="A717" s="40"/>
      <c r="M717" s="40"/>
      <c r="O717" s="40"/>
    </row>
    <row r="718">
      <c r="A718" s="40"/>
      <c r="M718" s="40"/>
      <c r="O718" s="40"/>
    </row>
    <row r="719">
      <c r="A719" s="40"/>
      <c r="M719" s="40"/>
      <c r="O719" s="40"/>
    </row>
    <row r="720">
      <c r="A720" s="40"/>
      <c r="M720" s="40"/>
      <c r="O720" s="40"/>
    </row>
    <row r="721">
      <c r="A721" s="40"/>
      <c r="M721" s="40"/>
      <c r="O721" s="40"/>
    </row>
    <row r="722">
      <c r="A722" s="40"/>
      <c r="M722" s="40"/>
      <c r="O722" s="40"/>
    </row>
    <row r="723">
      <c r="A723" s="40"/>
      <c r="M723" s="40"/>
      <c r="O723" s="40"/>
    </row>
    <row r="724">
      <c r="A724" s="40"/>
      <c r="M724" s="40"/>
      <c r="O724" s="40"/>
    </row>
    <row r="725">
      <c r="A725" s="40"/>
      <c r="M725" s="40"/>
      <c r="O725" s="40"/>
    </row>
    <row r="726">
      <c r="A726" s="40"/>
      <c r="M726" s="40"/>
      <c r="O726" s="40"/>
    </row>
    <row r="727">
      <c r="A727" s="40"/>
      <c r="M727" s="40"/>
      <c r="O727" s="40"/>
    </row>
    <row r="728">
      <c r="A728" s="40"/>
      <c r="M728" s="40"/>
      <c r="O728" s="40"/>
    </row>
    <row r="729">
      <c r="A729" s="40"/>
      <c r="M729" s="40"/>
      <c r="O729" s="40"/>
    </row>
    <row r="730">
      <c r="A730" s="40"/>
      <c r="M730" s="40"/>
      <c r="O730" s="40"/>
    </row>
    <row r="731">
      <c r="A731" s="40"/>
      <c r="M731" s="40"/>
      <c r="O731" s="40"/>
    </row>
    <row r="732">
      <c r="A732" s="40"/>
      <c r="M732" s="40"/>
      <c r="O732" s="40"/>
    </row>
    <row r="733">
      <c r="A733" s="40"/>
      <c r="M733" s="40"/>
      <c r="O733" s="40"/>
    </row>
    <row r="734">
      <c r="A734" s="40"/>
      <c r="M734" s="40"/>
      <c r="O734" s="40"/>
    </row>
    <row r="735">
      <c r="A735" s="40"/>
      <c r="M735" s="40"/>
      <c r="O735" s="40"/>
    </row>
    <row r="736">
      <c r="A736" s="40"/>
      <c r="M736" s="40"/>
      <c r="O736" s="40"/>
    </row>
    <row r="737">
      <c r="A737" s="40"/>
      <c r="M737" s="40"/>
      <c r="O737" s="40"/>
    </row>
    <row r="738">
      <c r="A738" s="40"/>
      <c r="M738" s="40"/>
      <c r="O738" s="40"/>
    </row>
    <row r="739">
      <c r="A739" s="40"/>
      <c r="M739" s="40"/>
      <c r="O739" s="40"/>
    </row>
    <row r="740">
      <c r="A740" s="40"/>
      <c r="M740" s="40"/>
      <c r="O740" s="40"/>
    </row>
    <row r="741">
      <c r="A741" s="40"/>
      <c r="M741" s="40"/>
      <c r="O741" s="40"/>
    </row>
    <row r="742">
      <c r="A742" s="40"/>
      <c r="M742" s="40"/>
      <c r="O742" s="40"/>
    </row>
    <row r="743">
      <c r="A743" s="40"/>
      <c r="M743" s="40"/>
      <c r="O743" s="40"/>
    </row>
    <row r="744">
      <c r="A744" s="40"/>
      <c r="M744" s="40"/>
      <c r="O744" s="40"/>
    </row>
    <row r="745">
      <c r="A745" s="40"/>
      <c r="M745" s="40"/>
      <c r="O745" s="40"/>
    </row>
    <row r="746">
      <c r="A746" s="40"/>
      <c r="M746" s="40"/>
      <c r="O746" s="40"/>
    </row>
    <row r="747">
      <c r="A747" s="40"/>
      <c r="M747" s="40"/>
      <c r="O747" s="40"/>
    </row>
    <row r="748">
      <c r="A748" s="40"/>
      <c r="M748" s="40"/>
      <c r="O748" s="40"/>
    </row>
    <row r="749">
      <c r="A749" s="40"/>
      <c r="M749" s="40"/>
      <c r="O749" s="40"/>
    </row>
    <row r="750">
      <c r="A750" s="40"/>
      <c r="M750" s="40"/>
      <c r="O750" s="40"/>
    </row>
    <row r="751">
      <c r="A751" s="40"/>
      <c r="M751" s="40"/>
      <c r="O751" s="40"/>
    </row>
    <row r="752">
      <c r="A752" s="40"/>
      <c r="M752" s="40"/>
      <c r="O752" s="40"/>
    </row>
    <row r="753">
      <c r="A753" s="40"/>
      <c r="M753" s="40"/>
      <c r="O753" s="40"/>
    </row>
    <row r="754">
      <c r="A754" s="40"/>
      <c r="M754" s="40"/>
      <c r="O754" s="40"/>
    </row>
    <row r="755">
      <c r="A755" s="40"/>
      <c r="M755" s="40"/>
      <c r="O755" s="40"/>
    </row>
    <row r="756">
      <c r="A756" s="40"/>
      <c r="M756" s="40"/>
      <c r="O756" s="40"/>
    </row>
    <row r="757">
      <c r="A757" s="40"/>
      <c r="M757" s="40"/>
      <c r="O757" s="40"/>
    </row>
    <row r="758">
      <c r="A758" s="40"/>
      <c r="M758" s="40"/>
      <c r="O758" s="40"/>
    </row>
    <row r="759">
      <c r="A759" s="40"/>
      <c r="M759" s="40"/>
      <c r="O759" s="40"/>
    </row>
    <row r="760">
      <c r="A760" s="40"/>
      <c r="M760" s="40"/>
      <c r="O760" s="40"/>
    </row>
    <row r="761">
      <c r="A761" s="40"/>
      <c r="M761" s="40"/>
      <c r="O761" s="40"/>
    </row>
    <row r="762">
      <c r="A762" s="40"/>
      <c r="M762" s="40"/>
      <c r="O762" s="40"/>
    </row>
    <row r="763">
      <c r="A763" s="40"/>
      <c r="M763" s="40"/>
      <c r="O763" s="40"/>
    </row>
    <row r="764">
      <c r="A764" s="40"/>
      <c r="M764" s="40"/>
      <c r="O764" s="40"/>
    </row>
    <row r="765">
      <c r="A765" s="40"/>
      <c r="M765" s="40"/>
      <c r="O765" s="40"/>
    </row>
    <row r="766">
      <c r="A766" s="40"/>
      <c r="M766" s="40"/>
      <c r="O766" s="40"/>
    </row>
    <row r="767">
      <c r="A767" s="40"/>
      <c r="M767" s="40"/>
      <c r="O767" s="40"/>
    </row>
    <row r="768">
      <c r="A768" s="40"/>
      <c r="M768" s="40"/>
      <c r="O768" s="40"/>
    </row>
    <row r="769">
      <c r="A769" s="40"/>
      <c r="M769" s="40"/>
      <c r="O769" s="40"/>
    </row>
    <row r="770">
      <c r="A770" s="40"/>
      <c r="M770" s="40"/>
      <c r="O770" s="40"/>
    </row>
    <row r="771">
      <c r="A771" s="40"/>
      <c r="M771" s="40"/>
      <c r="O771" s="40"/>
    </row>
    <row r="772">
      <c r="A772" s="40"/>
      <c r="M772" s="40"/>
      <c r="O772" s="40"/>
    </row>
    <row r="773">
      <c r="A773" s="40"/>
      <c r="M773" s="40"/>
      <c r="O773" s="40"/>
    </row>
    <row r="774">
      <c r="A774" s="40"/>
      <c r="M774" s="40"/>
      <c r="O774" s="40"/>
    </row>
    <row r="775">
      <c r="A775" s="40"/>
      <c r="M775" s="40"/>
      <c r="O775" s="40"/>
    </row>
    <row r="776">
      <c r="A776" s="40"/>
      <c r="M776" s="40"/>
      <c r="O776" s="40"/>
    </row>
    <row r="777">
      <c r="A777" s="40"/>
      <c r="M777" s="40"/>
      <c r="O777" s="40"/>
    </row>
    <row r="778">
      <c r="A778" s="40"/>
      <c r="M778" s="40"/>
      <c r="O778" s="40"/>
    </row>
    <row r="779">
      <c r="A779" s="40"/>
      <c r="M779" s="40"/>
      <c r="O779" s="40"/>
    </row>
    <row r="780">
      <c r="A780" s="40"/>
      <c r="M780" s="40"/>
      <c r="O780" s="40"/>
    </row>
    <row r="781">
      <c r="A781" s="40"/>
      <c r="M781" s="40"/>
      <c r="O781" s="40"/>
    </row>
    <row r="782">
      <c r="A782" s="40"/>
      <c r="M782" s="40"/>
      <c r="O782" s="40"/>
    </row>
    <row r="783">
      <c r="A783" s="40"/>
      <c r="M783" s="40"/>
      <c r="O783" s="40"/>
    </row>
    <row r="784">
      <c r="A784" s="40"/>
      <c r="M784" s="40"/>
      <c r="O784" s="40"/>
    </row>
    <row r="785">
      <c r="A785" s="40"/>
      <c r="M785" s="40"/>
      <c r="O785" s="40"/>
    </row>
    <row r="786">
      <c r="A786" s="40"/>
      <c r="M786" s="40"/>
      <c r="O786" s="40"/>
    </row>
    <row r="787">
      <c r="A787" s="40"/>
      <c r="M787" s="40"/>
      <c r="O787" s="40"/>
    </row>
    <row r="788">
      <c r="A788" s="40"/>
      <c r="M788" s="40"/>
      <c r="O788" s="40"/>
    </row>
    <row r="789">
      <c r="A789" s="40"/>
      <c r="M789" s="40"/>
      <c r="O789" s="40"/>
    </row>
    <row r="790">
      <c r="A790" s="40"/>
      <c r="M790" s="40"/>
      <c r="O790" s="40"/>
    </row>
    <row r="791">
      <c r="A791" s="40"/>
      <c r="M791" s="40"/>
      <c r="O791" s="40"/>
    </row>
    <row r="792">
      <c r="A792" s="40"/>
      <c r="M792" s="40"/>
      <c r="O792" s="40"/>
    </row>
    <row r="793">
      <c r="A793" s="40"/>
      <c r="M793" s="40"/>
      <c r="O793" s="40"/>
    </row>
    <row r="794">
      <c r="A794" s="40"/>
      <c r="M794" s="40"/>
      <c r="O794" s="40"/>
    </row>
    <row r="795">
      <c r="A795" s="40"/>
      <c r="M795" s="40"/>
      <c r="O795" s="40"/>
    </row>
    <row r="796">
      <c r="A796" s="40"/>
      <c r="M796" s="40"/>
      <c r="O796" s="40"/>
    </row>
    <row r="797">
      <c r="A797" s="40"/>
      <c r="M797" s="40"/>
      <c r="O797" s="40"/>
    </row>
    <row r="798">
      <c r="A798" s="40"/>
      <c r="M798" s="40"/>
      <c r="O798" s="40"/>
    </row>
    <row r="799">
      <c r="A799" s="40"/>
      <c r="M799" s="40"/>
      <c r="O799" s="40"/>
    </row>
    <row r="800">
      <c r="A800" s="40"/>
      <c r="M800" s="40"/>
      <c r="O800" s="40"/>
    </row>
    <row r="801">
      <c r="A801" s="40"/>
      <c r="M801" s="40"/>
      <c r="O801" s="40"/>
    </row>
    <row r="802">
      <c r="A802" s="40"/>
      <c r="M802" s="40"/>
      <c r="O802" s="40"/>
    </row>
    <row r="803">
      <c r="A803" s="40"/>
      <c r="M803" s="40"/>
      <c r="O803" s="40"/>
    </row>
    <row r="804">
      <c r="A804" s="40"/>
      <c r="M804" s="40"/>
      <c r="O804" s="40"/>
    </row>
    <row r="805">
      <c r="A805" s="40"/>
      <c r="M805" s="40"/>
      <c r="O805" s="40"/>
    </row>
    <row r="806">
      <c r="A806" s="40"/>
      <c r="M806" s="40"/>
      <c r="O806" s="40"/>
    </row>
    <row r="807">
      <c r="A807" s="40"/>
      <c r="M807" s="40"/>
      <c r="O807" s="40"/>
    </row>
    <row r="808">
      <c r="A808" s="40"/>
      <c r="M808" s="40"/>
      <c r="O808" s="40"/>
    </row>
    <row r="809">
      <c r="A809" s="40"/>
      <c r="M809" s="40"/>
      <c r="O809" s="40"/>
    </row>
    <row r="810">
      <c r="A810" s="40"/>
      <c r="M810" s="40"/>
      <c r="O810" s="40"/>
    </row>
    <row r="811">
      <c r="A811" s="40"/>
      <c r="M811" s="40"/>
      <c r="O811" s="40"/>
    </row>
    <row r="812">
      <c r="A812" s="40"/>
      <c r="M812" s="40"/>
      <c r="O812" s="40"/>
    </row>
    <row r="813">
      <c r="A813" s="40"/>
      <c r="M813" s="40"/>
      <c r="O813" s="40"/>
    </row>
    <row r="814">
      <c r="A814" s="40"/>
      <c r="M814" s="40"/>
      <c r="O814" s="40"/>
    </row>
    <row r="815">
      <c r="A815" s="40"/>
      <c r="M815" s="40"/>
      <c r="O815" s="40"/>
    </row>
    <row r="816">
      <c r="A816" s="40"/>
      <c r="M816" s="40"/>
      <c r="O816" s="40"/>
    </row>
    <row r="817">
      <c r="A817" s="40"/>
      <c r="M817" s="40"/>
      <c r="O817" s="40"/>
    </row>
    <row r="818">
      <c r="A818" s="40"/>
      <c r="M818" s="40"/>
      <c r="O818" s="40"/>
    </row>
    <row r="819">
      <c r="A819" s="40"/>
      <c r="M819" s="40"/>
      <c r="O819" s="40"/>
    </row>
    <row r="820">
      <c r="A820" s="40"/>
      <c r="M820" s="40"/>
      <c r="O820" s="40"/>
    </row>
    <row r="821">
      <c r="A821" s="40"/>
      <c r="M821" s="40"/>
      <c r="O821" s="40"/>
    </row>
    <row r="822">
      <c r="A822" s="40"/>
      <c r="M822" s="40"/>
      <c r="O822" s="40"/>
    </row>
    <row r="823">
      <c r="A823" s="40"/>
      <c r="M823" s="40"/>
      <c r="O823" s="40"/>
    </row>
    <row r="824">
      <c r="A824" s="40"/>
      <c r="M824" s="40"/>
      <c r="O824" s="40"/>
    </row>
    <row r="825">
      <c r="A825" s="40"/>
      <c r="M825" s="40"/>
      <c r="O825" s="40"/>
    </row>
    <row r="826">
      <c r="A826" s="40"/>
      <c r="M826" s="40"/>
      <c r="O826" s="40"/>
    </row>
    <row r="827">
      <c r="A827" s="40"/>
      <c r="M827" s="40"/>
      <c r="O827" s="40"/>
    </row>
    <row r="828">
      <c r="A828" s="40"/>
      <c r="M828" s="40"/>
      <c r="O828" s="40"/>
    </row>
    <row r="829">
      <c r="A829" s="40"/>
      <c r="M829" s="40"/>
      <c r="O829" s="40"/>
    </row>
    <row r="830">
      <c r="A830" s="40"/>
      <c r="M830" s="40"/>
      <c r="O830" s="40"/>
    </row>
    <row r="831">
      <c r="A831" s="40"/>
      <c r="M831" s="40"/>
      <c r="O831" s="40"/>
    </row>
    <row r="832">
      <c r="A832" s="40"/>
      <c r="M832" s="40"/>
      <c r="O832" s="40"/>
    </row>
    <row r="833">
      <c r="A833" s="40"/>
      <c r="M833" s="40"/>
      <c r="O833" s="40"/>
    </row>
    <row r="834">
      <c r="A834" s="40"/>
      <c r="M834" s="40"/>
      <c r="O834" s="40"/>
    </row>
    <row r="835">
      <c r="A835" s="40"/>
      <c r="M835" s="40"/>
      <c r="O835" s="40"/>
    </row>
    <row r="836">
      <c r="A836" s="40"/>
      <c r="M836" s="40"/>
      <c r="O836" s="40"/>
    </row>
    <row r="837">
      <c r="A837" s="40"/>
      <c r="M837" s="40"/>
      <c r="O837" s="40"/>
    </row>
    <row r="838">
      <c r="A838" s="40"/>
      <c r="M838" s="40"/>
      <c r="O838" s="40"/>
    </row>
    <row r="839">
      <c r="A839" s="40"/>
      <c r="M839" s="40"/>
      <c r="O839" s="40"/>
    </row>
    <row r="840">
      <c r="A840" s="40"/>
      <c r="M840" s="40"/>
      <c r="O840" s="40"/>
    </row>
    <row r="841">
      <c r="A841" s="40"/>
      <c r="M841" s="40"/>
      <c r="O841" s="40"/>
    </row>
    <row r="842">
      <c r="A842" s="40"/>
      <c r="M842" s="40"/>
      <c r="O842" s="40"/>
    </row>
    <row r="843">
      <c r="A843" s="40"/>
      <c r="M843" s="40"/>
      <c r="O843" s="40"/>
    </row>
    <row r="844">
      <c r="A844" s="40"/>
      <c r="M844" s="40"/>
      <c r="O844" s="40"/>
    </row>
    <row r="845">
      <c r="A845" s="40"/>
      <c r="M845" s="40"/>
      <c r="O845" s="40"/>
    </row>
    <row r="846">
      <c r="A846" s="40"/>
      <c r="M846" s="40"/>
      <c r="O846" s="40"/>
    </row>
    <row r="847">
      <c r="A847" s="40"/>
      <c r="M847" s="40"/>
      <c r="O847" s="40"/>
    </row>
    <row r="848">
      <c r="A848" s="40"/>
      <c r="M848" s="40"/>
      <c r="O848" s="40"/>
    </row>
    <row r="849">
      <c r="A849" s="40"/>
      <c r="M849" s="40"/>
      <c r="O849" s="40"/>
    </row>
    <row r="850">
      <c r="A850" s="40"/>
      <c r="M850" s="40"/>
      <c r="O850" s="40"/>
    </row>
    <row r="851">
      <c r="A851" s="40"/>
      <c r="M851" s="40"/>
      <c r="O851" s="40"/>
    </row>
    <row r="852">
      <c r="A852" s="40"/>
      <c r="M852" s="40"/>
      <c r="O852" s="40"/>
    </row>
    <row r="853">
      <c r="A853" s="40"/>
      <c r="M853" s="40"/>
      <c r="O853" s="40"/>
    </row>
    <row r="854">
      <c r="A854" s="40"/>
      <c r="M854" s="40"/>
      <c r="O854" s="40"/>
    </row>
    <row r="855">
      <c r="A855" s="40"/>
      <c r="M855" s="40"/>
      <c r="O855" s="40"/>
    </row>
    <row r="856">
      <c r="A856" s="40"/>
      <c r="M856" s="40"/>
      <c r="O856" s="40"/>
    </row>
    <row r="857">
      <c r="A857" s="40"/>
      <c r="M857" s="40"/>
      <c r="O857" s="40"/>
    </row>
    <row r="858">
      <c r="A858" s="40"/>
      <c r="M858" s="40"/>
      <c r="O858" s="40"/>
    </row>
    <row r="859">
      <c r="A859" s="40"/>
      <c r="M859" s="40"/>
      <c r="O859" s="40"/>
    </row>
    <row r="860">
      <c r="A860" s="40"/>
      <c r="M860" s="40"/>
      <c r="O860" s="40"/>
    </row>
    <row r="861">
      <c r="A861" s="40"/>
      <c r="M861" s="40"/>
      <c r="O861" s="40"/>
    </row>
    <row r="862">
      <c r="A862" s="40"/>
      <c r="M862" s="40"/>
      <c r="O862" s="40"/>
    </row>
    <row r="863">
      <c r="A863" s="40"/>
      <c r="M863" s="40"/>
      <c r="O863" s="40"/>
    </row>
    <row r="864">
      <c r="A864" s="40"/>
      <c r="M864" s="40"/>
      <c r="O864" s="40"/>
    </row>
    <row r="865">
      <c r="A865" s="40"/>
      <c r="M865" s="40"/>
      <c r="O865" s="40"/>
    </row>
    <row r="866">
      <c r="A866" s="40"/>
      <c r="M866" s="40"/>
      <c r="O866" s="40"/>
    </row>
    <row r="867">
      <c r="A867" s="40"/>
      <c r="M867" s="40"/>
      <c r="O867" s="40"/>
    </row>
    <row r="868">
      <c r="A868" s="40"/>
      <c r="M868" s="40"/>
      <c r="O868" s="40"/>
    </row>
    <row r="869">
      <c r="A869" s="40"/>
      <c r="M869" s="40"/>
      <c r="O869" s="40"/>
    </row>
    <row r="870">
      <c r="A870" s="40"/>
      <c r="M870" s="40"/>
      <c r="O870" s="40"/>
    </row>
    <row r="871">
      <c r="A871" s="40"/>
      <c r="M871" s="40"/>
      <c r="O871" s="40"/>
    </row>
    <row r="872">
      <c r="A872" s="40"/>
      <c r="M872" s="40"/>
      <c r="O872" s="40"/>
    </row>
    <row r="873">
      <c r="A873" s="40"/>
      <c r="M873" s="40"/>
      <c r="O873" s="40"/>
    </row>
    <row r="874">
      <c r="A874" s="40"/>
      <c r="M874" s="40"/>
      <c r="O874" s="40"/>
    </row>
    <row r="875">
      <c r="A875" s="40"/>
      <c r="M875" s="40"/>
      <c r="O875" s="40"/>
    </row>
    <row r="876">
      <c r="A876" s="40"/>
      <c r="M876" s="40"/>
      <c r="O876" s="40"/>
    </row>
    <row r="877">
      <c r="A877" s="40"/>
      <c r="M877" s="40"/>
      <c r="O877" s="40"/>
    </row>
    <row r="878">
      <c r="A878" s="40"/>
      <c r="M878" s="40"/>
      <c r="O878" s="40"/>
    </row>
    <row r="879">
      <c r="A879" s="40"/>
      <c r="M879" s="40"/>
      <c r="O879" s="40"/>
    </row>
    <row r="880">
      <c r="A880" s="40"/>
      <c r="M880" s="40"/>
      <c r="O880" s="40"/>
    </row>
    <row r="881">
      <c r="A881" s="40"/>
      <c r="M881" s="40"/>
      <c r="O881" s="40"/>
    </row>
    <row r="882">
      <c r="A882" s="40"/>
      <c r="M882" s="40"/>
      <c r="O882" s="40"/>
    </row>
    <row r="883">
      <c r="A883" s="40"/>
      <c r="M883" s="40"/>
      <c r="O883" s="40"/>
    </row>
    <row r="884">
      <c r="A884" s="40"/>
      <c r="M884" s="40"/>
      <c r="O884" s="40"/>
    </row>
    <row r="885">
      <c r="A885" s="40"/>
      <c r="M885" s="40"/>
      <c r="O885" s="40"/>
    </row>
    <row r="886">
      <c r="A886" s="40"/>
      <c r="M886" s="40"/>
      <c r="O886" s="40"/>
    </row>
    <row r="887">
      <c r="A887" s="40"/>
      <c r="M887" s="40"/>
      <c r="O887" s="40"/>
    </row>
    <row r="888">
      <c r="A888" s="40"/>
      <c r="M888" s="40"/>
      <c r="O888" s="40"/>
    </row>
    <row r="889">
      <c r="A889" s="40"/>
      <c r="M889" s="40"/>
      <c r="O889" s="40"/>
    </row>
    <row r="890">
      <c r="A890" s="40"/>
      <c r="M890" s="40"/>
      <c r="O890" s="40"/>
    </row>
    <row r="891">
      <c r="A891" s="40"/>
      <c r="M891" s="40"/>
      <c r="O891" s="40"/>
    </row>
    <row r="892">
      <c r="A892" s="40"/>
      <c r="M892" s="40"/>
      <c r="O892" s="40"/>
    </row>
    <row r="893">
      <c r="A893" s="40"/>
      <c r="M893" s="40"/>
      <c r="O893" s="40"/>
    </row>
    <row r="894">
      <c r="A894" s="40"/>
      <c r="M894" s="40"/>
      <c r="O894" s="40"/>
    </row>
    <row r="895">
      <c r="A895" s="40"/>
      <c r="M895" s="40"/>
      <c r="O895" s="40"/>
    </row>
    <row r="896">
      <c r="A896" s="40"/>
      <c r="M896" s="40"/>
      <c r="O896" s="40"/>
    </row>
    <row r="897">
      <c r="A897" s="40"/>
      <c r="M897" s="40"/>
      <c r="O897" s="40"/>
    </row>
    <row r="898">
      <c r="A898" s="40"/>
      <c r="M898" s="40"/>
      <c r="O898" s="40"/>
    </row>
    <row r="899">
      <c r="A899" s="40"/>
      <c r="M899" s="40"/>
      <c r="O899" s="40"/>
    </row>
    <row r="900">
      <c r="A900" s="40"/>
      <c r="M900" s="40"/>
      <c r="O900" s="40"/>
    </row>
    <row r="901">
      <c r="A901" s="40"/>
      <c r="M901" s="40"/>
      <c r="O901" s="40"/>
    </row>
    <row r="902">
      <c r="A902" s="40"/>
      <c r="M902" s="40"/>
      <c r="O902" s="40"/>
    </row>
    <row r="903">
      <c r="A903" s="40"/>
      <c r="M903" s="40"/>
      <c r="O903" s="40"/>
    </row>
    <row r="904">
      <c r="A904" s="40"/>
      <c r="M904" s="40"/>
      <c r="O904" s="40"/>
    </row>
    <row r="905">
      <c r="A905" s="40"/>
      <c r="M905" s="40"/>
      <c r="O905" s="40"/>
    </row>
    <row r="906">
      <c r="A906" s="40"/>
      <c r="M906" s="40"/>
      <c r="O906" s="40"/>
    </row>
    <row r="907">
      <c r="A907" s="40"/>
      <c r="M907" s="40"/>
      <c r="O907" s="40"/>
    </row>
    <row r="908">
      <c r="A908" s="40"/>
      <c r="M908" s="40"/>
      <c r="O908" s="40"/>
    </row>
    <row r="909">
      <c r="A909" s="40"/>
      <c r="M909" s="40"/>
      <c r="O909" s="40"/>
    </row>
    <row r="910">
      <c r="A910" s="40"/>
      <c r="M910" s="40"/>
      <c r="O910" s="40"/>
    </row>
    <row r="911">
      <c r="A911" s="40"/>
      <c r="M911" s="40"/>
      <c r="O911" s="40"/>
    </row>
    <row r="912">
      <c r="A912" s="40"/>
      <c r="M912" s="40"/>
      <c r="O912" s="40"/>
    </row>
    <row r="913">
      <c r="A913" s="40"/>
      <c r="M913" s="40"/>
      <c r="O913" s="40"/>
    </row>
    <row r="914">
      <c r="A914" s="40"/>
      <c r="M914" s="40"/>
      <c r="O914" s="40"/>
    </row>
    <row r="915">
      <c r="A915" s="40"/>
      <c r="M915" s="40"/>
      <c r="O915" s="40"/>
    </row>
    <row r="916">
      <c r="A916" s="40"/>
      <c r="M916" s="40"/>
      <c r="O916" s="40"/>
    </row>
    <row r="917">
      <c r="A917" s="40"/>
      <c r="M917" s="40"/>
      <c r="O917" s="40"/>
    </row>
    <row r="918">
      <c r="A918" s="40"/>
      <c r="M918" s="40"/>
      <c r="O918" s="40"/>
    </row>
    <row r="919">
      <c r="A919" s="40"/>
      <c r="M919" s="40"/>
      <c r="O919" s="40"/>
    </row>
    <row r="920">
      <c r="A920" s="40"/>
      <c r="M920" s="40"/>
      <c r="O920" s="40"/>
    </row>
    <row r="921">
      <c r="A921" s="40"/>
      <c r="M921" s="40"/>
      <c r="O921" s="40"/>
    </row>
    <row r="922">
      <c r="A922" s="40"/>
      <c r="M922" s="40"/>
      <c r="O922" s="40"/>
    </row>
    <row r="923">
      <c r="A923" s="40"/>
      <c r="M923" s="40"/>
      <c r="O923" s="40"/>
    </row>
    <row r="924">
      <c r="A924" s="40"/>
      <c r="M924" s="40"/>
      <c r="O924" s="40"/>
    </row>
    <row r="925">
      <c r="A925" s="40"/>
      <c r="M925" s="40"/>
      <c r="O925" s="40"/>
    </row>
    <row r="926">
      <c r="A926" s="40"/>
      <c r="M926" s="40"/>
      <c r="O926" s="40"/>
    </row>
    <row r="927">
      <c r="A927" s="40"/>
      <c r="M927" s="40"/>
      <c r="O927" s="40"/>
    </row>
    <row r="928">
      <c r="A928" s="40"/>
      <c r="M928" s="40"/>
      <c r="O928" s="40"/>
    </row>
    <row r="929">
      <c r="A929" s="40"/>
      <c r="M929" s="40"/>
      <c r="O929" s="40"/>
    </row>
    <row r="930">
      <c r="A930" s="40"/>
      <c r="M930" s="40"/>
      <c r="O930" s="40"/>
    </row>
    <row r="931">
      <c r="A931" s="40"/>
      <c r="M931" s="40"/>
      <c r="O931" s="40"/>
    </row>
    <row r="932">
      <c r="A932" s="40"/>
      <c r="M932" s="40"/>
      <c r="O932" s="40"/>
    </row>
    <row r="933">
      <c r="A933" s="40"/>
      <c r="M933" s="40"/>
      <c r="O933" s="40"/>
    </row>
    <row r="934">
      <c r="A934" s="40"/>
      <c r="M934" s="40"/>
      <c r="O934" s="40"/>
    </row>
    <row r="935">
      <c r="A935" s="40"/>
      <c r="M935" s="40"/>
      <c r="O935" s="40"/>
    </row>
    <row r="936">
      <c r="A936" s="40"/>
      <c r="M936" s="40"/>
      <c r="O936" s="40"/>
    </row>
    <row r="937">
      <c r="A937" s="40"/>
      <c r="M937" s="40"/>
      <c r="O937" s="40"/>
    </row>
    <row r="938">
      <c r="A938" s="40"/>
      <c r="M938" s="40"/>
      <c r="O938" s="40"/>
    </row>
    <row r="939">
      <c r="A939" s="40"/>
      <c r="M939" s="40"/>
      <c r="O939" s="40"/>
    </row>
    <row r="940">
      <c r="A940" s="40"/>
      <c r="M940" s="40"/>
      <c r="O940" s="40"/>
    </row>
    <row r="941">
      <c r="A941" s="40"/>
      <c r="M941" s="40"/>
      <c r="O941" s="40"/>
    </row>
    <row r="942">
      <c r="A942" s="40"/>
      <c r="M942" s="40"/>
      <c r="O942" s="40"/>
    </row>
    <row r="943">
      <c r="A943" s="40"/>
      <c r="M943" s="40"/>
      <c r="O943" s="40"/>
    </row>
    <row r="944">
      <c r="A944" s="40"/>
      <c r="M944" s="40"/>
      <c r="O944" s="40"/>
    </row>
    <row r="945">
      <c r="A945" s="40"/>
      <c r="M945" s="40"/>
      <c r="O945" s="40"/>
    </row>
    <row r="946">
      <c r="A946" s="40"/>
      <c r="M946" s="40"/>
      <c r="O946" s="40"/>
    </row>
    <row r="947">
      <c r="A947" s="40"/>
      <c r="M947" s="40"/>
      <c r="O947" s="40"/>
    </row>
    <row r="948">
      <c r="A948" s="40"/>
      <c r="M948" s="40"/>
      <c r="O948" s="40"/>
    </row>
    <row r="949">
      <c r="A949" s="40"/>
      <c r="M949" s="40"/>
      <c r="O949" s="40"/>
    </row>
    <row r="950">
      <c r="A950" s="40"/>
      <c r="M950" s="40"/>
      <c r="O950" s="40"/>
    </row>
    <row r="951">
      <c r="A951" s="40"/>
      <c r="M951" s="40"/>
      <c r="O951" s="40"/>
    </row>
    <row r="952">
      <c r="A952" s="40"/>
      <c r="M952" s="40"/>
      <c r="O952" s="40"/>
    </row>
    <row r="953">
      <c r="A953" s="40"/>
      <c r="M953" s="40"/>
      <c r="O953" s="40"/>
    </row>
    <row r="954">
      <c r="A954" s="40"/>
      <c r="M954" s="40"/>
      <c r="O954" s="40"/>
    </row>
    <row r="955">
      <c r="A955" s="40"/>
      <c r="M955" s="40"/>
      <c r="O955" s="40"/>
    </row>
    <row r="956">
      <c r="A956" s="40"/>
      <c r="M956" s="40"/>
      <c r="O956" s="40"/>
    </row>
    <row r="957">
      <c r="A957" s="40"/>
      <c r="M957" s="40"/>
      <c r="O957" s="40"/>
    </row>
    <row r="958">
      <c r="A958" s="40"/>
      <c r="M958" s="40"/>
      <c r="O958" s="40"/>
    </row>
    <row r="959">
      <c r="A959" s="40"/>
      <c r="M959" s="40"/>
      <c r="O959" s="40"/>
    </row>
    <row r="960">
      <c r="A960" s="40"/>
      <c r="M960" s="40"/>
      <c r="O960" s="40"/>
    </row>
    <row r="961">
      <c r="A961" s="40"/>
      <c r="M961" s="40"/>
      <c r="O961" s="40"/>
    </row>
    <row r="962">
      <c r="A962" s="40"/>
      <c r="M962" s="40"/>
      <c r="O962" s="40"/>
    </row>
    <row r="963">
      <c r="A963" s="40"/>
      <c r="M963" s="40"/>
      <c r="O963" s="40"/>
    </row>
    <row r="964">
      <c r="A964" s="40"/>
      <c r="M964" s="40"/>
      <c r="O964" s="40"/>
    </row>
    <row r="965">
      <c r="A965" s="40"/>
      <c r="M965" s="40"/>
      <c r="O965" s="40"/>
    </row>
    <row r="966">
      <c r="A966" s="40"/>
      <c r="M966" s="40"/>
      <c r="O966" s="40"/>
    </row>
    <row r="967">
      <c r="A967" s="40"/>
      <c r="M967" s="40"/>
      <c r="O967" s="40"/>
    </row>
    <row r="968">
      <c r="A968" s="40"/>
      <c r="M968" s="40"/>
      <c r="O968" s="40"/>
    </row>
    <row r="969">
      <c r="A969" s="40"/>
      <c r="M969" s="40"/>
      <c r="O969" s="40"/>
    </row>
    <row r="970">
      <c r="A970" s="40"/>
      <c r="M970" s="40"/>
      <c r="O970" s="40"/>
    </row>
    <row r="971">
      <c r="A971" s="40"/>
      <c r="M971" s="40"/>
      <c r="O971" s="40"/>
    </row>
    <row r="972">
      <c r="A972" s="40"/>
      <c r="M972" s="40"/>
      <c r="O972" s="40"/>
    </row>
    <row r="973">
      <c r="A973" s="40"/>
      <c r="M973" s="40"/>
      <c r="O973" s="40"/>
    </row>
    <row r="974">
      <c r="A974" s="40"/>
      <c r="M974" s="40"/>
      <c r="O974" s="40"/>
    </row>
    <row r="975">
      <c r="A975" s="40"/>
      <c r="M975" s="40"/>
      <c r="O975" s="40"/>
    </row>
    <row r="976">
      <c r="A976" s="40"/>
      <c r="M976" s="40"/>
      <c r="O976" s="40"/>
    </row>
    <row r="977">
      <c r="A977" s="40"/>
      <c r="M977" s="40"/>
      <c r="O977" s="40"/>
    </row>
    <row r="978">
      <c r="A978" s="40"/>
      <c r="M978" s="40"/>
      <c r="O978" s="40"/>
    </row>
    <row r="979">
      <c r="A979" s="40"/>
      <c r="M979" s="40"/>
      <c r="O979" s="40"/>
    </row>
    <row r="980">
      <c r="A980" s="40"/>
      <c r="M980" s="40"/>
      <c r="O980" s="40"/>
    </row>
    <row r="981">
      <c r="A981" s="40"/>
      <c r="M981" s="40"/>
      <c r="O981" s="40"/>
    </row>
    <row r="982">
      <c r="A982" s="40"/>
      <c r="M982" s="40"/>
      <c r="O982" s="40"/>
    </row>
    <row r="983">
      <c r="A983" s="40"/>
      <c r="M983" s="40"/>
      <c r="O983" s="40"/>
    </row>
    <row r="984">
      <c r="A984" s="40"/>
      <c r="M984" s="40"/>
      <c r="O984" s="40"/>
    </row>
    <row r="985">
      <c r="A985" s="40"/>
      <c r="M985" s="40"/>
      <c r="O985" s="40"/>
    </row>
    <row r="986">
      <c r="A986" s="40"/>
      <c r="M986" s="40"/>
      <c r="O986" s="40"/>
    </row>
    <row r="987">
      <c r="A987" s="40"/>
      <c r="M987" s="40"/>
      <c r="O987" s="40"/>
    </row>
    <row r="988">
      <c r="A988" s="40"/>
      <c r="M988" s="40"/>
      <c r="O988" s="40"/>
    </row>
    <row r="989">
      <c r="A989" s="40"/>
      <c r="M989" s="40"/>
      <c r="O989" s="40"/>
    </row>
    <row r="990">
      <c r="A990" s="40"/>
      <c r="M990" s="40"/>
      <c r="O990" s="40"/>
    </row>
    <row r="991">
      <c r="A991" s="40"/>
      <c r="M991" s="40"/>
      <c r="O991" s="40"/>
    </row>
    <row r="992">
      <c r="A992" s="40"/>
      <c r="M992" s="40"/>
      <c r="O992" s="40"/>
    </row>
    <row r="993">
      <c r="A993" s="40"/>
      <c r="M993" s="40"/>
      <c r="O993" s="40"/>
    </row>
    <row r="994">
      <c r="A994" s="40"/>
      <c r="M994" s="40"/>
      <c r="O994" s="40"/>
    </row>
    <row r="995">
      <c r="A995" s="40"/>
      <c r="M995" s="40"/>
      <c r="O995" s="40"/>
    </row>
    <row r="996">
      <c r="A996" s="40"/>
      <c r="M996" s="40"/>
      <c r="O996" s="40"/>
    </row>
    <row r="997">
      <c r="A997" s="40"/>
      <c r="M997" s="40"/>
      <c r="O997" s="40"/>
    </row>
    <row r="998">
      <c r="A998" s="40"/>
      <c r="M998" s="40"/>
      <c r="O998" s="40"/>
    </row>
    <row r="999">
      <c r="A999" s="40"/>
      <c r="M999" s="40"/>
      <c r="O999" s="40"/>
    </row>
    <row r="1000">
      <c r="A1000" s="40"/>
      <c r="M1000" s="40"/>
      <c r="O1000" s="40"/>
    </row>
    <row r="1001">
      <c r="A1001" s="40"/>
      <c r="M1001" s="40"/>
      <c r="O1001" s="40"/>
    </row>
    <row r="1002">
      <c r="A1002" s="40"/>
      <c r="M1002" s="40"/>
      <c r="O1002" s="4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1" width="12.63"/>
    <col customWidth="1" hidden="1" min="2" max="2" width="29.13"/>
    <col hidden="1" min="3" max="5" width="12.63"/>
  </cols>
  <sheetData>
    <row r="1">
      <c r="A1" s="37" t="s">
        <v>4036</v>
      </c>
      <c r="B1" s="25" t="s">
        <v>4036</v>
      </c>
      <c r="C1" s="25" t="s">
        <v>4037</v>
      </c>
      <c r="D1" s="39" t="s">
        <v>4036</v>
      </c>
      <c r="E1" s="39" t="s">
        <v>4037</v>
      </c>
      <c r="F1" s="37" t="s">
        <v>4036</v>
      </c>
      <c r="G1" s="37" t="s">
        <v>4037</v>
      </c>
    </row>
    <row r="2">
      <c r="A2" s="37" t="s">
        <v>4038</v>
      </c>
      <c r="B2" s="40" t="str">
        <f t="shared" ref="B2:B1757" si="1">if(len(A2)=5,A2,"")</f>
        <v>[001]</v>
      </c>
      <c r="C2" s="38" t="str">
        <f t="shared" ref="C2:C1757" si="2">if(len(A2)=5,"",A2)</f>
        <v/>
      </c>
      <c r="D2" s="38" t="s">
        <v>4038</v>
      </c>
      <c r="E2" s="38" t="s">
        <v>28</v>
      </c>
      <c r="F2" s="37" t="s">
        <v>4039</v>
      </c>
      <c r="G2" s="37" t="s">
        <v>4040</v>
      </c>
    </row>
    <row r="3">
      <c r="A3" s="37" t="s">
        <v>4040</v>
      </c>
      <c r="B3" s="38" t="str">
        <f t="shared" si="1"/>
        <v/>
      </c>
      <c r="C3" s="40" t="str">
        <f t="shared" si="2"/>
        <v>Department Store 5F</v>
      </c>
      <c r="D3" s="38" t="s">
        <v>28</v>
      </c>
      <c r="E3" s="38" t="s">
        <v>4040</v>
      </c>
      <c r="F3" s="37" t="s">
        <v>4041</v>
      </c>
      <c r="G3" s="37" t="s">
        <v>4042</v>
      </c>
    </row>
    <row r="4">
      <c r="A4" s="37" t="s">
        <v>4043</v>
      </c>
      <c r="B4" s="40" t="str">
        <f t="shared" si="1"/>
        <v>[002]</v>
      </c>
      <c r="C4" s="38" t="str">
        <f t="shared" si="2"/>
        <v/>
      </c>
      <c r="D4" s="38" t="s">
        <v>4043</v>
      </c>
      <c r="E4" s="38" t="s">
        <v>28</v>
      </c>
      <c r="F4" s="37" t="s">
        <v>4044</v>
      </c>
      <c r="G4" s="37" t="s">
        <v>4045</v>
      </c>
    </row>
    <row r="5">
      <c r="A5" s="37" t="s">
        <v>4042</v>
      </c>
      <c r="B5" s="38" t="str">
        <f t="shared" si="1"/>
        <v/>
      </c>
      <c r="C5" s="40" t="str">
        <f t="shared" si="2"/>
        <v>Department Store 6F</v>
      </c>
      <c r="D5" s="38" t="s">
        <v>28</v>
      </c>
      <c r="E5" s="38" t="s">
        <v>4042</v>
      </c>
      <c r="F5" s="37" t="s">
        <v>4046</v>
      </c>
      <c r="G5" s="37" t="s">
        <v>4047</v>
      </c>
    </row>
    <row r="6">
      <c r="A6" s="37" t="s">
        <v>4048</v>
      </c>
      <c r="B6" s="40" t="str">
        <f t="shared" si="1"/>
        <v>[003]</v>
      </c>
      <c r="C6" s="38" t="str">
        <f t="shared" si="2"/>
        <v/>
      </c>
      <c r="D6" s="38" t="s">
        <v>4048</v>
      </c>
      <c r="E6" s="38" t="s">
        <v>28</v>
      </c>
      <c r="F6" s="37" t="s">
        <v>4049</v>
      </c>
      <c r="G6" s="37" t="s">
        <v>4050</v>
      </c>
    </row>
    <row r="7">
      <c r="A7" s="37" t="s">
        <v>4045</v>
      </c>
      <c r="B7" s="38" t="str">
        <f t="shared" si="1"/>
        <v/>
      </c>
      <c r="C7" s="40" t="str">
        <f t="shared" si="2"/>
        <v>Department Store 7F</v>
      </c>
      <c r="D7" s="38" t="s">
        <v>28</v>
      </c>
      <c r="E7" s="38" t="s">
        <v>4045</v>
      </c>
      <c r="F7" s="37" t="s">
        <v>4051</v>
      </c>
      <c r="G7" s="37" t="s">
        <v>4052</v>
      </c>
    </row>
    <row r="8">
      <c r="A8" s="37" t="s">
        <v>4053</v>
      </c>
      <c r="B8" s="40" t="str">
        <f t="shared" si="1"/>
        <v>[004]</v>
      </c>
      <c r="C8" s="38" t="str">
        <f t="shared" si="2"/>
        <v/>
      </c>
      <c r="D8" s="38" t="s">
        <v>4053</v>
      </c>
      <c r="E8" s="38" t="s">
        <v>28</v>
      </c>
      <c r="F8" s="37" t="s">
        <v>4054</v>
      </c>
      <c r="G8" s="37" t="s">
        <v>4055</v>
      </c>
    </row>
    <row r="9">
      <c r="A9" s="37" t="s">
        <v>4047</v>
      </c>
      <c r="B9" s="38" t="str">
        <f t="shared" si="1"/>
        <v/>
      </c>
      <c r="C9" s="40" t="str">
        <f t="shared" si="2"/>
        <v>Department Store 8F</v>
      </c>
      <c r="D9" s="38" t="s">
        <v>28</v>
      </c>
      <c r="E9" s="38" t="s">
        <v>4047</v>
      </c>
      <c r="F9" s="37" t="s">
        <v>4056</v>
      </c>
      <c r="G9" s="37" t="s">
        <v>4057</v>
      </c>
    </row>
    <row r="10">
      <c r="A10" s="37" t="s">
        <v>4058</v>
      </c>
      <c r="B10" s="40" t="str">
        <f t="shared" si="1"/>
        <v>[005]</v>
      </c>
      <c r="C10" s="38" t="str">
        <f t="shared" si="2"/>
        <v/>
      </c>
      <c r="D10" s="38" t="s">
        <v>4058</v>
      </c>
      <c r="E10" s="38" t="s">
        <v>28</v>
      </c>
      <c r="F10" s="37" t="s">
        <v>4059</v>
      </c>
      <c r="G10" s="37" t="s">
        <v>4060</v>
      </c>
    </row>
    <row r="11">
      <c r="A11" s="37" t="s">
        <v>4050</v>
      </c>
      <c r="B11" s="38" t="str">
        <f t="shared" si="1"/>
        <v/>
      </c>
      <c r="C11" s="40" t="str">
        <f t="shared" si="2"/>
        <v>Department Store 9F</v>
      </c>
      <c r="D11" s="38" t="s">
        <v>28</v>
      </c>
      <c r="E11" s="38" t="s">
        <v>4050</v>
      </c>
      <c r="F11" s="37" t="s">
        <v>4061</v>
      </c>
      <c r="G11" s="37" t="s">
        <v>4062</v>
      </c>
    </row>
    <row r="12">
      <c r="A12" s="37" t="s">
        <v>4063</v>
      </c>
      <c r="B12" s="40" t="str">
        <f t="shared" si="1"/>
        <v>[006]</v>
      </c>
      <c r="C12" s="38" t="str">
        <f t="shared" si="2"/>
        <v/>
      </c>
      <c r="D12" s="38" t="s">
        <v>4063</v>
      </c>
      <c r="E12" s="38" t="s">
        <v>28</v>
      </c>
      <c r="F12" s="37" t="s">
        <v>4064</v>
      </c>
      <c r="G12" s="37" t="s">
        <v>4065</v>
      </c>
    </row>
    <row r="13">
      <c r="A13" s="37" t="s">
        <v>4052</v>
      </c>
      <c r="B13" s="38" t="str">
        <f t="shared" si="1"/>
        <v/>
      </c>
      <c r="C13" s="40" t="str">
        <f t="shared" si="2"/>
        <v>Department Store 11F</v>
      </c>
      <c r="D13" s="38" t="s">
        <v>28</v>
      </c>
      <c r="E13" s="38" t="s">
        <v>4052</v>
      </c>
      <c r="F13" s="37" t="s">
        <v>4066</v>
      </c>
      <c r="G13" s="37" t="s">
        <v>2519</v>
      </c>
    </row>
    <row r="14">
      <c r="A14" s="37" t="s">
        <v>4067</v>
      </c>
      <c r="B14" s="40" t="str">
        <f t="shared" si="1"/>
        <v>[007]</v>
      </c>
      <c r="C14" s="38" t="str">
        <f t="shared" si="2"/>
        <v/>
      </c>
      <c r="D14" s="38" t="s">
        <v>4067</v>
      </c>
      <c r="E14" s="38" t="s">
        <v>28</v>
      </c>
      <c r="F14" s="37" t="s">
        <v>4068</v>
      </c>
      <c r="G14" s="37" t="s">
        <v>4062</v>
      </c>
    </row>
    <row r="15">
      <c r="A15" s="37" t="s">
        <v>4055</v>
      </c>
      <c r="B15" s="38" t="str">
        <f t="shared" si="1"/>
        <v/>
      </c>
      <c r="C15" s="40" t="str">
        <f t="shared" si="2"/>
        <v>Department Store 10F</v>
      </c>
      <c r="D15" s="38" t="s">
        <v>28</v>
      </c>
      <c r="E15" s="38" t="s">
        <v>4055</v>
      </c>
      <c r="F15" s="37" t="s">
        <v>4069</v>
      </c>
      <c r="G15" s="37" t="s">
        <v>257</v>
      </c>
    </row>
    <row r="16">
      <c r="A16" s="37" t="s">
        <v>4070</v>
      </c>
      <c r="B16" s="40" t="str">
        <f t="shared" si="1"/>
        <v>[008]</v>
      </c>
      <c r="C16" s="38" t="str">
        <f t="shared" si="2"/>
        <v/>
      </c>
      <c r="D16" s="38" t="s">
        <v>4070</v>
      </c>
      <c r="E16" s="38" t="s">
        <v>28</v>
      </c>
      <c r="F16" s="37" t="s">
        <v>4071</v>
      </c>
      <c r="G16" s="37" t="s">
        <v>534</v>
      </c>
    </row>
    <row r="17">
      <c r="A17" s="37" t="s">
        <v>4057</v>
      </c>
      <c r="B17" s="38" t="str">
        <f t="shared" si="1"/>
        <v/>
      </c>
      <c r="C17" s="40" t="str">
        <f t="shared" si="2"/>
        <v>Blacksteam Factory 3F</v>
      </c>
      <c r="D17" s="38" t="s">
        <v>28</v>
      </c>
      <c r="E17" s="38" t="s">
        <v>4057</v>
      </c>
      <c r="F17" s="37" t="s">
        <v>4072</v>
      </c>
      <c r="G17" s="37" t="s">
        <v>534</v>
      </c>
    </row>
    <row r="18">
      <c r="A18" s="37" t="s">
        <v>4073</v>
      </c>
      <c r="B18" s="40" t="str">
        <f t="shared" si="1"/>
        <v>[009]</v>
      </c>
      <c r="C18" s="38" t="str">
        <f t="shared" si="2"/>
        <v/>
      </c>
      <c r="D18" s="38" t="s">
        <v>4073</v>
      </c>
      <c r="E18" s="38" t="s">
        <v>28</v>
      </c>
      <c r="F18" s="37" t="s">
        <v>4074</v>
      </c>
      <c r="G18" s="37" t="s">
        <v>530</v>
      </c>
    </row>
    <row r="19">
      <c r="A19" s="37" t="s">
        <v>4060</v>
      </c>
      <c r="B19" s="38" t="str">
        <f t="shared" si="1"/>
        <v/>
      </c>
      <c r="C19" s="40" t="str">
        <f t="shared" si="2"/>
        <v>Blacksteam Factory 2F</v>
      </c>
      <c r="D19" s="38" t="s">
        <v>28</v>
      </c>
      <c r="E19" s="38" t="s">
        <v>4060</v>
      </c>
      <c r="F19" s="37" t="s">
        <v>4075</v>
      </c>
      <c r="G19" s="37" t="s">
        <v>534</v>
      </c>
    </row>
    <row r="20">
      <c r="A20" s="37" t="s">
        <v>4076</v>
      </c>
      <c r="B20" s="40" t="str">
        <f t="shared" si="1"/>
        <v>[010]</v>
      </c>
      <c r="C20" s="38" t="str">
        <f t="shared" si="2"/>
        <v/>
      </c>
      <c r="D20" s="38" t="s">
        <v>4076</v>
      </c>
      <c r="E20" s="38" t="s">
        <v>28</v>
      </c>
      <c r="F20" s="37" t="s">
        <v>4077</v>
      </c>
      <c r="G20" s="37" t="s">
        <v>534</v>
      </c>
    </row>
    <row r="21">
      <c r="A21" s="37" t="s">
        <v>4062</v>
      </c>
      <c r="B21" s="38" t="str">
        <f t="shared" si="1"/>
        <v/>
      </c>
      <c r="C21" s="40" t="str">
        <f t="shared" si="2"/>
        <v>Blacksteam Factory 1F</v>
      </c>
      <c r="D21" s="38" t="s">
        <v>28</v>
      </c>
      <c r="E21" s="38" t="s">
        <v>4062</v>
      </c>
      <c r="F21" s="37" t="s">
        <v>4078</v>
      </c>
      <c r="G21" s="37" t="s">
        <v>534</v>
      </c>
    </row>
    <row r="22">
      <c r="A22" s="37" t="s">
        <v>4079</v>
      </c>
      <c r="B22" s="40" t="str">
        <f t="shared" si="1"/>
        <v>[011]</v>
      </c>
      <c r="C22" s="38" t="str">
        <f t="shared" si="2"/>
        <v/>
      </c>
      <c r="D22" s="38" t="s">
        <v>4079</v>
      </c>
      <c r="E22" s="38" t="s">
        <v>28</v>
      </c>
      <c r="F22" s="37" t="s">
        <v>4080</v>
      </c>
      <c r="G22" s="37" t="s">
        <v>554</v>
      </c>
    </row>
    <row r="23">
      <c r="A23" s="37" t="s">
        <v>4065</v>
      </c>
      <c r="B23" s="38" t="str">
        <f t="shared" si="1"/>
        <v/>
      </c>
      <c r="C23" s="40" t="str">
        <f t="shared" si="2"/>
        <v>Blacksteam Factory B1F</v>
      </c>
      <c r="D23" s="38" t="s">
        <v>28</v>
      </c>
      <c r="E23" s="38" t="s">
        <v>4065</v>
      </c>
      <c r="F23" s="37" t="s">
        <v>4081</v>
      </c>
      <c r="G23" s="37" t="s">
        <v>530</v>
      </c>
    </row>
    <row r="24">
      <c r="A24" s="37" t="s">
        <v>4082</v>
      </c>
      <c r="B24" s="40" t="str">
        <f t="shared" si="1"/>
        <v>[012]</v>
      </c>
      <c r="C24" s="38" t="str">
        <f t="shared" si="2"/>
        <v/>
      </c>
      <c r="D24" s="38" t="s">
        <v>4082</v>
      </c>
      <c r="E24" s="38" t="s">
        <v>28</v>
      </c>
      <c r="F24" s="37" t="s">
        <v>4083</v>
      </c>
      <c r="G24" s="37" t="s">
        <v>530</v>
      </c>
    </row>
    <row r="25">
      <c r="A25" s="37" t="s">
        <v>2519</v>
      </c>
      <c r="B25" s="38" t="str">
        <f t="shared" si="1"/>
        <v/>
      </c>
      <c r="C25" s="40" t="str">
        <f t="shared" si="2"/>
        <v>Blacksteam Factory B2F</v>
      </c>
      <c r="D25" s="38" t="s">
        <v>28</v>
      </c>
      <c r="E25" s="38" t="s">
        <v>2519</v>
      </c>
      <c r="F25" s="37" t="s">
        <v>4084</v>
      </c>
      <c r="G25" s="37" t="s">
        <v>4085</v>
      </c>
    </row>
    <row r="26">
      <c r="A26" s="37" t="s">
        <v>4086</v>
      </c>
      <c r="B26" s="40" t="str">
        <f t="shared" si="1"/>
        <v>[013]</v>
      </c>
      <c r="C26" s="38" t="str">
        <f t="shared" si="2"/>
        <v/>
      </c>
      <c r="D26" s="38" t="s">
        <v>4086</v>
      </c>
      <c r="E26" s="38" t="s">
        <v>28</v>
      </c>
      <c r="F26" s="37" t="s">
        <v>4087</v>
      </c>
      <c r="G26" s="37" t="s">
        <v>530</v>
      </c>
    </row>
    <row r="27">
      <c r="A27" s="37" t="s">
        <v>4062</v>
      </c>
      <c r="B27" s="38" t="str">
        <f t="shared" si="1"/>
        <v/>
      </c>
      <c r="C27" s="40" t="str">
        <f t="shared" si="2"/>
        <v>Blacksteam Factory 1F</v>
      </c>
      <c r="D27" s="38" t="s">
        <v>28</v>
      </c>
      <c r="E27" s="38" t="s">
        <v>4062</v>
      </c>
      <c r="F27" s="37" t="s">
        <v>4088</v>
      </c>
      <c r="G27" s="37" t="s">
        <v>530</v>
      </c>
    </row>
    <row r="28">
      <c r="A28" s="37" t="s">
        <v>4089</v>
      </c>
      <c r="B28" s="40" t="str">
        <f t="shared" si="1"/>
        <v>[014]</v>
      </c>
      <c r="C28" s="38" t="str">
        <f t="shared" si="2"/>
        <v/>
      </c>
      <c r="D28" s="38" t="s">
        <v>4089</v>
      </c>
      <c r="E28" s="38" t="s">
        <v>28</v>
      </c>
      <c r="F28" s="37" t="s">
        <v>4090</v>
      </c>
      <c r="G28" s="37" t="s">
        <v>554</v>
      </c>
    </row>
    <row r="29">
      <c r="A29" s="37" t="s">
        <v>257</v>
      </c>
      <c r="B29" s="38" t="str">
        <f t="shared" si="1"/>
        <v/>
      </c>
      <c r="C29" s="40" t="str">
        <f t="shared" si="2"/>
        <v>Coral Ward</v>
      </c>
      <c r="D29" s="38" t="s">
        <v>28</v>
      </c>
      <c r="E29" s="38" t="s">
        <v>257</v>
      </c>
      <c r="F29" s="37" t="s">
        <v>4091</v>
      </c>
      <c r="G29" s="37" t="s">
        <v>79</v>
      </c>
    </row>
    <row r="30">
      <c r="A30" s="37" t="s">
        <v>4092</v>
      </c>
      <c r="B30" s="40" t="str">
        <f t="shared" si="1"/>
        <v>[015]</v>
      </c>
      <c r="C30" s="38" t="str">
        <f t="shared" si="2"/>
        <v/>
      </c>
      <c r="D30" s="38" t="s">
        <v>4092</v>
      </c>
      <c r="E30" s="38" t="s">
        <v>28</v>
      </c>
      <c r="F30" s="37" t="s">
        <v>4093</v>
      </c>
      <c r="G30" s="37" t="s">
        <v>545</v>
      </c>
    </row>
    <row r="31">
      <c r="A31" s="37" t="s">
        <v>534</v>
      </c>
      <c r="B31" s="38" t="str">
        <f t="shared" si="1"/>
        <v/>
      </c>
      <c r="C31" s="40" t="str">
        <f t="shared" si="2"/>
        <v>Apophyll Beach</v>
      </c>
      <c r="D31" s="38" t="s">
        <v>28</v>
      </c>
      <c r="E31" s="38" t="s">
        <v>534</v>
      </c>
      <c r="F31" s="37" t="s">
        <v>4094</v>
      </c>
      <c r="G31" s="37" t="s">
        <v>1740</v>
      </c>
    </row>
    <row r="32">
      <c r="A32" s="37" t="s">
        <v>4095</v>
      </c>
      <c r="B32" s="40" t="str">
        <f t="shared" si="1"/>
        <v>[016]</v>
      </c>
      <c r="C32" s="38" t="str">
        <f t="shared" si="2"/>
        <v/>
      </c>
      <c r="D32" s="38" t="s">
        <v>4095</v>
      </c>
      <c r="E32" s="38" t="s">
        <v>28</v>
      </c>
      <c r="F32" s="37" t="s">
        <v>4096</v>
      </c>
      <c r="G32" s="37" t="s">
        <v>4097</v>
      </c>
    </row>
    <row r="33">
      <c r="A33" s="37" t="s">
        <v>534</v>
      </c>
      <c r="B33" s="38" t="str">
        <f t="shared" si="1"/>
        <v/>
      </c>
      <c r="C33" s="40" t="str">
        <f t="shared" si="2"/>
        <v>Apophyll Beach</v>
      </c>
      <c r="D33" s="38" t="s">
        <v>28</v>
      </c>
      <c r="E33" s="38" t="s">
        <v>534</v>
      </c>
      <c r="F33" s="37" t="s">
        <v>3908</v>
      </c>
      <c r="G33" s="37" t="s">
        <v>1744</v>
      </c>
    </row>
    <row r="34">
      <c r="A34" s="37" t="s">
        <v>4098</v>
      </c>
      <c r="B34" s="40" t="str">
        <f t="shared" si="1"/>
        <v>[017]</v>
      </c>
      <c r="C34" s="38" t="str">
        <f t="shared" si="2"/>
        <v/>
      </c>
      <c r="D34" s="38" t="s">
        <v>4098</v>
      </c>
      <c r="E34" s="38" t="s">
        <v>28</v>
      </c>
      <c r="F34" s="37" t="s">
        <v>3916</v>
      </c>
      <c r="G34" s="37" t="s">
        <v>1744</v>
      </c>
    </row>
    <row r="35">
      <c r="A35" s="37" t="s">
        <v>530</v>
      </c>
      <c r="B35" s="38" t="str">
        <f t="shared" si="1"/>
        <v/>
      </c>
      <c r="C35" s="40" t="str">
        <f t="shared" si="2"/>
        <v>Apophyll Academy</v>
      </c>
      <c r="D35" s="38" t="s">
        <v>28</v>
      </c>
      <c r="E35" s="38" t="s">
        <v>530</v>
      </c>
      <c r="F35" s="37" t="s">
        <v>3924</v>
      </c>
      <c r="G35" s="37" t="s">
        <v>1751</v>
      </c>
    </row>
    <row r="36">
      <c r="A36" s="37" t="s">
        <v>4099</v>
      </c>
      <c r="B36" s="40" t="str">
        <f t="shared" si="1"/>
        <v>[018]</v>
      </c>
      <c r="C36" s="38" t="str">
        <f t="shared" si="2"/>
        <v/>
      </c>
      <c r="D36" s="38" t="s">
        <v>4099</v>
      </c>
      <c r="E36" s="38" t="s">
        <v>28</v>
      </c>
      <c r="F36" s="37" t="s">
        <v>4100</v>
      </c>
      <c r="G36" s="37" t="s">
        <v>199</v>
      </c>
    </row>
    <row r="37">
      <c r="A37" s="37" t="s">
        <v>534</v>
      </c>
      <c r="B37" s="38" t="str">
        <f t="shared" si="1"/>
        <v/>
      </c>
      <c r="C37" s="40" t="str">
        <f t="shared" si="2"/>
        <v>Apophyll Beach</v>
      </c>
      <c r="D37" s="38" t="s">
        <v>28</v>
      </c>
      <c r="E37" s="38" t="s">
        <v>534</v>
      </c>
      <c r="F37" s="37" t="s">
        <v>4101</v>
      </c>
      <c r="G37" s="37" t="s">
        <v>109</v>
      </c>
    </row>
    <row r="38">
      <c r="A38" s="37" t="s">
        <v>4102</v>
      </c>
      <c r="B38" s="40" t="str">
        <f t="shared" si="1"/>
        <v>[019]</v>
      </c>
      <c r="C38" s="38" t="str">
        <f t="shared" si="2"/>
        <v/>
      </c>
      <c r="D38" s="38" t="s">
        <v>4102</v>
      </c>
      <c r="E38" s="38" t="s">
        <v>28</v>
      </c>
      <c r="F38" s="37" t="s">
        <v>4103</v>
      </c>
      <c r="G38" s="37" t="s">
        <v>23</v>
      </c>
    </row>
    <row r="39">
      <c r="A39" s="37" t="s">
        <v>534</v>
      </c>
      <c r="B39" s="38" t="str">
        <f t="shared" si="1"/>
        <v/>
      </c>
      <c r="C39" s="40" t="str">
        <f t="shared" si="2"/>
        <v>Apophyll Beach</v>
      </c>
      <c r="D39" s="38" t="s">
        <v>28</v>
      </c>
      <c r="E39" s="38" t="s">
        <v>534</v>
      </c>
      <c r="F39" s="37" t="s">
        <v>4104</v>
      </c>
      <c r="G39" s="37" t="s">
        <v>23</v>
      </c>
    </row>
    <row r="40">
      <c r="A40" s="37" t="s">
        <v>4105</v>
      </c>
      <c r="B40" s="40" t="str">
        <f t="shared" si="1"/>
        <v>[020]</v>
      </c>
      <c r="C40" s="38" t="str">
        <f t="shared" si="2"/>
        <v/>
      </c>
      <c r="D40" s="38" t="s">
        <v>4105</v>
      </c>
      <c r="E40" s="38" t="s">
        <v>28</v>
      </c>
      <c r="F40" s="37" t="s">
        <v>4106</v>
      </c>
      <c r="G40" s="37" t="s">
        <v>79</v>
      </c>
    </row>
    <row r="41">
      <c r="A41" s="37" t="s">
        <v>534</v>
      </c>
      <c r="B41" s="38" t="str">
        <f t="shared" si="1"/>
        <v/>
      </c>
      <c r="C41" s="40" t="str">
        <f t="shared" si="2"/>
        <v>Apophyll Beach</v>
      </c>
      <c r="D41" s="38" t="s">
        <v>28</v>
      </c>
      <c r="E41" s="38" t="s">
        <v>534</v>
      </c>
      <c r="F41" s="37" t="s">
        <v>4107</v>
      </c>
      <c r="G41" s="37" t="s">
        <v>185</v>
      </c>
    </row>
    <row r="42">
      <c r="A42" s="37" t="s">
        <v>4108</v>
      </c>
      <c r="B42" s="40" t="str">
        <f t="shared" si="1"/>
        <v>[021]</v>
      </c>
      <c r="C42" s="38" t="str">
        <f t="shared" si="2"/>
        <v/>
      </c>
      <c r="D42" s="38" t="s">
        <v>4108</v>
      </c>
      <c r="E42" s="38" t="s">
        <v>28</v>
      </c>
      <c r="F42" s="37" t="s">
        <v>4109</v>
      </c>
      <c r="G42" s="37" t="s">
        <v>109</v>
      </c>
    </row>
    <row r="43">
      <c r="A43" s="37" t="s">
        <v>554</v>
      </c>
      <c r="B43" s="38" t="str">
        <f t="shared" si="1"/>
        <v/>
      </c>
      <c r="C43" s="40" t="str">
        <f t="shared" si="2"/>
        <v>Pyrous Mountain</v>
      </c>
      <c r="D43" s="38" t="s">
        <v>28</v>
      </c>
      <c r="E43" s="38" t="s">
        <v>554</v>
      </c>
      <c r="F43" s="37" t="s">
        <v>4110</v>
      </c>
      <c r="G43" s="37" t="s">
        <v>109</v>
      </c>
    </row>
    <row r="44">
      <c r="A44" s="37" t="s">
        <v>4111</v>
      </c>
      <c r="B44" s="40" t="str">
        <f t="shared" si="1"/>
        <v>[022]</v>
      </c>
      <c r="C44" s="38" t="str">
        <f t="shared" si="2"/>
        <v/>
      </c>
      <c r="D44" s="38" t="s">
        <v>4111</v>
      </c>
      <c r="E44" s="38" t="s">
        <v>28</v>
      </c>
      <c r="F44" s="37" t="s">
        <v>4112</v>
      </c>
      <c r="G44" s="37" t="s">
        <v>109</v>
      </c>
    </row>
    <row r="45">
      <c r="A45" s="37" t="s">
        <v>530</v>
      </c>
      <c r="B45" s="38" t="str">
        <f t="shared" si="1"/>
        <v/>
      </c>
      <c r="C45" s="40" t="str">
        <f t="shared" si="2"/>
        <v>Apophyll Academy</v>
      </c>
      <c r="D45" s="38" t="s">
        <v>28</v>
      </c>
      <c r="E45" s="38" t="s">
        <v>530</v>
      </c>
      <c r="F45" s="37" t="s">
        <v>4113</v>
      </c>
      <c r="G45" s="37" t="s">
        <v>109</v>
      </c>
    </row>
    <row r="46">
      <c r="A46" s="37" t="s">
        <v>4114</v>
      </c>
      <c r="B46" s="40" t="str">
        <f t="shared" si="1"/>
        <v>[023]</v>
      </c>
      <c r="C46" s="38" t="str">
        <f t="shared" si="2"/>
        <v/>
      </c>
      <c r="D46" s="38" t="s">
        <v>4114</v>
      </c>
      <c r="E46" s="38" t="s">
        <v>28</v>
      </c>
      <c r="F46" s="37" t="s">
        <v>4115</v>
      </c>
      <c r="G46" s="37" t="s">
        <v>109</v>
      </c>
    </row>
    <row r="47">
      <c r="A47" s="37" t="s">
        <v>530</v>
      </c>
      <c r="B47" s="38" t="str">
        <f t="shared" si="1"/>
        <v/>
      </c>
      <c r="C47" s="40" t="str">
        <f t="shared" si="2"/>
        <v>Apophyll Academy</v>
      </c>
      <c r="D47" s="38" t="s">
        <v>28</v>
      </c>
      <c r="E47" s="38" t="s">
        <v>530</v>
      </c>
      <c r="F47" s="37" t="s">
        <v>4116</v>
      </c>
      <c r="G47" s="37" t="s">
        <v>109</v>
      </c>
    </row>
    <row r="48">
      <c r="A48" s="37" t="s">
        <v>4117</v>
      </c>
      <c r="B48" s="40" t="str">
        <f t="shared" si="1"/>
        <v>[024]</v>
      </c>
      <c r="C48" s="38" t="str">
        <f t="shared" si="2"/>
        <v/>
      </c>
      <c r="D48" s="38" t="s">
        <v>4117</v>
      </c>
      <c r="E48" s="38" t="s">
        <v>28</v>
      </c>
      <c r="F48" s="37" t="s">
        <v>4118</v>
      </c>
      <c r="G48" s="37" t="s">
        <v>4119</v>
      </c>
    </row>
    <row r="49">
      <c r="A49" s="37" t="s">
        <v>4085</v>
      </c>
      <c r="B49" s="38" t="str">
        <f t="shared" si="1"/>
        <v/>
      </c>
      <c r="C49" s="40" t="str">
        <f t="shared" si="2"/>
        <v>Reborn</v>
      </c>
      <c r="D49" s="38" t="s">
        <v>28</v>
      </c>
      <c r="E49" s="38" t="s">
        <v>4085</v>
      </c>
      <c r="F49" s="37" t="s">
        <v>4120</v>
      </c>
      <c r="G49" s="37" t="s">
        <v>109</v>
      </c>
    </row>
    <row r="50">
      <c r="A50" s="37" t="s">
        <v>4121</v>
      </c>
      <c r="B50" s="40" t="str">
        <f t="shared" si="1"/>
        <v>[025]</v>
      </c>
      <c r="C50" s="38" t="str">
        <f t="shared" si="2"/>
        <v/>
      </c>
      <c r="D50" s="38" t="s">
        <v>4121</v>
      </c>
      <c r="E50" s="38" t="s">
        <v>28</v>
      </c>
      <c r="F50" s="37" t="s">
        <v>4122</v>
      </c>
      <c r="G50" s="37" t="s">
        <v>109</v>
      </c>
    </row>
    <row r="51">
      <c r="A51" s="37" t="s">
        <v>530</v>
      </c>
      <c r="B51" s="38" t="str">
        <f t="shared" si="1"/>
        <v/>
      </c>
      <c r="C51" s="40" t="str">
        <f t="shared" si="2"/>
        <v>Apophyll Academy</v>
      </c>
      <c r="D51" s="38" t="s">
        <v>28</v>
      </c>
      <c r="E51" s="38" t="s">
        <v>530</v>
      </c>
      <c r="F51" s="37" t="s">
        <v>4123</v>
      </c>
      <c r="G51" s="37" t="s">
        <v>4124</v>
      </c>
    </row>
    <row r="52">
      <c r="A52" s="37" t="s">
        <v>4125</v>
      </c>
      <c r="B52" s="40" t="str">
        <f t="shared" si="1"/>
        <v>[026]</v>
      </c>
      <c r="C52" s="38" t="str">
        <f t="shared" si="2"/>
        <v/>
      </c>
      <c r="D52" s="38" t="s">
        <v>4125</v>
      </c>
      <c r="E52" s="38" t="s">
        <v>28</v>
      </c>
      <c r="F52" s="37" t="s">
        <v>4126</v>
      </c>
      <c r="G52" s="37" t="s">
        <v>4127</v>
      </c>
    </row>
    <row r="53">
      <c r="A53" s="37" t="s">
        <v>530</v>
      </c>
      <c r="B53" s="38" t="str">
        <f t="shared" si="1"/>
        <v/>
      </c>
      <c r="C53" s="40" t="str">
        <f t="shared" si="2"/>
        <v>Apophyll Academy</v>
      </c>
      <c r="D53" s="38" t="s">
        <v>28</v>
      </c>
      <c r="E53" s="38" t="s">
        <v>530</v>
      </c>
      <c r="F53" s="37" t="s">
        <v>4128</v>
      </c>
      <c r="G53" s="37" t="s">
        <v>109</v>
      </c>
    </row>
    <row r="54">
      <c r="A54" s="37" t="s">
        <v>4129</v>
      </c>
      <c r="B54" s="40" t="str">
        <f t="shared" si="1"/>
        <v>[027]</v>
      </c>
      <c r="C54" s="38" t="str">
        <f t="shared" si="2"/>
        <v/>
      </c>
      <c r="D54" s="38" t="s">
        <v>4129</v>
      </c>
      <c r="E54" s="38" t="s">
        <v>28</v>
      </c>
      <c r="F54" s="37" t="s">
        <v>4130</v>
      </c>
      <c r="G54" s="37" t="s">
        <v>109</v>
      </c>
    </row>
    <row r="55">
      <c r="A55" s="37" t="s">
        <v>554</v>
      </c>
      <c r="B55" s="38" t="str">
        <f t="shared" si="1"/>
        <v/>
      </c>
      <c r="C55" s="40" t="str">
        <f t="shared" si="2"/>
        <v>Pyrous Mountain</v>
      </c>
      <c r="D55" s="38" t="s">
        <v>28</v>
      </c>
      <c r="E55" s="38" t="s">
        <v>554</v>
      </c>
      <c r="F55" s="37" t="s">
        <v>4131</v>
      </c>
      <c r="G55" s="37" t="s">
        <v>109</v>
      </c>
    </row>
    <row r="56">
      <c r="A56" s="37" t="s">
        <v>4132</v>
      </c>
      <c r="B56" s="40" t="str">
        <f t="shared" si="1"/>
        <v>[029]</v>
      </c>
      <c r="C56" s="38" t="str">
        <f t="shared" si="2"/>
        <v/>
      </c>
      <c r="D56" s="38" t="s">
        <v>4132</v>
      </c>
      <c r="E56" s="38" t="s">
        <v>28</v>
      </c>
      <c r="F56" s="37" t="s">
        <v>4133</v>
      </c>
      <c r="G56" s="37" t="s">
        <v>109</v>
      </c>
    </row>
    <row r="57">
      <c r="A57" s="37" t="s">
        <v>79</v>
      </c>
      <c r="B57" s="38" t="str">
        <f t="shared" si="1"/>
        <v/>
      </c>
      <c r="C57" s="40" t="str">
        <f t="shared" si="2"/>
        <v>Opal Ward</v>
      </c>
      <c r="D57" s="38" t="s">
        <v>28</v>
      </c>
      <c r="E57" s="38" t="s">
        <v>79</v>
      </c>
      <c r="F57" s="37" t="s">
        <v>4134</v>
      </c>
      <c r="G57" s="37" t="s">
        <v>167</v>
      </c>
    </row>
    <row r="58">
      <c r="A58" s="37" t="s">
        <v>4135</v>
      </c>
      <c r="B58" s="40" t="str">
        <f t="shared" si="1"/>
        <v>[030]</v>
      </c>
      <c r="C58" s="38" t="str">
        <f t="shared" si="2"/>
        <v/>
      </c>
      <c r="D58" s="38" t="s">
        <v>4135</v>
      </c>
      <c r="E58" s="38" t="s">
        <v>28</v>
      </c>
      <c r="F58" s="37" t="s">
        <v>4136</v>
      </c>
      <c r="G58" s="37" t="s">
        <v>182</v>
      </c>
    </row>
    <row r="59">
      <c r="A59" s="37" t="s">
        <v>545</v>
      </c>
      <c r="B59" s="38" t="str">
        <f t="shared" si="1"/>
        <v/>
      </c>
      <c r="C59" s="40" t="str">
        <f t="shared" si="2"/>
        <v>Apophyll Cave</v>
      </c>
      <c r="D59" s="38" t="s">
        <v>28</v>
      </c>
      <c r="E59" s="38" t="s">
        <v>545</v>
      </c>
      <c r="F59" s="37" t="s">
        <v>4137</v>
      </c>
      <c r="G59" s="37" t="s">
        <v>167</v>
      </c>
    </row>
    <row r="60">
      <c r="A60" s="37" t="s">
        <v>4138</v>
      </c>
      <c r="B60" s="40" t="str">
        <f t="shared" si="1"/>
        <v>[031]</v>
      </c>
      <c r="C60" s="38" t="str">
        <f t="shared" si="2"/>
        <v/>
      </c>
      <c r="D60" s="38" t="s">
        <v>4138</v>
      </c>
      <c r="E60" s="38" t="s">
        <v>28</v>
      </c>
      <c r="F60" s="37" t="s">
        <v>4139</v>
      </c>
      <c r="G60" s="37" t="s">
        <v>167</v>
      </c>
    </row>
    <row r="61">
      <c r="A61" s="37" t="s">
        <v>1740</v>
      </c>
      <c r="B61" s="38" t="str">
        <f t="shared" si="1"/>
        <v/>
      </c>
      <c r="C61" s="40" t="str">
        <f t="shared" si="2"/>
        <v>Apophyll Cave 2F</v>
      </c>
      <c r="D61" s="38" t="s">
        <v>28</v>
      </c>
      <c r="E61" s="38" t="s">
        <v>1740</v>
      </c>
      <c r="F61" s="37" t="s">
        <v>4140</v>
      </c>
      <c r="G61" s="37" t="s">
        <v>167</v>
      </c>
    </row>
    <row r="62">
      <c r="A62" s="37" t="s">
        <v>4141</v>
      </c>
      <c r="B62" s="40" t="str">
        <f t="shared" si="1"/>
        <v>[032]</v>
      </c>
      <c r="C62" s="38" t="str">
        <f t="shared" si="2"/>
        <v/>
      </c>
      <c r="D62" s="38" t="s">
        <v>4141</v>
      </c>
      <c r="E62" s="38" t="s">
        <v>28</v>
      </c>
      <c r="F62" s="37" t="s">
        <v>4142</v>
      </c>
      <c r="G62" s="37" t="s">
        <v>167</v>
      </c>
    </row>
    <row r="63">
      <c r="A63" s="37" t="s">
        <v>4097</v>
      </c>
      <c r="B63" s="38" t="str">
        <f t="shared" si="1"/>
        <v/>
      </c>
      <c r="C63" s="40" t="str">
        <f t="shared" si="2"/>
        <v>Apophyll Cave 3F</v>
      </c>
      <c r="D63" s="38" t="s">
        <v>28</v>
      </c>
      <c r="E63" s="38" t="s">
        <v>4097</v>
      </c>
      <c r="F63" s="37" t="s">
        <v>4143</v>
      </c>
      <c r="G63" s="37" t="s">
        <v>167</v>
      </c>
    </row>
    <row r="64">
      <c r="A64" s="37" t="s">
        <v>4144</v>
      </c>
      <c r="B64" s="40" t="str">
        <f t="shared" si="1"/>
        <v>[033]</v>
      </c>
      <c r="C64" s="38" t="str">
        <f t="shared" si="2"/>
        <v/>
      </c>
      <c r="D64" s="38" t="s">
        <v>4144</v>
      </c>
      <c r="E64" s="38" t="s">
        <v>28</v>
      </c>
      <c r="F64" s="37" t="s">
        <v>4145</v>
      </c>
      <c r="G64" s="37" t="s">
        <v>167</v>
      </c>
    </row>
    <row r="65">
      <c r="A65" s="37" t="s">
        <v>1744</v>
      </c>
      <c r="B65" s="38" t="str">
        <f t="shared" si="1"/>
        <v/>
      </c>
      <c r="C65" s="40" t="str">
        <f t="shared" si="2"/>
        <v>Pyrous Mountain 1F</v>
      </c>
      <c r="D65" s="38" t="s">
        <v>28</v>
      </c>
      <c r="E65" s="38" t="s">
        <v>1744</v>
      </c>
      <c r="F65" s="37" t="s">
        <v>4146</v>
      </c>
      <c r="G65" s="37" t="s">
        <v>167</v>
      </c>
    </row>
    <row r="66">
      <c r="A66" s="37" t="s">
        <v>4147</v>
      </c>
      <c r="B66" s="40" t="str">
        <f t="shared" si="1"/>
        <v>[034]</v>
      </c>
      <c r="C66" s="38" t="str">
        <f t="shared" si="2"/>
        <v/>
      </c>
      <c r="D66" s="38" t="s">
        <v>4147</v>
      </c>
      <c r="E66" s="38" t="s">
        <v>28</v>
      </c>
      <c r="F66" s="37" t="s">
        <v>4148</v>
      </c>
      <c r="G66" s="37" t="s">
        <v>2270</v>
      </c>
    </row>
    <row r="67">
      <c r="A67" s="37" t="s">
        <v>1744</v>
      </c>
      <c r="B67" s="38" t="str">
        <f t="shared" si="1"/>
        <v/>
      </c>
      <c r="C67" s="40" t="str">
        <f t="shared" si="2"/>
        <v>Pyrous Mountain 1F</v>
      </c>
      <c r="D67" s="38" t="s">
        <v>28</v>
      </c>
      <c r="E67" s="38" t="s">
        <v>1744</v>
      </c>
      <c r="F67" s="37" t="s">
        <v>4149</v>
      </c>
      <c r="G67" s="37" t="s">
        <v>167</v>
      </c>
    </row>
    <row r="68">
      <c r="A68" s="37" t="s">
        <v>4150</v>
      </c>
      <c r="B68" s="40" t="str">
        <f t="shared" si="1"/>
        <v>[035]</v>
      </c>
      <c r="C68" s="38" t="str">
        <f t="shared" si="2"/>
        <v/>
      </c>
      <c r="D68" s="38" t="s">
        <v>4150</v>
      </c>
      <c r="E68" s="38" t="s">
        <v>28</v>
      </c>
      <c r="F68" s="37" t="s">
        <v>4151</v>
      </c>
      <c r="G68" s="37" t="s">
        <v>167</v>
      </c>
    </row>
    <row r="69">
      <c r="A69" s="37" t="s">
        <v>1751</v>
      </c>
      <c r="B69" s="38" t="str">
        <f t="shared" si="1"/>
        <v/>
      </c>
      <c r="C69" s="40" t="str">
        <f t="shared" si="2"/>
        <v>Pyrous Mountain B1F</v>
      </c>
      <c r="D69" s="38" t="s">
        <v>28</v>
      </c>
      <c r="E69" s="38" t="s">
        <v>1751</v>
      </c>
      <c r="F69" s="37" t="s">
        <v>4152</v>
      </c>
      <c r="G69" s="37" t="s">
        <v>167</v>
      </c>
    </row>
    <row r="70">
      <c r="A70" s="37" t="s">
        <v>4153</v>
      </c>
      <c r="B70" s="40" t="str">
        <f t="shared" si="1"/>
        <v>[036]</v>
      </c>
      <c r="C70" s="38" t="str">
        <f t="shared" si="2"/>
        <v/>
      </c>
      <c r="D70" s="38" t="s">
        <v>4153</v>
      </c>
      <c r="E70" s="38" t="s">
        <v>28</v>
      </c>
      <c r="F70" s="37" t="s">
        <v>4154</v>
      </c>
      <c r="G70" s="37" t="s">
        <v>4155</v>
      </c>
    </row>
    <row r="71">
      <c r="A71" s="37" t="s">
        <v>199</v>
      </c>
      <c r="B71" s="38" t="str">
        <f t="shared" si="1"/>
        <v/>
      </c>
      <c r="C71" s="40" t="str">
        <f t="shared" si="2"/>
        <v>Obsidia Ward</v>
      </c>
      <c r="D71" s="38" t="s">
        <v>28</v>
      </c>
      <c r="E71" s="38" t="s">
        <v>199</v>
      </c>
      <c r="F71" s="37" t="s">
        <v>4156</v>
      </c>
      <c r="G71" s="37" t="s">
        <v>4157</v>
      </c>
    </row>
    <row r="72">
      <c r="A72" s="37" t="s">
        <v>4158</v>
      </c>
      <c r="B72" s="40" t="str">
        <f t="shared" si="1"/>
        <v>[037]</v>
      </c>
      <c r="C72" s="38" t="str">
        <f t="shared" si="2"/>
        <v/>
      </c>
      <c r="D72" s="38" t="s">
        <v>4158</v>
      </c>
      <c r="E72" s="38" t="s">
        <v>28</v>
      </c>
      <c r="F72" s="37" t="s">
        <v>4159</v>
      </c>
      <c r="G72" s="37" t="s">
        <v>4157</v>
      </c>
    </row>
    <row r="73">
      <c r="A73" s="37" t="s">
        <v>109</v>
      </c>
      <c r="B73" s="38" t="str">
        <f t="shared" si="1"/>
        <v/>
      </c>
      <c r="C73" s="40" t="str">
        <f t="shared" si="2"/>
        <v>Lower Peridot Ward</v>
      </c>
      <c r="D73" s="38" t="s">
        <v>28</v>
      </c>
      <c r="E73" s="38" t="s">
        <v>109</v>
      </c>
      <c r="F73" s="37" t="s">
        <v>4160</v>
      </c>
      <c r="G73" s="37" t="s">
        <v>4161</v>
      </c>
    </row>
    <row r="74">
      <c r="A74" s="37" t="s">
        <v>4162</v>
      </c>
      <c r="B74" s="40" t="str">
        <f t="shared" si="1"/>
        <v>[038]</v>
      </c>
      <c r="C74" s="38" t="str">
        <f t="shared" si="2"/>
        <v/>
      </c>
      <c r="D74" s="38" t="s">
        <v>4162</v>
      </c>
      <c r="E74" s="38" t="s">
        <v>28</v>
      </c>
      <c r="F74" s="37" t="s">
        <v>4163</v>
      </c>
      <c r="G74" s="37" t="s">
        <v>4161</v>
      </c>
    </row>
    <row r="75">
      <c r="A75" s="37" t="s">
        <v>23</v>
      </c>
      <c r="B75" s="38" t="str">
        <f t="shared" si="1"/>
        <v/>
      </c>
      <c r="C75" s="40" t="str">
        <f t="shared" si="2"/>
        <v>Grand Hall</v>
      </c>
      <c r="D75" s="38" t="s">
        <v>28</v>
      </c>
      <c r="E75" s="38" t="s">
        <v>23</v>
      </c>
      <c r="F75" s="37" t="s">
        <v>4164</v>
      </c>
      <c r="G75" s="37" t="s">
        <v>4161</v>
      </c>
    </row>
    <row r="76">
      <c r="A76" s="37" t="s">
        <v>4165</v>
      </c>
      <c r="B76" s="40" t="str">
        <f t="shared" si="1"/>
        <v>[039]</v>
      </c>
      <c r="C76" s="38" t="str">
        <f t="shared" si="2"/>
        <v/>
      </c>
      <c r="D76" s="38" t="s">
        <v>4165</v>
      </c>
      <c r="E76" s="38" t="s">
        <v>28</v>
      </c>
      <c r="F76" s="37" t="s">
        <v>4166</v>
      </c>
      <c r="G76" s="37" t="s">
        <v>4161</v>
      </c>
    </row>
    <row r="77">
      <c r="A77" s="37" t="s">
        <v>23</v>
      </c>
      <c r="B77" s="38" t="str">
        <f t="shared" si="1"/>
        <v/>
      </c>
      <c r="C77" s="40" t="str">
        <f t="shared" si="2"/>
        <v>Grand Hall</v>
      </c>
      <c r="D77" s="38" t="s">
        <v>28</v>
      </c>
      <c r="E77" s="38" t="s">
        <v>23</v>
      </c>
      <c r="F77" s="37" t="s">
        <v>4167</v>
      </c>
      <c r="G77" s="37" t="s">
        <v>4161</v>
      </c>
    </row>
    <row r="78">
      <c r="A78" s="37" t="s">
        <v>4168</v>
      </c>
      <c r="B78" s="40" t="str">
        <f t="shared" si="1"/>
        <v>[040]</v>
      </c>
      <c r="C78" s="38" t="str">
        <f t="shared" si="2"/>
        <v/>
      </c>
      <c r="D78" s="38" t="s">
        <v>4168</v>
      </c>
      <c r="E78" s="38" t="s">
        <v>28</v>
      </c>
      <c r="F78" s="37" t="s">
        <v>4169</v>
      </c>
      <c r="G78" s="37" t="s">
        <v>4170</v>
      </c>
    </row>
    <row r="79">
      <c r="A79" s="37" t="s">
        <v>79</v>
      </c>
      <c r="B79" s="38" t="str">
        <f t="shared" si="1"/>
        <v/>
      </c>
      <c r="C79" s="40" t="str">
        <f t="shared" si="2"/>
        <v>Opal Ward</v>
      </c>
      <c r="D79" s="38" t="s">
        <v>28</v>
      </c>
      <c r="E79" s="38" t="s">
        <v>79</v>
      </c>
      <c r="F79" s="37" t="s">
        <v>4171</v>
      </c>
      <c r="G79" s="37" t="s">
        <v>3874</v>
      </c>
    </row>
    <row r="80">
      <c r="A80" s="37" t="s">
        <v>4172</v>
      </c>
      <c r="B80" s="40" t="str">
        <f t="shared" si="1"/>
        <v>[041]</v>
      </c>
      <c r="C80" s="38" t="str">
        <f t="shared" si="2"/>
        <v/>
      </c>
      <c r="D80" s="38" t="s">
        <v>4172</v>
      </c>
      <c r="E80" s="38" t="s">
        <v>28</v>
      </c>
      <c r="F80" s="37" t="s">
        <v>4173</v>
      </c>
      <c r="G80" s="37" t="s">
        <v>418</v>
      </c>
    </row>
    <row r="81">
      <c r="A81" s="37" t="s">
        <v>185</v>
      </c>
      <c r="B81" s="38" t="str">
        <f t="shared" si="1"/>
        <v/>
      </c>
      <c r="C81" s="40" t="str">
        <f t="shared" si="2"/>
        <v>Underground Railnet</v>
      </c>
      <c r="D81" s="38" t="s">
        <v>28</v>
      </c>
      <c r="E81" s="38" t="s">
        <v>185</v>
      </c>
      <c r="F81" s="37" t="s">
        <v>4174</v>
      </c>
      <c r="G81" s="37" t="s">
        <v>4175</v>
      </c>
    </row>
    <row r="82">
      <c r="A82" s="37" t="s">
        <v>4176</v>
      </c>
      <c r="B82" s="40" t="str">
        <f t="shared" si="1"/>
        <v>[042]</v>
      </c>
      <c r="C82" s="38" t="str">
        <f t="shared" si="2"/>
        <v/>
      </c>
      <c r="D82" s="38" t="s">
        <v>4176</v>
      </c>
      <c r="E82" s="38" t="s">
        <v>28</v>
      </c>
      <c r="F82" s="37" t="s">
        <v>4177</v>
      </c>
      <c r="G82" s="37" t="s">
        <v>4178</v>
      </c>
    </row>
    <row r="83">
      <c r="A83" s="37" t="s">
        <v>109</v>
      </c>
      <c r="B83" s="38" t="str">
        <f t="shared" si="1"/>
        <v/>
      </c>
      <c r="C83" s="40" t="str">
        <f t="shared" si="2"/>
        <v>Lower Peridot Ward</v>
      </c>
      <c r="D83" s="38" t="s">
        <v>28</v>
      </c>
      <c r="E83" s="38" t="s">
        <v>109</v>
      </c>
      <c r="F83" s="37" t="s">
        <v>4179</v>
      </c>
      <c r="G83" s="37" t="s">
        <v>4180</v>
      </c>
    </row>
    <row r="84">
      <c r="A84" s="37" t="s">
        <v>4181</v>
      </c>
      <c r="B84" s="40" t="str">
        <f t="shared" si="1"/>
        <v>[043]</v>
      </c>
      <c r="C84" s="38" t="str">
        <f t="shared" si="2"/>
        <v/>
      </c>
      <c r="D84" s="38" t="s">
        <v>4181</v>
      </c>
      <c r="E84" s="38" t="s">
        <v>28</v>
      </c>
      <c r="F84" s="37" t="s">
        <v>4182</v>
      </c>
      <c r="G84" s="37" t="s">
        <v>2689</v>
      </c>
    </row>
    <row r="85">
      <c r="A85" s="37" t="s">
        <v>109</v>
      </c>
      <c r="B85" s="38" t="str">
        <f t="shared" si="1"/>
        <v/>
      </c>
      <c r="C85" s="40" t="str">
        <f t="shared" si="2"/>
        <v>Lower Peridot Ward</v>
      </c>
      <c r="D85" s="38" t="s">
        <v>28</v>
      </c>
      <c r="E85" s="38" t="s">
        <v>109</v>
      </c>
      <c r="F85" s="37" t="s">
        <v>4183</v>
      </c>
      <c r="G85" s="37" t="s">
        <v>222</v>
      </c>
    </row>
    <row r="86">
      <c r="A86" s="37" t="s">
        <v>4184</v>
      </c>
      <c r="B86" s="40" t="str">
        <f t="shared" si="1"/>
        <v>[044]</v>
      </c>
      <c r="C86" s="38" t="str">
        <f t="shared" si="2"/>
        <v/>
      </c>
      <c r="D86" s="38" t="s">
        <v>4184</v>
      </c>
      <c r="E86" s="38" t="s">
        <v>28</v>
      </c>
      <c r="F86" s="37" t="s">
        <v>4185</v>
      </c>
      <c r="G86" s="37" t="s">
        <v>4175</v>
      </c>
    </row>
    <row r="87">
      <c r="A87" s="37" t="s">
        <v>109</v>
      </c>
      <c r="B87" s="38" t="str">
        <f t="shared" si="1"/>
        <v/>
      </c>
      <c r="C87" s="40" t="str">
        <f t="shared" si="2"/>
        <v>Lower Peridot Ward</v>
      </c>
      <c r="D87" s="38" t="s">
        <v>28</v>
      </c>
      <c r="E87" s="38" t="s">
        <v>109</v>
      </c>
      <c r="F87" s="37" t="s">
        <v>4186</v>
      </c>
      <c r="G87" s="37" t="s">
        <v>222</v>
      </c>
    </row>
    <row r="88">
      <c r="A88" s="37" t="s">
        <v>4187</v>
      </c>
      <c r="B88" s="40" t="str">
        <f t="shared" si="1"/>
        <v>[045]</v>
      </c>
      <c r="C88" s="38" t="str">
        <f t="shared" si="2"/>
        <v/>
      </c>
      <c r="D88" s="38" t="s">
        <v>4187</v>
      </c>
      <c r="E88" s="38" t="s">
        <v>28</v>
      </c>
      <c r="F88" s="37" t="s">
        <v>4188</v>
      </c>
      <c r="G88" s="37" t="s">
        <v>222</v>
      </c>
    </row>
    <row r="89">
      <c r="A89" s="37" t="s">
        <v>109</v>
      </c>
      <c r="B89" s="38" t="str">
        <f t="shared" si="1"/>
        <v/>
      </c>
      <c r="C89" s="40" t="str">
        <f t="shared" si="2"/>
        <v>Lower Peridot Ward</v>
      </c>
      <c r="D89" s="38" t="s">
        <v>28</v>
      </c>
      <c r="E89" s="38" t="s">
        <v>109</v>
      </c>
      <c r="F89" s="37" t="s">
        <v>4189</v>
      </c>
      <c r="G89" s="37" t="s">
        <v>222</v>
      </c>
    </row>
    <row r="90">
      <c r="A90" s="37" t="s">
        <v>4190</v>
      </c>
      <c r="B90" s="40" t="str">
        <f t="shared" si="1"/>
        <v>[046]</v>
      </c>
      <c r="C90" s="38" t="str">
        <f t="shared" si="2"/>
        <v/>
      </c>
      <c r="D90" s="38" t="s">
        <v>4190</v>
      </c>
      <c r="E90" s="38" t="s">
        <v>28</v>
      </c>
      <c r="F90" s="37" t="s">
        <v>4191</v>
      </c>
      <c r="G90" s="37" t="s">
        <v>222</v>
      </c>
    </row>
    <row r="91">
      <c r="A91" s="37" t="s">
        <v>109</v>
      </c>
      <c r="B91" s="38" t="str">
        <f t="shared" si="1"/>
        <v/>
      </c>
      <c r="C91" s="40" t="str">
        <f t="shared" si="2"/>
        <v>Lower Peridot Ward</v>
      </c>
      <c r="D91" s="38" t="s">
        <v>28</v>
      </c>
      <c r="E91" s="38" t="s">
        <v>109</v>
      </c>
      <c r="F91" s="37" t="s">
        <v>4192</v>
      </c>
      <c r="G91" s="37" t="s">
        <v>222</v>
      </c>
    </row>
    <row r="92">
      <c r="A92" s="37" t="s">
        <v>4193</v>
      </c>
      <c r="B92" s="40" t="str">
        <f t="shared" si="1"/>
        <v>[047]</v>
      </c>
      <c r="C92" s="38" t="str">
        <f t="shared" si="2"/>
        <v/>
      </c>
      <c r="D92" s="38" t="s">
        <v>4193</v>
      </c>
      <c r="E92" s="38" t="s">
        <v>28</v>
      </c>
      <c r="F92" s="37" t="s">
        <v>4194</v>
      </c>
      <c r="G92" s="37" t="s">
        <v>222</v>
      </c>
    </row>
    <row r="93">
      <c r="A93" s="37" t="s">
        <v>109</v>
      </c>
      <c r="B93" s="38" t="str">
        <f t="shared" si="1"/>
        <v/>
      </c>
      <c r="C93" s="40" t="str">
        <f t="shared" si="2"/>
        <v>Lower Peridot Ward</v>
      </c>
      <c r="D93" s="38" t="s">
        <v>28</v>
      </c>
      <c r="E93" s="38" t="s">
        <v>109</v>
      </c>
      <c r="F93" s="37" t="s">
        <v>4195</v>
      </c>
      <c r="G93" s="37" t="s">
        <v>222</v>
      </c>
    </row>
    <row r="94">
      <c r="A94" s="37" t="s">
        <v>4196</v>
      </c>
      <c r="B94" s="40" t="str">
        <f t="shared" si="1"/>
        <v>[048]</v>
      </c>
      <c r="C94" s="38" t="str">
        <f t="shared" si="2"/>
        <v/>
      </c>
      <c r="D94" s="38" t="s">
        <v>4196</v>
      </c>
      <c r="E94" s="38" t="s">
        <v>28</v>
      </c>
      <c r="F94" s="37" t="s">
        <v>4197</v>
      </c>
      <c r="G94" s="37" t="s">
        <v>222</v>
      </c>
    </row>
    <row r="95">
      <c r="A95" s="37" t="s">
        <v>4119</v>
      </c>
      <c r="B95" s="38" t="str">
        <f t="shared" si="1"/>
        <v/>
      </c>
      <c r="C95" s="40" t="str">
        <f t="shared" si="2"/>
        <v>Peridot Pokemon Center</v>
      </c>
      <c r="D95" s="38" t="s">
        <v>28</v>
      </c>
      <c r="E95" s="38" t="s">
        <v>4119</v>
      </c>
      <c r="F95" s="37" t="s">
        <v>4198</v>
      </c>
      <c r="G95" s="37" t="s">
        <v>222</v>
      </c>
    </row>
    <row r="96">
      <c r="A96" s="37" t="s">
        <v>4199</v>
      </c>
      <c r="B96" s="40" t="str">
        <f t="shared" si="1"/>
        <v>[049]</v>
      </c>
      <c r="C96" s="38" t="str">
        <f t="shared" si="2"/>
        <v/>
      </c>
      <c r="D96" s="38" t="s">
        <v>4199</v>
      </c>
      <c r="E96" s="38" t="s">
        <v>28</v>
      </c>
      <c r="F96" s="37" t="s">
        <v>4200</v>
      </c>
      <c r="G96" s="37" t="s">
        <v>222</v>
      </c>
    </row>
    <row r="97">
      <c r="A97" s="37" t="s">
        <v>109</v>
      </c>
      <c r="B97" s="38" t="str">
        <f t="shared" si="1"/>
        <v/>
      </c>
      <c r="C97" s="40" t="str">
        <f t="shared" si="2"/>
        <v>Lower Peridot Ward</v>
      </c>
      <c r="D97" s="38" t="s">
        <v>28</v>
      </c>
      <c r="E97" s="38" t="s">
        <v>109</v>
      </c>
      <c r="F97" s="37" t="s">
        <v>4201</v>
      </c>
      <c r="G97" s="37" t="s">
        <v>257</v>
      </c>
    </row>
    <row r="98">
      <c r="A98" s="37" t="s">
        <v>4202</v>
      </c>
      <c r="B98" s="40" t="str">
        <f t="shared" si="1"/>
        <v>[050]</v>
      </c>
      <c r="C98" s="38" t="str">
        <f t="shared" si="2"/>
        <v/>
      </c>
      <c r="D98" s="38" t="s">
        <v>4202</v>
      </c>
      <c r="E98" s="38" t="s">
        <v>28</v>
      </c>
      <c r="F98" s="37" t="s">
        <v>4203</v>
      </c>
      <c r="G98" s="37" t="s">
        <v>257</v>
      </c>
    </row>
    <row r="99">
      <c r="A99" s="37" t="s">
        <v>109</v>
      </c>
      <c r="B99" s="38" t="str">
        <f t="shared" si="1"/>
        <v/>
      </c>
      <c r="C99" s="40" t="str">
        <f t="shared" si="2"/>
        <v>Lower Peridot Ward</v>
      </c>
      <c r="D99" s="38" t="s">
        <v>28</v>
      </c>
      <c r="E99" s="38" t="s">
        <v>109</v>
      </c>
      <c r="F99" s="37" t="s">
        <v>4204</v>
      </c>
      <c r="G99" s="37" t="s">
        <v>257</v>
      </c>
    </row>
    <row r="100">
      <c r="A100" s="37" t="s">
        <v>4205</v>
      </c>
      <c r="B100" s="40" t="str">
        <f t="shared" si="1"/>
        <v>[051]</v>
      </c>
      <c r="C100" s="38" t="str">
        <f t="shared" si="2"/>
        <v/>
      </c>
      <c r="D100" s="38" t="s">
        <v>4205</v>
      </c>
      <c r="E100" s="38" t="s">
        <v>28</v>
      </c>
      <c r="F100" s="37" t="s">
        <v>2475</v>
      </c>
      <c r="G100" s="37" t="s">
        <v>4206</v>
      </c>
    </row>
    <row r="101">
      <c r="A101" s="37" t="s">
        <v>4124</v>
      </c>
      <c r="B101" s="38" t="str">
        <f t="shared" si="1"/>
        <v/>
      </c>
      <c r="C101" s="40" t="str">
        <f t="shared" si="2"/>
        <v>Intro1</v>
      </c>
      <c r="D101" s="38" t="s">
        <v>28</v>
      </c>
      <c r="E101" s="38" t="s">
        <v>4124</v>
      </c>
      <c r="F101" s="37" t="s">
        <v>4207</v>
      </c>
      <c r="G101" s="37" t="s">
        <v>4208</v>
      </c>
    </row>
    <row r="102">
      <c r="A102" s="37" t="s">
        <v>4209</v>
      </c>
      <c r="B102" s="40" t="str">
        <f t="shared" si="1"/>
        <v>[052]</v>
      </c>
      <c r="C102" s="38" t="str">
        <f t="shared" si="2"/>
        <v/>
      </c>
      <c r="D102" s="38" t="s">
        <v>4209</v>
      </c>
      <c r="E102" s="38" t="s">
        <v>28</v>
      </c>
      <c r="F102" s="37" t="s">
        <v>4210</v>
      </c>
      <c r="G102" s="37" t="s">
        <v>199</v>
      </c>
    </row>
    <row r="103">
      <c r="A103" s="37" t="s">
        <v>4127</v>
      </c>
      <c r="B103" s="38" t="str">
        <f t="shared" si="1"/>
        <v/>
      </c>
      <c r="C103" s="40" t="str">
        <f t="shared" si="2"/>
        <v>South Peridot Alley</v>
      </c>
      <c r="D103" s="38" t="s">
        <v>28</v>
      </c>
      <c r="E103" s="38" t="s">
        <v>4127</v>
      </c>
      <c r="F103" s="37" t="s">
        <v>4211</v>
      </c>
      <c r="G103" s="37" t="s">
        <v>185</v>
      </c>
    </row>
    <row r="104">
      <c r="A104" s="37" t="s">
        <v>4212</v>
      </c>
      <c r="B104" s="40" t="str">
        <f t="shared" si="1"/>
        <v>[053]</v>
      </c>
      <c r="C104" s="38" t="str">
        <f t="shared" si="2"/>
        <v/>
      </c>
      <c r="D104" s="38" t="s">
        <v>4212</v>
      </c>
      <c r="E104" s="38" t="s">
        <v>28</v>
      </c>
      <c r="F104" s="37" t="s">
        <v>4213</v>
      </c>
      <c r="G104" s="37" t="s">
        <v>199</v>
      </c>
    </row>
    <row r="105">
      <c r="A105" s="37" t="s">
        <v>109</v>
      </c>
      <c r="B105" s="38" t="str">
        <f t="shared" si="1"/>
        <v/>
      </c>
      <c r="C105" s="40" t="str">
        <f t="shared" si="2"/>
        <v>Lower Peridot Ward</v>
      </c>
      <c r="D105" s="38" t="s">
        <v>28</v>
      </c>
      <c r="E105" s="38" t="s">
        <v>109</v>
      </c>
      <c r="F105" s="37" t="s">
        <v>4214</v>
      </c>
      <c r="G105" s="37" t="s">
        <v>247</v>
      </c>
    </row>
    <row r="106">
      <c r="A106" s="37" t="s">
        <v>4215</v>
      </c>
      <c r="B106" s="40" t="str">
        <f t="shared" si="1"/>
        <v>[054]</v>
      </c>
      <c r="C106" s="38" t="str">
        <f t="shared" si="2"/>
        <v/>
      </c>
      <c r="D106" s="38" t="s">
        <v>4215</v>
      </c>
      <c r="E106" s="38" t="s">
        <v>28</v>
      </c>
      <c r="F106" s="37" t="s">
        <v>4216</v>
      </c>
      <c r="G106" s="37" t="s">
        <v>4217</v>
      </c>
    </row>
    <row r="107">
      <c r="A107" s="37" t="s">
        <v>109</v>
      </c>
      <c r="B107" s="38" t="str">
        <f t="shared" si="1"/>
        <v/>
      </c>
      <c r="C107" s="40" t="str">
        <f t="shared" si="2"/>
        <v>Lower Peridot Ward</v>
      </c>
      <c r="D107" s="38" t="s">
        <v>28</v>
      </c>
      <c r="E107" s="38" t="s">
        <v>109</v>
      </c>
      <c r="F107" s="37" t="s">
        <v>4218</v>
      </c>
      <c r="G107" s="37" t="s">
        <v>2270</v>
      </c>
    </row>
    <row r="108">
      <c r="A108" s="37" t="s">
        <v>4219</v>
      </c>
      <c r="B108" s="40" t="str">
        <f t="shared" si="1"/>
        <v>[055]</v>
      </c>
      <c r="C108" s="38" t="str">
        <f t="shared" si="2"/>
        <v/>
      </c>
      <c r="D108" s="38" t="s">
        <v>4219</v>
      </c>
      <c r="E108" s="38" t="s">
        <v>28</v>
      </c>
      <c r="F108" s="37" t="s">
        <v>4220</v>
      </c>
      <c r="G108" s="37" t="s">
        <v>199</v>
      </c>
    </row>
    <row r="109">
      <c r="A109" s="37" t="s">
        <v>109</v>
      </c>
      <c r="B109" s="38" t="str">
        <f t="shared" si="1"/>
        <v/>
      </c>
      <c r="C109" s="40" t="str">
        <f t="shared" si="2"/>
        <v>Lower Peridot Ward</v>
      </c>
      <c r="D109" s="38" t="s">
        <v>28</v>
      </c>
      <c r="E109" s="38" t="s">
        <v>109</v>
      </c>
      <c r="F109" s="37" t="s">
        <v>4221</v>
      </c>
      <c r="G109" s="37" t="s">
        <v>257</v>
      </c>
    </row>
    <row r="110">
      <c r="A110" s="37" t="s">
        <v>4222</v>
      </c>
      <c r="B110" s="40" t="str">
        <f t="shared" si="1"/>
        <v>[056]</v>
      </c>
      <c r="C110" s="38" t="str">
        <f t="shared" si="2"/>
        <v/>
      </c>
      <c r="D110" s="38" t="s">
        <v>4222</v>
      </c>
      <c r="E110" s="38" t="s">
        <v>28</v>
      </c>
      <c r="F110" s="37" t="s">
        <v>4223</v>
      </c>
      <c r="G110" s="37" t="s">
        <v>257</v>
      </c>
    </row>
    <row r="111">
      <c r="A111" s="37" t="s">
        <v>109</v>
      </c>
      <c r="B111" s="38" t="str">
        <f t="shared" si="1"/>
        <v/>
      </c>
      <c r="C111" s="40" t="str">
        <f t="shared" si="2"/>
        <v>Lower Peridot Ward</v>
      </c>
      <c r="D111" s="38" t="s">
        <v>28</v>
      </c>
      <c r="E111" s="38" t="s">
        <v>109</v>
      </c>
      <c r="F111" s="37" t="s">
        <v>4224</v>
      </c>
      <c r="G111" s="37" t="s">
        <v>4225</v>
      </c>
    </row>
    <row r="112">
      <c r="A112" s="37" t="s">
        <v>4226</v>
      </c>
      <c r="B112" s="40" t="str">
        <f t="shared" si="1"/>
        <v>[057]</v>
      </c>
      <c r="C112" s="38" t="str">
        <f t="shared" si="2"/>
        <v/>
      </c>
      <c r="D112" s="38" t="s">
        <v>4226</v>
      </c>
      <c r="E112" s="38" t="s">
        <v>28</v>
      </c>
      <c r="F112" s="37" t="s">
        <v>4227</v>
      </c>
      <c r="G112" s="37" t="s">
        <v>4228</v>
      </c>
    </row>
    <row r="113">
      <c r="A113" s="37" t="s">
        <v>167</v>
      </c>
      <c r="B113" s="38" t="str">
        <f t="shared" si="1"/>
        <v/>
      </c>
      <c r="C113" s="40" t="str">
        <f t="shared" si="2"/>
        <v>Peridot Ward</v>
      </c>
      <c r="D113" s="38" t="s">
        <v>28</v>
      </c>
      <c r="E113" s="38" t="s">
        <v>167</v>
      </c>
      <c r="F113" s="37" t="s">
        <v>4229</v>
      </c>
      <c r="G113" s="37" t="s">
        <v>4228</v>
      </c>
    </row>
    <row r="114">
      <c r="A114" s="37" t="s">
        <v>4230</v>
      </c>
      <c r="B114" s="40" t="str">
        <f t="shared" si="1"/>
        <v>[058]</v>
      </c>
      <c r="C114" s="38" t="str">
        <f t="shared" si="2"/>
        <v/>
      </c>
      <c r="D114" s="38" t="s">
        <v>4230</v>
      </c>
      <c r="E114" s="38" t="s">
        <v>28</v>
      </c>
      <c r="F114" s="37" t="s">
        <v>4231</v>
      </c>
      <c r="G114" s="37" t="s">
        <v>4232</v>
      </c>
    </row>
    <row r="115">
      <c r="A115" s="37" t="s">
        <v>182</v>
      </c>
      <c r="B115" s="38" t="str">
        <f t="shared" si="1"/>
        <v/>
      </c>
      <c r="C115" s="40" t="str">
        <f t="shared" si="2"/>
        <v>North Peridot Alley</v>
      </c>
      <c r="D115" s="38" t="s">
        <v>28</v>
      </c>
      <c r="E115" s="38" t="s">
        <v>182</v>
      </c>
      <c r="F115" s="37" t="s">
        <v>4233</v>
      </c>
      <c r="G115" s="37" t="s">
        <v>264</v>
      </c>
    </row>
    <row r="116">
      <c r="A116" s="37" t="s">
        <v>4234</v>
      </c>
      <c r="B116" s="40" t="str">
        <f t="shared" si="1"/>
        <v>[059]</v>
      </c>
      <c r="C116" s="38" t="str">
        <f t="shared" si="2"/>
        <v/>
      </c>
      <c r="D116" s="38" t="s">
        <v>4234</v>
      </c>
      <c r="E116" s="38" t="s">
        <v>28</v>
      </c>
      <c r="F116" s="37" t="s">
        <v>4235</v>
      </c>
      <c r="G116" s="37" t="s">
        <v>264</v>
      </c>
    </row>
    <row r="117">
      <c r="A117" s="37" t="s">
        <v>167</v>
      </c>
      <c r="B117" s="38" t="str">
        <f t="shared" si="1"/>
        <v/>
      </c>
      <c r="C117" s="40" t="str">
        <f t="shared" si="2"/>
        <v>Peridot Ward</v>
      </c>
      <c r="D117" s="38" t="s">
        <v>28</v>
      </c>
      <c r="E117" s="38" t="s">
        <v>167</v>
      </c>
      <c r="F117" s="37" t="s">
        <v>4236</v>
      </c>
      <c r="G117" s="37" t="s">
        <v>283</v>
      </c>
    </row>
    <row r="118">
      <c r="A118" s="37" t="s">
        <v>4237</v>
      </c>
      <c r="B118" s="40" t="str">
        <f t="shared" si="1"/>
        <v>[060]</v>
      </c>
      <c r="C118" s="38" t="str">
        <f t="shared" si="2"/>
        <v/>
      </c>
      <c r="D118" s="38" t="s">
        <v>4237</v>
      </c>
      <c r="E118" s="38" t="s">
        <v>28</v>
      </c>
      <c r="F118" s="37" t="s">
        <v>4238</v>
      </c>
      <c r="G118" s="37" t="s">
        <v>264</v>
      </c>
    </row>
    <row r="119">
      <c r="A119" s="37" t="s">
        <v>167</v>
      </c>
      <c r="B119" s="38" t="str">
        <f t="shared" si="1"/>
        <v/>
      </c>
      <c r="C119" s="40" t="str">
        <f t="shared" si="2"/>
        <v>Peridot Ward</v>
      </c>
      <c r="D119" s="38" t="s">
        <v>28</v>
      </c>
      <c r="E119" s="38" t="s">
        <v>167</v>
      </c>
      <c r="F119" s="37" t="s">
        <v>4239</v>
      </c>
      <c r="G119" s="37" t="s">
        <v>4240</v>
      </c>
    </row>
    <row r="120">
      <c r="A120" s="37" t="s">
        <v>4241</v>
      </c>
      <c r="B120" s="40" t="str">
        <f t="shared" si="1"/>
        <v>[061]</v>
      </c>
      <c r="C120" s="38" t="str">
        <f t="shared" si="2"/>
        <v/>
      </c>
      <c r="D120" s="38" t="s">
        <v>4241</v>
      </c>
      <c r="E120" s="38" t="s">
        <v>28</v>
      </c>
      <c r="F120" s="37" t="s">
        <v>4242</v>
      </c>
      <c r="G120" s="37" t="s">
        <v>4240</v>
      </c>
    </row>
    <row r="121">
      <c r="A121" s="37" t="s">
        <v>167</v>
      </c>
      <c r="B121" s="38" t="str">
        <f t="shared" si="1"/>
        <v/>
      </c>
      <c r="C121" s="40" t="str">
        <f t="shared" si="2"/>
        <v>Peridot Ward</v>
      </c>
      <c r="D121" s="38" t="s">
        <v>28</v>
      </c>
      <c r="E121" s="38" t="s">
        <v>167</v>
      </c>
      <c r="F121" s="37" t="s">
        <v>4243</v>
      </c>
      <c r="G121" s="37" t="s">
        <v>4244</v>
      </c>
    </row>
    <row r="122">
      <c r="A122" s="37" t="s">
        <v>4245</v>
      </c>
      <c r="B122" s="40" t="str">
        <f t="shared" si="1"/>
        <v>[062]</v>
      </c>
      <c r="C122" s="38" t="str">
        <f t="shared" si="2"/>
        <v/>
      </c>
      <c r="D122" s="38" t="s">
        <v>4245</v>
      </c>
      <c r="E122" s="38" t="s">
        <v>28</v>
      </c>
      <c r="F122" s="37" t="s">
        <v>4246</v>
      </c>
      <c r="G122" s="37" t="s">
        <v>4244</v>
      </c>
    </row>
    <row r="123">
      <c r="A123" s="37" t="s">
        <v>167</v>
      </c>
      <c r="B123" s="38" t="str">
        <f t="shared" si="1"/>
        <v/>
      </c>
      <c r="C123" s="40" t="str">
        <f t="shared" si="2"/>
        <v>Peridot Ward</v>
      </c>
      <c r="D123" s="38" t="s">
        <v>28</v>
      </c>
      <c r="E123" s="38" t="s">
        <v>167</v>
      </c>
      <c r="F123" s="37" t="s">
        <v>4247</v>
      </c>
      <c r="G123" s="37" t="s">
        <v>4244</v>
      </c>
    </row>
    <row r="124">
      <c r="A124" s="37" t="s">
        <v>4248</v>
      </c>
      <c r="B124" s="40" t="str">
        <f t="shared" si="1"/>
        <v>[063]</v>
      </c>
      <c r="C124" s="38" t="str">
        <f t="shared" si="2"/>
        <v/>
      </c>
      <c r="D124" s="38" t="s">
        <v>4248</v>
      </c>
      <c r="E124" s="38" t="s">
        <v>28</v>
      </c>
      <c r="F124" s="37" t="s">
        <v>4249</v>
      </c>
      <c r="G124" s="37" t="s">
        <v>4240</v>
      </c>
    </row>
    <row r="125">
      <c r="A125" s="37" t="s">
        <v>167</v>
      </c>
      <c r="B125" s="38" t="str">
        <f t="shared" si="1"/>
        <v/>
      </c>
      <c r="C125" s="40" t="str">
        <f t="shared" si="2"/>
        <v>Peridot Ward</v>
      </c>
      <c r="D125" s="38" t="s">
        <v>28</v>
      </c>
      <c r="E125" s="38" t="s">
        <v>167</v>
      </c>
      <c r="F125" s="37" t="s">
        <v>4250</v>
      </c>
      <c r="G125" s="37" t="s">
        <v>4240</v>
      </c>
    </row>
    <row r="126">
      <c r="A126" s="37" t="s">
        <v>4251</v>
      </c>
      <c r="B126" s="40" t="str">
        <f t="shared" si="1"/>
        <v>[064]</v>
      </c>
      <c r="C126" s="38" t="str">
        <f t="shared" si="2"/>
        <v/>
      </c>
      <c r="D126" s="38" t="s">
        <v>4251</v>
      </c>
      <c r="E126" s="38" t="s">
        <v>28</v>
      </c>
      <c r="F126" s="37" t="s">
        <v>4252</v>
      </c>
      <c r="G126" s="37" t="s">
        <v>4240</v>
      </c>
    </row>
    <row r="127">
      <c r="A127" s="37" t="s">
        <v>167</v>
      </c>
      <c r="B127" s="38" t="str">
        <f t="shared" si="1"/>
        <v/>
      </c>
      <c r="C127" s="40" t="str">
        <f t="shared" si="2"/>
        <v>Peridot Ward</v>
      </c>
      <c r="D127" s="38" t="s">
        <v>28</v>
      </c>
      <c r="E127" s="38" t="s">
        <v>167</v>
      </c>
      <c r="F127" s="37" t="s">
        <v>4253</v>
      </c>
      <c r="G127" s="37" t="s">
        <v>4254</v>
      </c>
    </row>
    <row r="128">
      <c r="A128" s="37" t="s">
        <v>4255</v>
      </c>
      <c r="B128" s="40" t="str">
        <f t="shared" si="1"/>
        <v>[065]</v>
      </c>
      <c r="C128" s="38" t="str">
        <f t="shared" si="2"/>
        <v/>
      </c>
      <c r="D128" s="38" t="s">
        <v>4255</v>
      </c>
      <c r="E128" s="38" t="s">
        <v>28</v>
      </c>
      <c r="F128" s="37" t="s">
        <v>4256</v>
      </c>
      <c r="G128" s="37" t="s">
        <v>264</v>
      </c>
    </row>
    <row r="129">
      <c r="A129" s="37" t="s">
        <v>167</v>
      </c>
      <c r="B129" s="38" t="str">
        <f t="shared" si="1"/>
        <v/>
      </c>
      <c r="C129" s="40" t="str">
        <f t="shared" si="2"/>
        <v>Peridot Ward</v>
      </c>
      <c r="D129" s="38" t="s">
        <v>28</v>
      </c>
      <c r="E129" s="38" t="s">
        <v>167</v>
      </c>
      <c r="F129" s="37" t="s">
        <v>4257</v>
      </c>
      <c r="G129" s="37" t="s">
        <v>264</v>
      </c>
    </row>
    <row r="130">
      <c r="A130" s="37" t="s">
        <v>4258</v>
      </c>
      <c r="B130" s="40" t="str">
        <f t="shared" si="1"/>
        <v>[066]</v>
      </c>
      <c r="C130" s="38" t="str">
        <f t="shared" si="2"/>
        <v/>
      </c>
      <c r="D130" s="38" t="s">
        <v>4258</v>
      </c>
      <c r="E130" s="38" t="s">
        <v>28</v>
      </c>
      <c r="F130" s="37" t="s">
        <v>4259</v>
      </c>
      <c r="G130" s="37" t="s">
        <v>308</v>
      </c>
    </row>
    <row r="131">
      <c r="A131" s="37" t="s">
        <v>2270</v>
      </c>
      <c r="B131" s="38" t="str">
        <f t="shared" si="1"/>
        <v/>
      </c>
      <c r="C131" s="40" t="str">
        <f t="shared" si="2"/>
        <v>REMOVED</v>
      </c>
      <c r="D131" s="38" t="s">
        <v>28</v>
      </c>
      <c r="E131" s="38" t="s">
        <v>2270</v>
      </c>
      <c r="F131" s="37" t="s">
        <v>4260</v>
      </c>
      <c r="G131" s="37" t="s">
        <v>2270</v>
      </c>
    </row>
    <row r="132">
      <c r="A132" s="37" t="s">
        <v>4261</v>
      </c>
      <c r="B132" s="40" t="str">
        <f t="shared" si="1"/>
        <v>[067]</v>
      </c>
      <c r="C132" s="38" t="str">
        <f t="shared" si="2"/>
        <v/>
      </c>
      <c r="D132" s="38" t="s">
        <v>4261</v>
      </c>
      <c r="E132" s="38" t="s">
        <v>28</v>
      </c>
      <c r="F132" s="37" t="s">
        <v>4262</v>
      </c>
      <c r="G132" s="37" t="s">
        <v>343</v>
      </c>
    </row>
    <row r="133">
      <c r="A133" s="37" t="s">
        <v>167</v>
      </c>
      <c r="B133" s="38" t="str">
        <f t="shared" si="1"/>
        <v/>
      </c>
      <c r="C133" s="40" t="str">
        <f t="shared" si="2"/>
        <v>Peridot Ward</v>
      </c>
      <c r="D133" s="38" t="s">
        <v>28</v>
      </c>
      <c r="E133" s="38" t="s">
        <v>167</v>
      </c>
      <c r="F133" s="37" t="s">
        <v>4263</v>
      </c>
      <c r="G133" s="37" t="s">
        <v>4264</v>
      </c>
    </row>
    <row r="134">
      <c r="A134" s="37" t="s">
        <v>4265</v>
      </c>
      <c r="B134" s="40" t="str">
        <f t="shared" si="1"/>
        <v>[068]</v>
      </c>
      <c r="C134" s="38" t="str">
        <f t="shared" si="2"/>
        <v/>
      </c>
      <c r="D134" s="38" t="s">
        <v>4265</v>
      </c>
      <c r="E134" s="38" t="s">
        <v>28</v>
      </c>
      <c r="F134" s="37" t="s">
        <v>4266</v>
      </c>
      <c r="G134" s="37" t="s">
        <v>308</v>
      </c>
    </row>
    <row r="135">
      <c r="A135" s="37" t="s">
        <v>167</v>
      </c>
      <c r="B135" s="38" t="str">
        <f t="shared" si="1"/>
        <v/>
      </c>
      <c r="C135" s="40" t="str">
        <f t="shared" si="2"/>
        <v>Peridot Ward</v>
      </c>
      <c r="D135" s="38" t="s">
        <v>28</v>
      </c>
      <c r="E135" s="38" t="s">
        <v>167</v>
      </c>
      <c r="F135" s="37" t="s">
        <v>4267</v>
      </c>
      <c r="G135" s="37" t="s">
        <v>308</v>
      </c>
    </row>
    <row r="136">
      <c r="A136" s="37" t="s">
        <v>4268</v>
      </c>
      <c r="B136" s="40" t="str">
        <f t="shared" si="1"/>
        <v>[069]</v>
      </c>
      <c r="C136" s="38" t="str">
        <f t="shared" si="2"/>
        <v/>
      </c>
      <c r="D136" s="38" t="s">
        <v>4268</v>
      </c>
      <c r="E136" s="38" t="s">
        <v>28</v>
      </c>
      <c r="F136" s="37" t="s">
        <v>4269</v>
      </c>
      <c r="G136" s="37" t="s">
        <v>4270</v>
      </c>
    </row>
    <row r="137">
      <c r="A137" s="37" t="s">
        <v>167</v>
      </c>
      <c r="B137" s="38" t="str">
        <f t="shared" si="1"/>
        <v/>
      </c>
      <c r="C137" s="40" t="str">
        <f t="shared" si="2"/>
        <v>Peridot Ward</v>
      </c>
      <c r="D137" s="38" t="s">
        <v>28</v>
      </c>
      <c r="E137" s="38" t="s">
        <v>167</v>
      </c>
      <c r="F137" s="37" t="s">
        <v>4271</v>
      </c>
      <c r="G137" s="37" t="s">
        <v>308</v>
      </c>
    </row>
    <row r="138">
      <c r="A138" s="37" t="s">
        <v>4272</v>
      </c>
      <c r="B138" s="40" t="str">
        <f t="shared" si="1"/>
        <v>[070]</v>
      </c>
      <c r="C138" s="38" t="str">
        <f t="shared" si="2"/>
        <v/>
      </c>
      <c r="D138" s="38" t="s">
        <v>4272</v>
      </c>
      <c r="E138" s="38" t="s">
        <v>28</v>
      </c>
      <c r="F138" s="37" t="s">
        <v>4273</v>
      </c>
      <c r="G138" s="37" t="s">
        <v>308</v>
      </c>
    </row>
    <row r="139">
      <c r="A139" s="37" t="s">
        <v>4155</v>
      </c>
      <c r="B139" s="38" t="str">
        <f t="shared" si="1"/>
        <v/>
      </c>
      <c r="C139" s="40" t="str">
        <f t="shared" si="2"/>
        <v>Peridot PokeMart</v>
      </c>
      <c r="D139" s="38" t="s">
        <v>28</v>
      </c>
      <c r="E139" s="38" t="s">
        <v>4155</v>
      </c>
      <c r="F139" s="37" t="s">
        <v>4274</v>
      </c>
      <c r="G139" s="37" t="s">
        <v>308</v>
      </c>
    </row>
    <row r="140">
      <c r="A140" s="37" t="s">
        <v>4275</v>
      </c>
      <c r="B140" s="40" t="str">
        <f t="shared" si="1"/>
        <v>[071]</v>
      </c>
      <c r="C140" s="38" t="str">
        <f t="shared" si="2"/>
        <v/>
      </c>
      <c r="D140" s="38" t="s">
        <v>4275</v>
      </c>
      <c r="E140" s="38" t="s">
        <v>28</v>
      </c>
      <c r="F140" s="37" t="s">
        <v>4276</v>
      </c>
      <c r="G140" s="37" t="s">
        <v>308</v>
      </c>
    </row>
    <row r="141">
      <c r="A141" s="37" t="s">
        <v>4157</v>
      </c>
      <c r="B141" s="38" t="str">
        <f t="shared" si="1"/>
        <v/>
      </c>
      <c r="C141" s="40" t="str">
        <f t="shared" si="2"/>
        <v>Mosswater Factory</v>
      </c>
      <c r="D141" s="38" t="s">
        <v>28</v>
      </c>
      <c r="E141" s="38" t="s">
        <v>4157</v>
      </c>
      <c r="F141" s="37" t="s">
        <v>4277</v>
      </c>
      <c r="G141" s="37" t="s">
        <v>4278</v>
      </c>
    </row>
    <row r="142">
      <c r="A142" s="37" t="s">
        <v>4279</v>
      </c>
      <c r="B142" s="40" t="str">
        <f t="shared" si="1"/>
        <v>[072]</v>
      </c>
      <c r="C142" s="38" t="str">
        <f t="shared" si="2"/>
        <v/>
      </c>
      <c r="D142" s="38" t="s">
        <v>4279</v>
      </c>
      <c r="E142" s="38" t="s">
        <v>28</v>
      </c>
      <c r="F142" s="37" t="s">
        <v>4280</v>
      </c>
      <c r="G142" s="37" t="s">
        <v>391</v>
      </c>
    </row>
    <row r="143">
      <c r="A143" s="37" t="s">
        <v>4157</v>
      </c>
      <c r="B143" s="38" t="str">
        <f t="shared" si="1"/>
        <v/>
      </c>
      <c r="C143" s="40" t="str">
        <f t="shared" si="2"/>
        <v>Mosswater Factory</v>
      </c>
      <c r="D143" s="38" t="s">
        <v>28</v>
      </c>
      <c r="E143" s="38" t="s">
        <v>4157</v>
      </c>
      <c r="F143" s="37" t="s">
        <v>4281</v>
      </c>
      <c r="G143" s="37" t="s">
        <v>2270</v>
      </c>
    </row>
    <row r="144">
      <c r="A144" s="37" t="s">
        <v>4282</v>
      </c>
      <c r="B144" s="40" t="str">
        <f t="shared" si="1"/>
        <v>[073]</v>
      </c>
      <c r="C144" s="38" t="str">
        <f t="shared" si="2"/>
        <v/>
      </c>
      <c r="D144" s="38" t="s">
        <v>4282</v>
      </c>
      <c r="E144" s="38" t="s">
        <v>28</v>
      </c>
      <c r="F144" s="37" t="s">
        <v>4283</v>
      </c>
      <c r="G144" s="37" t="s">
        <v>4284</v>
      </c>
    </row>
    <row r="145">
      <c r="A145" s="37" t="s">
        <v>4161</v>
      </c>
      <c r="B145" s="38" t="str">
        <f t="shared" si="1"/>
        <v/>
      </c>
      <c r="C145" s="40" t="str">
        <f t="shared" si="2"/>
        <v>Mosswater Factory 2F</v>
      </c>
      <c r="D145" s="38" t="s">
        <v>28</v>
      </c>
      <c r="E145" s="38" t="s">
        <v>4161</v>
      </c>
      <c r="F145" s="37" t="s">
        <v>4285</v>
      </c>
      <c r="G145" s="37" t="s">
        <v>4286</v>
      </c>
    </row>
    <row r="146">
      <c r="A146" s="37" t="s">
        <v>4287</v>
      </c>
      <c r="B146" s="40" t="str">
        <f t="shared" si="1"/>
        <v>[074]</v>
      </c>
      <c r="C146" s="38" t="str">
        <f t="shared" si="2"/>
        <v/>
      </c>
      <c r="D146" s="38" t="s">
        <v>4287</v>
      </c>
      <c r="E146" s="38" t="s">
        <v>28</v>
      </c>
      <c r="F146" s="37" t="s">
        <v>4288</v>
      </c>
      <c r="G146" s="37" t="s">
        <v>2270</v>
      </c>
    </row>
    <row r="147">
      <c r="A147" s="37" t="s">
        <v>4161</v>
      </c>
      <c r="B147" s="38" t="str">
        <f t="shared" si="1"/>
        <v/>
      </c>
      <c r="C147" s="40" t="str">
        <f t="shared" si="2"/>
        <v>Mosswater Factory 2F</v>
      </c>
      <c r="D147" s="38" t="s">
        <v>28</v>
      </c>
      <c r="E147" s="38" t="s">
        <v>4161</v>
      </c>
      <c r="F147" s="37" t="s">
        <v>4289</v>
      </c>
      <c r="G147" s="37" t="s">
        <v>391</v>
      </c>
    </row>
    <row r="148">
      <c r="A148" s="37" t="s">
        <v>4290</v>
      </c>
      <c r="B148" s="40" t="str">
        <f t="shared" si="1"/>
        <v>[075]</v>
      </c>
      <c r="C148" s="38" t="str">
        <f t="shared" si="2"/>
        <v/>
      </c>
      <c r="D148" s="38" t="s">
        <v>4290</v>
      </c>
      <c r="E148" s="38" t="s">
        <v>28</v>
      </c>
      <c r="F148" s="37" t="s">
        <v>4291</v>
      </c>
      <c r="G148" s="37" t="s">
        <v>356</v>
      </c>
    </row>
    <row r="149">
      <c r="A149" s="37" t="s">
        <v>4161</v>
      </c>
      <c r="B149" s="38" t="str">
        <f t="shared" si="1"/>
        <v/>
      </c>
      <c r="C149" s="40" t="str">
        <f t="shared" si="2"/>
        <v>Mosswater Factory 2F</v>
      </c>
      <c r="D149" s="38" t="s">
        <v>28</v>
      </c>
      <c r="E149" s="38" t="s">
        <v>4161</v>
      </c>
      <c r="F149" s="37" t="s">
        <v>4292</v>
      </c>
      <c r="G149" s="37" t="s">
        <v>391</v>
      </c>
    </row>
    <row r="150">
      <c r="A150" s="37" t="s">
        <v>4293</v>
      </c>
      <c r="B150" s="40" t="str">
        <f t="shared" si="1"/>
        <v>[076]</v>
      </c>
      <c r="C150" s="38" t="str">
        <f t="shared" si="2"/>
        <v/>
      </c>
      <c r="D150" s="38" t="s">
        <v>4293</v>
      </c>
      <c r="E150" s="38" t="s">
        <v>28</v>
      </c>
      <c r="F150" s="37" t="s">
        <v>4294</v>
      </c>
      <c r="G150" s="37" t="s">
        <v>1007</v>
      </c>
    </row>
    <row r="151">
      <c r="A151" s="37" t="s">
        <v>4161</v>
      </c>
      <c r="B151" s="38" t="str">
        <f t="shared" si="1"/>
        <v/>
      </c>
      <c r="C151" s="40" t="str">
        <f t="shared" si="2"/>
        <v>Mosswater Factory 2F</v>
      </c>
      <c r="D151" s="38" t="s">
        <v>28</v>
      </c>
      <c r="E151" s="38" t="s">
        <v>4161</v>
      </c>
      <c r="F151" s="37" t="s">
        <v>4295</v>
      </c>
      <c r="G151" s="37" t="s">
        <v>374</v>
      </c>
    </row>
    <row r="152">
      <c r="A152" s="37" t="s">
        <v>4296</v>
      </c>
      <c r="B152" s="40" t="str">
        <f t="shared" si="1"/>
        <v>[077]</v>
      </c>
      <c r="C152" s="38" t="str">
        <f t="shared" si="2"/>
        <v/>
      </c>
      <c r="D152" s="38" t="s">
        <v>4296</v>
      </c>
      <c r="E152" s="38" t="s">
        <v>28</v>
      </c>
      <c r="F152" s="37" t="s">
        <v>4297</v>
      </c>
      <c r="G152" s="37" t="s">
        <v>356</v>
      </c>
    </row>
    <row r="153">
      <c r="A153" s="37" t="s">
        <v>4161</v>
      </c>
      <c r="B153" s="38" t="str">
        <f t="shared" si="1"/>
        <v/>
      </c>
      <c r="C153" s="40" t="str">
        <f t="shared" si="2"/>
        <v>Mosswater Factory 2F</v>
      </c>
      <c r="D153" s="38" t="s">
        <v>28</v>
      </c>
      <c r="E153" s="38" t="s">
        <v>4161</v>
      </c>
      <c r="F153" s="37" t="s">
        <v>4298</v>
      </c>
      <c r="G153" s="37" t="s">
        <v>391</v>
      </c>
    </row>
    <row r="154">
      <c r="A154" s="37" t="s">
        <v>4299</v>
      </c>
      <c r="B154" s="40" t="str">
        <f t="shared" si="1"/>
        <v>[078]</v>
      </c>
      <c r="C154" s="38" t="str">
        <f t="shared" si="2"/>
        <v/>
      </c>
      <c r="D154" s="38" t="s">
        <v>4299</v>
      </c>
      <c r="E154" s="38" t="s">
        <v>28</v>
      </c>
      <c r="F154" s="37" t="s">
        <v>4300</v>
      </c>
      <c r="G154" s="37" t="s">
        <v>2270</v>
      </c>
    </row>
    <row r="155">
      <c r="A155" s="37" t="s">
        <v>4170</v>
      </c>
      <c r="B155" s="38" t="str">
        <f t="shared" si="1"/>
        <v/>
      </c>
      <c r="C155" s="40" t="str">
        <f t="shared" si="2"/>
        <v>Peridot Gym</v>
      </c>
      <c r="D155" s="38" t="s">
        <v>28</v>
      </c>
      <c r="E155" s="38" t="s">
        <v>4170</v>
      </c>
      <c r="F155" s="37" t="s">
        <v>4301</v>
      </c>
      <c r="G155" s="37" t="s">
        <v>391</v>
      </c>
    </row>
    <row r="156">
      <c r="A156" s="37" t="s">
        <v>4302</v>
      </c>
      <c r="B156" s="40" t="str">
        <f t="shared" si="1"/>
        <v>[079]</v>
      </c>
      <c r="C156" s="38" t="str">
        <f t="shared" si="2"/>
        <v/>
      </c>
      <c r="D156" s="38" t="s">
        <v>4302</v>
      </c>
      <c r="E156" s="38" t="s">
        <v>28</v>
      </c>
      <c r="F156" s="37" t="s">
        <v>4303</v>
      </c>
      <c r="G156" s="37" t="s">
        <v>391</v>
      </c>
    </row>
    <row r="157">
      <c r="A157" s="37" t="s">
        <v>3874</v>
      </c>
      <c r="B157" s="38" t="str">
        <f t="shared" si="1"/>
        <v/>
      </c>
      <c r="C157" s="40" t="str">
        <f t="shared" si="2"/>
        <v>North Obsidia Ward</v>
      </c>
      <c r="D157" s="38" t="s">
        <v>28</v>
      </c>
      <c r="E157" s="38" t="s">
        <v>3874</v>
      </c>
      <c r="F157" s="37" t="s">
        <v>4304</v>
      </c>
      <c r="G157" s="37" t="s">
        <v>4305</v>
      </c>
    </row>
    <row r="158">
      <c r="A158" s="37" t="s">
        <v>4306</v>
      </c>
      <c r="B158" s="40" t="str">
        <f t="shared" si="1"/>
        <v>[080]</v>
      </c>
      <c r="C158" s="38" t="str">
        <f t="shared" si="2"/>
        <v/>
      </c>
      <c r="D158" s="38" t="s">
        <v>4306</v>
      </c>
      <c r="E158" s="38" t="s">
        <v>28</v>
      </c>
      <c r="F158" s="37" t="s">
        <v>4307</v>
      </c>
      <c r="G158" s="37" t="s">
        <v>4308</v>
      </c>
    </row>
    <row r="159">
      <c r="A159" s="37" t="s">
        <v>418</v>
      </c>
      <c r="B159" s="38" t="str">
        <f t="shared" si="1"/>
        <v/>
      </c>
      <c r="C159" s="40" t="str">
        <f t="shared" si="2"/>
        <v>Lapis Ward</v>
      </c>
      <c r="D159" s="38" t="s">
        <v>28</v>
      </c>
      <c r="E159" s="38" t="s">
        <v>418</v>
      </c>
      <c r="F159" s="37" t="s">
        <v>4309</v>
      </c>
      <c r="G159" s="37" t="s">
        <v>391</v>
      </c>
    </row>
    <row r="160">
      <c r="A160" s="37" t="s">
        <v>4310</v>
      </c>
      <c r="B160" s="40" t="str">
        <f t="shared" si="1"/>
        <v>[081]</v>
      </c>
      <c r="C160" s="38" t="str">
        <f t="shared" si="2"/>
        <v/>
      </c>
      <c r="D160" s="38" t="s">
        <v>4310</v>
      </c>
      <c r="E160" s="38" t="s">
        <v>28</v>
      </c>
      <c r="F160" s="37" t="s">
        <v>4311</v>
      </c>
      <c r="G160" s="37" t="s">
        <v>4312</v>
      </c>
    </row>
    <row r="161">
      <c r="A161" s="37" t="s">
        <v>4175</v>
      </c>
      <c r="B161" s="38" t="str">
        <f t="shared" si="1"/>
        <v/>
      </c>
      <c r="C161" s="40" t="str">
        <f t="shared" si="2"/>
        <v>South Obsidia Ward</v>
      </c>
      <c r="D161" s="38" t="s">
        <v>28</v>
      </c>
      <c r="E161" s="38" t="s">
        <v>4175</v>
      </c>
      <c r="F161" s="37" t="s">
        <v>4313</v>
      </c>
      <c r="G161" s="37" t="s">
        <v>4312</v>
      </c>
    </row>
    <row r="162">
      <c r="A162" s="37" t="s">
        <v>4314</v>
      </c>
      <c r="B162" s="40" t="str">
        <f t="shared" si="1"/>
        <v>[082]</v>
      </c>
      <c r="C162" s="38" t="str">
        <f t="shared" si="2"/>
        <v/>
      </c>
      <c r="D162" s="38" t="s">
        <v>4314</v>
      </c>
      <c r="E162" s="38" t="s">
        <v>28</v>
      </c>
      <c r="F162" s="37" t="s">
        <v>4315</v>
      </c>
      <c r="G162" s="37" t="s">
        <v>3874</v>
      </c>
    </row>
    <row r="163">
      <c r="A163" s="37" t="s">
        <v>4178</v>
      </c>
      <c r="B163" s="38" t="str">
        <f t="shared" si="1"/>
        <v/>
      </c>
      <c r="C163" s="40" t="str">
        <f t="shared" si="2"/>
        <v>Central Obsidia Salon</v>
      </c>
      <c r="D163" s="38" t="s">
        <v>28</v>
      </c>
      <c r="E163" s="38" t="s">
        <v>4178</v>
      </c>
      <c r="F163" s="37" t="s">
        <v>4316</v>
      </c>
      <c r="G163" s="37" t="s">
        <v>415</v>
      </c>
    </row>
    <row r="164">
      <c r="A164" s="37" t="s">
        <v>4317</v>
      </c>
      <c r="B164" s="40" t="str">
        <f t="shared" si="1"/>
        <v>[083]</v>
      </c>
      <c r="C164" s="38" t="str">
        <f t="shared" si="2"/>
        <v/>
      </c>
      <c r="D164" s="38" t="s">
        <v>4317</v>
      </c>
      <c r="E164" s="38" t="s">
        <v>28</v>
      </c>
      <c r="F164" s="37" t="s">
        <v>4318</v>
      </c>
      <c r="G164" s="37" t="s">
        <v>4319</v>
      </c>
    </row>
    <row r="165">
      <c r="A165" s="37" t="s">
        <v>4180</v>
      </c>
      <c r="B165" s="38" t="str">
        <f t="shared" si="1"/>
        <v/>
      </c>
      <c r="C165" s="40" t="str">
        <f t="shared" si="2"/>
        <v>Obsidia Pokemon Center</v>
      </c>
      <c r="D165" s="38" t="s">
        <v>28</v>
      </c>
      <c r="E165" s="38" t="s">
        <v>4180</v>
      </c>
      <c r="F165" s="37" t="s">
        <v>4320</v>
      </c>
      <c r="G165" s="37" t="s">
        <v>4321</v>
      </c>
    </row>
    <row r="166">
      <c r="A166" s="37" t="s">
        <v>4322</v>
      </c>
      <c r="B166" s="40" t="str">
        <f t="shared" si="1"/>
        <v>[084]</v>
      </c>
      <c r="C166" s="38" t="str">
        <f t="shared" si="2"/>
        <v/>
      </c>
      <c r="D166" s="38" t="s">
        <v>4322</v>
      </c>
      <c r="E166" s="38" t="s">
        <v>28</v>
      </c>
      <c r="F166" s="37" t="s">
        <v>4323</v>
      </c>
      <c r="G166" s="37" t="s">
        <v>418</v>
      </c>
    </row>
    <row r="167">
      <c r="A167" s="37" t="s">
        <v>2689</v>
      </c>
      <c r="B167" s="38" t="str">
        <f t="shared" si="1"/>
        <v/>
      </c>
      <c r="C167" s="40" t="str">
        <f t="shared" si="2"/>
        <v>Devon Corp</v>
      </c>
      <c r="D167" s="38" t="s">
        <v>28</v>
      </c>
      <c r="E167" s="38" t="s">
        <v>2689</v>
      </c>
      <c r="F167" s="37" t="s">
        <v>4324</v>
      </c>
      <c r="G167" s="37" t="s">
        <v>418</v>
      </c>
    </row>
    <row r="168">
      <c r="A168" s="37" t="s">
        <v>4325</v>
      </c>
      <c r="B168" s="40" t="str">
        <f t="shared" si="1"/>
        <v>[085]</v>
      </c>
      <c r="C168" s="38" t="str">
        <f t="shared" si="2"/>
        <v/>
      </c>
      <c r="D168" s="38" t="s">
        <v>4325</v>
      </c>
      <c r="E168" s="38" t="s">
        <v>28</v>
      </c>
      <c r="F168" s="37" t="s">
        <v>3907</v>
      </c>
      <c r="G168" s="37" t="s">
        <v>673</v>
      </c>
    </row>
    <row r="169">
      <c r="A169" s="37" t="s">
        <v>222</v>
      </c>
      <c r="B169" s="38" t="str">
        <f t="shared" si="1"/>
        <v/>
      </c>
      <c r="C169" s="40" t="str">
        <f t="shared" si="2"/>
        <v>Obsidia Slums</v>
      </c>
      <c r="D169" s="38" t="s">
        <v>28</v>
      </c>
      <c r="E169" s="38" t="s">
        <v>222</v>
      </c>
      <c r="F169" s="37" t="s">
        <v>4326</v>
      </c>
      <c r="G169" s="37" t="s">
        <v>4327</v>
      </c>
    </row>
    <row r="170">
      <c r="A170" s="37" t="s">
        <v>4328</v>
      </c>
      <c r="B170" s="40" t="str">
        <f t="shared" si="1"/>
        <v>[086]</v>
      </c>
      <c r="C170" s="38" t="str">
        <f t="shared" si="2"/>
        <v/>
      </c>
      <c r="D170" s="38" t="s">
        <v>4328</v>
      </c>
      <c r="E170" s="38" t="s">
        <v>28</v>
      </c>
      <c r="F170" s="37" t="s">
        <v>4329</v>
      </c>
      <c r="G170" s="37" t="s">
        <v>391</v>
      </c>
    </row>
    <row r="171">
      <c r="A171" s="37" t="s">
        <v>4175</v>
      </c>
      <c r="B171" s="38" t="str">
        <f t="shared" si="1"/>
        <v/>
      </c>
      <c r="C171" s="40" t="str">
        <f t="shared" si="2"/>
        <v>South Obsidia Ward</v>
      </c>
      <c r="D171" s="38" t="s">
        <v>28</v>
      </c>
      <c r="E171" s="38" t="s">
        <v>4175</v>
      </c>
      <c r="F171" s="37" t="s">
        <v>4330</v>
      </c>
      <c r="G171" s="37" t="s">
        <v>418</v>
      </c>
    </row>
    <row r="172">
      <c r="A172" s="37" t="s">
        <v>4331</v>
      </c>
      <c r="B172" s="40" t="str">
        <f t="shared" si="1"/>
        <v>[087]</v>
      </c>
      <c r="C172" s="38" t="str">
        <f t="shared" si="2"/>
        <v/>
      </c>
      <c r="D172" s="38" t="s">
        <v>4331</v>
      </c>
      <c r="E172" s="38" t="s">
        <v>28</v>
      </c>
      <c r="F172" s="37" t="s">
        <v>4332</v>
      </c>
      <c r="G172" s="37" t="s">
        <v>4333</v>
      </c>
    </row>
    <row r="173">
      <c r="A173" s="37" t="s">
        <v>222</v>
      </c>
      <c r="B173" s="38" t="str">
        <f t="shared" si="1"/>
        <v/>
      </c>
      <c r="C173" s="40" t="str">
        <f t="shared" si="2"/>
        <v>Obsidia Slums</v>
      </c>
      <c r="D173" s="38" t="s">
        <v>28</v>
      </c>
      <c r="E173" s="38" t="s">
        <v>222</v>
      </c>
      <c r="F173" s="37" t="s">
        <v>4334</v>
      </c>
      <c r="G173" s="37" t="s">
        <v>4333</v>
      </c>
    </row>
    <row r="174">
      <c r="A174" s="37" t="s">
        <v>4335</v>
      </c>
      <c r="B174" s="40" t="str">
        <f t="shared" si="1"/>
        <v>[088]</v>
      </c>
      <c r="C174" s="38" t="str">
        <f t="shared" si="2"/>
        <v/>
      </c>
      <c r="D174" s="38" t="s">
        <v>4335</v>
      </c>
      <c r="E174" s="38" t="s">
        <v>28</v>
      </c>
      <c r="F174" s="37" t="s">
        <v>4336</v>
      </c>
      <c r="G174" s="37" t="s">
        <v>435</v>
      </c>
    </row>
    <row r="175">
      <c r="A175" s="37" t="s">
        <v>222</v>
      </c>
      <c r="B175" s="38" t="str">
        <f t="shared" si="1"/>
        <v/>
      </c>
      <c r="C175" s="40" t="str">
        <f t="shared" si="2"/>
        <v>Obsidia Slums</v>
      </c>
      <c r="D175" s="38" t="s">
        <v>28</v>
      </c>
      <c r="E175" s="38" t="s">
        <v>222</v>
      </c>
      <c r="F175" s="37" t="s">
        <v>4337</v>
      </c>
      <c r="G175" s="37" t="s">
        <v>1847</v>
      </c>
    </row>
    <row r="176">
      <c r="A176" s="37" t="s">
        <v>4338</v>
      </c>
      <c r="B176" s="40" t="str">
        <f t="shared" si="1"/>
        <v>[089]</v>
      </c>
      <c r="C176" s="38" t="str">
        <f t="shared" si="2"/>
        <v/>
      </c>
      <c r="D176" s="38" t="s">
        <v>4338</v>
      </c>
      <c r="E176" s="38" t="s">
        <v>28</v>
      </c>
      <c r="F176" s="37" t="s">
        <v>4339</v>
      </c>
      <c r="G176" s="37" t="s">
        <v>1850</v>
      </c>
    </row>
    <row r="177">
      <c r="A177" s="37" t="s">
        <v>222</v>
      </c>
      <c r="B177" s="38" t="str">
        <f t="shared" si="1"/>
        <v/>
      </c>
      <c r="C177" s="40" t="str">
        <f t="shared" si="2"/>
        <v>Obsidia Slums</v>
      </c>
      <c r="D177" s="38" t="s">
        <v>28</v>
      </c>
      <c r="E177" s="38" t="s">
        <v>222</v>
      </c>
      <c r="F177" s="37" t="s">
        <v>4340</v>
      </c>
      <c r="G177" s="37" t="s">
        <v>1854</v>
      </c>
    </row>
    <row r="178">
      <c r="A178" s="37" t="s">
        <v>4341</v>
      </c>
      <c r="B178" s="40" t="str">
        <f t="shared" si="1"/>
        <v>[090]</v>
      </c>
      <c r="C178" s="38" t="str">
        <f t="shared" si="2"/>
        <v/>
      </c>
      <c r="D178" s="38" t="s">
        <v>4341</v>
      </c>
      <c r="E178" s="38" t="s">
        <v>28</v>
      </c>
      <c r="F178" s="37" t="s">
        <v>4342</v>
      </c>
      <c r="G178" s="37" t="s">
        <v>4343</v>
      </c>
    </row>
    <row r="179">
      <c r="A179" s="37" t="s">
        <v>222</v>
      </c>
      <c r="B179" s="38" t="str">
        <f t="shared" si="1"/>
        <v/>
      </c>
      <c r="C179" s="40" t="str">
        <f t="shared" si="2"/>
        <v>Obsidia Slums</v>
      </c>
      <c r="D179" s="38" t="s">
        <v>28</v>
      </c>
      <c r="E179" s="38" t="s">
        <v>222</v>
      </c>
      <c r="F179" s="37" t="s">
        <v>4344</v>
      </c>
      <c r="G179" s="37" t="s">
        <v>4333</v>
      </c>
    </row>
    <row r="180">
      <c r="A180" s="37" t="s">
        <v>4345</v>
      </c>
      <c r="B180" s="40" t="str">
        <f t="shared" si="1"/>
        <v>[091]</v>
      </c>
      <c r="C180" s="38" t="str">
        <f t="shared" si="2"/>
        <v/>
      </c>
      <c r="D180" s="38" t="s">
        <v>4345</v>
      </c>
      <c r="E180" s="38" t="s">
        <v>28</v>
      </c>
      <c r="F180" s="37" t="s">
        <v>4346</v>
      </c>
      <c r="G180" s="37" t="s">
        <v>4347</v>
      </c>
    </row>
    <row r="181">
      <c r="A181" s="37" t="s">
        <v>222</v>
      </c>
      <c r="B181" s="38" t="str">
        <f t="shared" si="1"/>
        <v/>
      </c>
      <c r="C181" s="40" t="str">
        <f t="shared" si="2"/>
        <v>Obsidia Slums</v>
      </c>
      <c r="D181" s="38" t="s">
        <v>28</v>
      </c>
      <c r="E181" s="38" t="s">
        <v>222</v>
      </c>
      <c r="F181" s="37" t="s">
        <v>4348</v>
      </c>
      <c r="G181" s="37" t="s">
        <v>1857</v>
      </c>
    </row>
    <row r="182">
      <c r="A182" s="37" t="s">
        <v>4349</v>
      </c>
      <c r="B182" s="40" t="str">
        <f t="shared" si="1"/>
        <v>[092]</v>
      </c>
      <c r="C182" s="38" t="str">
        <f t="shared" si="2"/>
        <v/>
      </c>
      <c r="D182" s="38" t="s">
        <v>4349</v>
      </c>
      <c r="E182" s="38" t="s">
        <v>28</v>
      </c>
      <c r="F182" s="37" t="s">
        <v>4350</v>
      </c>
      <c r="G182" s="37" t="s">
        <v>1861</v>
      </c>
    </row>
    <row r="183">
      <c r="A183" s="37" t="s">
        <v>222</v>
      </c>
      <c r="B183" s="38" t="str">
        <f t="shared" si="1"/>
        <v/>
      </c>
      <c r="C183" s="40" t="str">
        <f t="shared" si="2"/>
        <v>Obsidia Slums</v>
      </c>
      <c r="D183" s="38" t="s">
        <v>28</v>
      </c>
      <c r="E183" s="38" t="s">
        <v>222</v>
      </c>
      <c r="F183" s="37" t="s">
        <v>4351</v>
      </c>
      <c r="G183" s="37" t="s">
        <v>1865</v>
      </c>
    </row>
    <row r="184">
      <c r="A184" s="37" t="s">
        <v>4352</v>
      </c>
      <c r="B184" s="40" t="str">
        <f t="shared" si="1"/>
        <v>[093]</v>
      </c>
      <c r="C184" s="38" t="str">
        <f t="shared" si="2"/>
        <v/>
      </c>
      <c r="D184" s="38" t="s">
        <v>4352</v>
      </c>
      <c r="E184" s="38" t="s">
        <v>28</v>
      </c>
      <c r="F184" s="37" t="s">
        <v>4353</v>
      </c>
      <c r="G184" s="37" t="s">
        <v>356</v>
      </c>
    </row>
    <row r="185">
      <c r="A185" s="37" t="s">
        <v>222</v>
      </c>
      <c r="B185" s="38" t="str">
        <f t="shared" si="1"/>
        <v/>
      </c>
      <c r="C185" s="40" t="str">
        <f t="shared" si="2"/>
        <v>Obsidia Slums</v>
      </c>
      <c r="D185" s="38" t="s">
        <v>28</v>
      </c>
      <c r="E185" s="38" t="s">
        <v>222</v>
      </c>
      <c r="F185" s="37" t="s">
        <v>4354</v>
      </c>
      <c r="G185" s="37" t="s">
        <v>4343</v>
      </c>
    </row>
    <row r="186">
      <c r="A186" s="37" t="s">
        <v>4355</v>
      </c>
      <c r="B186" s="40" t="str">
        <f t="shared" si="1"/>
        <v>[094]</v>
      </c>
      <c r="C186" s="38" t="str">
        <f t="shared" si="2"/>
        <v/>
      </c>
      <c r="D186" s="38" t="s">
        <v>4355</v>
      </c>
      <c r="E186" s="38" t="s">
        <v>28</v>
      </c>
      <c r="F186" s="37" t="s">
        <v>4356</v>
      </c>
      <c r="G186" s="37" t="s">
        <v>4343</v>
      </c>
    </row>
    <row r="187">
      <c r="A187" s="37" t="s">
        <v>222</v>
      </c>
      <c r="B187" s="38" t="str">
        <f t="shared" si="1"/>
        <v/>
      </c>
      <c r="C187" s="40" t="str">
        <f t="shared" si="2"/>
        <v>Obsidia Slums</v>
      </c>
      <c r="D187" s="38" t="s">
        <v>28</v>
      </c>
      <c r="E187" s="38" t="s">
        <v>222</v>
      </c>
      <c r="F187" s="37" t="s">
        <v>4357</v>
      </c>
      <c r="G187" s="37" t="s">
        <v>4343</v>
      </c>
    </row>
    <row r="188">
      <c r="A188" s="37" t="s">
        <v>4358</v>
      </c>
      <c r="B188" s="40" t="str">
        <f t="shared" si="1"/>
        <v>[095]</v>
      </c>
      <c r="C188" s="38" t="str">
        <f t="shared" si="2"/>
        <v/>
      </c>
      <c r="D188" s="38" t="s">
        <v>4358</v>
      </c>
      <c r="E188" s="38" t="s">
        <v>28</v>
      </c>
      <c r="F188" s="37" t="s">
        <v>4359</v>
      </c>
      <c r="G188" s="37" t="s">
        <v>4343</v>
      </c>
    </row>
    <row r="189">
      <c r="A189" s="37" t="s">
        <v>222</v>
      </c>
      <c r="B189" s="38" t="str">
        <f t="shared" si="1"/>
        <v/>
      </c>
      <c r="C189" s="40" t="str">
        <f t="shared" si="2"/>
        <v>Obsidia Slums</v>
      </c>
      <c r="D189" s="38" t="s">
        <v>28</v>
      </c>
      <c r="E189" s="38" t="s">
        <v>222</v>
      </c>
      <c r="F189" s="37" t="s">
        <v>4360</v>
      </c>
      <c r="G189" s="37" t="s">
        <v>4343</v>
      </c>
    </row>
    <row r="190">
      <c r="A190" s="37" t="s">
        <v>4361</v>
      </c>
      <c r="B190" s="40" t="str">
        <f t="shared" si="1"/>
        <v>[096]</v>
      </c>
      <c r="C190" s="38" t="str">
        <f t="shared" si="2"/>
        <v/>
      </c>
      <c r="D190" s="38" t="s">
        <v>4361</v>
      </c>
      <c r="E190" s="38" t="s">
        <v>28</v>
      </c>
      <c r="F190" s="37" t="s">
        <v>4362</v>
      </c>
      <c r="G190" s="37" t="s">
        <v>4343</v>
      </c>
    </row>
    <row r="191">
      <c r="A191" s="37" t="s">
        <v>222</v>
      </c>
      <c r="B191" s="38" t="str">
        <f t="shared" si="1"/>
        <v/>
      </c>
      <c r="C191" s="40" t="str">
        <f t="shared" si="2"/>
        <v>Obsidia Slums</v>
      </c>
      <c r="D191" s="38" t="s">
        <v>28</v>
      </c>
      <c r="E191" s="38" t="s">
        <v>222</v>
      </c>
      <c r="F191" s="37" t="s">
        <v>4363</v>
      </c>
      <c r="G191" s="37" t="s">
        <v>185</v>
      </c>
    </row>
    <row r="192">
      <c r="A192" s="37" t="s">
        <v>4364</v>
      </c>
      <c r="B192" s="40" t="str">
        <f t="shared" si="1"/>
        <v>[097]</v>
      </c>
      <c r="C192" s="38" t="str">
        <f t="shared" si="2"/>
        <v/>
      </c>
      <c r="D192" s="38" t="s">
        <v>4364</v>
      </c>
      <c r="E192" s="38" t="s">
        <v>28</v>
      </c>
      <c r="F192" s="37" t="s">
        <v>4365</v>
      </c>
      <c r="G192" s="37" t="s">
        <v>403</v>
      </c>
    </row>
    <row r="193">
      <c r="A193" s="37" t="s">
        <v>257</v>
      </c>
      <c r="B193" s="38" t="str">
        <f t="shared" si="1"/>
        <v/>
      </c>
      <c r="C193" s="40" t="str">
        <f t="shared" si="2"/>
        <v>Coral Ward</v>
      </c>
      <c r="D193" s="38" t="s">
        <v>28</v>
      </c>
      <c r="E193" s="38" t="s">
        <v>257</v>
      </c>
      <c r="F193" s="37" t="s">
        <v>4366</v>
      </c>
      <c r="G193" s="37" t="s">
        <v>403</v>
      </c>
    </row>
    <row r="194">
      <c r="A194" s="37" t="s">
        <v>4367</v>
      </c>
      <c r="B194" s="40" t="str">
        <f t="shared" si="1"/>
        <v>[098]</v>
      </c>
      <c r="C194" s="38" t="str">
        <f t="shared" si="2"/>
        <v/>
      </c>
      <c r="D194" s="38" t="s">
        <v>4367</v>
      </c>
      <c r="E194" s="38" t="s">
        <v>28</v>
      </c>
      <c r="F194" s="37" t="s">
        <v>3929</v>
      </c>
      <c r="G194" s="37" t="s">
        <v>1751</v>
      </c>
    </row>
    <row r="195">
      <c r="A195" s="37" t="s">
        <v>257</v>
      </c>
      <c r="B195" s="38" t="str">
        <f t="shared" si="1"/>
        <v/>
      </c>
      <c r="C195" s="40" t="str">
        <f t="shared" si="2"/>
        <v>Coral Ward</v>
      </c>
      <c r="D195" s="38" t="s">
        <v>28</v>
      </c>
      <c r="E195" s="38" t="s">
        <v>257</v>
      </c>
      <c r="F195" s="37" t="s">
        <v>4368</v>
      </c>
      <c r="G195" s="37" t="s">
        <v>4369</v>
      </c>
    </row>
    <row r="196">
      <c r="A196" s="37" t="s">
        <v>4370</v>
      </c>
      <c r="B196" s="40" t="str">
        <f t="shared" si="1"/>
        <v>[099]</v>
      </c>
      <c r="C196" s="38" t="str">
        <f t="shared" si="2"/>
        <v/>
      </c>
      <c r="D196" s="38" t="s">
        <v>4370</v>
      </c>
      <c r="E196" s="38" t="s">
        <v>28</v>
      </c>
      <c r="F196" s="37" t="s">
        <v>3934</v>
      </c>
      <c r="G196" s="37" t="s">
        <v>1887</v>
      </c>
    </row>
    <row r="197">
      <c r="A197" s="37" t="s">
        <v>257</v>
      </c>
      <c r="B197" s="38" t="str">
        <f t="shared" si="1"/>
        <v/>
      </c>
      <c r="C197" s="40" t="str">
        <f t="shared" si="2"/>
        <v>Coral Ward</v>
      </c>
      <c r="D197" s="38" t="s">
        <v>28</v>
      </c>
      <c r="E197" s="38" t="s">
        <v>257</v>
      </c>
      <c r="F197" s="37" t="s">
        <v>3939</v>
      </c>
      <c r="G197" s="37" t="s">
        <v>1887</v>
      </c>
    </row>
    <row r="198">
      <c r="A198" s="37" t="s">
        <v>4371</v>
      </c>
      <c r="B198" s="40" t="str">
        <f t="shared" si="1"/>
        <v>[100]</v>
      </c>
      <c r="C198" s="38" t="str">
        <f t="shared" si="2"/>
        <v/>
      </c>
      <c r="D198" s="38" t="s">
        <v>4371</v>
      </c>
      <c r="E198" s="38" t="s">
        <v>28</v>
      </c>
      <c r="F198" s="37" t="s">
        <v>3944</v>
      </c>
      <c r="G198" s="37" t="s">
        <v>1893</v>
      </c>
    </row>
    <row r="199">
      <c r="A199" s="37" t="s">
        <v>4206</v>
      </c>
      <c r="B199" s="38" t="str">
        <f t="shared" si="1"/>
        <v/>
      </c>
      <c r="C199" s="40" t="str">
        <f t="shared" si="2"/>
        <v>Coral Pokemon Center</v>
      </c>
      <c r="D199" s="38" t="s">
        <v>28</v>
      </c>
      <c r="E199" s="38" t="s">
        <v>4206</v>
      </c>
      <c r="F199" s="37" t="s">
        <v>3949</v>
      </c>
      <c r="G199" s="37" t="s">
        <v>1893</v>
      </c>
    </row>
    <row r="200">
      <c r="A200" s="37" t="s">
        <v>4372</v>
      </c>
      <c r="B200" s="40" t="str">
        <f t="shared" si="1"/>
        <v>[101]</v>
      </c>
      <c r="C200" s="38" t="str">
        <f t="shared" si="2"/>
        <v/>
      </c>
      <c r="D200" s="38" t="s">
        <v>4372</v>
      </c>
      <c r="E200" s="38" t="s">
        <v>28</v>
      </c>
      <c r="F200" s="37" t="s">
        <v>4373</v>
      </c>
      <c r="G200" s="37" t="s">
        <v>4374</v>
      </c>
    </row>
    <row r="201">
      <c r="A201" s="37" t="s">
        <v>4208</v>
      </c>
      <c r="B201" s="38" t="str">
        <f t="shared" si="1"/>
        <v/>
      </c>
      <c r="C201" s="40" t="str">
        <f t="shared" si="2"/>
        <v>Glamazonia Salon</v>
      </c>
      <c r="D201" s="38" t="s">
        <v>28</v>
      </c>
      <c r="E201" s="38" t="s">
        <v>4208</v>
      </c>
      <c r="F201" s="37" t="s">
        <v>4375</v>
      </c>
      <c r="G201" s="37" t="s">
        <v>567</v>
      </c>
    </row>
    <row r="202">
      <c r="A202" s="37" t="s">
        <v>4376</v>
      </c>
      <c r="B202" s="40" t="str">
        <f t="shared" si="1"/>
        <v>[102]</v>
      </c>
      <c r="C202" s="38" t="str">
        <f t="shared" si="2"/>
        <v/>
      </c>
      <c r="D202" s="38" t="s">
        <v>4376</v>
      </c>
      <c r="E202" s="38" t="s">
        <v>28</v>
      </c>
      <c r="F202" s="37" t="s">
        <v>4377</v>
      </c>
      <c r="G202" s="37" t="s">
        <v>4378</v>
      </c>
    </row>
    <row r="203">
      <c r="A203" s="37" t="s">
        <v>199</v>
      </c>
      <c r="B203" s="38" t="str">
        <f t="shared" si="1"/>
        <v/>
      </c>
      <c r="C203" s="40" t="str">
        <f t="shared" si="2"/>
        <v>Obsidia Ward</v>
      </c>
      <c r="D203" s="38" t="s">
        <v>28</v>
      </c>
      <c r="E203" s="38" t="s">
        <v>199</v>
      </c>
      <c r="F203" s="37" t="s">
        <v>4379</v>
      </c>
      <c r="G203" s="37" t="s">
        <v>4378</v>
      </c>
    </row>
    <row r="204">
      <c r="A204" s="37" t="s">
        <v>4380</v>
      </c>
      <c r="B204" s="40" t="str">
        <f t="shared" si="1"/>
        <v>[103]</v>
      </c>
      <c r="C204" s="38" t="str">
        <f t="shared" si="2"/>
        <v/>
      </c>
      <c r="D204" s="38" t="s">
        <v>4380</v>
      </c>
      <c r="E204" s="38" t="s">
        <v>28</v>
      </c>
      <c r="F204" s="37" t="s">
        <v>4381</v>
      </c>
      <c r="G204" s="37" t="s">
        <v>584</v>
      </c>
    </row>
    <row r="205">
      <c r="A205" s="37" t="s">
        <v>185</v>
      </c>
      <c r="B205" s="38" t="str">
        <f t="shared" si="1"/>
        <v/>
      </c>
      <c r="C205" s="40" t="str">
        <f t="shared" si="2"/>
        <v>Underground Railnet</v>
      </c>
      <c r="D205" s="38" t="s">
        <v>28</v>
      </c>
      <c r="E205" s="38" t="s">
        <v>185</v>
      </c>
      <c r="F205" s="37" t="s">
        <v>4382</v>
      </c>
      <c r="G205" s="37" t="s">
        <v>584</v>
      </c>
    </row>
    <row r="206">
      <c r="A206" s="37" t="s">
        <v>4383</v>
      </c>
      <c r="B206" s="40" t="str">
        <f t="shared" si="1"/>
        <v>[104]</v>
      </c>
      <c r="C206" s="38" t="str">
        <f t="shared" si="2"/>
        <v/>
      </c>
      <c r="D206" s="38" t="s">
        <v>4383</v>
      </c>
      <c r="E206" s="38" t="s">
        <v>28</v>
      </c>
      <c r="F206" s="37" t="s">
        <v>4384</v>
      </c>
      <c r="G206" s="37" t="s">
        <v>584</v>
      </c>
    </row>
    <row r="207">
      <c r="A207" s="37" t="s">
        <v>199</v>
      </c>
      <c r="B207" s="38" t="str">
        <f t="shared" si="1"/>
        <v/>
      </c>
      <c r="C207" s="40" t="str">
        <f t="shared" si="2"/>
        <v>Obsidia Ward</v>
      </c>
      <c r="D207" s="38" t="s">
        <v>28</v>
      </c>
      <c r="E207" s="38" t="s">
        <v>199</v>
      </c>
      <c r="F207" s="37" t="s">
        <v>4385</v>
      </c>
      <c r="G207" s="37" t="s">
        <v>771</v>
      </c>
    </row>
    <row r="208">
      <c r="A208" s="37" t="s">
        <v>4386</v>
      </c>
      <c r="B208" s="40" t="str">
        <f t="shared" si="1"/>
        <v>[105]</v>
      </c>
      <c r="C208" s="38" t="str">
        <f t="shared" si="2"/>
        <v/>
      </c>
      <c r="D208" s="38" t="s">
        <v>4386</v>
      </c>
      <c r="E208" s="38" t="s">
        <v>28</v>
      </c>
      <c r="F208" s="37" t="s">
        <v>4387</v>
      </c>
      <c r="G208" s="37" t="s">
        <v>771</v>
      </c>
    </row>
    <row r="209">
      <c r="A209" s="37" t="s">
        <v>247</v>
      </c>
      <c r="B209" s="38" t="str">
        <f t="shared" si="1"/>
        <v/>
      </c>
      <c r="C209" s="40" t="str">
        <f t="shared" si="2"/>
        <v>Obsidia Alleyway</v>
      </c>
      <c r="D209" s="38" t="s">
        <v>28</v>
      </c>
      <c r="E209" s="38" t="s">
        <v>247</v>
      </c>
      <c r="F209" s="37" t="s">
        <v>4388</v>
      </c>
      <c r="G209" s="37" t="s">
        <v>593</v>
      </c>
    </row>
    <row r="210">
      <c r="A210" s="37" t="s">
        <v>4389</v>
      </c>
      <c r="B210" s="40" t="str">
        <f t="shared" si="1"/>
        <v>[106]</v>
      </c>
      <c r="C210" s="38" t="str">
        <f t="shared" si="2"/>
        <v/>
      </c>
      <c r="D210" s="38" t="s">
        <v>4389</v>
      </c>
      <c r="E210" s="38" t="s">
        <v>28</v>
      </c>
      <c r="F210" s="37" t="s">
        <v>4390</v>
      </c>
      <c r="G210" s="37" t="s">
        <v>593</v>
      </c>
    </row>
    <row r="211">
      <c r="A211" s="37" t="s">
        <v>4217</v>
      </c>
      <c r="B211" s="38" t="str">
        <f t="shared" si="1"/>
        <v/>
      </c>
      <c r="C211" s="40" t="str">
        <f t="shared" si="2"/>
        <v>Obsidia Daycare</v>
      </c>
      <c r="D211" s="38" t="s">
        <v>28</v>
      </c>
      <c r="E211" s="38" t="s">
        <v>4217</v>
      </c>
      <c r="F211" s="37" t="s">
        <v>4391</v>
      </c>
      <c r="G211" s="37" t="s">
        <v>598</v>
      </c>
    </row>
    <row r="212">
      <c r="A212" s="37" t="s">
        <v>4392</v>
      </c>
      <c r="B212" s="40" t="str">
        <f t="shared" si="1"/>
        <v>[107]</v>
      </c>
      <c r="C212" s="38" t="str">
        <f t="shared" si="2"/>
        <v/>
      </c>
      <c r="D212" s="38" t="s">
        <v>4392</v>
      </c>
      <c r="E212" s="38" t="s">
        <v>28</v>
      </c>
      <c r="F212" s="37" t="s">
        <v>4393</v>
      </c>
      <c r="G212" s="37" t="s">
        <v>617</v>
      </c>
    </row>
    <row r="213">
      <c r="A213" s="37" t="s">
        <v>2270</v>
      </c>
      <c r="B213" s="38" t="str">
        <f t="shared" si="1"/>
        <v/>
      </c>
      <c r="C213" s="40" t="str">
        <f t="shared" si="2"/>
        <v>REMOVED</v>
      </c>
      <c r="D213" s="38" t="s">
        <v>28</v>
      </c>
      <c r="E213" s="38" t="s">
        <v>2270</v>
      </c>
      <c r="F213" s="37" t="s">
        <v>4394</v>
      </c>
      <c r="G213" s="37" t="s">
        <v>593</v>
      </c>
    </row>
    <row r="214">
      <c r="A214" s="37" t="s">
        <v>4395</v>
      </c>
      <c r="B214" s="40" t="str">
        <f t="shared" si="1"/>
        <v>[108]</v>
      </c>
      <c r="C214" s="38" t="str">
        <f t="shared" si="2"/>
        <v/>
      </c>
      <c r="D214" s="38" t="s">
        <v>4395</v>
      </c>
      <c r="E214" s="38" t="s">
        <v>28</v>
      </c>
      <c r="F214" s="37" t="s">
        <v>4396</v>
      </c>
      <c r="G214" s="37" t="s">
        <v>598</v>
      </c>
    </row>
    <row r="215">
      <c r="A215" s="37" t="s">
        <v>199</v>
      </c>
      <c r="B215" s="38" t="str">
        <f t="shared" si="1"/>
        <v/>
      </c>
      <c r="C215" s="40" t="str">
        <f t="shared" si="2"/>
        <v>Obsidia Ward</v>
      </c>
      <c r="D215" s="38" t="s">
        <v>28</v>
      </c>
      <c r="E215" s="38" t="s">
        <v>199</v>
      </c>
      <c r="F215" s="37" t="s">
        <v>4397</v>
      </c>
      <c r="G215" s="37" t="s">
        <v>598</v>
      </c>
    </row>
    <row r="216">
      <c r="A216" s="37" t="s">
        <v>4398</v>
      </c>
      <c r="B216" s="40" t="str">
        <f t="shared" si="1"/>
        <v>[109]</v>
      </c>
      <c r="C216" s="38" t="str">
        <f t="shared" si="2"/>
        <v/>
      </c>
      <c r="D216" s="38" t="s">
        <v>4398</v>
      </c>
      <c r="E216" s="38" t="s">
        <v>28</v>
      </c>
      <c r="F216" s="37" t="s">
        <v>4399</v>
      </c>
      <c r="G216" s="37" t="s">
        <v>598</v>
      </c>
    </row>
    <row r="217">
      <c r="A217" s="37" t="s">
        <v>257</v>
      </c>
      <c r="B217" s="38" t="str">
        <f t="shared" si="1"/>
        <v/>
      </c>
      <c r="C217" s="40" t="str">
        <f t="shared" si="2"/>
        <v>Coral Ward</v>
      </c>
      <c r="D217" s="38" t="s">
        <v>28</v>
      </c>
      <c r="E217" s="38" t="s">
        <v>257</v>
      </c>
      <c r="F217" s="37" t="s">
        <v>4400</v>
      </c>
      <c r="G217" s="37" t="s">
        <v>598</v>
      </c>
    </row>
    <row r="218">
      <c r="A218" s="37" t="s">
        <v>4401</v>
      </c>
      <c r="B218" s="40" t="str">
        <f t="shared" si="1"/>
        <v>[110]</v>
      </c>
      <c r="C218" s="38" t="str">
        <f t="shared" si="2"/>
        <v/>
      </c>
      <c r="D218" s="38" t="s">
        <v>4401</v>
      </c>
      <c r="E218" s="38" t="s">
        <v>28</v>
      </c>
      <c r="F218" s="37" t="s">
        <v>4402</v>
      </c>
      <c r="G218" s="37" t="s">
        <v>4403</v>
      </c>
    </row>
    <row r="219">
      <c r="A219" s="37" t="s">
        <v>257</v>
      </c>
      <c r="B219" s="38" t="str">
        <f t="shared" si="1"/>
        <v/>
      </c>
      <c r="C219" s="40" t="str">
        <f t="shared" si="2"/>
        <v>Coral Ward</v>
      </c>
      <c r="D219" s="38" t="s">
        <v>28</v>
      </c>
      <c r="E219" s="38" t="s">
        <v>257</v>
      </c>
      <c r="F219" s="37" t="s">
        <v>4404</v>
      </c>
      <c r="G219" s="37" t="s">
        <v>4403</v>
      </c>
    </row>
    <row r="220">
      <c r="A220" s="37" t="s">
        <v>4405</v>
      </c>
      <c r="B220" s="40" t="str">
        <f t="shared" si="1"/>
        <v>[111]</v>
      </c>
      <c r="C220" s="38" t="str">
        <f t="shared" si="2"/>
        <v/>
      </c>
      <c r="D220" s="38" t="s">
        <v>4405</v>
      </c>
      <c r="E220" s="38" t="s">
        <v>28</v>
      </c>
      <c r="F220" s="37" t="s">
        <v>4406</v>
      </c>
      <c r="G220" s="37" t="s">
        <v>185</v>
      </c>
    </row>
    <row r="221">
      <c r="A221" s="37" t="s">
        <v>4225</v>
      </c>
      <c r="B221" s="38" t="str">
        <f t="shared" si="1"/>
        <v/>
      </c>
      <c r="C221" s="40" t="str">
        <f t="shared" si="2"/>
        <v>Silph CO</v>
      </c>
      <c r="D221" s="38" t="s">
        <v>28</v>
      </c>
      <c r="E221" s="38" t="s">
        <v>4225</v>
      </c>
      <c r="F221" s="37" t="s">
        <v>4407</v>
      </c>
      <c r="G221" s="37" t="s">
        <v>3874</v>
      </c>
    </row>
    <row r="222">
      <c r="A222" s="37" t="s">
        <v>4408</v>
      </c>
      <c r="B222" s="40" t="str">
        <f t="shared" si="1"/>
        <v>[112]</v>
      </c>
      <c r="C222" s="38" t="str">
        <f t="shared" si="2"/>
        <v/>
      </c>
      <c r="D222" s="38" t="s">
        <v>4408</v>
      </c>
      <c r="E222" s="38" t="s">
        <v>28</v>
      </c>
      <c r="F222" s="37" t="s">
        <v>4409</v>
      </c>
      <c r="G222" s="37" t="s">
        <v>4410</v>
      </c>
    </row>
    <row r="223">
      <c r="A223" s="37" t="s">
        <v>4228</v>
      </c>
      <c r="B223" s="38" t="str">
        <f t="shared" si="1"/>
        <v/>
      </c>
      <c r="C223" s="40" t="str">
        <f t="shared" si="2"/>
        <v>Department Store</v>
      </c>
      <c r="D223" s="38" t="s">
        <v>28</v>
      </c>
      <c r="E223" s="38" t="s">
        <v>4228</v>
      </c>
      <c r="F223" s="37" t="s">
        <v>4411</v>
      </c>
      <c r="G223" s="37" t="s">
        <v>185</v>
      </c>
    </row>
    <row r="224">
      <c r="A224" s="37" t="s">
        <v>4412</v>
      </c>
      <c r="B224" s="40" t="str">
        <f t="shared" si="1"/>
        <v>[113]</v>
      </c>
      <c r="C224" s="38" t="str">
        <f t="shared" si="2"/>
        <v/>
      </c>
      <c r="D224" s="38" t="s">
        <v>4412</v>
      </c>
      <c r="E224" s="38" t="s">
        <v>28</v>
      </c>
      <c r="F224" s="37" t="s">
        <v>4413</v>
      </c>
      <c r="G224" s="37" t="s">
        <v>185</v>
      </c>
    </row>
    <row r="225">
      <c r="A225" s="37" t="s">
        <v>4228</v>
      </c>
      <c r="B225" s="38" t="str">
        <f t="shared" si="1"/>
        <v/>
      </c>
      <c r="C225" s="40" t="str">
        <f t="shared" si="2"/>
        <v>Department Store</v>
      </c>
      <c r="D225" s="38" t="s">
        <v>28</v>
      </c>
      <c r="E225" s="38" t="s">
        <v>4228</v>
      </c>
      <c r="F225" s="37" t="s">
        <v>4414</v>
      </c>
      <c r="G225" s="37" t="s">
        <v>4415</v>
      </c>
    </row>
    <row r="226">
      <c r="A226" s="37" t="s">
        <v>4416</v>
      </c>
      <c r="B226" s="40" t="str">
        <f t="shared" si="1"/>
        <v>[114]</v>
      </c>
      <c r="C226" s="38" t="str">
        <f t="shared" si="2"/>
        <v/>
      </c>
      <c r="D226" s="38" t="s">
        <v>4416</v>
      </c>
      <c r="E226" s="38" t="s">
        <v>28</v>
      </c>
      <c r="F226" s="37" t="s">
        <v>3909</v>
      </c>
      <c r="G226" s="37" t="s">
        <v>695</v>
      </c>
    </row>
    <row r="227">
      <c r="A227" s="37" t="s">
        <v>4232</v>
      </c>
      <c r="B227" s="38" t="str">
        <f t="shared" si="1"/>
        <v/>
      </c>
      <c r="C227" s="40" t="str">
        <f t="shared" si="2"/>
        <v>Department Store 2F</v>
      </c>
      <c r="D227" s="38" t="s">
        <v>28</v>
      </c>
      <c r="E227" s="38" t="s">
        <v>4232</v>
      </c>
      <c r="F227" s="37" t="s">
        <v>4417</v>
      </c>
      <c r="G227" s="37" t="s">
        <v>677</v>
      </c>
    </row>
    <row r="228">
      <c r="A228" s="37" t="s">
        <v>4418</v>
      </c>
      <c r="B228" s="40" t="str">
        <f t="shared" si="1"/>
        <v>[115]</v>
      </c>
      <c r="C228" s="38" t="str">
        <f t="shared" si="2"/>
        <v/>
      </c>
      <c r="D228" s="38" t="s">
        <v>4418</v>
      </c>
      <c r="E228" s="38" t="s">
        <v>28</v>
      </c>
      <c r="F228" s="37" t="s">
        <v>4419</v>
      </c>
      <c r="G228" s="37" t="s">
        <v>4420</v>
      </c>
    </row>
    <row r="229">
      <c r="A229" s="37" t="s">
        <v>264</v>
      </c>
      <c r="B229" s="38" t="str">
        <f t="shared" si="1"/>
        <v/>
      </c>
      <c r="C229" s="40" t="str">
        <f t="shared" si="2"/>
        <v>Onyx Ward</v>
      </c>
      <c r="D229" s="38" t="s">
        <v>28</v>
      </c>
      <c r="E229" s="38" t="s">
        <v>264</v>
      </c>
      <c r="F229" s="37" t="s">
        <v>4421</v>
      </c>
      <c r="G229" s="37" t="s">
        <v>619</v>
      </c>
    </row>
    <row r="230">
      <c r="A230" s="37" t="s">
        <v>4422</v>
      </c>
      <c r="B230" s="40" t="str">
        <f t="shared" si="1"/>
        <v>[116]</v>
      </c>
      <c r="C230" s="38" t="str">
        <f t="shared" si="2"/>
        <v/>
      </c>
      <c r="D230" s="38" t="s">
        <v>4422</v>
      </c>
      <c r="E230" s="38" t="s">
        <v>28</v>
      </c>
      <c r="F230" s="37" t="s">
        <v>4423</v>
      </c>
      <c r="G230" s="37" t="s">
        <v>2270</v>
      </c>
    </row>
    <row r="231">
      <c r="A231" s="37" t="s">
        <v>264</v>
      </c>
      <c r="B231" s="38" t="str">
        <f t="shared" si="1"/>
        <v/>
      </c>
      <c r="C231" s="40" t="str">
        <f t="shared" si="2"/>
        <v>Onyx Ward</v>
      </c>
      <c r="D231" s="38" t="s">
        <v>28</v>
      </c>
      <c r="E231" s="38" t="s">
        <v>264</v>
      </c>
      <c r="F231" s="37" t="s">
        <v>4424</v>
      </c>
      <c r="G231" s="37" t="s">
        <v>2270</v>
      </c>
    </row>
    <row r="232">
      <c r="A232" s="37" t="s">
        <v>4425</v>
      </c>
      <c r="B232" s="40" t="str">
        <f t="shared" si="1"/>
        <v>[117]</v>
      </c>
      <c r="C232" s="38" t="str">
        <f t="shared" si="2"/>
        <v/>
      </c>
      <c r="D232" s="38" t="s">
        <v>4425</v>
      </c>
      <c r="E232" s="38" t="s">
        <v>28</v>
      </c>
      <c r="F232" s="37" t="s">
        <v>4426</v>
      </c>
      <c r="G232" s="37" t="s">
        <v>2270</v>
      </c>
    </row>
    <row r="233">
      <c r="A233" s="37" t="s">
        <v>283</v>
      </c>
      <c r="B233" s="38" t="str">
        <f t="shared" si="1"/>
        <v/>
      </c>
      <c r="C233" s="40" t="str">
        <f t="shared" si="2"/>
        <v>Onyx Arcade</v>
      </c>
      <c r="D233" s="38" t="s">
        <v>28</v>
      </c>
      <c r="E233" s="38" t="s">
        <v>283</v>
      </c>
      <c r="F233" s="37" t="s">
        <v>4427</v>
      </c>
      <c r="G233" s="37" t="s">
        <v>1936</v>
      </c>
    </row>
    <row r="234">
      <c r="A234" s="37" t="s">
        <v>4428</v>
      </c>
      <c r="B234" s="40" t="str">
        <f t="shared" si="1"/>
        <v>[118]</v>
      </c>
      <c r="C234" s="38" t="str">
        <f t="shared" si="2"/>
        <v/>
      </c>
      <c r="D234" s="38" t="s">
        <v>4428</v>
      </c>
      <c r="E234" s="38" t="s">
        <v>28</v>
      </c>
      <c r="F234" s="37" t="s">
        <v>4429</v>
      </c>
      <c r="G234" s="37" t="s">
        <v>2542</v>
      </c>
    </row>
    <row r="235">
      <c r="A235" s="37" t="s">
        <v>264</v>
      </c>
      <c r="B235" s="38" t="str">
        <f t="shared" si="1"/>
        <v/>
      </c>
      <c r="C235" s="40" t="str">
        <f t="shared" si="2"/>
        <v>Onyx Ward</v>
      </c>
      <c r="D235" s="38" t="s">
        <v>28</v>
      </c>
      <c r="E235" s="38" t="s">
        <v>264</v>
      </c>
      <c r="F235" s="37" t="s">
        <v>4430</v>
      </c>
      <c r="G235" s="37" t="s">
        <v>4431</v>
      </c>
    </row>
    <row r="236">
      <c r="A236" s="37" t="s">
        <v>4432</v>
      </c>
      <c r="B236" s="40" t="str">
        <f t="shared" si="1"/>
        <v>[119]</v>
      </c>
      <c r="C236" s="38" t="str">
        <f t="shared" si="2"/>
        <v/>
      </c>
      <c r="D236" s="38" t="s">
        <v>4432</v>
      </c>
      <c r="E236" s="38" t="s">
        <v>28</v>
      </c>
      <c r="F236" s="37" t="s">
        <v>4433</v>
      </c>
      <c r="G236" s="37" t="s">
        <v>4434</v>
      </c>
    </row>
    <row r="237">
      <c r="A237" s="37" t="s">
        <v>4240</v>
      </c>
      <c r="B237" s="38" t="str">
        <f t="shared" si="1"/>
        <v/>
      </c>
      <c r="C237" s="40" t="str">
        <f t="shared" si="2"/>
        <v>Onyx Trainers' School</v>
      </c>
      <c r="D237" s="38" t="s">
        <v>28</v>
      </c>
      <c r="E237" s="38" t="s">
        <v>4240</v>
      </c>
      <c r="F237" s="37" t="s">
        <v>4435</v>
      </c>
      <c r="G237" s="37" t="s">
        <v>650</v>
      </c>
    </row>
    <row r="238">
      <c r="A238" s="37" t="s">
        <v>4436</v>
      </c>
      <c r="B238" s="40" t="str">
        <f t="shared" si="1"/>
        <v>[120]</v>
      </c>
      <c r="C238" s="38" t="str">
        <f t="shared" si="2"/>
        <v/>
      </c>
      <c r="D238" s="38" t="s">
        <v>4436</v>
      </c>
      <c r="E238" s="38" t="s">
        <v>28</v>
      </c>
      <c r="F238" s="37" t="s">
        <v>4437</v>
      </c>
      <c r="G238" s="37" t="s">
        <v>4438</v>
      </c>
    </row>
    <row r="239">
      <c r="A239" s="37" t="s">
        <v>4240</v>
      </c>
      <c r="B239" s="38" t="str">
        <f t="shared" si="1"/>
        <v/>
      </c>
      <c r="C239" s="40" t="str">
        <f t="shared" si="2"/>
        <v>Onyx Trainers' School</v>
      </c>
      <c r="D239" s="38" t="s">
        <v>28</v>
      </c>
      <c r="E239" s="38" t="s">
        <v>4240</v>
      </c>
      <c r="F239" s="37" t="s">
        <v>4439</v>
      </c>
      <c r="G239" s="37" t="s">
        <v>695</v>
      </c>
    </row>
    <row r="240">
      <c r="A240" s="37" t="s">
        <v>4440</v>
      </c>
      <c r="B240" s="40" t="str">
        <f t="shared" si="1"/>
        <v>[121]</v>
      </c>
      <c r="C240" s="38" t="str">
        <f t="shared" si="2"/>
        <v/>
      </c>
      <c r="D240" s="38" t="s">
        <v>4440</v>
      </c>
      <c r="E240" s="38" t="s">
        <v>28</v>
      </c>
      <c r="F240" s="37" t="s">
        <v>4441</v>
      </c>
      <c r="G240" s="37" t="s">
        <v>4442</v>
      </c>
    </row>
    <row r="241">
      <c r="A241" s="37" t="s">
        <v>4244</v>
      </c>
      <c r="B241" s="38" t="str">
        <f t="shared" si="1"/>
        <v/>
      </c>
      <c r="C241" s="40" t="str">
        <f t="shared" si="2"/>
        <v>Onyx Trainers' School 2F</v>
      </c>
      <c r="D241" s="38" t="s">
        <v>28</v>
      </c>
      <c r="E241" s="38" t="s">
        <v>4244</v>
      </c>
      <c r="F241" s="37" t="s">
        <v>4443</v>
      </c>
      <c r="G241" s="37" t="s">
        <v>4442</v>
      </c>
    </row>
    <row r="242">
      <c r="A242" s="37" t="s">
        <v>4444</v>
      </c>
      <c r="B242" s="40" t="str">
        <f t="shared" si="1"/>
        <v>[122]</v>
      </c>
      <c r="C242" s="38" t="str">
        <f t="shared" si="2"/>
        <v/>
      </c>
      <c r="D242" s="38" t="s">
        <v>4444</v>
      </c>
      <c r="E242" s="38" t="s">
        <v>28</v>
      </c>
      <c r="F242" s="37" t="s">
        <v>3917</v>
      </c>
      <c r="G242" s="37" t="s">
        <v>700</v>
      </c>
    </row>
    <row r="243">
      <c r="A243" s="37" t="s">
        <v>4244</v>
      </c>
      <c r="B243" s="38" t="str">
        <f t="shared" si="1"/>
        <v/>
      </c>
      <c r="C243" s="40" t="str">
        <f t="shared" si="2"/>
        <v>Onyx Trainers' School 2F</v>
      </c>
      <c r="D243" s="38" t="s">
        <v>28</v>
      </c>
      <c r="E243" s="38" t="s">
        <v>4244</v>
      </c>
      <c r="F243" s="37" t="s">
        <v>4445</v>
      </c>
      <c r="G243" s="37" t="s">
        <v>257</v>
      </c>
    </row>
    <row r="244">
      <c r="A244" s="37" t="s">
        <v>4446</v>
      </c>
      <c r="B244" s="40" t="str">
        <f t="shared" si="1"/>
        <v>[123]</v>
      </c>
      <c r="C244" s="38" t="str">
        <f t="shared" si="2"/>
        <v/>
      </c>
      <c r="D244" s="38" t="s">
        <v>4446</v>
      </c>
      <c r="E244" s="38" t="s">
        <v>28</v>
      </c>
      <c r="F244" s="37" t="s">
        <v>4447</v>
      </c>
      <c r="G244" s="37" t="s">
        <v>4448</v>
      </c>
    </row>
    <row r="245">
      <c r="A245" s="37" t="s">
        <v>4244</v>
      </c>
      <c r="B245" s="38" t="str">
        <f t="shared" si="1"/>
        <v/>
      </c>
      <c r="C245" s="40" t="str">
        <f t="shared" si="2"/>
        <v>Onyx Trainers' School 2F</v>
      </c>
      <c r="D245" s="38" t="s">
        <v>28</v>
      </c>
      <c r="E245" s="38" t="s">
        <v>4244</v>
      </c>
      <c r="F245" s="37" t="s">
        <v>4449</v>
      </c>
      <c r="G245" s="37" t="s">
        <v>619</v>
      </c>
    </row>
    <row r="246">
      <c r="A246" s="37" t="s">
        <v>4450</v>
      </c>
      <c r="B246" s="40" t="str">
        <f t="shared" si="1"/>
        <v>[124]</v>
      </c>
      <c r="C246" s="38" t="str">
        <f t="shared" si="2"/>
        <v/>
      </c>
      <c r="D246" s="38" t="s">
        <v>4450</v>
      </c>
      <c r="E246" s="38" t="s">
        <v>28</v>
      </c>
      <c r="F246" s="37" t="s">
        <v>3925</v>
      </c>
      <c r="G246" s="37" t="s">
        <v>691</v>
      </c>
    </row>
    <row r="247">
      <c r="A247" s="37" t="s">
        <v>4240</v>
      </c>
      <c r="B247" s="38" t="str">
        <f t="shared" si="1"/>
        <v/>
      </c>
      <c r="C247" s="40" t="str">
        <f t="shared" si="2"/>
        <v>Onyx Trainers' School</v>
      </c>
      <c r="D247" s="38" t="s">
        <v>28</v>
      </c>
      <c r="E247" s="38" t="s">
        <v>4240</v>
      </c>
      <c r="F247" s="37" t="s">
        <v>4451</v>
      </c>
      <c r="G247" s="37" t="s">
        <v>691</v>
      </c>
    </row>
    <row r="248">
      <c r="A248" s="37" t="s">
        <v>4452</v>
      </c>
      <c r="B248" s="40" t="str">
        <f t="shared" si="1"/>
        <v>[125]</v>
      </c>
      <c r="C248" s="38" t="str">
        <f t="shared" si="2"/>
        <v/>
      </c>
      <c r="D248" s="38" t="s">
        <v>4452</v>
      </c>
      <c r="E248" s="38" t="s">
        <v>28</v>
      </c>
      <c r="F248" s="37" t="s">
        <v>4453</v>
      </c>
      <c r="G248" s="37" t="s">
        <v>619</v>
      </c>
    </row>
    <row r="249">
      <c r="A249" s="37" t="s">
        <v>4240</v>
      </c>
      <c r="B249" s="38" t="str">
        <f t="shared" si="1"/>
        <v/>
      </c>
      <c r="C249" s="40" t="str">
        <f t="shared" si="2"/>
        <v>Onyx Trainers' School</v>
      </c>
      <c r="D249" s="38" t="s">
        <v>28</v>
      </c>
      <c r="E249" s="38" t="s">
        <v>4240</v>
      </c>
      <c r="F249" s="37" t="s">
        <v>4454</v>
      </c>
      <c r="G249" s="37" t="s">
        <v>4442</v>
      </c>
    </row>
    <row r="250">
      <c r="A250" s="37" t="s">
        <v>4455</v>
      </c>
      <c r="B250" s="40" t="str">
        <f t="shared" si="1"/>
        <v>[126]</v>
      </c>
      <c r="C250" s="38" t="str">
        <f t="shared" si="2"/>
        <v/>
      </c>
      <c r="D250" s="38" t="s">
        <v>4455</v>
      </c>
      <c r="E250" s="38" t="s">
        <v>28</v>
      </c>
      <c r="F250" s="37" t="s">
        <v>4456</v>
      </c>
      <c r="G250" s="37" t="s">
        <v>4442</v>
      </c>
    </row>
    <row r="251">
      <c r="A251" s="37" t="s">
        <v>4240</v>
      </c>
      <c r="B251" s="38" t="str">
        <f t="shared" si="1"/>
        <v/>
      </c>
      <c r="C251" s="40" t="str">
        <f t="shared" si="2"/>
        <v>Onyx Trainers' School</v>
      </c>
      <c r="D251" s="38" t="s">
        <v>28</v>
      </c>
      <c r="E251" s="38" t="s">
        <v>4240</v>
      </c>
      <c r="F251" s="37" t="s">
        <v>4457</v>
      </c>
      <c r="G251" s="37" t="s">
        <v>4458</v>
      </c>
    </row>
    <row r="252">
      <c r="A252" s="37" t="s">
        <v>4459</v>
      </c>
      <c r="B252" s="40" t="str">
        <f t="shared" si="1"/>
        <v>[127]</v>
      </c>
      <c r="C252" s="38" t="str">
        <f t="shared" si="2"/>
        <v/>
      </c>
      <c r="D252" s="38" t="s">
        <v>4459</v>
      </c>
      <c r="E252" s="38" t="s">
        <v>28</v>
      </c>
      <c r="F252" s="37" t="s">
        <v>4460</v>
      </c>
      <c r="G252" s="37" t="s">
        <v>700</v>
      </c>
    </row>
    <row r="253">
      <c r="A253" s="37" t="s">
        <v>4254</v>
      </c>
      <c r="B253" s="38" t="str">
        <f t="shared" si="1"/>
        <v/>
      </c>
      <c r="C253" s="40" t="str">
        <f t="shared" si="2"/>
        <v>Onyx Trainers' Arena</v>
      </c>
      <c r="D253" s="38" t="s">
        <v>28</v>
      </c>
      <c r="E253" s="38" t="s">
        <v>4254</v>
      </c>
      <c r="F253" s="37" t="s">
        <v>3930</v>
      </c>
      <c r="G253" s="37" t="s">
        <v>700</v>
      </c>
    </row>
    <row r="254">
      <c r="A254" s="37" t="s">
        <v>4461</v>
      </c>
      <c r="B254" s="40" t="str">
        <f t="shared" si="1"/>
        <v>[128]</v>
      </c>
      <c r="C254" s="38" t="str">
        <f t="shared" si="2"/>
        <v/>
      </c>
      <c r="D254" s="38" t="s">
        <v>4461</v>
      </c>
      <c r="E254" s="38" t="s">
        <v>28</v>
      </c>
      <c r="F254" s="37" t="s">
        <v>3935</v>
      </c>
      <c r="G254" s="37" t="s">
        <v>700</v>
      </c>
    </row>
    <row r="255">
      <c r="A255" s="37" t="s">
        <v>264</v>
      </c>
      <c r="B255" s="38" t="str">
        <f t="shared" si="1"/>
        <v/>
      </c>
      <c r="C255" s="40" t="str">
        <f t="shared" si="2"/>
        <v>Onyx Ward</v>
      </c>
      <c r="D255" s="38" t="s">
        <v>28</v>
      </c>
      <c r="E255" s="38" t="s">
        <v>264</v>
      </c>
      <c r="F255" s="37" t="s">
        <v>3940</v>
      </c>
      <c r="G255" s="37" t="s">
        <v>700</v>
      </c>
    </row>
    <row r="256">
      <c r="A256" s="37" t="s">
        <v>4462</v>
      </c>
      <c r="B256" s="40" t="str">
        <f t="shared" si="1"/>
        <v>[129]</v>
      </c>
      <c r="C256" s="38" t="str">
        <f t="shared" si="2"/>
        <v/>
      </c>
      <c r="D256" s="38" t="s">
        <v>4462</v>
      </c>
      <c r="E256" s="38" t="s">
        <v>28</v>
      </c>
      <c r="F256" s="37" t="s">
        <v>3945</v>
      </c>
      <c r="G256" s="37" t="s">
        <v>700</v>
      </c>
    </row>
    <row r="257">
      <c r="A257" s="37" t="s">
        <v>264</v>
      </c>
      <c r="B257" s="38" t="str">
        <f t="shared" si="1"/>
        <v/>
      </c>
      <c r="C257" s="40" t="str">
        <f t="shared" si="2"/>
        <v>Onyx Ward</v>
      </c>
      <c r="D257" s="38" t="s">
        <v>28</v>
      </c>
      <c r="E257" s="38" t="s">
        <v>264</v>
      </c>
      <c r="F257" s="37" t="s">
        <v>3950</v>
      </c>
      <c r="G257" s="37" t="s">
        <v>700</v>
      </c>
    </row>
    <row r="258">
      <c r="A258" s="37" t="s">
        <v>4463</v>
      </c>
      <c r="B258" s="40" t="str">
        <f t="shared" si="1"/>
        <v>[130]</v>
      </c>
      <c r="C258" s="38" t="str">
        <f t="shared" si="2"/>
        <v/>
      </c>
      <c r="D258" s="38" t="s">
        <v>4463</v>
      </c>
      <c r="E258" s="38" t="s">
        <v>28</v>
      </c>
      <c r="F258" s="37" t="s">
        <v>3954</v>
      </c>
      <c r="G258" s="37" t="s">
        <v>700</v>
      </c>
    </row>
    <row r="259">
      <c r="A259" s="37" t="s">
        <v>308</v>
      </c>
      <c r="B259" s="38" t="str">
        <f t="shared" si="1"/>
        <v/>
      </c>
      <c r="C259" s="40" t="str">
        <f t="shared" si="2"/>
        <v>Jasper Ward</v>
      </c>
      <c r="D259" s="38" t="s">
        <v>28</v>
      </c>
      <c r="E259" s="38" t="s">
        <v>308</v>
      </c>
      <c r="F259" s="37" t="s">
        <v>3958</v>
      </c>
      <c r="G259" s="37" t="s">
        <v>700</v>
      </c>
    </row>
    <row r="260">
      <c r="A260" s="37" t="s">
        <v>4464</v>
      </c>
      <c r="B260" s="40" t="str">
        <f t="shared" si="1"/>
        <v>[131]</v>
      </c>
      <c r="C260" s="38" t="str">
        <f t="shared" si="2"/>
        <v/>
      </c>
      <c r="D260" s="38" t="s">
        <v>4464</v>
      </c>
      <c r="E260" s="38" t="s">
        <v>28</v>
      </c>
      <c r="F260" s="37" t="s">
        <v>4465</v>
      </c>
      <c r="G260" s="37" t="s">
        <v>4466</v>
      </c>
    </row>
    <row r="261">
      <c r="A261" s="37" t="s">
        <v>2270</v>
      </c>
      <c r="B261" s="38" t="str">
        <f t="shared" si="1"/>
        <v/>
      </c>
      <c r="C261" s="40" t="str">
        <f t="shared" si="2"/>
        <v>REMOVED</v>
      </c>
      <c r="D261" s="38" t="s">
        <v>28</v>
      </c>
      <c r="E261" s="38" t="s">
        <v>2270</v>
      </c>
      <c r="F261" s="37" t="s">
        <v>4467</v>
      </c>
      <c r="G261" s="37" t="s">
        <v>4468</v>
      </c>
    </row>
    <row r="262">
      <c r="A262" s="37" t="s">
        <v>4469</v>
      </c>
      <c r="B262" s="40" t="str">
        <f t="shared" si="1"/>
        <v>[132]</v>
      </c>
      <c r="C262" s="38" t="str">
        <f t="shared" si="2"/>
        <v/>
      </c>
      <c r="D262" s="38" t="s">
        <v>4469</v>
      </c>
      <c r="E262" s="38" t="s">
        <v>28</v>
      </c>
      <c r="F262" s="37" t="s">
        <v>4470</v>
      </c>
      <c r="G262" s="37" t="s">
        <v>2270</v>
      </c>
    </row>
    <row r="263">
      <c r="A263" s="37" t="s">
        <v>343</v>
      </c>
      <c r="B263" s="38" t="str">
        <f t="shared" si="1"/>
        <v/>
      </c>
      <c r="C263" s="40" t="str">
        <f t="shared" si="2"/>
        <v>Malchous Forest Park</v>
      </c>
      <c r="D263" s="38" t="s">
        <v>28</v>
      </c>
      <c r="E263" s="38" t="s">
        <v>343</v>
      </c>
      <c r="F263" s="37" t="s">
        <v>4471</v>
      </c>
      <c r="G263" s="37" t="s">
        <v>2270</v>
      </c>
    </row>
    <row r="264">
      <c r="A264" s="37" t="s">
        <v>4472</v>
      </c>
      <c r="B264" s="40" t="str">
        <f t="shared" si="1"/>
        <v>[133]</v>
      </c>
      <c r="C264" s="38" t="str">
        <f t="shared" si="2"/>
        <v/>
      </c>
      <c r="D264" s="38" t="s">
        <v>4472</v>
      </c>
      <c r="E264" s="38" t="s">
        <v>28</v>
      </c>
      <c r="F264" s="37" t="s">
        <v>4473</v>
      </c>
      <c r="G264" s="37" t="s">
        <v>1961</v>
      </c>
    </row>
    <row r="265">
      <c r="A265" s="37" t="s">
        <v>4264</v>
      </c>
      <c r="B265" s="38" t="str">
        <f t="shared" si="1"/>
        <v/>
      </c>
      <c r="C265" s="40" t="str">
        <f t="shared" si="2"/>
        <v>Police Station</v>
      </c>
      <c r="D265" s="38" t="s">
        <v>28</v>
      </c>
      <c r="E265" s="38" t="s">
        <v>4264</v>
      </c>
      <c r="F265" s="37" t="s">
        <v>4474</v>
      </c>
      <c r="G265" s="37" t="s">
        <v>2270</v>
      </c>
    </row>
    <row r="266">
      <c r="A266" s="37" t="s">
        <v>4475</v>
      </c>
      <c r="B266" s="40" t="str">
        <f t="shared" si="1"/>
        <v>[134]</v>
      </c>
      <c r="C266" s="38" t="str">
        <f t="shared" si="2"/>
        <v/>
      </c>
      <c r="D266" s="38" t="s">
        <v>4475</v>
      </c>
      <c r="E266" s="38" t="s">
        <v>28</v>
      </c>
      <c r="F266" s="37" t="s">
        <v>4476</v>
      </c>
      <c r="G266" s="37" t="s">
        <v>650</v>
      </c>
    </row>
    <row r="267">
      <c r="A267" s="37" t="s">
        <v>308</v>
      </c>
      <c r="B267" s="38" t="str">
        <f t="shared" si="1"/>
        <v/>
      </c>
      <c r="C267" s="40" t="str">
        <f t="shared" si="2"/>
        <v>Jasper Ward</v>
      </c>
      <c r="D267" s="38" t="s">
        <v>28</v>
      </c>
      <c r="E267" s="38" t="s">
        <v>308</v>
      </c>
      <c r="F267" s="37" t="s">
        <v>4477</v>
      </c>
      <c r="G267" s="37" t="s">
        <v>695</v>
      </c>
    </row>
    <row r="268">
      <c r="A268" s="37" t="s">
        <v>4478</v>
      </c>
      <c r="B268" s="40" t="str">
        <f t="shared" si="1"/>
        <v>[135]</v>
      </c>
      <c r="C268" s="38" t="str">
        <f t="shared" si="2"/>
        <v/>
      </c>
      <c r="D268" s="38" t="s">
        <v>4478</v>
      </c>
      <c r="E268" s="38" t="s">
        <v>28</v>
      </c>
      <c r="F268" s="37" t="s">
        <v>4479</v>
      </c>
      <c r="G268" s="37" t="s">
        <v>695</v>
      </c>
    </row>
    <row r="269">
      <c r="A269" s="37" t="s">
        <v>308</v>
      </c>
      <c r="B269" s="38" t="str">
        <f t="shared" si="1"/>
        <v/>
      </c>
      <c r="C269" s="40" t="str">
        <f t="shared" si="2"/>
        <v>Jasper Ward</v>
      </c>
      <c r="D269" s="38" t="s">
        <v>28</v>
      </c>
      <c r="E269" s="38" t="s">
        <v>308</v>
      </c>
      <c r="F269" s="37" t="s">
        <v>4480</v>
      </c>
      <c r="G269" s="37" t="s">
        <v>4448</v>
      </c>
    </row>
    <row r="270">
      <c r="A270" s="37" t="s">
        <v>4481</v>
      </c>
      <c r="B270" s="40" t="str">
        <f t="shared" si="1"/>
        <v>[136]</v>
      </c>
      <c r="C270" s="38" t="str">
        <f t="shared" si="2"/>
        <v/>
      </c>
      <c r="D270" s="38" t="s">
        <v>4481</v>
      </c>
      <c r="E270" s="38" t="s">
        <v>28</v>
      </c>
      <c r="F270" s="37" t="s">
        <v>4482</v>
      </c>
      <c r="G270" s="37" t="s">
        <v>4483</v>
      </c>
    </row>
    <row r="271">
      <c r="A271" s="37" t="s">
        <v>4270</v>
      </c>
      <c r="B271" s="38" t="str">
        <f t="shared" si="1"/>
        <v/>
      </c>
      <c r="C271" s="40" t="str">
        <f t="shared" si="2"/>
        <v>Jasper Pokemon Center</v>
      </c>
      <c r="D271" s="38" t="s">
        <v>28</v>
      </c>
      <c r="E271" s="38" t="s">
        <v>4270</v>
      </c>
      <c r="F271" s="37" t="s">
        <v>4484</v>
      </c>
      <c r="G271" s="37" t="s">
        <v>4485</v>
      </c>
    </row>
    <row r="272">
      <c r="A272" s="37" t="s">
        <v>4486</v>
      </c>
      <c r="B272" s="40" t="str">
        <f t="shared" si="1"/>
        <v>[137]</v>
      </c>
      <c r="C272" s="38" t="str">
        <f t="shared" si="2"/>
        <v/>
      </c>
      <c r="D272" s="38" t="s">
        <v>4486</v>
      </c>
      <c r="E272" s="38" t="s">
        <v>28</v>
      </c>
      <c r="F272" s="37" t="s">
        <v>4487</v>
      </c>
      <c r="G272" s="37" t="s">
        <v>4488</v>
      </c>
    </row>
    <row r="273">
      <c r="A273" s="37" t="s">
        <v>308</v>
      </c>
      <c r="B273" s="38" t="str">
        <f t="shared" si="1"/>
        <v/>
      </c>
      <c r="C273" s="40" t="str">
        <f t="shared" si="2"/>
        <v>Jasper Ward</v>
      </c>
      <c r="D273" s="38" t="s">
        <v>28</v>
      </c>
      <c r="E273" s="38" t="s">
        <v>308</v>
      </c>
      <c r="F273" s="37" t="s">
        <v>4489</v>
      </c>
      <c r="G273" s="37" t="s">
        <v>771</v>
      </c>
    </row>
    <row r="274">
      <c r="A274" s="37" t="s">
        <v>4490</v>
      </c>
      <c r="B274" s="40" t="str">
        <f t="shared" si="1"/>
        <v>[138]</v>
      </c>
      <c r="C274" s="38" t="str">
        <f t="shared" si="2"/>
        <v/>
      </c>
      <c r="D274" s="38" t="s">
        <v>4490</v>
      </c>
      <c r="E274" s="38" t="s">
        <v>28</v>
      </c>
      <c r="F274" s="37" t="s">
        <v>4491</v>
      </c>
      <c r="G274" s="37" t="s">
        <v>771</v>
      </c>
    </row>
    <row r="275">
      <c r="A275" s="37" t="s">
        <v>308</v>
      </c>
      <c r="B275" s="38" t="str">
        <f t="shared" si="1"/>
        <v/>
      </c>
      <c r="C275" s="40" t="str">
        <f t="shared" si="2"/>
        <v>Jasper Ward</v>
      </c>
      <c r="D275" s="38" t="s">
        <v>28</v>
      </c>
      <c r="E275" s="38" t="s">
        <v>308</v>
      </c>
      <c r="F275" s="37" t="s">
        <v>4492</v>
      </c>
      <c r="G275" s="37" t="s">
        <v>771</v>
      </c>
    </row>
    <row r="276">
      <c r="A276" s="37" t="s">
        <v>4493</v>
      </c>
      <c r="B276" s="40" t="str">
        <f t="shared" si="1"/>
        <v>[139]</v>
      </c>
      <c r="C276" s="38" t="str">
        <f t="shared" si="2"/>
        <v/>
      </c>
      <c r="D276" s="38" t="s">
        <v>4493</v>
      </c>
      <c r="E276" s="38" t="s">
        <v>28</v>
      </c>
      <c r="F276" s="37" t="s">
        <v>4494</v>
      </c>
      <c r="G276" s="37" t="s">
        <v>403</v>
      </c>
    </row>
    <row r="277">
      <c r="A277" s="37" t="s">
        <v>308</v>
      </c>
      <c r="B277" s="38" t="str">
        <f t="shared" si="1"/>
        <v/>
      </c>
      <c r="C277" s="40" t="str">
        <f t="shared" si="2"/>
        <v>Jasper Ward</v>
      </c>
      <c r="D277" s="38" t="s">
        <v>28</v>
      </c>
      <c r="E277" s="38" t="s">
        <v>308</v>
      </c>
      <c r="F277" s="37" t="s">
        <v>4495</v>
      </c>
      <c r="G277" s="37" t="s">
        <v>708</v>
      </c>
    </row>
    <row r="278">
      <c r="A278" s="37" t="s">
        <v>4496</v>
      </c>
      <c r="B278" s="40" t="str">
        <f t="shared" si="1"/>
        <v>[140]</v>
      </c>
      <c r="C278" s="38" t="str">
        <f t="shared" si="2"/>
        <v/>
      </c>
      <c r="D278" s="38" t="s">
        <v>4496</v>
      </c>
      <c r="E278" s="38" t="s">
        <v>28</v>
      </c>
      <c r="F278" s="37" t="s">
        <v>4497</v>
      </c>
      <c r="G278" s="37" t="s">
        <v>708</v>
      </c>
    </row>
    <row r="279">
      <c r="A279" s="37" t="s">
        <v>308</v>
      </c>
      <c r="B279" s="38" t="str">
        <f t="shared" si="1"/>
        <v/>
      </c>
      <c r="C279" s="40" t="str">
        <f t="shared" si="2"/>
        <v>Jasper Ward</v>
      </c>
      <c r="D279" s="38" t="s">
        <v>28</v>
      </c>
      <c r="E279" s="38" t="s">
        <v>308</v>
      </c>
      <c r="F279" s="37" t="s">
        <v>4498</v>
      </c>
      <c r="G279" s="37" t="s">
        <v>708</v>
      </c>
    </row>
    <row r="280">
      <c r="A280" s="37" t="s">
        <v>4499</v>
      </c>
      <c r="B280" s="40" t="str">
        <f t="shared" si="1"/>
        <v>[141]</v>
      </c>
      <c r="C280" s="38" t="str">
        <f t="shared" si="2"/>
        <v/>
      </c>
      <c r="D280" s="38" t="s">
        <v>4499</v>
      </c>
      <c r="E280" s="38" t="s">
        <v>28</v>
      </c>
      <c r="F280" s="37" t="s">
        <v>4500</v>
      </c>
      <c r="G280" s="37" t="s">
        <v>725</v>
      </c>
    </row>
    <row r="281">
      <c r="A281" s="37" t="s">
        <v>4278</v>
      </c>
      <c r="B281" s="38" t="str">
        <f t="shared" si="1"/>
        <v/>
      </c>
      <c r="C281" s="40" t="str">
        <f t="shared" si="2"/>
        <v>Department Store 3F</v>
      </c>
      <c r="D281" s="38" t="s">
        <v>28</v>
      </c>
      <c r="E281" s="38" t="s">
        <v>4278</v>
      </c>
      <c r="F281" s="37" t="s">
        <v>4501</v>
      </c>
      <c r="G281" s="37" t="s">
        <v>725</v>
      </c>
    </row>
    <row r="282">
      <c r="A282" s="37" t="s">
        <v>4502</v>
      </c>
      <c r="B282" s="40" t="str">
        <f t="shared" si="1"/>
        <v>[142]</v>
      </c>
      <c r="C282" s="38" t="str">
        <f t="shared" si="2"/>
        <v/>
      </c>
      <c r="D282" s="38" t="s">
        <v>4502</v>
      </c>
      <c r="E282" s="38" t="s">
        <v>28</v>
      </c>
      <c r="F282" s="37" t="s">
        <v>4503</v>
      </c>
      <c r="G282" s="37" t="s">
        <v>725</v>
      </c>
    </row>
    <row r="283">
      <c r="A283" s="37" t="s">
        <v>391</v>
      </c>
      <c r="B283" s="38" t="str">
        <f t="shared" si="1"/>
        <v/>
      </c>
      <c r="C283" s="40" t="str">
        <f t="shared" si="2"/>
        <v>Beryl Ward</v>
      </c>
      <c r="D283" s="38" t="s">
        <v>28</v>
      </c>
      <c r="E283" s="38" t="s">
        <v>391</v>
      </c>
      <c r="F283" s="37" t="s">
        <v>4504</v>
      </c>
      <c r="G283" s="37" t="s">
        <v>743</v>
      </c>
    </row>
    <row r="284">
      <c r="A284" s="37" t="s">
        <v>4505</v>
      </c>
      <c r="B284" s="40" t="str">
        <f t="shared" si="1"/>
        <v>[143]</v>
      </c>
      <c r="C284" s="38" t="str">
        <f t="shared" si="2"/>
        <v/>
      </c>
      <c r="D284" s="38" t="s">
        <v>4505</v>
      </c>
      <c r="E284" s="38" t="s">
        <v>28</v>
      </c>
      <c r="F284" s="37" t="s">
        <v>4506</v>
      </c>
      <c r="G284" s="37" t="s">
        <v>743</v>
      </c>
    </row>
    <row r="285">
      <c r="A285" s="37" t="s">
        <v>2270</v>
      </c>
      <c r="B285" s="38" t="str">
        <f t="shared" si="1"/>
        <v/>
      </c>
      <c r="C285" s="40" t="str">
        <f t="shared" si="2"/>
        <v>REMOVED</v>
      </c>
      <c r="D285" s="38" t="s">
        <v>28</v>
      </c>
      <c r="E285" s="38" t="s">
        <v>2270</v>
      </c>
      <c r="F285" s="37" t="s">
        <v>4507</v>
      </c>
      <c r="G285" s="37" t="s">
        <v>725</v>
      </c>
    </row>
    <row r="286">
      <c r="A286" s="37" t="s">
        <v>4508</v>
      </c>
      <c r="B286" s="40" t="str">
        <f t="shared" si="1"/>
        <v>[144]</v>
      </c>
      <c r="C286" s="38" t="str">
        <f t="shared" si="2"/>
        <v/>
      </c>
      <c r="D286" s="38" t="s">
        <v>4508</v>
      </c>
      <c r="E286" s="38" t="s">
        <v>28</v>
      </c>
      <c r="F286" s="37" t="s">
        <v>4509</v>
      </c>
      <c r="G286" s="37" t="s">
        <v>725</v>
      </c>
    </row>
    <row r="287">
      <c r="A287" s="37" t="s">
        <v>4284</v>
      </c>
      <c r="B287" s="38" t="str">
        <f t="shared" si="1"/>
        <v/>
      </c>
      <c r="C287" s="40" t="str">
        <f t="shared" si="2"/>
        <v>Beryl Bridge</v>
      </c>
      <c r="D287" s="38" t="s">
        <v>28</v>
      </c>
      <c r="E287" s="38" t="s">
        <v>4284</v>
      </c>
      <c r="F287" s="37" t="s">
        <v>4510</v>
      </c>
      <c r="G287" s="37" t="s">
        <v>746</v>
      </c>
    </row>
    <row r="288">
      <c r="A288" s="37" t="s">
        <v>4511</v>
      </c>
      <c r="B288" s="40" t="str">
        <f t="shared" si="1"/>
        <v>[146]</v>
      </c>
      <c r="C288" s="38" t="str">
        <f t="shared" si="2"/>
        <v/>
      </c>
      <c r="D288" s="38" t="s">
        <v>4511</v>
      </c>
      <c r="E288" s="38" t="s">
        <v>28</v>
      </c>
      <c r="F288" s="37" t="s">
        <v>4512</v>
      </c>
      <c r="G288" s="37" t="s">
        <v>4513</v>
      </c>
    </row>
    <row r="289">
      <c r="A289" s="37" t="s">
        <v>4286</v>
      </c>
      <c r="B289" s="38" t="str">
        <f t="shared" si="1"/>
        <v/>
      </c>
      <c r="C289" s="40" t="str">
        <f t="shared" si="2"/>
        <v>Abandoned Power Plant</v>
      </c>
      <c r="D289" s="38" t="s">
        <v>28</v>
      </c>
      <c r="E289" s="38" t="s">
        <v>4286</v>
      </c>
      <c r="F289" s="37" t="s">
        <v>4514</v>
      </c>
      <c r="G289" s="37" t="s">
        <v>4515</v>
      </c>
    </row>
    <row r="290">
      <c r="A290" s="37" t="s">
        <v>4516</v>
      </c>
      <c r="B290" s="40" t="str">
        <f t="shared" si="1"/>
        <v>[147]</v>
      </c>
      <c r="C290" s="38" t="str">
        <f t="shared" si="2"/>
        <v/>
      </c>
      <c r="D290" s="38" t="s">
        <v>4516</v>
      </c>
      <c r="E290" s="38" t="s">
        <v>28</v>
      </c>
      <c r="F290" s="37" t="s">
        <v>4517</v>
      </c>
      <c r="G290" s="37" t="s">
        <v>4518</v>
      </c>
    </row>
    <row r="291">
      <c r="A291" s="37" t="s">
        <v>2270</v>
      </c>
      <c r="B291" s="38" t="str">
        <f t="shared" si="1"/>
        <v/>
      </c>
      <c r="C291" s="40" t="str">
        <f t="shared" si="2"/>
        <v>REMOVED</v>
      </c>
      <c r="D291" s="38" t="s">
        <v>28</v>
      </c>
      <c r="E291" s="38" t="s">
        <v>2270</v>
      </c>
      <c r="F291" s="37" t="s">
        <v>4519</v>
      </c>
      <c r="G291" s="37" t="s">
        <v>4518</v>
      </c>
    </row>
    <row r="292">
      <c r="A292" s="37" t="s">
        <v>4520</v>
      </c>
      <c r="B292" s="40" t="str">
        <f t="shared" si="1"/>
        <v>[149]</v>
      </c>
      <c r="C292" s="38" t="str">
        <f t="shared" si="2"/>
        <v/>
      </c>
      <c r="D292" s="38" t="s">
        <v>4520</v>
      </c>
      <c r="E292" s="38" t="s">
        <v>28</v>
      </c>
      <c r="F292" s="37" t="s">
        <v>4521</v>
      </c>
      <c r="G292" s="37" t="s">
        <v>4522</v>
      </c>
    </row>
    <row r="293">
      <c r="A293" s="37" t="s">
        <v>391</v>
      </c>
      <c r="B293" s="38" t="str">
        <f t="shared" si="1"/>
        <v/>
      </c>
      <c r="C293" s="40" t="str">
        <f t="shared" si="2"/>
        <v>Beryl Ward</v>
      </c>
      <c r="D293" s="38" t="s">
        <v>28</v>
      </c>
      <c r="E293" s="38" t="s">
        <v>391</v>
      </c>
      <c r="F293" s="37" t="s">
        <v>4523</v>
      </c>
      <c r="G293" s="37" t="s">
        <v>4522</v>
      </c>
    </row>
    <row r="294">
      <c r="A294" s="37" t="s">
        <v>4524</v>
      </c>
      <c r="B294" s="40" t="str">
        <f t="shared" si="1"/>
        <v>[150]</v>
      </c>
      <c r="C294" s="38" t="str">
        <f t="shared" si="2"/>
        <v/>
      </c>
      <c r="D294" s="38" t="s">
        <v>4524</v>
      </c>
      <c r="E294" s="38" t="s">
        <v>28</v>
      </c>
      <c r="F294" s="37" t="s">
        <v>4525</v>
      </c>
      <c r="G294" s="37" t="s">
        <v>4526</v>
      </c>
    </row>
    <row r="295">
      <c r="A295" s="37" t="s">
        <v>356</v>
      </c>
      <c r="B295" s="38" t="str">
        <f t="shared" si="1"/>
        <v/>
      </c>
      <c r="C295" s="40" t="str">
        <f t="shared" si="2"/>
        <v>Rhodochrine Jungle</v>
      </c>
      <c r="D295" s="38" t="s">
        <v>28</v>
      </c>
      <c r="E295" s="38" t="s">
        <v>356</v>
      </c>
      <c r="F295" s="37" t="s">
        <v>4527</v>
      </c>
      <c r="G295" s="37" t="s">
        <v>2270</v>
      </c>
    </row>
    <row r="296">
      <c r="A296" s="37" t="s">
        <v>4528</v>
      </c>
      <c r="B296" s="40" t="str">
        <f t="shared" si="1"/>
        <v>[151]</v>
      </c>
      <c r="C296" s="38" t="str">
        <f t="shared" si="2"/>
        <v/>
      </c>
      <c r="D296" s="38" t="s">
        <v>4528</v>
      </c>
      <c r="E296" s="38" t="s">
        <v>28</v>
      </c>
      <c r="F296" s="37" t="s">
        <v>4529</v>
      </c>
      <c r="G296" s="37" t="s">
        <v>2270</v>
      </c>
    </row>
    <row r="297">
      <c r="A297" s="37" t="s">
        <v>391</v>
      </c>
      <c r="B297" s="38" t="str">
        <f t="shared" si="1"/>
        <v/>
      </c>
      <c r="C297" s="40" t="str">
        <f t="shared" si="2"/>
        <v>Beryl Ward</v>
      </c>
      <c r="D297" s="38" t="s">
        <v>28</v>
      </c>
      <c r="E297" s="38" t="s">
        <v>391</v>
      </c>
      <c r="F297" s="37" t="s">
        <v>4530</v>
      </c>
      <c r="G297" s="37" t="s">
        <v>4518</v>
      </c>
    </row>
    <row r="298">
      <c r="A298" s="37" t="s">
        <v>4531</v>
      </c>
      <c r="B298" s="40" t="str">
        <f t="shared" si="1"/>
        <v>[152]</v>
      </c>
      <c r="C298" s="38" t="str">
        <f t="shared" si="2"/>
        <v/>
      </c>
      <c r="D298" s="38" t="s">
        <v>4531</v>
      </c>
      <c r="E298" s="38" t="s">
        <v>28</v>
      </c>
      <c r="F298" s="37" t="s">
        <v>4532</v>
      </c>
      <c r="G298" s="37" t="s">
        <v>4533</v>
      </c>
    </row>
    <row r="299">
      <c r="A299" s="37" t="s">
        <v>1007</v>
      </c>
      <c r="B299" s="38" t="str">
        <f t="shared" si="1"/>
        <v/>
      </c>
      <c r="C299" s="40" t="str">
        <f t="shared" si="2"/>
        <v>Beryl Cemetery</v>
      </c>
      <c r="D299" s="38" t="s">
        <v>28</v>
      </c>
      <c r="E299" s="38" t="s">
        <v>1007</v>
      </c>
      <c r="F299" s="37" t="s">
        <v>4534</v>
      </c>
      <c r="G299" s="37" t="s">
        <v>4533</v>
      </c>
    </row>
    <row r="300">
      <c r="A300" s="37" t="s">
        <v>4535</v>
      </c>
      <c r="B300" s="40" t="str">
        <f t="shared" si="1"/>
        <v>[153]</v>
      </c>
      <c r="C300" s="38" t="str">
        <f t="shared" si="2"/>
        <v/>
      </c>
      <c r="D300" s="38" t="s">
        <v>4535</v>
      </c>
      <c r="E300" s="38" t="s">
        <v>28</v>
      </c>
      <c r="F300" s="37" t="s">
        <v>4536</v>
      </c>
      <c r="G300" s="37" t="s">
        <v>747</v>
      </c>
    </row>
    <row r="301">
      <c r="A301" s="37" t="s">
        <v>374</v>
      </c>
      <c r="B301" s="38" t="str">
        <f t="shared" si="1"/>
        <v/>
      </c>
      <c r="C301" s="40" t="str">
        <f t="shared" si="2"/>
        <v>The Underroot</v>
      </c>
      <c r="D301" s="38" t="s">
        <v>28</v>
      </c>
      <c r="E301" s="38" t="s">
        <v>374</v>
      </c>
      <c r="F301" s="37" t="s">
        <v>4537</v>
      </c>
      <c r="G301" s="37" t="s">
        <v>747</v>
      </c>
    </row>
    <row r="302">
      <c r="A302" s="37" t="s">
        <v>4538</v>
      </c>
      <c r="B302" s="40" t="str">
        <f t="shared" si="1"/>
        <v>[154]</v>
      </c>
      <c r="C302" s="38" t="str">
        <f t="shared" si="2"/>
        <v/>
      </c>
      <c r="D302" s="38" t="s">
        <v>4538</v>
      </c>
      <c r="E302" s="38" t="s">
        <v>28</v>
      </c>
      <c r="F302" s="37" t="s">
        <v>4539</v>
      </c>
      <c r="G302" s="37" t="s">
        <v>747</v>
      </c>
    </row>
    <row r="303">
      <c r="A303" s="37" t="s">
        <v>356</v>
      </c>
      <c r="B303" s="38" t="str">
        <f t="shared" si="1"/>
        <v/>
      </c>
      <c r="C303" s="40" t="str">
        <f t="shared" si="2"/>
        <v>Rhodochrine Jungle</v>
      </c>
      <c r="D303" s="38" t="s">
        <v>28</v>
      </c>
      <c r="E303" s="38" t="s">
        <v>356</v>
      </c>
      <c r="F303" s="37" t="s">
        <v>4540</v>
      </c>
      <c r="G303" s="37" t="s">
        <v>747</v>
      </c>
    </row>
    <row r="304">
      <c r="A304" s="37" t="s">
        <v>4541</v>
      </c>
      <c r="B304" s="40" t="str">
        <f t="shared" si="1"/>
        <v>[155]</v>
      </c>
      <c r="C304" s="38" t="str">
        <f t="shared" si="2"/>
        <v/>
      </c>
      <c r="D304" s="38" t="s">
        <v>4541</v>
      </c>
      <c r="E304" s="38" t="s">
        <v>28</v>
      </c>
      <c r="F304" s="37" t="s">
        <v>4542</v>
      </c>
      <c r="G304" s="37" t="s">
        <v>747</v>
      </c>
    </row>
    <row r="305">
      <c r="A305" s="37" t="s">
        <v>391</v>
      </c>
      <c r="B305" s="38" t="str">
        <f t="shared" si="1"/>
        <v/>
      </c>
      <c r="C305" s="40" t="str">
        <f t="shared" si="2"/>
        <v>Beryl Ward</v>
      </c>
      <c r="D305" s="38" t="s">
        <v>28</v>
      </c>
      <c r="E305" s="38" t="s">
        <v>391</v>
      </c>
      <c r="F305" s="37" t="s">
        <v>4543</v>
      </c>
      <c r="G305" s="37" t="s">
        <v>4544</v>
      </c>
    </row>
    <row r="306">
      <c r="A306" s="37" t="s">
        <v>4545</v>
      </c>
      <c r="B306" s="40" t="str">
        <f t="shared" si="1"/>
        <v>[156]</v>
      </c>
      <c r="C306" s="38" t="str">
        <f t="shared" si="2"/>
        <v/>
      </c>
      <c r="D306" s="38" t="s">
        <v>4545</v>
      </c>
      <c r="E306" s="38" t="s">
        <v>28</v>
      </c>
      <c r="F306" s="37" t="s">
        <v>4546</v>
      </c>
      <c r="G306" s="37" t="s">
        <v>4547</v>
      </c>
    </row>
    <row r="307">
      <c r="A307" s="37" t="s">
        <v>2270</v>
      </c>
      <c r="B307" s="38" t="str">
        <f t="shared" si="1"/>
        <v/>
      </c>
      <c r="C307" s="40" t="str">
        <f t="shared" si="2"/>
        <v>REMOVED</v>
      </c>
      <c r="D307" s="38" t="s">
        <v>28</v>
      </c>
      <c r="E307" s="38" t="s">
        <v>2270</v>
      </c>
      <c r="F307" s="37" t="s">
        <v>4548</v>
      </c>
      <c r="G307" s="37" t="s">
        <v>4518</v>
      </c>
    </row>
    <row r="308">
      <c r="A308" s="37" t="s">
        <v>4549</v>
      </c>
      <c r="B308" s="40" t="str">
        <f t="shared" si="1"/>
        <v>[157]</v>
      </c>
      <c r="C308" s="38" t="str">
        <f t="shared" si="2"/>
        <v/>
      </c>
      <c r="D308" s="38" t="s">
        <v>4549</v>
      </c>
      <c r="E308" s="38" t="s">
        <v>28</v>
      </c>
      <c r="F308" s="37" t="s">
        <v>4550</v>
      </c>
      <c r="G308" s="37" t="s">
        <v>4513</v>
      </c>
    </row>
    <row r="309">
      <c r="A309" s="37" t="s">
        <v>391</v>
      </c>
      <c r="B309" s="38" t="str">
        <f t="shared" si="1"/>
        <v/>
      </c>
      <c r="C309" s="40" t="str">
        <f t="shared" si="2"/>
        <v>Beryl Ward</v>
      </c>
      <c r="D309" s="38" t="s">
        <v>28</v>
      </c>
      <c r="E309" s="38" t="s">
        <v>391</v>
      </c>
      <c r="F309" s="37" t="s">
        <v>4551</v>
      </c>
      <c r="G309" s="37" t="s">
        <v>4513</v>
      </c>
    </row>
    <row r="310">
      <c r="A310" s="37" t="s">
        <v>4552</v>
      </c>
      <c r="B310" s="40" t="str">
        <f t="shared" si="1"/>
        <v>[158]</v>
      </c>
      <c r="C310" s="38" t="str">
        <f t="shared" si="2"/>
        <v/>
      </c>
      <c r="D310" s="38" t="s">
        <v>4552</v>
      </c>
      <c r="E310" s="38" t="s">
        <v>28</v>
      </c>
      <c r="F310" s="37" t="s">
        <v>4553</v>
      </c>
      <c r="G310" s="37" t="s">
        <v>4513</v>
      </c>
    </row>
    <row r="311">
      <c r="A311" s="37" t="s">
        <v>391</v>
      </c>
      <c r="B311" s="38" t="str">
        <f t="shared" si="1"/>
        <v/>
      </c>
      <c r="C311" s="40" t="str">
        <f t="shared" si="2"/>
        <v>Beryl Ward</v>
      </c>
      <c r="D311" s="38" t="s">
        <v>28</v>
      </c>
      <c r="E311" s="38" t="s">
        <v>391</v>
      </c>
      <c r="F311" s="37" t="s">
        <v>4554</v>
      </c>
      <c r="G311" s="37" t="s">
        <v>4513</v>
      </c>
    </row>
    <row r="312">
      <c r="A312" s="37" t="s">
        <v>4555</v>
      </c>
      <c r="B312" s="40" t="str">
        <f t="shared" si="1"/>
        <v>[159]</v>
      </c>
      <c r="C312" s="38" t="str">
        <f t="shared" si="2"/>
        <v/>
      </c>
      <c r="D312" s="38" t="s">
        <v>4555</v>
      </c>
      <c r="E312" s="38" t="s">
        <v>28</v>
      </c>
      <c r="F312" s="37" t="s">
        <v>4556</v>
      </c>
      <c r="G312" s="37" t="s">
        <v>4513</v>
      </c>
    </row>
    <row r="313">
      <c r="A313" s="37" t="s">
        <v>4305</v>
      </c>
      <c r="B313" s="38" t="str">
        <f t="shared" si="1"/>
        <v/>
      </c>
      <c r="C313" s="40" t="str">
        <f t="shared" si="2"/>
        <v>Beryl Pokemon Center</v>
      </c>
      <c r="D313" s="38" t="s">
        <v>28</v>
      </c>
      <c r="E313" s="38" t="s">
        <v>4305</v>
      </c>
      <c r="F313" s="37" t="s">
        <v>4557</v>
      </c>
      <c r="G313" s="37" t="s">
        <v>4513</v>
      </c>
    </row>
    <row r="314">
      <c r="A314" s="37" t="s">
        <v>4558</v>
      </c>
      <c r="B314" s="40" t="str">
        <f t="shared" si="1"/>
        <v>[160]</v>
      </c>
      <c r="C314" s="38" t="str">
        <f t="shared" si="2"/>
        <v/>
      </c>
      <c r="D314" s="38" t="s">
        <v>4558</v>
      </c>
      <c r="E314" s="38" t="s">
        <v>28</v>
      </c>
      <c r="F314" s="37" t="s">
        <v>4559</v>
      </c>
      <c r="G314" s="37" t="s">
        <v>519</v>
      </c>
    </row>
    <row r="315">
      <c r="A315" s="37" t="s">
        <v>4308</v>
      </c>
      <c r="B315" s="38" t="str">
        <f t="shared" si="1"/>
        <v/>
      </c>
      <c r="C315" s="40" t="str">
        <f t="shared" si="2"/>
        <v>Beryl PokeMart</v>
      </c>
      <c r="D315" s="38" t="s">
        <v>28</v>
      </c>
      <c r="E315" s="38" t="s">
        <v>4308</v>
      </c>
      <c r="F315" s="37" t="s">
        <v>4560</v>
      </c>
      <c r="G315" s="37" t="s">
        <v>519</v>
      </c>
    </row>
    <row r="316">
      <c r="A316" s="37" t="s">
        <v>4561</v>
      </c>
      <c r="B316" s="40" t="str">
        <f t="shared" si="1"/>
        <v>[161]</v>
      </c>
      <c r="C316" s="38" t="str">
        <f t="shared" si="2"/>
        <v/>
      </c>
      <c r="D316" s="38" t="s">
        <v>4561</v>
      </c>
      <c r="E316" s="38" t="s">
        <v>28</v>
      </c>
      <c r="F316" s="37" t="s">
        <v>4562</v>
      </c>
      <c r="G316" s="37" t="s">
        <v>4563</v>
      </c>
    </row>
    <row r="317">
      <c r="A317" s="37" t="s">
        <v>391</v>
      </c>
      <c r="B317" s="38" t="str">
        <f t="shared" si="1"/>
        <v/>
      </c>
      <c r="C317" s="40" t="str">
        <f t="shared" si="2"/>
        <v>Beryl Ward</v>
      </c>
      <c r="D317" s="38" t="s">
        <v>28</v>
      </c>
      <c r="E317" s="38" t="s">
        <v>391</v>
      </c>
      <c r="F317" s="37" t="s">
        <v>4564</v>
      </c>
      <c r="G317" s="37" t="s">
        <v>776</v>
      </c>
    </row>
    <row r="318">
      <c r="A318" s="37" t="s">
        <v>4565</v>
      </c>
      <c r="B318" s="40" t="str">
        <f t="shared" si="1"/>
        <v>[162]</v>
      </c>
      <c r="C318" s="38" t="str">
        <f t="shared" si="2"/>
        <v/>
      </c>
      <c r="D318" s="38" t="s">
        <v>4565</v>
      </c>
      <c r="E318" s="38" t="s">
        <v>28</v>
      </c>
      <c r="F318" s="37" t="s">
        <v>4566</v>
      </c>
      <c r="G318" s="37" t="s">
        <v>776</v>
      </c>
    </row>
    <row r="319">
      <c r="A319" s="37" t="s">
        <v>4312</v>
      </c>
      <c r="B319" s="38" t="str">
        <f t="shared" si="1"/>
        <v/>
      </c>
      <c r="C319" s="40" t="str">
        <f t="shared" si="2"/>
        <v>Beryl Gym</v>
      </c>
      <c r="D319" s="38" t="s">
        <v>28</v>
      </c>
      <c r="E319" s="38" t="s">
        <v>4312</v>
      </c>
      <c r="F319" s="37" t="s">
        <v>4567</v>
      </c>
      <c r="G319" s="37" t="s">
        <v>776</v>
      </c>
    </row>
    <row r="320">
      <c r="A320" s="37" t="s">
        <v>4568</v>
      </c>
      <c r="B320" s="40" t="str">
        <f t="shared" si="1"/>
        <v>[163]</v>
      </c>
      <c r="C320" s="38" t="str">
        <f t="shared" si="2"/>
        <v/>
      </c>
      <c r="D320" s="38" t="s">
        <v>4568</v>
      </c>
      <c r="E320" s="38" t="s">
        <v>28</v>
      </c>
      <c r="F320" s="37" t="s">
        <v>4569</v>
      </c>
      <c r="G320" s="37" t="s">
        <v>4570</v>
      </c>
    </row>
    <row r="321">
      <c r="A321" s="37" t="s">
        <v>4312</v>
      </c>
      <c r="B321" s="38" t="str">
        <f t="shared" si="1"/>
        <v/>
      </c>
      <c r="C321" s="40" t="str">
        <f t="shared" si="2"/>
        <v>Beryl Gym</v>
      </c>
      <c r="D321" s="38" t="s">
        <v>28</v>
      </c>
      <c r="E321" s="38" t="s">
        <v>4312</v>
      </c>
      <c r="F321" s="37" t="s">
        <v>4571</v>
      </c>
      <c r="G321" s="37" t="s">
        <v>4572</v>
      </c>
    </row>
    <row r="322">
      <c r="A322" s="37" t="s">
        <v>4573</v>
      </c>
      <c r="B322" s="40" t="str">
        <f t="shared" si="1"/>
        <v>[164]</v>
      </c>
      <c r="C322" s="38" t="str">
        <f t="shared" si="2"/>
        <v/>
      </c>
      <c r="D322" s="38" t="s">
        <v>4573</v>
      </c>
      <c r="E322" s="38" t="s">
        <v>28</v>
      </c>
      <c r="F322" s="37" t="s">
        <v>4574</v>
      </c>
      <c r="G322" s="37" t="s">
        <v>794</v>
      </c>
    </row>
    <row r="323">
      <c r="A323" s="37" t="s">
        <v>3874</v>
      </c>
      <c r="B323" s="38" t="str">
        <f t="shared" si="1"/>
        <v/>
      </c>
      <c r="C323" s="40" t="str">
        <f t="shared" si="2"/>
        <v>North Obsidia Ward</v>
      </c>
      <c r="D323" s="38" t="s">
        <v>28</v>
      </c>
      <c r="E323" s="38" t="s">
        <v>3874</v>
      </c>
      <c r="F323" s="37" t="s">
        <v>4575</v>
      </c>
      <c r="G323" s="37" t="s">
        <v>794</v>
      </c>
    </row>
    <row r="324">
      <c r="A324" s="37" t="s">
        <v>4576</v>
      </c>
      <c r="B324" s="40" t="str">
        <f t="shared" si="1"/>
        <v>[165]</v>
      </c>
      <c r="C324" s="38" t="str">
        <f t="shared" si="2"/>
        <v/>
      </c>
      <c r="D324" s="38" t="s">
        <v>4576</v>
      </c>
      <c r="E324" s="38" t="s">
        <v>28</v>
      </c>
      <c r="F324" s="37" t="s">
        <v>4577</v>
      </c>
      <c r="G324" s="37" t="s">
        <v>794</v>
      </c>
    </row>
    <row r="325">
      <c r="A325" s="37" t="s">
        <v>415</v>
      </c>
      <c r="B325" s="38" t="str">
        <f t="shared" si="1"/>
        <v/>
      </c>
      <c r="C325" s="40" t="str">
        <f t="shared" si="2"/>
        <v>North Obsidia Alleyway</v>
      </c>
      <c r="D325" s="38" t="s">
        <v>28</v>
      </c>
      <c r="E325" s="38" t="s">
        <v>415</v>
      </c>
      <c r="F325" s="37" t="s">
        <v>4578</v>
      </c>
      <c r="G325" s="37" t="s">
        <v>794</v>
      </c>
    </row>
    <row r="326">
      <c r="A326" s="37" t="s">
        <v>4579</v>
      </c>
      <c r="B326" s="40" t="str">
        <f t="shared" si="1"/>
        <v>[166]</v>
      </c>
      <c r="C326" s="38" t="str">
        <f t="shared" si="2"/>
        <v/>
      </c>
      <c r="D326" s="38" t="s">
        <v>4579</v>
      </c>
      <c r="E326" s="38" t="s">
        <v>28</v>
      </c>
      <c r="F326" s="37" t="s">
        <v>4580</v>
      </c>
      <c r="G326" s="37" t="s">
        <v>797</v>
      </c>
    </row>
    <row r="327">
      <c r="A327" s="37" t="s">
        <v>4319</v>
      </c>
      <c r="B327" s="38" t="str">
        <f t="shared" si="1"/>
        <v/>
      </c>
      <c r="C327" s="40" t="str">
        <f t="shared" si="2"/>
        <v>Lapis Pokemon Center</v>
      </c>
      <c r="D327" s="38" t="s">
        <v>28</v>
      </c>
      <c r="E327" s="38" t="s">
        <v>4319</v>
      </c>
      <c r="F327" s="37" t="s">
        <v>4581</v>
      </c>
      <c r="G327" s="37" t="s">
        <v>797</v>
      </c>
    </row>
    <row r="328">
      <c r="A328" s="37" t="s">
        <v>4582</v>
      </c>
      <c r="B328" s="40" t="str">
        <f t="shared" si="1"/>
        <v>[167]</v>
      </c>
      <c r="C328" s="38" t="str">
        <f t="shared" si="2"/>
        <v/>
      </c>
      <c r="D328" s="38" t="s">
        <v>4582</v>
      </c>
      <c r="E328" s="38" t="s">
        <v>28</v>
      </c>
      <c r="F328" s="37" t="s">
        <v>4583</v>
      </c>
      <c r="G328" s="37" t="s">
        <v>797</v>
      </c>
    </row>
    <row r="329">
      <c r="A329" s="37" t="s">
        <v>4321</v>
      </c>
      <c r="B329" s="38" t="str">
        <f t="shared" si="1"/>
        <v/>
      </c>
      <c r="C329" s="40" t="str">
        <f t="shared" si="2"/>
        <v>Lapis Luxury Cycle</v>
      </c>
      <c r="D329" s="38" t="s">
        <v>28</v>
      </c>
      <c r="E329" s="38" t="s">
        <v>4321</v>
      </c>
      <c r="F329" s="37" t="s">
        <v>4584</v>
      </c>
      <c r="G329" s="37" t="s">
        <v>797</v>
      </c>
    </row>
    <row r="330">
      <c r="A330" s="37" t="s">
        <v>4585</v>
      </c>
      <c r="B330" s="40" t="str">
        <f t="shared" si="1"/>
        <v>[168]</v>
      </c>
      <c r="C330" s="38" t="str">
        <f t="shared" si="2"/>
        <v/>
      </c>
      <c r="D330" s="38" t="s">
        <v>4585</v>
      </c>
      <c r="E330" s="38" t="s">
        <v>28</v>
      </c>
      <c r="F330" s="37" t="s">
        <v>4586</v>
      </c>
      <c r="G330" s="37" t="s">
        <v>797</v>
      </c>
    </row>
    <row r="331">
      <c r="A331" s="37" t="s">
        <v>418</v>
      </c>
      <c r="B331" s="38" t="str">
        <f t="shared" si="1"/>
        <v/>
      </c>
      <c r="C331" s="40" t="str">
        <f t="shared" si="2"/>
        <v>Lapis Ward</v>
      </c>
      <c r="D331" s="38" t="s">
        <v>28</v>
      </c>
      <c r="E331" s="38" t="s">
        <v>418</v>
      </c>
      <c r="F331" s="37" t="s">
        <v>4587</v>
      </c>
      <c r="G331" s="37" t="s">
        <v>797</v>
      </c>
    </row>
    <row r="332">
      <c r="A332" s="37" t="s">
        <v>4588</v>
      </c>
      <c r="B332" s="40" t="str">
        <f t="shared" si="1"/>
        <v>[169]</v>
      </c>
      <c r="C332" s="38" t="str">
        <f t="shared" si="2"/>
        <v/>
      </c>
      <c r="D332" s="38" t="s">
        <v>4588</v>
      </c>
      <c r="E332" s="38" t="s">
        <v>28</v>
      </c>
      <c r="F332" s="37" t="s">
        <v>4589</v>
      </c>
      <c r="G332" s="37" t="s">
        <v>797</v>
      </c>
    </row>
    <row r="333">
      <c r="A333" s="37" t="s">
        <v>418</v>
      </c>
      <c r="B333" s="38" t="str">
        <f t="shared" si="1"/>
        <v/>
      </c>
      <c r="C333" s="40" t="str">
        <f t="shared" si="2"/>
        <v>Lapis Ward</v>
      </c>
      <c r="D333" s="38" t="s">
        <v>28</v>
      </c>
      <c r="E333" s="38" t="s">
        <v>418</v>
      </c>
      <c r="F333" s="37" t="s">
        <v>3962</v>
      </c>
      <c r="G333" s="37" t="s">
        <v>797</v>
      </c>
    </row>
    <row r="334">
      <c r="A334" s="37" t="s">
        <v>4590</v>
      </c>
      <c r="B334" s="40" t="str">
        <f t="shared" si="1"/>
        <v>[170]</v>
      </c>
      <c r="C334" s="38" t="str">
        <f t="shared" si="2"/>
        <v/>
      </c>
      <c r="D334" s="38" t="s">
        <v>4590</v>
      </c>
      <c r="E334" s="38" t="s">
        <v>28</v>
      </c>
      <c r="F334" s="37" t="s">
        <v>3966</v>
      </c>
      <c r="G334" s="37" t="s">
        <v>797</v>
      </c>
    </row>
    <row r="335">
      <c r="A335" s="37" t="s">
        <v>673</v>
      </c>
      <c r="B335" s="38" t="str">
        <f t="shared" si="1"/>
        <v/>
      </c>
      <c r="C335" s="40" t="str">
        <f t="shared" si="2"/>
        <v>Lapis Alleyway</v>
      </c>
      <c r="D335" s="38" t="s">
        <v>28</v>
      </c>
      <c r="E335" s="38" t="s">
        <v>673</v>
      </c>
      <c r="F335" s="37" t="s">
        <v>3970</v>
      </c>
      <c r="G335" s="37" t="s">
        <v>797</v>
      </c>
    </row>
    <row r="336">
      <c r="A336" s="37" t="s">
        <v>4591</v>
      </c>
      <c r="B336" s="40" t="str">
        <f t="shared" si="1"/>
        <v>[171]</v>
      </c>
      <c r="C336" s="38" t="str">
        <f t="shared" si="2"/>
        <v/>
      </c>
      <c r="D336" s="38" t="s">
        <v>4591</v>
      </c>
      <c r="E336" s="38" t="s">
        <v>28</v>
      </c>
      <c r="F336" s="37" t="s">
        <v>3974</v>
      </c>
      <c r="G336" s="37" t="s">
        <v>797</v>
      </c>
    </row>
    <row r="337">
      <c r="A337" s="37" t="s">
        <v>4327</v>
      </c>
      <c r="B337" s="38" t="str">
        <f t="shared" si="1"/>
        <v/>
      </c>
      <c r="C337" s="40" t="str">
        <f t="shared" si="2"/>
        <v>Lapis PokeMart</v>
      </c>
      <c r="D337" s="38" t="s">
        <v>28</v>
      </c>
      <c r="E337" s="38" t="s">
        <v>4327</v>
      </c>
      <c r="F337" s="37" t="s">
        <v>3978</v>
      </c>
      <c r="G337" s="37" t="s">
        <v>797</v>
      </c>
    </row>
    <row r="338">
      <c r="A338" s="37" t="s">
        <v>4592</v>
      </c>
      <c r="B338" s="40" t="str">
        <f t="shared" si="1"/>
        <v>[173]</v>
      </c>
      <c r="C338" s="38" t="str">
        <f t="shared" si="2"/>
        <v/>
      </c>
      <c r="D338" s="38" t="s">
        <v>4592</v>
      </c>
      <c r="E338" s="38" t="s">
        <v>28</v>
      </c>
      <c r="F338" s="37" t="s">
        <v>4593</v>
      </c>
      <c r="G338" s="37" t="s">
        <v>797</v>
      </c>
    </row>
    <row r="339">
      <c r="A339" s="37" t="s">
        <v>391</v>
      </c>
      <c r="B339" s="38" t="str">
        <f t="shared" si="1"/>
        <v/>
      </c>
      <c r="C339" s="40" t="str">
        <f t="shared" si="2"/>
        <v>Beryl Ward</v>
      </c>
      <c r="D339" s="38" t="s">
        <v>28</v>
      </c>
      <c r="E339" s="38" t="s">
        <v>391</v>
      </c>
      <c r="F339" s="37" t="s">
        <v>3982</v>
      </c>
      <c r="G339" s="37" t="s">
        <v>797</v>
      </c>
    </row>
    <row r="340">
      <c r="A340" s="37" t="s">
        <v>4594</v>
      </c>
      <c r="B340" s="40" t="str">
        <f t="shared" si="1"/>
        <v>[174]</v>
      </c>
      <c r="C340" s="38" t="str">
        <f t="shared" si="2"/>
        <v/>
      </c>
      <c r="D340" s="38" t="s">
        <v>4594</v>
      </c>
      <c r="E340" s="38" t="s">
        <v>28</v>
      </c>
      <c r="F340" s="37" t="s">
        <v>3986</v>
      </c>
      <c r="G340" s="37" t="s">
        <v>797</v>
      </c>
    </row>
    <row r="341">
      <c r="A341" s="37" t="s">
        <v>418</v>
      </c>
      <c r="B341" s="38" t="str">
        <f t="shared" si="1"/>
        <v/>
      </c>
      <c r="C341" s="40" t="str">
        <f t="shared" si="2"/>
        <v>Lapis Ward</v>
      </c>
      <c r="D341" s="38" t="s">
        <v>28</v>
      </c>
      <c r="E341" s="38" t="s">
        <v>418</v>
      </c>
      <c r="F341" s="37" t="s">
        <v>3990</v>
      </c>
      <c r="G341" s="37" t="s">
        <v>797</v>
      </c>
    </row>
    <row r="342">
      <c r="A342" s="37" t="s">
        <v>4595</v>
      </c>
      <c r="B342" s="40" t="str">
        <f t="shared" si="1"/>
        <v>[175]</v>
      </c>
      <c r="C342" s="38" t="str">
        <f t="shared" si="2"/>
        <v/>
      </c>
      <c r="D342" s="38" t="s">
        <v>4595</v>
      </c>
      <c r="E342" s="38" t="s">
        <v>28</v>
      </c>
      <c r="F342" s="37" t="s">
        <v>3994</v>
      </c>
      <c r="G342" s="37" t="s">
        <v>797</v>
      </c>
    </row>
    <row r="343">
      <c r="A343" s="37" t="s">
        <v>4333</v>
      </c>
      <c r="B343" s="38" t="str">
        <f t="shared" si="1"/>
        <v/>
      </c>
      <c r="C343" s="40" t="str">
        <f t="shared" si="2"/>
        <v>Lapis Gym</v>
      </c>
      <c r="D343" s="38" t="s">
        <v>28</v>
      </c>
      <c r="E343" s="38" t="s">
        <v>4333</v>
      </c>
      <c r="F343" s="37" t="s">
        <v>4596</v>
      </c>
      <c r="G343" s="37" t="s">
        <v>797</v>
      </c>
    </row>
    <row r="344">
      <c r="A344" s="37" t="s">
        <v>4597</v>
      </c>
      <c r="B344" s="40" t="str">
        <f t="shared" si="1"/>
        <v>[176]</v>
      </c>
      <c r="C344" s="38" t="str">
        <f t="shared" si="2"/>
        <v/>
      </c>
      <c r="D344" s="38" t="s">
        <v>4597</v>
      </c>
      <c r="E344" s="38" t="s">
        <v>28</v>
      </c>
      <c r="F344" s="37" t="s">
        <v>4598</v>
      </c>
      <c r="G344" s="37" t="s">
        <v>4170</v>
      </c>
    </row>
    <row r="345">
      <c r="A345" s="37" t="s">
        <v>4333</v>
      </c>
      <c r="B345" s="38" t="str">
        <f t="shared" si="1"/>
        <v/>
      </c>
      <c r="C345" s="40" t="str">
        <f t="shared" si="2"/>
        <v>Lapis Gym</v>
      </c>
      <c r="D345" s="38" t="s">
        <v>28</v>
      </c>
      <c r="E345" s="38" t="s">
        <v>4333</v>
      </c>
      <c r="F345" s="37" t="s">
        <v>4599</v>
      </c>
      <c r="G345" s="37" t="s">
        <v>776</v>
      </c>
    </row>
    <row r="346">
      <c r="A346" s="37" t="s">
        <v>4600</v>
      </c>
      <c r="B346" s="40" t="str">
        <f t="shared" si="1"/>
        <v>[177]</v>
      </c>
      <c r="C346" s="38" t="str">
        <f t="shared" si="2"/>
        <v/>
      </c>
      <c r="D346" s="38" t="s">
        <v>4600</v>
      </c>
      <c r="E346" s="38" t="s">
        <v>28</v>
      </c>
      <c r="F346" s="37" t="s">
        <v>4601</v>
      </c>
      <c r="G346" s="37" t="s">
        <v>2270</v>
      </c>
    </row>
    <row r="347">
      <c r="A347" s="37" t="s">
        <v>435</v>
      </c>
      <c r="B347" s="38" t="str">
        <f t="shared" si="1"/>
        <v/>
      </c>
      <c r="C347" s="40" t="str">
        <f t="shared" si="2"/>
        <v>Grand Stairway</v>
      </c>
      <c r="D347" s="38" t="s">
        <v>28</v>
      </c>
      <c r="E347" s="38" t="s">
        <v>435</v>
      </c>
      <c r="F347" s="37" t="s">
        <v>4602</v>
      </c>
      <c r="G347" s="37" t="s">
        <v>1150</v>
      </c>
    </row>
    <row r="348">
      <c r="A348" s="37" t="s">
        <v>4603</v>
      </c>
      <c r="B348" s="40" t="str">
        <f t="shared" si="1"/>
        <v>[178]</v>
      </c>
      <c r="C348" s="38" t="str">
        <f t="shared" si="2"/>
        <v/>
      </c>
      <c r="D348" s="38" t="s">
        <v>4603</v>
      </c>
      <c r="E348" s="38" t="s">
        <v>28</v>
      </c>
      <c r="F348" s="37" t="s">
        <v>4604</v>
      </c>
      <c r="G348" s="37" t="s">
        <v>816</v>
      </c>
    </row>
    <row r="349">
      <c r="A349" s="37" t="s">
        <v>1847</v>
      </c>
      <c r="B349" s="38" t="str">
        <f t="shared" si="1"/>
        <v/>
      </c>
      <c r="C349" s="40" t="str">
        <f t="shared" si="2"/>
        <v>Grand Stairway B1F</v>
      </c>
      <c r="D349" s="38" t="s">
        <v>28</v>
      </c>
      <c r="E349" s="38" t="s">
        <v>1847</v>
      </c>
      <c r="F349" s="37" t="s">
        <v>4605</v>
      </c>
      <c r="G349" s="37" t="s">
        <v>4606</v>
      </c>
    </row>
    <row r="350">
      <c r="A350" s="37" t="s">
        <v>4607</v>
      </c>
      <c r="B350" s="40" t="str">
        <f t="shared" si="1"/>
        <v>[179]</v>
      </c>
      <c r="C350" s="38" t="str">
        <f t="shared" si="2"/>
        <v/>
      </c>
      <c r="D350" s="38" t="s">
        <v>4607</v>
      </c>
      <c r="E350" s="38" t="s">
        <v>28</v>
      </c>
      <c r="F350" s="37" t="s">
        <v>4608</v>
      </c>
      <c r="G350" s="37" t="s">
        <v>4606</v>
      </c>
    </row>
    <row r="351">
      <c r="A351" s="37" t="s">
        <v>1850</v>
      </c>
      <c r="B351" s="38" t="str">
        <f t="shared" si="1"/>
        <v/>
      </c>
      <c r="C351" s="40" t="str">
        <f t="shared" si="2"/>
        <v>Grand Stairway B2F</v>
      </c>
      <c r="D351" s="38" t="s">
        <v>28</v>
      </c>
      <c r="E351" s="38" t="s">
        <v>1850</v>
      </c>
      <c r="F351" s="37" t="s">
        <v>4609</v>
      </c>
      <c r="G351" s="37" t="s">
        <v>821</v>
      </c>
    </row>
    <row r="352">
      <c r="A352" s="37" t="s">
        <v>4610</v>
      </c>
      <c r="B352" s="40" t="str">
        <f t="shared" si="1"/>
        <v>[180]</v>
      </c>
      <c r="C352" s="38" t="str">
        <f t="shared" si="2"/>
        <v/>
      </c>
      <c r="D352" s="38" t="s">
        <v>4610</v>
      </c>
      <c r="E352" s="38" t="s">
        <v>28</v>
      </c>
      <c r="F352" s="37" t="s">
        <v>4611</v>
      </c>
      <c r="G352" s="37" t="s">
        <v>834</v>
      </c>
    </row>
    <row r="353">
      <c r="A353" s="37" t="s">
        <v>1854</v>
      </c>
      <c r="B353" s="38" t="str">
        <f t="shared" si="1"/>
        <v/>
      </c>
      <c r="C353" s="40" t="str">
        <f t="shared" si="2"/>
        <v>Grand Stairway B3F</v>
      </c>
      <c r="D353" s="38" t="s">
        <v>28</v>
      </c>
      <c r="E353" s="38" t="s">
        <v>1854</v>
      </c>
      <c r="F353" s="37" t="s">
        <v>4612</v>
      </c>
      <c r="G353" s="37" t="s">
        <v>821</v>
      </c>
    </row>
    <row r="354">
      <c r="A354" s="37" t="s">
        <v>4613</v>
      </c>
      <c r="B354" s="40" t="str">
        <f t="shared" si="1"/>
        <v>[181]</v>
      </c>
      <c r="C354" s="38" t="str">
        <f t="shared" si="2"/>
        <v/>
      </c>
      <c r="D354" s="38" t="s">
        <v>4613</v>
      </c>
      <c r="E354" s="38" t="s">
        <v>28</v>
      </c>
      <c r="F354" s="37" t="s">
        <v>4614</v>
      </c>
      <c r="G354" s="37" t="s">
        <v>859</v>
      </c>
    </row>
    <row r="355">
      <c r="A355" s="37" t="s">
        <v>4343</v>
      </c>
      <c r="B355" s="38" t="str">
        <f t="shared" si="1"/>
        <v/>
      </c>
      <c r="C355" s="40" t="str">
        <f t="shared" si="2"/>
        <v>Dr. Connal's Orphanage</v>
      </c>
      <c r="D355" s="38" t="s">
        <v>28</v>
      </c>
      <c r="E355" s="38" t="s">
        <v>4343</v>
      </c>
      <c r="F355" s="37" t="s">
        <v>4615</v>
      </c>
      <c r="G355" s="37" t="s">
        <v>4616</v>
      </c>
    </row>
    <row r="356">
      <c r="A356" s="37" t="s">
        <v>4617</v>
      </c>
      <c r="B356" s="40" t="str">
        <f t="shared" si="1"/>
        <v>[182]</v>
      </c>
      <c r="C356" s="38" t="str">
        <f t="shared" si="2"/>
        <v/>
      </c>
      <c r="D356" s="38" t="s">
        <v>4617</v>
      </c>
      <c r="E356" s="38" t="s">
        <v>28</v>
      </c>
      <c r="F356" s="37" t="s">
        <v>4618</v>
      </c>
      <c r="G356" s="37" t="s">
        <v>4619</v>
      </c>
    </row>
    <row r="357">
      <c r="A357" s="37" t="s">
        <v>4333</v>
      </c>
      <c r="B357" s="38" t="str">
        <f t="shared" si="1"/>
        <v/>
      </c>
      <c r="C357" s="40" t="str">
        <f t="shared" si="2"/>
        <v>Lapis Gym</v>
      </c>
      <c r="D357" s="38" t="s">
        <v>28</v>
      </c>
      <c r="E357" s="38" t="s">
        <v>4333</v>
      </c>
      <c r="F357" s="37" t="s">
        <v>3910</v>
      </c>
      <c r="G357" s="37" t="s">
        <v>2079</v>
      </c>
    </row>
    <row r="358">
      <c r="A358" s="37" t="s">
        <v>4620</v>
      </c>
      <c r="B358" s="40" t="str">
        <f t="shared" si="1"/>
        <v>[183]</v>
      </c>
      <c r="C358" s="38" t="str">
        <f t="shared" si="2"/>
        <v/>
      </c>
      <c r="D358" s="38" t="s">
        <v>4620</v>
      </c>
      <c r="E358" s="38" t="s">
        <v>28</v>
      </c>
      <c r="F358" s="37" t="s">
        <v>4621</v>
      </c>
      <c r="G358" s="37" t="s">
        <v>4622</v>
      </c>
    </row>
    <row r="359">
      <c r="A359" s="37" t="s">
        <v>4347</v>
      </c>
      <c r="B359" s="38" t="str">
        <f t="shared" si="1"/>
        <v/>
      </c>
      <c r="C359" s="40" t="str">
        <f t="shared" si="2"/>
        <v>Department Store 4F</v>
      </c>
      <c r="D359" s="38" t="s">
        <v>28</v>
      </c>
      <c r="E359" s="38" t="s">
        <v>4347</v>
      </c>
      <c r="F359" s="37" t="s">
        <v>3918</v>
      </c>
      <c r="G359" s="37" t="s">
        <v>2082</v>
      </c>
    </row>
    <row r="360">
      <c r="A360" s="37" t="s">
        <v>4623</v>
      </c>
      <c r="B360" s="40" t="str">
        <f t="shared" si="1"/>
        <v>[184]</v>
      </c>
      <c r="C360" s="38" t="str">
        <f t="shared" si="2"/>
        <v/>
      </c>
      <c r="D360" s="38" t="s">
        <v>4623</v>
      </c>
      <c r="E360" s="38" t="s">
        <v>28</v>
      </c>
      <c r="F360" s="37" t="s">
        <v>4624</v>
      </c>
      <c r="G360" s="37" t="s">
        <v>185</v>
      </c>
    </row>
    <row r="361">
      <c r="A361" s="37" t="s">
        <v>1857</v>
      </c>
      <c r="B361" s="38" t="str">
        <f t="shared" si="1"/>
        <v/>
      </c>
      <c r="C361" s="40" t="str">
        <f t="shared" si="2"/>
        <v>Beryl Cave 1F</v>
      </c>
      <c r="D361" s="38" t="s">
        <v>28</v>
      </c>
      <c r="E361" s="38" t="s">
        <v>1857</v>
      </c>
      <c r="F361" s="37" t="s">
        <v>4625</v>
      </c>
      <c r="G361" s="37" t="s">
        <v>4626</v>
      </c>
    </row>
    <row r="362">
      <c r="A362" s="37" t="s">
        <v>4627</v>
      </c>
      <c r="B362" s="40" t="str">
        <f t="shared" si="1"/>
        <v>[185]</v>
      </c>
      <c r="C362" s="38" t="str">
        <f t="shared" si="2"/>
        <v/>
      </c>
      <c r="D362" s="38" t="s">
        <v>4627</v>
      </c>
      <c r="E362" s="38" t="s">
        <v>28</v>
      </c>
      <c r="F362" s="37" t="s">
        <v>4628</v>
      </c>
      <c r="G362" s="37" t="s">
        <v>4312</v>
      </c>
    </row>
    <row r="363">
      <c r="A363" s="37" t="s">
        <v>1861</v>
      </c>
      <c r="B363" s="38" t="str">
        <f t="shared" si="1"/>
        <v/>
      </c>
      <c r="C363" s="40" t="str">
        <f t="shared" si="2"/>
        <v>Beryl Cave B1F</v>
      </c>
      <c r="D363" s="38" t="s">
        <v>28</v>
      </c>
      <c r="E363" s="38" t="s">
        <v>1861</v>
      </c>
      <c r="F363" s="37" t="s">
        <v>3998</v>
      </c>
      <c r="G363" s="37" t="s">
        <v>695</v>
      </c>
    </row>
    <row r="364">
      <c r="A364" s="37" t="s">
        <v>4629</v>
      </c>
      <c r="B364" s="40" t="str">
        <f t="shared" si="1"/>
        <v>[186]</v>
      </c>
      <c r="C364" s="38" t="str">
        <f t="shared" si="2"/>
        <v/>
      </c>
      <c r="D364" s="38" t="s">
        <v>4629</v>
      </c>
      <c r="E364" s="38" t="s">
        <v>28</v>
      </c>
      <c r="F364" s="37" t="s">
        <v>4630</v>
      </c>
      <c r="G364" s="37" t="s">
        <v>834</v>
      </c>
    </row>
    <row r="365">
      <c r="A365" s="37" t="s">
        <v>1865</v>
      </c>
      <c r="B365" s="38" t="str">
        <f t="shared" si="1"/>
        <v/>
      </c>
      <c r="C365" s="40" t="str">
        <f t="shared" si="2"/>
        <v>Beryl Cave B2F</v>
      </c>
      <c r="D365" s="38" t="s">
        <v>28</v>
      </c>
      <c r="E365" s="38" t="s">
        <v>1865</v>
      </c>
      <c r="F365" s="37" t="s">
        <v>3926</v>
      </c>
      <c r="G365" s="37" t="s">
        <v>2088</v>
      </c>
    </row>
    <row r="366">
      <c r="A366" s="37" t="s">
        <v>4631</v>
      </c>
      <c r="B366" s="40" t="str">
        <f t="shared" si="1"/>
        <v>[187]</v>
      </c>
      <c r="C366" s="38" t="str">
        <f t="shared" si="2"/>
        <v/>
      </c>
      <c r="D366" s="38" t="s">
        <v>4631</v>
      </c>
      <c r="E366" s="38" t="s">
        <v>28</v>
      </c>
      <c r="F366" s="37" t="s">
        <v>3931</v>
      </c>
      <c r="G366" s="37" t="s">
        <v>2091</v>
      </c>
    </row>
    <row r="367">
      <c r="A367" s="37" t="s">
        <v>356</v>
      </c>
      <c r="B367" s="38" t="str">
        <f t="shared" si="1"/>
        <v/>
      </c>
      <c r="C367" s="40" t="str">
        <f t="shared" si="2"/>
        <v>Rhodochrine Jungle</v>
      </c>
      <c r="D367" s="38" t="s">
        <v>28</v>
      </c>
      <c r="E367" s="38" t="s">
        <v>356</v>
      </c>
      <c r="F367" s="37" t="s">
        <v>3936</v>
      </c>
      <c r="G367" s="37" t="s">
        <v>2094</v>
      </c>
    </row>
    <row r="368">
      <c r="A368" s="37" t="s">
        <v>4632</v>
      </c>
      <c r="B368" s="40" t="str">
        <f t="shared" si="1"/>
        <v>[190]</v>
      </c>
      <c r="C368" s="38" t="str">
        <f t="shared" si="2"/>
        <v/>
      </c>
      <c r="D368" s="38" t="s">
        <v>4632</v>
      </c>
      <c r="E368" s="38" t="s">
        <v>28</v>
      </c>
      <c r="F368" s="37" t="s">
        <v>3941</v>
      </c>
      <c r="G368" s="37" t="s">
        <v>2097</v>
      </c>
    </row>
    <row r="369">
      <c r="A369" s="37" t="s">
        <v>4343</v>
      </c>
      <c r="B369" s="38" t="str">
        <f t="shared" si="1"/>
        <v/>
      </c>
      <c r="C369" s="40" t="str">
        <f t="shared" si="2"/>
        <v>Dr. Connal's Orphanage</v>
      </c>
      <c r="D369" s="38" t="s">
        <v>28</v>
      </c>
      <c r="E369" s="38" t="s">
        <v>4343</v>
      </c>
      <c r="F369" s="37" t="s">
        <v>3946</v>
      </c>
      <c r="G369" s="37" t="s">
        <v>2100</v>
      </c>
    </row>
    <row r="370">
      <c r="A370" s="37" t="s">
        <v>4633</v>
      </c>
      <c r="B370" s="40" t="str">
        <f t="shared" si="1"/>
        <v>[191]</v>
      </c>
      <c r="C370" s="38" t="str">
        <f t="shared" si="2"/>
        <v/>
      </c>
      <c r="D370" s="38" t="s">
        <v>4633</v>
      </c>
      <c r="E370" s="38" t="s">
        <v>28</v>
      </c>
      <c r="F370" s="37" t="s">
        <v>3951</v>
      </c>
      <c r="G370" s="37" t="s">
        <v>2105</v>
      </c>
    </row>
    <row r="371">
      <c r="A371" s="37" t="s">
        <v>4343</v>
      </c>
      <c r="B371" s="38" t="str">
        <f t="shared" si="1"/>
        <v/>
      </c>
      <c r="C371" s="40" t="str">
        <f t="shared" si="2"/>
        <v>Dr. Connal's Orphanage</v>
      </c>
      <c r="D371" s="38" t="s">
        <v>28</v>
      </c>
      <c r="E371" s="38" t="s">
        <v>4343</v>
      </c>
      <c r="F371" s="37" t="s">
        <v>3955</v>
      </c>
      <c r="G371" s="37" t="s">
        <v>2108</v>
      </c>
    </row>
    <row r="372">
      <c r="A372" s="37" t="s">
        <v>4634</v>
      </c>
      <c r="B372" s="40" t="str">
        <f t="shared" si="1"/>
        <v>[192]</v>
      </c>
      <c r="C372" s="38" t="str">
        <f t="shared" si="2"/>
        <v/>
      </c>
      <c r="D372" s="38" t="s">
        <v>4634</v>
      </c>
      <c r="E372" s="38" t="s">
        <v>28</v>
      </c>
      <c r="F372" s="37" t="s">
        <v>3959</v>
      </c>
      <c r="G372" s="37" t="s">
        <v>2111</v>
      </c>
    </row>
    <row r="373">
      <c r="A373" s="37" t="s">
        <v>4343</v>
      </c>
      <c r="B373" s="38" t="str">
        <f t="shared" si="1"/>
        <v/>
      </c>
      <c r="C373" s="40" t="str">
        <f t="shared" si="2"/>
        <v>Dr. Connal's Orphanage</v>
      </c>
      <c r="D373" s="38" t="s">
        <v>28</v>
      </c>
      <c r="E373" s="38" t="s">
        <v>4343</v>
      </c>
      <c r="F373" s="37" t="s">
        <v>3963</v>
      </c>
      <c r="G373" s="37" t="s">
        <v>2114</v>
      </c>
    </row>
    <row r="374">
      <c r="A374" s="37" t="s">
        <v>4635</v>
      </c>
      <c r="B374" s="40" t="str">
        <f t="shared" si="1"/>
        <v>[193]</v>
      </c>
      <c r="C374" s="38" t="str">
        <f t="shared" si="2"/>
        <v/>
      </c>
      <c r="D374" s="38" t="s">
        <v>4635</v>
      </c>
      <c r="E374" s="38" t="s">
        <v>28</v>
      </c>
      <c r="F374" s="37" t="s">
        <v>3967</v>
      </c>
      <c r="G374" s="37" t="s">
        <v>2117</v>
      </c>
    </row>
    <row r="375">
      <c r="A375" s="37" t="s">
        <v>4343</v>
      </c>
      <c r="B375" s="38" t="str">
        <f t="shared" si="1"/>
        <v/>
      </c>
      <c r="C375" s="40" t="str">
        <f t="shared" si="2"/>
        <v>Dr. Connal's Orphanage</v>
      </c>
      <c r="D375" s="38" t="s">
        <v>28</v>
      </c>
      <c r="E375" s="38" t="s">
        <v>4343</v>
      </c>
      <c r="F375" s="37" t="s">
        <v>3971</v>
      </c>
      <c r="G375" s="37" t="s">
        <v>2120</v>
      </c>
    </row>
    <row r="376">
      <c r="A376" s="37" t="s">
        <v>4636</v>
      </c>
      <c r="B376" s="40" t="str">
        <f t="shared" si="1"/>
        <v>[194]</v>
      </c>
      <c r="C376" s="38" t="str">
        <f t="shared" si="2"/>
        <v/>
      </c>
      <c r="D376" s="38" t="s">
        <v>4636</v>
      </c>
      <c r="E376" s="38" t="s">
        <v>28</v>
      </c>
      <c r="F376" s="37" t="s">
        <v>3975</v>
      </c>
      <c r="G376" s="37" t="s">
        <v>2123</v>
      </c>
    </row>
    <row r="377">
      <c r="A377" s="37" t="s">
        <v>4343</v>
      </c>
      <c r="B377" s="38" t="str">
        <f t="shared" si="1"/>
        <v/>
      </c>
      <c r="C377" s="40" t="str">
        <f t="shared" si="2"/>
        <v>Dr. Connal's Orphanage</v>
      </c>
      <c r="D377" s="38" t="s">
        <v>28</v>
      </c>
      <c r="E377" s="38" t="s">
        <v>4343</v>
      </c>
      <c r="F377" s="37" t="s">
        <v>3979</v>
      </c>
      <c r="G377" s="37" t="s">
        <v>2126</v>
      </c>
    </row>
    <row r="378">
      <c r="A378" s="37" t="s">
        <v>4637</v>
      </c>
      <c r="B378" s="40" t="str">
        <f t="shared" si="1"/>
        <v>[195]</v>
      </c>
      <c r="C378" s="38" t="str">
        <f t="shared" si="2"/>
        <v/>
      </c>
      <c r="D378" s="38" t="s">
        <v>4637</v>
      </c>
      <c r="E378" s="38" t="s">
        <v>28</v>
      </c>
      <c r="F378" s="37" t="s">
        <v>3983</v>
      </c>
      <c r="G378" s="37" t="s">
        <v>2129</v>
      </c>
    </row>
    <row r="379">
      <c r="A379" s="37" t="s">
        <v>4343</v>
      </c>
      <c r="B379" s="38" t="str">
        <f t="shared" si="1"/>
        <v/>
      </c>
      <c r="C379" s="40" t="str">
        <f t="shared" si="2"/>
        <v>Dr. Connal's Orphanage</v>
      </c>
      <c r="D379" s="38" t="s">
        <v>28</v>
      </c>
      <c r="E379" s="38" t="s">
        <v>4343</v>
      </c>
      <c r="F379" s="37" t="s">
        <v>3987</v>
      </c>
      <c r="G379" s="37" t="s">
        <v>2132</v>
      </c>
    </row>
    <row r="380">
      <c r="A380" s="37" t="s">
        <v>4638</v>
      </c>
      <c r="B380" s="40" t="str">
        <f t="shared" si="1"/>
        <v>[196]</v>
      </c>
      <c r="C380" s="38" t="str">
        <f t="shared" si="2"/>
        <v/>
      </c>
      <c r="D380" s="38" t="s">
        <v>4638</v>
      </c>
      <c r="E380" s="38" t="s">
        <v>28</v>
      </c>
      <c r="F380" s="37" t="s">
        <v>4639</v>
      </c>
      <c r="G380" s="37" t="s">
        <v>2166</v>
      </c>
    </row>
    <row r="381">
      <c r="A381" s="37" t="s">
        <v>185</v>
      </c>
      <c r="B381" s="38" t="str">
        <f t="shared" si="1"/>
        <v/>
      </c>
      <c r="C381" s="40" t="str">
        <f t="shared" si="2"/>
        <v>Underground Railnet</v>
      </c>
      <c r="D381" s="38" t="s">
        <v>28</v>
      </c>
      <c r="E381" s="38" t="s">
        <v>185</v>
      </c>
      <c r="F381" s="37" t="s">
        <v>4640</v>
      </c>
      <c r="G381" s="37" t="s">
        <v>2094</v>
      </c>
    </row>
    <row r="382">
      <c r="A382" s="37" t="s">
        <v>4641</v>
      </c>
      <c r="B382" s="40" t="str">
        <f t="shared" si="1"/>
        <v>[197]</v>
      </c>
      <c r="C382" s="38" t="str">
        <f t="shared" si="2"/>
        <v/>
      </c>
      <c r="D382" s="38" t="s">
        <v>4641</v>
      </c>
      <c r="E382" s="38" t="s">
        <v>28</v>
      </c>
      <c r="F382" s="37" t="s">
        <v>3991</v>
      </c>
      <c r="G382" s="37" t="s">
        <v>2079</v>
      </c>
    </row>
    <row r="383">
      <c r="A383" s="37" t="s">
        <v>403</v>
      </c>
      <c r="B383" s="38" t="str">
        <f t="shared" si="1"/>
        <v/>
      </c>
      <c r="C383" s="40" t="str">
        <f t="shared" si="2"/>
        <v>Yureyu Power Plant</v>
      </c>
      <c r="D383" s="38" t="s">
        <v>28</v>
      </c>
      <c r="E383" s="38" t="s">
        <v>403</v>
      </c>
      <c r="F383" s="37" t="s">
        <v>4642</v>
      </c>
      <c r="G383" s="37" t="s">
        <v>2079</v>
      </c>
    </row>
    <row r="384">
      <c r="A384" s="37" t="s">
        <v>4643</v>
      </c>
      <c r="B384" s="40" t="str">
        <f t="shared" si="1"/>
        <v>[198]</v>
      </c>
      <c r="C384" s="38" t="str">
        <f t="shared" si="2"/>
        <v/>
      </c>
      <c r="D384" s="38" t="s">
        <v>4643</v>
      </c>
      <c r="E384" s="38" t="s">
        <v>28</v>
      </c>
      <c r="F384" s="37" t="s">
        <v>4644</v>
      </c>
      <c r="G384" s="37" t="s">
        <v>2079</v>
      </c>
    </row>
    <row r="385">
      <c r="A385" s="37" t="s">
        <v>403</v>
      </c>
      <c r="B385" s="38" t="str">
        <f t="shared" si="1"/>
        <v/>
      </c>
      <c r="C385" s="40" t="str">
        <f t="shared" si="2"/>
        <v>Yureyu Power Plant</v>
      </c>
      <c r="D385" s="38" t="s">
        <v>28</v>
      </c>
      <c r="E385" s="38" t="s">
        <v>403</v>
      </c>
      <c r="F385" s="37" t="s">
        <v>4645</v>
      </c>
      <c r="G385" s="37" t="s">
        <v>2097</v>
      </c>
    </row>
    <row r="386">
      <c r="A386" s="37" t="s">
        <v>4646</v>
      </c>
      <c r="B386" s="40" t="str">
        <f t="shared" si="1"/>
        <v>[199]</v>
      </c>
      <c r="C386" s="38" t="str">
        <f t="shared" si="2"/>
        <v/>
      </c>
      <c r="D386" s="38" t="s">
        <v>4646</v>
      </c>
      <c r="E386" s="38" t="s">
        <v>28</v>
      </c>
      <c r="F386" s="37" t="s">
        <v>4647</v>
      </c>
      <c r="G386" s="37" t="s">
        <v>2100</v>
      </c>
    </row>
    <row r="387">
      <c r="A387" s="37" t="s">
        <v>1751</v>
      </c>
      <c r="B387" s="38" t="str">
        <f t="shared" si="1"/>
        <v/>
      </c>
      <c r="C387" s="40" t="str">
        <f t="shared" si="2"/>
        <v>Pyrous Mountain B1F</v>
      </c>
      <c r="D387" s="38" t="s">
        <v>28</v>
      </c>
      <c r="E387" s="38" t="s">
        <v>1751</v>
      </c>
      <c r="F387" s="37" t="s">
        <v>4648</v>
      </c>
      <c r="G387" s="37" t="s">
        <v>2105</v>
      </c>
    </row>
    <row r="388">
      <c r="A388" s="37" t="s">
        <v>4649</v>
      </c>
      <c r="B388" s="40" t="str">
        <f t="shared" si="1"/>
        <v>[200]</v>
      </c>
      <c r="C388" s="38" t="str">
        <f t="shared" si="2"/>
        <v/>
      </c>
      <c r="D388" s="38" t="s">
        <v>4649</v>
      </c>
      <c r="E388" s="38" t="s">
        <v>28</v>
      </c>
      <c r="F388" s="37" t="s">
        <v>3995</v>
      </c>
      <c r="G388" s="37" t="s">
        <v>2151</v>
      </c>
    </row>
    <row r="389">
      <c r="A389" s="37" t="s">
        <v>4369</v>
      </c>
      <c r="B389" s="38" t="str">
        <f t="shared" si="1"/>
        <v/>
      </c>
      <c r="C389" s="40" t="str">
        <f t="shared" si="2"/>
        <v>Pyrous Mountain B2F</v>
      </c>
      <c r="D389" s="38" t="s">
        <v>28</v>
      </c>
      <c r="E389" s="38" t="s">
        <v>4369</v>
      </c>
      <c r="F389" s="37" t="s">
        <v>4650</v>
      </c>
      <c r="G389" s="37" t="s">
        <v>2111</v>
      </c>
    </row>
    <row r="390">
      <c r="A390" s="37" t="s">
        <v>4651</v>
      </c>
      <c r="B390" s="40" t="str">
        <f t="shared" si="1"/>
        <v>[201]</v>
      </c>
      <c r="C390" s="38" t="str">
        <f t="shared" si="2"/>
        <v/>
      </c>
      <c r="D390" s="38" t="s">
        <v>4651</v>
      </c>
      <c r="E390" s="38" t="s">
        <v>28</v>
      </c>
      <c r="F390" s="37" t="s">
        <v>4652</v>
      </c>
      <c r="G390" s="37" t="s">
        <v>2123</v>
      </c>
    </row>
    <row r="391">
      <c r="A391" s="37" t="s">
        <v>1887</v>
      </c>
      <c r="B391" s="38" t="str">
        <f t="shared" si="1"/>
        <v/>
      </c>
      <c r="C391" s="40" t="str">
        <f t="shared" si="2"/>
        <v>Pyrous Mountain 2F</v>
      </c>
      <c r="D391" s="38" t="s">
        <v>28</v>
      </c>
      <c r="E391" s="38" t="s">
        <v>1887</v>
      </c>
      <c r="F391" s="37" t="s">
        <v>4653</v>
      </c>
      <c r="G391" s="37" t="s">
        <v>2129</v>
      </c>
    </row>
    <row r="392">
      <c r="A392" s="37" t="s">
        <v>4654</v>
      </c>
      <c r="B392" s="40" t="str">
        <f t="shared" si="1"/>
        <v>[202]</v>
      </c>
      <c r="C392" s="38" t="str">
        <f t="shared" si="2"/>
        <v/>
      </c>
      <c r="D392" s="38" t="s">
        <v>4654</v>
      </c>
      <c r="E392" s="38" t="s">
        <v>28</v>
      </c>
      <c r="F392" s="37" t="s">
        <v>4655</v>
      </c>
      <c r="G392" s="37" t="s">
        <v>2132</v>
      </c>
    </row>
    <row r="393">
      <c r="A393" s="37" t="s">
        <v>1887</v>
      </c>
      <c r="B393" s="38" t="str">
        <f t="shared" si="1"/>
        <v/>
      </c>
      <c r="C393" s="40" t="str">
        <f t="shared" si="2"/>
        <v>Pyrous Mountain 2F</v>
      </c>
      <c r="D393" s="38" t="s">
        <v>28</v>
      </c>
      <c r="E393" s="38" t="s">
        <v>1887</v>
      </c>
      <c r="F393" s="37" t="s">
        <v>4656</v>
      </c>
      <c r="G393" s="37" t="s">
        <v>2166</v>
      </c>
    </row>
    <row r="394">
      <c r="A394" s="37" t="s">
        <v>4657</v>
      </c>
      <c r="B394" s="40" t="str">
        <f t="shared" si="1"/>
        <v>[203]</v>
      </c>
      <c r="C394" s="38" t="str">
        <f t="shared" si="2"/>
        <v/>
      </c>
      <c r="D394" s="38" t="s">
        <v>4657</v>
      </c>
      <c r="E394" s="38" t="s">
        <v>28</v>
      </c>
      <c r="F394" s="37" t="s">
        <v>4658</v>
      </c>
      <c r="G394" s="37" t="s">
        <v>2100</v>
      </c>
    </row>
    <row r="395">
      <c r="A395" s="37" t="s">
        <v>1893</v>
      </c>
      <c r="B395" s="38" t="str">
        <f t="shared" si="1"/>
        <v/>
      </c>
      <c r="C395" s="40" t="str">
        <f t="shared" si="2"/>
        <v>Pyrous Mountain 3F</v>
      </c>
      <c r="D395" s="38" t="s">
        <v>28</v>
      </c>
      <c r="E395" s="38" t="s">
        <v>1893</v>
      </c>
      <c r="F395" s="37" t="s">
        <v>4659</v>
      </c>
      <c r="G395" s="37" t="s">
        <v>2105</v>
      </c>
    </row>
    <row r="396">
      <c r="A396" s="37" t="s">
        <v>4660</v>
      </c>
      <c r="B396" s="40" t="str">
        <f t="shared" si="1"/>
        <v>[204]</v>
      </c>
      <c r="C396" s="38" t="str">
        <f t="shared" si="2"/>
        <v/>
      </c>
      <c r="D396" s="38" t="s">
        <v>4660</v>
      </c>
      <c r="E396" s="38" t="s">
        <v>28</v>
      </c>
      <c r="F396" s="37" t="s">
        <v>4661</v>
      </c>
      <c r="G396" s="37" t="s">
        <v>859</v>
      </c>
    </row>
    <row r="397">
      <c r="A397" s="37" t="s">
        <v>1893</v>
      </c>
      <c r="B397" s="38" t="str">
        <f t="shared" si="1"/>
        <v/>
      </c>
      <c r="C397" s="40" t="str">
        <f t="shared" si="2"/>
        <v>Pyrous Mountain 3F</v>
      </c>
      <c r="D397" s="38" t="s">
        <v>28</v>
      </c>
      <c r="E397" s="38" t="s">
        <v>1893</v>
      </c>
      <c r="F397" s="37" t="s">
        <v>4662</v>
      </c>
      <c r="G397" s="37" t="s">
        <v>859</v>
      </c>
    </row>
    <row r="398">
      <c r="A398" s="37" t="s">
        <v>4663</v>
      </c>
      <c r="B398" s="40" t="str">
        <f t="shared" si="1"/>
        <v>[205]</v>
      </c>
      <c r="C398" s="38" t="str">
        <f t="shared" si="2"/>
        <v/>
      </c>
      <c r="D398" s="38" t="s">
        <v>4663</v>
      </c>
      <c r="E398" s="38" t="s">
        <v>28</v>
      </c>
      <c r="F398" s="37" t="s">
        <v>4664</v>
      </c>
      <c r="G398" s="37" t="s">
        <v>4665</v>
      </c>
    </row>
    <row r="399">
      <c r="A399" s="37" t="s">
        <v>4374</v>
      </c>
      <c r="B399" s="38" t="str">
        <f t="shared" si="1"/>
        <v/>
      </c>
      <c r="C399" s="40" t="str">
        <f t="shared" si="2"/>
        <v>Pyrous Mountain 4F</v>
      </c>
      <c r="D399" s="38" t="s">
        <v>28</v>
      </c>
      <c r="E399" s="38" t="s">
        <v>4374</v>
      </c>
      <c r="F399" s="37" t="s">
        <v>4666</v>
      </c>
      <c r="G399" s="37" t="s">
        <v>4665</v>
      </c>
    </row>
    <row r="400">
      <c r="A400" s="37" t="s">
        <v>4667</v>
      </c>
      <c r="B400" s="40" t="str">
        <f t="shared" si="1"/>
        <v>[206]</v>
      </c>
      <c r="C400" s="38" t="str">
        <f t="shared" si="2"/>
        <v/>
      </c>
      <c r="D400" s="38" t="s">
        <v>4667</v>
      </c>
      <c r="E400" s="38" t="s">
        <v>28</v>
      </c>
      <c r="F400" s="37" t="s">
        <v>4668</v>
      </c>
      <c r="G400" s="37" t="s">
        <v>4665</v>
      </c>
    </row>
    <row r="401">
      <c r="A401" s="37" t="s">
        <v>567</v>
      </c>
      <c r="B401" s="38" t="str">
        <f t="shared" si="1"/>
        <v/>
      </c>
      <c r="C401" s="40" t="str">
        <f t="shared" si="2"/>
        <v>Azurine Island</v>
      </c>
      <c r="D401" s="38" t="s">
        <v>28</v>
      </c>
      <c r="E401" s="38" t="s">
        <v>567</v>
      </c>
      <c r="F401" s="37" t="s">
        <v>4669</v>
      </c>
      <c r="G401" s="37" t="s">
        <v>859</v>
      </c>
    </row>
    <row r="402">
      <c r="A402" s="37" t="s">
        <v>4670</v>
      </c>
      <c r="B402" s="40" t="str">
        <f t="shared" si="1"/>
        <v>[207]</v>
      </c>
      <c r="C402" s="38" t="str">
        <f t="shared" si="2"/>
        <v/>
      </c>
      <c r="D402" s="38" t="s">
        <v>4670</v>
      </c>
      <c r="E402" s="38" t="s">
        <v>28</v>
      </c>
      <c r="F402" s="37" t="s">
        <v>4671</v>
      </c>
      <c r="G402" s="37" t="s">
        <v>859</v>
      </c>
    </row>
    <row r="403">
      <c r="A403" s="37" t="s">
        <v>4378</v>
      </c>
      <c r="B403" s="38" t="str">
        <f t="shared" si="1"/>
        <v/>
      </c>
      <c r="C403" s="40" t="str">
        <f t="shared" si="2"/>
        <v>Observation Facility</v>
      </c>
      <c r="D403" s="38" t="s">
        <v>28</v>
      </c>
      <c r="E403" s="38" t="s">
        <v>4378</v>
      </c>
      <c r="F403" s="37" t="s">
        <v>4672</v>
      </c>
      <c r="G403" s="37" t="s">
        <v>859</v>
      </c>
    </row>
    <row r="404">
      <c r="A404" s="37" t="s">
        <v>4673</v>
      </c>
      <c r="B404" s="40" t="str">
        <f t="shared" si="1"/>
        <v>[208]</v>
      </c>
      <c r="C404" s="38" t="str">
        <f t="shared" si="2"/>
        <v/>
      </c>
      <c r="D404" s="38" t="s">
        <v>4673</v>
      </c>
      <c r="E404" s="38" t="s">
        <v>28</v>
      </c>
      <c r="F404" s="37" t="s">
        <v>4674</v>
      </c>
      <c r="G404" s="37" t="s">
        <v>869</v>
      </c>
    </row>
    <row r="405">
      <c r="A405" s="37" t="s">
        <v>4378</v>
      </c>
      <c r="B405" s="38" t="str">
        <f t="shared" si="1"/>
        <v/>
      </c>
      <c r="C405" s="40" t="str">
        <f t="shared" si="2"/>
        <v>Observation Facility</v>
      </c>
      <c r="D405" s="38" t="s">
        <v>28</v>
      </c>
      <c r="E405" s="38" t="s">
        <v>4378</v>
      </c>
      <c r="F405" s="37" t="s">
        <v>4675</v>
      </c>
      <c r="G405" s="37" t="s">
        <v>873</v>
      </c>
    </row>
    <row r="406">
      <c r="A406" s="37" t="s">
        <v>4676</v>
      </c>
      <c r="B406" s="40" t="str">
        <f t="shared" si="1"/>
        <v>[209]</v>
      </c>
      <c r="C406" s="38" t="str">
        <f t="shared" si="2"/>
        <v/>
      </c>
      <c r="D406" s="38" t="s">
        <v>4676</v>
      </c>
      <c r="E406" s="38" t="s">
        <v>28</v>
      </c>
      <c r="F406" s="37" t="s">
        <v>4677</v>
      </c>
      <c r="G406" s="37" t="s">
        <v>1170</v>
      </c>
    </row>
    <row r="407">
      <c r="A407" s="37" t="s">
        <v>584</v>
      </c>
      <c r="B407" s="38" t="str">
        <f t="shared" si="1"/>
        <v/>
      </c>
      <c r="C407" s="40" t="str">
        <f t="shared" si="2"/>
        <v>Byxbysion Wasteland</v>
      </c>
      <c r="D407" s="38" t="s">
        <v>28</v>
      </c>
      <c r="E407" s="38" t="s">
        <v>584</v>
      </c>
      <c r="F407" s="37" t="s">
        <v>4678</v>
      </c>
      <c r="G407" s="37" t="s">
        <v>4679</v>
      </c>
    </row>
    <row r="408">
      <c r="A408" s="37" t="s">
        <v>4680</v>
      </c>
      <c r="B408" s="40" t="str">
        <f t="shared" si="1"/>
        <v>[210]</v>
      </c>
      <c r="C408" s="38" t="str">
        <f t="shared" si="2"/>
        <v/>
      </c>
      <c r="D408" s="38" t="s">
        <v>4680</v>
      </c>
      <c r="E408" s="38" t="s">
        <v>28</v>
      </c>
      <c r="F408" s="37" t="s">
        <v>4681</v>
      </c>
      <c r="G408" s="37" t="s">
        <v>4682</v>
      </c>
    </row>
    <row r="409">
      <c r="A409" s="37" t="s">
        <v>584</v>
      </c>
      <c r="B409" s="38" t="str">
        <f t="shared" si="1"/>
        <v/>
      </c>
      <c r="C409" s="40" t="str">
        <f t="shared" si="2"/>
        <v>Byxbysion Wasteland</v>
      </c>
      <c r="D409" s="38" t="s">
        <v>28</v>
      </c>
      <c r="E409" s="38" t="s">
        <v>584</v>
      </c>
      <c r="F409" s="37" t="s">
        <v>4683</v>
      </c>
      <c r="G409" s="37" t="s">
        <v>873</v>
      </c>
    </row>
    <row r="410">
      <c r="A410" s="37" t="s">
        <v>4684</v>
      </c>
      <c r="B410" s="40" t="str">
        <f t="shared" si="1"/>
        <v>[211]</v>
      </c>
      <c r="C410" s="38" t="str">
        <f t="shared" si="2"/>
        <v/>
      </c>
      <c r="D410" s="38" t="s">
        <v>4684</v>
      </c>
      <c r="E410" s="38" t="s">
        <v>28</v>
      </c>
      <c r="F410" s="37" t="s">
        <v>4685</v>
      </c>
      <c r="G410" s="37" t="s">
        <v>4686</v>
      </c>
    </row>
    <row r="411">
      <c r="A411" s="37" t="s">
        <v>584</v>
      </c>
      <c r="B411" s="38" t="str">
        <f t="shared" si="1"/>
        <v/>
      </c>
      <c r="C411" s="40" t="str">
        <f t="shared" si="2"/>
        <v>Byxbysion Wasteland</v>
      </c>
      <c r="D411" s="38" t="s">
        <v>28</v>
      </c>
      <c r="E411" s="38" t="s">
        <v>584</v>
      </c>
      <c r="F411" s="37" t="s">
        <v>4687</v>
      </c>
      <c r="G411" s="37" t="s">
        <v>4688</v>
      </c>
    </row>
    <row r="412">
      <c r="A412" s="37" t="s">
        <v>4689</v>
      </c>
      <c r="B412" s="40" t="str">
        <f t="shared" si="1"/>
        <v>[212]</v>
      </c>
      <c r="C412" s="38" t="str">
        <f t="shared" si="2"/>
        <v/>
      </c>
      <c r="D412" s="38" t="s">
        <v>4689</v>
      </c>
      <c r="E412" s="38" t="s">
        <v>28</v>
      </c>
      <c r="F412" s="37" t="s">
        <v>4690</v>
      </c>
      <c r="G412" s="37" t="s">
        <v>4691</v>
      </c>
    </row>
    <row r="413">
      <c r="A413" s="37" t="s">
        <v>771</v>
      </c>
      <c r="B413" s="38" t="str">
        <f t="shared" si="1"/>
        <v/>
      </c>
      <c r="C413" s="40" t="str">
        <f t="shared" si="2"/>
        <v>Wasteland Wall</v>
      </c>
      <c r="D413" s="38" t="s">
        <v>28</v>
      </c>
      <c r="E413" s="38" t="s">
        <v>771</v>
      </c>
      <c r="F413" s="37" t="s">
        <v>4692</v>
      </c>
      <c r="G413" s="37" t="s">
        <v>4693</v>
      </c>
    </row>
    <row r="414">
      <c r="A414" s="37" t="s">
        <v>4694</v>
      </c>
      <c r="B414" s="40" t="str">
        <f t="shared" si="1"/>
        <v>[213]</v>
      </c>
      <c r="C414" s="38" t="str">
        <f t="shared" si="2"/>
        <v/>
      </c>
      <c r="D414" s="38" t="s">
        <v>4694</v>
      </c>
      <c r="E414" s="38" t="s">
        <v>28</v>
      </c>
      <c r="F414" s="37" t="s">
        <v>4695</v>
      </c>
      <c r="G414" s="37" t="s">
        <v>4696</v>
      </c>
    </row>
    <row r="415">
      <c r="A415" s="37" t="s">
        <v>771</v>
      </c>
      <c r="B415" s="38" t="str">
        <f t="shared" si="1"/>
        <v/>
      </c>
      <c r="C415" s="40" t="str">
        <f t="shared" si="2"/>
        <v>Wasteland Wall</v>
      </c>
      <c r="D415" s="38" t="s">
        <v>28</v>
      </c>
      <c r="E415" s="38" t="s">
        <v>771</v>
      </c>
      <c r="F415" s="37" t="s">
        <v>4697</v>
      </c>
      <c r="G415" s="37" t="s">
        <v>4698</v>
      </c>
    </row>
    <row r="416">
      <c r="A416" s="37" t="s">
        <v>4699</v>
      </c>
      <c r="B416" s="40" t="str">
        <f t="shared" si="1"/>
        <v>[214]</v>
      </c>
      <c r="C416" s="38" t="str">
        <f t="shared" si="2"/>
        <v/>
      </c>
      <c r="D416" s="38" t="s">
        <v>4699</v>
      </c>
      <c r="E416" s="38" t="s">
        <v>28</v>
      </c>
      <c r="F416" s="37" t="s">
        <v>4700</v>
      </c>
      <c r="G416" s="37" t="s">
        <v>4701</v>
      </c>
    </row>
    <row r="417">
      <c r="A417" s="37" t="s">
        <v>593</v>
      </c>
      <c r="B417" s="38" t="str">
        <f t="shared" si="1"/>
        <v/>
      </c>
      <c r="C417" s="40" t="str">
        <f t="shared" si="2"/>
        <v>Byxbysion Tunnels</v>
      </c>
      <c r="D417" s="38" t="s">
        <v>28</v>
      </c>
      <c r="E417" s="38" t="s">
        <v>593</v>
      </c>
      <c r="F417" s="37" t="s">
        <v>4702</v>
      </c>
      <c r="G417" s="37" t="s">
        <v>4703</v>
      </c>
    </row>
    <row r="418">
      <c r="A418" s="37" t="s">
        <v>4704</v>
      </c>
      <c r="B418" s="40" t="str">
        <f t="shared" si="1"/>
        <v>[215]</v>
      </c>
      <c r="C418" s="38" t="str">
        <f t="shared" si="2"/>
        <v/>
      </c>
      <c r="D418" s="38" t="s">
        <v>4704</v>
      </c>
      <c r="E418" s="38" t="s">
        <v>28</v>
      </c>
      <c r="F418" s="37" t="s">
        <v>4705</v>
      </c>
      <c r="G418" s="37" t="s">
        <v>4706</v>
      </c>
    </row>
    <row r="419">
      <c r="A419" s="37" t="s">
        <v>593</v>
      </c>
      <c r="B419" s="38" t="str">
        <f t="shared" si="1"/>
        <v/>
      </c>
      <c r="C419" s="40" t="str">
        <f t="shared" si="2"/>
        <v>Byxbysion Tunnels</v>
      </c>
      <c r="D419" s="38" t="s">
        <v>28</v>
      </c>
      <c r="E419" s="38" t="s">
        <v>593</v>
      </c>
      <c r="F419" s="37" t="s">
        <v>4707</v>
      </c>
      <c r="G419" s="37" t="s">
        <v>4706</v>
      </c>
    </row>
    <row r="420">
      <c r="A420" s="37" t="s">
        <v>4708</v>
      </c>
      <c r="B420" s="40" t="str">
        <f t="shared" si="1"/>
        <v>[216]</v>
      </c>
      <c r="C420" s="38" t="str">
        <f t="shared" si="2"/>
        <v/>
      </c>
      <c r="D420" s="38" t="s">
        <v>4708</v>
      </c>
      <c r="E420" s="38" t="s">
        <v>28</v>
      </c>
      <c r="F420" s="37" t="s">
        <v>4709</v>
      </c>
      <c r="G420" s="37" t="s">
        <v>2270</v>
      </c>
    </row>
    <row r="421">
      <c r="A421" s="37" t="s">
        <v>598</v>
      </c>
      <c r="B421" s="38" t="str">
        <f t="shared" si="1"/>
        <v/>
      </c>
      <c r="C421" s="40" t="str">
        <f t="shared" si="2"/>
        <v>Byxbysion Grotto</v>
      </c>
      <c r="D421" s="38" t="s">
        <v>28</v>
      </c>
      <c r="E421" s="38" t="s">
        <v>598</v>
      </c>
      <c r="F421" s="37" t="s">
        <v>4710</v>
      </c>
      <c r="G421" s="37" t="s">
        <v>2117</v>
      </c>
    </row>
    <row r="422">
      <c r="A422" s="37" t="s">
        <v>4711</v>
      </c>
      <c r="B422" s="40" t="str">
        <f t="shared" si="1"/>
        <v>[217]</v>
      </c>
      <c r="C422" s="38" t="str">
        <f t="shared" si="2"/>
        <v/>
      </c>
      <c r="D422" s="38" t="s">
        <v>4711</v>
      </c>
      <c r="E422" s="38" t="s">
        <v>28</v>
      </c>
      <c r="F422" s="37" t="s">
        <v>3999</v>
      </c>
      <c r="G422" s="37" t="s">
        <v>2123</v>
      </c>
    </row>
    <row r="423">
      <c r="A423" s="37" t="s">
        <v>617</v>
      </c>
      <c r="B423" s="38" t="str">
        <f t="shared" si="1"/>
        <v/>
      </c>
      <c r="C423" s="40" t="str">
        <f t="shared" si="2"/>
        <v>Hidden Tunnel</v>
      </c>
      <c r="D423" s="38" t="s">
        <v>28</v>
      </c>
      <c r="E423" s="38" t="s">
        <v>617</v>
      </c>
      <c r="F423" s="37" t="s">
        <v>4712</v>
      </c>
      <c r="G423" s="37" t="s">
        <v>2123</v>
      </c>
    </row>
    <row r="424">
      <c r="A424" s="37" t="s">
        <v>4713</v>
      </c>
      <c r="B424" s="40" t="str">
        <f t="shared" si="1"/>
        <v>[218]</v>
      </c>
      <c r="C424" s="38" t="str">
        <f t="shared" si="2"/>
        <v/>
      </c>
      <c r="D424" s="38" t="s">
        <v>4713</v>
      </c>
      <c r="E424" s="38" t="s">
        <v>28</v>
      </c>
      <c r="F424" s="37" t="s">
        <v>4714</v>
      </c>
      <c r="G424" s="37" t="s">
        <v>2079</v>
      </c>
    </row>
    <row r="425">
      <c r="A425" s="37" t="s">
        <v>593</v>
      </c>
      <c r="B425" s="38" t="str">
        <f t="shared" si="1"/>
        <v/>
      </c>
      <c r="C425" s="40" t="str">
        <f t="shared" si="2"/>
        <v>Byxbysion Tunnels</v>
      </c>
      <c r="D425" s="38" t="s">
        <v>28</v>
      </c>
      <c r="E425" s="38" t="s">
        <v>593</v>
      </c>
      <c r="F425" s="37" t="s">
        <v>4003</v>
      </c>
      <c r="G425" s="37" t="s">
        <v>2132</v>
      </c>
    </row>
    <row r="426">
      <c r="A426" s="37" t="s">
        <v>4715</v>
      </c>
      <c r="B426" s="40" t="str">
        <f t="shared" si="1"/>
        <v>[219]</v>
      </c>
      <c r="C426" s="38" t="str">
        <f t="shared" si="2"/>
        <v/>
      </c>
      <c r="D426" s="38" t="s">
        <v>4715</v>
      </c>
      <c r="E426" s="38" t="s">
        <v>28</v>
      </c>
      <c r="F426" s="37" t="s">
        <v>4007</v>
      </c>
      <c r="G426" s="37" t="s">
        <v>2132</v>
      </c>
    </row>
    <row r="427">
      <c r="A427" s="37" t="s">
        <v>598</v>
      </c>
      <c r="B427" s="38" t="str">
        <f t="shared" si="1"/>
        <v/>
      </c>
      <c r="C427" s="40" t="str">
        <f t="shared" si="2"/>
        <v>Byxbysion Grotto</v>
      </c>
      <c r="D427" s="38" t="s">
        <v>28</v>
      </c>
      <c r="E427" s="38" t="s">
        <v>598</v>
      </c>
      <c r="F427" s="37" t="s">
        <v>4716</v>
      </c>
      <c r="G427" s="37" t="s">
        <v>2132</v>
      </c>
    </row>
    <row r="428">
      <c r="A428" s="37" t="s">
        <v>4717</v>
      </c>
      <c r="B428" s="40" t="str">
        <f t="shared" si="1"/>
        <v>[220]</v>
      </c>
      <c r="C428" s="38" t="str">
        <f t="shared" si="2"/>
        <v/>
      </c>
      <c r="D428" s="38" t="s">
        <v>4717</v>
      </c>
      <c r="E428" s="38" t="s">
        <v>28</v>
      </c>
      <c r="F428" s="37" t="s">
        <v>4718</v>
      </c>
      <c r="G428" s="37" t="s">
        <v>2132</v>
      </c>
    </row>
    <row r="429">
      <c r="A429" s="37" t="s">
        <v>598</v>
      </c>
      <c r="B429" s="38" t="str">
        <f t="shared" si="1"/>
        <v/>
      </c>
      <c r="C429" s="40" t="str">
        <f t="shared" si="2"/>
        <v>Byxbysion Grotto</v>
      </c>
      <c r="D429" s="38" t="s">
        <v>28</v>
      </c>
      <c r="E429" s="38" t="s">
        <v>598</v>
      </c>
      <c r="F429" s="37" t="s">
        <v>4719</v>
      </c>
      <c r="G429" s="37" t="s">
        <v>4312</v>
      </c>
    </row>
    <row r="430">
      <c r="A430" s="37" t="s">
        <v>4720</v>
      </c>
      <c r="B430" s="40" t="str">
        <f t="shared" si="1"/>
        <v>[221]</v>
      </c>
      <c r="C430" s="38" t="str">
        <f t="shared" si="2"/>
        <v/>
      </c>
      <c r="D430" s="38" t="s">
        <v>4720</v>
      </c>
      <c r="E430" s="38" t="s">
        <v>28</v>
      </c>
      <c r="F430" s="37" t="s">
        <v>4721</v>
      </c>
      <c r="G430" s="37" t="s">
        <v>859</v>
      </c>
    </row>
    <row r="431">
      <c r="A431" s="37" t="s">
        <v>598</v>
      </c>
      <c r="B431" s="38" t="str">
        <f t="shared" si="1"/>
        <v/>
      </c>
      <c r="C431" s="40" t="str">
        <f t="shared" si="2"/>
        <v>Byxbysion Grotto</v>
      </c>
      <c r="D431" s="38" t="s">
        <v>28</v>
      </c>
      <c r="E431" s="38" t="s">
        <v>598</v>
      </c>
      <c r="F431" s="37" t="s">
        <v>3912</v>
      </c>
      <c r="G431" s="37" t="s">
        <v>888</v>
      </c>
    </row>
    <row r="432">
      <c r="A432" s="37" t="s">
        <v>4722</v>
      </c>
      <c r="B432" s="40" t="str">
        <f t="shared" si="1"/>
        <v>[222]</v>
      </c>
      <c r="C432" s="38" t="str">
        <f t="shared" si="2"/>
        <v/>
      </c>
      <c r="D432" s="38" t="s">
        <v>4722</v>
      </c>
      <c r="E432" s="38" t="s">
        <v>28</v>
      </c>
      <c r="F432" s="37" t="s">
        <v>4010</v>
      </c>
      <c r="G432" s="37" t="s">
        <v>2194</v>
      </c>
    </row>
    <row r="433">
      <c r="A433" s="37" t="s">
        <v>598</v>
      </c>
      <c r="B433" s="38" t="str">
        <f t="shared" si="1"/>
        <v/>
      </c>
      <c r="C433" s="40" t="str">
        <f t="shared" si="2"/>
        <v>Byxbysion Grotto</v>
      </c>
      <c r="D433" s="38" t="s">
        <v>28</v>
      </c>
      <c r="E433" s="38" t="s">
        <v>598</v>
      </c>
      <c r="F433" s="37" t="s">
        <v>4014</v>
      </c>
      <c r="G433" s="37" t="s">
        <v>2196</v>
      </c>
    </row>
    <row r="434">
      <c r="A434" s="37" t="s">
        <v>4723</v>
      </c>
      <c r="B434" s="40" t="str">
        <f t="shared" si="1"/>
        <v>[223]</v>
      </c>
      <c r="C434" s="38" t="str">
        <f t="shared" si="2"/>
        <v/>
      </c>
      <c r="D434" s="38" t="s">
        <v>4723</v>
      </c>
      <c r="E434" s="38" t="s">
        <v>28</v>
      </c>
      <c r="F434" s="37" t="s">
        <v>4016</v>
      </c>
      <c r="G434" s="37" t="s">
        <v>2198</v>
      </c>
    </row>
    <row r="435">
      <c r="A435" s="37" t="s">
        <v>4403</v>
      </c>
      <c r="B435" s="38" t="str">
        <f t="shared" si="1"/>
        <v/>
      </c>
      <c r="C435" s="40" t="str">
        <f t="shared" si="2"/>
        <v>Wasteland Hideout</v>
      </c>
      <c r="D435" s="38" t="s">
        <v>28</v>
      </c>
      <c r="E435" s="38" t="s">
        <v>4403</v>
      </c>
      <c r="F435" s="37" t="s">
        <v>4724</v>
      </c>
      <c r="G435" s="37" t="s">
        <v>4725</v>
      </c>
    </row>
    <row r="436">
      <c r="A436" s="37" t="s">
        <v>4726</v>
      </c>
      <c r="B436" s="40" t="str">
        <f t="shared" si="1"/>
        <v>[224]</v>
      </c>
      <c r="C436" s="38" t="str">
        <f t="shared" si="2"/>
        <v/>
      </c>
      <c r="D436" s="38" t="s">
        <v>4726</v>
      </c>
      <c r="E436" s="38" t="s">
        <v>28</v>
      </c>
      <c r="F436" s="37" t="s">
        <v>4727</v>
      </c>
      <c r="G436" s="37" t="s">
        <v>1922</v>
      </c>
    </row>
    <row r="437">
      <c r="A437" s="37" t="s">
        <v>4403</v>
      </c>
      <c r="B437" s="38" t="str">
        <f t="shared" si="1"/>
        <v/>
      </c>
      <c r="C437" s="40" t="str">
        <f t="shared" si="2"/>
        <v>Wasteland Hideout</v>
      </c>
      <c r="D437" s="38" t="s">
        <v>28</v>
      </c>
      <c r="E437" s="38" t="s">
        <v>4403</v>
      </c>
      <c r="F437" s="37" t="s">
        <v>4728</v>
      </c>
      <c r="G437" s="37" t="s">
        <v>4729</v>
      </c>
    </row>
    <row r="438">
      <c r="A438" s="37" t="s">
        <v>4730</v>
      </c>
      <c r="B438" s="40" t="str">
        <f t="shared" si="1"/>
        <v>[225]</v>
      </c>
      <c r="C438" s="38" t="str">
        <f t="shared" si="2"/>
        <v/>
      </c>
      <c r="D438" s="38" t="s">
        <v>4730</v>
      </c>
      <c r="E438" s="38" t="s">
        <v>28</v>
      </c>
      <c r="F438" s="37" t="s">
        <v>4731</v>
      </c>
      <c r="G438" s="37" t="s">
        <v>79</v>
      </c>
    </row>
    <row r="439">
      <c r="A439" s="37" t="s">
        <v>185</v>
      </c>
      <c r="B439" s="38" t="str">
        <f t="shared" si="1"/>
        <v/>
      </c>
      <c r="C439" s="40" t="str">
        <f t="shared" si="2"/>
        <v>Underground Railnet</v>
      </c>
      <c r="D439" s="38" t="s">
        <v>28</v>
      </c>
      <c r="E439" s="38" t="s">
        <v>185</v>
      </c>
      <c r="F439" s="37" t="s">
        <v>4732</v>
      </c>
      <c r="G439" s="37" t="s">
        <v>4733</v>
      </c>
    </row>
    <row r="440">
      <c r="A440" s="37" t="s">
        <v>4734</v>
      </c>
      <c r="B440" s="40" t="str">
        <f t="shared" si="1"/>
        <v>[226]</v>
      </c>
      <c r="C440" s="38" t="str">
        <f t="shared" si="2"/>
        <v/>
      </c>
      <c r="D440" s="38" t="s">
        <v>4734</v>
      </c>
      <c r="E440" s="38" t="s">
        <v>28</v>
      </c>
      <c r="F440" s="37" t="s">
        <v>4735</v>
      </c>
      <c r="G440" s="37" t="s">
        <v>4736</v>
      </c>
    </row>
    <row r="441">
      <c r="A441" s="37" t="s">
        <v>3874</v>
      </c>
      <c r="B441" s="38" t="str">
        <f t="shared" si="1"/>
        <v/>
      </c>
      <c r="C441" s="40" t="str">
        <f t="shared" si="2"/>
        <v>North Obsidia Ward</v>
      </c>
      <c r="D441" s="38" t="s">
        <v>28</v>
      </c>
      <c r="E441" s="38" t="s">
        <v>3874</v>
      </c>
      <c r="F441" s="37" t="s">
        <v>4737</v>
      </c>
      <c r="G441" s="37" t="s">
        <v>584</v>
      </c>
    </row>
    <row r="442">
      <c r="A442" s="37" t="s">
        <v>4738</v>
      </c>
      <c r="B442" s="40" t="str">
        <f t="shared" si="1"/>
        <v>[227]</v>
      </c>
      <c r="C442" s="38" t="str">
        <f t="shared" si="2"/>
        <v/>
      </c>
      <c r="D442" s="38" t="s">
        <v>4738</v>
      </c>
      <c r="E442" s="38" t="s">
        <v>28</v>
      </c>
      <c r="F442" s="37" t="s">
        <v>4739</v>
      </c>
      <c r="G442" s="37" t="s">
        <v>4740</v>
      </c>
    </row>
    <row r="443">
      <c r="A443" s="37" t="s">
        <v>4410</v>
      </c>
      <c r="B443" s="38" t="str">
        <f t="shared" si="1"/>
        <v/>
      </c>
      <c r="C443" s="40" t="str">
        <f t="shared" si="2"/>
        <v>Yureyu HQ</v>
      </c>
      <c r="D443" s="38" t="s">
        <v>28</v>
      </c>
      <c r="E443" s="38" t="s">
        <v>4410</v>
      </c>
      <c r="F443" s="37" t="s">
        <v>4741</v>
      </c>
      <c r="G443" s="37" t="s">
        <v>747</v>
      </c>
    </row>
    <row r="444">
      <c r="A444" s="37" t="s">
        <v>4742</v>
      </c>
      <c r="B444" s="40" t="str">
        <f t="shared" si="1"/>
        <v>[228]</v>
      </c>
      <c r="C444" s="38" t="str">
        <f t="shared" si="2"/>
        <v/>
      </c>
      <c r="D444" s="38" t="s">
        <v>4742</v>
      </c>
      <c r="E444" s="38" t="s">
        <v>28</v>
      </c>
      <c r="F444" s="37" t="s">
        <v>4743</v>
      </c>
      <c r="G444" s="37" t="s">
        <v>1173</v>
      </c>
    </row>
    <row r="445">
      <c r="A445" s="37" t="s">
        <v>185</v>
      </c>
      <c r="B445" s="38" t="str">
        <f t="shared" si="1"/>
        <v/>
      </c>
      <c r="C445" s="40" t="str">
        <f t="shared" si="2"/>
        <v>Underground Railnet</v>
      </c>
      <c r="D445" s="38" t="s">
        <v>28</v>
      </c>
      <c r="E445" s="38" t="s">
        <v>185</v>
      </c>
      <c r="F445" s="37" t="s">
        <v>4744</v>
      </c>
      <c r="G445" s="37" t="s">
        <v>4745</v>
      </c>
    </row>
    <row r="446">
      <c r="A446" s="37" t="s">
        <v>4746</v>
      </c>
      <c r="B446" s="40" t="str">
        <f t="shared" si="1"/>
        <v>[229]</v>
      </c>
      <c r="C446" s="38" t="str">
        <f t="shared" si="2"/>
        <v/>
      </c>
      <c r="D446" s="38" t="s">
        <v>4746</v>
      </c>
      <c r="E446" s="38" t="s">
        <v>28</v>
      </c>
      <c r="F446" s="37" t="s">
        <v>4747</v>
      </c>
      <c r="G446" s="37" t="s">
        <v>1795</v>
      </c>
    </row>
    <row r="447">
      <c r="A447" s="37" t="s">
        <v>185</v>
      </c>
      <c r="B447" s="38" t="str">
        <f t="shared" si="1"/>
        <v/>
      </c>
      <c r="C447" s="40" t="str">
        <f t="shared" si="2"/>
        <v>Underground Railnet</v>
      </c>
      <c r="D447" s="38" t="s">
        <v>28</v>
      </c>
      <c r="E447" s="38" t="s">
        <v>185</v>
      </c>
      <c r="F447" s="37" t="s">
        <v>4748</v>
      </c>
      <c r="G447" s="37" t="s">
        <v>4749</v>
      </c>
    </row>
    <row r="448">
      <c r="A448" s="37" t="s">
        <v>4750</v>
      </c>
      <c r="B448" s="40" t="str">
        <f t="shared" si="1"/>
        <v>[230]</v>
      </c>
      <c r="C448" s="38" t="str">
        <f t="shared" si="2"/>
        <v/>
      </c>
      <c r="D448" s="38" t="s">
        <v>4750</v>
      </c>
      <c r="E448" s="38" t="s">
        <v>28</v>
      </c>
      <c r="F448" s="37" t="s">
        <v>4751</v>
      </c>
      <c r="G448" s="37" t="s">
        <v>888</v>
      </c>
    </row>
    <row r="449">
      <c r="A449" s="37" t="s">
        <v>4415</v>
      </c>
      <c r="B449" s="38" t="str">
        <f t="shared" si="1"/>
        <v/>
      </c>
      <c r="C449" s="40" t="str">
        <f t="shared" si="2"/>
        <v>Chrysolia Region</v>
      </c>
      <c r="D449" s="38" t="s">
        <v>28</v>
      </c>
      <c r="E449" s="38" t="s">
        <v>4415</v>
      </c>
      <c r="F449" s="37" t="s">
        <v>4752</v>
      </c>
      <c r="G449" s="37" t="s">
        <v>4753</v>
      </c>
    </row>
    <row r="450">
      <c r="A450" s="37" t="s">
        <v>4754</v>
      </c>
      <c r="B450" s="40" t="str">
        <f t="shared" si="1"/>
        <v>[231]</v>
      </c>
      <c r="C450" s="38" t="str">
        <f t="shared" si="2"/>
        <v/>
      </c>
      <c r="D450" s="38" t="s">
        <v>4754</v>
      </c>
      <c r="E450" s="38" t="s">
        <v>28</v>
      </c>
      <c r="F450" s="37" t="s">
        <v>4755</v>
      </c>
      <c r="G450" s="37" t="s">
        <v>4756</v>
      </c>
    </row>
    <row r="451">
      <c r="A451" s="37" t="s">
        <v>695</v>
      </c>
      <c r="B451" s="38" t="str">
        <f t="shared" si="1"/>
        <v/>
      </c>
      <c r="C451" s="40" t="str">
        <f t="shared" si="2"/>
        <v>Tanzan Mountain</v>
      </c>
      <c r="D451" s="38" t="s">
        <v>28</v>
      </c>
      <c r="E451" s="38" t="s">
        <v>695</v>
      </c>
      <c r="F451" s="37" t="s">
        <v>4757</v>
      </c>
      <c r="G451" s="37" t="s">
        <v>888</v>
      </c>
    </row>
    <row r="452">
      <c r="A452" s="37" t="s">
        <v>4758</v>
      </c>
      <c r="B452" s="40" t="str">
        <f t="shared" si="1"/>
        <v>[232]</v>
      </c>
      <c r="C452" s="38" t="str">
        <f t="shared" si="2"/>
        <v/>
      </c>
      <c r="D452" s="38" t="s">
        <v>4758</v>
      </c>
      <c r="E452" s="38" t="s">
        <v>28</v>
      </c>
      <c r="F452" s="37" t="s">
        <v>4759</v>
      </c>
      <c r="G452" s="37" t="s">
        <v>888</v>
      </c>
    </row>
    <row r="453">
      <c r="A453" s="37" t="s">
        <v>677</v>
      </c>
      <c r="B453" s="38" t="str">
        <f t="shared" si="1"/>
        <v/>
      </c>
      <c r="C453" s="40" t="str">
        <f t="shared" si="2"/>
        <v>Tanzan Cove</v>
      </c>
      <c r="D453" s="38" t="s">
        <v>28</v>
      </c>
      <c r="E453" s="38" t="s">
        <v>677</v>
      </c>
      <c r="F453" s="37" t="s">
        <v>4760</v>
      </c>
      <c r="G453" s="37" t="s">
        <v>888</v>
      </c>
    </row>
    <row r="454">
      <c r="A454" s="37" t="s">
        <v>4761</v>
      </c>
      <c r="B454" s="40" t="str">
        <f t="shared" si="1"/>
        <v>[233]</v>
      </c>
      <c r="C454" s="38" t="str">
        <f t="shared" si="2"/>
        <v/>
      </c>
      <c r="D454" s="38" t="s">
        <v>4761</v>
      </c>
      <c r="E454" s="38" t="s">
        <v>28</v>
      </c>
      <c r="F454" s="37" t="s">
        <v>4762</v>
      </c>
      <c r="G454" s="37" t="s">
        <v>2079</v>
      </c>
    </row>
    <row r="455">
      <c r="A455" s="37" t="s">
        <v>4420</v>
      </c>
      <c r="B455" s="38" t="str">
        <f t="shared" si="1"/>
        <v/>
      </c>
      <c r="C455" s="40" t="str">
        <f t="shared" si="2"/>
        <v>Belrose Manse</v>
      </c>
      <c r="D455" s="38" t="s">
        <v>28</v>
      </c>
      <c r="E455" s="38" t="s">
        <v>4420</v>
      </c>
      <c r="F455" s="37" t="s">
        <v>4763</v>
      </c>
      <c r="G455" s="37" t="s">
        <v>4764</v>
      </c>
    </row>
    <row r="456">
      <c r="A456" s="37" t="s">
        <v>4765</v>
      </c>
      <c r="B456" s="40" t="str">
        <f t="shared" si="1"/>
        <v>[234]</v>
      </c>
      <c r="C456" s="38" t="str">
        <f t="shared" si="2"/>
        <v/>
      </c>
      <c r="D456" s="38" t="s">
        <v>4765</v>
      </c>
      <c r="E456" s="38" t="s">
        <v>28</v>
      </c>
      <c r="F456" s="37" t="s">
        <v>4766</v>
      </c>
      <c r="G456" s="37" t="s">
        <v>619</v>
      </c>
    </row>
    <row r="457">
      <c r="A457" s="37" t="s">
        <v>619</v>
      </c>
      <c r="B457" s="38" t="str">
        <f t="shared" si="1"/>
        <v/>
      </c>
      <c r="C457" s="40" t="str">
        <f t="shared" si="2"/>
        <v>Chrysolia Forest</v>
      </c>
      <c r="D457" s="38" t="s">
        <v>28</v>
      </c>
      <c r="E457" s="38" t="s">
        <v>619</v>
      </c>
      <c r="F457" s="37" t="s">
        <v>4767</v>
      </c>
      <c r="G457" s="37" t="s">
        <v>834</v>
      </c>
    </row>
    <row r="458">
      <c r="A458" s="37" t="s">
        <v>4768</v>
      </c>
      <c r="B458" s="40" t="str">
        <f t="shared" si="1"/>
        <v>[235]</v>
      </c>
      <c r="C458" s="38" t="str">
        <f t="shared" si="2"/>
        <v/>
      </c>
      <c r="D458" s="38" t="s">
        <v>4768</v>
      </c>
      <c r="E458" s="38" t="s">
        <v>28</v>
      </c>
      <c r="F458" s="37" t="s">
        <v>3906</v>
      </c>
      <c r="G458" s="37" t="s">
        <v>927</v>
      </c>
    </row>
    <row r="459">
      <c r="A459" s="37" t="s">
        <v>2270</v>
      </c>
      <c r="B459" s="38" t="str">
        <f t="shared" si="1"/>
        <v/>
      </c>
      <c r="C459" s="40" t="str">
        <f t="shared" si="2"/>
        <v>REMOVED</v>
      </c>
      <c r="D459" s="38" t="s">
        <v>28</v>
      </c>
      <c r="E459" s="38" t="s">
        <v>2270</v>
      </c>
      <c r="F459" s="37" t="s">
        <v>3914</v>
      </c>
      <c r="G459" s="37" t="s">
        <v>1890</v>
      </c>
    </row>
    <row r="460">
      <c r="A460" s="37" t="s">
        <v>4769</v>
      </c>
      <c r="B460" s="40" t="str">
        <f t="shared" si="1"/>
        <v>[236]</v>
      </c>
      <c r="C460" s="38" t="str">
        <f t="shared" si="2"/>
        <v/>
      </c>
      <c r="D460" s="38" t="s">
        <v>4769</v>
      </c>
      <c r="E460" s="38" t="s">
        <v>28</v>
      </c>
      <c r="F460" s="37" t="s">
        <v>3921</v>
      </c>
      <c r="G460" s="37" t="s">
        <v>1791</v>
      </c>
    </row>
    <row r="461">
      <c r="A461" s="37" t="s">
        <v>2270</v>
      </c>
      <c r="B461" s="38" t="str">
        <f t="shared" si="1"/>
        <v/>
      </c>
      <c r="C461" s="40" t="str">
        <f t="shared" si="2"/>
        <v>REMOVED</v>
      </c>
      <c r="D461" s="38" t="s">
        <v>28</v>
      </c>
      <c r="E461" s="38" t="s">
        <v>2270</v>
      </c>
      <c r="F461" s="37" t="s">
        <v>3928</v>
      </c>
      <c r="G461" s="37" t="s">
        <v>1903</v>
      </c>
    </row>
    <row r="462">
      <c r="A462" s="37" t="s">
        <v>4770</v>
      </c>
      <c r="B462" s="40" t="str">
        <f t="shared" si="1"/>
        <v>[237]</v>
      </c>
      <c r="C462" s="38" t="str">
        <f t="shared" si="2"/>
        <v/>
      </c>
      <c r="D462" s="38" t="s">
        <v>4770</v>
      </c>
      <c r="E462" s="38" t="s">
        <v>28</v>
      </c>
      <c r="F462" s="37" t="s">
        <v>3933</v>
      </c>
      <c r="G462" s="37" t="s">
        <v>1906</v>
      </c>
    </row>
    <row r="463">
      <c r="A463" s="37" t="s">
        <v>2270</v>
      </c>
      <c r="B463" s="38" t="str">
        <f t="shared" si="1"/>
        <v/>
      </c>
      <c r="C463" s="40" t="str">
        <f t="shared" si="2"/>
        <v>REMOVED</v>
      </c>
      <c r="D463" s="38" t="s">
        <v>28</v>
      </c>
      <c r="E463" s="38" t="s">
        <v>2270</v>
      </c>
      <c r="F463" s="37" t="s">
        <v>3938</v>
      </c>
      <c r="G463" s="37" t="s">
        <v>1844</v>
      </c>
    </row>
    <row r="464">
      <c r="A464" s="37" t="s">
        <v>4771</v>
      </c>
      <c r="B464" s="40" t="str">
        <f t="shared" si="1"/>
        <v>[238]</v>
      </c>
      <c r="C464" s="38" t="str">
        <f t="shared" si="2"/>
        <v/>
      </c>
      <c r="D464" s="38" t="s">
        <v>4771</v>
      </c>
      <c r="E464" s="38" t="s">
        <v>28</v>
      </c>
      <c r="F464" s="37" t="s">
        <v>3943</v>
      </c>
      <c r="G464" s="37" t="s">
        <v>1908</v>
      </c>
    </row>
    <row r="465">
      <c r="A465" s="37" t="s">
        <v>1936</v>
      </c>
      <c r="B465" s="38" t="str">
        <f t="shared" si="1"/>
        <v/>
      </c>
      <c r="C465" s="40" t="str">
        <f t="shared" si="2"/>
        <v>Chrysolia Spring 1F</v>
      </c>
      <c r="D465" s="38" t="s">
        <v>28</v>
      </c>
      <c r="E465" s="38" t="s">
        <v>1936</v>
      </c>
      <c r="F465" s="37" t="s">
        <v>3948</v>
      </c>
      <c r="G465" s="37" t="s">
        <v>1911</v>
      </c>
    </row>
    <row r="466">
      <c r="A466" s="37" t="s">
        <v>4772</v>
      </c>
      <c r="B466" s="40" t="str">
        <f t="shared" si="1"/>
        <v>[239]</v>
      </c>
      <c r="C466" s="38" t="str">
        <f t="shared" si="2"/>
        <v/>
      </c>
      <c r="D466" s="38" t="s">
        <v>4772</v>
      </c>
      <c r="E466" s="38" t="s">
        <v>28</v>
      </c>
      <c r="F466" s="37" t="s">
        <v>3953</v>
      </c>
      <c r="G466" s="37" t="s">
        <v>1878</v>
      </c>
    </row>
    <row r="467">
      <c r="A467" s="37" t="s">
        <v>2542</v>
      </c>
      <c r="B467" s="38" t="str">
        <f t="shared" si="1"/>
        <v/>
      </c>
      <c r="C467" s="40" t="str">
        <f t="shared" si="2"/>
        <v>Voclain Estate</v>
      </c>
      <c r="D467" s="38" t="s">
        <v>28</v>
      </c>
      <c r="E467" s="38" t="s">
        <v>2542</v>
      </c>
      <c r="F467" s="37" t="s">
        <v>3957</v>
      </c>
      <c r="G467" s="37" t="s">
        <v>1775</v>
      </c>
    </row>
    <row r="468">
      <c r="A468" s="37" t="s">
        <v>4773</v>
      </c>
      <c r="B468" s="40" t="str">
        <f t="shared" si="1"/>
        <v>[240]</v>
      </c>
      <c r="C468" s="38" t="str">
        <f t="shared" si="2"/>
        <v/>
      </c>
      <c r="D468" s="38" t="s">
        <v>4773</v>
      </c>
      <c r="E468" s="38" t="s">
        <v>28</v>
      </c>
      <c r="F468" s="37" t="s">
        <v>3961</v>
      </c>
      <c r="G468" s="37" t="s">
        <v>927</v>
      </c>
    </row>
    <row r="469">
      <c r="A469" s="37" t="s">
        <v>4431</v>
      </c>
      <c r="B469" s="38" t="str">
        <f t="shared" si="1"/>
        <v/>
      </c>
      <c r="C469" s="40" t="str">
        <f t="shared" si="2"/>
        <v>Spinel Pokemon Center</v>
      </c>
      <c r="D469" s="38" t="s">
        <v>28</v>
      </c>
      <c r="E469" s="38" t="s">
        <v>4431</v>
      </c>
      <c r="F469" s="37" t="s">
        <v>3965</v>
      </c>
      <c r="G469" s="37" t="s">
        <v>927</v>
      </c>
    </row>
    <row r="470">
      <c r="A470" s="37" t="s">
        <v>4774</v>
      </c>
      <c r="B470" s="40" t="str">
        <f t="shared" si="1"/>
        <v>[241]</v>
      </c>
      <c r="C470" s="38" t="str">
        <f t="shared" si="2"/>
        <v/>
      </c>
      <c r="D470" s="38" t="s">
        <v>4774</v>
      </c>
      <c r="E470" s="38" t="s">
        <v>28</v>
      </c>
      <c r="F470" s="37" t="s">
        <v>3969</v>
      </c>
      <c r="G470" s="37" t="s">
        <v>1903</v>
      </c>
    </row>
    <row r="471">
      <c r="A471" s="37" t="s">
        <v>4434</v>
      </c>
      <c r="B471" s="38" t="str">
        <f t="shared" si="1"/>
        <v/>
      </c>
      <c r="C471" s="40" t="str">
        <f t="shared" si="2"/>
        <v>Spinel Museum</v>
      </c>
      <c r="D471" s="38" t="s">
        <v>28</v>
      </c>
      <c r="E471" s="38" t="s">
        <v>4434</v>
      </c>
      <c r="F471" s="37" t="s">
        <v>3973</v>
      </c>
      <c r="G471" s="37" t="s">
        <v>1903</v>
      </c>
    </row>
    <row r="472">
      <c r="A472" s="37" t="s">
        <v>4775</v>
      </c>
      <c r="B472" s="40" t="str">
        <f t="shared" si="1"/>
        <v>[242]</v>
      </c>
      <c r="C472" s="38" t="str">
        <f t="shared" si="2"/>
        <v/>
      </c>
      <c r="D472" s="38" t="s">
        <v>4775</v>
      </c>
      <c r="E472" s="38" t="s">
        <v>28</v>
      </c>
      <c r="F472" s="37" t="s">
        <v>3977</v>
      </c>
      <c r="G472" s="37" t="s">
        <v>1791</v>
      </c>
    </row>
    <row r="473">
      <c r="A473" s="37" t="s">
        <v>650</v>
      </c>
      <c r="B473" s="38" t="str">
        <f t="shared" si="1"/>
        <v/>
      </c>
      <c r="C473" s="40" t="str">
        <f t="shared" si="2"/>
        <v>Spinel Town</v>
      </c>
      <c r="D473" s="38" t="s">
        <v>28</v>
      </c>
      <c r="E473" s="38" t="s">
        <v>650</v>
      </c>
      <c r="F473" s="37" t="s">
        <v>3981</v>
      </c>
      <c r="G473" s="37" t="s">
        <v>1791</v>
      </c>
    </row>
    <row r="474">
      <c r="A474" s="37" t="s">
        <v>4776</v>
      </c>
      <c r="B474" s="40" t="str">
        <f t="shared" si="1"/>
        <v>[243]</v>
      </c>
      <c r="C474" s="38" t="str">
        <f t="shared" si="2"/>
        <v/>
      </c>
      <c r="D474" s="38" t="s">
        <v>4776</v>
      </c>
      <c r="E474" s="38" t="s">
        <v>28</v>
      </c>
      <c r="F474" s="37" t="s">
        <v>3985</v>
      </c>
      <c r="G474" s="37" t="s">
        <v>1906</v>
      </c>
    </row>
    <row r="475">
      <c r="A475" s="37" t="s">
        <v>4438</v>
      </c>
      <c r="B475" s="38" t="str">
        <f t="shared" si="1"/>
        <v/>
      </c>
      <c r="C475" s="40" t="str">
        <f t="shared" si="2"/>
        <v>Spinel PokeMart</v>
      </c>
      <c r="D475" s="38" t="s">
        <v>28</v>
      </c>
      <c r="E475" s="38" t="s">
        <v>4438</v>
      </c>
      <c r="F475" s="37" t="s">
        <v>3989</v>
      </c>
      <c r="G475" s="37" t="s">
        <v>1906</v>
      </c>
    </row>
    <row r="476">
      <c r="A476" s="37" t="s">
        <v>4777</v>
      </c>
      <c r="B476" s="40" t="str">
        <f t="shared" si="1"/>
        <v>[244]</v>
      </c>
      <c r="C476" s="38" t="str">
        <f t="shared" si="2"/>
        <v/>
      </c>
      <c r="D476" s="38" t="s">
        <v>4777</v>
      </c>
      <c r="E476" s="38" t="s">
        <v>28</v>
      </c>
      <c r="F476" s="37" t="s">
        <v>3993</v>
      </c>
      <c r="G476" s="37" t="s">
        <v>1844</v>
      </c>
    </row>
    <row r="477">
      <c r="A477" s="37" t="s">
        <v>695</v>
      </c>
      <c r="B477" s="38" t="str">
        <f t="shared" si="1"/>
        <v/>
      </c>
      <c r="C477" s="40" t="str">
        <f t="shared" si="2"/>
        <v>Tanzan Mountain</v>
      </c>
      <c r="D477" s="38" t="s">
        <v>28</v>
      </c>
      <c r="E477" s="38" t="s">
        <v>695</v>
      </c>
      <c r="F477" s="37" t="s">
        <v>3997</v>
      </c>
      <c r="G477" s="37" t="s">
        <v>1844</v>
      </c>
    </row>
    <row r="478">
      <c r="A478" s="37" t="s">
        <v>4778</v>
      </c>
      <c r="B478" s="40" t="str">
        <f t="shared" si="1"/>
        <v>[245]</v>
      </c>
      <c r="C478" s="38" t="str">
        <f t="shared" si="2"/>
        <v/>
      </c>
      <c r="D478" s="38" t="s">
        <v>4778</v>
      </c>
      <c r="E478" s="38" t="s">
        <v>28</v>
      </c>
      <c r="F478" s="37" t="s">
        <v>4001</v>
      </c>
      <c r="G478" s="37" t="s">
        <v>1908</v>
      </c>
    </row>
    <row r="479">
      <c r="A479" s="37" t="s">
        <v>4442</v>
      </c>
      <c r="B479" s="38" t="str">
        <f t="shared" si="1"/>
        <v/>
      </c>
      <c r="C479" s="40" t="str">
        <f t="shared" si="2"/>
        <v>Tanzan Meteor Base</v>
      </c>
      <c r="D479" s="38" t="s">
        <v>28</v>
      </c>
      <c r="E479" s="38" t="s">
        <v>4442</v>
      </c>
      <c r="F479" s="37" t="s">
        <v>4005</v>
      </c>
      <c r="G479" s="37" t="s">
        <v>1908</v>
      </c>
    </row>
    <row r="480">
      <c r="A480" s="37" t="s">
        <v>4779</v>
      </c>
      <c r="B480" s="40" t="str">
        <f t="shared" si="1"/>
        <v>[246]</v>
      </c>
      <c r="C480" s="38" t="str">
        <f t="shared" si="2"/>
        <v/>
      </c>
      <c r="D480" s="38" t="s">
        <v>4779</v>
      </c>
      <c r="E480" s="38" t="s">
        <v>28</v>
      </c>
      <c r="F480" s="37" t="s">
        <v>4008</v>
      </c>
      <c r="G480" s="37" t="s">
        <v>1911</v>
      </c>
    </row>
    <row r="481">
      <c r="A481" s="37" t="s">
        <v>4442</v>
      </c>
      <c r="B481" s="38" t="str">
        <f t="shared" si="1"/>
        <v/>
      </c>
      <c r="C481" s="40" t="str">
        <f t="shared" si="2"/>
        <v>Tanzan Meteor Base</v>
      </c>
      <c r="D481" s="38" t="s">
        <v>28</v>
      </c>
      <c r="E481" s="38" t="s">
        <v>4442</v>
      </c>
      <c r="F481" s="37" t="s">
        <v>4012</v>
      </c>
      <c r="G481" s="37" t="s">
        <v>1911</v>
      </c>
    </row>
    <row r="482">
      <c r="A482" s="37" t="s">
        <v>4780</v>
      </c>
      <c r="B482" s="40" t="str">
        <f t="shared" si="1"/>
        <v>[247]</v>
      </c>
      <c r="C482" s="38" t="str">
        <f t="shared" si="2"/>
        <v/>
      </c>
      <c r="D482" s="38" t="s">
        <v>4780</v>
      </c>
      <c r="E482" s="38" t="s">
        <v>28</v>
      </c>
      <c r="F482" s="37" t="s">
        <v>4015</v>
      </c>
      <c r="G482" s="37" t="s">
        <v>1890</v>
      </c>
    </row>
    <row r="483">
      <c r="A483" s="37" t="s">
        <v>700</v>
      </c>
      <c r="B483" s="38" t="str">
        <f t="shared" si="1"/>
        <v/>
      </c>
      <c r="C483" s="40" t="str">
        <f t="shared" si="2"/>
        <v>Tanzan Depths</v>
      </c>
      <c r="D483" s="38" t="s">
        <v>28</v>
      </c>
      <c r="E483" s="38" t="s">
        <v>700</v>
      </c>
      <c r="F483" s="37" t="s">
        <v>4017</v>
      </c>
      <c r="G483" s="37" t="s">
        <v>1890</v>
      </c>
    </row>
    <row r="484">
      <c r="A484" s="37" t="s">
        <v>4781</v>
      </c>
      <c r="B484" s="40" t="str">
        <f t="shared" si="1"/>
        <v>[248]</v>
      </c>
      <c r="C484" s="38" t="str">
        <f t="shared" si="2"/>
        <v/>
      </c>
      <c r="D484" s="38" t="s">
        <v>4781</v>
      </c>
      <c r="E484" s="38" t="s">
        <v>28</v>
      </c>
      <c r="F484" s="37" t="s">
        <v>4019</v>
      </c>
      <c r="G484" s="37" t="s">
        <v>1878</v>
      </c>
    </row>
    <row r="485">
      <c r="A485" s="37" t="s">
        <v>257</v>
      </c>
      <c r="B485" s="38" t="str">
        <f t="shared" si="1"/>
        <v/>
      </c>
      <c r="C485" s="40" t="str">
        <f t="shared" si="2"/>
        <v>Coral Ward</v>
      </c>
      <c r="D485" s="38" t="s">
        <v>28</v>
      </c>
      <c r="E485" s="38" t="s">
        <v>257</v>
      </c>
      <c r="F485" s="37" t="s">
        <v>4021</v>
      </c>
      <c r="G485" s="37" t="s">
        <v>1878</v>
      </c>
    </row>
    <row r="486">
      <c r="A486" s="37" t="s">
        <v>4782</v>
      </c>
      <c r="B486" s="40" t="str">
        <f t="shared" si="1"/>
        <v>[249]</v>
      </c>
      <c r="C486" s="38" t="str">
        <f t="shared" si="2"/>
        <v/>
      </c>
      <c r="D486" s="38" t="s">
        <v>4782</v>
      </c>
      <c r="E486" s="38" t="s">
        <v>28</v>
      </c>
      <c r="F486" s="37" t="s">
        <v>4023</v>
      </c>
      <c r="G486" s="37" t="s">
        <v>1775</v>
      </c>
    </row>
    <row r="487">
      <c r="A487" s="37" t="s">
        <v>4448</v>
      </c>
      <c r="B487" s="38" t="str">
        <f t="shared" si="1"/>
        <v/>
      </c>
      <c r="C487" s="40" t="str">
        <f t="shared" si="2"/>
        <v>Chrysolia Pass</v>
      </c>
      <c r="D487" s="38" t="s">
        <v>28</v>
      </c>
      <c r="E487" s="38" t="s">
        <v>4448</v>
      </c>
      <c r="F487" s="37" t="s">
        <v>4025</v>
      </c>
      <c r="G487" s="37" t="s">
        <v>1775</v>
      </c>
    </row>
    <row r="488">
      <c r="A488" s="37" t="s">
        <v>4783</v>
      </c>
      <c r="B488" s="40" t="str">
        <f t="shared" si="1"/>
        <v>[250]</v>
      </c>
      <c r="C488" s="38" t="str">
        <f t="shared" si="2"/>
        <v/>
      </c>
      <c r="D488" s="38" t="s">
        <v>4783</v>
      </c>
      <c r="E488" s="38" t="s">
        <v>28</v>
      </c>
      <c r="F488" s="37" t="s">
        <v>4026</v>
      </c>
      <c r="G488" s="37" t="s">
        <v>1903</v>
      </c>
    </row>
    <row r="489">
      <c r="A489" s="37" t="s">
        <v>619</v>
      </c>
      <c r="B489" s="38" t="str">
        <f t="shared" si="1"/>
        <v/>
      </c>
      <c r="C489" s="40" t="str">
        <f t="shared" si="2"/>
        <v>Chrysolia Forest</v>
      </c>
      <c r="D489" s="38" t="s">
        <v>28</v>
      </c>
      <c r="E489" s="38" t="s">
        <v>619</v>
      </c>
      <c r="F489" s="37" t="s">
        <v>4027</v>
      </c>
      <c r="G489" s="37" t="s">
        <v>1791</v>
      </c>
    </row>
    <row r="490">
      <c r="A490" s="37" t="s">
        <v>4784</v>
      </c>
      <c r="B490" s="40" t="str">
        <f t="shared" si="1"/>
        <v>[251]</v>
      </c>
      <c r="C490" s="38" t="str">
        <f t="shared" si="2"/>
        <v/>
      </c>
      <c r="D490" s="38" t="s">
        <v>4784</v>
      </c>
      <c r="E490" s="38" t="s">
        <v>28</v>
      </c>
      <c r="F490" s="37" t="s">
        <v>4028</v>
      </c>
      <c r="G490" s="37" t="s">
        <v>1906</v>
      </c>
    </row>
    <row r="491">
      <c r="A491" s="37" t="s">
        <v>691</v>
      </c>
      <c r="B491" s="38" t="str">
        <f t="shared" si="1"/>
        <v/>
      </c>
      <c r="C491" s="40" t="str">
        <f t="shared" si="2"/>
        <v>Lost Railcave</v>
      </c>
      <c r="D491" s="38" t="s">
        <v>28</v>
      </c>
      <c r="E491" s="38" t="s">
        <v>691</v>
      </c>
      <c r="F491" s="37" t="s">
        <v>4029</v>
      </c>
      <c r="G491" s="37" t="s">
        <v>1844</v>
      </c>
    </row>
    <row r="492">
      <c r="A492" s="37" t="s">
        <v>4785</v>
      </c>
      <c r="B492" s="40" t="str">
        <f t="shared" si="1"/>
        <v>[252]</v>
      </c>
      <c r="C492" s="38" t="str">
        <f t="shared" si="2"/>
        <v/>
      </c>
      <c r="D492" s="38" t="s">
        <v>4785</v>
      </c>
      <c r="E492" s="38" t="s">
        <v>28</v>
      </c>
      <c r="F492" s="37" t="s">
        <v>4030</v>
      </c>
      <c r="G492" s="37" t="s">
        <v>1908</v>
      </c>
    </row>
    <row r="493">
      <c r="A493" s="37" t="s">
        <v>691</v>
      </c>
      <c r="B493" s="38" t="str">
        <f t="shared" si="1"/>
        <v/>
      </c>
      <c r="C493" s="40" t="str">
        <f t="shared" si="2"/>
        <v>Lost Railcave</v>
      </c>
      <c r="D493" s="38" t="s">
        <v>28</v>
      </c>
      <c r="E493" s="38" t="s">
        <v>691</v>
      </c>
      <c r="F493" s="37" t="s">
        <v>4031</v>
      </c>
      <c r="G493" s="37" t="s">
        <v>1911</v>
      </c>
    </row>
    <row r="494">
      <c r="A494" s="37" t="s">
        <v>4786</v>
      </c>
      <c r="B494" s="40" t="str">
        <f t="shared" si="1"/>
        <v>[253]</v>
      </c>
      <c r="C494" s="38" t="str">
        <f t="shared" si="2"/>
        <v/>
      </c>
      <c r="D494" s="38" t="s">
        <v>4786</v>
      </c>
      <c r="E494" s="38" t="s">
        <v>28</v>
      </c>
      <c r="F494" s="37" t="s">
        <v>4032</v>
      </c>
      <c r="G494" s="37" t="s">
        <v>1890</v>
      </c>
    </row>
    <row r="495">
      <c r="A495" s="37" t="s">
        <v>619</v>
      </c>
      <c r="B495" s="38" t="str">
        <f t="shared" si="1"/>
        <v/>
      </c>
      <c r="C495" s="40" t="str">
        <f t="shared" si="2"/>
        <v>Chrysolia Forest</v>
      </c>
      <c r="D495" s="38" t="s">
        <v>28</v>
      </c>
      <c r="E495" s="38" t="s">
        <v>619</v>
      </c>
      <c r="F495" s="37" t="s">
        <v>4033</v>
      </c>
      <c r="G495" s="37" t="s">
        <v>1878</v>
      </c>
    </row>
    <row r="496">
      <c r="A496" s="37" t="s">
        <v>4787</v>
      </c>
      <c r="B496" s="40" t="str">
        <f t="shared" si="1"/>
        <v>[254]</v>
      </c>
      <c r="C496" s="38" t="str">
        <f t="shared" si="2"/>
        <v/>
      </c>
      <c r="D496" s="38" t="s">
        <v>4787</v>
      </c>
      <c r="E496" s="38" t="s">
        <v>28</v>
      </c>
      <c r="F496" s="37" t="s">
        <v>4034</v>
      </c>
      <c r="G496" s="37" t="s">
        <v>1775</v>
      </c>
    </row>
    <row r="497">
      <c r="A497" s="37" t="s">
        <v>4442</v>
      </c>
      <c r="B497" s="38" t="str">
        <f t="shared" si="1"/>
        <v/>
      </c>
      <c r="C497" s="40" t="str">
        <f t="shared" si="2"/>
        <v>Tanzan Meteor Base</v>
      </c>
      <c r="D497" s="38" t="s">
        <v>28</v>
      </c>
      <c r="E497" s="38" t="s">
        <v>4442</v>
      </c>
      <c r="F497" s="37" t="s">
        <v>4788</v>
      </c>
      <c r="G497" s="37" t="s">
        <v>2542</v>
      </c>
    </row>
    <row r="498">
      <c r="A498" s="37" t="s">
        <v>4789</v>
      </c>
      <c r="B498" s="40" t="str">
        <f t="shared" si="1"/>
        <v>[255]</v>
      </c>
      <c r="C498" s="38" t="str">
        <f t="shared" si="2"/>
        <v/>
      </c>
      <c r="D498" s="38" t="s">
        <v>4789</v>
      </c>
      <c r="E498" s="38" t="s">
        <v>28</v>
      </c>
      <c r="F498" s="37" t="s">
        <v>4790</v>
      </c>
      <c r="G498" s="37" t="s">
        <v>797</v>
      </c>
    </row>
    <row r="499">
      <c r="A499" s="37" t="s">
        <v>4442</v>
      </c>
      <c r="B499" s="38" t="str">
        <f t="shared" si="1"/>
        <v/>
      </c>
      <c r="C499" s="40" t="str">
        <f t="shared" si="2"/>
        <v>Tanzan Meteor Base</v>
      </c>
      <c r="D499" s="38" t="s">
        <v>28</v>
      </c>
      <c r="E499" s="38" t="s">
        <v>4442</v>
      </c>
      <c r="F499" s="37" t="s">
        <v>4791</v>
      </c>
      <c r="G499" s="37" t="s">
        <v>4616</v>
      </c>
    </row>
    <row r="500">
      <c r="A500" s="37" t="s">
        <v>4792</v>
      </c>
      <c r="B500" s="40" t="str">
        <f t="shared" si="1"/>
        <v>[256]</v>
      </c>
      <c r="C500" s="38" t="str">
        <f t="shared" si="2"/>
        <v/>
      </c>
      <c r="D500" s="38" t="s">
        <v>4792</v>
      </c>
      <c r="E500" s="38" t="s">
        <v>28</v>
      </c>
      <c r="F500" s="37" t="s">
        <v>4793</v>
      </c>
      <c r="G500" s="37" t="s">
        <v>4616</v>
      </c>
    </row>
    <row r="501">
      <c r="A501" s="37" t="s">
        <v>4458</v>
      </c>
      <c r="B501" s="38" t="str">
        <f t="shared" si="1"/>
        <v/>
      </c>
      <c r="C501" s="40" t="str">
        <f t="shared" si="2"/>
        <v>Sweet Kiss Candy Shop</v>
      </c>
      <c r="D501" s="38" t="s">
        <v>28</v>
      </c>
      <c r="E501" s="38" t="s">
        <v>4458</v>
      </c>
      <c r="F501" s="37" t="s">
        <v>4794</v>
      </c>
      <c r="G501" s="37" t="s">
        <v>2270</v>
      </c>
    </row>
    <row r="502">
      <c r="A502" s="37" t="s">
        <v>4795</v>
      </c>
      <c r="B502" s="40" t="str">
        <f t="shared" si="1"/>
        <v>[257]</v>
      </c>
      <c r="C502" s="38" t="str">
        <f t="shared" si="2"/>
        <v/>
      </c>
      <c r="D502" s="38" t="s">
        <v>4795</v>
      </c>
      <c r="E502" s="38" t="s">
        <v>28</v>
      </c>
      <c r="F502" s="37" t="s">
        <v>4796</v>
      </c>
      <c r="G502" s="37" t="s">
        <v>2270</v>
      </c>
    </row>
    <row r="503">
      <c r="A503" s="37" t="s">
        <v>700</v>
      </c>
      <c r="B503" s="38" t="str">
        <f t="shared" si="1"/>
        <v/>
      </c>
      <c r="C503" s="40" t="str">
        <f t="shared" si="2"/>
        <v>Tanzan Depths</v>
      </c>
      <c r="D503" s="38" t="s">
        <v>28</v>
      </c>
      <c r="E503" s="38" t="s">
        <v>700</v>
      </c>
      <c r="F503" s="37" t="s">
        <v>4797</v>
      </c>
      <c r="G503" s="37" t="s">
        <v>1854</v>
      </c>
    </row>
    <row r="504">
      <c r="A504" s="37" t="s">
        <v>4798</v>
      </c>
      <c r="B504" s="40" t="str">
        <f t="shared" si="1"/>
        <v>[258]</v>
      </c>
      <c r="C504" s="38" t="str">
        <f t="shared" si="2"/>
        <v/>
      </c>
      <c r="D504" s="38" t="s">
        <v>4798</v>
      </c>
      <c r="E504" s="38" t="s">
        <v>28</v>
      </c>
      <c r="F504" s="37" t="s">
        <v>4799</v>
      </c>
      <c r="G504" s="37" t="s">
        <v>79</v>
      </c>
    </row>
    <row r="505">
      <c r="A505" s="37" t="s">
        <v>700</v>
      </c>
      <c r="B505" s="38" t="str">
        <f t="shared" si="1"/>
        <v/>
      </c>
      <c r="C505" s="40" t="str">
        <f t="shared" si="2"/>
        <v>Tanzan Depths</v>
      </c>
      <c r="D505" s="38" t="s">
        <v>28</v>
      </c>
      <c r="E505" s="38" t="s">
        <v>700</v>
      </c>
      <c r="F505" s="37" t="s">
        <v>4800</v>
      </c>
      <c r="G505" s="37" t="s">
        <v>4801</v>
      </c>
    </row>
    <row r="506">
      <c r="A506" s="37" t="s">
        <v>4802</v>
      </c>
      <c r="B506" s="40" t="str">
        <f t="shared" si="1"/>
        <v>[259]</v>
      </c>
      <c r="C506" s="38" t="str">
        <f t="shared" si="2"/>
        <v/>
      </c>
      <c r="D506" s="38" t="s">
        <v>4802</v>
      </c>
      <c r="E506" s="38" t="s">
        <v>28</v>
      </c>
      <c r="F506" s="37" t="s">
        <v>4803</v>
      </c>
      <c r="G506" s="37" t="s">
        <v>4804</v>
      </c>
    </row>
    <row r="507">
      <c r="A507" s="37" t="s">
        <v>700</v>
      </c>
      <c r="B507" s="38" t="str">
        <f t="shared" si="1"/>
        <v/>
      </c>
      <c r="C507" s="40" t="str">
        <f t="shared" si="2"/>
        <v>Tanzan Depths</v>
      </c>
      <c r="D507" s="38" t="s">
        <v>28</v>
      </c>
      <c r="E507" s="38" t="s">
        <v>700</v>
      </c>
      <c r="F507" s="37" t="s">
        <v>4805</v>
      </c>
      <c r="G507" s="37" t="s">
        <v>79</v>
      </c>
    </row>
    <row r="508">
      <c r="A508" s="37" t="s">
        <v>4806</v>
      </c>
      <c r="B508" s="40" t="str">
        <f t="shared" si="1"/>
        <v>[260]</v>
      </c>
      <c r="C508" s="38" t="str">
        <f t="shared" si="2"/>
        <v/>
      </c>
      <c r="D508" s="38" t="s">
        <v>4806</v>
      </c>
      <c r="E508" s="38" t="s">
        <v>28</v>
      </c>
      <c r="F508" s="37" t="s">
        <v>4807</v>
      </c>
      <c r="G508" s="37" t="s">
        <v>199</v>
      </c>
    </row>
    <row r="509">
      <c r="A509" s="37" t="s">
        <v>700</v>
      </c>
      <c r="B509" s="38" t="str">
        <f t="shared" si="1"/>
        <v/>
      </c>
      <c r="C509" s="40" t="str">
        <f t="shared" si="2"/>
        <v>Tanzan Depths</v>
      </c>
      <c r="D509" s="38" t="s">
        <v>28</v>
      </c>
      <c r="E509" s="38" t="s">
        <v>700</v>
      </c>
      <c r="F509" s="37" t="s">
        <v>4808</v>
      </c>
      <c r="G509" s="37" t="s">
        <v>264</v>
      </c>
    </row>
    <row r="510">
      <c r="A510" s="37" t="s">
        <v>4809</v>
      </c>
      <c r="B510" s="40" t="str">
        <f t="shared" si="1"/>
        <v>[261]</v>
      </c>
      <c r="C510" s="38" t="str">
        <f t="shared" si="2"/>
        <v/>
      </c>
      <c r="D510" s="38" t="s">
        <v>4809</v>
      </c>
      <c r="E510" s="38" t="s">
        <v>28</v>
      </c>
      <c r="F510" s="37" t="s">
        <v>4810</v>
      </c>
      <c r="G510" s="37" t="s">
        <v>167</v>
      </c>
    </row>
    <row r="511">
      <c r="A511" s="37" t="s">
        <v>700</v>
      </c>
      <c r="B511" s="38" t="str">
        <f t="shared" si="1"/>
        <v/>
      </c>
      <c r="C511" s="40" t="str">
        <f t="shared" si="2"/>
        <v>Tanzan Depths</v>
      </c>
      <c r="D511" s="38" t="s">
        <v>28</v>
      </c>
      <c r="E511" s="38" t="s">
        <v>700</v>
      </c>
      <c r="F511" s="37" t="s">
        <v>4811</v>
      </c>
      <c r="G511" s="37" t="s">
        <v>308</v>
      </c>
    </row>
    <row r="512">
      <c r="A512" s="37" t="s">
        <v>4812</v>
      </c>
      <c r="B512" s="40" t="str">
        <f t="shared" si="1"/>
        <v>[262]</v>
      </c>
      <c r="C512" s="38" t="str">
        <f t="shared" si="2"/>
        <v/>
      </c>
      <c r="D512" s="38" t="s">
        <v>4812</v>
      </c>
      <c r="E512" s="38" t="s">
        <v>28</v>
      </c>
      <c r="F512" s="37" t="s">
        <v>3915</v>
      </c>
      <c r="G512" s="37" t="s">
        <v>418</v>
      </c>
    </row>
    <row r="513">
      <c r="A513" s="37" t="s">
        <v>700</v>
      </c>
      <c r="B513" s="38" t="str">
        <f t="shared" si="1"/>
        <v/>
      </c>
      <c r="C513" s="40" t="str">
        <f t="shared" si="2"/>
        <v>Tanzan Depths</v>
      </c>
      <c r="D513" s="38" t="s">
        <v>28</v>
      </c>
      <c r="E513" s="38" t="s">
        <v>700</v>
      </c>
      <c r="F513" s="37" t="s">
        <v>4813</v>
      </c>
      <c r="G513" s="37" t="s">
        <v>391</v>
      </c>
    </row>
    <row r="514">
      <c r="A514" s="37" t="s">
        <v>4814</v>
      </c>
      <c r="B514" s="40" t="str">
        <f t="shared" si="1"/>
        <v>[263]</v>
      </c>
      <c r="C514" s="38" t="str">
        <f t="shared" si="2"/>
        <v/>
      </c>
      <c r="D514" s="38" t="s">
        <v>4814</v>
      </c>
      <c r="E514" s="38" t="s">
        <v>28</v>
      </c>
      <c r="F514" s="37" t="s">
        <v>4815</v>
      </c>
      <c r="G514" s="37" t="s">
        <v>257</v>
      </c>
    </row>
    <row r="515">
      <c r="A515" s="37" t="s">
        <v>700</v>
      </c>
      <c r="B515" s="38" t="str">
        <f t="shared" si="1"/>
        <v/>
      </c>
      <c r="C515" s="40" t="str">
        <f t="shared" si="2"/>
        <v>Tanzan Depths</v>
      </c>
      <c r="D515" s="38" t="s">
        <v>28</v>
      </c>
      <c r="E515" s="38" t="s">
        <v>700</v>
      </c>
      <c r="F515" s="37" t="s">
        <v>4816</v>
      </c>
      <c r="G515" s="37" t="s">
        <v>3874</v>
      </c>
    </row>
    <row r="516">
      <c r="A516" s="37" t="s">
        <v>4817</v>
      </c>
      <c r="B516" s="40" t="str">
        <f t="shared" si="1"/>
        <v>[264]</v>
      </c>
      <c r="C516" s="38" t="str">
        <f t="shared" si="2"/>
        <v/>
      </c>
      <c r="D516" s="38" t="s">
        <v>4817</v>
      </c>
      <c r="E516" s="38" t="s">
        <v>28</v>
      </c>
      <c r="F516" s="37" t="s">
        <v>4818</v>
      </c>
      <c r="G516" s="37" t="s">
        <v>4175</v>
      </c>
    </row>
    <row r="517">
      <c r="A517" s="37" t="s">
        <v>700</v>
      </c>
      <c r="B517" s="38" t="str">
        <f t="shared" si="1"/>
        <v/>
      </c>
      <c r="C517" s="40" t="str">
        <f t="shared" si="2"/>
        <v>Tanzan Depths</v>
      </c>
      <c r="D517" s="38" t="s">
        <v>28</v>
      </c>
      <c r="E517" s="38" t="s">
        <v>700</v>
      </c>
      <c r="F517" s="37" t="s">
        <v>4819</v>
      </c>
      <c r="G517" s="37" t="s">
        <v>415</v>
      </c>
    </row>
    <row r="518">
      <c r="A518" s="37" t="s">
        <v>4820</v>
      </c>
      <c r="B518" s="40" t="str">
        <f t="shared" si="1"/>
        <v>[265]</v>
      </c>
      <c r="C518" s="38" t="str">
        <f t="shared" si="2"/>
        <v/>
      </c>
      <c r="D518" s="38" t="s">
        <v>4820</v>
      </c>
      <c r="E518" s="38" t="s">
        <v>28</v>
      </c>
      <c r="F518" s="37" t="s">
        <v>4821</v>
      </c>
      <c r="G518" s="37" t="s">
        <v>109</v>
      </c>
    </row>
    <row r="519">
      <c r="A519" s="37" t="s">
        <v>4466</v>
      </c>
      <c r="B519" s="38" t="str">
        <f t="shared" si="1"/>
        <v/>
      </c>
      <c r="C519" s="40" t="str">
        <f t="shared" si="2"/>
        <v>Tanzan Peak</v>
      </c>
      <c r="D519" s="38" t="s">
        <v>28</v>
      </c>
      <c r="E519" s="38" t="s">
        <v>4466</v>
      </c>
      <c r="F519" s="37" t="s">
        <v>4822</v>
      </c>
      <c r="G519" s="37" t="s">
        <v>4127</v>
      </c>
    </row>
    <row r="520">
      <c r="A520" s="37" t="s">
        <v>4823</v>
      </c>
      <c r="B520" s="40" t="str">
        <f t="shared" si="1"/>
        <v>[266]</v>
      </c>
      <c r="C520" s="38" t="str">
        <f t="shared" si="2"/>
        <v/>
      </c>
      <c r="D520" s="38" t="s">
        <v>4823</v>
      </c>
      <c r="E520" s="38" t="s">
        <v>28</v>
      </c>
      <c r="F520" s="37" t="s">
        <v>4824</v>
      </c>
      <c r="G520" s="37" t="s">
        <v>182</v>
      </c>
    </row>
    <row r="521">
      <c r="A521" s="37" t="s">
        <v>4468</v>
      </c>
      <c r="B521" s="38" t="str">
        <f t="shared" si="1"/>
        <v/>
      </c>
      <c r="C521" s="40" t="str">
        <f t="shared" si="2"/>
        <v>Reset Map</v>
      </c>
      <c r="D521" s="38" t="s">
        <v>28</v>
      </c>
      <c r="E521" s="38" t="s">
        <v>4468</v>
      </c>
      <c r="F521" s="37" t="s">
        <v>4825</v>
      </c>
      <c r="G521" s="37" t="s">
        <v>4826</v>
      </c>
    </row>
    <row r="522">
      <c r="A522" s="37" t="s">
        <v>4827</v>
      </c>
      <c r="B522" s="40" t="str">
        <f t="shared" si="1"/>
        <v>[267]</v>
      </c>
      <c r="C522" s="38" t="str">
        <f t="shared" si="2"/>
        <v/>
      </c>
      <c r="D522" s="38" t="s">
        <v>4827</v>
      </c>
      <c r="E522" s="38" t="s">
        <v>28</v>
      </c>
      <c r="F522" s="37" t="s">
        <v>4828</v>
      </c>
      <c r="G522" s="37" t="s">
        <v>308</v>
      </c>
    </row>
    <row r="523">
      <c r="A523" s="37" t="s">
        <v>2270</v>
      </c>
      <c r="B523" s="38" t="str">
        <f t="shared" si="1"/>
        <v/>
      </c>
      <c r="C523" s="40" t="str">
        <f t="shared" si="2"/>
        <v>REMOVED</v>
      </c>
      <c r="D523" s="38" t="s">
        <v>28</v>
      </c>
      <c r="E523" s="38" t="s">
        <v>2270</v>
      </c>
      <c r="F523" s="37" t="s">
        <v>4829</v>
      </c>
      <c r="G523" s="37" t="s">
        <v>308</v>
      </c>
    </row>
    <row r="524">
      <c r="A524" s="37" t="s">
        <v>4830</v>
      </c>
      <c r="B524" s="40" t="str">
        <f t="shared" si="1"/>
        <v>[268]</v>
      </c>
      <c r="C524" s="38" t="str">
        <f t="shared" si="2"/>
        <v/>
      </c>
      <c r="D524" s="38" t="s">
        <v>4830</v>
      </c>
      <c r="E524" s="38" t="s">
        <v>28</v>
      </c>
      <c r="F524" s="37" t="s">
        <v>4831</v>
      </c>
      <c r="G524" s="37" t="s">
        <v>1756</v>
      </c>
    </row>
    <row r="525">
      <c r="A525" s="37" t="s">
        <v>2270</v>
      </c>
      <c r="B525" s="38" t="str">
        <f t="shared" si="1"/>
        <v/>
      </c>
      <c r="C525" s="40" t="str">
        <f t="shared" si="2"/>
        <v>REMOVED</v>
      </c>
      <c r="D525" s="38" t="s">
        <v>28</v>
      </c>
      <c r="E525" s="38" t="s">
        <v>2270</v>
      </c>
      <c r="F525" s="37" t="s">
        <v>4832</v>
      </c>
      <c r="G525" s="37" t="s">
        <v>308</v>
      </c>
    </row>
    <row r="526">
      <c r="A526" s="37" t="s">
        <v>4833</v>
      </c>
      <c r="B526" s="40" t="str">
        <f t="shared" si="1"/>
        <v>[269]</v>
      </c>
      <c r="C526" s="38" t="str">
        <f t="shared" si="2"/>
        <v/>
      </c>
      <c r="D526" s="38" t="s">
        <v>4833</v>
      </c>
      <c r="E526" s="38" t="s">
        <v>28</v>
      </c>
      <c r="F526" s="37" t="s">
        <v>4834</v>
      </c>
      <c r="G526" s="37" t="s">
        <v>1756</v>
      </c>
    </row>
    <row r="527">
      <c r="A527" s="37" t="s">
        <v>1961</v>
      </c>
      <c r="B527" s="38" t="str">
        <f t="shared" si="1"/>
        <v/>
      </c>
      <c r="C527" s="40" t="str">
        <f t="shared" si="2"/>
        <v>Obsidia Park</v>
      </c>
      <c r="D527" s="38" t="s">
        <v>28</v>
      </c>
      <c r="E527" s="38" t="s">
        <v>1961</v>
      </c>
      <c r="F527" s="37" t="s">
        <v>4835</v>
      </c>
      <c r="G527" s="37" t="s">
        <v>4698</v>
      </c>
    </row>
    <row r="528">
      <c r="A528" s="37" t="s">
        <v>4836</v>
      </c>
      <c r="B528" s="40" t="str">
        <f t="shared" si="1"/>
        <v>[270]</v>
      </c>
      <c r="C528" s="38" t="str">
        <f t="shared" si="2"/>
        <v/>
      </c>
      <c r="D528" s="38" t="s">
        <v>4836</v>
      </c>
      <c r="E528" s="38" t="s">
        <v>28</v>
      </c>
      <c r="F528" s="37" t="s">
        <v>4837</v>
      </c>
      <c r="G528" s="37" t="s">
        <v>4693</v>
      </c>
    </row>
    <row r="529">
      <c r="A529" s="37" t="s">
        <v>2270</v>
      </c>
      <c r="B529" s="38" t="str">
        <f t="shared" si="1"/>
        <v/>
      </c>
      <c r="C529" s="40" t="str">
        <f t="shared" si="2"/>
        <v>REMOVED</v>
      </c>
      <c r="D529" s="38" t="s">
        <v>28</v>
      </c>
      <c r="E529" s="38" t="s">
        <v>2270</v>
      </c>
      <c r="F529" s="37" t="s">
        <v>4838</v>
      </c>
      <c r="G529" s="37" t="s">
        <v>4839</v>
      </c>
    </row>
    <row r="530">
      <c r="A530" s="37" t="s">
        <v>4840</v>
      </c>
      <c r="B530" s="40" t="str">
        <f t="shared" si="1"/>
        <v>[271]</v>
      </c>
      <c r="C530" s="38" t="str">
        <f t="shared" si="2"/>
        <v/>
      </c>
      <c r="D530" s="38" t="s">
        <v>4840</v>
      </c>
      <c r="E530" s="38" t="s">
        <v>28</v>
      </c>
      <c r="F530" s="37" t="s">
        <v>4841</v>
      </c>
      <c r="G530" s="37" t="s">
        <v>4842</v>
      </c>
    </row>
    <row r="531">
      <c r="A531" s="37" t="s">
        <v>650</v>
      </c>
      <c r="B531" s="38" t="str">
        <f t="shared" si="1"/>
        <v/>
      </c>
      <c r="C531" s="40" t="str">
        <f t="shared" si="2"/>
        <v>Spinel Town</v>
      </c>
      <c r="D531" s="38" t="s">
        <v>28</v>
      </c>
      <c r="E531" s="38" t="s">
        <v>650</v>
      </c>
      <c r="F531" s="37" t="s">
        <v>4843</v>
      </c>
      <c r="G531" s="37" t="s">
        <v>4284</v>
      </c>
    </row>
    <row r="532">
      <c r="A532" s="37" t="s">
        <v>4844</v>
      </c>
      <c r="B532" s="40" t="str">
        <f t="shared" si="1"/>
        <v>[272]</v>
      </c>
      <c r="C532" s="38" t="str">
        <f t="shared" si="2"/>
        <v/>
      </c>
      <c r="D532" s="38" t="s">
        <v>4844</v>
      </c>
      <c r="E532" s="38" t="s">
        <v>28</v>
      </c>
      <c r="F532" s="37" t="s">
        <v>4845</v>
      </c>
      <c r="G532" s="37" t="s">
        <v>391</v>
      </c>
    </row>
    <row r="533">
      <c r="A533" s="37" t="s">
        <v>695</v>
      </c>
      <c r="B533" s="38" t="str">
        <f t="shared" si="1"/>
        <v/>
      </c>
      <c r="C533" s="40" t="str">
        <f t="shared" si="2"/>
        <v>Tanzan Mountain</v>
      </c>
      <c r="D533" s="38" t="s">
        <v>28</v>
      </c>
      <c r="E533" s="38" t="s">
        <v>695</v>
      </c>
      <c r="F533" s="37" t="s">
        <v>4846</v>
      </c>
      <c r="G533" s="37" t="s">
        <v>2266</v>
      </c>
    </row>
    <row r="534">
      <c r="A534" s="37" t="s">
        <v>4847</v>
      </c>
      <c r="B534" s="40" t="str">
        <f t="shared" si="1"/>
        <v>[273]</v>
      </c>
      <c r="C534" s="38" t="str">
        <f t="shared" si="2"/>
        <v/>
      </c>
      <c r="D534" s="38" t="s">
        <v>4847</v>
      </c>
      <c r="E534" s="38" t="s">
        <v>28</v>
      </c>
      <c r="F534" s="37" t="s">
        <v>4848</v>
      </c>
      <c r="G534" s="37" t="s">
        <v>1047</v>
      </c>
    </row>
    <row r="535">
      <c r="A535" s="37" t="s">
        <v>695</v>
      </c>
      <c r="B535" s="38" t="str">
        <f t="shared" si="1"/>
        <v/>
      </c>
      <c r="C535" s="40" t="str">
        <f t="shared" si="2"/>
        <v>Tanzan Mountain</v>
      </c>
      <c r="D535" s="38" t="s">
        <v>28</v>
      </c>
      <c r="E535" s="38" t="s">
        <v>695</v>
      </c>
      <c r="F535" s="37" t="s">
        <v>4849</v>
      </c>
      <c r="G535" s="37" t="s">
        <v>1756</v>
      </c>
    </row>
    <row r="536">
      <c r="A536" s="37" t="s">
        <v>4850</v>
      </c>
      <c r="B536" s="40" t="str">
        <f t="shared" si="1"/>
        <v>[274]</v>
      </c>
      <c r="C536" s="38" t="str">
        <f t="shared" si="2"/>
        <v/>
      </c>
      <c r="D536" s="38" t="s">
        <v>4850</v>
      </c>
      <c r="E536" s="38" t="s">
        <v>28</v>
      </c>
      <c r="F536" s="37" t="s">
        <v>4851</v>
      </c>
      <c r="G536" s="37" t="s">
        <v>4706</v>
      </c>
    </row>
    <row r="537">
      <c r="A537" s="37" t="s">
        <v>4448</v>
      </c>
      <c r="B537" s="38" t="str">
        <f t="shared" si="1"/>
        <v/>
      </c>
      <c r="C537" s="40" t="str">
        <f t="shared" si="2"/>
        <v>Chrysolia Pass</v>
      </c>
      <c r="D537" s="38" t="s">
        <v>28</v>
      </c>
      <c r="E537" s="38" t="s">
        <v>4448</v>
      </c>
      <c r="F537" s="37" t="s">
        <v>4852</v>
      </c>
      <c r="G537" s="37" t="s">
        <v>4706</v>
      </c>
    </row>
    <row r="538">
      <c r="A538" s="37" t="s">
        <v>4853</v>
      </c>
      <c r="B538" s="40" t="str">
        <f t="shared" si="1"/>
        <v>[275]</v>
      </c>
      <c r="C538" s="38" t="str">
        <f t="shared" si="2"/>
        <v/>
      </c>
      <c r="D538" s="38" t="s">
        <v>4853</v>
      </c>
      <c r="E538" s="38" t="s">
        <v>28</v>
      </c>
      <c r="F538" s="37" t="s">
        <v>4854</v>
      </c>
      <c r="G538" s="37" t="s">
        <v>356</v>
      </c>
    </row>
    <row r="539">
      <c r="A539" s="37" t="s">
        <v>4483</v>
      </c>
      <c r="B539" s="38" t="str">
        <f t="shared" si="1"/>
        <v/>
      </c>
      <c r="C539" s="40" t="str">
        <f t="shared" si="2"/>
        <v>Byxbysion Cave</v>
      </c>
      <c r="D539" s="38" t="s">
        <v>28</v>
      </c>
      <c r="E539" s="38" t="s">
        <v>4483</v>
      </c>
      <c r="F539" s="37" t="s">
        <v>4855</v>
      </c>
      <c r="G539" s="37" t="s">
        <v>391</v>
      </c>
    </row>
    <row r="540">
      <c r="A540" s="37" t="s">
        <v>4856</v>
      </c>
      <c r="B540" s="40" t="str">
        <f t="shared" si="1"/>
        <v>[276]</v>
      </c>
      <c r="C540" s="38" t="str">
        <f t="shared" si="2"/>
        <v/>
      </c>
      <c r="D540" s="38" t="s">
        <v>4856</v>
      </c>
      <c r="E540" s="38" t="s">
        <v>28</v>
      </c>
      <c r="F540" s="37" t="s">
        <v>4857</v>
      </c>
      <c r="G540" s="37" t="s">
        <v>1007</v>
      </c>
    </row>
    <row r="541">
      <c r="A541" s="37" t="s">
        <v>4485</v>
      </c>
      <c r="B541" s="38" t="str">
        <f t="shared" si="1"/>
        <v/>
      </c>
      <c r="C541" s="40" t="str">
        <f t="shared" si="2"/>
        <v>Byxbysion Cave 2F</v>
      </c>
      <c r="D541" s="38" t="s">
        <v>28</v>
      </c>
      <c r="E541" s="38" t="s">
        <v>4485</v>
      </c>
      <c r="F541" s="37" t="s">
        <v>4858</v>
      </c>
      <c r="G541" s="37" t="s">
        <v>1756</v>
      </c>
    </row>
    <row r="542">
      <c r="A542" s="37" t="s">
        <v>4859</v>
      </c>
      <c r="B542" s="40" t="str">
        <f t="shared" si="1"/>
        <v>[277]</v>
      </c>
      <c r="C542" s="38" t="str">
        <f t="shared" si="2"/>
        <v/>
      </c>
      <c r="D542" s="38" t="s">
        <v>4859</v>
      </c>
      <c r="E542" s="38" t="s">
        <v>28</v>
      </c>
      <c r="F542" s="37" t="s">
        <v>4860</v>
      </c>
      <c r="G542" s="37" t="s">
        <v>4696</v>
      </c>
    </row>
    <row r="543">
      <c r="A543" s="37" t="s">
        <v>4488</v>
      </c>
      <c r="B543" s="38" t="str">
        <f t="shared" si="1"/>
        <v/>
      </c>
      <c r="C543" s="40" t="str">
        <f t="shared" si="2"/>
        <v>Byxbysion Cave 3F</v>
      </c>
      <c r="D543" s="38" t="s">
        <v>28</v>
      </c>
      <c r="E543" s="38" t="s">
        <v>4488</v>
      </c>
      <c r="F543" s="37" t="s">
        <v>4861</v>
      </c>
      <c r="G543" s="37" t="s">
        <v>257</v>
      </c>
    </row>
    <row r="544">
      <c r="A544" s="37" t="s">
        <v>4862</v>
      </c>
      <c r="B544" s="40" t="str">
        <f t="shared" si="1"/>
        <v>[278]</v>
      </c>
      <c r="C544" s="38" t="str">
        <f t="shared" si="2"/>
        <v/>
      </c>
      <c r="D544" s="38" t="s">
        <v>4862</v>
      </c>
      <c r="E544" s="38" t="s">
        <v>28</v>
      </c>
      <c r="F544" s="37" t="s">
        <v>4863</v>
      </c>
      <c r="G544" s="37" t="s">
        <v>1756</v>
      </c>
    </row>
    <row r="545">
      <c r="A545" s="37" t="s">
        <v>771</v>
      </c>
      <c r="B545" s="38" t="str">
        <f t="shared" si="1"/>
        <v/>
      </c>
      <c r="C545" s="40" t="str">
        <f t="shared" si="2"/>
        <v>Wasteland Wall</v>
      </c>
      <c r="D545" s="38" t="s">
        <v>28</v>
      </c>
      <c r="E545" s="38" t="s">
        <v>771</v>
      </c>
      <c r="F545" s="37" t="s">
        <v>4864</v>
      </c>
      <c r="G545" s="37" t="s">
        <v>4865</v>
      </c>
    </row>
    <row r="546">
      <c r="A546" s="37" t="s">
        <v>4866</v>
      </c>
      <c r="B546" s="40" t="str">
        <f t="shared" si="1"/>
        <v>[279]</v>
      </c>
      <c r="C546" s="38" t="str">
        <f t="shared" si="2"/>
        <v/>
      </c>
      <c r="D546" s="38" t="s">
        <v>4866</v>
      </c>
      <c r="E546" s="38" t="s">
        <v>28</v>
      </c>
      <c r="F546" s="37" t="s">
        <v>4867</v>
      </c>
      <c r="G546" s="37" t="s">
        <v>1756</v>
      </c>
    </row>
    <row r="547">
      <c r="A547" s="37" t="s">
        <v>771</v>
      </c>
      <c r="B547" s="38" t="str">
        <f t="shared" si="1"/>
        <v/>
      </c>
      <c r="C547" s="40" t="str">
        <f t="shared" si="2"/>
        <v>Wasteland Wall</v>
      </c>
      <c r="D547" s="38" t="s">
        <v>28</v>
      </c>
      <c r="E547" s="38" t="s">
        <v>771</v>
      </c>
      <c r="F547" s="37" t="s">
        <v>4868</v>
      </c>
      <c r="G547" s="37" t="s">
        <v>4691</v>
      </c>
    </row>
    <row r="548">
      <c r="A548" s="37" t="s">
        <v>4869</v>
      </c>
      <c r="B548" s="40" t="str">
        <f t="shared" si="1"/>
        <v>[280]</v>
      </c>
      <c r="C548" s="38" t="str">
        <f t="shared" si="2"/>
        <v/>
      </c>
      <c r="D548" s="38" t="s">
        <v>4869</v>
      </c>
      <c r="E548" s="38" t="s">
        <v>28</v>
      </c>
      <c r="F548" s="37" t="s">
        <v>4870</v>
      </c>
      <c r="G548" s="37" t="s">
        <v>4286</v>
      </c>
    </row>
    <row r="549">
      <c r="A549" s="37" t="s">
        <v>771</v>
      </c>
      <c r="B549" s="38" t="str">
        <f t="shared" si="1"/>
        <v/>
      </c>
      <c r="C549" s="40" t="str">
        <f t="shared" si="2"/>
        <v>Wasteland Wall</v>
      </c>
      <c r="D549" s="38" t="s">
        <v>28</v>
      </c>
      <c r="E549" s="38" t="s">
        <v>771</v>
      </c>
      <c r="F549" s="37" t="s">
        <v>4871</v>
      </c>
      <c r="G549" s="37" t="s">
        <v>534</v>
      </c>
    </row>
    <row r="550">
      <c r="A550" s="37" t="s">
        <v>4872</v>
      </c>
      <c r="B550" s="40" t="str">
        <f t="shared" si="1"/>
        <v>[281]</v>
      </c>
      <c r="C550" s="38" t="str">
        <f t="shared" si="2"/>
        <v/>
      </c>
      <c r="D550" s="38" t="s">
        <v>4872</v>
      </c>
      <c r="E550" s="38" t="s">
        <v>28</v>
      </c>
      <c r="F550" s="37" t="s">
        <v>4873</v>
      </c>
      <c r="G550" s="37" t="s">
        <v>534</v>
      </c>
    </row>
    <row r="551">
      <c r="A551" s="37" t="s">
        <v>403</v>
      </c>
      <c r="B551" s="38" t="str">
        <f t="shared" si="1"/>
        <v/>
      </c>
      <c r="C551" s="40" t="str">
        <f t="shared" si="2"/>
        <v>Yureyu Power Plant</v>
      </c>
      <c r="D551" s="38" t="s">
        <v>28</v>
      </c>
      <c r="E551" s="38" t="s">
        <v>403</v>
      </c>
      <c r="F551" s="37" t="s">
        <v>4874</v>
      </c>
      <c r="G551" s="37" t="s">
        <v>530</v>
      </c>
    </row>
    <row r="552">
      <c r="A552" s="37" t="s">
        <v>4875</v>
      </c>
      <c r="B552" s="40" t="str">
        <f t="shared" si="1"/>
        <v>[282]</v>
      </c>
      <c r="C552" s="38" t="str">
        <f t="shared" si="2"/>
        <v/>
      </c>
      <c r="D552" s="38" t="s">
        <v>4875</v>
      </c>
      <c r="E552" s="38" t="s">
        <v>28</v>
      </c>
      <c r="F552" s="37" t="s">
        <v>4876</v>
      </c>
      <c r="G552" s="37" t="s">
        <v>534</v>
      </c>
    </row>
    <row r="553">
      <c r="A553" s="37" t="s">
        <v>708</v>
      </c>
      <c r="B553" s="38" t="str">
        <f t="shared" si="1"/>
        <v/>
      </c>
      <c r="C553" s="40" t="str">
        <f t="shared" si="2"/>
        <v>South Aventurine Woods</v>
      </c>
      <c r="D553" s="38" t="s">
        <v>28</v>
      </c>
      <c r="E553" s="38" t="s">
        <v>708</v>
      </c>
      <c r="F553" s="37" t="s">
        <v>4877</v>
      </c>
      <c r="G553" s="37" t="s">
        <v>534</v>
      </c>
    </row>
    <row r="554">
      <c r="A554" s="37" t="s">
        <v>4878</v>
      </c>
      <c r="B554" s="40" t="str">
        <f t="shared" si="1"/>
        <v>[283]</v>
      </c>
      <c r="C554" s="38" t="str">
        <f t="shared" si="2"/>
        <v/>
      </c>
      <c r="D554" s="38" t="s">
        <v>4878</v>
      </c>
      <c r="E554" s="38" t="s">
        <v>28</v>
      </c>
      <c r="F554" s="37" t="s">
        <v>4879</v>
      </c>
      <c r="G554" s="37" t="s">
        <v>534</v>
      </c>
    </row>
    <row r="555">
      <c r="A555" s="37" t="s">
        <v>708</v>
      </c>
      <c r="B555" s="38" t="str">
        <f t="shared" si="1"/>
        <v/>
      </c>
      <c r="C555" s="40" t="str">
        <f t="shared" si="2"/>
        <v>South Aventurine Woods</v>
      </c>
      <c r="D555" s="38" t="s">
        <v>28</v>
      </c>
      <c r="E555" s="38" t="s">
        <v>708</v>
      </c>
      <c r="F555" s="37" t="s">
        <v>4880</v>
      </c>
      <c r="G555" s="37" t="s">
        <v>554</v>
      </c>
    </row>
    <row r="556">
      <c r="A556" s="37" t="s">
        <v>4881</v>
      </c>
      <c r="B556" s="40" t="str">
        <f t="shared" si="1"/>
        <v>[284]</v>
      </c>
      <c r="C556" s="38" t="str">
        <f t="shared" si="2"/>
        <v/>
      </c>
      <c r="D556" s="38" t="s">
        <v>4881</v>
      </c>
      <c r="E556" s="38" t="s">
        <v>28</v>
      </c>
      <c r="F556" s="37" t="s">
        <v>4882</v>
      </c>
      <c r="G556" s="37" t="s">
        <v>567</v>
      </c>
    </row>
    <row r="557">
      <c r="A557" s="37" t="s">
        <v>708</v>
      </c>
      <c r="B557" s="38" t="str">
        <f t="shared" si="1"/>
        <v/>
      </c>
      <c r="C557" s="40" t="str">
        <f t="shared" si="2"/>
        <v>South Aventurine Woods</v>
      </c>
      <c r="D557" s="38" t="s">
        <v>28</v>
      </c>
      <c r="E557" s="38" t="s">
        <v>708</v>
      </c>
      <c r="F557" s="37" t="s">
        <v>4883</v>
      </c>
      <c r="G557" s="37" t="s">
        <v>247</v>
      </c>
    </row>
    <row r="558">
      <c r="A558" s="37" t="s">
        <v>4884</v>
      </c>
      <c r="B558" s="40" t="str">
        <f t="shared" si="1"/>
        <v>[285]</v>
      </c>
      <c r="C558" s="38" t="str">
        <f t="shared" si="2"/>
        <v/>
      </c>
      <c r="D558" s="38" t="s">
        <v>4884</v>
      </c>
      <c r="E558" s="38" t="s">
        <v>28</v>
      </c>
      <c r="F558" s="37" t="s">
        <v>4885</v>
      </c>
      <c r="G558" s="37" t="s">
        <v>4886</v>
      </c>
    </row>
    <row r="559">
      <c r="A559" s="37" t="s">
        <v>725</v>
      </c>
      <c r="B559" s="38" t="str">
        <f t="shared" si="1"/>
        <v/>
      </c>
      <c r="C559" s="40" t="str">
        <f t="shared" si="2"/>
        <v>Route 1</v>
      </c>
      <c r="D559" s="38" t="s">
        <v>28</v>
      </c>
      <c r="E559" s="38" t="s">
        <v>725</v>
      </c>
      <c r="F559" s="37" t="s">
        <v>4887</v>
      </c>
      <c r="G559" s="37" t="s">
        <v>4518</v>
      </c>
    </row>
    <row r="560">
      <c r="A560" s="37" t="s">
        <v>4888</v>
      </c>
      <c r="B560" s="40" t="str">
        <f t="shared" si="1"/>
        <v>[286]</v>
      </c>
      <c r="C560" s="38" t="str">
        <f t="shared" si="2"/>
        <v/>
      </c>
      <c r="D560" s="38" t="s">
        <v>4888</v>
      </c>
      <c r="E560" s="38" t="s">
        <v>28</v>
      </c>
      <c r="F560" s="37" t="s">
        <v>4889</v>
      </c>
      <c r="G560" s="37" t="s">
        <v>264</v>
      </c>
    </row>
    <row r="561">
      <c r="A561" s="37" t="s">
        <v>725</v>
      </c>
      <c r="B561" s="38" t="str">
        <f t="shared" si="1"/>
        <v/>
      </c>
      <c r="C561" s="40" t="str">
        <f t="shared" si="2"/>
        <v>Route 1</v>
      </c>
      <c r="D561" s="38" t="s">
        <v>28</v>
      </c>
      <c r="E561" s="38" t="s">
        <v>725</v>
      </c>
      <c r="F561" s="37" t="s">
        <v>4890</v>
      </c>
      <c r="G561" s="37" t="s">
        <v>1756</v>
      </c>
    </row>
    <row r="562">
      <c r="A562" s="37" t="s">
        <v>4891</v>
      </c>
      <c r="B562" s="40" t="str">
        <f t="shared" si="1"/>
        <v>[287]</v>
      </c>
      <c r="C562" s="38" t="str">
        <f t="shared" si="2"/>
        <v/>
      </c>
      <c r="D562" s="38" t="s">
        <v>4891</v>
      </c>
      <c r="E562" s="38" t="s">
        <v>28</v>
      </c>
      <c r="F562" s="37" t="s">
        <v>4892</v>
      </c>
      <c r="G562" s="37" t="s">
        <v>1756</v>
      </c>
    </row>
    <row r="563">
      <c r="A563" s="37" t="s">
        <v>725</v>
      </c>
      <c r="B563" s="38" t="str">
        <f t="shared" si="1"/>
        <v/>
      </c>
      <c r="C563" s="40" t="str">
        <f t="shared" si="2"/>
        <v>Route 1</v>
      </c>
      <c r="D563" s="38" t="s">
        <v>28</v>
      </c>
      <c r="E563" s="38" t="s">
        <v>725</v>
      </c>
      <c r="F563" s="37" t="s">
        <v>4893</v>
      </c>
      <c r="G563" s="37" t="s">
        <v>1756</v>
      </c>
    </row>
    <row r="564">
      <c r="A564" s="37" t="s">
        <v>4894</v>
      </c>
      <c r="B564" s="40" t="str">
        <f t="shared" si="1"/>
        <v>[288]</v>
      </c>
      <c r="C564" s="38" t="str">
        <f t="shared" si="2"/>
        <v/>
      </c>
      <c r="D564" s="38" t="s">
        <v>4894</v>
      </c>
      <c r="E564" s="38" t="s">
        <v>28</v>
      </c>
      <c r="F564" s="37" t="s">
        <v>4895</v>
      </c>
      <c r="G564" s="37" t="s">
        <v>1756</v>
      </c>
    </row>
    <row r="565">
      <c r="A565" s="37" t="s">
        <v>743</v>
      </c>
      <c r="B565" s="38" t="str">
        <f t="shared" si="1"/>
        <v/>
      </c>
      <c r="C565" s="40" t="str">
        <f t="shared" si="2"/>
        <v>North Aventurine Woods</v>
      </c>
      <c r="D565" s="38" t="s">
        <v>28</v>
      </c>
      <c r="E565" s="38" t="s">
        <v>743</v>
      </c>
      <c r="F565" s="37" t="s">
        <v>4896</v>
      </c>
      <c r="G565" s="37" t="s">
        <v>1756</v>
      </c>
    </row>
    <row r="566">
      <c r="A566" s="37" t="s">
        <v>4897</v>
      </c>
      <c r="B566" s="40" t="str">
        <f t="shared" si="1"/>
        <v>[289]</v>
      </c>
      <c r="C566" s="38" t="str">
        <f t="shared" si="2"/>
        <v/>
      </c>
      <c r="D566" s="38" t="s">
        <v>4897</v>
      </c>
      <c r="E566" s="38" t="s">
        <v>28</v>
      </c>
      <c r="F566" s="37" t="s">
        <v>4898</v>
      </c>
      <c r="G566" s="37" t="s">
        <v>1756</v>
      </c>
    </row>
    <row r="567">
      <c r="A567" s="37" t="s">
        <v>743</v>
      </c>
      <c r="B567" s="38" t="str">
        <f t="shared" si="1"/>
        <v/>
      </c>
      <c r="C567" s="40" t="str">
        <f t="shared" si="2"/>
        <v>North Aventurine Woods</v>
      </c>
      <c r="D567" s="38" t="s">
        <v>28</v>
      </c>
      <c r="E567" s="38" t="s">
        <v>743</v>
      </c>
      <c r="F567" s="37" t="s">
        <v>4899</v>
      </c>
      <c r="G567" s="37" t="s">
        <v>2270</v>
      </c>
    </row>
    <row r="568">
      <c r="A568" s="37" t="s">
        <v>4900</v>
      </c>
      <c r="B568" s="40" t="str">
        <f t="shared" si="1"/>
        <v>[290]</v>
      </c>
      <c r="C568" s="38" t="str">
        <f t="shared" si="2"/>
        <v/>
      </c>
      <c r="D568" s="38" t="s">
        <v>4900</v>
      </c>
      <c r="E568" s="38" t="s">
        <v>28</v>
      </c>
      <c r="F568" s="37" t="s">
        <v>4901</v>
      </c>
      <c r="G568" s="37" t="s">
        <v>2270</v>
      </c>
    </row>
    <row r="569">
      <c r="A569" s="37" t="s">
        <v>725</v>
      </c>
      <c r="B569" s="38" t="str">
        <f t="shared" si="1"/>
        <v/>
      </c>
      <c r="C569" s="40" t="str">
        <f t="shared" si="2"/>
        <v>Route 1</v>
      </c>
      <c r="D569" s="38" t="s">
        <v>28</v>
      </c>
      <c r="E569" s="38" t="s">
        <v>725</v>
      </c>
      <c r="F569" s="37" t="s">
        <v>4902</v>
      </c>
      <c r="G569" s="37" t="s">
        <v>2270</v>
      </c>
    </row>
    <row r="570">
      <c r="A570" s="37" t="s">
        <v>4903</v>
      </c>
      <c r="B570" s="40" t="str">
        <f t="shared" si="1"/>
        <v>[291]</v>
      </c>
      <c r="C570" s="38" t="str">
        <f t="shared" si="2"/>
        <v/>
      </c>
      <c r="D570" s="38" t="s">
        <v>4903</v>
      </c>
      <c r="E570" s="38" t="s">
        <v>28</v>
      </c>
      <c r="F570" s="37" t="s">
        <v>4904</v>
      </c>
      <c r="G570" s="37" t="s">
        <v>2270</v>
      </c>
    </row>
    <row r="571">
      <c r="A571" s="37" t="s">
        <v>725</v>
      </c>
      <c r="B571" s="38" t="str">
        <f t="shared" si="1"/>
        <v/>
      </c>
      <c r="C571" s="40" t="str">
        <f t="shared" si="2"/>
        <v>Route 1</v>
      </c>
      <c r="D571" s="38" t="s">
        <v>28</v>
      </c>
      <c r="E571" s="38" t="s">
        <v>725</v>
      </c>
      <c r="F571" s="37" t="s">
        <v>4905</v>
      </c>
      <c r="G571" s="37" t="s">
        <v>2270</v>
      </c>
    </row>
    <row r="572">
      <c r="A572" s="37" t="s">
        <v>4906</v>
      </c>
      <c r="B572" s="40" t="str">
        <f t="shared" si="1"/>
        <v>[292]</v>
      </c>
      <c r="C572" s="38" t="str">
        <f t="shared" si="2"/>
        <v/>
      </c>
      <c r="D572" s="38" t="s">
        <v>4906</v>
      </c>
      <c r="E572" s="38" t="s">
        <v>28</v>
      </c>
      <c r="F572" s="37" t="s">
        <v>4907</v>
      </c>
      <c r="G572" s="37" t="s">
        <v>4175</v>
      </c>
    </row>
    <row r="573">
      <c r="A573" s="37" t="s">
        <v>746</v>
      </c>
      <c r="B573" s="38" t="str">
        <f t="shared" si="1"/>
        <v/>
      </c>
      <c r="C573" s="40" t="str">
        <f t="shared" si="2"/>
        <v>Vanhanen Labyrinth</v>
      </c>
      <c r="D573" s="38" t="s">
        <v>28</v>
      </c>
      <c r="E573" s="38" t="s">
        <v>746</v>
      </c>
      <c r="F573" s="37" t="s">
        <v>4908</v>
      </c>
      <c r="G573" s="37" t="s">
        <v>567</v>
      </c>
    </row>
    <row r="574">
      <c r="A574" s="37" t="s">
        <v>4909</v>
      </c>
      <c r="B574" s="40" t="str">
        <f t="shared" si="1"/>
        <v>[293]</v>
      </c>
      <c r="C574" s="38" t="str">
        <f t="shared" si="2"/>
        <v/>
      </c>
      <c r="D574" s="38" t="s">
        <v>4909</v>
      </c>
      <c r="E574" s="38" t="s">
        <v>28</v>
      </c>
      <c r="F574" s="37" t="s">
        <v>4910</v>
      </c>
      <c r="G574" s="37" t="s">
        <v>4911</v>
      </c>
    </row>
    <row r="575">
      <c r="A575" s="37" t="s">
        <v>4513</v>
      </c>
      <c r="B575" s="38" t="str">
        <f t="shared" si="1"/>
        <v/>
      </c>
      <c r="C575" s="40" t="str">
        <f t="shared" si="2"/>
        <v>Vanhanen Castle</v>
      </c>
      <c r="D575" s="38" t="s">
        <v>28</v>
      </c>
      <c r="E575" s="38" t="s">
        <v>4513</v>
      </c>
      <c r="F575" s="37" t="s">
        <v>4912</v>
      </c>
      <c r="G575" s="37" t="s">
        <v>435</v>
      </c>
    </row>
    <row r="576">
      <c r="A576" s="37" t="s">
        <v>4913</v>
      </c>
      <c r="B576" s="40" t="str">
        <f t="shared" si="1"/>
        <v>[294]</v>
      </c>
      <c r="C576" s="38" t="str">
        <f t="shared" si="2"/>
        <v/>
      </c>
      <c r="D576" s="38" t="s">
        <v>4913</v>
      </c>
      <c r="E576" s="38" t="s">
        <v>28</v>
      </c>
      <c r="F576" s="37" t="s">
        <v>4914</v>
      </c>
      <c r="G576" s="37" t="s">
        <v>834</v>
      </c>
    </row>
    <row r="577">
      <c r="A577" s="37" t="s">
        <v>4515</v>
      </c>
      <c r="B577" s="38" t="str">
        <f t="shared" si="1"/>
        <v/>
      </c>
      <c r="C577" s="40" t="str">
        <f t="shared" si="2"/>
        <v>Nature Center</v>
      </c>
      <c r="D577" s="38" t="s">
        <v>28</v>
      </c>
      <c r="E577" s="38" t="s">
        <v>4515</v>
      </c>
      <c r="F577" s="37" t="s">
        <v>4915</v>
      </c>
      <c r="G577" s="37" t="s">
        <v>4916</v>
      </c>
    </row>
    <row r="578">
      <c r="A578" s="37" t="s">
        <v>4917</v>
      </c>
      <c r="B578" s="40" t="str">
        <f t="shared" si="1"/>
        <v>[295]</v>
      </c>
      <c r="C578" s="38" t="str">
        <f t="shared" si="2"/>
        <v/>
      </c>
      <c r="D578" s="38" t="s">
        <v>4917</v>
      </c>
      <c r="E578" s="38" t="s">
        <v>28</v>
      </c>
      <c r="F578" s="37" t="s">
        <v>4918</v>
      </c>
      <c r="G578" s="37" t="s">
        <v>1326</v>
      </c>
    </row>
    <row r="579">
      <c r="A579" s="37" t="s">
        <v>4518</v>
      </c>
      <c r="B579" s="38" t="str">
        <f t="shared" si="1"/>
        <v/>
      </c>
      <c r="C579" s="40" t="str">
        <f t="shared" si="2"/>
        <v>Grand Gate</v>
      </c>
      <c r="D579" s="38" t="s">
        <v>28</v>
      </c>
      <c r="E579" s="38" t="s">
        <v>4518</v>
      </c>
      <c r="F579" s="37" t="s">
        <v>4919</v>
      </c>
      <c r="G579" s="37" t="s">
        <v>4920</v>
      </c>
    </row>
    <row r="580">
      <c r="A580" s="37" t="s">
        <v>4921</v>
      </c>
      <c r="B580" s="40" t="str">
        <f t="shared" si="1"/>
        <v>[296]</v>
      </c>
      <c r="C580" s="38" t="str">
        <f t="shared" si="2"/>
        <v/>
      </c>
      <c r="D580" s="38" t="s">
        <v>4921</v>
      </c>
      <c r="E580" s="38" t="s">
        <v>28</v>
      </c>
      <c r="F580" s="37" t="s">
        <v>4922</v>
      </c>
      <c r="G580" s="37" t="s">
        <v>4923</v>
      </c>
    </row>
    <row r="581">
      <c r="A581" s="37" t="s">
        <v>4518</v>
      </c>
      <c r="B581" s="38" t="str">
        <f t="shared" si="1"/>
        <v/>
      </c>
      <c r="C581" s="40" t="str">
        <f t="shared" si="2"/>
        <v>Grand Gate</v>
      </c>
      <c r="D581" s="38" t="s">
        <v>28</v>
      </c>
      <c r="E581" s="38" t="s">
        <v>4518</v>
      </c>
      <c r="F581" s="37" t="s">
        <v>4924</v>
      </c>
      <c r="G581" s="37" t="s">
        <v>4925</v>
      </c>
    </row>
    <row r="582">
      <c r="A582" s="37" t="s">
        <v>4926</v>
      </c>
      <c r="B582" s="40" t="str">
        <f t="shared" si="1"/>
        <v>[297]</v>
      </c>
      <c r="C582" s="38" t="str">
        <f t="shared" si="2"/>
        <v/>
      </c>
      <c r="D582" s="38" t="s">
        <v>4926</v>
      </c>
      <c r="E582" s="38" t="s">
        <v>28</v>
      </c>
      <c r="F582" s="37" t="s">
        <v>4927</v>
      </c>
      <c r="G582" s="37" t="s">
        <v>4928</v>
      </c>
    </row>
    <row r="583">
      <c r="A583" s="37" t="s">
        <v>4522</v>
      </c>
      <c r="B583" s="38" t="str">
        <f t="shared" si="1"/>
        <v/>
      </c>
      <c r="C583" s="40" t="str">
        <f t="shared" si="2"/>
        <v>Agate City Checkpoint</v>
      </c>
      <c r="D583" s="38" t="s">
        <v>28</v>
      </c>
      <c r="E583" s="38" t="s">
        <v>4522</v>
      </c>
      <c r="F583" s="37" t="s">
        <v>4929</v>
      </c>
      <c r="G583" s="37" t="s">
        <v>4930</v>
      </c>
    </row>
    <row r="584">
      <c r="A584" s="37" t="s">
        <v>4931</v>
      </c>
      <c r="B584" s="40" t="str">
        <f t="shared" si="1"/>
        <v>[298]</v>
      </c>
      <c r="C584" s="38" t="str">
        <f t="shared" si="2"/>
        <v/>
      </c>
      <c r="D584" s="38" t="s">
        <v>4931</v>
      </c>
      <c r="E584" s="38" t="s">
        <v>28</v>
      </c>
      <c r="F584" s="37" t="s">
        <v>4932</v>
      </c>
      <c r="G584" s="37" t="s">
        <v>4933</v>
      </c>
    </row>
    <row r="585">
      <c r="A585" s="37" t="s">
        <v>4522</v>
      </c>
      <c r="B585" s="38" t="str">
        <f t="shared" si="1"/>
        <v/>
      </c>
      <c r="C585" s="40" t="str">
        <f t="shared" si="2"/>
        <v>Agate City Checkpoint</v>
      </c>
      <c r="D585" s="38" t="s">
        <v>28</v>
      </c>
      <c r="E585" s="38" t="s">
        <v>4522</v>
      </c>
      <c r="F585" s="37" t="s">
        <v>4934</v>
      </c>
      <c r="G585" s="37" t="s">
        <v>4270</v>
      </c>
    </row>
    <row r="586">
      <c r="A586" s="37" t="s">
        <v>4935</v>
      </c>
      <c r="B586" s="40" t="str">
        <f t="shared" si="1"/>
        <v>[299]</v>
      </c>
      <c r="C586" s="38" t="str">
        <f t="shared" si="2"/>
        <v/>
      </c>
      <c r="D586" s="38" t="s">
        <v>4935</v>
      </c>
      <c r="E586" s="38" t="s">
        <v>28</v>
      </c>
      <c r="F586" s="37" t="s">
        <v>4936</v>
      </c>
      <c r="G586" s="37" t="s">
        <v>4937</v>
      </c>
    </row>
    <row r="587">
      <c r="A587" s="37" t="s">
        <v>4526</v>
      </c>
      <c r="B587" s="38" t="str">
        <f t="shared" si="1"/>
        <v/>
      </c>
      <c r="C587" s="40" t="str">
        <f t="shared" si="2"/>
        <v>Nyu's House</v>
      </c>
      <c r="D587" s="38" t="s">
        <v>28</v>
      </c>
      <c r="E587" s="38" t="s">
        <v>4526</v>
      </c>
      <c r="F587" s="37" t="s">
        <v>4938</v>
      </c>
      <c r="G587" s="37" t="s">
        <v>391</v>
      </c>
    </row>
    <row r="588">
      <c r="A588" s="37" t="s">
        <v>4939</v>
      </c>
      <c r="B588" s="40" t="str">
        <f t="shared" si="1"/>
        <v>[300]</v>
      </c>
      <c r="C588" s="38" t="str">
        <f t="shared" si="2"/>
        <v/>
      </c>
      <c r="D588" s="38" t="s">
        <v>4939</v>
      </c>
      <c r="E588" s="38" t="s">
        <v>28</v>
      </c>
      <c r="F588" s="37" t="s">
        <v>4940</v>
      </c>
      <c r="G588" s="37" t="s">
        <v>4941</v>
      </c>
    </row>
    <row r="589">
      <c r="A589" s="37" t="s">
        <v>2270</v>
      </c>
      <c r="B589" s="38" t="str">
        <f t="shared" si="1"/>
        <v/>
      </c>
      <c r="C589" s="40" t="str">
        <f t="shared" si="2"/>
        <v>REMOVED</v>
      </c>
      <c r="D589" s="38" t="s">
        <v>28</v>
      </c>
      <c r="E589" s="38" t="s">
        <v>2270</v>
      </c>
      <c r="F589" s="37" t="s">
        <v>4942</v>
      </c>
      <c r="G589" s="37" t="s">
        <v>185</v>
      </c>
    </row>
    <row r="590">
      <c r="A590" s="37" t="s">
        <v>4943</v>
      </c>
      <c r="B590" s="40" t="str">
        <f t="shared" si="1"/>
        <v>[301]</v>
      </c>
      <c r="C590" s="38" t="str">
        <f t="shared" si="2"/>
        <v/>
      </c>
      <c r="D590" s="38" t="s">
        <v>4943</v>
      </c>
      <c r="E590" s="38" t="s">
        <v>28</v>
      </c>
      <c r="F590" s="37" t="s">
        <v>4944</v>
      </c>
      <c r="G590" s="37" t="s">
        <v>2640</v>
      </c>
    </row>
    <row r="591">
      <c r="A591" s="37" t="s">
        <v>2270</v>
      </c>
      <c r="B591" s="38" t="str">
        <f t="shared" si="1"/>
        <v/>
      </c>
      <c r="C591" s="40" t="str">
        <f t="shared" si="2"/>
        <v>REMOVED</v>
      </c>
      <c r="D591" s="38" t="s">
        <v>28</v>
      </c>
      <c r="E591" s="38" t="s">
        <v>2270</v>
      </c>
      <c r="F591" s="37" t="s">
        <v>4945</v>
      </c>
      <c r="G591" s="37" t="s">
        <v>2640</v>
      </c>
    </row>
    <row r="592">
      <c r="A592" s="37" t="s">
        <v>4946</v>
      </c>
      <c r="B592" s="40" t="str">
        <f t="shared" si="1"/>
        <v>[302]</v>
      </c>
      <c r="C592" s="38" t="str">
        <f t="shared" si="2"/>
        <v/>
      </c>
      <c r="D592" s="38" t="s">
        <v>4946</v>
      </c>
      <c r="E592" s="38" t="s">
        <v>28</v>
      </c>
      <c r="F592" s="37" t="s">
        <v>4947</v>
      </c>
      <c r="G592" s="37" t="s">
        <v>2640</v>
      </c>
    </row>
    <row r="593">
      <c r="A593" s="37" t="s">
        <v>4518</v>
      </c>
      <c r="B593" s="38" t="str">
        <f t="shared" si="1"/>
        <v/>
      </c>
      <c r="C593" s="40" t="str">
        <f t="shared" si="2"/>
        <v>Grand Gate</v>
      </c>
      <c r="D593" s="38" t="s">
        <v>28</v>
      </c>
      <c r="E593" s="38" t="s">
        <v>4518</v>
      </c>
      <c r="F593" s="37" t="s">
        <v>4948</v>
      </c>
      <c r="G593" s="37" t="s">
        <v>2652</v>
      </c>
    </row>
    <row r="594">
      <c r="A594" s="37" t="s">
        <v>4949</v>
      </c>
      <c r="B594" s="40" t="str">
        <f t="shared" si="1"/>
        <v>[303]</v>
      </c>
      <c r="C594" s="38" t="str">
        <f t="shared" si="2"/>
        <v/>
      </c>
      <c r="D594" s="38" t="s">
        <v>4949</v>
      </c>
      <c r="E594" s="38" t="s">
        <v>28</v>
      </c>
      <c r="F594" s="37" t="s">
        <v>4950</v>
      </c>
      <c r="G594" s="37" t="s">
        <v>677</v>
      </c>
    </row>
    <row r="595">
      <c r="A595" s="37" t="s">
        <v>4533</v>
      </c>
      <c r="B595" s="38" t="str">
        <f t="shared" si="1"/>
        <v/>
      </c>
      <c r="C595" s="40" t="str">
        <f t="shared" si="2"/>
        <v>Grand... Somewhere</v>
      </c>
      <c r="D595" s="38" t="s">
        <v>28</v>
      </c>
      <c r="E595" s="38" t="s">
        <v>4533</v>
      </c>
      <c r="F595" s="37" t="s">
        <v>4951</v>
      </c>
      <c r="G595" s="37" t="s">
        <v>257</v>
      </c>
    </row>
    <row r="596">
      <c r="A596" s="37" t="s">
        <v>4952</v>
      </c>
      <c r="B596" s="40" t="str">
        <f t="shared" si="1"/>
        <v>[304]</v>
      </c>
      <c r="C596" s="38" t="str">
        <f t="shared" si="2"/>
        <v/>
      </c>
      <c r="D596" s="38" t="s">
        <v>4952</v>
      </c>
      <c r="E596" s="38" t="s">
        <v>28</v>
      </c>
      <c r="F596" s="37" t="s">
        <v>4953</v>
      </c>
      <c r="G596" s="37" t="s">
        <v>4954</v>
      </c>
    </row>
    <row r="597">
      <c r="A597" s="37" t="s">
        <v>4533</v>
      </c>
      <c r="B597" s="38" t="str">
        <f t="shared" si="1"/>
        <v/>
      </c>
      <c r="C597" s="40" t="str">
        <f t="shared" si="2"/>
        <v>Grand... Somewhere</v>
      </c>
      <c r="D597" s="38" t="s">
        <v>28</v>
      </c>
      <c r="E597" s="38" t="s">
        <v>4533</v>
      </c>
      <c r="F597" s="37" t="s">
        <v>4955</v>
      </c>
      <c r="G597" s="37" t="s">
        <v>4954</v>
      </c>
    </row>
    <row r="598">
      <c r="A598" s="37" t="s">
        <v>4956</v>
      </c>
      <c r="B598" s="40" t="str">
        <f t="shared" si="1"/>
        <v>[305]</v>
      </c>
      <c r="C598" s="38" t="str">
        <f t="shared" si="2"/>
        <v/>
      </c>
      <c r="D598" s="38" t="s">
        <v>4956</v>
      </c>
      <c r="E598" s="38" t="s">
        <v>28</v>
      </c>
      <c r="F598" s="37" t="s">
        <v>4957</v>
      </c>
      <c r="G598" s="37" t="s">
        <v>4958</v>
      </c>
    </row>
    <row r="599">
      <c r="A599" s="37" t="s">
        <v>747</v>
      </c>
      <c r="B599" s="38" t="str">
        <f t="shared" si="1"/>
        <v/>
      </c>
      <c r="C599" s="40" t="str">
        <f t="shared" si="2"/>
        <v>Citae Astrae</v>
      </c>
      <c r="D599" s="38" t="s">
        <v>28</v>
      </c>
      <c r="E599" s="38" t="s">
        <v>747</v>
      </c>
      <c r="F599" s="37" t="s">
        <v>4959</v>
      </c>
      <c r="G599" s="37" t="s">
        <v>418</v>
      </c>
    </row>
    <row r="600">
      <c r="A600" s="37" t="s">
        <v>4960</v>
      </c>
      <c r="B600" s="40" t="str">
        <f t="shared" si="1"/>
        <v>[306]</v>
      </c>
      <c r="C600" s="38" t="str">
        <f t="shared" si="2"/>
        <v/>
      </c>
      <c r="D600" s="38" t="s">
        <v>4960</v>
      </c>
      <c r="E600" s="38" t="s">
        <v>28</v>
      </c>
      <c r="F600" s="37" t="s">
        <v>4961</v>
      </c>
      <c r="G600" s="37" t="s">
        <v>4962</v>
      </c>
    </row>
    <row r="601">
      <c r="A601" s="37" t="s">
        <v>747</v>
      </c>
      <c r="B601" s="38" t="str">
        <f t="shared" si="1"/>
        <v/>
      </c>
      <c r="C601" s="40" t="str">
        <f t="shared" si="2"/>
        <v>Citae Astrae</v>
      </c>
      <c r="D601" s="38" t="s">
        <v>28</v>
      </c>
      <c r="E601" s="38" t="s">
        <v>747</v>
      </c>
      <c r="F601" s="37" t="s">
        <v>4002</v>
      </c>
      <c r="G601" s="37" t="s">
        <v>700</v>
      </c>
    </row>
    <row r="602">
      <c r="A602" s="37" t="s">
        <v>4963</v>
      </c>
      <c r="B602" s="40" t="str">
        <f t="shared" si="1"/>
        <v>[307]</v>
      </c>
      <c r="C602" s="38" t="str">
        <f t="shared" si="2"/>
        <v/>
      </c>
      <c r="D602" s="38" t="s">
        <v>4963</v>
      </c>
      <c r="E602" s="38" t="s">
        <v>28</v>
      </c>
      <c r="F602" s="37" t="s">
        <v>4006</v>
      </c>
      <c r="G602" s="37" t="s">
        <v>700</v>
      </c>
    </row>
    <row r="603">
      <c r="A603" s="37" t="s">
        <v>747</v>
      </c>
      <c r="B603" s="38" t="str">
        <f t="shared" si="1"/>
        <v/>
      </c>
      <c r="C603" s="40" t="str">
        <f t="shared" si="2"/>
        <v>Citae Astrae</v>
      </c>
      <c r="D603" s="38" t="s">
        <v>28</v>
      </c>
      <c r="E603" s="38" t="s">
        <v>747</v>
      </c>
      <c r="F603" s="37" t="s">
        <v>4009</v>
      </c>
      <c r="G603" s="37" t="s">
        <v>700</v>
      </c>
    </row>
    <row r="604">
      <c r="A604" s="37" t="s">
        <v>4964</v>
      </c>
      <c r="B604" s="40" t="str">
        <f t="shared" si="1"/>
        <v>[308]</v>
      </c>
      <c r="C604" s="38" t="str">
        <f t="shared" si="2"/>
        <v/>
      </c>
      <c r="D604" s="38" t="s">
        <v>4964</v>
      </c>
      <c r="E604" s="38" t="s">
        <v>28</v>
      </c>
      <c r="F604" s="37" t="s">
        <v>4965</v>
      </c>
      <c r="G604" s="37" t="s">
        <v>700</v>
      </c>
    </row>
    <row r="605">
      <c r="A605" s="37" t="s">
        <v>747</v>
      </c>
      <c r="B605" s="38" t="str">
        <f t="shared" si="1"/>
        <v/>
      </c>
      <c r="C605" s="40" t="str">
        <f t="shared" si="2"/>
        <v>Citae Astrae</v>
      </c>
      <c r="D605" s="38" t="s">
        <v>28</v>
      </c>
      <c r="E605" s="38" t="s">
        <v>747</v>
      </c>
      <c r="F605" s="37" t="s">
        <v>4013</v>
      </c>
      <c r="G605" s="37" t="s">
        <v>700</v>
      </c>
    </row>
    <row r="606">
      <c r="A606" s="37" t="s">
        <v>4966</v>
      </c>
      <c r="B606" s="40" t="str">
        <f t="shared" si="1"/>
        <v>[309]</v>
      </c>
      <c r="C606" s="38" t="str">
        <f t="shared" si="2"/>
        <v/>
      </c>
      <c r="D606" s="38" t="s">
        <v>4966</v>
      </c>
      <c r="E606" s="38" t="s">
        <v>28</v>
      </c>
      <c r="F606" s="37" t="s">
        <v>4967</v>
      </c>
      <c r="G606" s="37" t="s">
        <v>700</v>
      </c>
    </row>
    <row r="607">
      <c r="A607" s="37" t="s">
        <v>747</v>
      </c>
      <c r="B607" s="38" t="str">
        <f t="shared" si="1"/>
        <v/>
      </c>
      <c r="C607" s="40" t="str">
        <f t="shared" si="2"/>
        <v>Citae Astrae</v>
      </c>
      <c r="D607" s="38" t="s">
        <v>28</v>
      </c>
      <c r="E607" s="38" t="s">
        <v>747</v>
      </c>
      <c r="F607" s="37" t="s">
        <v>4968</v>
      </c>
      <c r="G607" s="37" t="s">
        <v>700</v>
      </c>
    </row>
    <row r="608">
      <c r="A608" s="37" t="s">
        <v>4969</v>
      </c>
      <c r="B608" s="40" t="str">
        <f t="shared" si="1"/>
        <v>[310]</v>
      </c>
      <c r="C608" s="38" t="str">
        <f t="shared" si="2"/>
        <v/>
      </c>
      <c r="D608" s="38" t="s">
        <v>4969</v>
      </c>
      <c r="E608" s="38" t="s">
        <v>28</v>
      </c>
      <c r="F608" s="37" t="s">
        <v>4970</v>
      </c>
      <c r="G608" s="37" t="s">
        <v>700</v>
      </c>
    </row>
    <row r="609">
      <c r="A609" s="37" t="s">
        <v>4544</v>
      </c>
      <c r="B609" s="38" t="str">
        <f t="shared" si="1"/>
        <v/>
      </c>
      <c r="C609" s="40" t="str">
        <f t="shared" si="2"/>
        <v>Ruby Tower</v>
      </c>
      <c r="D609" s="38" t="s">
        <v>28</v>
      </c>
      <c r="E609" s="38" t="s">
        <v>4544</v>
      </c>
      <c r="F609" s="37" t="s">
        <v>4971</v>
      </c>
      <c r="G609" s="37" t="s">
        <v>4972</v>
      </c>
    </row>
    <row r="610">
      <c r="A610" s="37" t="s">
        <v>4973</v>
      </c>
      <c r="B610" s="40" t="str">
        <f t="shared" si="1"/>
        <v>[311]</v>
      </c>
      <c r="C610" s="38" t="str">
        <f t="shared" si="2"/>
        <v/>
      </c>
      <c r="D610" s="38" t="s">
        <v>4973</v>
      </c>
      <c r="E610" s="38" t="s">
        <v>28</v>
      </c>
      <c r="F610" s="37" t="s">
        <v>4974</v>
      </c>
      <c r="G610" s="37" t="s">
        <v>4975</v>
      </c>
    </row>
    <row r="611">
      <c r="A611" s="37" t="s">
        <v>4547</v>
      </c>
      <c r="B611" s="38" t="str">
        <f t="shared" si="1"/>
        <v/>
      </c>
      <c r="C611" s="40" t="str">
        <f t="shared" si="2"/>
        <v>Amethyst Tower</v>
      </c>
      <c r="D611" s="38" t="s">
        <v>28</v>
      </c>
      <c r="E611" s="38" t="s">
        <v>4547</v>
      </c>
      <c r="F611" s="37" t="s">
        <v>4976</v>
      </c>
      <c r="G611" s="37" t="s">
        <v>4977</v>
      </c>
    </row>
    <row r="612">
      <c r="A612" s="37" t="s">
        <v>4978</v>
      </c>
      <c r="B612" s="40" t="str">
        <f t="shared" si="1"/>
        <v>[312]</v>
      </c>
      <c r="C612" s="38" t="str">
        <f t="shared" si="2"/>
        <v/>
      </c>
      <c r="D612" s="38" t="s">
        <v>4978</v>
      </c>
      <c r="E612" s="38" t="s">
        <v>28</v>
      </c>
      <c r="F612" s="37" t="s">
        <v>4979</v>
      </c>
      <c r="G612" s="37" t="s">
        <v>4980</v>
      </c>
    </row>
    <row r="613">
      <c r="A613" s="37" t="s">
        <v>4518</v>
      </c>
      <c r="B613" s="38" t="str">
        <f t="shared" si="1"/>
        <v/>
      </c>
      <c r="C613" s="40" t="str">
        <f t="shared" si="2"/>
        <v>Grand Gate</v>
      </c>
      <c r="D613" s="38" t="s">
        <v>28</v>
      </c>
      <c r="E613" s="38" t="s">
        <v>4518</v>
      </c>
      <c r="F613" s="37" t="s">
        <v>4981</v>
      </c>
      <c r="G613" s="37" t="s">
        <v>4982</v>
      </c>
    </row>
    <row r="614">
      <c r="A614" s="37" t="s">
        <v>4983</v>
      </c>
      <c r="B614" s="40" t="str">
        <f t="shared" si="1"/>
        <v>[313]</v>
      </c>
      <c r="C614" s="38" t="str">
        <f t="shared" si="2"/>
        <v/>
      </c>
      <c r="D614" s="38" t="s">
        <v>4983</v>
      </c>
      <c r="E614" s="38" t="s">
        <v>28</v>
      </c>
      <c r="F614" s="37" t="s">
        <v>4984</v>
      </c>
      <c r="G614" s="37" t="s">
        <v>2616</v>
      </c>
    </row>
    <row r="615">
      <c r="A615" s="37" t="s">
        <v>4513</v>
      </c>
      <c r="B615" s="38" t="str">
        <f t="shared" si="1"/>
        <v/>
      </c>
      <c r="C615" s="40" t="str">
        <f t="shared" si="2"/>
        <v>Vanhanen Castle</v>
      </c>
      <c r="D615" s="38" t="s">
        <v>28</v>
      </c>
      <c r="E615" s="38" t="s">
        <v>4513</v>
      </c>
      <c r="F615" s="37" t="s">
        <v>4985</v>
      </c>
      <c r="G615" s="37" t="s">
        <v>4986</v>
      </c>
    </row>
    <row r="616">
      <c r="A616" s="37" t="s">
        <v>4987</v>
      </c>
      <c r="B616" s="40" t="str">
        <f t="shared" si="1"/>
        <v>[314]</v>
      </c>
      <c r="C616" s="38" t="str">
        <f t="shared" si="2"/>
        <v/>
      </c>
      <c r="D616" s="38" t="s">
        <v>4987</v>
      </c>
      <c r="E616" s="38" t="s">
        <v>28</v>
      </c>
      <c r="F616" s="37" t="s">
        <v>4988</v>
      </c>
      <c r="G616" s="37" t="s">
        <v>4986</v>
      </c>
    </row>
    <row r="617">
      <c r="A617" s="37" t="s">
        <v>4513</v>
      </c>
      <c r="B617" s="38" t="str">
        <f t="shared" si="1"/>
        <v/>
      </c>
      <c r="C617" s="40" t="str">
        <f t="shared" si="2"/>
        <v>Vanhanen Castle</v>
      </c>
      <c r="D617" s="38" t="s">
        <v>28</v>
      </c>
      <c r="E617" s="38" t="s">
        <v>4513</v>
      </c>
      <c r="F617" s="37" t="s">
        <v>4989</v>
      </c>
      <c r="G617" s="37" t="s">
        <v>4986</v>
      </c>
    </row>
    <row r="618">
      <c r="A618" s="37" t="s">
        <v>4990</v>
      </c>
      <c r="B618" s="40" t="str">
        <f t="shared" si="1"/>
        <v>[315]</v>
      </c>
      <c r="C618" s="38" t="str">
        <f t="shared" si="2"/>
        <v/>
      </c>
      <c r="D618" s="38" t="s">
        <v>4990</v>
      </c>
      <c r="E618" s="38" t="s">
        <v>28</v>
      </c>
      <c r="F618" s="37" t="s">
        <v>4991</v>
      </c>
      <c r="G618" s="37" t="s">
        <v>4986</v>
      </c>
    </row>
    <row r="619">
      <c r="A619" s="37" t="s">
        <v>4513</v>
      </c>
      <c r="B619" s="38" t="str">
        <f t="shared" si="1"/>
        <v/>
      </c>
      <c r="C619" s="40" t="str">
        <f t="shared" si="2"/>
        <v>Vanhanen Castle</v>
      </c>
      <c r="D619" s="38" t="s">
        <v>28</v>
      </c>
      <c r="E619" s="38" t="s">
        <v>4513</v>
      </c>
      <c r="F619" s="37" t="s">
        <v>4992</v>
      </c>
      <c r="G619" s="37" t="s">
        <v>4986</v>
      </c>
    </row>
    <row r="620">
      <c r="A620" s="37" t="s">
        <v>4993</v>
      </c>
      <c r="B620" s="40" t="str">
        <f t="shared" si="1"/>
        <v>[316]</v>
      </c>
      <c r="C620" s="38" t="str">
        <f t="shared" si="2"/>
        <v/>
      </c>
      <c r="D620" s="38" t="s">
        <v>4993</v>
      </c>
      <c r="E620" s="38" t="s">
        <v>28</v>
      </c>
      <c r="F620" s="37" t="s">
        <v>4994</v>
      </c>
      <c r="G620" s="37" t="s">
        <v>185</v>
      </c>
    </row>
    <row r="621">
      <c r="A621" s="37" t="s">
        <v>4513</v>
      </c>
      <c r="B621" s="38" t="str">
        <f t="shared" si="1"/>
        <v/>
      </c>
      <c r="C621" s="40" t="str">
        <f t="shared" si="2"/>
        <v>Vanhanen Castle</v>
      </c>
      <c r="D621" s="38" t="s">
        <v>28</v>
      </c>
      <c r="E621" s="38" t="s">
        <v>4513</v>
      </c>
      <c r="F621" s="37" t="s">
        <v>4995</v>
      </c>
      <c r="G621" s="37" t="s">
        <v>185</v>
      </c>
    </row>
    <row r="622">
      <c r="A622" s="37" t="s">
        <v>4996</v>
      </c>
      <c r="B622" s="40" t="str">
        <f t="shared" si="1"/>
        <v>[317]</v>
      </c>
      <c r="C622" s="38" t="str">
        <f t="shared" si="2"/>
        <v/>
      </c>
      <c r="D622" s="38" t="s">
        <v>4996</v>
      </c>
      <c r="E622" s="38" t="s">
        <v>28</v>
      </c>
      <c r="F622" s="37" t="s">
        <v>4997</v>
      </c>
      <c r="G622" s="37" t="s">
        <v>185</v>
      </c>
    </row>
    <row r="623">
      <c r="A623" s="37" t="s">
        <v>4513</v>
      </c>
      <c r="B623" s="38" t="str">
        <f t="shared" si="1"/>
        <v/>
      </c>
      <c r="C623" s="40" t="str">
        <f t="shared" si="2"/>
        <v>Vanhanen Castle</v>
      </c>
      <c r="D623" s="38" t="s">
        <v>28</v>
      </c>
      <c r="E623" s="38" t="s">
        <v>4513</v>
      </c>
      <c r="F623" s="37" t="s">
        <v>4998</v>
      </c>
      <c r="G623" s="37" t="s">
        <v>821</v>
      </c>
    </row>
    <row r="624">
      <c r="A624" s="37" t="s">
        <v>4999</v>
      </c>
      <c r="B624" s="40" t="str">
        <f t="shared" si="1"/>
        <v>[318]</v>
      </c>
      <c r="C624" s="38" t="str">
        <f t="shared" si="2"/>
        <v/>
      </c>
      <c r="D624" s="38" t="s">
        <v>4999</v>
      </c>
      <c r="E624" s="38" t="s">
        <v>28</v>
      </c>
      <c r="F624" s="37" t="s">
        <v>5000</v>
      </c>
      <c r="G624" s="37" t="s">
        <v>776</v>
      </c>
    </row>
    <row r="625">
      <c r="A625" s="37" t="s">
        <v>4513</v>
      </c>
      <c r="B625" s="38" t="str">
        <f t="shared" si="1"/>
        <v/>
      </c>
      <c r="C625" s="40" t="str">
        <f t="shared" si="2"/>
        <v>Vanhanen Castle</v>
      </c>
      <c r="D625" s="38" t="s">
        <v>28</v>
      </c>
      <c r="E625" s="38" t="s">
        <v>4513</v>
      </c>
      <c r="F625" s="37" t="s">
        <v>5001</v>
      </c>
      <c r="G625" s="37" t="s">
        <v>1099</v>
      </c>
    </row>
    <row r="626">
      <c r="A626" s="37" t="s">
        <v>5002</v>
      </c>
      <c r="B626" s="40" t="str">
        <f t="shared" si="1"/>
        <v>[320]</v>
      </c>
      <c r="C626" s="38" t="str">
        <f t="shared" si="2"/>
        <v/>
      </c>
      <c r="D626" s="38" t="s">
        <v>5002</v>
      </c>
      <c r="E626" s="38" t="s">
        <v>28</v>
      </c>
      <c r="F626" s="37" t="s">
        <v>5003</v>
      </c>
      <c r="G626" s="37" t="s">
        <v>2309</v>
      </c>
    </row>
    <row r="627">
      <c r="A627" s="37" t="s">
        <v>519</v>
      </c>
      <c r="B627" s="38" t="str">
        <f t="shared" si="1"/>
        <v/>
      </c>
      <c r="C627" s="40" t="str">
        <f t="shared" si="2"/>
        <v>Slums Playground</v>
      </c>
      <c r="D627" s="38" t="s">
        <v>28</v>
      </c>
      <c r="E627" s="38" t="s">
        <v>519</v>
      </c>
      <c r="F627" s="37" t="s">
        <v>5004</v>
      </c>
      <c r="G627" s="37" t="s">
        <v>2311</v>
      </c>
    </row>
    <row r="628">
      <c r="A628" s="37" t="s">
        <v>5005</v>
      </c>
      <c r="B628" s="40" t="str">
        <f t="shared" si="1"/>
        <v>[321]</v>
      </c>
      <c r="C628" s="38" t="str">
        <f t="shared" si="2"/>
        <v/>
      </c>
      <c r="D628" s="38" t="s">
        <v>5005</v>
      </c>
      <c r="E628" s="38" t="s">
        <v>28</v>
      </c>
      <c r="F628" s="37" t="s">
        <v>5006</v>
      </c>
      <c r="G628" s="37" t="s">
        <v>2313</v>
      </c>
    </row>
    <row r="629">
      <c r="A629" s="37" t="s">
        <v>519</v>
      </c>
      <c r="B629" s="38" t="str">
        <f t="shared" si="1"/>
        <v/>
      </c>
      <c r="C629" s="40" t="str">
        <f t="shared" si="2"/>
        <v>Slums Playground</v>
      </c>
      <c r="D629" s="38" t="s">
        <v>28</v>
      </c>
      <c r="E629" s="38" t="s">
        <v>519</v>
      </c>
      <c r="F629" s="37" t="s">
        <v>5007</v>
      </c>
      <c r="G629" s="37" t="s">
        <v>1092</v>
      </c>
    </row>
    <row r="630">
      <c r="A630" s="37" t="s">
        <v>5008</v>
      </c>
      <c r="B630" s="40" t="str">
        <f t="shared" si="1"/>
        <v>[322]</v>
      </c>
      <c r="C630" s="38" t="str">
        <f t="shared" si="2"/>
        <v/>
      </c>
      <c r="D630" s="38" t="s">
        <v>5008</v>
      </c>
      <c r="E630" s="38" t="s">
        <v>28</v>
      </c>
      <c r="F630" s="37" t="s">
        <v>5009</v>
      </c>
      <c r="G630" s="37" t="s">
        <v>1092</v>
      </c>
    </row>
    <row r="631">
      <c r="A631" s="37" t="s">
        <v>4563</v>
      </c>
      <c r="B631" s="38" t="str">
        <f t="shared" si="1"/>
        <v/>
      </c>
      <c r="C631" s="40" t="str">
        <f t="shared" si="2"/>
        <v>Sweet Scent Flower Shop</v>
      </c>
      <c r="D631" s="38" t="s">
        <v>28</v>
      </c>
      <c r="E631" s="38" t="s">
        <v>4563</v>
      </c>
      <c r="F631" s="37" t="s">
        <v>5010</v>
      </c>
      <c r="G631" s="37" t="s">
        <v>2313</v>
      </c>
    </row>
    <row r="632">
      <c r="A632" s="37" t="s">
        <v>5011</v>
      </c>
      <c r="B632" s="40" t="str">
        <f t="shared" si="1"/>
        <v>[324]</v>
      </c>
      <c r="C632" s="38" t="str">
        <f t="shared" si="2"/>
        <v/>
      </c>
      <c r="D632" s="38" t="s">
        <v>5011</v>
      </c>
      <c r="E632" s="38" t="s">
        <v>28</v>
      </c>
      <c r="F632" s="37" t="s">
        <v>5012</v>
      </c>
      <c r="G632" s="37" t="s">
        <v>2318</v>
      </c>
    </row>
    <row r="633">
      <c r="A633" s="37" t="s">
        <v>776</v>
      </c>
      <c r="B633" s="38" t="str">
        <f t="shared" si="1"/>
        <v/>
      </c>
      <c r="C633" s="40" t="str">
        <f t="shared" si="2"/>
        <v>7th Street</v>
      </c>
      <c r="D633" s="38" t="s">
        <v>28</v>
      </c>
      <c r="E633" s="38" t="s">
        <v>776</v>
      </c>
      <c r="F633" s="37" t="s">
        <v>5013</v>
      </c>
      <c r="G633" s="37" t="s">
        <v>1092</v>
      </c>
    </row>
    <row r="634">
      <c r="A634" s="37" t="s">
        <v>5014</v>
      </c>
      <c r="B634" s="40" t="str">
        <f t="shared" si="1"/>
        <v>[325]</v>
      </c>
      <c r="C634" s="38" t="str">
        <f t="shared" si="2"/>
        <v/>
      </c>
      <c r="D634" s="38" t="s">
        <v>5014</v>
      </c>
      <c r="E634" s="38" t="s">
        <v>28</v>
      </c>
      <c r="F634" s="37" t="s">
        <v>5015</v>
      </c>
      <c r="G634" s="37" t="s">
        <v>2309</v>
      </c>
    </row>
    <row r="635">
      <c r="A635" s="37" t="s">
        <v>776</v>
      </c>
      <c r="B635" s="38" t="str">
        <f t="shared" si="1"/>
        <v/>
      </c>
      <c r="C635" s="40" t="str">
        <f t="shared" si="2"/>
        <v>7th Street</v>
      </c>
      <c r="D635" s="38" t="s">
        <v>28</v>
      </c>
      <c r="E635" s="38" t="s">
        <v>776</v>
      </c>
      <c r="F635" s="37" t="s">
        <v>5016</v>
      </c>
      <c r="G635" s="37" t="s">
        <v>2311</v>
      </c>
    </row>
    <row r="636">
      <c r="A636" s="37" t="s">
        <v>5017</v>
      </c>
      <c r="B636" s="40" t="str">
        <f t="shared" si="1"/>
        <v>[326]</v>
      </c>
      <c r="C636" s="38" t="str">
        <f t="shared" si="2"/>
        <v/>
      </c>
      <c r="D636" s="38" t="s">
        <v>5017</v>
      </c>
      <c r="E636" s="38" t="s">
        <v>28</v>
      </c>
      <c r="F636" s="37" t="s">
        <v>5018</v>
      </c>
      <c r="G636" s="37" t="s">
        <v>2318</v>
      </c>
    </row>
    <row r="637">
      <c r="A637" s="37" t="s">
        <v>776</v>
      </c>
      <c r="B637" s="38" t="str">
        <f t="shared" si="1"/>
        <v/>
      </c>
      <c r="C637" s="40" t="str">
        <f t="shared" si="2"/>
        <v>7th Street</v>
      </c>
      <c r="D637" s="38" t="s">
        <v>28</v>
      </c>
      <c r="E637" s="38" t="s">
        <v>776</v>
      </c>
      <c r="F637" s="37" t="s">
        <v>5019</v>
      </c>
      <c r="G637" s="37" t="s">
        <v>2313</v>
      </c>
    </row>
    <row r="638">
      <c r="A638" s="37" t="s">
        <v>5020</v>
      </c>
      <c r="B638" s="40" t="str">
        <f t="shared" si="1"/>
        <v>[327]</v>
      </c>
      <c r="C638" s="38" t="str">
        <f t="shared" si="2"/>
        <v/>
      </c>
      <c r="D638" s="38" t="s">
        <v>5020</v>
      </c>
      <c r="E638" s="38" t="s">
        <v>28</v>
      </c>
      <c r="F638" s="37" t="s">
        <v>5021</v>
      </c>
      <c r="G638" s="37" t="s">
        <v>1087</v>
      </c>
    </row>
    <row r="639">
      <c r="A639" s="37" t="s">
        <v>4570</v>
      </c>
      <c r="B639" s="38" t="str">
        <f t="shared" si="1"/>
        <v/>
      </c>
      <c r="C639" s="40" t="str">
        <f t="shared" si="2"/>
        <v>7th Street Watering Hole</v>
      </c>
      <c r="D639" s="38" t="s">
        <v>28</v>
      </c>
      <c r="E639" s="38" t="s">
        <v>4570</v>
      </c>
      <c r="F639" s="37" t="s">
        <v>5022</v>
      </c>
      <c r="G639" s="37" t="s">
        <v>1087</v>
      </c>
    </row>
    <row r="640">
      <c r="A640" s="37" t="s">
        <v>5023</v>
      </c>
      <c r="B640" s="40" t="str">
        <f t="shared" si="1"/>
        <v>[328]</v>
      </c>
      <c r="C640" s="38" t="str">
        <f t="shared" si="2"/>
        <v/>
      </c>
      <c r="D640" s="38" t="s">
        <v>5023</v>
      </c>
      <c r="E640" s="38" t="s">
        <v>28</v>
      </c>
      <c r="F640" s="37" t="s">
        <v>5024</v>
      </c>
      <c r="G640" s="37" t="s">
        <v>1087</v>
      </c>
    </row>
    <row r="641">
      <c r="A641" s="37" t="s">
        <v>4572</v>
      </c>
      <c r="B641" s="38" t="str">
        <f t="shared" si="1"/>
        <v/>
      </c>
      <c r="C641" s="40" t="str">
        <f t="shared" si="2"/>
        <v>Beryl Wall</v>
      </c>
      <c r="D641" s="38" t="s">
        <v>28</v>
      </c>
      <c r="E641" s="38" t="s">
        <v>4572</v>
      </c>
      <c r="F641" s="37" t="s">
        <v>5025</v>
      </c>
      <c r="G641" s="37" t="s">
        <v>1087</v>
      </c>
    </row>
    <row r="642">
      <c r="A642" s="37" t="s">
        <v>5026</v>
      </c>
      <c r="B642" s="40" t="str">
        <f t="shared" si="1"/>
        <v>[329]</v>
      </c>
      <c r="C642" s="38" t="str">
        <f t="shared" si="2"/>
        <v/>
      </c>
      <c r="D642" s="38" t="s">
        <v>5026</v>
      </c>
      <c r="E642" s="38" t="s">
        <v>28</v>
      </c>
      <c r="F642" s="37" t="s">
        <v>5027</v>
      </c>
      <c r="G642" s="37" t="s">
        <v>1087</v>
      </c>
    </row>
    <row r="643">
      <c r="A643" s="37" t="s">
        <v>794</v>
      </c>
      <c r="B643" s="38" t="str">
        <f t="shared" si="1"/>
        <v/>
      </c>
      <c r="C643" s="40" t="str">
        <f t="shared" si="2"/>
        <v>Subseven Sanctum</v>
      </c>
      <c r="D643" s="38" t="s">
        <v>28</v>
      </c>
      <c r="E643" s="38" t="s">
        <v>794</v>
      </c>
      <c r="F643" s="37" t="s">
        <v>5028</v>
      </c>
      <c r="G643" s="37" t="s">
        <v>2330</v>
      </c>
    </row>
    <row r="644">
      <c r="A644" s="37" t="s">
        <v>5029</v>
      </c>
      <c r="B644" s="40" t="str">
        <f t="shared" si="1"/>
        <v>[330]</v>
      </c>
      <c r="C644" s="38" t="str">
        <f t="shared" si="2"/>
        <v/>
      </c>
      <c r="D644" s="38" t="s">
        <v>5029</v>
      </c>
      <c r="E644" s="38" t="s">
        <v>28</v>
      </c>
      <c r="F644" s="37" t="s">
        <v>5030</v>
      </c>
      <c r="G644" s="37" t="s">
        <v>2330</v>
      </c>
    </row>
    <row r="645">
      <c r="A645" s="37" t="s">
        <v>794</v>
      </c>
      <c r="B645" s="38" t="str">
        <f t="shared" si="1"/>
        <v/>
      </c>
      <c r="C645" s="40" t="str">
        <f t="shared" si="2"/>
        <v>Subseven Sanctum</v>
      </c>
      <c r="D645" s="38" t="s">
        <v>28</v>
      </c>
      <c r="E645" s="38" t="s">
        <v>794</v>
      </c>
      <c r="F645" s="37" t="s">
        <v>5031</v>
      </c>
      <c r="G645" s="37" t="s">
        <v>2330</v>
      </c>
    </row>
    <row r="646">
      <c r="A646" s="37" t="s">
        <v>5032</v>
      </c>
      <c r="B646" s="40" t="str">
        <f t="shared" si="1"/>
        <v>[331]</v>
      </c>
      <c r="C646" s="38" t="str">
        <f t="shared" si="2"/>
        <v/>
      </c>
      <c r="D646" s="38" t="s">
        <v>5032</v>
      </c>
      <c r="E646" s="38" t="s">
        <v>28</v>
      </c>
      <c r="F646" s="37" t="s">
        <v>5033</v>
      </c>
      <c r="G646" s="37" t="s">
        <v>2330</v>
      </c>
    </row>
    <row r="647">
      <c r="A647" s="37" t="s">
        <v>794</v>
      </c>
      <c r="B647" s="38" t="str">
        <f t="shared" si="1"/>
        <v/>
      </c>
      <c r="C647" s="40" t="str">
        <f t="shared" si="2"/>
        <v>Subseven Sanctum</v>
      </c>
      <c r="D647" s="38" t="s">
        <v>28</v>
      </c>
      <c r="E647" s="38" t="s">
        <v>794</v>
      </c>
      <c r="F647" s="37" t="s">
        <v>5034</v>
      </c>
      <c r="G647" s="37" t="s">
        <v>1089</v>
      </c>
    </row>
    <row r="648">
      <c r="A648" s="37" t="s">
        <v>5035</v>
      </c>
      <c r="B648" s="40" t="str">
        <f t="shared" si="1"/>
        <v>[332]</v>
      </c>
      <c r="C648" s="38" t="str">
        <f t="shared" si="2"/>
        <v/>
      </c>
      <c r="D648" s="38" t="s">
        <v>5035</v>
      </c>
      <c r="E648" s="38" t="s">
        <v>28</v>
      </c>
      <c r="F648" s="37" t="s">
        <v>5036</v>
      </c>
      <c r="G648" s="37" t="s">
        <v>1089</v>
      </c>
    </row>
    <row r="649">
      <c r="A649" s="37" t="s">
        <v>794</v>
      </c>
      <c r="B649" s="38" t="str">
        <f t="shared" si="1"/>
        <v/>
      </c>
      <c r="C649" s="40" t="str">
        <f t="shared" si="2"/>
        <v>Subseven Sanctum</v>
      </c>
      <c r="D649" s="38" t="s">
        <v>28</v>
      </c>
      <c r="E649" s="38" t="s">
        <v>794</v>
      </c>
      <c r="F649" s="37" t="s">
        <v>5037</v>
      </c>
      <c r="G649" s="37" t="s">
        <v>2336</v>
      </c>
    </row>
    <row r="650">
      <c r="A650" s="37" t="s">
        <v>5038</v>
      </c>
      <c r="B650" s="40" t="str">
        <f t="shared" si="1"/>
        <v>[333]</v>
      </c>
      <c r="C650" s="38" t="str">
        <f t="shared" si="2"/>
        <v/>
      </c>
      <c r="D650" s="38" t="s">
        <v>5038</v>
      </c>
      <c r="E650" s="38" t="s">
        <v>28</v>
      </c>
      <c r="F650" s="37" t="s">
        <v>5039</v>
      </c>
      <c r="G650" s="37" t="s">
        <v>1104</v>
      </c>
    </row>
    <row r="651">
      <c r="A651" s="37" t="s">
        <v>797</v>
      </c>
      <c r="B651" s="38" t="str">
        <f t="shared" si="1"/>
        <v/>
      </c>
      <c r="C651" s="40" t="str">
        <f t="shared" si="2"/>
        <v>Iolia Valley</v>
      </c>
      <c r="D651" s="38" t="s">
        <v>28</v>
      </c>
      <c r="E651" s="38" t="s">
        <v>797</v>
      </c>
      <c r="F651" s="37" t="s">
        <v>5040</v>
      </c>
      <c r="G651" s="37" t="s">
        <v>5041</v>
      </c>
    </row>
    <row r="652">
      <c r="A652" s="37" t="s">
        <v>5042</v>
      </c>
      <c r="B652" s="40" t="str">
        <f t="shared" si="1"/>
        <v>[334]</v>
      </c>
      <c r="C652" s="38" t="str">
        <f t="shared" si="2"/>
        <v/>
      </c>
      <c r="D652" s="38" t="s">
        <v>5042</v>
      </c>
      <c r="E652" s="38" t="s">
        <v>28</v>
      </c>
      <c r="F652" s="37" t="s">
        <v>5043</v>
      </c>
      <c r="G652" s="37" t="s">
        <v>5044</v>
      </c>
    </row>
    <row r="653">
      <c r="A653" s="37" t="s">
        <v>797</v>
      </c>
      <c r="B653" s="38" t="str">
        <f t="shared" si="1"/>
        <v/>
      </c>
      <c r="C653" s="40" t="str">
        <f t="shared" si="2"/>
        <v>Iolia Valley</v>
      </c>
      <c r="D653" s="38" t="s">
        <v>28</v>
      </c>
      <c r="E653" s="38" t="s">
        <v>797</v>
      </c>
      <c r="F653" s="37" t="s">
        <v>5045</v>
      </c>
      <c r="G653" s="37" t="s">
        <v>5046</v>
      </c>
    </row>
    <row r="654">
      <c r="A654" s="37" t="s">
        <v>5047</v>
      </c>
      <c r="B654" s="40" t="str">
        <f t="shared" si="1"/>
        <v>[335]</v>
      </c>
      <c r="C654" s="38" t="str">
        <f t="shared" si="2"/>
        <v/>
      </c>
      <c r="D654" s="38" t="s">
        <v>5047</v>
      </c>
      <c r="E654" s="38" t="s">
        <v>28</v>
      </c>
      <c r="F654" s="37" t="s">
        <v>5048</v>
      </c>
      <c r="G654" s="37" t="s">
        <v>1083</v>
      </c>
    </row>
    <row r="655">
      <c r="A655" s="37" t="s">
        <v>797</v>
      </c>
      <c r="B655" s="38" t="str">
        <f t="shared" si="1"/>
        <v/>
      </c>
      <c r="C655" s="40" t="str">
        <f t="shared" si="2"/>
        <v>Iolia Valley</v>
      </c>
      <c r="D655" s="38" t="s">
        <v>28</v>
      </c>
      <c r="E655" s="38" t="s">
        <v>797</v>
      </c>
      <c r="F655" s="37" t="s">
        <v>3911</v>
      </c>
      <c r="G655" s="37" t="s">
        <v>2339</v>
      </c>
    </row>
    <row r="656">
      <c r="A656" s="37" t="s">
        <v>5049</v>
      </c>
      <c r="B656" s="40" t="str">
        <f t="shared" si="1"/>
        <v>[336]</v>
      </c>
      <c r="C656" s="38" t="str">
        <f t="shared" si="2"/>
        <v/>
      </c>
      <c r="D656" s="38" t="s">
        <v>5049</v>
      </c>
      <c r="E656" s="38" t="s">
        <v>28</v>
      </c>
      <c r="F656" s="37" t="s">
        <v>5050</v>
      </c>
      <c r="G656" s="37" t="s">
        <v>5051</v>
      </c>
    </row>
    <row r="657">
      <c r="A657" s="37" t="s">
        <v>797</v>
      </c>
      <c r="B657" s="38" t="str">
        <f t="shared" si="1"/>
        <v/>
      </c>
      <c r="C657" s="40" t="str">
        <f t="shared" si="2"/>
        <v>Iolia Valley</v>
      </c>
      <c r="D657" s="38" t="s">
        <v>28</v>
      </c>
      <c r="E657" s="38" t="s">
        <v>797</v>
      </c>
      <c r="F657" s="37" t="s">
        <v>5052</v>
      </c>
      <c r="G657" s="37" t="s">
        <v>5053</v>
      </c>
    </row>
    <row r="658">
      <c r="A658" s="37" t="s">
        <v>5054</v>
      </c>
      <c r="B658" s="40" t="str">
        <f t="shared" si="1"/>
        <v>[337]</v>
      </c>
      <c r="C658" s="38" t="str">
        <f t="shared" si="2"/>
        <v/>
      </c>
      <c r="D658" s="38" t="s">
        <v>5054</v>
      </c>
      <c r="E658" s="38" t="s">
        <v>28</v>
      </c>
      <c r="F658" s="37" t="s">
        <v>5055</v>
      </c>
      <c r="G658" s="37" t="s">
        <v>5056</v>
      </c>
    </row>
    <row r="659">
      <c r="A659" s="37" t="s">
        <v>797</v>
      </c>
      <c r="B659" s="38" t="str">
        <f t="shared" si="1"/>
        <v/>
      </c>
      <c r="C659" s="40" t="str">
        <f t="shared" si="2"/>
        <v>Iolia Valley</v>
      </c>
      <c r="D659" s="38" t="s">
        <v>28</v>
      </c>
      <c r="E659" s="38" t="s">
        <v>797</v>
      </c>
      <c r="F659" s="37" t="s">
        <v>5057</v>
      </c>
      <c r="G659" s="37" t="s">
        <v>5058</v>
      </c>
    </row>
    <row r="660">
      <c r="A660" s="37" t="s">
        <v>5059</v>
      </c>
      <c r="B660" s="40" t="str">
        <f t="shared" si="1"/>
        <v>[338]</v>
      </c>
      <c r="C660" s="38" t="str">
        <f t="shared" si="2"/>
        <v/>
      </c>
      <c r="D660" s="38" t="s">
        <v>5059</v>
      </c>
      <c r="E660" s="38" t="s">
        <v>28</v>
      </c>
      <c r="F660" s="37" t="s">
        <v>5060</v>
      </c>
      <c r="G660" s="37" t="s">
        <v>5061</v>
      </c>
    </row>
    <row r="661">
      <c r="A661" s="37" t="s">
        <v>797</v>
      </c>
      <c r="B661" s="38" t="str">
        <f t="shared" si="1"/>
        <v/>
      </c>
      <c r="C661" s="40" t="str">
        <f t="shared" si="2"/>
        <v>Iolia Valley</v>
      </c>
      <c r="D661" s="38" t="s">
        <v>28</v>
      </c>
      <c r="E661" s="38" t="s">
        <v>797</v>
      </c>
      <c r="F661" s="37" t="s">
        <v>5062</v>
      </c>
      <c r="G661" s="37" t="s">
        <v>1066</v>
      </c>
    </row>
    <row r="662">
      <c r="A662" s="37" t="s">
        <v>5063</v>
      </c>
      <c r="B662" s="40" t="str">
        <f t="shared" si="1"/>
        <v>[339]</v>
      </c>
      <c r="C662" s="38" t="str">
        <f t="shared" si="2"/>
        <v/>
      </c>
      <c r="D662" s="38" t="s">
        <v>5063</v>
      </c>
      <c r="E662" s="38" t="s">
        <v>28</v>
      </c>
      <c r="F662" s="37" t="s">
        <v>5064</v>
      </c>
      <c r="G662" s="37" t="s">
        <v>1083</v>
      </c>
    </row>
    <row r="663">
      <c r="A663" s="37" t="s">
        <v>797</v>
      </c>
      <c r="B663" s="38" t="str">
        <f t="shared" si="1"/>
        <v/>
      </c>
      <c r="C663" s="40" t="str">
        <f t="shared" si="2"/>
        <v>Iolia Valley</v>
      </c>
      <c r="D663" s="38" t="s">
        <v>28</v>
      </c>
      <c r="E663" s="38" t="s">
        <v>797</v>
      </c>
      <c r="F663" s="37" t="s">
        <v>5065</v>
      </c>
      <c r="G663" s="37" t="s">
        <v>1083</v>
      </c>
    </row>
    <row r="664">
      <c r="A664" s="37" t="s">
        <v>5066</v>
      </c>
      <c r="B664" s="40" t="str">
        <f t="shared" si="1"/>
        <v>[340]</v>
      </c>
      <c r="C664" s="38" t="str">
        <f t="shared" si="2"/>
        <v/>
      </c>
      <c r="D664" s="38" t="s">
        <v>5066</v>
      </c>
      <c r="E664" s="38" t="s">
        <v>28</v>
      </c>
      <c r="F664" s="37" t="s">
        <v>5067</v>
      </c>
      <c r="G664" s="37" t="s">
        <v>3882</v>
      </c>
    </row>
    <row r="665">
      <c r="A665" s="37" t="s">
        <v>797</v>
      </c>
      <c r="B665" s="38" t="str">
        <f t="shared" si="1"/>
        <v/>
      </c>
      <c r="C665" s="40" t="str">
        <f t="shared" si="2"/>
        <v>Iolia Valley</v>
      </c>
      <c r="D665" s="38" t="s">
        <v>28</v>
      </c>
      <c r="E665" s="38" t="s">
        <v>797</v>
      </c>
      <c r="F665" s="37" t="s">
        <v>5068</v>
      </c>
      <c r="G665" s="37" t="s">
        <v>5069</v>
      </c>
    </row>
    <row r="666">
      <c r="A666" s="37" t="s">
        <v>5070</v>
      </c>
      <c r="B666" s="40" t="str">
        <f t="shared" si="1"/>
        <v>[341]</v>
      </c>
      <c r="C666" s="38" t="str">
        <f t="shared" si="2"/>
        <v/>
      </c>
      <c r="D666" s="38" t="s">
        <v>5070</v>
      </c>
      <c r="E666" s="38" t="s">
        <v>28</v>
      </c>
      <c r="F666" s="37" t="s">
        <v>5071</v>
      </c>
      <c r="G666" s="37" t="s">
        <v>3882</v>
      </c>
    </row>
    <row r="667">
      <c r="A667" s="37" t="s">
        <v>797</v>
      </c>
      <c r="B667" s="38" t="str">
        <f t="shared" si="1"/>
        <v/>
      </c>
      <c r="C667" s="40" t="str">
        <f t="shared" si="2"/>
        <v>Iolia Valley</v>
      </c>
      <c r="D667" s="38" t="s">
        <v>28</v>
      </c>
      <c r="E667" s="38" t="s">
        <v>797</v>
      </c>
      <c r="F667" s="37" t="s">
        <v>5072</v>
      </c>
      <c r="G667" s="37" t="s">
        <v>3882</v>
      </c>
    </row>
    <row r="668">
      <c r="A668" s="37" t="s">
        <v>5073</v>
      </c>
      <c r="B668" s="40" t="str">
        <f t="shared" si="1"/>
        <v>[342]</v>
      </c>
      <c r="C668" s="38" t="str">
        <f t="shared" si="2"/>
        <v/>
      </c>
      <c r="D668" s="38" t="s">
        <v>5073</v>
      </c>
      <c r="E668" s="38" t="s">
        <v>28</v>
      </c>
      <c r="F668" s="37" t="s">
        <v>5074</v>
      </c>
      <c r="G668" s="37" t="s">
        <v>3882</v>
      </c>
    </row>
    <row r="669">
      <c r="A669" s="37" t="s">
        <v>797</v>
      </c>
      <c r="B669" s="38" t="str">
        <f t="shared" si="1"/>
        <v/>
      </c>
      <c r="C669" s="40" t="str">
        <f t="shared" si="2"/>
        <v>Iolia Valley</v>
      </c>
      <c r="D669" s="38" t="s">
        <v>28</v>
      </c>
      <c r="E669" s="38" t="s">
        <v>797</v>
      </c>
      <c r="F669" s="37" t="s">
        <v>5075</v>
      </c>
      <c r="G669" s="37" t="s">
        <v>3882</v>
      </c>
    </row>
    <row r="670">
      <c r="A670" s="37" t="s">
        <v>5076</v>
      </c>
      <c r="B670" s="40" t="str">
        <f t="shared" si="1"/>
        <v>[343]</v>
      </c>
      <c r="C670" s="38" t="str">
        <f t="shared" si="2"/>
        <v/>
      </c>
      <c r="D670" s="38" t="s">
        <v>5076</v>
      </c>
      <c r="E670" s="38" t="s">
        <v>28</v>
      </c>
      <c r="F670" s="37" t="s">
        <v>5077</v>
      </c>
      <c r="G670" s="37" t="s">
        <v>2270</v>
      </c>
    </row>
    <row r="671">
      <c r="A671" s="37" t="s">
        <v>797</v>
      </c>
      <c r="B671" s="38" t="str">
        <f t="shared" si="1"/>
        <v/>
      </c>
      <c r="C671" s="40" t="str">
        <f t="shared" si="2"/>
        <v>Iolia Valley</v>
      </c>
      <c r="D671" s="38" t="s">
        <v>28</v>
      </c>
      <c r="E671" s="38" t="s">
        <v>797</v>
      </c>
      <c r="F671" s="37" t="s">
        <v>5078</v>
      </c>
      <c r="G671" s="37" t="s">
        <v>2270</v>
      </c>
    </row>
    <row r="672">
      <c r="A672" s="37" t="s">
        <v>5079</v>
      </c>
      <c r="B672" s="40" t="str">
        <f t="shared" si="1"/>
        <v>[344]</v>
      </c>
      <c r="C672" s="38" t="str">
        <f t="shared" si="2"/>
        <v/>
      </c>
      <c r="D672" s="38" t="s">
        <v>5079</v>
      </c>
      <c r="E672" s="38" t="s">
        <v>28</v>
      </c>
      <c r="F672" s="37" t="s">
        <v>5080</v>
      </c>
      <c r="G672" s="37" t="s">
        <v>5081</v>
      </c>
    </row>
    <row r="673">
      <c r="A673" s="37" t="s">
        <v>797</v>
      </c>
      <c r="B673" s="38" t="str">
        <f t="shared" si="1"/>
        <v/>
      </c>
      <c r="C673" s="40" t="str">
        <f t="shared" si="2"/>
        <v>Iolia Valley</v>
      </c>
      <c r="D673" s="38" t="s">
        <v>28</v>
      </c>
      <c r="E673" s="38" t="s">
        <v>797</v>
      </c>
      <c r="F673" s="37" t="s">
        <v>5082</v>
      </c>
      <c r="G673" s="37" t="s">
        <v>1066</v>
      </c>
    </row>
    <row r="674">
      <c r="A674" s="37" t="s">
        <v>5083</v>
      </c>
      <c r="B674" s="40" t="str">
        <f t="shared" si="1"/>
        <v>[345]</v>
      </c>
      <c r="C674" s="38" t="str">
        <f t="shared" si="2"/>
        <v/>
      </c>
      <c r="D674" s="38" t="s">
        <v>5083</v>
      </c>
      <c r="E674" s="38" t="s">
        <v>28</v>
      </c>
      <c r="F674" s="37" t="s">
        <v>5084</v>
      </c>
      <c r="G674" s="37" t="s">
        <v>1066</v>
      </c>
    </row>
    <row r="675">
      <c r="A675" s="37" t="s">
        <v>797</v>
      </c>
      <c r="B675" s="38" t="str">
        <f t="shared" si="1"/>
        <v/>
      </c>
      <c r="C675" s="40" t="str">
        <f t="shared" si="2"/>
        <v>Iolia Valley</v>
      </c>
      <c r="D675" s="38" t="s">
        <v>28</v>
      </c>
      <c r="E675" s="38" t="s">
        <v>797</v>
      </c>
      <c r="F675" s="37" t="s">
        <v>5085</v>
      </c>
      <c r="G675" s="37" t="s">
        <v>1066</v>
      </c>
    </row>
    <row r="676">
      <c r="A676" s="37" t="s">
        <v>5086</v>
      </c>
      <c r="B676" s="40" t="str">
        <f t="shared" si="1"/>
        <v>[346]</v>
      </c>
      <c r="C676" s="38" t="str">
        <f t="shared" si="2"/>
        <v/>
      </c>
      <c r="D676" s="38" t="s">
        <v>5086</v>
      </c>
      <c r="E676" s="38" t="s">
        <v>28</v>
      </c>
      <c r="F676" s="37" t="s">
        <v>5087</v>
      </c>
      <c r="G676" s="37" t="s">
        <v>5056</v>
      </c>
    </row>
    <row r="677">
      <c r="A677" s="37" t="s">
        <v>797</v>
      </c>
      <c r="B677" s="38" t="str">
        <f t="shared" si="1"/>
        <v/>
      </c>
      <c r="C677" s="40" t="str">
        <f t="shared" si="2"/>
        <v>Iolia Valley</v>
      </c>
      <c r="D677" s="38" t="s">
        <v>28</v>
      </c>
      <c r="E677" s="38" t="s">
        <v>797</v>
      </c>
      <c r="F677" s="37" t="s">
        <v>5088</v>
      </c>
      <c r="G677" s="37" t="s">
        <v>1104</v>
      </c>
    </row>
    <row r="678">
      <c r="A678" s="37" t="s">
        <v>5089</v>
      </c>
      <c r="B678" s="40" t="str">
        <f t="shared" si="1"/>
        <v>[347]</v>
      </c>
      <c r="C678" s="38" t="str">
        <f t="shared" si="2"/>
        <v/>
      </c>
      <c r="D678" s="38" t="s">
        <v>5089</v>
      </c>
      <c r="E678" s="38" t="s">
        <v>28</v>
      </c>
      <c r="F678" s="37" t="s">
        <v>5090</v>
      </c>
      <c r="G678" s="37" t="s">
        <v>1104</v>
      </c>
    </row>
    <row r="679">
      <c r="A679" s="37" t="s">
        <v>797</v>
      </c>
      <c r="B679" s="38" t="str">
        <f t="shared" si="1"/>
        <v/>
      </c>
      <c r="C679" s="40" t="str">
        <f t="shared" si="2"/>
        <v>Iolia Valley</v>
      </c>
      <c r="D679" s="38" t="s">
        <v>28</v>
      </c>
      <c r="E679" s="38" t="s">
        <v>797</v>
      </c>
      <c r="F679" s="37" t="s">
        <v>5091</v>
      </c>
      <c r="G679" s="37" t="s">
        <v>1104</v>
      </c>
    </row>
    <row r="680">
      <c r="A680" s="37" t="s">
        <v>5092</v>
      </c>
      <c r="B680" s="40" t="str">
        <f t="shared" si="1"/>
        <v>[348]</v>
      </c>
      <c r="C680" s="38" t="str">
        <f t="shared" si="2"/>
        <v/>
      </c>
      <c r="D680" s="38" t="s">
        <v>5092</v>
      </c>
      <c r="E680" s="38" t="s">
        <v>28</v>
      </c>
      <c r="F680" s="37" t="s">
        <v>5093</v>
      </c>
      <c r="G680" s="37" t="s">
        <v>1066</v>
      </c>
    </row>
    <row r="681">
      <c r="A681" s="37" t="s">
        <v>797</v>
      </c>
      <c r="B681" s="38" t="str">
        <f t="shared" si="1"/>
        <v/>
      </c>
      <c r="C681" s="40" t="str">
        <f t="shared" si="2"/>
        <v>Iolia Valley</v>
      </c>
      <c r="D681" s="38" t="s">
        <v>28</v>
      </c>
      <c r="E681" s="38" t="s">
        <v>797</v>
      </c>
      <c r="F681" s="37" t="s">
        <v>5094</v>
      </c>
      <c r="G681" s="37" t="s">
        <v>1066</v>
      </c>
    </row>
    <row r="682">
      <c r="A682" s="37" t="s">
        <v>5095</v>
      </c>
      <c r="B682" s="40" t="str">
        <f t="shared" si="1"/>
        <v>[349]</v>
      </c>
      <c r="C682" s="38" t="str">
        <f t="shared" si="2"/>
        <v/>
      </c>
      <c r="D682" s="38" t="s">
        <v>5095</v>
      </c>
      <c r="E682" s="38" t="s">
        <v>28</v>
      </c>
      <c r="F682" s="37" t="s">
        <v>5096</v>
      </c>
      <c r="G682" s="37" t="s">
        <v>1108</v>
      </c>
    </row>
    <row r="683">
      <c r="A683" s="37" t="s">
        <v>797</v>
      </c>
      <c r="B683" s="38" t="str">
        <f t="shared" si="1"/>
        <v/>
      </c>
      <c r="C683" s="40" t="str">
        <f t="shared" si="2"/>
        <v>Iolia Valley</v>
      </c>
      <c r="D683" s="38" t="s">
        <v>28</v>
      </c>
      <c r="E683" s="38" t="s">
        <v>797</v>
      </c>
      <c r="F683" s="37" t="s">
        <v>5097</v>
      </c>
      <c r="G683" s="37" t="s">
        <v>1108</v>
      </c>
    </row>
    <row r="684">
      <c r="A684" s="37" t="s">
        <v>5098</v>
      </c>
      <c r="B684" s="40" t="str">
        <f t="shared" si="1"/>
        <v>[350]</v>
      </c>
      <c r="C684" s="38" t="str">
        <f t="shared" si="2"/>
        <v/>
      </c>
      <c r="D684" s="38" t="s">
        <v>5098</v>
      </c>
      <c r="E684" s="38" t="s">
        <v>28</v>
      </c>
      <c r="F684" s="37" t="s">
        <v>5099</v>
      </c>
      <c r="G684" s="37" t="s">
        <v>5100</v>
      </c>
    </row>
    <row r="685">
      <c r="A685" s="37" t="s">
        <v>797</v>
      </c>
      <c r="B685" s="38" t="str">
        <f t="shared" si="1"/>
        <v/>
      </c>
      <c r="C685" s="40" t="str">
        <f t="shared" si="2"/>
        <v>Iolia Valley</v>
      </c>
      <c r="D685" s="38" t="s">
        <v>28</v>
      </c>
      <c r="E685" s="38" t="s">
        <v>797</v>
      </c>
      <c r="F685" s="37" t="s">
        <v>5101</v>
      </c>
      <c r="G685" s="37" t="s">
        <v>5102</v>
      </c>
    </row>
    <row r="686">
      <c r="A686" s="37" t="s">
        <v>5103</v>
      </c>
      <c r="B686" s="40" t="str">
        <f t="shared" si="1"/>
        <v>[351]</v>
      </c>
      <c r="C686" s="38" t="str">
        <f t="shared" si="2"/>
        <v/>
      </c>
      <c r="D686" s="38" t="s">
        <v>5103</v>
      </c>
      <c r="E686" s="38" t="s">
        <v>28</v>
      </c>
      <c r="F686" s="37" t="s">
        <v>5104</v>
      </c>
      <c r="G686" s="37" t="s">
        <v>1116</v>
      </c>
    </row>
    <row r="687">
      <c r="A687" s="37" t="s">
        <v>4170</v>
      </c>
      <c r="B687" s="38" t="str">
        <f t="shared" si="1"/>
        <v/>
      </c>
      <c r="C687" s="40" t="str">
        <f t="shared" si="2"/>
        <v>Peridot Gym</v>
      </c>
      <c r="D687" s="38" t="s">
        <v>28</v>
      </c>
      <c r="E687" s="38" t="s">
        <v>4170</v>
      </c>
      <c r="F687" s="37" t="s">
        <v>5105</v>
      </c>
      <c r="G687" s="37" t="s">
        <v>5106</v>
      </c>
    </row>
    <row r="688">
      <c r="A688" s="37" t="s">
        <v>5107</v>
      </c>
      <c r="B688" s="40" t="str">
        <f t="shared" si="1"/>
        <v>[352]</v>
      </c>
      <c r="C688" s="38" t="str">
        <f t="shared" si="2"/>
        <v/>
      </c>
      <c r="D688" s="38" t="s">
        <v>5107</v>
      </c>
      <c r="E688" s="38" t="s">
        <v>28</v>
      </c>
      <c r="F688" s="37" t="s">
        <v>5108</v>
      </c>
      <c r="G688" s="37" t="s">
        <v>5109</v>
      </c>
    </row>
    <row r="689">
      <c r="A689" s="37" t="s">
        <v>776</v>
      </c>
      <c r="B689" s="38" t="str">
        <f t="shared" si="1"/>
        <v/>
      </c>
      <c r="C689" s="40" t="str">
        <f t="shared" si="2"/>
        <v>7th Street</v>
      </c>
      <c r="D689" s="38" t="s">
        <v>28</v>
      </c>
      <c r="E689" s="38" t="s">
        <v>776</v>
      </c>
      <c r="F689" s="37" t="s">
        <v>5110</v>
      </c>
      <c r="G689" s="37" t="s">
        <v>1066</v>
      </c>
    </row>
    <row r="690">
      <c r="A690" s="37" t="s">
        <v>5111</v>
      </c>
      <c r="B690" s="40" t="str">
        <f t="shared" si="1"/>
        <v>[353]</v>
      </c>
      <c r="C690" s="38" t="str">
        <f t="shared" si="2"/>
        <v/>
      </c>
      <c r="D690" s="38" t="s">
        <v>5111</v>
      </c>
      <c r="E690" s="38" t="s">
        <v>28</v>
      </c>
      <c r="F690" s="37" t="s">
        <v>5112</v>
      </c>
      <c r="G690" s="37" t="s">
        <v>1066</v>
      </c>
    </row>
    <row r="691">
      <c r="A691" s="37" t="s">
        <v>2270</v>
      </c>
      <c r="B691" s="38" t="str">
        <f t="shared" si="1"/>
        <v/>
      </c>
      <c r="C691" s="40" t="str">
        <f t="shared" si="2"/>
        <v>REMOVED</v>
      </c>
      <c r="D691" s="38" t="s">
        <v>28</v>
      </c>
      <c r="E691" s="38" t="s">
        <v>2270</v>
      </c>
      <c r="F691" s="37" t="s">
        <v>5113</v>
      </c>
      <c r="G691" s="37" t="s">
        <v>1066</v>
      </c>
    </row>
    <row r="692">
      <c r="A692" s="37" t="s">
        <v>5114</v>
      </c>
      <c r="B692" s="40" t="str">
        <f t="shared" si="1"/>
        <v>[354]</v>
      </c>
      <c r="C692" s="38" t="str">
        <f t="shared" si="2"/>
        <v/>
      </c>
      <c r="D692" s="38" t="s">
        <v>5114</v>
      </c>
      <c r="E692" s="38" t="s">
        <v>28</v>
      </c>
      <c r="F692" s="37" t="s">
        <v>5115</v>
      </c>
      <c r="G692" s="37" t="s">
        <v>5058</v>
      </c>
    </row>
    <row r="693">
      <c r="A693" s="37" t="s">
        <v>1150</v>
      </c>
      <c r="B693" s="38" t="str">
        <f t="shared" si="1"/>
        <v/>
      </c>
      <c r="C693" s="40" t="str">
        <f t="shared" si="2"/>
        <v>Agate City</v>
      </c>
      <c r="D693" s="38" t="s">
        <v>28</v>
      </c>
      <c r="E693" s="38" t="s">
        <v>1150</v>
      </c>
      <c r="F693" s="37" t="s">
        <v>5116</v>
      </c>
      <c r="G693" s="37" t="s">
        <v>1083</v>
      </c>
    </row>
    <row r="694">
      <c r="A694" s="37" t="s">
        <v>5117</v>
      </c>
      <c r="B694" s="40" t="str">
        <f t="shared" si="1"/>
        <v>[355]</v>
      </c>
      <c r="C694" s="38" t="str">
        <f t="shared" si="2"/>
        <v/>
      </c>
      <c r="D694" s="38" t="s">
        <v>5117</v>
      </c>
      <c r="E694" s="38" t="s">
        <v>28</v>
      </c>
      <c r="F694" s="37" t="s">
        <v>5118</v>
      </c>
      <c r="G694" s="37" t="s">
        <v>5053</v>
      </c>
    </row>
    <row r="695">
      <c r="A695" s="37" t="s">
        <v>816</v>
      </c>
      <c r="B695" s="38" t="str">
        <f t="shared" si="1"/>
        <v/>
      </c>
      <c r="C695" s="40" t="str">
        <f t="shared" si="2"/>
        <v>Agate Circus</v>
      </c>
      <c r="D695" s="38" t="s">
        <v>28</v>
      </c>
      <c r="E695" s="38" t="s">
        <v>816</v>
      </c>
      <c r="F695" s="37" t="s">
        <v>5119</v>
      </c>
      <c r="G695" s="37" t="s">
        <v>5051</v>
      </c>
    </row>
    <row r="696">
      <c r="A696" s="37" t="s">
        <v>5120</v>
      </c>
      <c r="B696" s="40" t="str">
        <f t="shared" si="1"/>
        <v>[356]</v>
      </c>
      <c r="C696" s="38" t="str">
        <f t="shared" si="2"/>
        <v/>
      </c>
      <c r="D696" s="38" t="s">
        <v>5120</v>
      </c>
      <c r="E696" s="38" t="s">
        <v>28</v>
      </c>
      <c r="F696" s="37" t="s">
        <v>3913</v>
      </c>
      <c r="G696" s="37" t="s">
        <v>869</v>
      </c>
    </row>
    <row r="697">
      <c r="A697" s="37" t="s">
        <v>4606</v>
      </c>
      <c r="B697" s="38" t="str">
        <f t="shared" si="1"/>
        <v/>
      </c>
      <c r="C697" s="40" t="str">
        <f t="shared" si="2"/>
        <v>Big Top</v>
      </c>
      <c r="D697" s="38" t="s">
        <v>28</v>
      </c>
      <c r="E697" s="38" t="s">
        <v>4606</v>
      </c>
      <c r="F697" s="37" t="s">
        <v>3920</v>
      </c>
      <c r="G697" s="37" t="s">
        <v>869</v>
      </c>
    </row>
    <row r="698">
      <c r="A698" s="37" t="s">
        <v>5121</v>
      </c>
      <c r="B698" s="40" t="str">
        <f t="shared" si="1"/>
        <v>[357]</v>
      </c>
      <c r="C698" s="38" t="str">
        <f t="shared" si="2"/>
        <v/>
      </c>
      <c r="D698" s="38" t="s">
        <v>5121</v>
      </c>
      <c r="E698" s="38" t="s">
        <v>28</v>
      </c>
      <c r="F698" s="37" t="s">
        <v>3927</v>
      </c>
      <c r="G698" s="37" t="s">
        <v>869</v>
      </c>
    </row>
    <row r="699">
      <c r="A699" s="37" t="s">
        <v>4606</v>
      </c>
      <c r="B699" s="38" t="str">
        <f t="shared" si="1"/>
        <v/>
      </c>
      <c r="C699" s="40" t="str">
        <f t="shared" si="2"/>
        <v>Big Top</v>
      </c>
      <c r="D699" s="38" t="s">
        <v>28</v>
      </c>
      <c r="E699" s="38" t="s">
        <v>4606</v>
      </c>
      <c r="F699" s="37" t="s">
        <v>3932</v>
      </c>
      <c r="G699" s="37" t="s">
        <v>869</v>
      </c>
    </row>
    <row r="700">
      <c r="A700" s="37" t="s">
        <v>5122</v>
      </c>
      <c r="B700" s="40" t="str">
        <f t="shared" si="1"/>
        <v>[358]</v>
      </c>
      <c r="C700" s="38" t="str">
        <f t="shared" si="2"/>
        <v/>
      </c>
      <c r="D700" s="38" t="s">
        <v>5122</v>
      </c>
      <c r="E700" s="38" t="s">
        <v>28</v>
      </c>
      <c r="F700" s="37" t="s">
        <v>3937</v>
      </c>
      <c r="G700" s="37" t="s">
        <v>869</v>
      </c>
    </row>
    <row r="701">
      <c r="A701" s="37" t="s">
        <v>821</v>
      </c>
      <c r="B701" s="38" t="str">
        <f t="shared" si="1"/>
        <v/>
      </c>
      <c r="C701" s="40" t="str">
        <f t="shared" si="2"/>
        <v>Route 2</v>
      </c>
      <c r="D701" s="38" t="s">
        <v>28</v>
      </c>
      <c r="E701" s="38" t="s">
        <v>821</v>
      </c>
      <c r="F701" s="37" t="s">
        <v>3942</v>
      </c>
      <c r="G701" s="37" t="s">
        <v>869</v>
      </c>
    </row>
    <row r="702">
      <c r="A702" s="37" t="s">
        <v>5123</v>
      </c>
      <c r="B702" s="40" t="str">
        <f t="shared" si="1"/>
        <v>[359]</v>
      </c>
      <c r="C702" s="38" t="str">
        <f t="shared" si="2"/>
        <v/>
      </c>
      <c r="D702" s="38" t="s">
        <v>5123</v>
      </c>
      <c r="E702" s="38" t="s">
        <v>28</v>
      </c>
      <c r="F702" s="37" t="s">
        <v>3947</v>
      </c>
      <c r="G702" s="37" t="s">
        <v>869</v>
      </c>
    </row>
    <row r="703">
      <c r="A703" s="37" t="s">
        <v>834</v>
      </c>
      <c r="B703" s="38" t="str">
        <f t="shared" si="1"/>
        <v/>
      </c>
      <c r="C703" s="40" t="str">
        <f t="shared" si="2"/>
        <v>Celestinine Cascade</v>
      </c>
      <c r="D703" s="38" t="s">
        <v>28</v>
      </c>
      <c r="E703" s="38" t="s">
        <v>834</v>
      </c>
      <c r="F703" s="37" t="s">
        <v>3952</v>
      </c>
      <c r="G703" s="37" t="s">
        <v>869</v>
      </c>
    </row>
    <row r="704">
      <c r="A704" s="37" t="s">
        <v>5124</v>
      </c>
      <c r="B704" s="40" t="str">
        <f t="shared" si="1"/>
        <v>[360]</v>
      </c>
      <c r="C704" s="38" t="str">
        <f t="shared" si="2"/>
        <v/>
      </c>
      <c r="D704" s="38" t="s">
        <v>5124</v>
      </c>
      <c r="E704" s="38" t="s">
        <v>28</v>
      </c>
      <c r="F704" s="37" t="s">
        <v>3956</v>
      </c>
      <c r="G704" s="37" t="s">
        <v>869</v>
      </c>
    </row>
    <row r="705">
      <c r="A705" s="37" t="s">
        <v>821</v>
      </c>
      <c r="B705" s="38" t="str">
        <f t="shared" si="1"/>
        <v/>
      </c>
      <c r="C705" s="40" t="str">
        <f t="shared" si="2"/>
        <v>Route 2</v>
      </c>
      <c r="D705" s="38" t="s">
        <v>28</v>
      </c>
      <c r="E705" s="38" t="s">
        <v>821</v>
      </c>
      <c r="F705" s="37" t="s">
        <v>3960</v>
      </c>
      <c r="G705" s="37" t="s">
        <v>869</v>
      </c>
    </row>
    <row r="706">
      <c r="A706" s="37" t="s">
        <v>5125</v>
      </c>
      <c r="B706" s="40" t="str">
        <f t="shared" si="1"/>
        <v>[361]</v>
      </c>
      <c r="C706" s="38" t="str">
        <f t="shared" si="2"/>
        <v/>
      </c>
      <c r="D706" s="38" t="s">
        <v>5125</v>
      </c>
      <c r="E706" s="38" t="s">
        <v>28</v>
      </c>
      <c r="F706" s="37" t="s">
        <v>3964</v>
      </c>
      <c r="G706" s="37" t="s">
        <v>869</v>
      </c>
    </row>
    <row r="707">
      <c r="A707" s="37" t="s">
        <v>859</v>
      </c>
      <c r="B707" s="38" t="str">
        <f t="shared" si="1"/>
        <v/>
      </c>
      <c r="C707" s="40" t="str">
        <f t="shared" si="2"/>
        <v>Route 3</v>
      </c>
      <c r="D707" s="38" t="s">
        <v>28</v>
      </c>
      <c r="E707" s="38" t="s">
        <v>859</v>
      </c>
      <c r="F707" s="37" t="s">
        <v>3968</v>
      </c>
      <c r="G707" s="37" t="s">
        <v>869</v>
      </c>
    </row>
    <row r="708">
      <c r="A708" s="37" t="s">
        <v>5126</v>
      </c>
      <c r="B708" s="40" t="str">
        <f t="shared" si="1"/>
        <v>[362]</v>
      </c>
      <c r="C708" s="38" t="str">
        <f t="shared" si="2"/>
        <v/>
      </c>
      <c r="D708" s="38" t="s">
        <v>5126</v>
      </c>
      <c r="E708" s="38" t="s">
        <v>28</v>
      </c>
      <c r="F708" s="37" t="s">
        <v>3972</v>
      </c>
      <c r="G708" s="37" t="s">
        <v>869</v>
      </c>
    </row>
    <row r="709">
      <c r="A709" s="37" t="s">
        <v>4616</v>
      </c>
      <c r="B709" s="38" t="str">
        <f t="shared" si="1"/>
        <v/>
      </c>
      <c r="C709" s="40" t="str">
        <f t="shared" si="2"/>
        <v>Fiore Mansion</v>
      </c>
      <c r="D709" s="38" t="s">
        <v>28</v>
      </c>
      <c r="E709" s="38" t="s">
        <v>4616</v>
      </c>
      <c r="F709" s="37" t="s">
        <v>3976</v>
      </c>
      <c r="G709" s="37" t="s">
        <v>869</v>
      </c>
    </row>
    <row r="710">
      <c r="A710" s="37" t="s">
        <v>5127</v>
      </c>
      <c r="B710" s="40" t="str">
        <f t="shared" si="1"/>
        <v>[363]</v>
      </c>
      <c r="C710" s="38" t="str">
        <f t="shared" si="2"/>
        <v/>
      </c>
      <c r="D710" s="38" t="s">
        <v>5127</v>
      </c>
      <c r="E710" s="38" t="s">
        <v>28</v>
      </c>
      <c r="F710" s="37" t="s">
        <v>3980</v>
      </c>
      <c r="G710" s="37" t="s">
        <v>869</v>
      </c>
    </row>
    <row r="711">
      <c r="A711" s="37" t="s">
        <v>4619</v>
      </c>
      <c r="B711" s="38" t="str">
        <f t="shared" si="1"/>
        <v/>
      </c>
      <c r="C711" s="40" t="str">
        <f t="shared" si="2"/>
        <v>Carnelia Region</v>
      </c>
      <c r="D711" s="38" t="s">
        <v>28</v>
      </c>
      <c r="E711" s="38" t="s">
        <v>4619</v>
      </c>
      <c r="F711" s="37" t="s">
        <v>3984</v>
      </c>
      <c r="G711" s="37" t="s">
        <v>869</v>
      </c>
    </row>
    <row r="712">
      <c r="A712" s="37" t="s">
        <v>5128</v>
      </c>
      <c r="B712" s="40" t="str">
        <f t="shared" si="1"/>
        <v>[364]</v>
      </c>
      <c r="C712" s="38" t="str">
        <f t="shared" si="2"/>
        <v/>
      </c>
      <c r="D712" s="38" t="s">
        <v>5128</v>
      </c>
      <c r="E712" s="38" t="s">
        <v>28</v>
      </c>
      <c r="F712" s="37" t="s">
        <v>3988</v>
      </c>
      <c r="G712" s="37" t="s">
        <v>869</v>
      </c>
    </row>
    <row r="713">
      <c r="A713" s="37" t="s">
        <v>2079</v>
      </c>
      <c r="B713" s="38" t="str">
        <f t="shared" si="1"/>
        <v/>
      </c>
      <c r="C713" s="40" t="str">
        <f t="shared" si="2"/>
        <v>Ametrine Mountain 2F</v>
      </c>
      <c r="D713" s="38" t="s">
        <v>28</v>
      </c>
      <c r="E713" s="38" t="s">
        <v>2079</v>
      </c>
      <c r="F713" s="37" t="s">
        <v>3992</v>
      </c>
      <c r="G713" s="37" t="s">
        <v>869</v>
      </c>
    </row>
    <row r="714">
      <c r="A714" s="37" t="s">
        <v>5129</v>
      </c>
      <c r="B714" s="40" t="str">
        <f t="shared" si="1"/>
        <v>[365]</v>
      </c>
      <c r="C714" s="38" t="str">
        <f t="shared" si="2"/>
        <v/>
      </c>
      <c r="D714" s="38" t="s">
        <v>5129</v>
      </c>
      <c r="E714" s="38" t="s">
        <v>28</v>
      </c>
      <c r="F714" s="37" t="s">
        <v>3996</v>
      </c>
      <c r="G714" s="37" t="s">
        <v>869</v>
      </c>
    </row>
    <row r="715">
      <c r="A715" s="37" t="s">
        <v>4622</v>
      </c>
      <c r="B715" s="38" t="str">
        <f t="shared" si="1"/>
        <v/>
      </c>
      <c r="C715" s="40" t="str">
        <f t="shared" si="2"/>
        <v>Agate Circus Checkpoint</v>
      </c>
      <c r="D715" s="38" t="s">
        <v>28</v>
      </c>
      <c r="E715" s="38" t="s">
        <v>4622</v>
      </c>
      <c r="F715" s="37" t="s">
        <v>4000</v>
      </c>
      <c r="G715" s="37" t="s">
        <v>869</v>
      </c>
    </row>
    <row r="716">
      <c r="A716" s="37" t="s">
        <v>5130</v>
      </c>
      <c r="B716" s="40" t="str">
        <f t="shared" si="1"/>
        <v>[366]</v>
      </c>
      <c r="C716" s="38" t="str">
        <f t="shared" si="2"/>
        <v/>
      </c>
      <c r="D716" s="38" t="s">
        <v>5130</v>
      </c>
      <c r="E716" s="38" t="s">
        <v>28</v>
      </c>
      <c r="F716" s="37" t="s">
        <v>5131</v>
      </c>
      <c r="G716" s="37" t="s">
        <v>5132</v>
      </c>
    </row>
    <row r="717">
      <c r="A717" s="37" t="s">
        <v>2082</v>
      </c>
      <c r="B717" s="38" t="str">
        <f t="shared" si="1"/>
        <v/>
      </c>
      <c r="C717" s="40" t="str">
        <f t="shared" si="2"/>
        <v>Ametrine Mountain 3F</v>
      </c>
      <c r="D717" s="38" t="s">
        <v>28</v>
      </c>
      <c r="E717" s="38" t="s">
        <v>2082</v>
      </c>
      <c r="F717" s="37" t="s">
        <v>5133</v>
      </c>
      <c r="G717" s="37" t="s">
        <v>5132</v>
      </c>
    </row>
    <row r="718">
      <c r="A718" s="37" t="s">
        <v>5134</v>
      </c>
      <c r="B718" s="40" t="str">
        <f t="shared" si="1"/>
        <v>[368]</v>
      </c>
      <c r="C718" s="38" t="str">
        <f t="shared" si="2"/>
        <v/>
      </c>
      <c r="D718" s="38" t="s">
        <v>5134</v>
      </c>
      <c r="E718" s="38" t="s">
        <v>28</v>
      </c>
      <c r="F718" s="37" t="s">
        <v>5135</v>
      </c>
      <c r="G718" s="37" t="s">
        <v>1329</v>
      </c>
    </row>
    <row r="719">
      <c r="A719" s="37" t="s">
        <v>185</v>
      </c>
      <c r="B719" s="38" t="str">
        <f t="shared" si="1"/>
        <v/>
      </c>
      <c r="C719" s="40" t="str">
        <f t="shared" si="2"/>
        <v>Underground Railnet</v>
      </c>
      <c r="D719" s="38" t="s">
        <v>28</v>
      </c>
      <c r="E719" s="38" t="s">
        <v>185</v>
      </c>
      <c r="F719" s="37" t="s">
        <v>5136</v>
      </c>
      <c r="G719" s="37" t="s">
        <v>1329</v>
      </c>
    </row>
    <row r="720">
      <c r="A720" s="37" t="s">
        <v>5137</v>
      </c>
      <c r="B720" s="40" t="str">
        <f t="shared" si="1"/>
        <v>[369]</v>
      </c>
      <c r="C720" s="38" t="str">
        <f t="shared" si="2"/>
        <v/>
      </c>
      <c r="D720" s="38" t="s">
        <v>5137</v>
      </c>
      <c r="E720" s="38" t="s">
        <v>28</v>
      </c>
      <c r="F720" s="37" t="s">
        <v>5138</v>
      </c>
      <c r="G720" s="37" t="s">
        <v>1329</v>
      </c>
    </row>
    <row r="721">
      <c r="A721" s="37" t="s">
        <v>4626</v>
      </c>
      <c r="B721" s="38" t="str">
        <f t="shared" si="1"/>
        <v/>
      </c>
      <c r="C721" s="40" t="str">
        <f t="shared" si="2"/>
        <v>Critical Capture</v>
      </c>
      <c r="D721" s="38" t="s">
        <v>28</v>
      </c>
      <c r="E721" s="38" t="s">
        <v>4626</v>
      </c>
      <c r="F721" s="37" t="s">
        <v>5139</v>
      </c>
      <c r="G721" s="37" t="s">
        <v>1329</v>
      </c>
    </row>
    <row r="722">
      <c r="A722" s="37" t="s">
        <v>5140</v>
      </c>
      <c r="B722" s="40" t="str">
        <f t="shared" si="1"/>
        <v>[370]</v>
      </c>
      <c r="C722" s="38" t="str">
        <f t="shared" si="2"/>
        <v/>
      </c>
      <c r="D722" s="38" t="s">
        <v>5140</v>
      </c>
      <c r="E722" s="38" t="s">
        <v>28</v>
      </c>
      <c r="F722" s="37" t="s">
        <v>5141</v>
      </c>
      <c r="G722" s="37" t="s">
        <v>5142</v>
      </c>
    </row>
    <row r="723">
      <c r="A723" s="37" t="s">
        <v>4312</v>
      </c>
      <c r="B723" s="38" t="str">
        <f t="shared" si="1"/>
        <v/>
      </c>
      <c r="C723" s="40" t="str">
        <f t="shared" si="2"/>
        <v>Beryl Gym</v>
      </c>
      <c r="D723" s="38" t="s">
        <v>28</v>
      </c>
      <c r="E723" s="38" t="s">
        <v>4312</v>
      </c>
      <c r="F723" s="37" t="s">
        <v>5143</v>
      </c>
      <c r="G723" s="37" t="s">
        <v>5144</v>
      </c>
    </row>
    <row r="724">
      <c r="A724" s="37" t="s">
        <v>5145</v>
      </c>
      <c r="B724" s="40" t="str">
        <f t="shared" si="1"/>
        <v>[371]</v>
      </c>
      <c r="C724" s="38" t="str">
        <f t="shared" si="2"/>
        <v/>
      </c>
      <c r="D724" s="38" t="s">
        <v>5145</v>
      </c>
      <c r="E724" s="38" t="s">
        <v>28</v>
      </c>
      <c r="F724" s="37" t="s">
        <v>5146</v>
      </c>
      <c r="G724" s="37" t="s">
        <v>5144</v>
      </c>
    </row>
    <row r="725">
      <c r="A725" s="37" t="s">
        <v>695</v>
      </c>
      <c r="B725" s="38" t="str">
        <f t="shared" si="1"/>
        <v/>
      </c>
      <c r="C725" s="40" t="str">
        <f t="shared" si="2"/>
        <v>Tanzan Mountain</v>
      </c>
      <c r="D725" s="38" t="s">
        <v>28</v>
      </c>
      <c r="E725" s="38" t="s">
        <v>695</v>
      </c>
      <c r="F725" s="37" t="s">
        <v>5147</v>
      </c>
      <c r="G725" s="37" t="s">
        <v>5148</v>
      </c>
    </row>
    <row r="726">
      <c r="A726" s="37" t="s">
        <v>5149</v>
      </c>
      <c r="B726" s="40" t="str">
        <f t="shared" si="1"/>
        <v>[372]</v>
      </c>
      <c r="C726" s="38" t="str">
        <f t="shared" si="2"/>
        <v/>
      </c>
      <c r="D726" s="38" t="s">
        <v>5149</v>
      </c>
      <c r="E726" s="38" t="s">
        <v>28</v>
      </c>
      <c r="F726" s="37" t="s">
        <v>5150</v>
      </c>
      <c r="G726" s="37" t="s">
        <v>5151</v>
      </c>
    </row>
    <row r="727">
      <c r="A727" s="37" t="s">
        <v>834</v>
      </c>
      <c r="B727" s="38" t="str">
        <f t="shared" si="1"/>
        <v/>
      </c>
      <c r="C727" s="40" t="str">
        <f t="shared" si="2"/>
        <v>Celestinine Cascade</v>
      </c>
      <c r="D727" s="38" t="s">
        <v>28</v>
      </c>
      <c r="E727" s="38" t="s">
        <v>834</v>
      </c>
      <c r="F727" s="37" t="s">
        <v>5152</v>
      </c>
      <c r="G727" s="37" t="s">
        <v>1150</v>
      </c>
    </row>
    <row r="728">
      <c r="A728" s="37" t="s">
        <v>5153</v>
      </c>
      <c r="B728" s="40" t="str">
        <f t="shared" si="1"/>
        <v>[373]</v>
      </c>
      <c r="C728" s="38" t="str">
        <f t="shared" si="2"/>
        <v/>
      </c>
      <c r="D728" s="38" t="s">
        <v>5153</v>
      </c>
      <c r="E728" s="38" t="s">
        <v>28</v>
      </c>
      <c r="F728" s="37" t="s">
        <v>4004</v>
      </c>
      <c r="G728" s="37" t="s">
        <v>869</v>
      </c>
    </row>
    <row r="729">
      <c r="A729" s="37" t="s">
        <v>2088</v>
      </c>
      <c r="B729" s="38" t="str">
        <f t="shared" si="1"/>
        <v/>
      </c>
      <c r="C729" s="40" t="str">
        <f t="shared" si="2"/>
        <v>Ametrine Mountain 4F</v>
      </c>
      <c r="D729" s="38" t="s">
        <v>28</v>
      </c>
      <c r="E729" s="38" t="s">
        <v>2088</v>
      </c>
      <c r="F729" s="37" t="s">
        <v>5154</v>
      </c>
      <c r="G729" s="37" t="s">
        <v>5155</v>
      </c>
    </row>
    <row r="730">
      <c r="A730" s="37" t="s">
        <v>5156</v>
      </c>
      <c r="B730" s="40" t="str">
        <f t="shared" si="1"/>
        <v>[374]</v>
      </c>
      <c r="C730" s="38" t="str">
        <f t="shared" si="2"/>
        <v/>
      </c>
      <c r="D730" s="38" t="s">
        <v>5156</v>
      </c>
      <c r="E730" s="38" t="s">
        <v>28</v>
      </c>
      <c r="F730" s="37" t="s">
        <v>5157</v>
      </c>
      <c r="G730" s="37" t="s">
        <v>1092</v>
      </c>
    </row>
    <row r="731">
      <c r="A731" s="37" t="s">
        <v>2091</v>
      </c>
      <c r="B731" s="38" t="str">
        <f t="shared" si="1"/>
        <v/>
      </c>
      <c r="C731" s="40" t="str">
        <f t="shared" si="2"/>
        <v>Ametrine Mountain 5F</v>
      </c>
      <c r="D731" s="38" t="s">
        <v>28</v>
      </c>
      <c r="E731" s="38" t="s">
        <v>2091</v>
      </c>
      <c r="F731" s="37" t="s">
        <v>5158</v>
      </c>
      <c r="G731" s="37" t="s">
        <v>1099</v>
      </c>
    </row>
    <row r="732">
      <c r="A732" s="37" t="s">
        <v>5159</v>
      </c>
      <c r="B732" s="40" t="str">
        <f t="shared" si="1"/>
        <v>[375]</v>
      </c>
      <c r="C732" s="38" t="str">
        <f t="shared" si="2"/>
        <v/>
      </c>
      <c r="D732" s="38" t="s">
        <v>5159</v>
      </c>
      <c r="E732" s="38" t="s">
        <v>28</v>
      </c>
      <c r="F732" s="37" t="s">
        <v>5160</v>
      </c>
      <c r="G732" s="37" t="s">
        <v>1099</v>
      </c>
    </row>
    <row r="733">
      <c r="A733" s="37" t="s">
        <v>2094</v>
      </c>
      <c r="B733" s="38" t="str">
        <f t="shared" si="1"/>
        <v/>
      </c>
      <c r="C733" s="40" t="str">
        <f t="shared" si="2"/>
        <v>Ametrine Mountain 1F</v>
      </c>
      <c r="D733" s="38" t="s">
        <v>28</v>
      </c>
      <c r="E733" s="38" t="s">
        <v>2094</v>
      </c>
      <c r="F733" s="37" t="s">
        <v>5161</v>
      </c>
      <c r="G733" s="37" t="s">
        <v>1099</v>
      </c>
    </row>
    <row r="734">
      <c r="A734" s="37" t="s">
        <v>5162</v>
      </c>
      <c r="B734" s="40" t="str">
        <f t="shared" si="1"/>
        <v>[376]</v>
      </c>
      <c r="C734" s="38" t="str">
        <f t="shared" si="2"/>
        <v/>
      </c>
      <c r="D734" s="38" t="s">
        <v>5162</v>
      </c>
      <c r="E734" s="38" t="s">
        <v>28</v>
      </c>
      <c r="F734" s="37" t="s">
        <v>5163</v>
      </c>
      <c r="G734" s="37" t="s">
        <v>1130</v>
      </c>
    </row>
    <row r="735">
      <c r="A735" s="37" t="s">
        <v>2097</v>
      </c>
      <c r="B735" s="38" t="str">
        <f t="shared" si="1"/>
        <v/>
      </c>
      <c r="C735" s="40" t="str">
        <f t="shared" si="2"/>
        <v>Ametrine Mountain B1F</v>
      </c>
      <c r="D735" s="38" t="s">
        <v>28</v>
      </c>
      <c r="E735" s="38" t="s">
        <v>2097</v>
      </c>
      <c r="F735" s="37" t="s">
        <v>4018</v>
      </c>
      <c r="G735" s="37" t="s">
        <v>2378</v>
      </c>
    </row>
    <row r="736">
      <c r="A736" s="37" t="s">
        <v>5164</v>
      </c>
      <c r="B736" s="40" t="str">
        <f t="shared" si="1"/>
        <v>[377]</v>
      </c>
      <c r="C736" s="38" t="str">
        <f t="shared" si="2"/>
        <v/>
      </c>
      <c r="D736" s="38" t="s">
        <v>5164</v>
      </c>
      <c r="E736" s="38" t="s">
        <v>28</v>
      </c>
      <c r="F736" s="37" t="s">
        <v>4020</v>
      </c>
      <c r="G736" s="37" t="s">
        <v>2378</v>
      </c>
    </row>
    <row r="737">
      <c r="A737" s="37" t="s">
        <v>2100</v>
      </c>
      <c r="B737" s="38" t="str">
        <f t="shared" si="1"/>
        <v/>
      </c>
      <c r="C737" s="40" t="str">
        <f t="shared" si="2"/>
        <v>Ametrine Mountain B2F</v>
      </c>
      <c r="D737" s="38" t="s">
        <v>28</v>
      </c>
      <c r="E737" s="38" t="s">
        <v>2100</v>
      </c>
      <c r="F737" s="37" t="s">
        <v>5165</v>
      </c>
      <c r="G737" s="37" t="s">
        <v>5166</v>
      </c>
    </row>
    <row r="738">
      <c r="A738" s="37" t="s">
        <v>5167</v>
      </c>
      <c r="B738" s="40" t="str">
        <f t="shared" si="1"/>
        <v>[378]</v>
      </c>
      <c r="C738" s="38" t="str">
        <f t="shared" si="2"/>
        <v/>
      </c>
      <c r="D738" s="38" t="s">
        <v>5167</v>
      </c>
      <c r="E738" s="38" t="s">
        <v>28</v>
      </c>
      <c r="F738" s="37" t="s">
        <v>5168</v>
      </c>
      <c r="G738" s="37" t="s">
        <v>5169</v>
      </c>
    </row>
    <row r="739">
      <c r="A739" s="37" t="s">
        <v>2105</v>
      </c>
      <c r="B739" s="38" t="str">
        <f t="shared" si="1"/>
        <v/>
      </c>
      <c r="C739" s="40" t="str">
        <f t="shared" si="2"/>
        <v>Ametrine Mountain B3F</v>
      </c>
      <c r="D739" s="38" t="s">
        <v>28</v>
      </c>
      <c r="E739" s="38" t="s">
        <v>2105</v>
      </c>
      <c r="F739" s="37" t="s">
        <v>5170</v>
      </c>
      <c r="G739" s="37" t="s">
        <v>1150</v>
      </c>
    </row>
    <row r="740">
      <c r="A740" s="37" t="s">
        <v>5171</v>
      </c>
      <c r="B740" s="40" t="str">
        <f t="shared" si="1"/>
        <v>[379]</v>
      </c>
      <c r="C740" s="38" t="str">
        <f t="shared" si="2"/>
        <v/>
      </c>
      <c r="D740" s="38" t="s">
        <v>5171</v>
      </c>
      <c r="E740" s="38" t="s">
        <v>28</v>
      </c>
      <c r="F740" s="37" t="s">
        <v>5172</v>
      </c>
      <c r="G740" s="37" t="s">
        <v>5173</v>
      </c>
    </row>
    <row r="741">
      <c r="A741" s="37" t="s">
        <v>2108</v>
      </c>
      <c r="B741" s="38" t="str">
        <f t="shared" si="1"/>
        <v/>
      </c>
      <c r="C741" s="40" t="str">
        <f t="shared" si="2"/>
        <v>Ametrine Mountain B4F</v>
      </c>
      <c r="D741" s="38" t="s">
        <v>28</v>
      </c>
      <c r="E741" s="38" t="s">
        <v>2108</v>
      </c>
      <c r="F741" s="37" t="s">
        <v>5174</v>
      </c>
      <c r="G741" s="37" t="s">
        <v>5173</v>
      </c>
    </row>
    <row r="742">
      <c r="A742" s="37" t="s">
        <v>5175</v>
      </c>
      <c r="B742" s="40" t="str">
        <f t="shared" si="1"/>
        <v>[380]</v>
      </c>
      <c r="C742" s="38" t="str">
        <f t="shared" si="2"/>
        <v/>
      </c>
      <c r="D742" s="38" t="s">
        <v>5175</v>
      </c>
      <c r="E742" s="38" t="s">
        <v>28</v>
      </c>
      <c r="F742" s="37" t="s">
        <v>5176</v>
      </c>
      <c r="G742" s="37" t="s">
        <v>5173</v>
      </c>
    </row>
    <row r="743">
      <c r="A743" s="37" t="s">
        <v>2111</v>
      </c>
      <c r="B743" s="38" t="str">
        <f t="shared" si="1"/>
        <v/>
      </c>
      <c r="C743" s="40" t="str">
        <f t="shared" si="2"/>
        <v>Celestinine Mountain 1F</v>
      </c>
      <c r="D743" s="38" t="s">
        <v>28</v>
      </c>
      <c r="E743" s="38" t="s">
        <v>2111</v>
      </c>
      <c r="F743" s="37" t="s">
        <v>5177</v>
      </c>
      <c r="G743" s="37" t="s">
        <v>5173</v>
      </c>
    </row>
    <row r="744">
      <c r="A744" s="37" t="s">
        <v>5178</v>
      </c>
      <c r="B744" s="40" t="str">
        <f t="shared" si="1"/>
        <v>[381]</v>
      </c>
      <c r="C744" s="38" t="str">
        <f t="shared" si="2"/>
        <v/>
      </c>
      <c r="D744" s="38" t="s">
        <v>5178</v>
      </c>
      <c r="E744" s="38" t="s">
        <v>28</v>
      </c>
      <c r="F744" s="37" t="s">
        <v>5179</v>
      </c>
      <c r="G744" s="37" t="s">
        <v>5173</v>
      </c>
    </row>
    <row r="745">
      <c r="A745" s="37" t="s">
        <v>2114</v>
      </c>
      <c r="B745" s="38" t="str">
        <f t="shared" si="1"/>
        <v/>
      </c>
      <c r="C745" s="40" t="str">
        <f t="shared" si="2"/>
        <v>Citrine Mountain 1F</v>
      </c>
      <c r="D745" s="38" t="s">
        <v>28</v>
      </c>
      <c r="E745" s="38" t="s">
        <v>2114</v>
      </c>
      <c r="F745" s="37" t="s">
        <v>5180</v>
      </c>
      <c r="G745" s="37" t="s">
        <v>5173</v>
      </c>
    </row>
    <row r="746">
      <c r="A746" s="37" t="s">
        <v>5181</v>
      </c>
      <c r="B746" s="40" t="str">
        <f t="shared" si="1"/>
        <v>[382]</v>
      </c>
      <c r="C746" s="38" t="str">
        <f t="shared" si="2"/>
        <v/>
      </c>
      <c r="D746" s="38" t="s">
        <v>5181</v>
      </c>
      <c r="E746" s="38" t="s">
        <v>28</v>
      </c>
      <c r="F746" s="37" t="s">
        <v>5182</v>
      </c>
      <c r="G746" s="37" t="s">
        <v>185</v>
      </c>
    </row>
    <row r="747">
      <c r="A747" s="37" t="s">
        <v>2117</v>
      </c>
      <c r="B747" s="38" t="str">
        <f t="shared" si="1"/>
        <v/>
      </c>
      <c r="C747" s="40" t="str">
        <f t="shared" si="2"/>
        <v>Citrine Mountain 2F</v>
      </c>
      <c r="D747" s="38" t="s">
        <v>28</v>
      </c>
      <c r="E747" s="38" t="s">
        <v>2117</v>
      </c>
      <c r="F747" s="37" t="s">
        <v>5183</v>
      </c>
      <c r="G747" s="37" t="s">
        <v>5184</v>
      </c>
    </row>
    <row r="748">
      <c r="A748" s="37" t="s">
        <v>5185</v>
      </c>
      <c r="B748" s="40" t="str">
        <f t="shared" si="1"/>
        <v>[383]</v>
      </c>
      <c r="C748" s="38" t="str">
        <f t="shared" si="2"/>
        <v/>
      </c>
      <c r="D748" s="38" t="s">
        <v>5185</v>
      </c>
      <c r="E748" s="38" t="s">
        <v>28</v>
      </c>
      <c r="F748" s="37" t="s">
        <v>5186</v>
      </c>
      <c r="G748" s="37" t="s">
        <v>185</v>
      </c>
    </row>
    <row r="749">
      <c r="A749" s="37" t="s">
        <v>2120</v>
      </c>
      <c r="B749" s="38" t="str">
        <f t="shared" si="1"/>
        <v/>
      </c>
      <c r="C749" s="40" t="str">
        <f t="shared" si="2"/>
        <v>Citrine Mountain 3F</v>
      </c>
      <c r="D749" s="38" t="s">
        <v>28</v>
      </c>
      <c r="E749" s="38" t="s">
        <v>2120</v>
      </c>
      <c r="F749" s="37" t="s">
        <v>5187</v>
      </c>
      <c r="G749" s="37" t="s">
        <v>1150</v>
      </c>
    </row>
    <row r="750">
      <c r="A750" s="37" t="s">
        <v>5188</v>
      </c>
      <c r="B750" s="40" t="str">
        <f t="shared" si="1"/>
        <v>[384]</v>
      </c>
      <c r="C750" s="38" t="str">
        <f t="shared" si="2"/>
        <v/>
      </c>
      <c r="D750" s="38" t="s">
        <v>5188</v>
      </c>
      <c r="E750" s="38" t="s">
        <v>28</v>
      </c>
      <c r="F750" s="37" t="s">
        <v>5189</v>
      </c>
      <c r="G750" s="37" t="s">
        <v>873</v>
      </c>
    </row>
    <row r="751">
      <c r="A751" s="37" t="s">
        <v>2123</v>
      </c>
      <c r="B751" s="38" t="str">
        <f t="shared" si="1"/>
        <v/>
      </c>
      <c r="C751" s="40" t="str">
        <f t="shared" si="2"/>
        <v>Celestinine Mountain 2F</v>
      </c>
      <c r="D751" s="38" t="s">
        <v>28</v>
      </c>
      <c r="E751" s="38" t="s">
        <v>2123</v>
      </c>
      <c r="F751" s="37" t="s">
        <v>5190</v>
      </c>
      <c r="G751" s="37" t="s">
        <v>1150</v>
      </c>
    </row>
    <row r="752">
      <c r="A752" s="37" t="s">
        <v>5191</v>
      </c>
      <c r="B752" s="40" t="str">
        <f t="shared" si="1"/>
        <v>[385]</v>
      </c>
      <c r="C752" s="38" t="str">
        <f t="shared" si="2"/>
        <v/>
      </c>
      <c r="D752" s="38" t="s">
        <v>5191</v>
      </c>
      <c r="E752" s="38" t="s">
        <v>28</v>
      </c>
      <c r="F752" s="37" t="s">
        <v>5192</v>
      </c>
      <c r="G752" s="37" t="s">
        <v>5193</v>
      </c>
    </row>
    <row r="753">
      <c r="A753" s="37" t="s">
        <v>2126</v>
      </c>
      <c r="B753" s="38" t="str">
        <f t="shared" si="1"/>
        <v/>
      </c>
      <c r="C753" s="40" t="str">
        <f t="shared" si="2"/>
        <v>Celestinine Mountain 3F</v>
      </c>
      <c r="D753" s="38" t="s">
        <v>28</v>
      </c>
      <c r="E753" s="38" t="s">
        <v>2126</v>
      </c>
      <c r="F753" s="37" t="s">
        <v>5194</v>
      </c>
      <c r="G753" s="37" t="s">
        <v>5193</v>
      </c>
    </row>
    <row r="754">
      <c r="A754" s="37" t="s">
        <v>5195</v>
      </c>
      <c r="B754" s="40" t="str">
        <f t="shared" si="1"/>
        <v>[386]</v>
      </c>
      <c r="C754" s="38" t="str">
        <f t="shared" si="2"/>
        <v/>
      </c>
      <c r="D754" s="38" t="s">
        <v>5195</v>
      </c>
      <c r="E754" s="38" t="s">
        <v>28</v>
      </c>
      <c r="F754" s="37" t="s">
        <v>5196</v>
      </c>
      <c r="G754" s="37" t="s">
        <v>5193</v>
      </c>
    </row>
    <row r="755">
      <c r="A755" s="37" t="s">
        <v>2129</v>
      </c>
      <c r="B755" s="38" t="str">
        <f t="shared" si="1"/>
        <v/>
      </c>
      <c r="C755" s="40" t="str">
        <f t="shared" si="2"/>
        <v>Celestinine Mountain B1F</v>
      </c>
      <c r="D755" s="38" t="s">
        <v>28</v>
      </c>
      <c r="E755" s="38" t="s">
        <v>2129</v>
      </c>
      <c r="F755" s="37" t="s">
        <v>5197</v>
      </c>
      <c r="G755" s="37" t="s">
        <v>5193</v>
      </c>
    </row>
    <row r="756">
      <c r="A756" s="37" t="s">
        <v>5198</v>
      </c>
      <c r="B756" s="40" t="str">
        <f t="shared" si="1"/>
        <v>[387]</v>
      </c>
      <c r="C756" s="38" t="str">
        <f t="shared" si="2"/>
        <v/>
      </c>
      <c r="D756" s="38" t="s">
        <v>5198</v>
      </c>
      <c r="E756" s="38" t="s">
        <v>28</v>
      </c>
      <c r="F756" s="37" t="s">
        <v>5199</v>
      </c>
      <c r="G756" s="37" t="s">
        <v>5200</v>
      </c>
    </row>
    <row r="757">
      <c r="A757" s="37" t="s">
        <v>2132</v>
      </c>
      <c r="B757" s="38" t="str">
        <f t="shared" si="1"/>
        <v/>
      </c>
      <c r="C757" s="40" t="str">
        <f t="shared" si="2"/>
        <v>Celestinine Mountain B2F</v>
      </c>
      <c r="D757" s="38" t="s">
        <v>28</v>
      </c>
      <c r="E757" s="38" t="s">
        <v>2132</v>
      </c>
      <c r="F757" s="37" t="s">
        <v>5201</v>
      </c>
      <c r="G757" s="37" t="s">
        <v>5202</v>
      </c>
    </row>
    <row r="758">
      <c r="A758" s="37" t="s">
        <v>5203</v>
      </c>
      <c r="B758" s="40" t="str">
        <f t="shared" si="1"/>
        <v>[388]</v>
      </c>
      <c r="C758" s="38" t="str">
        <f t="shared" si="2"/>
        <v/>
      </c>
      <c r="D758" s="38" t="s">
        <v>5203</v>
      </c>
      <c r="E758" s="38" t="s">
        <v>28</v>
      </c>
      <c r="F758" s="37" t="s">
        <v>5204</v>
      </c>
      <c r="G758" s="37" t="s">
        <v>1170</v>
      </c>
    </row>
    <row r="759">
      <c r="A759" s="37" t="s">
        <v>2166</v>
      </c>
      <c r="B759" s="38" t="str">
        <f t="shared" si="1"/>
        <v/>
      </c>
      <c r="C759" s="40" t="str">
        <f t="shared" si="2"/>
        <v>Celestinine Mountain B3F</v>
      </c>
      <c r="D759" s="38" t="s">
        <v>28</v>
      </c>
      <c r="E759" s="38" t="s">
        <v>2166</v>
      </c>
      <c r="F759" s="37" t="s">
        <v>5205</v>
      </c>
      <c r="G759" s="37" t="s">
        <v>4665</v>
      </c>
    </row>
    <row r="760">
      <c r="A760" s="37" t="s">
        <v>5206</v>
      </c>
      <c r="B760" s="40" t="str">
        <f t="shared" si="1"/>
        <v>[389]</v>
      </c>
      <c r="C760" s="38" t="str">
        <f t="shared" si="2"/>
        <v/>
      </c>
      <c r="D760" s="38" t="s">
        <v>5206</v>
      </c>
      <c r="E760" s="38" t="s">
        <v>28</v>
      </c>
      <c r="F760" s="37" t="s">
        <v>5207</v>
      </c>
      <c r="G760" s="37" t="s">
        <v>5193</v>
      </c>
    </row>
    <row r="761">
      <c r="A761" s="37" t="s">
        <v>2094</v>
      </c>
      <c r="B761" s="38" t="str">
        <f t="shared" si="1"/>
        <v/>
      </c>
      <c r="C761" s="40" t="str">
        <f t="shared" si="2"/>
        <v>Ametrine Mountain 1F</v>
      </c>
      <c r="D761" s="38" t="s">
        <v>28</v>
      </c>
      <c r="E761" s="38" t="s">
        <v>2094</v>
      </c>
      <c r="F761" s="37" t="s">
        <v>5208</v>
      </c>
      <c r="G761" s="37" t="s">
        <v>5193</v>
      </c>
    </row>
    <row r="762">
      <c r="A762" s="37" t="s">
        <v>5209</v>
      </c>
      <c r="B762" s="40" t="str">
        <f t="shared" si="1"/>
        <v>[390]</v>
      </c>
      <c r="C762" s="38" t="str">
        <f t="shared" si="2"/>
        <v/>
      </c>
      <c r="D762" s="38" t="s">
        <v>5209</v>
      </c>
      <c r="E762" s="38" t="s">
        <v>28</v>
      </c>
      <c r="F762" s="37" t="s">
        <v>5210</v>
      </c>
      <c r="G762" s="37" t="s">
        <v>5193</v>
      </c>
    </row>
    <row r="763">
      <c r="A763" s="37" t="s">
        <v>2079</v>
      </c>
      <c r="B763" s="38" t="str">
        <f t="shared" si="1"/>
        <v/>
      </c>
      <c r="C763" s="40" t="str">
        <f t="shared" si="2"/>
        <v>Ametrine Mountain 2F</v>
      </c>
      <c r="D763" s="38" t="s">
        <v>28</v>
      </c>
      <c r="E763" s="38" t="s">
        <v>2079</v>
      </c>
      <c r="F763" s="37" t="s">
        <v>5211</v>
      </c>
      <c r="G763" s="37" t="s">
        <v>5212</v>
      </c>
    </row>
    <row r="764">
      <c r="A764" s="37" t="s">
        <v>5213</v>
      </c>
      <c r="B764" s="40" t="str">
        <f t="shared" si="1"/>
        <v>[391]</v>
      </c>
      <c r="C764" s="38" t="str">
        <f t="shared" si="2"/>
        <v/>
      </c>
      <c r="D764" s="38" t="s">
        <v>5213</v>
      </c>
      <c r="E764" s="38" t="s">
        <v>28</v>
      </c>
      <c r="F764" s="37" t="s">
        <v>5214</v>
      </c>
      <c r="G764" s="37" t="s">
        <v>5212</v>
      </c>
    </row>
    <row r="765">
      <c r="A765" s="37" t="s">
        <v>2079</v>
      </c>
      <c r="B765" s="38" t="str">
        <f t="shared" si="1"/>
        <v/>
      </c>
      <c r="C765" s="40" t="str">
        <f t="shared" si="2"/>
        <v>Ametrine Mountain 2F</v>
      </c>
      <c r="D765" s="38" t="s">
        <v>28</v>
      </c>
      <c r="E765" s="38" t="s">
        <v>2079</v>
      </c>
      <c r="F765" s="37" t="s">
        <v>5215</v>
      </c>
      <c r="G765" s="37" t="s">
        <v>1170</v>
      </c>
    </row>
    <row r="766">
      <c r="A766" s="37" t="s">
        <v>5216</v>
      </c>
      <c r="B766" s="40" t="str">
        <f t="shared" si="1"/>
        <v>[392]</v>
      </c>
      <c r="C766" s="38" t="str">
        <f t="shared" si="2"/>
        <v/>
      </c>
      <c r="D766" s="38" t="s">
        <v>5216</v>
      </c>
      <c r="E766" s="38" t="s">
        <v>28</v>
      </c>
      <c r="F766" s="37" t="s">
        <v>5217</v>
      </c>
      <c r="G766" s="37" t="s">
        <v>5218</v>
      </c>
    </row>
    <row r="767">
      <c r="A767" s="37" t="s">
        <v>2079</v>
      </c>
      <c r="B767" s="38" t="str">
        <f t="shared" si="1"/>
        <v/>
      </c>
      <c r="C767" s="40" t="str">
        <f t="shared" si="2"/>
        <v>Ametrine Mountain 2F</v>
      </c>
      <c r="D767" s="38" t="s">
        <v>28</v>
      </c>
      <c r="E767" s="38" t="s">
        <v>2079</v>
      </c>
      <c r="F767" s="37" t="s">
        <v>5219</v>
      </c>
      <c r="G767" s="37" t="s">
        <v>1173</v>
      </c>
    </row>
    <row r="768">
      <c r="A768" s="37" t="s">
        <v>5220</v>
      </c>
      <c r="B768" s="40" t="str">
        <f t="shared" si="1"/>
        <v>[393]</v>
      </c>
      <c r="C768" s="38" t="str">
        <f t="shared" si="2"/>
        <v/>
      </c>
      <c r="D768" s="38" t="s">
        <v>5220</v>
      </c>
      <c r="E768" s="38" t="s">
        <v>28</v>
      </c>
      <c r="F768" s="37" t="s">
        <v>5221</v>
      </c>
      <c r="G768" s="37" t="s">
        <v>1173</v>
      </c>
    </row>
    <row r="769">
      <c r="A769" s="37" t="s">
        <v>2097</v>
      </c>
      <c r="B769" s="38" t="str">
        <f t="shared" si="1"/>
        <v/>
      </c>
      <c r="C769" s="40" t="str">
        <f t="shared" si="2"/>
        <v>Ametrine Mountain B1F</v>
      </c>
      <c r="D769" s="38" t="s">
        <v>28</v>
      </c>
      <c r="E769" s="38" t="s">
        <v>2097</v>
      </c>
      <c r="F769" s="37" t="s">
        <v>5222</v>
      </c>
      <c r="G769" s="37" t="s">
        <v>2387</v>
      </c>
    </row>
    <row r="770">
      <c r="A770" s="37" t="s">
        <v>5223</v>
      </c>
      <c r="B770" s="40" t="str">
        <f t="shared" si="1"/>
        <v>[394]</v>
      </c>
      <c r="C770" s="38" t="str">
        <f t="shared" si="2"/>
        <v/>
      </c>
      <c r="D770" s="38" t="s">
        <v>5223</v>
      </c>
      <c r="E770" s="38" t="s">
        <v>28</v>
      </c>
      <c r="F770" s="37" t="s">
        <v>5224</v>
      </c>
      <c r="G770" s="37" t="s">
        <v>2385</v>
      </c>
    </row>
    <row r="771">
      <c r="A771" s="37" t="s">
        <v>2100</v>
      </c>
      <c r="B771" s="38" t="str">
        <f t="shared" si="1"/>
        <v/>
      </c>
      <c r="C771" s="40" t="str">
        <f t="shared" si="2"/>
        <v>Ametrine Mountain B2F</v>
      </c>
      <c r="D771" s="38" t="s">
        <v>28</v>
      </c>
      <c r="E771" s="38" t="s">
        <v>2100</v>
      </c>
      <c r="F771" s="37" t="s">
        <v>5225</v>
      </c>
      <c r="G771" s="37" t="s">
        <v>1173</v>
      </c>
    </row>
    <row r="772">
      <c r="A772" s="37" t="s">
        <v>5226</v>
      </c>
      <c r="B772" s="40" t="str">
        <f t="shared" si="1"/>
        <v>[395]</v>
      </c>
      <c r="C772" s="38" t="str">
        <f t="shared" si="2"/>
        <v/>
      </c>
      <c r="D772" s="38" t="s">
        <v>5226</v>
      </c>
      <c r="E772" s="38" t="s">
        <v>28</v>
      </c>
      <c r="F772" s="37" t="s">
        <v>5227</v>
      </c>
      <c r="G772" s="37" t="s">
        <v>2387</v>
      </c>
    </row>
    <row r="773">
      <c r="A773" s="37" t="s">
        <v>2105</v>
      </c>
      <c r="B773" s="38" t="str">
        <f t="shared" si="1"/>
        <v/>
      </c>
      <c r="C773" s="40" t="str">
        <f t="shared" si="2"/>
        <v>Ametrine Mountain B3F</v>
      </c>
      <c r="D773" s="38" t="s">
        <v>28</v>
      </c>
      <c r="E773" s="38" t="s">
        <v>2105</v>
      </c>
      <c r="F773" s="37" t="s">
        <v>5228</v>
      </c>
      <c r="G773" s="37" t="s">
        <v>2387</v>
      </c>
    </row>
    <row r="774">
      <c r="A774" s="37" t="s">
        <v>5229</v>
      </c>
      <c r="B774" s="40" t="str">
        <f t="shared" si="1"/>
        <v>[396]</v>
      </c>
      <c r="C774" s="38" t="str">
        <f t="shared" si="2"/>
        <v/>
      </c>
      <c r="D774" s="38" t="s">
        <v>5229</v>
      </c>
      <c r="E774" s="38" t="s">
        <v>28</v>
      </c>
      <c r="F774" s="37" t="s">
        <v>5230</v>
      </c>
      <c r="G774" s="37" t="s">
        <v>2385</v>
      </c>
    </row>
    <row r="775">
      <c r="A775" s="37" t="s">
        <v>2151</v>
      </c>
      <c r="B775" s="38" t="str">
        <f t="shared" si="1"/>
        <v/>
      </c>
      <c r="C775" s="40" t="str">
        <f t="shared" si="2"/>
        <v>Celestinine Mountain 4F</v>
      </c>
      <c r="D775" s="38" t="s">
        <v>28</v>
      </c>
      <c r="E775" s="38" t="s">
        <v>2151</v>
      </c>
      <c r="F775" s="37" t="s">
        <v>5231</v>
      </c>
      <c r="G775" s="37" t="s">
        <v>2390</v>
      </c>
    </row>
    <row r="776">
      <c r="A776" s="37" t="s">
        <v>5232</v>
      </c>
      <c r="B776" s="40" t="str">
        <f t="shared" si="1"/>
        <v>[397]</v>
      </c>
      <c r="C776" s="38" t="str">
        <f t="shared" si="2"/>
        <v/>
      </c>
      <c r="D776" s="38" t="s">
        <v>5232</v>
      </c>
      <c r="E776" s="38" t="s">
        <v>28</v>
      </c>
      <c r="F776" s="37" t="s">
        <v>5233</v>
      </c>
      <c r="G776" s="37" t="s">
        <v>1155</v>
      </c>
    </row>
    <row r="777">
      <c r="A777" s="37" t="s">
        <v>2111</v>
      </c>
      <c r="B777" s="38" t="str">
        <f t="shared" si="1"/>
        <v/>
      </c>
      <c r="C777" s="40" t="str">
        <f t="shared" si="2"/>
        <v>Celestinine Mountain 1F</v>
      </c>
      <c r="D777" s="38" t="s">
        <v>28</v>
      </c>
      <c r="E777" s="38" t="s">
        <v>2111</v>
      </c>
      <c r="F777" s="37" t="s">
        <v>5234</v>
      </c>
      <c r="G777" s="37" t="s">
        <v>5235</v>
      </c>
    </row>
    <row r="778">
      <c r="A778" s="37" t="s">
        <v>5236</v>
      </c>
      <c r="B778" s="40" t="str">
        <f t="shared" si="1"/>
        <v>[398]</v>
      </c>
      <c r="C778" s="38" t="str">
        <f t="shared" si="2"/>
        <v/>
      </c>
      <c r="D778" s="38" t="s">
        <v>5236</v>
      </c>
      <c r="E778" s="38" t="s">
        <v>28</v>
      </c>
      <c r="F778" s="37" t="s">
        <v>5237</v>
      </c>
      <c r="G778" s="37" t="s">
        <v>1240</v>
      </c>
    </row>
    <row r="779">
      <c r="A779" s="37" t="s">
        <v>2123</v>
      </c>
      <c r="B779" s="38" t="str">
        <f t="shared" si="1"/>
        <v/>
      </c>
      <c r="C779" s="40" t="str">
        <f t="shared" si="2"/>
        <v>Celestinine Mountain 2F</v>
      </c>
      <c r="D779" s="38" t="s">
        <v>28</v>
      </c>
      <c r="E779" s="38" t="s">
        <v>2123</v>
      </c>
      <c r="F779" s="37" t="s">
        <v>5238</v>
      </c>
      <c r="G779" s="37" t="s">
        <v>2387</v>
      </c>
    </row>
    <row r="780">
      <c r="A780" s="37" t="s">
        <v>5239</v>
      </c>
      <c r="B780" s="40" t="str">
        <f t="shared" si="1"/>
        <v>[399]</v>
      </c>
      <c r="C780" s="38" t="str">
        <f t="shared" si="2"/>
        <v/>
      </c>
      <c r="D780" s="38" t="s">
        <v>5239</v>
      </c>
      <c r="E780" s="38" t="s">
        <v>28</v>
      </c>
      <c r="F780" s="37" t="s">
        <v>5240</v>
      </c>
      <c r="G780" s="37" t="s">
        <v>1173</v>
      </c>
    </row>
    <row r="781">
      <c r="A781" s="37" t="s">
        <v>2129</v>
      </c>
      <c r="B781" s="38" t="str">
        <f t="shared" si="1"/>
        <v/>
      </c>
      <c r="C781" s="40" t="str">
        <f t="shared" si="2"/>
        <v>Celestinine Mountain B1F</v>
      </c>
      <c r="D781" s="38" t="s">
        <v>28</v>
      </c>
      <c r="E781" s="38" t="s">
        <v>2129</v>
      </c>
      <c r="F781" s="37" t="s">
        <v>5241</v>
      </c>
      <c r="G781" s="37" t="s">
        <v>1173</v>
      </c>
    </row>
    <row r="782">
      <c r="A782" s="37" t="s">
        <v>5242</v>
      </c>
      <c r="B782" s="40" t="str">
        <f t="shared" si="1"/>
        <v>[400]</v>
      </c>
      <c r="C782" s="38" t="str">
        <f t="shared" si="2"/>
        <v/>
      </c>
      <c r="D782" s="38" t="s">
        <v>5242</v>
      </c>
      <c r="E782" s="38" t="s">
        <v>28</v>
      </c>
      <c r="F782" s="37" t="s">
        <v>5243</v>
      </c>
      <c r="G782" s="37" t="s">
        <v>1173</v>
      </c>
    </row>
    <row r="783">
      <c r="A783" s="37" t="s">
        <v>2132</v>
      </c>
      <c r="B783" s="38" t="str">
        <f t="shared" si="1"/>
        <v/>
      </c>
      <c r="C783" s="40" t="str">
        <f t="shared" si="2"/>
        <v>Celestinine Mountain B2F</v>
      </c>
      <c r="D783" s="38" t="s">
        <v>28</v>
      </c>
      <c r="E783" s="38" t="s">
        <v>2132</v>
      </c>
      <c r="F783" s="37" t="s">
        <v>5244</v>
      </c>
      <c r="G783" s="37" t="s">
        <v>2397</v>
      </c>
    </row>
    <row r="784">
      <c r="A784" s="37" t="s">
        <v>5245</v>
      </c>
      <c r="B784" s="40" t="str">
        <f t="shared" si="1"/>
        <v>[401]</v>
      </c>
      <c r="C784" s="38" t="str">
        <f t="shared" si="2"/>
        <v/>
      </c>
      <c r="D784" s="38" t="s">
        <v>5245</v>
      </c>
      <c r="E784" s="38" t="s">
        <v>28</v>
      </c>
      <c r="F784" s="37" t="s">
        <v>5246</v>
      </c>
      <c r="G784" s="37" t="s">
        <v>2397</v>
      </c>
    </row>
    <row r="785">
      <c r="A785" s="37" t="s">
        <v>2166</v>
      </c>
      <c r="B785" s="38" t="str">
        <f t="shared" si="1"/>
        <v/>
      </c>
      <c r="C785" s="40" t="str">
        <f t="shared" si="2"/>
        <v>Celestinine Mountain B3F</v>
      </c>
      <c r="D785" s="38" t="s">
        <v>28</v>
      </c>
      <c r="E785" s="38" t="s">
        <v>2166</v>
      </c>
      <c r="F785" s="37" t="s">
        <v>5247</v>
      </c>
      <c r="G785" s="37" t="s">
        <v>2397</v>
      </c>
    </row>
    <row r="786">
      <c r="A786" s="37" t="s">
        <v>5248</v>
      </c>
      <c r="B786" s="40" t="str">
        <f t="shared" si="1"/>
        <v>[402]</v>
      </c>
      <c r="C786" s="38" t="str">
        <f t="shared" si="2"/>
        <v/>
      </c>
      <c r="D786" s="38" t="s">
        <v>5248</v>
      </c>
      <c r="E786" s="38" t="s">
        <v>28</v>
      </c>
      <c r="F786" s="37" t="s">
        <v>5249</v>
      </c>
      <c r="G786" s="37" t="s">
        <v>2397</v>
      </c>
    </row>
    <row r="787">
      <c r="A787" s="37" t="s">
        <v>2100</v>
      </c>
      <c r="B787" s="38" t="str">
        <f t="shared" si="1"/>
        <v/>
      </c>
      <c r="C787" s="40" t="str">
        <f t="shared" si="2"/>
        <v>Ametrine Mountain B2F</v>
      </c>
      <c r="D787" s="38" t="s">
        <v>28</v>
      </c>
      <c r="E787" s="38" t="s">
        <v>2100</v>
      </c>
      <c r="F787" s="37" t="s">
        <v>5250</v>
      </c>
      <c r="G787" s="37" t="s">
        <v>2402</v>
      </c>
    </row>
    <row r="788">
      <c r="A788" s="37" t="s">
        <v>5251</v>
      </c>
      <c r="B788" s="40" t="str">
        <f t="shared" si="1"/>
        <v>[403]</v>
      </c>
      <c r="C788" s="38" t="str">
        <f t="shared" si="2"/>
        <v/>
      </c>
      <c r="D788" s="38" t="s">
        <v>5251</v>
      </c>
      <c r="E788" s="38" t="s">
        <v>28</v>
      </c>
      <c r="F788" s="37" t="s">
        <v>5252</v>
      </c>
      <c r="G788" s="37" t="s">
        <v>2402</v>
      </c>
    </row>
    <row r="789">
      <c r="A789" s="37" t="s">
        <v>2105</v>
      </c>
      <c r="B789" s="38" t="str">
        <f t="shared" si="1"/>
        <v/>
      </c>
      <c r="C789" s="40" t="str">
        <f t="shared" si="2"/>
        <v>Ametrine Mountain B3F</v>
      </c>
      <c r="D789" s="38" t="s">
        <v>28</v>
      </c>
      <c r="E789" s="38" t="s">
        <v>2105</v>
      </c>
      <c r="F789" s="37" t="s">
        <v>5253</v>
      </c>
      <c r="G789" s="37" t="s">
        <v>2402</v>
      </c>
    </row>
    <row r="790">
      <c r="A790" s="37" t="s">
        <v>5254</v>
      </c>
      <c r="B790" s="40" t="str">
        <f t="shared" si="1"/>
        <v>[404]</v>
      </c>
      <c r="C790" s="38" t="str">
        <f t="shared" si="2"/>
        <v/>
      </c>
      <c r="D790" s="38" t="s">
        <v>5254</v>
      </c>
      <c r="E790" s="38" t="s">
        <v>28</v>
      </c>
      <c r="F790" s="37" t="s">
        <v>5255</v>
      </c>
      <c r="G790" s="37" t="s">
        <v>2402</v>
      </c>
    </row>
    <row r="791">
      <c r="A791" s="37" t="s">
        <v>859</v>
      </c>
      <c r="B791" s="38" t="str">
        <f t="shared" si="1"/>
        <v/>
      </c>
      <c r="C791" s="40" t="str">
        <f t="shared" si="2"/>
        <v>Route 3</v>
      </c>
      <c r="D791" s="38" t="s">
        <v>28</v>
      </c>
      <c r="E791" s="38" t="s">
        <v>859</v>
      </c>
      <c r="F791" s="37" t="s">
        <v>5256</v>
      </c>
      <c r="G791" s="37" t="s">
        <v>2405</v>
      </c>
    </row>
    <row r="792">
      <c r="A792" s="37" t="s">
        <v>5257</v>
      </c>
      <c r="B792" s="40" t="str">
        <f t="shared" si="1"/>
        <v>[405]</v>
      </c>
      <c r="C792" s="38" t="str">
        <f t="shared" si="2"/>
        <v/>
      </c>
      <c r="D792" s="38" t="s">
        <v>5257</v>
      </c>
      <c r="E792" s="38" t="s">
        <v>28</v>
      </c>
      <c r="F792" s="37" t="s">
        <v>5258</v>
      </c>
      <c r="G792" s="37" t="s">
        <v>2405</v>
      </c>
    </row>
    <row r="793">
      <c r="A793" s="37" t="s">
        <v>859</v>
      </c>
      <c r="B793" s="38" t="str">
        <f t="shared" si="1"/>
        <v/>
      </c>
      <c r="C793" s="40" t="str">
        <f t="shared" si="2"/>
        <v>Route 3</v>
      </c>
      <c r="D793" s="38" t="s">
        <v>28</v>
      </c>
      <c r="E793" s="38" t="s">
        <v>859</v>
      </c>
      <c r="F793" s="37" t="s">
        <v>5259</v>
      </c>
      <c r="G793" s="37" t="s">
        <v>2405</v>
      </c>
    </row>
    <row r="794">
      <c r="A794" s="37" t="s">
        <v>5260</v>
      </c>
      <c r="B794" s="40" t="str">
        <f t="shared" si="1"/>
        <v>[406]</v>
      </c>
      <c r="C794" s="38" t="str">
        <f t="shared" si="2"/>
        <v/>
      </c>
      <c r="D794" s="38" t="s">
        <v>5260</v>
      </c>
      <c r="E794" s="38" t="s">
        <v>28</v>
      </c>
      <c r="F794" s="37" t="s">
        <v>5261</v>
      </c>
      <c r="G794" s="37" t="s">
        <v>2405</v>
      </c>
    </row>
    <row r="795">
      <c r="A795" s="37" t="s">
        <v>4665</v>
      </c>
      <c r="B795" s="38" t="str">
        <f t="shared" si="1"/>
        <v/>
      </c>
      <c r="C795" s="40" t="str">
        <f t="shared" si="2"/>
        <v>LCCC</v>
      </c>
      <c r="D795" s="38" t="s">
        <v>28</v>
      </c>
      <c r="E795" s="38" t="s">
        <v>4665</v>
      </c>
      <c r="F795" s="37" t="s">
        <v>5262</v>
      </c>
      <c r="G795" s="37" t="s">
        <v>2385</v>
      </c>
    </row>
    <row r="796">
      <c r="A796" s="37" t="s">
        <v>5263</v>
      </c>
      <c r="B796" s="40" t="str">
        <f t="shared" si="1"/>
        <v>[407]</v>
      </c>
      <c r="C796" s="38" t="str">
        <f t="shared" si="2"/>
        <v/>
      </c>
      <c r="D796" s="38" t="s">
        <v>5263</v>
      </c>
      <c r="E796" s="38" t="s">
        <v>28</v>
      </c>
      <c r="F796" s="37" t="s">
        <v>5264</v>
      </c>
      <c r="G796" s="37" t="s">
        <v>1173</v>
      </c>
    </row>
    <row r="797">
      <c r="A797" s="37" t="s">
        <v>4665</v>
      </c>
      <c r="B797" s="38" t="str">
        <f t="shared" si="1"/>
        <v/>
      </c>
      <c r="C797" s="40" t="str">
        <f t="shared" si="2"/>
        <v>LCCC</v>
      </c>
      <c r="D797" s="38" t="s">
        <v>28</v>
      </c>
      <c r="E797" s="38" t="s">
        <v>4665</v>
      </c>
      <c r="F797" s="37" t="s">
        <v>5265</v>
      </c>
      <c r="G797" s="37" t="s">
        <v>1173</v>
      </c>
    </row>
    <row r="798">
      <c r="A798" s="37" t="s">
        <v>5266</v>
      </c>
      <c r="B798" s="40" t="str">
        <f t="shared" si="1"/>
        <v>[408]</v>
      </c>
      <c r="C798" s="38" t="str">
        <f t="shared" si="2"/>
        <v/>
      </c>
      <c r="D798" s="38" t="s">
        <v>5266</v>
      </c>
      <c r="E798" s="38" t="s">
        <v>28</v>
      </c>
      <c r="F798" s="37" t="s">
        <v>5267</v>
      </c>
      <c r="G798" s="37" t="s">
        <v>1155</v>
      </c>
    </row>
    <row r="799">
      <c r="A799" s="37" t="s">
        <v>4665</v>
      </c>
      <c r="B799" s="38" t="str">
        <f t="shared" si="1"/>
        <v/>
      </c>
      <c r="C799" s="40" t="str">
        <f t="shared" si="2"/>
        <v>LCCC</v>
      </c>
      <c r="D799" s="38" t="s">
        <v>28</v>
      </c>
      <c r="E799" s="38" t="s">
        <v>4665</v>
      </c>
      <c r="F799" s="37" t="s">
        <v>5268</v>
      </c>
      <c r="G799" s="37" t="s">
        <v>5269</v>
      </c>
    </row>
    <row r="800">
      <c r="A800" s="37" t="s">
        <v>5270</v>
      </c>
      <c r="B800" s="40" t="str">
        <f t="shared" si="1"/>
        <v>[409]</v>
      </c>
      <c r="C800" s="38" t="str">
        <f t="shared" si="2"/>
        <v/>
      </c>
      <c r="D800" s="38" t="s">
        <v>5270</v>
      </c>
      <c r="E800" s="38" t="s">
        <v>28</v>
      </c>
      <c r="F800" s="37" t="s">
        <v>5271</v>
      </c>
      <c r="G800" s="37" t="s">
        <v>5272</v>
      </c>
    </row>
    <row r="801">
      <c r="A801" s="37" t="s">
        <v>859</v>
      </c>
      <c r="B801" s="38" t="str">
        <f t="shared" si="1"/>
        <v/>
      </c>
      <c r="C801" s="40" t="str">
        <f t="shared" si="2"/>
        <v>Route 3</v>
      </c>
      <c r="D801" s="38" t="s">
        <v>28</v>
      </c>
      <c r="E801" s="38" t="s">
        <v>859</v>
      </c>
      <c r="F801" s="37" t="s">
        <v>5273</v>
      </c>
      <c r="G801" s="37" t="s">
        <v>5269</v>
      </c>
    </row>
    <row r="802">
      <c r="A802" s="37" t="s">
        <v>5274</v>
      </c>
      <c r="B802" s="40" t="str">
        <f t="shared" si="1"/>
        <v>[410]</v>
      </c>
      <c r="C802" s="38" t="str">
        <f t="shared" si="2"/>
        <v/>
      </c>
      <c r="D802" s="38" t="s">
        <v>5274</v>
      </c>
      <c r="E802" s="38" t="s">
        <v>28</v>
      </c>
      <c r="F802" s="37" t="s">
        <v>5275</v>
      </c>
      <c r="G802" s="37" t="s">
        <v>5269</v>
      </c>
    </row>
    <row r="803">
      <c r="A803" s="37" t="s">
        <v>859</v>
      </c>
      <c r="B803" s="38" t="str">
        <f t="shared" si="1"/>
        <v/>
      </c>
      <c r="C803" s="40" t="str">
        <f t="shared" si="2"/>
        <v>Route 3</v>
      </c>
      <c r="D803" s="38" t="s">
        <v>28</v>
      </c>
      <c r="E803" s="38" t="s">
        <v>859</v>
      </c>
      <c r="F803" s="37" t="s">
        <v>5276</v>
      </c>
      <c r="G803" s="37" t="s">
        <v>5269</v>
      </c>
    </row>
    <row r="804">
      <c r="A804" s="37" t="s">
        <v>5277</v>
      </c>
      <c r="B804" s="40" t="str">
        <f t="shared" si="1"/>
        <v>[411]</v>
      </c>
      <c r="C804" s="38" t="str">
        <f t="shared" si="2"/>
        <v/>
      </c>
      <c r="D804" s="38" t="s">
        <v>5277</v>
      </c>
      <c r="E804" s="38" t="s">
        <v>28</v>
      </c>
      <c r="F804" s="37" t="s">
        <v>5278</v>
      </c>
      <c r="G804" s="37" t="s">
        <v>5269</v>
      </c>
    </row>
    <row r="805">
      <c r="A805" s="37" t="s">
        <v>859</v>
      </c>
      <c r="B805" s="38" t="str">
        <f t="shared" si="1"/>
        <v/>
      </c>
      <c r="C805" s="40" t="str">
        <f t="shared" si="2"/>
        <v>Route 3</v>
      </c>
      <c r="D805" s="38" t="s">
        <v>28</v>
      </c>
      <c r="E805" s="38" t="s">
        <v>859</v>
      </c>
      <c r="F805" s="37" t="s">
        <v>5279</v>
      </c>
      <c r="G805" s="37" t="s">
        <v>5269</v>
      </c>
    </row>
    <row r="806">
      <c r="A806" s="37" t="s">
        <v>5280</v>
      </c>
      <c r="B806" s="40" t="str">
        <f t="shared" si="1"/>
        <v>[412]</v>
      </c>
      <c r="C806" s="38" t="str">
        <f t="shared" si="2"/>
        <v/>
      </c>
      <c r="D806" s="38" t="s">
        <v>5280</v>
      </c>
      <c r="E806" s="38" t="s">
        <v>28</v>
      </c>
      <c r="F806" s="37" t="s">
        <v>5281</v>
      </c>
      <c r="G806" s="37" t="s">
        <v>5282</v>
      </c>
    </row>
    <row r="807">
      <c r="A807" s="37" t="s">
        <v>869</v>
      </c>
      <c r="B807" s="38" t="str">
        <f t="shared" si="1"/>
        <v/>
      </c>
      <c r="C807" s="40" t="str">
        <f t="shared" si="2"/>
        <v>Route 4</v>
      </c>
      <c r="D807" s="38" t="s">
        <v>28</v>
      </c>
      <c r="E807" s="38" t="s">
        <v>869</v>
      </c>
      <c r="F807" s="37" t="s">
        <v>5283</v>
      </c>
      <c r="G807" s="37" t="s">
        <v>5284</v>
      </c>
    </row>
    <row r="808">
      <c r="A808" s="37" t="s">
        <v>5285</v>
      </c>
      <c r="B808" s="40" t="str">
        <f t="shared" si="1"/>
        <v>[413]</v>
      </c>
      <c r="C808" s="38" t="str">
        <f t="shared" si="2"/>
        <v/>
      </c>
      <c r="D808" s="38" t="s">
        <v>5285</v>
      </c>
      <c r="E808" s="38" t="s">
        <v>28</v>
      </c>
      <c r="F808" s="37" t="s">
        <v>5286</v>
      </c>
      <c r="G808" s="37" t="s">
        <v>1930</v>
      </c>
    </row>
    <row r="809">
      <c r="A809" s="37" t="s">
        <v>873</v>
      </c>
      <c r="B809" s="38" t="str">
        <f t="shared" si="1"/>
        <v/>
      </c>
      <c r="C809" s="40" t="str">
        <f t="shared" si="2"/>
        <v>Calcenon City</v>
      </c>
      <c r="D809" s="38" t="s">
        <v>28</v>
      </c>
      <c r="E809" s="38" t="s">
        <v>873</v>
      </c>
      <c r="F809" s="37" t="s">
        <v>5287</v>
      </c>
      <c r="G809" s="37" t="s">
        <v>1933</v>
      </c>
    </row>
    <row r="810">
      <c r="A810" s="37" t="s">
        <v>5288</v>
      </c>
      <c r="B810" s="40" t="str">
        <f t="shared" si="1"/>
        <v>[414]</v>
      </c>
      <c r="C810" s="38" t="str">
        <f t="shared" si="2"/>
        <v/>
      </c>
      <c r="D810" s="38" t="s">
        <v>5288</v>
      </c>
      <c r="E810" s="38" t="s">
        <v>28</v>
      </c>
      <c r="F810" s="37" t="s">
        <v>5289</v>
      </c>
      <c r="G810" s="37" t="s">
        <v>5290</v>
      </c>
    </row>
    <row r="811">
      <c r="A811" s="37" t="s">
        <v>1170</v>
      </c>
      <c r="B811" s="38" t="str">
        <f t="shared" si="1"/>
        <v/>
      </c>
      <c r="C811" s="40" t="str">
        <f t="shared" si="2"/>
        <v>Labradorra City</v>
      </c>
      <c r="D811" s="38" t="s">
        <v>28</v>
      </c>
      <c r="E811" s="38" t="s">
        <v>1170</v>
      </c>
      <c r="F811" s="37" t="s">
        <v>5291</v>
      </c>
      <c r="G811" s="37" t="s">
        <v>5292</v>
      </c>
    </row>
    <row r="812">
      <c r="A812" s="37" t="s">
        <v>5293</v>
      </c>
      <c r="B812" s="40" t="str">
        <f t="shared" si="1"/>
        <v>[415]</v>
      </c>
      <c r="C812" s="38" t="str">
        <f t="shared" si="2"/>
        <v/>
      </c>
      <c r="D812" s="38" t="s">
        <v>5293</v>
      </c>
      <c r="E812" s="38" t="s">
        <v>28</v>
      </c>
      <c r="F812" s="37" t="s">
        <v>5294</v>
      </c>
      <c r="G812" s="37" t="s">
        <v>5295</v>
      </c>
    </row>
    <row r="813">
      <c r="A813" s="37" t="s">
        <v>4679</v>
      </c>
      <c r="B813" s="38" t="str">
        <f t="shared" si="1"/>
        <v/>
      </c>
      <c r="C813" s="40" t="str">
        <f t="shared" si="2"/>
        <v>Calcenon Pokemon Center</v>
      </c>
      <c r="D813" s="38" t="s">
        <v>28</v>
      </c>
      <c r="E813" s="38" t="s">
        <v>4679</v>
      </c>
      <c r="F813" s="37" t="s">
        <v>5296</v>
      </c>
      <c r="G813" s="37" t="s">
        <v>5297</v>
      </c>
    </row>
    <row r="814">
      <c r="A814" s="37" t="s">
        <v>5298</v>
      </c>
      <c r="B814" s="40" t="str">
        <f t="shared" si="1"/>
        <v>[416]</v>
      </c>
      <c r="C814" s="38" t="str">
        <f t="shared" si="2"/>
        <v/>
      </c>
      <c r="D814" s="38" t="s">
        <v>5298</v>
      </c>
      <c r="E814" s="38" t="s">
        <v>28</v>
      </c>
      <c r="F814" s="37" t="s">
        <v>5299</v>
      </c>
      <c r="G814" s="37" t="s">
        <v>4513</v>
      </c>
    </row>
    <row r="815">
      <c r="A815" s="37" t="s">
        <v>4682</v>
      </c>
      <c r="B815" s="38" t="str">
        <f t="shared" si="1"/>
        <v/>
      </c>
      <c r="C815" s="40" t="str">
        <f t="shared" si="2"/>
        <v>Calcenon PokeMart</v>
      </c>
      <c r="D815" s="38" t="s">
        <v>28</v>
      </c>
      <c r="E815" s="38" t="s">
        <v>4682</v>
      </c>
      <c r="F815" s="37" t="s">
        <v>5300</v>
      </c>
      <c r="G815" s="37" t="s">
        <v>5301</v>
      </c>
    </row>
    <row r="816">
      <c r="A816" s="37" t="s">
        <v>5302</v>
      </c>
      <c r="B816" s="40" t="str">
        <f t="shared" si="1"/>
        <v>[417]</v>
      </c>
      <c r="C816" s="38" t="str">
        <f t="shared" si="2"/>
        <v/>
      </c>
      <c r="D816" s="38" t="s">
        <v>5302</v>
      </c>
      <c r="E816" s="38" t="s">
        <v>28</v>
      </c>
      <c r="F816" s="37" t="s">
        <v>4022</v>
      </c>
      <c r="G816" s="37" t="s">
        <v>4011</v>
      </c>
    </row>
    <row r="817">
      <c r="A817" s="37" t="s">
        <v>873</v>
      </c>
      <c r="B817" s="38" t="str">
        <f t="shared" si="1"/>
        <v/>
      </c>
      <c r="C817" s="40" t="str">
        <f t="shared" si="2"/>
        <v>Calcenon City</v>
      </c>
      <c r="D817" s="38" t="s">
        <v>28</v>
      </c>
      <c r="E817" s="38" t="s">
        <v>873</v>
      </c>
      <c r="F817" s="37" t="s">
        <v>5303</v>
      </c>
      <c r="G817" s="37" t="s">
        <v>5304</v>
      </c>
    </row>
    <row r="818">
      <c r="A818" s="37" t="s">
        <v>5305</v>
      </c>
      <c r="B818" s="40" t="str">
        <f t="shared" si="1"/>
        <v>[418]</v>
      </c>
      <c r="C818" s="38" t="str">
        <f t="shared" si="2"/>
        <v/>
      </c>
      <c r="D818" s="38" t="s">
        <v>5305</v>
      </c>
      <c r="E818" s="38" t="s">
        <v>28</v>
      </c>
      <c r="F818" s="37" t="s">
        <v>5306</v>
      </c>
      <c r="G818" s="37" t="s">
        <v>5307</v>
      </c>
    </row>
    <row r="819">
      <c r="A819" s="37" t="s">
        <v>4686</v>
      </c>
      <c r="B819" s="38" t="str">
        <f t="shared" si="1"/>
        <v/>
      </c>
      <c r="C819" s="40" t="str">
        <f t="shared" si="2"/>
        <v>Calcenon Checkpoint</v>
      </c>
      <c r="D819" s="38" t="s">
        <v>28</v>
      </c>
      <c r="E819" s="38" t="s">
        <v>4686</v>
      </c>
      <c r="F819" s="37" t="s">
        <v>5308</v>
      </c>
      <c r="G819" s="37" t="s">
        <v>5307</v>
      </c>
    </row>
    <row r="820">
      <c r="A820" s="37" t="s">
        <v>5309</v>
      </c>
      <c r="B820" s="40" t="str">
        <f t="shared" si="1"/>
        <v>[419]</v>
      </c>
      <c r="C820" s="38" t="str">
        <f t="shared" si="2"/>
        <v/>
      </c>
      <c r="D820" s="38" t="s">
        <v>5309</v>
      </c>
      <c r="E820" s="38" t="s">
        <v>28</v>
      </c>
      <c r="F820" s="37" t="s">
        <v>5310</v>
      </c>
      <c r="G820" s="37" t="s">
        <v>5311</v>
      </c>
    </row>
    <row r="821">
      <c r="A821" s="37" t="s">
        <v>4688</v>
      </c>
      <c r="B821" s="38" t="str">
        <f t="shared" si="1"/>
        <v/>
      </c>
      <c r="C821" s="40" t="str">
        <f t="shared" si="2"/>
        <v>Calcenon Gym</v>
      </c>
      <c r="D821" s="38" t="s">
        <v>28</v>
      </c>
      <c r="E821" s="38" t="s">
        <v>4688</v>
      </c>
      <c r="F821" s="37" t="s">
        <v>5312</v>
      </c>
      <c r="G821" s="37" t="s">
        <v>5304</v>
      </c>
    </row>
    <row r="822">
      <c r="A822" s="37" t="s">
        <v>5313</v>
      </c>
      <c r="B822" s="40" t="str">
        <f t="shared" si="1"/>
        <v>[420]</v>
      </c>
      <c r="C822" s="38" t="str">
        <f t="shared" si="2"/>
        <v/>
      </c>
      <c r="D822" s="38" t="s">
        <v>5313</v>
      </c>
      <c r="E822" s="38" t="s">
        <v>28</v>
      </c>
      <c r="F822" s="37" t="s">
        <v>5314</v>
      </c>
      <c r="G822" s="37" t="s">
        <v>1299</v>
      </c>
    </row>
    <row r="823">
      <c r="A823" s="37" t="s">
        <v>4691</v>
      </c>
      <c r="B823" s="38" t="str">
        <f t="shared" si="1"/>
        <v/>
      </c>
      <c r="C823" s="40" t="str">
        <f t="shared" si="2"/>
        <v>Coral Stairway</v>
      </c>
      <c r="D823" s="38" t="s">
        <v>28</v>
      </c>
      <c r="E823" s="38" t="s">
        <v>4691</v>
      </c>
      <c r="F823" s="37" t="s">
        <v>5315</v>
      </c>
      <c r="G823" s="37" t="s">
        <v>1338</v>
      </c>
    </row>
    <row r="824">
      <c r="A824" s="37" t="s">
        <v>5316</v>
      </c>
      <c r="B824" s="40" t="str">
        <f t="shared" si="1"/>
        <v>[421]</v>
      </c>
      <c r="C824" s="38" t="str">
        <f t="shared" si="2"/>
        <v/>
      </c>
      <c r="D824" s="38" t="s">
        <v>5316</v>
      </c>
      <c r="E824" s="38" t="s">
        <v>28</v>
      </c>
      <c r="F824" s="37" t="s">
        <v>5317</v>
      </c>
      <c r="G824" s="37" t="s">
        <v>5269</v>
      </c>
    </row>
    <row r="825">
      <c r="A825" s="37" t="s">
        <v>4693</v>
      </c>
      <c r="B825" s="38" t="str">
        <f t="shared" si="1"/>
        <v/>
      </c>
      <c r="C825" s="40" t="str">
        <f t="shared" si="2"/>
        <v>Onyx Stairway</v>
      </c>
      <c r="D825" s="38" t="s">
        <v>28</v>
      </c>
      <c r="E825" s="38" t="s">
        <v>4693</v>
      </c>
      <c r="F825" s="37" t="s">
        <v>5318</v>
      </c>
      <c r="G825" s="37" t="s">
        <v>5319</v>
      </c>
    </row>
    <row r="826">
      <c r="A826" s="37" t="s">
        <v>5320</v>
      </c>
      <c r="B826" s="40" t="str">
        <f t="shared" si="1"/>
        <v>[422]</v>
      </c>
      <c r="C826" s="38" t="str">
        <f t="shared" si="2"/>
        <v/>
      </c>
      <c r="D826" s="38" t="s">
        <v>5320</v>
      </c>
      <c r="E826" s="38" t="s">
        <v>28</v>
      </c>
      <c r="F826" s="37" t="s">
        <v>5321</v>
      </c>
      <c r="G826" s="37" t="s">
        <v>5322</v>
      </c>
    </row>
    <row r="827">
      <c r="A827" s="37" t="s">
        <v>4696</v>
      </c>
      <c r="B827" s="38" t="str">
        <f t="shared" si="1"/>
        <v/>
      </c>
      <c r="C827" s="40" t="str">
        <f t="shared" si="2"/>
        <v>Beryl Stairway</v>
      </c>
      <c r="D827" s="38" t="s">
        <v>28</v>
      </c>
      <c r="E827" s="38" t="s">
        <v>4696</v>
      </c>
      <c r="F827" s="37" t="s">
        <v>5323</v>
      </c>
      <c r="G827" s="37" t="s">
        <v>5324</v>
      </c>
    </row>
    <row r="828">
      <c r="A828" s="37" t="s">
        <v>5325</v>
      </c>
      <c r="B828" s="40" t="str">
        <f t="shared" si="1"/>
        <v>[423]</v>
      </c>
      <c r="C828" s="38" t="str">
        <f t="shared" si="2"/>
        <v/>
      </c>
      <c r="D828" s="38" t="s">
        <v>5325</v>
      </c>
      <c r="E828" s="38" t="s">
        <v>28</v>
      </c>
      <c r="F828" s="37" t="s">
        <v>5326</v>
      </c>
      <c r="G828" s="37" t="s">
        <v>5327</v>
      </c>
    </row>
    <row r="829">
      <c r="A829" s="37" t="s">
        <v>4698</v>
      </c>
      <c r="B829" s="38" t="str">
        <f t="shared" si="1"/>
        <v/>
      </c>
      <c r="C829" s="40" t="str">
        <f t="shared" si="2"/>
        <v>Jasper Stairway</v>
      </c>
      <c r="D829" s="38" t="s">
        <v>28</v>
      </c>
      <c r="E829" s="38" t="s">
        <v>4698</v>
      </c>
      <c r="F829" s="37" t="s">
        <v>5328</v>
      </c>
      <c r="G829" s="37" t="s">
        <v>1482</v>
      </c>
    </row>
    <row r="830">
      <c r="A830" s="37" t="s">
        <v>5329</v>
      </c>
      <c r="B830" s="40" t="str">
        <f t="shared" si="1"/>
        <v>[424]</v>
      </c>
      <c r="C830" s="38" t="str">
        <f t="shared" si="2"/>
        <v/>
      </c>
      <c r="D830" s="38" t="s">
        <v>5329</v>
      </c>
      <c r="E830" s="38" t="s">
        <v>28</v>
      </c>
      <c r="F830" s="37" t="s">
        <v>5330</v>
      </c>
      <c r="G830" s="37" t="s">
        <v>1347</v>
      </c>
    </row>
    <row r="831">
      <c r="A831" s="37" t="s">
        <v>4701</v>
      </c>
      <c r="B831" s="38" t="str">
        <f t="shared" si="1"/>
        <v/>
      </c>
      <c r="C831" s="40" t="str">
        <f t="shared" si="2"/>
        <v>Lapis Checkpoint</v>
      </c>
      <c r="D831" s="38" t="s">
        <v>28</v>
      </c>
      <c r="E831" s="38" t="s">
        <v>4701</v>
      </c>
      <c r="F831" s="37" t="s">
        <v>5331</v>
      </c>
      <c r="G831" s="37" t="s">
        <v>1347</v>
      </c>
    </row>
    <row r="832">
      <c r="A832" s="37" t="s">
        <v>5332</v>
      </c>
      <c r="B832" s="40" t="str">
        <f t="shared" si="1"/>
        <v>[425]</v>
      </c>
      <c r="C832" s="38" t="str">
        <f t="shared" si="2"/>
        <v/>
      </c>
      <c r="D832" s="38" t="s">
        <v>5332</v>
      </c>
      <c r="E832" s="38" t="s">
        <v>28</v>
      </c>
      <c r="F832" s="37" t="s">
        <v>5333</v>
      </c>
      <c r="G832" s="37" t="s">
        <v>1347</v>
      </c>
    </row>
    <row r="833">
      <c r="A833" s="37" t="s">
        <v>4703</v>
      </c>
      <c r="B833" s="38" t="str">
        <f t="shared" si="1"/>
        <v/>
      </c>
      <c r="C833" s="40" t="str">
        <f t="shared" si="2"/>
        <v>Department Store Penthouse</v>
      </c>
      <c r="D833" s="38" t="s">
        <v>28</v>
      </c>
      <c r="E833" s="38" t="s">
        <v>4703</v>
      </c>
      <c r="F833" s="37" t="s">
        <v>5334</v>
      </c>
      <c r="G833" s="37" t="s">
        <v>1937</v>
      </c>
    </row>
    <row r="834">
      <c r="A834" s="37" t="s">
        <v>5335</v>
      </c>
      <c r="B834" s="40" t="str">
        <f t="shared" si="1"/>
        <v>[426]</v>
      </c>
      <c r="C834" s="38" t="str">
        <f t="shared" si="2"/>
        <v/>
      </c>
      <c r="D834" s="38" t="s">
        <v>5335</v>
      </c>
      <c r="E834" s="38" t="s">
        <v>28</v>
      </c>
      <c r="F834" s="37" t="s">
        <v>5336</v>
      </c>
      <c r="G834" s="37" t="s">
        <v>5337</v>
      </c>
    </row>
    <row r="835">
      <c r="A835" s="37" t="s">
        <v>4706</v>
      </c>
      <c r="B835" s="38" t="str">
        <f t="shared" si="1"/>
        <v/>
      </c>
      <c r="C835" s="40" t="str">
        <f t="shared" si="2"/>
        <v>Beryl Library</v>
      </c>
      <c r="D835" s="38" t="s">
        <v>28</v>
      </c>
      <c r="E835" s="38" t="s">
        <v>4706</v>
      </c>
      <c r="F835" s="37" t="s">
        <v>5338</v>
      </c>
      <c r="G835" s="37" t="s">
        <v>5339</v>
      </c>
    </row>
    <row r="836">
      <c r="A836" s="37" t="s">
        <v>5340</v>
      </c>
      <c r="B836" s="40" t="str">
        <f t="shared" si="1"/>
        <v>[427]</v>
      </c>
      <c r="C836" s="38" t="str">
        <f t="shared" si="2"/>
        <v/>
      </c>
      <c r="D836" s="38" t="s">
        <v>5340</v>
      </c>
      <c r="E836" s="38" t="s">
        <v>28</v>
      </c>
      <c r="F836" s="37" t="s">
        <v>5341</v>
      </c>
      <c r="G836" s="37" t="s">
        <v>1374</v>
      </c>
    </row>
    <row r="837">
      <c r="A837" s="37" t="s">
        <v>4706</v>
      </c>
      <c r="B837" s="38" t="str">
        <f t="shared" si="1"/>
        <v/>
      </c>
      <c r="C837" s="40" t="str">
        <f t="shared" si="2"/>
        <v>Beryl Library</v>
      </c>
      <c r="D837" s="38" t="s">
        <v>28</v>
      </c>
      <c r="E837" s="38" t="s">
        <v>4706</v>
      </c>
      <c r="F837" s="37" t="s">
        <v>5342</v>
      </c>
      <c r="G837" s="37" t="s">
        <v>1353</v>
      </c>
    </row>
    <row r="838">
      <c r="A838" s="37" t="s">
        <v>5343</v>
      </c>
      <c r="B838" s="40" t="str">
        <f t="shared" si="1"/>
        <v>[428]</v>
      </c>
      <c r="C838" s="38" t="str">
        <f t="shared" si="2"/>
        <v/>
      </c>
      <c r="D838" s="38" t="s">
        <v>5343</v>
      </c>
      <c r="E838" s="38" t="s">
        <v>28</v>
      </c>
      <c r="F838" s="37" t="s">
        <v>5344</v>
      </c>
      <c r="G838" s="37" t="s">
        <v>1353</v>
      </c>
    </row>
    <row r="839">
      <c r="A839" s="37" t="s">
        <v>2270</v>
      </c>
      <c r="B839" s="38" t="str">
        <f t="shared" si="1"/>
        <v/>
      </c>
      <c r="C839" s="40" t="str">
        <f t="shared" si="2"/>
        <v>REMOVED</v>
      </c>
      <c r="D839" s="38" t="s">
        <v>28</v>
      </c>
      <c r="E839" s="38" t="s">
        <v>2270</v>
      </c>
      <c r="F839" s="37" t="s">
        <v>5345</v>
      </c>
      <c r="G839" s="37" t="s">
        <v>1353</v>
      </c>
    </row>
    <row r="840">
      <c r="A840" s="37" t="s">
        <v>5346</v>
      </c>
      <c r="B840" s="40" t="str">
        <f t="shared" si="1"/>
        <v>[429]</v>
      </c>
      <c r="C840" s="38" t="str">
        <f t="shared" si="2"/>
        <v/>
      </c>
      <c r="D840" s="38" t="s">
        <v>5346</v>
      </c>
      <c r="E840" s="38" t="s">
        <v>28</v>
      </c>
      <c r="F840" s="37" t="s">
        <v>5347</v>
      </c>
      <c r="G840" s="37" t="s">
        <v>1365</v>
      </c>
    </row>
    <row r="841">
      <c r="A841" s="37" t="s">
        <v>2117</v>
      </c>
      <c r="B841" s="38" t="str">
        <f t="shared" si="1"/>
        <v/>
      </c>
      <c r="C841" s="40" t="str">
        <f t="shared" si="2"/>
        <v>Citrine Mountain 2F</v>
      </c>
      <c r="D841" s="38" t="s">
        <v>28</v>
      </c>
      <c r="E841" s="38" t="s">
        <v>2117</v>
      </c>
      <c r="F841" s="37" t="s">
        <v>5348</v>
      </c>
      <c r="G841" s="37" t="s">
        <v>5349</v>
      </c>
    </row>
    <row r="842">
      <c r="A842" s="37" t="s">
        <v>5350</v>
      </c>
      <c r="B842" s="40" t="str">
        <f t="shared" si="1"/>
        <v>[430]</v>
      </c>
      <c r="C842" s="38" t="str">
        <f t="shared" si="2"/>
        <v/>
      </c>
      <c r="D842" s="38" t="s">
        <v>5350</v>
      </c>
      <c r="E842" s="38" t="s">
        <v>28</v>
      </c>
      <c r="F842" s="37" t="s">
        <v>5351</v>
      </c>
      <c r="G842" s="37" t="s">
        <v>5349</v>
      </c>
    </row>
    <row r="843">
      <c r="A843" s="37" t="s">
        <v>2123</v>
      </c>
      <c r="B843" s="38" t="str">
        <f t="shared" si="1"/>
        <v/>
      </c>
      <c r="C843" s="40" t="str">
        <f t="shared" si="2"/>
        <v>Celestinine Mountain 2F</v>
      </c>
      <c r="D843" s="38" t="s">
        <v>28</v>
      </c>
      <c r="E843" s="38" t="s">
        <v>2123</v>
      </c>
      <c r="F843" s="37" t="s">
        <v>5352</v>
      </c>
      <c r="G843" s="37" t="s">
        <v>5349</v>
      </c>
    </row>
    <row r="844">
      <c r="A844" s="37" t="s">
        <v>5353</v>
      </c>
      <c r="B844" s="40" t="str">
        <f t="shared" si="1"/>
        <v>[431]</v>
      </c>
      <c r="C844" s="38" t="str">
        <f t="shared" si="2"/>
        <v/>
      </c>
      <c r="D844" s="38" t="s">
        <v>5353</v>
      </c>
      <c r="E844" s="38" t="s">
        <v>28</v>
      </c>
      <c r="F844" s="37" t="s">
        <v>5354</v>
      </c>
      <c r="G844" s="37" t="s">
        <v>2270</v>
      </c>
    </row>
    <row r="845">
      <c r="A845" s="37" t="s">
        <v>2123</v>
      </c>
      <c r="B845" s="38" t="str">
        <f t="shared" si="1"/>
        <v/>
      </c>
      <c r="C845" s="40" t="str">
        <f t="shared" si="2"/>
        <v>Celestinine Mountain 2F</v>
      </c>
      <c r="D845" s="38" t="s">
        <v>28</v>
      </c>
      <c r="E845" s="38" t="s">
        <v>2123</v>
      </c>
      <c r="F845" s="37" t="s">
        <v>5355</v>
      </c>
      <c r="G845" s="37" t="s">
        <v>5356</v>
      </c>
    </row>
    <row r="846">
      <c r="A846" s="37" t="s">
        <v>5357</v>
      </c>
      <c r="B846" s="40" t="str">
        <f t="shared" si="1"/>
        <v>[432]</v>
      </c>
      <c r="C846" s="38" t="str">
        <f t="shared" si="2"/>
        <v/>
      </c>
      <c r="D846" s="38" t="s">
        <v>5357</v>
      </c>
      <c r="E846" s="38" t="s">
        <v>28</v>
      </c>
      <c r="F846" s="37" t="s">
        <v>3922</v>
      </c>
      <c r="G846" s="37" t="s">
        <v>3923</v>
      </c>
    </row>
    <row r="847">
      <c r="A847" s="37" t="s">
        <v>2079</v>
      </c>
      <c r="B847" s="38" t="str">
        <f t="shared" si="1"/>
        <v/>
      </c>
      <c r="C847" s="40" t="str">
        <f t="shared" si="2"/>
        <v>Ametrine Mountain 2F</v>
      </c>
      <c r="D847" s="38" t="s">
        <v>28</v>
      </c>
      <c r="E847" s="38" t="s">
        <v>2079</v>
      </c>
      <c r="F847" s="37" t="s">
        <v>5358</v>
      </c>
      <c r="G847" s="37" t="s">
        <v>816</v>
      </c>
    </row>
    <row r="848">
      <c r="A848" s="37" t="s">
        <v>5359</v>
      </c>
      <c r="B848" s="40" t="str">
        <f t="shared" si="1"/>
        <v>[433]</v>
      </c>
      <c r="C848" s="38" t="str">
        <f t="shared" si="2"/>
        <v/>
      </c>
      <c r="D848" s="38" t="s">
        <v>5359</v>
      </c>
      <c r="E848" s="38" t="s">
        <v>28</v>
      </c>
      <c r="F848" s="37" t="s">
        <v>5360</v>
      </c>
      <c r="G848" s="37" t="s">
        <v>5361</v>
      </c>
    </row>
    <row r="849">
      <c r="A849" s="37" t="s">
        <v>2132</v>
      </c>
      <c r="B849" s="38" t="str">
        <f t="shared" si="1"/>
        <v/>
      </c>
      <c r="C849" s="40" t="str">
        <f t="shared" si="2"/>
        <v>Celestinine Mountain B2F</v>
      </c>
      <c r="D849" s="38" t="s">
        <v>28</v>
      </c>
      <c r="E849" s="38" t="s">
        <v>2132</v>
      </c>
      <c r="F849" s="37" t="s">
        <v>5362</v>
      </c>
      <c r="G849" s="37" t="s">
        <v>1488</v>
      </c>
    </row>
    <row r="850">
      <c r="A850" s="37" t="s">
        <v>5363</v>
      </c>
      <c r="B850" s="40" t="str">
        <f t="shared" si="1"/>
        <v>[434]</v>
      </c>
      <c r="C850" s="38" t="str">
        <f t="shared" si="2"/>
        <v/>
      </c>
      <c r="D850" s="38" t="s">
        <v>5363</v>
      </c>
      <c r="E850" s="38" t="s">
        <v>28</v>
      </c>
      <c r="F850" s="37" t="s">
        <v>5364</v>
      </c>
      <c r="G850" s="37" t="s">
        <v>1386</v>
      </c>
    </row>
    <row r="851">
      <c r="A851" s="37" t="s">
        <v>2132</v>
      </c>
      <c r="B851" s="38" t="str">
        <f t="shared" si="1"/>
        <v/>
      </c>
      <c r="C851" s="40" t="str">
        <f t="shared" si="2"/>
        <v>Celestinine Mountain B2F</v>
      </c>
      <c r="D851" s="38" t="s">
        <v>28</v>
      </c>
      <c r="E851" s="38" t="s">
        <v>2132</v>
      </c>
      <c r="F851" s="37" t="s">
        <v>5365</v>
      </c>
      <c r="G851" s="37" t="s">
        <v>794</v>
      </c>
    </row>
    <row r="852">
      <c r="A852" s="37" t="s">
        <v>5366</v>
      </c>
      <c r="B852" s="40" t="str">
        <f t="shared" si="1"/>
        <v>[435]</v>
      </c>
      <c r="C852" s="38" t="str">
        <f t="shared" si="2"/>
        <v/>
      </c>
      <c r="D852" s="38" t="s">
        <v>5366</v>
      </c>
      <c r="E852" s="38" t="s">
        <v>28</v>
      </c>
      <c r="F852" s="37" t="s">
        <v>5367</v>
      </c>
      <c r="G852" s="37" t="s">
        <v>1386</v>
      </c>
    </row>
    <row r="853">
      <c r="A853" s="37" t="s">
        <v>2132</v>
      </c>
      <c r="B853" s="38" t="str">
        <f t="shared" si="1"/>
        <v/>
      </c>
      <c r="C853" s="40" t="str">
        <f t="shared" si="2"/>
        <v>Celestinine Mountain B2F</v>
      </c>
      <c r="D853" s="38" t="s">
        <v>28</v>
      </c>
      <c r="E853" s="38" t="s">
        <v>2132</v>
      </c>
      <c r="F853" s="37" t="s">
        <v>5368</v>
      </c>
      <c r="G853" s="37" t="s">
        <v>1386</v>
      </c>
    </row>
    <row r="854">
      <c r="A854" s="37" t="s">
        <v>5369</v>
      </c>
      <c r="B854" s="40" t="str">
        <f t="shared" si="1"/>
        <v>[436]</v>
      </c>
      <c r="C854" s="38" t="str">
        <f t="shared" si="2"/>
        <v/>
      </c>
      <c r="D854" s="38" t="s">
        <v>5369</v>
      </c>
      <c r="E854" s="38" t="s">
        <v>28</v>
      </c>
      <c r="F854" s="37" t="s">
        <v>5370</v>
      </c>
      <c r="G854" s="37" t="s">
        <v>5371</v>
      </c>
    </row>
    <row r="855">
      <c r="A855" s="37" t="s">
        <v>2132</v>
      </c>
      <c r="B855" s="38" t="str">
        <f t="shared" si="1"/>
        <v/>
      </c>
      <c r="C855" s="40" t="str">
        <f t="shared" si="2"/>
        <v>Celestinine Mountain B2F</v>
      </c>
      <c r="D855" s="38" t="s">
        <v>28</v>
      </c>
      <c r="E855" s="38" t="s">
        <v>2132</v>
      </c>
      <c r="F855" s="37" t="s">
        <v>5372</v>
      </c>
      <c r="G855" s="37" t="s">
        <v>5373</v>
      </c>
    </row>
    <row r="856">
      <c r="A856" s="37" t="s">
        <v>5374</v>
      </c>
      <c r="B856" s="40" t="str">
        <f t="shared" si="1"/>
        <v>[437]</v>
      </c>
      <c r="C856" s="38" t="str">
        <f t="shared" si="2"/>
        <v/>
      </c>
      <c r="D856" s="38" t="s">
        <v>5374</v>
      </c>
      <c r="E856" s="38" t="s">
        <v>28</v>
      </c>
      <c r="F856" s="37" t="s">
        <v>5375</v>
      </c>
      <c r="G856" s="37" t="s">
        <v>1421</v>
      </c>
    </row>
    <row r="857">
      <c r="A857" s="37" t="s">
        <v>4312</v>
      </c>
      <c r="B857" s="38" t="str">
        <f t="shared" si="1"/>
        <v/>
      </c>
      <c r="C857" s="40" t="str">
        <f t="shared" si="2"/>
        <v>Beryl Gym</v>
      </c>
      <c r="D857" s="38" t="s">
        <v>28</v>
      </c>
      <c r="E857" s="38" t="s">
        <v>4312</v>
      </c>
      <c r="F857" s="37" t="s">
        <v>5376</v>
      </c>
      <c r="G857" s="37" t="s">
        <v>5377</v>
      </c>
    </row>
    <row r="858">
      <c r="A858" s="37" t="s">
        <v>5378</v>
      </c>
      <c r="B858" s="40" t="str">
        <f t="shared" si="1"/>
        <v>[438]</v>
      </c>
      <c r="C858" s="38" t="str">
        <f t="shared" si="2"/>
        <v/>
      </c>
      <c r="D858" s="38" t="s">
        <v>5378</v>
      </c>
      <c r="E858" s="38" t="s">
        <v>28</v>
      </c>
      <c r="F858" s="37" t="s">
        <v>5379</v>
      </c>
      <c r="G858" s="37" t="s">
        <v>1400</v>
      </c>
    </row>
    <row r="859">
      <c r="A859" s="37" t="s">
        <v>859</v>
      </c>
      <c r="B859" s="38" t="str">
        <f t="shared" si="1"/>
        <v/>
      </c>
      <c r="C859" s="40" t="str">
        <f t="shared" si="2"/>
        <v>Route 3</v>
      </c>
      <c r="D859" s="38" t="s">
        <v>28</v>
      </c>
      <c r="E859" s="38" t="s">
        <v>859</v>
      </c>
      <c r="F859" s="37" t="s">
        <v>4035</v>
      </c>
      <c r="G859" s="37" t="s">
        <v>1402</v>
      </c>
    </row>
    <row r="860">
      <c r="A860" s="37" t="s">
        <v>5380</v>
      </c>
      <c r="B860" s="40" t="str">
        <f t="shared" si="1"/>
        <v>[439]</v>
      </c>
      <c r="C860" s="38" t="str">
        <f t="shared" si="2"/>
        <v/>
      </c>
      <c r="D860" s="38" t="s">
        <v>5380</v>
      </c>
      <c r="E860" s="38" t="s">
        <v>28</v>
      </c>
      <c r="F860" s="37" t="s">
        <v>3919</v>
      </c>
      <c r="G860" s="37" t="s">
        <v>1412</v>
      </c>
    </row>
    <row r="861">
      <c r="A861" s="37" t="s">
        <v>888</v>
      </c>
      <c r="B861" s="38" t="str">
        <f t="shared" si="1"/>
        <v/>
      </c>
      <c r="C861" s="40" t="str">
        <f t="shared" si="2"/>
        <v>Ametrine City</v>
      </c>
      <c r="D861" s="38" t="s">
        <v>28</v>
      </c>
      <c r="E861" s="38" t="s">
        <v>888</v>
      </c>
      <c r="F861" s="37" t="s">
        <v>5381</v>
      </c>
      <c r="G861" s="37" t="s">
        <v>1412</v>
      </c>
    </row>
    <row r="862">
      <c r="A862" s="37" t="s">
        <v>5382</v>
      </c>
      <c r="B862" s="40" t="str">
        <f t="shared" si="1"/>
        <v>[440]</v>
      </c>
      <c r="C862" s="38" t="str">
        <f t="shared" si="2"/>
        <v/>
      </c>
      <c r="D862" s="38" t="s">
        <v>5382</v>
      </c>
      <c r="E862" s="38" t="s">
        <v>28</v>
      </c>
      <c r="F862" s="37" t="s">
        <v>4024</v>
      </c>
      <c r="G862" s="37" t="s">
        <v>1412</v>
      </c>
    </row>
    <row r="863">
      <c r="A863" s="37" t="s">
        <v>2194</v>
      </c>
      <c r="B863" s="38" t="str">
        <f t="shared" si="1"/>
        <v/>
      </c>
      <c r="C863" s="40" t="str">
        <f t="shared" si="2"/>
        <v>Ametrine Mountain 6F</v>
      </c>
      <c r="D863" s="38" t="s">
        <v>28</v>
      </c>
      <c r="E863" s="38" t="s">
        <v>2194</v>
      </c>
      <c r="F863" s="37" t="s">
        <v>5383</v>
      </c>
      <c r="G863" s="37" t="s">
        <v>5384</v>
      </c>
    </row>
    <row r="864">
      <c r="A864" s="37" t="s">
        <v>5385</v>
      </c>
      <c r="B864" s="40" t="str">
        <f t="shared" si="1"/>
        <v>[441]</v>
      </c>
      <c r="C864" s="38" t="str">
        <f t="shared" si="2"/>
        <v/>
      </c>
      <c r="D864" s="38" t="s">
        <v>5385</v>
      </c>
      <c r="E864" s="38" t="s">
        <v>28</v>
      </c>
      <c r="F864" s="37" t="s">
        <v>5386</v>
      </c>
      <c r="G864" s="37" t="s">
        <v>5387</v>
      </c>
    </row>
    <row r="865">
      <c r="A865" s="37" t="s">
        <v>2196</v>
      </c>
      <c r="B865" s="38" t="str">
        <f t="shared" si="1"/>
        <v/>
      </c>
      <c r="C865" s="40" t="str">
        <f t="shared" si="2"/>
        <v>Ametrine Mountain 7F</v>
      </c>
      <c r="D865" s="38" t="s">
        <v>28</v>
      </c>
      <c r="E865" s="38" t="s">
        <v>2196</v>
      </c>
      <c r="F865" s="37" t="s">
        <v>5388</v>
      </c>
      <c r="G865" s="37" t="s">
        <v>5389</v>
      </c>
    </row>
    <row r="866">
      <c r="A866" s="37" t="s">
        <v>5390</v>
      </c>
      <c r="B866" s="40" t="str">
        <f t="shared" si="1"/>
        <v>[442]</v>
      </c>
      <c r="C866" s="38" t="str">
        <f t="shared" si="2"/>
        <v/>
      </c>
      <c r="D866" s="38" t="s">
        <v>5390</v>
      </c>
      <c r="E866" s="38" t="s">
        <v>28</v>
      </c>
      <c r="F866" s="37" t="s">
        <v>5391</v>
      </c>
      <c r="G866" s="37" t="s">
        <v>1417</v>
      </c>
    </row>
    <row r="867">
      <c r="A867" s="37" t="s">
        <v>2198</v>
      </c>
      <c r="B867" s="38" t="str">
        <f t="shared" si="1"/>
        <v/>
      </c>
      <c r="C867" s="40" t="str">
        <f t="shared" si="2"/>
        <v>Ametrine Mountain 8F</v>
      </c>
      <c r="D867" s="38" t="s">
        <v>28</v>
      </c>
      <c r="E867" s="38" t="s">
        <v>2198</v>
      </c>
      <c r="F867" s="37" t="s">
        <v>5392</v>
      </c>
      <c r="G867" s="37" t="s">
        <v>5393</v>
      </c>
    </row>
    <row r="868">
      <c r="A868" s="37" t="s">
        <v>5394</v>
      </c>
      <c r="B868" s="40" t="str">
        <f t="shared" si="1"/>
        <v>[443]</v>
      </c>
      <c r="C868" s="38" t="str">
        <f t="shared" si="2"/>
        <v/>
      </c>
      <c r="D868" s="38" t="s">
        <v>5394</v>
      </c>
      <c r="E868" s="38" t="s">
        <v>28</v>
      </c>
      <c r="F868" s="37" t="s">
        <v>5395</v>
      </c>
      <c r="G868" s="37" t="s">
        <v>5393</v>
      </c>
    </row>
    <row r="869">
      <c r="A869" s="37" t="s">
        <v>4725</v>
      </c>
      <c r="B869" s="38" t="str">
        <f t="shared" si="1"/>
        <v/>
      </c>
      <c r="C869" s="40" t="str">
        <f t="shared" si="2"/>
        <v>Route 23</v>
      </c>
      <c r="D869" s="38" t="s">
        <v>28</v>
      </c>
      <c r="E869" s="38" t="s">
        <v>4725</v>
      </c>
      <c r="F869" s="37" t="s">
        <v>5396</v>
      </c>
      <c r="G869" s="37" t="s">
        <v>1417</v>
      </c>
    </row>
    <row r="870">
      <c r="A870" s="37" t="s">
        <v>5397</v>
      </c>
      <c r="B870" s="40" t="str">
        <f t="shared" si="1"/>
        <v>[445]</v>
      </c>
      <c r="C870" s="38" t="str">
        <f t="shared" si="2"/>
        <v/>
      </c>
      <c r="D870" s="38" t="s">
        <v>5397</v>
      </c>
      <c r="E870" s="38" t="s">
        <v>28</v>
      </c>
      <c r="F870" s="37" t="s">
        <v>5398</v>
      </c>
      <c r="G870" s="37" t="s">
        <v>1428</v>
      </c>
    </row>
    <row r="871">
      <c r="A871" s="37" t="s">
        <v>1922</v>
      </c>
      <c r="B871" s="38" t="str">
        <f t="shared" si="1"/>
        <v/>
      </c>
      <c r="C871" s="40" t="str">
        <f t="shared" si="2"/>
        <v>Mt Moon</v>
      </c>
      <c r="D871" s="38" t="s">
        <v>28</v>
      </c>
      <c r="E871" s="38" t="s">
        <v>1922</v>
      </c>
      <c r="F871" s="37" t="s">
        <v>5399</v>
      </c>
      <c r="G871" s="37" t="s">
        <v>1428</v>
      </c>
    </row>
    <row r="872">
      <c r="A872" s="37" t="s">
        <v>5400</v>
      </c>
      <c r="B872" s="40" t="str">
        <f t="shared" si="1"/>
        <v>[446]</v>
      </c>
      <c r="C872" s="38" t="str">
        <f t="shared" si="2"/>
        <v/>
      </c>
      <c r="D872" s="38" t="s">
        <v>5400</v>
      </c>
      <c r="E872" s="38" t="s">
        <v>28</v>
      </c>
      <c r="F872" s="37" t="s">
        <v>5401</v>
      </c>
      <c r="G872" s="37" t="s">
        <v>1428</v>
      </c>
    </row>
    <row r="873">
      <c r="A873" s="37" t="s">
        <v>4729</v>
      </c>
      <c r="B873" s="38" t="str">
        <f t="shared" si="1"/>
        <v/>
      </c>
      <c r="C873" s="40" t="str">
        <f t="shared" si="2"/>
        <v>Pokemon League</v>
      </c>
      <c r="D873" s="38" t="s">
        <v>28</v>
      </c>
      <c r="E873" s="38" t="s">
        <v>4729</v>
      </c>
      <c r="F873" s="37" t="s">
        <v>5402</v>
      </c>
      <c r="G873" s="37" t="s">
        <v>1408</v>
      </c>
    </row>
    <row r="874">
      <c r="A874" s="37" t="s">
        <v>5403</v>
      </c>
      <c r="B874" s="40" t="str">
        <f t="shared" si="1"/>
        <v>[447]</v>
      </c>
      <c r="C874" s="38" t="str">
        <f t="shared" si="2"/>
        <v/>
      </c>
      <c r="D874" s="38" t="s">
        <v>5403</v>
      </c>
      <c r="E874" s="38" t="s">
        <v>28</v>
      </c>
      <c r="F874" s="37" t="s">
        <v>5404</v>
      </c>
      <c r="G874" s="37" t="s">
        <v>1410</v>
      </c>
    </row>
    <row r="875">
      <c r="A875" s="37" t="s">
        <v>79</v>
      </c>
      <c r="B875" s="38" t="str">
        <f t="shared" si="1"/>
        <v/>
      </c>
      <c r="C875" s="40" t="str">
        <f t="shared" si="2"/>
        <v>Opal Ward</v>
      </c>
      <c r="D875" s="38" t="s">
        <v>28</v>
      </c>
      <c r="E875" s="38" t="s">
        <v>79</v>
      </c>
      <c r="F875" s="37" t="s">
        <v>5405</v>
      </c>
      <c r="G875" s="37" t="s">
        <v>1458</v>
      </c>
    </row>
    <row r="876">
      <c r="A876" s="37" t="s">
        <v>5406</v>
      </c>
      <c r="B876" s="40" t="str">
        <f t="shared" si="1"/>
        <v>[448]</v>
      </c>
      <c r="C876" s="38" t="str">
        <f t="shared" si="2"/>
        <v/>
      </c>
      <c r="D876" s="38" t="s">
        <v>5406</v>
      </c>
      <c r="E876" s="38" t="s">
        <v>28</v>
      </c>
      <c r="F876" s="37" t="s">
        <v>5407</v>
      </c>
      <c r="G876" s="37" t="s">
        <v>1466</v>
      </c>
    </row>
    <row r="877">
      <c r="A877" s="37" t="s">
        <v>4733</v>
      </c>
      <c r="B877" s="38" t="str">
        <f t="shared" si="1"/>
        <v/>
      </c>
      <c r="C877" s="40" t="str">
        <f t="shared" si="2"/>
        <v>Rocket Hideout</v>
      </c>
      <c r="D877" s="38" t="s">
        <v>28</v>
      </c>
      <c r="E877" s="38" t="s">
        <v>4733</v>
      </c>
      <c r="F877" s="37" t="s">
        <v>5408</v>
      </c>
      <c r="G877" s="37" t="s">
        <v>5409</v>
      </c>
    </row>
    <row r="878">
      <c r="A878" s="37" t="s">
        <v>5410</v>
      </c>
      <c r="B878" s="40" t="str">
        <f t="shared" si="1"/>
        <v>[449]</v>
      </c>
      <c r="C878" s="38" t="str">
        <f t="shared" si="2"/>
        <v/>
      </c>
      <c r="D878" s="38" t="s">
        <v>5410</v>
      </c>
      <c r="E878" s="38" t="s">
        <v>28</v>
      </c>
      <c r="F878" s="37" t="s">
        <v>5411</v>
      </c>
      <c r="G878" s="37" t="s">
        <v>5412</v>
      </c>
    </row>
    <row r="879">
      <c r="A879" s="37" t="s">
        <v>4736</v>
      </c>
      <c r="B879" s="38" t="str">
        <f t="shared" si="1"/>
        <v/>
      </c>
      <c r="C879" s="40" t="str">
        <f t="shared" si="2"/>
        <v>Lavender Town</v>
      </c>
      <c r="D879" s="38" t="s">
        <v>28</v>
      </c>
      <c r="E879" s="38" t="s">
        <v>4736</v>
      </c>
      <c r="F879" s="37" t="s">
        <v>5413</v>
      </c>
      <c r="G879" s="37" t="s">
        <v>5414</v>
      </c>
    </row>
    <row r="880">
      <c r="A880" s="37" t="s">
        <v>5415</v>
      </c>
      <c r="B880" s="40" t="str">
        <f t="shared" si="1"/>
        <v>[450]</v>
      </c>
      <c r="C880" s="38" t="str">
        <f t="shared" si="2"/>
        <v/>
      </c>
      <c r="D880" s="38" t="s">
        <v>5415</v>
      </c>
      <c r="E880" s="38" t="s">
        <v>28</v>
      </c>
      <c r="F880" s="40"/>
      <c r="G880" s="40"/>
    </row>
    <row r="881">
      <c r="A881" s="37" t="s">
        <v>584</v>
      </c>
      <c r="B881" s="38" t="str">
        <f t="shared" si="1"/>
        <v/>
      </c>
      <c r="C881" s="40" t="str">
        <f t="shared" si="2"/>
        <v>Byxbysion Wasteland</v>
      </c>
      <c r="D881" s="38" t="s">
        <v>28</v>
      </c>
      <c r="E881" s="38" t="s">
        <v>584</v>
      </c>
      <c r="F881" s="40"/>
      <c r="G881" s="40"/>
    </row>
    <row r="882">
      <c r="A882" s="37" t="s">
        <v>5416</v>
      </c>
      <c r="B882" s="40" t="str">
        <f t="shared" si="1"/>
        <v>[451]</v>
      </c>
      <c r="C882" s="38" t="str">
        <f t="shared" si="2"/>
        <v/>
      </c>
      <c r="D882" s="38" t="s">
        <v>5416</v>
      </c>
      <c r="E882" s="38" t="s">
        <v>28</v>
      </c>
      <c r="F882" s="40"/>
      <c r="G882" s="40"/>
    </row>
    <row r="883">
      <c r="A883" s="37" t="s">
        <v>4740</v>
      </c>
      <c r="B883" s="38" t="str">
        <f t="shared" si="1"/>
        <v/>
      </c>
      <c r="C883" s="40" t="str">
        <f t="shared" si="2"/>
        <v>Pokemon Mansion</v>
      </c>
      <c r="D883" s="38" t="s">
        <v>28</v>
      </c>
      <c r="E883" s="38" t="s">
        <v>4740</v>
      </c>
      <c r="F883" s="40"/>
      <c r="G883" s="40"/>
    </row>
    <row r="884">
      <c r="A884" s="37" t="s">
        <v>5417</v>
      </c>
      <c r="B884" s="40" t="str">
        <f t="shared" si="1"/>
        <v>[452]</v>
      </c>
      <c r="C884" s="38" t="str">
        <f t="shared" si="2"/>
        <v/>
      </c>
      <c r="D884" s="38" t="s">
        <v>5417</v>
      </c>
      <c r="E884" s="38" t="s">
        <v>28</v>
      </c>
      <c r="F884" s="40"/>
      <c r="G884" s="40"/>
    </row>
    <row r="885">
      <c r="A885" s="37" t="s">
        <v>747</v>
      </c>
      <c r="B885" s="38" t="str">
        <f t="shared" si="1"/>
        <v/>
      </c>
      <c r="C885" s="40" t="str">
        <f t="shared" si="2"/>
        <v>Citae Astrae</v>
      </c>
      <c r="D885" s="38" t="s">
        <v>28</v>
      </c>
      <c r="E885" s="38" t="s">
        <v>747</v>
      </c>
      <c r="F885" s="40"/>
      <c r="G885" s="40"/>
    </row>
    <row r="886">
      <c r="A886" s="37" t="s">
        <v>5418</v>
      </c>
      <c r="B886" s="40" t="str">
        <f t="shared" si="1"/>
        <v>[453]</v>
      </c>
      <c r="C886" s="38" t="str">
        <f t="shared" si="2"/>
        <v/>
      </c>
      <c r="D886" s="38" t="s">
        <v>5418</v>
      </c>
      <c r="E886" s="38" t="s">
        <v>28</v>
      </c>
      <c r="F886" s="40"/>
      <c r="G886" s="40"/>
    </row>
    <row r="887">
      <c r="A887" s="37" t="s">
        <v>1173</v>
      </c>
      <c r="B887" s="38" t="str">
        <f t="shared" si="1"/>
        <v/>
      </c>
      <c r="C887" s="40" t="str">
        <f t="shared" si="2"/>
        <v>Victory Road</v>
      </c>
      <c r="D887" s="38" t="s">
        <v>28</v>
      </c>
      <c r="E887" s="38" t="s">
        <v>1173</v>
      </c>
      <c r="F887" s="40"/>
      <c r="G887" s="40"/>
    </row>
    <row r="888">
      <c r="A888" s="37" t="s">
        <v>5419</v>
      </c>
      <c r="B888" s="40" t="str">
        <f t="shared" si="1"/>
        <v>[454]</v>
      </c>
      <c r="C888" s="38" t="str">
        <f t="shared" si="2"/>
        <v/>
      </c>
      <c r="D888" s="38" t="s">
        <v>5419</v>
      </c>
      <c r="E888" s="38" t="s">
        <v>28</v>
      </c>
      <c r="F888" s="40"/>
      <c r="G888" s="40"/>
    </row>
    <row r="889">
      <c r="A889" s="37" t="s">
        <v>4745</v>
      </c>
      <c r="B889" s="38" t="str">
        <f t="shared" si="1"/>
        <v/>
      </c>
      <c r="C889" s="40" t="str">
        <f t="shared" si="2"/>
        <v>Indigo Plateau</v>
      </c>
      <c r="D889" s="38" t="s">
        <v>28</v>
      </c>
      <c r="E889" s="38" t="s">
        <v>4745</v>
      </c>
      <c r="F889" s="40"/>
      <c r="G889" s="40"/>
    </row>
    <row r="890">
      <c r="A890" s="37" t="s">
        <v>5420</v>
      </c>
      <c r="B890" s="40" t="str">
        <f t="shared" si="1"/>
        <v>[455]</v>
      </c>
      <c r="C890" s="38" t="str">
        <f t="shared" si="2"/>
        <v/>
      </c>
      <c r="D890" s="38" t="s">
        <v>5420</v>
      </c>
      <c r="E890" s="38" t="s">
        <v>28</v>
      </c>
      <c r="F890" s="40"/>
      <c r="G890" s="40"/>
    </row>
    <row r="891">
      <c r="A891" s="37" t="s">
        <v>1795</v>
      </c>
      <c r="B891" s="38" t="str">
        <f t="shared" si="1"/>
        <v/>
      </c>
      <c r="C891" s="40" t="str">
        <f t="shared" si="2"/>
        <v>Cerulean Cave</v>
      </c>
      <c r="D891" s="38" t="s">
        <v>28</v>
      </c>
      <c r="E891" s="38" t="s">
        <v>1795</v>
      </c>
      <c r="F891" s="40"/>
      <c r="G891" s="40"/>
    </row>
    <row r="892">
      <c r="A892" s="37" t="s">
        <v>5421</v>
      </c>
      <c r="B892" s="40" t="str">
        <f t="shared" si="1"/>
        <v>[456]</v>
      </c>
      <c r="C892" s="38" t="str">
        <f t="shared" si="2"/>
        <v/>
      </c>
      <c r="D892" s="38" t="s">
        <v>5421</v>
      </c>
      <c r="E892" s="38" t="s">
        <v>28</v>
      </c>
      <c r="F892" s="40"/>
      <c r="G892" s="40"/>
    </row>
    <row r="893">
      <c r="A893" s="37" t="s">
        <v>4749</v>
      </c>
      <c r="B893" s="38" t="str">
        <f t="shared" si="1"/>
        <v/>
      </c>
      <c r="C893" s="40" t="str">
        <f t="shared" si="2"/>
        <v>Champion Room</v>
      </c>
      <c r="D893" s="38" t="s">
        <v>28</v>
      </c>
      <c r="E893" s="38" t="s">
        <v>4749</v>
      </c>
      <c r="F893" s="40"/>
      <c r="G893" s="40"/>
    </row>
    <row r="894">
      <c r="A894" s="37" t="s">
        <v>5422</v>
      </c>
      <c r="B894" s="40" t="str">
        <f t="shared" si="1"/>
        <v>[457]</v>
      </c>
      <c r="C894" s="38" t="str">
        <f t="shared" si="2"/>
        <v/>
      </c>
      <c r="D894" s="38" t="s">
        <v>5422</v>
      </c>
      <c r="E894" s="38" t="s">
        <v>28</v>
      </c>
      <c r="F894" s="40"/>
      <c r="G894" s="40"/>
    </row>
    <row r="895">
      <c r="A895" s="37" t="s">
        <v>888</v>
      </c>
      <c r="B895" s="38" t="str">
        <f t="shared" si="1"/>
        <v/>
      </c>
      <c r="C895" s="40" t="str">
        <f t="shared" si="2"/>
        <v>Ametrine City</v>
      </c>
      <c r="D895" s="38" t="s">
        <v>28</v>
      </c>
      <c r="E895" s="38" t="s">
        <v>888</v>
      </c>
      <c r="F895" s="40"/>
      <c r="G895" s="40"/>
    </row>
    <row r="896">
      <c r="A896" s="37" t="s">
        <v>5423</v>
      </c>
      <c r="B896" s="40" t="str">
        <f t="shared" si="1"/>
        <v>[458]</v>
      </c>
      <c r="C896" s="38" t="str">
        <f t="shared" si="2"/>
        <v/>
      </c>
      <c r="D896" s="38" t="s">
        <v>5423</v>
      </c>
      <c r="E896" s="38" t="s">
        <v>28</v>
      </c>
      <c r="F896" s="40"/>
      <c r="G896" s="40"/>
    </row>
    <row r="897">
      <c r="A897" s="37" t="s">
        <v>4753</v>
      </c>
      <c r="B897" s="38" t="str">
        <f t="shared" si="1"/>
        <v/>
      </c>
      <c r="C897" s="40" t="str">
        <f t="shared" si="2"/>
        <v>Ametrine Pokemon Center</v>
      </c>
      <c r="D897" s="38" t="s">
        <v>28</v>
      </c>
      <c r="E897" s="38" t="s">
        <v>4753</v>
      </c>
      <c r="F897" s="40"/>
      <c r="G897" s="40"/>
    </row>
    <row r="898">
      <c r="A898" s="37" t="s">
        <v>5424</v>
      </c>
      <c r="B898" s="40" t="str">
        <f t="shared" si="1"/>
        <v>[459]</v>
      </c>
      <c r="C898" s="38" t="str">
        <f t="shared" si="2"/>
        <v/>
      </c>
      <c r="D898" s="38" t="s">
        <v>5424</v>
      </c>
      <c r="E898" s="38" t="s">
        <v>28</v>
      </c>
      <c r="F898" s="40"/>
      <c r="G898" s="40"/>
    </row>
    <row r="899">
      <c r="A899" s="37" t="s">
        <v>4756</v>
      </c>
      <c r="B899" s="38" t="str">
        <f t="shared" si="1"/>
        <v/>
      </c>
      <c r="C899" s="40" t="str">
        <f t="shared" si="2"/>
        <v>Ametrine PokeMart</v>
      </c>
      <c r="D899" s="38" t="s">
        <v>28</v>
      </c>
      <c r="E899" s="38" t="s">
        <v>4756</v>
      </c>
      <c r="F899" s="40"/>
      <c r="G899" s="40"/>
    </row>
    <row r="900">
      <c r="A900" s="37" t="s">
        <v>5425</v>
      </c>
      <c r="B900" s="40" t="str">
        <f t="shared" si="1"/>
        <v>[460]</v>
      </c>
      <c r="C900" s="38" t="str">
        <f t="shared" si="2"/>
        <v/>
      </c>
      <c r="D900" s="38" t="s">
        <v>5425</v>
      </c>
      <c r="E900" s="38" t="s">
        <v>28</v>
      </c>
      <c r="F900" s="40"/>
      <c r="G900" s="40"/>
    </row>
    <row r="901">
      <c r="A901" s="37" t="s">
        <v>888</v>
      </c>
      <c r="B901" s="38" t="str">
        <f t="shared" si="1"/>
        <v/>
      </c>
      <c r="C901" s="40" t="str">
        <f t="shared" si="2"/>
        <v>Ametrine City</v>
      </c>
      <c r="D901" s="38" t="s">
        <v>28</v>
      </c>
      <c r="E901" s="38" t="s">
        <v>888</v>
      </c>
      <c r="F901" s="40"/>
      <c r="G901" s="40"/>
    </row>
    <row r="902">
      <c r="A902" s="37" t="s">
        <v>5426</v>
      </c>
      <c r="B902" s="40" t="str">
        <f t="shared" si="1"/>
        <v>[461]</v>
      </c>
      <c r="C902" s="38" t="str">
        <f t="shared" si="2"/>
        <v/>
      </c>
      <c r="D902" s="38" t="s">
        <v>5426</v>
      </c>
      <c r="E902" s="38" t="s">
        <v>28</v>
      </c>
      <c r="F902" s="40"/>
      <c r="G902" s="40"/>
    </row>
    <row r="903">
      <c r="A903" s="37" t="s">
        <v>888</v>
      </c>
      <c r="B903" s="38" t="str">
        <f t="shared" si="1"/>
        <v/>
      </c>
      <c r="C903" s="40" t="str">
        <f t="shared" si="2"/>
        <v>Ametrine City</v>
      </c>
      <c r="D903" s="38" t="s">
        <v>28</v>
      </c>
      <c r="E903" s="38" t="s">
        <v>888</v>
      </c>
      <c r="F903" s="40"/>
      <c r="G903" s="40"/>
    </row>
    <row r="904">
      <c r="A904" s="37" t="s">
        <v>5427</v>
      </c>
      <c r="B904" s="40" t="str">
        <f t="shared" si="1"/>
        <v>[462]</v>
      </c>
      <c r="C904" s="38" t="str">
        <f t="shared" si="2"/>
        <v/>
      </c>
      <c r="D904" s="38" t="s">
        <v>5427</v>
      </c>
      <c r="E904" s="38" t="s">
        <v>28</v>
      </c>
      <c r="F904" s="40"/>
      <c r="G904" s="40"/>
    </row>
    <row r="905">
      <c r="A905" s="37" t="s">
        <v>888</v>
      </c>
      <c r="B905" s="38" t="str">
        <f t="shared" si="1"/>
        <v/>
      </c>
      <c r="C905" s="40" t="str">
        <f t="shared" si="2"/>
        <v>Ametrine City</v>
      </c>
      <c r="D905" s="38" t="s">
        <v>28</v>
      </c>
      <c r="E905" s="38" t="s">
        <v>888</v>
      </c>
      <c r="F905" s="40"/>
      <c r="G905" s="40"/>
    </row>
    <row r="906">
      <c r="A906" s="37" t="s">
        <v>5428</v>
      </c>
      <c r="B906" s="40" t="str">
        <f t="shared" si="1"/>
        <v>[463]</v>
      </c>
      <c r="C906" s="38" t="str">
        <f t="shared" si="2"/>
        <v/>
      </c>
      <c r="D906" s="38" t="s">
        <v>5428</v>
      </c>
      <c r="E906" s="38" t="s">
        <v>28</v>
      </c>
      <c r="F906" s="40"/>
      <c r="G906" s="40"/>
    </row>
    <row r="907">
      <c r="A907" s="37" t="s">
        <v>2079</v>
      </c>
      <c r="B907" s="38" t="str">
        <f t="shared" si="1"/>
        <v/>
      </c>
      <c r="C907" s="40" t="str">
        <f t="shared" si="2"/>
        <v>Ametrine Mountain 2F</v>
      </c>
      <c r="D907" s="38" t="s">
        <v>28</v>
      </c>
      <c r="E907" s="38" t="s">
        <v>2079</v>
      </c>
      <c r="F907" s="40"/>
      <c r="G907" s="40"/>
    </row>
    <row r="908">
      <c r="A908" s="37" t="s">
        <v>5429</v>
      </c>
      <c r="B908" s="40" t="str">
        <f t="shared" si="1"/>
        <v>[464]</v>
      </c>
      <c r="C908" s="38" t="str">
        <f t="shared" si="2"/>
        <v/>
      </c>
      <c r="D908" s="38" t="s">
        <v>5429</v>
      </c>
      <c r="E908" s="38" t="s">
        <v>28</v>
      </c>
      <c r="F908" s="40"/>
      <c r="G908" s="40"/>
    </row>
    <row r="909">
      <c r="A909" s="37" t="s">
        <v>4764</v>
      </c>
      <c r="B909" s="38" t="str">
        <f t="shared" si="1"/>
        <v/>
      </c>
      <c r="C909" s="40" t="str">
        <f t="shared" si="2"/>
        <v>Ametrine Cave</v>
      </c>
      <c r="D909" s="38" t="s">
        <v>28</v>
      </c>
      <c r="E909" s="38" t="s">
        <v>4764</v>
      </c>
      <c r="F909" s="40"/>
      <c r="G909" s="40"/>
    </row>
    <row r="910">
      <c r="A910" s="37" t="s">
        <v>5430</v>
      </c>
      <c r="B910" s="40" t="str">
        <f t="shared" si="1"/>
        <v>[465]</v>
      </c>
      <c r="C910" s="38" t="str">
        <f t="shared" si="2"/>
        <v/>
      </c>
      <c r="D910" s="38" t="s">
        <v>5430</v>
      </c>
      <c r="E910" s="38" t="s">
        <v>28</v>
      </c>
      <c r="F910" s="40"/>
      <c r="G910" s="40"/>
    </row>
    <row r="911">
      <c r="A911" s="37" t="s">
        <v>619</v>
      </c>
      <c r="B911" s="38" t="str">
        <f t="shared" si="1"/>
        <v/>
      </c>
      <c r="C911" s="40" t="str">
        <f t="shared" si="2"/>
        <v>Chrysolia Forest</v>
      </c>
      <c r="D911" s="38" t="s">
        <v>28</v>
      </c>
      <c r="E911" s="38" t="s">
        <v>619</v>
      </c>
      <c r="F911" s="40"/>
      <c r="G911" s="40"/>
    </row>
    <row r="912">
      <c r="A912" s="37" t="s">
        <v>5431</v>
      </c>
      <c r="B912" s="40" t="str">
        <f t="shared" si="1"/>
        <v>[466]</v>
      </c>
      <c r="C912" s="38" t="str">
        <f t="shared" si="2"/>
        <v/>
      </c>
      <c r="D912" s="38" t="s">
        <v>5431</v>
      </c>
      <c r="E912" s="38" t="s">
        <v>28</v>
      </c>
      <c r="F912" s="40"/>
      <c r="G912" s="40"/>
    </row>
    <row r="913">
      <c r="A913" s="37" t="s">
        <v>834</v>
      </c>
      <c r="B913" s="38" t="str">
        <f t="shared" si="1"/>
        <v/>
      </c>
      <c r="C913" s="40" t="str">
        <f t="shared" si="2"/>
        <v>Celestinine Cascade</v>
      </c>
      <c r="D913" s="38" t="s">
        <v>28</v>
      </c>
      <c r="E913" s="38" t="s">
        <v>834</v>
      </c>
      <c r="F913" s="40"/>
      <c r="G913" s="40"/>
    </row>
    <row r="914">
      <c r="A914" s="37" t="s">
        <v>5432</v>
      </c>
      <c r="B914" s="40" t="str">
        <f t="shared" si="1"/>
        <v>[467]</v>
      </c>
      <c r="C914" s="38" t="str">
        <f t="shared" si="2"/>
        <v/>
      </c>
      <c r="D914" s="38" t="s">
        <v>5432</v>
      </c>
      <c r="E914" s="38" t="s">
        <v>28</v>
      </c>
      <c r="F914" s="40"/>
      <c r="G914" s="40"/>
    </row>
    <row r="915">
      <c r="A915" s="37" t="s">
        <v>927</v>
      </c>
      <c r="B915" s="38" t="str">
        <f t="shared" si="1"/>
        <v/>
      </c>
      <c r="C915" s="40" t="str">
        <f t="shared" si="2"/>
        <v>Water Treatment Center</v>
      </c>
      <c r="D915" s="38" t="s">
        <v>28</v>
      </c>
      <c r="E915" s="38" t="s">
        <v>927</v>
      </c>
      <c r="F915" s="40"/>
      <c r="G915" s="40"/>
    </row>
    <row r="916">
      <c r="A916" s="37" t="s">
        <v>5433</v>
      </c>
      <c r="B916" s="40" t="str">
        <f t="shared" si="1"/>
        <v>[468]</v>
      </c>
      <c r="C916" s="38" t="str">
        <f t="shared" si="2"/>
        <v/>
      </c>
      <c r="D916" s="38" t="s">
        <v>5433</v>
      </c>
      <c r="E916" s="38" t="s">
        <v>28</v>
      </c>
      <c r="F916" s="40"/>
      <c r="G916" s="40"/>
    </row>
    <row r="917">
      <c r="A917" s="37" t="s">
        <v>1890</v>
      </c>
      <c r="B917" s="38" t="str">
        <f t="shared" si="1"/>
        <v/>
      </c>
      <c r="C917" s="40" t="str">
        <f t="shared" si="2"/>
        <v>Lapis Water Grid</v>
      </c>
      <c r="D917" s="38" t="s">
        <v>28</v>
      </c>
      <c r="E917" s="38" t="s">
        <v>1890</v>
      </c>
      <c r="F917" s="40"/>
      <c r="G917" s="40"/>
    </row>
    <row r="918">
      <c r="A918" s="37" t="s">
        <v>5434</v>
      </c>
      <c r="B918" s="40" t="str">
        <f t="shared" si="1"/>
        <v>[469]</v>
      </c>
      <c r="C918" s="38" t="str">
        <f t="shared" si="2"/>
        <v/>
      </c>
      <c r="D918" s="38" t="s">
        <v>5434</v>
      </c>
      <c r="E918" s="38" t="s">
        <v>28</v>
      </c>
      <c r="F918" s="40"/>
      <c r="G918" s="40"/>
    </row>
    <row r="919">
      <c r="A919" s="37" t="s">
        <v>1791</v>
      </c>
      <c r="B919" s="38" t="str">
        <f t="shared" si="1"/>
        <v/>
      </c>
      <c r="C919" s="40" t="str">
        <f t="shared" si="2"/>
        <v>Central Obsidia Water Grid</v>
      </c>
      <c r="D919" s="38" t="s">
        <v>28</v>
      </c>
      <c r="E919" s="38" t="s">
        <v>1791</v>
      </c>
      <c r="F919" s="40"/>
      <c r="G919" s="40"/>
    </row>
    <row r="920">
      <c r="A920" s="37" t="s">
        <v>5435</v>
      </c>
      <c r="B920" s="40" t="str">
        <f t="shared" si="1"/>
        <v>[470]</v>
      </c>
      <c r="C920" s="38" t="str">
        <f t="shared" si="2"/>
        <v/>
      </c>
      <c r="D920" s="38" t="s">
        <v>5435</v>
      </c>
      <c r="E920" s="38" t="s">
        <v>28</v>
      </c>
      <c r="F920" s="40"/>
      <c r="G920" s="40"/>
    </row>
    <row r="921">
      <c r="A921" s="37" t="s">
        <v>1903</v>
      </c>
      <c r="B921" s="38" t="str">
        <f t="shared" si="1"/>
        <v/>
      </c>
      <c r="C921" s="40" t="str">
        <f t="shared" si="2"/>
        <v>North Obsidia Water Grid</v>
      </c>
      <c r="D921" s="38" t="s">
        <v>28</v>
      </c>
      <c r="E921" s="38" t="s">
        <v>1903</v>
      </c>
      <c r="F921" s="40"/>
      <c r="G921" s="40"/>
    </row>
    <row r="922">
      <c r="A922" s="37" t="s">
        <v>5436</v>
      </c>
      <c r="B922" s="40" t="str">
        <f t="shared" si="1"/>
        <v>[471]</v>
      </c>
      <c r="C922" s="38" t="str">
        <f t="shared" si="2"/>
        <v/>
      </c>
      <c r="D922" s="38" t="s">
        <v>5436</v>
      </c>
      <c r="E922" s="38" t="s">
        <v>28</v>
      </c>
      <c r="F922" s="40"/>
      <c r="G922" s="40"/>
    </row>
    <row r="923">
      <c r="A923" s="37" t="s">
        <v>1906</v>
      </c>
      <c r="B923" s="38" t="str">
        <f t="shared" si="1"/>
        <v/>
      </c>
      <c r="C923" s="40" t="str">
        <f t="shared" si="2"/>
        <v>Onyx Water Grid</v>
      </c>
      <c r="D923" s="38" t="s">
        <v>28</v>
      </c>
      <c r="E923" s="38" t="s">
        <v>1906</v>
      </c>
      <c r="F923" s="40"/>
      <c r="G923" s="40"/>
    </row>
    <row r="924">
      <c r="A924" s="37" t="s">
        <v>5437</v>
      </c>
      <c r="B924" s="40" t="str">
        <f t="shared" si="1"/>
        <v>[472]</v>
      </c>
      <c r="C924" s="38" t="str">
        <f t="shared" si="2"/>
        <v/>
      </c>
      <c r="D924" s="38" t="s">
        <v>5437</v>
      </c>
      <c r="E924" s="38" t="s">
        <v>28</v>
      </c>
      <c r="F924" s="40"/>
      <c r="G924" s="40"/>
    </row>
    <row r="925">
      <c r="A925" s="37" t="s">
        <v>1844</v>
      </c>
      <c r="B925" s="38" t="str">
        <f t="shared" si="1"/>
        <v/>
      </c>
      <c r="C925" s="40" t="str">
        <f t="shared" si="2"/>
        <v>Coral Water Grid</v>
      </c>
      <c r="D925" s="38" t="s">
        <v>28</v>
      </c>
      <c r="E925" s="38" t="s">
        <v>1844</v>
      </c>
      <c r="F925" s="40"/>
      <c r="G925" s="40"/>
    </row>
    <row r="926">
      <c r="A926" s="37" t="s">
        <v>5438</v>
      </c>
      <c r="B926" s="40" t="str">
        <f t="shared" si="1"/>
        <v>[473]</v>
      </c>
      <c r="C926" s="38" t="str">
        <f t="shared" si="2"/>
        <v/>
      </c>
      <c r="D926" s="38" t="s">
        <v>5438</v>
      </c>
      <c r="E926" s="38" t="s">
        <v>28</v>
      </c>
      <c r="F926" s="40"/>
      <c r="G926" s="40"/>
    </row>
    <row r="927">
      <c r="A927" s="37" t="s">
        <v>1908</v>
      </c>
      <c r="B927" s="38" t="str">
        <f t="shared" si="1"/>
        <v/>
      </c>
      <c r="C927" s="40" t="str">
        <f t="shared" si="2"/>
        <v>Opal Water Grid</v>
      </c>
      <c r="D927" s="38" t="s">
        <v>28</v>
      </c>
      <c r="E927" s="38" t="s">
        <v>1908</v>
      </c>
      <c r="F927" s="40"/>
      <c r="G927" s="40"/>
    </row>
    <row r="928">
      <c r="A928" s="37" t="s">
        <v>5439</v>
      </c>
      <c r="B928" s="40" t="str">
        <f t="shared" si="1"/>
        <v>[474]</v>
      </c>
      <c r="C928" s="38" t="str">
        <f t="shared" si="2"/>
        <v/>
      </c>
      <c r="D928" s="38" t="s">
        <v>5439</v>
      </c>
      <c r="E928" s="38" t="s">
        <v>28</v>
      </c>
      <c r="F928" s="40"/>
      <c r="G928" s="40"/>
    </row>
    <row r="929">
      <c r="A929" s="37" t="s">
        <v>1911</v>
      </c>
      <c r="B929" s="38" t="str">
        <f t="shared" si="1"/>
        <v/>
      </c>
      <c r="C929" s="40" t="str">
        <f t="shared" si="2"/>
        <v>Peridot Water Grid</v>
      </c>
      <c r="D929" s="38" t="s">
        <v>28</v>
      </c>
      <c r="E929" s="38" t="s">
        <v>1911</v>
      </c>
      <c r="F929" s="40"/>
      <c r="G929" s="40"/>
    </row>
    <row r="930">
      <c r="A930" s="37" t="s">
        <v>5440</v>
      </c>
      <c r="B930" s="40" t="str">
        <f t="shared" si="1"/>
        <v>[475]</v>
      </c>
      <c r="C930" s="38" t="str">
        <f t="shared" si="2"/>
        <v/>
      </c>
      <c r="D930" s="38" t="s">
        <v>5440</v>
      </c>
      <c r="E930" s="38" t="s">
        <v>28</v>
      </c>
      <c r="F930" s="40"/>
      <c r="G930" s="40"/>
    </row>
    <row r="931">
      <c r="A931" s="37" t="s">
        <v>1878</v>
      </c>
      <c r="B931" s="38" t="str">
        <f t="shared" si="1"/>
        <v/>
      </c>
      <c r="C931" s="40" t="str">
        <f t="shared" si="2"/>
        <v>Jasper Water Grid</v>
      </c>
      <c r="D931" s="38" t="s">
        <v>28</v>
      </c>
      <c r="E931" s="38" t="s">
        <v>1878</v>
      </c>
      <c r="F931" s="40"/>
      <c r="G931" s="40"/>
    </row>
    <row r="932">
      <c r="A932" s="37" t="s">
        <v>5441</v>
      </c>
      <c r="B932" s="40" t="str">
        <f t="shared" si="1"/>
        <v>[476]</v>
      </c>
      <c r="C932" s="38" t="str">
        <f t="shared" si="2"/>
        <v/>
      </c>
      <c r="D932" s="38" t="s">
        <v>5441</v>
      </c>
      <c r="E932" s="38" t="s">
        <v>28</v>
      </c>
      <c r="F932" s="40"/>
      <c r="G932" s="40"/>
    </row>
    <row r="933">
      <c r="A933" s="37" t="s">
        <v>1775</v>
      </c>
      <c r="B933" s="38" t="str">
        <f t="shared" si="1"/>
        <v/>
      </c>
      <c r="C933" s="40" t="str">
        <f t="shared" si="2"/>
        <v>Beryl Water Grid</v>
      </c>
      <c r="D933" s="38" t="s">
        <v>28</v>
      </c>
      <c r="E933" s="38" t="s">
        <v>1775</v>
      </c>
      <c r="F933" s="40"/>
      <c r="G933" s="40"/>
    </row>
    <row r="934">
      <c r="A934" s="37" t="s">
        <v>5442</v>
      </c>
      <c r="B934" s="40" t="str">
        <f t="shared" si="1"/>
        <v>[477]</v>
      </c>
      <c r="C934" s="38" t="str">
        <f t="shared" si="2"/>
        <v/>
      </c>
      <c r="D934" s="38" t="s">
        <v>5442</v>
      </c>
      <c r="E934" s="38" t="s">
        <v>28</v>
      </c>
      <c r="F934" s="40"/>
      <c r="G934" s="40"/>
    </row>
    <row r="935">
      <c r="A935" s="37" t="s">
        <v>927</v>
      </c>
      <c r="B935" s="38" t="str">
        <f t="shared" si="1"/>
        <v/>
      </c>
      <c r="C935" s="40" t="str">
        <f t="shared" si="2"/>
        <v>Water Treatment Center</v>
      </c>
      <c r="D935" s="38" t="s">
        <v>28</v>
      </c>
      <c r="E935" s="38" t="s">
        <v>927</v>
      </c>
      <c r="F935" s="40"/>
      <c r="G935" s="40"/>
    </row>
    <row r="936">
      <c r="A936" s="37" t="s">
        <v>5443</v>
      </c>
      <c r="B936" s="40" t="str">
        <f t="shared" si="1"/>
        <v>[478]</v>
      </c>
      <c r="C936" s="38" t="str">
        <f t="shared" si="2"/>
        <v/>
      </c>
      <c r="D936" s="38" t="s">
        <v>5443</v>
      </c>
      <c r="E936" s="38" t="s">
        <v>28</v>
      </c>
      <c r="F936" s="40"/>
      <c r="G936" s="40"/>
    </row>
    <row r="937">
      <c r="A937" s="37" t="s">
        <v>927</v>
      </c>
      <c r="B937" s="38" t="str">
        <f t="shared" si="1"/>
        <v/>
      </c>
      <c r="C937" s="40" t="str">
        <f t="shared" si="2"/>
        <v>Water Treatment Center</v>
      </c>
      <c r="D937" s="38" t="s">
        <v>28</v>
      </c>
      <c r="E937" s="38" t="s">
        <v>927</v>
      </c>
      <c r="F937" s="40"/>
      <c r="G937" s="40"/>
    </row>
    <row r="938">
      <c r="A938" s="37" t="s">
        <v>5444</v>
      </c>
      <c r="B938" s="40" t="str">
        <f t="shared" si="1"/>
        <v>[479]</v>
      </c>
      <c r="C938" s="38" t="str">
        <f t="shared" si="2"/>
        <v/>
      </c>
      <c r="D938" s="38" t="s">
        <v>5444</v>
      </c>
      <c r="E938" s="38" t="s">
        <v>28</v>
      </c>
      <c r="F938" s="40"/>
      <c r="G938" s="40"/>
    </row>
    <row r="939">
      <c r="A939" s="37" t="s">
        <v>1903</v>
      </c>
      <c r="B939" s="38" t="str">
        <f t="shared" si="1"/>
        <v/>
      </c>
      <c r="C939" s="40" t="str">
        <f t="shared" si="2"/>
        <v>North Obsidia Water Grid</v>
      </c>
      <c r="D939" s="38" t="s">
        <v>28</v>
      </c>
      <c r="E939" s="38" t="s">
        <v>1903</v>
      </c>
      <c r="F939" s="40"/>
      <c r="G939" s="40"/>
    </row>
    <row r="940">
      <c r="A940" s="37" t="s">
        <v>5445</v>
      </c>
      <c r="B940" s="40" t="str">
        <f t="shared" si="1"/>
        <v>[480]</v>
      </c>
      <c r="C940" s="38" t="str">
        <f t="shared" si="2"/>
        <v/>
      </c>
      <c r="D940" s="38" t="s">
        <v>5445</v>
      </c>
      <c r="E940" s="38" t="s">
        <v>28</v>
      </c>
      <c r="F940" s="40"/>
      <c r="G940" s="40"/>
    </row>
    <row r="941">
      <c r="A941" s="37" t="s">
        <v>1903</v>
      </c>
      <c r="B941" s="38" t="str">
        <f t="shared" si="1"/>
        <v/>
      </c>
      <c r="C941" s="40" t="str">
        <f t="shared" si="2"/>
        <v>North Obsidia Water Grid</v>
      </c>
      <c r="D941" s="38" t="s">
        <v>28</v>
      </c>
      <c r="E941" s="38" t="s">
        <v>1903</v>
      </c>
      <c r="F941" s="40"/>
      <c r="G941" s="40"/>
    </row>
    <row r="942">
      <c r="A942" s="37" t="s">
        <v>5446</v>
      </c>
      <c r="B942" s="40" t="str">
        <f t="shared" si="1"/>
        <v>[481]</v>
      </c>
      <c r="C942" s="38" t="str">
        <f t="shared" si="2"/>
        <v/>
      </c>
      <c r="D942" s="38" t="s">
        <v>5446</v>
      </c>
      <c r="E942" s="38" t="s">
        <v>28</v>
      </c>
      <c r="F942" s="40"/>
      <c r="G942" s="40"/>
    </row>
    <row r="943">
      <c r="A943" s="37" t="s">
        <v>1791</v>
      </c>
      <c r="B943" s="38" t="str">
        <f t="shared" si="1"/>
        <v/>
      </c>
      <c r="C943" s="40" t="str">
        <f t="shared" si="2"/>
        <v>Central Obsidia Water Grid</v>
      </c>
      <c r="D943" s="38" t="s">
        <v>28</v>
      </c>
      <c r="E943" s="38" t="s">
        <v>1791</v>
      </c>
      <c r="F943" s="40"/>
      <c r="G943" s="40"/>
    </row>
    <row r="944">
      <c r="A944" s="37" t="s">
        <v>5447</v>
      </c>
      <c r="B944" s="40" t="str">
        <f t="shared" si="1"/>
        <v>[482]</v>
      </c>
      <c r="C944" s="38" t="str">
        <f t="shared" si="2"/>
        <v/>
      </c>
      <c r="D944" s="38" t="s">
        <v>5447</v>
      </c>
      <c r="E944" s="38" t="s">
        <v>28</v>
      </c>
      <c r="F944" s="40"/>
      <c r="G944" s="40"/>
    </row>
    <row r="945">
      <c r="A945" s="37" t="s">
        <v>1791</v>
      </c>
      <c r="B945" s="38" t="str">
        <f t="shared" si="1"/>
        <v/>
      </c>
      <c r="C945" s="40" t="str">
        <f t="shared" si="2"/>
        <v>Central Obsidia Water Grid</v>
      </c>
      <c r="D945" s="38" t="s">
        <v>28</v>
      </c>
      <c r="E945" s="38" t="s">
        <v>1791</v>
      </c>
      <c r="F945" s="40"/>
      <c r="G945" s="40"/>
    </row>
    <row r="946">
      <c r="A946" s="37" t="s">
        <v>5448</v>
      </c>
      <c r="B946" s="40" t="str">
        <f t="shared" si="1"/>
        <v>[483]</v>
      </c>
      <c r="C946" s="38" t="str">
        <f t="shared" si="2"/>
        <v/>
      </c>
      <c r="D946" s="38" t="s">
        <v>5448</v>
      </c>
      <c r="E946" s="38" t="s">
        <v>28</v>
      </c>
      <c r="F946" s="40"/>
      <c r="G946" s="40"/>
    </row>
    <row r="947">
      <c r="A947" s="37" t="s">
        <v>1906</v>
      </c>
      <c r="B947" s="38" t="str">
        <f t="shared" si="1"/>
        <v/>
      </c>
      <c r="C947" s="40" t="str">
        <f t="shared" si="2"/>
        <v>Onyx Water Grid</v>
      </c>
      <c r="D947" s="38" t="s">
        <v>28</v>
      </c>
      <c r="E947" s="38" t="s">
        <v>1906</v>
      </c>
      <c r="F947" s="40"/>
      <c r="G947" s="40"/>
    </row>
    <row r="948">
      <c r="A948" s="37" t="s">
        <v>5449</v>
      </c>
      <c r="B948" s="40" t="str">
        <f t="shared" si="1"/>
        <v>[484]</v>
      </c>
      <c r="C948" s="38" t="str">
        <f t="shared" si="2"/>
        <v/>
      </c>
      <c r="D948" s="38" t="s">
        <v>5449</v>
      </c>
      <c r="E948" s="38" t="s">
        <v>28</v>
      </c>
      <c r="F948" s="40"/>
      <c r="G948" s="40"/>
    </row>
    <row r="949">
      <c r="A949" s="37" t="s">
        <v>1906</v>
      </c>
      <c r="B949" s="38" t="str">
        <f t="shared" si="1"/>
        <v/>
      </c>
      <c r="C949" s="40" t="str">
        <f t="shared" si="2"/>
        <v>Onyx Water Grid</v>
      </c>
      <c r="D949" s="38" t="s">
        <v>28</v>
      </c>
      <c r="E949" s="38" t="s">
        <v>1906</v>
      </c>
      <c r="F949" s="40"/>
      <c r="G949" s="40"/>
    </row>
    <row r="950">
      <c r="A950" s="37" t="s">
        <v>5450</v>
      </c>
      <c r="B950" s="40" t="str">
        <f t="shared" si="1"/>
        <v>[485]</v>
      </c>
      <c r="C950" s="38" t="str">
        <f t="shared" si="2"/>
        <v/>
      </c>
      <c r="D950" s="38" t="s">
        <v>5450</v>
      </c>
      <c r="E950" s="38" t="s">
        <v>28</v>
      </c>
      <c r="F950" s="40"/>
      <c r="G950" s="40"/>
    </row>
    <row r="951">
      <c r="A951" s="37" t="s">
        <v>1844</v>
      </c>
      <c r="B951" s="38" t="str">
        <f t="shared" si="1"/>
        <v/>
      </c>
      <c r="C951" s="40" t="str">
        <f t="shared" si="2"/>
        <v>Coral Water Grid</v>
      </c>
      <c r="D951" s="38" t="s">
        <v>28</v>
      </c>
      <c r="E951" s="38" t="s">
        <v>1844</v>
      </c>
      <c r="F951" s="40"/>
      <c r="G951" s="40"/>
    </row>
    <row r="952">
      <c r="A952" s="37" t="s">
        <v>5451</v>
      </c>
      <c r="B952" s="40" t="str">
        <f t="shared" si="1"/>
        <v>[486]</v>
      </c>
      <c r="C952" s="38" t="str">
        <f t="shared" si="2"/>
        <v/>
      </c>
      <c r="D952" s="38" t="s">
        <v>5451</v>
      </c>
      <c r="E952" s="38" t="s">
        <v>28</v>
      </c>
      <c r="F952" s="40"/>
      <c r="G952" s="40"/>
    </row>
    <row r="953">
      <c r="A953" s="37" t="s">
        <v>1844</v>
      </c>
      <c r="B953" s="38" t="str">
        <f t="shared" si="1"/>
        <v/>
      </c>
      <c r="C953" s="40" t="str">
        <f t="shared" si="2"/>
        <v>Coral Water Grid</v>
      </c>
      <c r="D953" s="38" t="s">
        <v>28</v>
      </c>
      <c r="E953" s="38" t="s">
        <v>1844</v>
      </c>
      <c r="F953" s="40"/>
      <c r="G953" s="40"/>
    </row>
    <row r="954">
      <c r="A954" s="37" t="s">
        <v>5452</v>
      </c>
      <c r="B954" s="40" t="str">
        <f t="shared" si="1"/>
        <v>[487]</v>
      </c>
      <c r="C954" s="38" t="str">
        <f t="shared" si="2"/>
        <v/>
      </c>
      <c r="D954" s="38" t="s">
        <v>5452</v>
      </c>
      <c r="E954" s="38" t="s">
        <v>28</v>
      </c>
      <c r="F954" s="40"/>
      <c r="G954" s="40"/>
    </row>
    <row r="955">
      <c r="A955" s="37" t="s">
        <v>1908</v>
      </c>
      <c r="B955" s="38" t="str">
        <f t="shared" si="1"/>
        <v/>
      </c>
      <c r="C955" s="40" t="str">
        <f t="shared" si="2"/>
        <v>Opal Water Grid</v>
      </c>
      <c r="D955" s="38" t="s">
        <v>28</v>
      </c>
      <c r="E955" s="38" t="s">
        <v>1908</v>
      </c>
      <c r="F955" s="40"/>
      <c r="G955" s="40"/>
    </row>
    <row r="956">
      <c r="A956" s="37" t="s">
        <v>5453</v>
      </c>
      <c r="B956" s="40" t="str">
        <f t="shared" si="1"/>
        <v>[488]</v>
      </c>
      <c r="C956" s="38" t="str">
        <f t="shared" si="2"/>
        <v/>
      </c>
      <c r="D956" s="38" t="s">
        <v>5453</v>
      </c>
      <c r="E956" s="38" t="s">
        <v>28</v>
      </c>
      <c r="F956" s="40"/>
      <c r="G956" s="40"/>
    </row>
    <row r="957">
      <c r="A957" s="37" t="s">
        <v>1908</v>
      </c>
      <c r="B957" s="38" t="str">
        <f t="shared" si="1"/>
        <v/>
      </c>
      <c r="C957" s="40" t="str">
        <f t="shared" si="2"/>
        <v>Opal Water Grid</v>
      </c>
      <c r="D957" s="38" t="s">
        <v>28</v>
      </c>
      <c r="E957" s="38" t="s">
        <v>1908</v>
      </c>
      <c r="F957" s="40"/>
      <c r="G957" s="40"/>
    </row>
    <row r="958">
      <c r="A958" s="37" t="s">
        <v>5454</v>
      </c>
      <c r="B958" s="40" t="str">
        <f t="shared" si="1"/>
        <v>[489]</v>
      </c>
      <c r="C958" s="38" t="str">
        <f t="shared" si="2"/>
        <v/>
      </c>
      <c r="D958" s="38" t="s">
        <v>5454</v>
      </c>
      <c r="E958" s="38" t="s">
        <v>28</v>
      </c>
      <c r="F958" s="40"/>
      <c r="G958" s="40"/>
    </row>
    <row r="959">
      <c r="A959" s="37" t="s">
        <v>1911</v>
      </c>
      <c r="B959" s="38" t="str">
        <f t="shared" si="1"/>
        <v/>
      </c>
      <c r="C959" s="40" t="str">
        <f t="shared" si="2"/>
        <v>Peridot Water Grid</v>
      </c>
      <c r="D959" s="38" t="s">
        <v>28</v>
      </c>
      <c r="E959" s="38" t="s">
        <v>1911</v>
      </c>
      <c r="F959" s="40"/>
      <c r="G959" s="40"/>
    </row>
    <row r="960">
      <c r="A960" s="37" t="s">
        <v>5455</v>
      </c>
      <c r="B960" s="40" t="str">
        <f t="shared" si="1"/>
        <v>[490]</v>
      </c>
      <c r="C960" s="38" t="str">
        <f t="shared" si="2"/>
        <v/>
      </c>
      <c r="D960" s="38" t="s">
        <v>5455</v>
      </c>
      <c r="E960" s="38" t="s">
        <v>28</v>
      </c>
      <c r="F960" s="40"/>
      <c r="G960" s="40"/>
    </row>
    <row r="961">
      <c r="A961" s="37" t="s">
        <v>1911</v>
      </c>
      <c r="B961" s="38" t="str">
        <f t="shared" si="1"/>
        <v/>
      </c>
      <c r="C961" s="40" t="str">
        <f t="shared" si="2"/>
        <v>Peridot Water Grid</v>
      </c>
      <c r="D961" s="38" t="s">
        <v>28</v>
      </c>
      <c r="E961" s="38" t="s">
        <v>1911</v>
      </c>
      <c r="F961" s="40"/>
      <c r="G961" s="40"/>
    </row>
    <row r="962">
      <c r="A962" s="37" t="s">
        <v>5456</v>
      </c>
      <c r="B962" s="40" t="str">
        <f t="shared" si="1"/>
        <v>[491]</v>
      </c>
      <c r="C962" s="38" t="str">
        <f t="shared" si="2"/>
        <v/>
      </c>
      <c r="D962" s="38" t="s">
        <v>5456</v>
      </c>
      <c r="E962" s="38" t="s">
        <v>28</v>
      </c>
      <c r="F962" s="40"/>
      <c r="G962" s="40"/>
    </row>
    <row r="963">
      <c r="A963" s="37" t="s">
        <v>1890</v>
      </c>
      <c r="B963" s="38" t="str">
        <f t="shared" si="1"/>
        <v/>
      </c>
      <c r="C963" s="40" t="str">
        <f t="shared" si="2"/>
        <v>Lapis Water Grid</v>
      </c>
      <c r="D963" s="38" t="s">
        <v>28</v>
      </c>
      <c r="E963" s="38" t="s">
        <v>1890</v>
      </c>
      <c r="F963" s="40"/>
      <c r="G963" s="40"/>
    </row>
    <row r="964">
      <c r="A964" s="37" t="s">
        <v>5457</v>
      </c>
      <c r="B964" s="40" t="str">
        <f t="shared" si="1"/>
        <v>[492]</v>
      </c>
      <c r="C964" s="38" t="str">
        <f t="shared" si="2"/>
        <v/>
      </c>
      <c r="D964" s="38" t="s">
        <v>5457</v>
      </c>
      <c r="E964" s="38" t="s">
        <v>28</v>
      </c>
      <c r="F964" s="40"/>
      <c r="G964" s="40"/>
    </row>
    <row r="965">
      <c r="A965" s="37" t="s">
        <v>1890</v>
      </c>
      <c r="B965" s="38" t="str">
        <f t="shared" si="1"/>
        <v/>
      </c>
      <c r="C965" s="40" t="str">
        <f t="shared" si="2"/>
        <v>Lapis Water Grid</v>
      </c>
      <c r="D965" s="38" t="s">
        <v>28</v>
      </c>
      <c r="E965" s="38" t="s">
        <v>1890</v>
      </c>
      <c r="F965" s="40"/>
      <c r="G965" s="40"/>
    </row>
    <row r="966">
      <c r="A966" s="37" t="s">
        <v>5458</v>
      </c>
      <c r="B966" s="40" t="str">
        <f t="shared" si="1"/>
        <v>[493]</v>
      </c>
      <c r="C966" s="38" t="str">
        <f t="shared" si="2"/>
        <v/>
      </c>
      <c r="D966" s="38" t="s">
        <v>5458</v>
      </c>
      <c r="E966" s="38" t="s">
        <v>28</v>
      </c>
      <c r="F966" s="40"/>
      <c r="G966" s="40"/>
    </row>
    <row r="967">
      <c r="A967" s="37" t="s">
        <v>1878</v>
      </c>
      <c r="B967" s="38" t="str">
        <f t="shared" si="1"/>
        <v/>
      </c>
      <c r="C967" s="40" t="str">
        <f t="shared" si="2"/>
        <v>Jasper Water Grid</v>
      </c>
      <c r="D967" s="38" t="s">
        <v>28</v>
      </c>
      <c r="E967" s="38" t="s">
        <v>1878</v>
      </c>
      <c r="F967" s="40"/>
      <c r="G967" s="40"/>
    </row>
    <row r="968">
      <c r="A968" s="37" t="s">
        <v>5459</v>
      </c>
      <c r="B968" s="40" t="str">
        <f t="shared" si="1"/>
        <v>[494]</v>
      </c>
      <c r="C968" s="38" t="str">
        <f t="shared" si="2"/>
        <v/>
      </c>
      <c r="D968" s="38" t="s">
        <v>5459</v>
      </c>
      <c r="E968" s="38" t="s">
        <v>28</v>
      </c>
      <c r="F968" s="40"/>
      <c r="G968" s="40"/>
    </row>
    <row r="969">
      <c r="A969" s="37" t="s">
        <v>1878</v>
      </c>
      <c r="B969" s="38" t="str">
        <f t="shared" si="1"/>
        <v/>
      </c>
      <c r="C969" s="40" t="str">
        <f t="shared" si="2"/>
        <v>Jasper Water Grid</v>
      </c>
      <c r="D969" s="38" t="s">
        <v>28</v>
      </c>
      <c r="E969" s="38" t="s">
        <v>1878</v>
      </c>
      <c r="F969" s="40"/>
      <c r="G969" s="40"/>
    </row>
    <row r="970">
      <c r="A970" s="37" t="s">
        <v>5460</v>
      </c>
      <c r="B970" s="40" t="str">
        <f t="shared" si="1"/>
        <v>[495]</v>
      </c>
      <c r="C970" s="38" t="str">
        <f t="shared" si="2"/>
        <v/>
      </c>
      <c r="D970" s="38" t="s">
        <v>5460</v>
      </c>
      <c r="E970" s="38" t="s">
        <v>28</v>
      </c>
      <c r="F970" s="40"/>
      <c r="G970" s="40"/>
    </row>
    <row r="971">
      <c r="A971" s="37" t="s">
        <v>1775</v>
      </c>
      <c r="B971" s="38" t="str">
        <f t="shared" si="1"/>
        <v/>
      </c>
      <c r="C971" s="40" t="str">
        <f t="shared" si="2"/>
        <v>Beryl Water Grid</v>
      </c>
      <c r="D971" s="38" t="s">
        <v>28</v>
      </c>
      <c r="E971" s="38" t="s">
        <v>1775</v>
      </c>
      <c r="F971" s="40"/>
      <c r="G971" s="40"/>
    </row>
    <row r="972">
      <c r="A972" s="37" t="s">
        <v>5461</v>
      </c>
      <c r="B972" s="40" t="str">
        <f t="shared" si="1"/>
        <v>[496]</v>
      </c>
      <c r="C972" s="38" t="str">
        <f t="shared" si="2"/>
        <v/>
      </c>
      <c r="D972" s="38" t="s">
        <v>5461</v>
      </c>
      <c r="E972" s="38" t="s">
        <v>28</v>
      </c>
      <c r="F972" s="40"/>
      <c r="G972" s="40"/>
    </row>
    <row r="973">
      <c r="A973" s="37" t="s">
        <v>1775</v>
      </c>
      <c r="B973" s="38" t="str">
        <f t="shared" si="1"/>
        <v/>
      </c>
      <c r="C973" s="40" t="str">
        <f t="shared" si="2"/>
        <v>Beryl Water Grid</v>
      </c>
      <c r="D973" s="38" t="s">
        <v>28</v>
      </c>
      <c r="E973" s="38" t="s">
        <v>1775</v>
      </c>
      <c r="F973" s="40"/>
      <c r="G973" s="40"/>
    </row>
    <row r="974">
      <c r="A974" s="37" t="s">
        <v>5462</v>
      </c>
      <c r="B974" s="40" t="str">
        <f t="shared" si="1"/>
        <v>[497]</v>
      </c>
      <c r="C974" s="38" t="str">
        <f t="shared" si="2"/>
        <v/>
      </c>
      <c r="D974" s="38" t="s">
        <v>5462</v>
      </c>
      <c r="E974" s="38" t="s">
        <v>28</v>
      </c>
      <c r="F974" s="40"/>
      <c r="G974" s="40"/>
    </row>
    <row r="975">
      <c r="A975" s="37" t="s">
        <v>1903</v>
      </c>
      <c r="B975" s="38" t="str">
        <f t="shared" si="1"/>
        <v/>
      </c>
      <c r="C975" s="40" t="str">
        <f t="shared" si="2"/>
        <v>North Obsidia Water Grid</v>
      </c>
      <c r="D975" s="38" t="s">
        <v>28</v>
      </c>
      <c r="E975" s="38" t="s">
        <v>1903</v>
      </c>
      <c r="F975" s="40"/>
      <c r="G975" s="40"/>
    </row>
    <row r="976">
      <c r="A976" s="37" t="s">
        <v>5463</v>
      </c>
      <c r="B976" s="40" t="str">
        <f t="shared" si="1"/>
        <v>[498]</v>
      </c>
      <c r="C976" s="38" t="str">
        <f t="shared" si="2"/>
        <v/>
      </c>
      <c r="D976" s="38" t="s">
        <v>5463</v>
      </c>
      <c r="E976" s="38" t="s">
        <v>28</v>
      </c>
      <c r="F976" s="40"/>
      <c r="G976" s="40"/>
    </row>
    <row r="977">
      <c r="A977" s="37" t="s">
        <v>1791</v>
      </c>
      <c r="B977" s="38" t="str">
        <f t="shared" si="1"/>
        <v/>
      </c>
      <c r="C977" s="40" t="str">
        <f t="shared" si="2"/>
        <v>Central Obsidia Water Grid</v>
      </c>
      <c r="D977" s="38" t="s">
        <v>28</v>
      </c>
      <c r="E977" s="38" t="s">
        <v>1791</v>
      </c>
      <c r="F977" s="40"/>
      <c r="G977" s="40"/>
    </row>
    <row r="978">
      <c r="A978" s="37" t="s">
        <v>5464</v>
      </c>
      <c r="B978" s="40" t="str">
        <f t="shared" si="1"/>
        <v>[499]</v>
      </c>
      <c r="C978" s="38" t="str">
        <f t="shared" si="2"/>
        <v/>
      </c>
      <c r="D978" s="38" t="s">
        <v>5464</v>
      </c>
      <c r="E978" s="38" t="s">
        <v>28</v>
      </c>
      <c r="F978" s="40"/>
      <c r="G978" s="40"/>
    </row>
    <row r="979">
      <c r="A979" s="37" t="s">
        <v>1906</v>
      </c>
      <c r="B979" s="38" t="str">
        <f t="shared" si="1"/>
        <v/>
      </c>
      <c r="C979" s="40" t="str">
        <f t="shared" si="2"/>
        <v>Onyx Water Grid</v>
      </c>
      <c r="D979" s="38" t="s">
        <v>28</v>
      </c>
      <c r="E979" s="38" t="s">
        <v>1906</v>
      </c>
      <c r="F979" s="40"/>
      <c r="G979" s="40"/>
    </row>
    <row r="980">
      <c r="A980" s="37" t="s">
        <v>5465</v>
      </c>
      <c r="B980" s="40" t="str">
        <f t="shared" si="1"/>
        <v>[500]</v>
      </c>
      <c r="C980" s="38" t="str">
        <f t="shared" si="2"/>
        <v/>
      </c>
      <c r="D980" s="38" t="s">
        <v>5465</v>
      </c>
      <c r="E980" s="38" t="s">
        <v>28</v>
      </c>
      <c r="F980" s="40"/>
      <c r="G980" s="40"/>
    </row>
    <row r="981">
      <c r="A981" s="37" t="s">
        <v>1844</v>
      </c>
      <c r="B981" s="38" t="str">
        <f t="shared" si="1"/>
        <v/>
      </c>
      <c r="C981" s="40" t="str">
        <f t="shared" si="2"/>
        <v>Coral Water Grid</v>
      </c>
      <c r="D981" s="38" t="s">
        <v>28</v>
      </c>
      <c r="E981" s="38" t="s">
        <v>1844</v>
      </c>
      <c r="F981" s="40"/>
      <c r="G981" s="40"/>
    </row>
    <row r="982">
      <c r="A982" s="37" t="s">
        <v>5466</v>
      </c>
      <c r="B982" s="40" t="str">
        <f t="shared" si="1"/>
        <v>[501]</v>
      </c>
      <c r="C982" s="38" t="str">
        <f t="shared" si="2"/>
        <v/>
      </c>
      <c r="D982" s="38" t="s">
        <v>5466</v>
      </c>
      <c r="E982" s="38" t="s">
        <v>28</v>
      </c>
      <c r="F982" s="40"/>
      <c r="G982" s="40"/>
    </row>
    <row r="983">
      <c r="A983" s="37" t="s">
        <v>1908</v>
      </c>
      <c r="B983" s="38" t="str">
        <f t="shared" si="1"/>
        <v/>
      </c>
      <c r="C983" s="40" t="str">
        <f t="shared" si="2"/>
        <v>Opal Water Grid</v>
      </c>
      <c r="D983" s="38" t="s">
        <v>28</v>
      </c>
      <c r="E983" s="38" t="s">
        <v>1908</v>
      </c>
      <c r="F983" s="40"/>
      <c r="G983" s="40"/>
    </row>
    <row r="984">
      <c r="A984" s="37" t="s">
        <v>5467</v>
      </c>
      <c r="B984" s="40" t="str">
        <f t="shared" si="1"/>
        <v>[502]</v>
      </c>
      <c r="C984" s="38" t="str">
        <f t="shared" si="2"/>
        <v/>
      </c>
      <c r="D984" s="38" t="s">
        <v>5467</v>
      </c>
      <c r="E984" s="38" t="s">
        <v>28</v>
      </c>
      <c r="F984" s="40"/>
      <c r="G984" s="40"/>
    </row>
    <row r="985">
      <c r="A985" s="37" t="s">
        <v>1911</v>
      </c>
      <c r="B985" s="38" t="str">
        <f t="shared" si="1"/>
        <v/>
      </c>
      <c r="C985" s="40" t="str">
        <f t="shared" si="2"/>
        <v>Peridot Water Grid</v>
      </c>
      <c r="D985" s="38" t="s">
        <v>28</v>
      </c>
      <c r="E985" s="38" t="s">
        <v>1911</v>
      </c>
      <c r="F985" s="40"/>
      <c r="G985" s="40"/>
    </row>
    <row r="986">
      <c r="A986" s="37" t="s">
        <v>5468</v>
      </c>
      <c r="B986" s="40" t="str">
        <f t="shared" si="1"/>
        <v>[503]</v>
      </c>
      <c r="C986" s="38" t="str">
        <f t="shared" si="2"/>
        <v/>
      </c>
      <c r="D986" s="38" t="s">
        <v>5468</v>
      </c>
      <c r="E986" s="38" t="s">
        <v>28</v>
      </c>
      <c r="F986" s="40"/>
      <c r="G986" s="40"/>
    </row>
    <row r="987">
      <c r="A987" s="37" t="s">
        <v>1890</v>
      </c>
      <c r="B987" s="38" t="str">
        <f t="shared" si="1"/>
        <v/>
      </c>
      <c r="C987" s="40" t="str">
        <f t="shared" si="2"/>
        <v>Lapis Water Grid</v>
      </c>
      <c r="D987" s="38" t="s">
        <v>28</v>
      </c>
      <c r="E987" s="38" t="s">
        <v>1890</v>
      </c>
      <c r="F987" s="40"/>
      <c r="G987" s="40"/>
    </row>
    <row r="988">
      <c r="A988" s="37" t="s">
        <v>5469</v>
      </c>
      <c r="B988" s="40" t="str">
        <f t="shared" si="1"/>
        <v>[504]</v>
      </c>
      <c r="C988" s="38" t="str">
        <f t="shared" si="2"/>
        <v/>
      </c>
      <c r="D988" s="38" t="s">
        <v>5469</v>
      </c>
      <c r="E988" s="38" t="s">
        <v>28</v>
      </c>
      <c r="F988" s="40"/>
      <c r="G988" s="40"/>
    </row>
    <row r="989">
      <c r="A989" s="37" t="s">
        <v>1878</v>
      </c>
      <c r="B989" s="38" t="str">
        <f t="shared" si="1"/>
        <v/>
      </c>
      <c r="C989" s="40" t="str">
        <f t="shared" si="2"/>
        <v>Jasper Water Grid</v>
      </c>
      <c r="D989" s="38" t="s">
        <v>28</v>
      </c>
      <c r="E989" s="38" t="s">
        <v>1878</v>
      </c>
      <c r="F989" s="40"/>
      <c r="G989" s="40"/>
    </row>
    <row r="990">
      <c r="A990" s="37" t="s">
        <v>5470</v>
      </c>
      <c r="B990" s="40" t="str">
        <f t="shared" si="1"/>
        <v>[505]</v>
      </c>
      <c r="C990" s="38" t="str">
        <f t="shared" si="2"/>
        <v/>
      </c>
      <c r="D990" s="38" t="s">
        <v>5470</v>
      </c>
      <c r="E990" s="38" t="s">
        <v>28</v>
      </c>
      <c r="F990" s="40"/>
      <c r="G990" s="40"/>
    </row>
    <row r="991">
      <c r="A991" s="37" t="s">
        <v>1775</v>
      </c>
      <c r="B991" s="38" t="str">
        <f t="shared" si="1"/>
        <v/>
      </c>
      <c r="C991" s="40" t="str">
        <f t="shared" si="2"/>
        <v>Beryl Water Grid</v>
      </c>
      <c r="D991" s="38" t="s">
        <v>28</v>
      </c>
      <c r="E991" s="38" t="s">
        <v>1775</v>
      </c>
      <c r="F991" s="40"/>
      <c r="G991" s="40"/>
    </row>
    <row r="992">
      <c r="A992" s="37" t="s">
        <v>5471</v>
      </c>
      <c r="B992" s="40" t="str">
        <f t="shared" si="1"/>
        <v>[506]</v>
      </c>
      <c r="C992" s="38" t="str">
        <f t="shared" si="2"/>
        <v/>
      </c>
      <c r="D992" s="38" t="s">
        <v>5471</v>
      </c>
      <c r="E992" s="38" t="s">
        <v>28</v>
      </c>
      <c r="F992" s="40"/>
      <c r="G992" s="40"/>
    </row>
    <row r="993">
      <c r="A993" s="37" t="s">
        <v>2542</v>
      </c>
      <c r="B993" s="38" t="str">
        <f t="shared" si="1"/>
        <v/>
      </c>
      <c r="C993" s="40" t="str">
        <f t="shared" si="2"/>
        <v>Voclain Estate</v>
      </c>
      <c r="D993" s="38" t="s">
        <v>28</v>
      </c>
      <c r="E993" s="38" t="s">
        <v>2542</v>
      </c>
      <c r="F993" s="40"/>
      <c r="G993" s="40"/>
    </row>
    <row r="994">
      <c r="A994" s="37" t="s">
        <v>5472</v>
      </c>
      <c r="B994" s="40" t="str">
        <f t="shared" si="1"/>
        <v>[507]</v>
      </c>
      <c r="C994" s="38" t="str">
        <f t="shared" si="2"/>
        <v/>
      </c>
      <c r="D994" s="38" t="s">
        <v>5472</v>
      </c>
      <c r="E994" s="38" t="s">
        <v>28</v>
      </c>
      <c r="F994" s="40"/>
      <c r="G994" s="40"/>
    </row>
    <row r="995">
      <c r="A995" s="37" t="s">
        <v>797</v>
      </c>
      <c r="B995" s="38" t="str">
        <f t="shared" si="1"/>
        <v/>
      </c>
      <c r="C995" s="40" t="str">
        <f t="shared" si="2"/>
        <v>Iolia Valley</v>
      </c>
      <c r="D995" s="38" t="s">
        <v>28</v>
      </c>
      <c r="E995" s="38" t="s">
        <v>797</v>
      </c>
      <c r="F995" s="40"/>
      <c r="G995" s="40"/>
    </row>
    <row r="996">
      <c r="A996" s="37" t="s">
        <v>5473</v>
      </c>
      <c r="B996" s="40" t="str">
        <f t="shared" si="1"/>
        <v>[508]</v>
      </c>
      <c r="C996" s="38" t="str">
        <f t="shared" si="2"/>
        <v/>
      </c>
      <c r="D996" s="38" t="s">
        <v>5473</v>
      </c>
      <c r="E996" s="38" t="s">
        <v>28</v>
      </c>
      <c r="F996" s="40"/>
      <c r="G996" s="40"/>
    </row>
    <row r="997">
      <c r="A997" s="37" t="s">
        <v>4616</v>
      </c>
      <c r="B997" s="38" t="str">
        <f t="shared" si="1"/>
        <v/>
      </c>
      <c r="C997" s="40" t="str">
        <f t="shared" si="2"/>
        <v>Fiore Mansion</v>
      </c>
      <c r="D997" s="38" t="s">
        <v>28</v>
      </c>
      <c r="E997" s="38" t="s">
        <v>4616</v>
      </c>
      <c r="F997" s="40"/>
      <c r="G997" s="40"/>
    </row>
    <row r="998">
      <c r="A998" s="37" t="s">
        <v>5474</v>
      </c>
      <c r="B998" s="40" t="str">
        <f t="shared" si="1"/>
        <v>[509]</v>
      </c>
      <c r="C998" s="38" t="str">
        <f t="shared" si="2"/>
        <v/>
      </c>
      <c r="D998" s="38" t="s">
        <v>5474</v>
      </c>
      <c r="E998" s="38" t="s">
        <v>28</v>
      </c>
      <c r="F998" s="40"/>
      <c r="G998" s="40"/>
    </row>
    <row r="999">
      <c r="A999" s="37" t="s">
        <v>4616</v>
      </c>
      <c r="B999" s="38" t="str">
        <f t="shared" si="1"/>
        <v/>
      </c>
      <c r="C999" s="40" t="str">
        <f t="shared" si="2"/>
        <v>Fiore Mansion</v>
      </c>
      <c r="D999" s="38" t="s">
        <v>28</v>
      </c>
      <c r="E999" s="38" t="s">
        <v>4616</v>
      </c>
      <c r="F999" s="40"/>
      <c r="G999" s="40"/>
    </row>
    <row r="1000">
      <c r="A1000" s="37" t="s">
        <v>5475</v>
      </c>
      <c r="B1000" s="40" t="str">
        <f t="shared" si="1"/>
        <v>[510]</v>
      </c>
      <c r="C1000" s="38" t="str">
        <f t="shared" si="2"/>
        <v/>
      </c>
      <c r="D1000" s="38" t="s">
        <v>5475</v>
      </c>
      <c r="E1000" s="38" t="s">
        <v>28</v>
      </c>
      <c r="F1000" s="40"/>
      <c r="G1000" s="40"/>
    </row>
    <row r="1001">
      <c r="A1001" s="37" t="s">
        <v>2270</v>
      </c>
      <c r="B1001" s="38" t="str">
        <f t="shared" si="1"/>
        <v/>
      </c>
      <c r="C1001" s="40" t="str">
        <f t="shared" si="2"/>
        <v>REMOVED</v>
      </c>
      <c r="D1001" s="38" t="s">
        <v>28</v>
      </c>
      <c r="E1001" s="38" t="s">
        <v>2270</v>
      </c>
      <c r="F1001" s="40"/>
      <c r="G1001" s="40"/>
    </row>
    <row r="1002">
      <c r="A1002" s="37" t="s">
        <v>5476</v>
      </c>
      <c r="B1002" s="40" t="str">
        <f t="shared" si="1"/>
        <v>[511]</v>
      </c>
      <c r="C1002" s="38" t="str">
        <f t="shared" si="2"/>
        <v/>
      </c>
      <c r="D1002" s="38" t="s">
        <v>5476</v>
      </c>
      <c r="E1002" s="38" t="s">
        <v>28</v>
      </c>
      <c r="F1002" s="40"/>
      <c r="G1002" s="40"/>
    </row>
    <row r="1003">
      <c r="A1003" s="37" t="s">
        <v>2270</v>
      </c>
      <c r="B1003" s="38" t="str">
        <f t="shared" si="1"/>
        <v/>
      </c>
      <c r="C1003" s="40" t="str">
        <f t="shared" si="2"/>
        <v>REMOVED</v>
      </c>
      <c r="D1003" s="38" t="s">
        <v>28</v>
      </c>
      <c r="E1003" s="38" t="s">
        <v>2270</v>
      </c>
      <c r="F1003" s="40"/>
      <c r="G1003" s="40"/>
    </row>
    <row r="1004">
      <c r="A1004" s="37" t="s">
        <v>5477</v>
      </c>
      <c r="B1004" s="40" t="str">
        <f t="shared" si="1"/>
        <v>[512]</v>
      </c>
      <c r="C1004" s="38" t="str">
        <f t="shared" si="2"/>
        <v/>
      </c>
      <c r="D1004" s="38" t="s">
        <v>5477</v>
      </c>
      <c r="E1004" s="38" t="s">
        <v>28</v>
      </c>
      <c r="F1004" s="40"/>
      <c r="G1004" s="40"/>
    </row>
    <row r="1005">
      <c r="A1005" s="37" t="s">
        <v>1854</v>
      </c>
      <c r="B1005" s="38" t="str">
        <f t="shared" si="1"/>
        <v/>
      </c>
      <c r="C1005" s="40" t="str">
        <f t="shared" si="2"/>
        <v>Grand Stairway B3F</v>
      </c>
      <c r="D1005" s="38" t="s">
        <v>28</v>
      </c>
      <c r="E1005" s="38" t="s">
        <v>1854</v>
      </c>
      <c r="F1005" s="40"/>
      <c r="G1005" s="40"/>
    </row>
    <row r="1006">
      <c r="A1006" s="37" t="s">
        <v>5478</v>
      </c>
      <c r="B1006" s="40" t="str">
        <f t="shared" si="1"/>
        <v>[513]</v>
      </c>
      <c r="C1006" s="38" t="str">
        <f t="shared" si="2"/>
        <v/>
      </c>
      <c r="D1006" s="38" t="s">
        <v>5478</v>
      </c>
      <c r="E1006" s="38" t="s">
        <v>28</v>
      </c>
      <c r="F1006" s="40"/>
      <c r="G1006" s="40"/>
    </row>
    <row r="1007">
      <c r="A1007" s="37" t="s">
        <v>79</v>
      </c>
      <c r="B1007" s="38" t="str">
        <f t="shared" si="1"/>
        <v/>
      </c>
      <c r="C1007" s="40" t="str">
        <f t="shared" si="2"/>
        <v>Opal Ward</v>
      </c>
      <c r="D1007" s="38" t="s">
        <v>28</v>
      </c>
      <c r="E1007" s="38" t="s">
        <v>79</v>
      </c>
      <c r="F1007" s="40"/>
      <c r="G1007" s="40"/>
    </row>
    <row r="1008">
      <c r="A1008" s="37" t="s">
        <v>5479</v>
      </c>
      <c r="B1008" s="40" t="str">
        <f t="shared" si="1"/>
        <v>[516]</v>
      </c>
      <c r="C1008" s="38" t="str">
        <f t="shared" si="2"/>
        <v/>
      </c>
      <c r="D1008" s="38" t="s">
        <v>5479</v>
      </c>
      <c r="E1008" s="38" t="s">
        <v>28</v>
      </c>
      <c r="F1008" s="40"/>
      <c r="G1008" s="40"/>
    </row>
    <row r="1009">
      <c r="A1009" s="37" t="s">
        <v>4801</v>
      </c>
      <c r="B1009" s="38" t="str">
        <f t="shared" si="1"/>
        <v/>
      </c>
      <c r="C1009" s="40" t="str">
        <f t="shared" si="2"/>
        <v>Onyx Trainers' School 3F</v>
      </c>
      <c r="D1009" s="38" t="s">
        <v>28</v>
      </c>
      <c r="E1009" s="38" t="s">
        <v>4801</v>
      </c>
      <c r="F1009" s="40"/>
      <c r="G1009" s="40"/>
    </row>
    <row r="1010">
      <c r="A1010" s="37" t="s">
        <v>5480</v>
      </c>
      <c r="B1010" s="40" t="str">
        <f t="shared" si="1"/>
        <v>[517]</v>
      </c>
      <c r="C1010" s="38" t="str">
        <f t="shared" si="2"/>
        <v/>
      </c>
      <c r="D1010" s="38" t="s">
        <v>5480</v>
      </c>
      <c r="E1010" s="38" t="s">
        <v>28</v>
      </c>
      <c r="F1010" s="40"/>
      <c r="G1010" s="40"/>
    </row>
    <row r="1011">
      <c r="A1011" s="37" t="s">
        <v>4804</v>
      </c>
      <c r="B1011" s="38" t="str">
        <f t="shared" si="1"/>
        <v/>
      </c>
      <c r="C1011" s="40" t="str">
        <f t="shared" si="2"/>
        <v>The Spyce</v>
      </c>
      <c r="D1011" s="38" t="s">
        <v>28</v>
      </c>
      <c r="E1011" s="38" t="s">
        <v>4804</v>
      </c>
      <c r="F1011" s="40"/>
      <c r="G1011" s="40"/>
    </row>
    <row r="1012">
      <c r="A1012" s="37" t="s">
        <v>5481</v>
      </c>
      <c r="B1012" s="40" t="str">
        <f t="shared" si="1"/>
        <v>[519]</v>
      </c>
      <c r="C1012" s="38" t="str">
        <f t="shared" si="2"/>
        <v/>
      </c>
      <c r="D1012" s="38" t="s">
        <v>5481</v>
      </c>
      <c r="E1012" s="38" t="s">
        <v>28</v>
      </c>
      <c r="F1012" s="40"/>
      <c r="G1012" s="40"/>
    </row>
    <row r="1013">
      <c r="A1013" s="37" t="s">
        <v>79</v>
      </c>
      <c r="B1013" s="38" t="str">
        <f t="shared" si="1"/>
        <v/>
      </c>
      <c r="C1013" s="40" t="str">
        <f t="shared" si="2"/>
        <v>Opal Ward</v>
      </c>
      <c r="D1013" s="38" t="s">
        <v>28</v>
      </c>
      <c r="E1013" s="38" t="s">
        <v>79</v>
      </c>
      <c r="F1013" s="40"/>
      <c r="G1013" s="40"/>
    </row>
    <row r="1014">
      <c r="A1014" s="37" t="s">
        <v>5482</v>
      </c>
      <c r="B1014" s="40" t="str">
        <f t="shared" si="1"/>
        <v>[520]</v>
      </c>
      <c r="C1014" s="38" t="str">
        <f t="shared" si="2"/>
        <v/>
      </c>
      <c r="D1014" s="38" t="s">
        <v>5482</v>
      </c>
      <c r="E1014" s="38" t="s">
        <v>28</v>
      </c>
      <c r="F1014" s="40"/>
      <c r="G1014" s="40"/>
    </row>
    <row r="1015">
      <c r="A1015" s="37" t="s">
        <v>199</v>
      </c>
      <c r="B1015" s="38" t="str">
        <f t="shared" si="1"/>
        <v/>
      </c>
      <c r="C1015" s="40" t="str">
        <f t="shared" si="2"/>
        <v>Obsidia Ward</v>
      </c>
      <c r="D1015" s="38" t="s">
        <v>28</v>
      </c>
      <c r="E1015" s="38" t="s">
        <v>199</v>
      </c>
      <c r="F1015" s="40"/>
      <c r="G1015" s="40"/>
    </row>
    <row r="1016">
      <c r="A1016" s="37" t="s">
        <v>5483</v>
      </c>
      <c r="B1016" s="40" t="str">
        <f t="shared" si="1"/>
        <v>[521]</v>
      </c>
      <c r="C1016" s="38" t="str">
        <f t="shared" si="2"/>
        <v/>
      </c>
      <c r="D1016" s="38" t="s">
        <v>5483</v>
      </c>
      <c r="E1016" s="38" t="s">
        <v>28</v>
      </c>
      <c r="F1016" s="40"/>
      <c r="G1016" s="40"/>
    </row>
    <row r="1017">
      <c r="A1017" s="37" t="s">
        <v>264</v>
      </c>
      <c r="B1017" s="38" t="str">
        <f t="shared" si="1"/>
        <v/>
      </c>
      <c r="C1017" s="40" t="str">
        <f t="shared" si="2"/>
        <v>Onyx Ward</v>
      </c>
      <c r="D1017" s="38" t="s">
        <v>28</v>
      </c>
      <c r="E1017" s="38" t="s">
        <v>264</v>
      </c>
      <c r="F1017" s="40"/>
      <c r="G1017" s="40"/>
    </row>
    <row r="1018">
      <c r="A1018" s="37" t="s">
        <v>5484</v>
      </c>
      <c r="B1018" s="40" t="str">
        <f t="shared" si="1"/>
        <v>[522]</v>
      </c>
      <c r="C1018" s="38" t="str">
        <f t="shared" si="2"/>
        <v/>
      </c>
      <c r="D1018" s="38" t="s">
        <v>5484</v>
      </c>
      <c r="E1018" s="38" t="s">
        <v>28</v>
      </c>
      <c r="F1018" s="40"/>
      <c r="G1018" s="40"/>
    </row>
    <row r="1019">
      <c r="A1019" s="37" t="s">
        <v>167</v>
      </c>
      <c r="B1019" s="38" t="str">
        <f t="shared" si="1"/>
        <v/>
      </c>
      <c r="C1019" s="40" t="str">
        <f t="shared" si="2"/>
        <v>Peridot Ward</v>
      </c>
      <c r="D1019" s="38" t="s">
        <v>28</v>
      </c>
      <c r="E1019" s="38" t="s">
        <v>167</v>
      </c>
      <c r="F1019" s="40"/>
      <c r="G1019" s="40"/>
    </row>
    <row r="1020">
      <c r="A1020" s="37" t="s">
        <v>5485</v>
      </c>
      <c r="B1020" s="40" t="str">
        <f t="shared" si="1"/>
        <v>[523]</v>
      </c>
      <c r="C1020" s="38" t="str">
        <f t="shared" si="2"/>
        <v/>
      </c>
      <c r="D1020" s="38" t="s">
        <v>5485</v>
      </c>
      <c r="E1020" s="38" t="s">
        <v>28</v>
      </c>
      <c r="F1020" s="40"/>
      <c r="G1020" s="40"/>
    </row>
    <row r="1021">
      <c r="A1021" s="37" t="s">
        <v>308</v>
      </c>
      <c r="B1021" s="38" t="str">
        <f t="shared" si="1"/>
        <v/>
      </c>
      <c r="C1021" s="40" t="str">
        <f t="shared" si="2"/>
        <v>Jasper Ward</v>
      </c>
      <c r="D1021" s="38" t="s">
        <v>28</v>
      </c>
      <c r="E1021" s="38" t="s">
        <v>308</v>
      </c>
      <c r="F1021" s="40"/>
      <c r="G1021" s="40"/>
    </row>
    <row r="1022">
      <c r="A1022" s="37" t="s">
        <v>5486</v>
      </c>
      <c r="B1022" s="40" t="str">
        <f t="shared" si="1"/>
        <v>[524]</v>
      </c>
      <c r="C1022" s="38" t="str">
        <f t="shared" si="2"/>
        <v/>
      </c>
      <c r="D1022" s="38" t="s">
        <v>5486</v>
      </c>
      <c r="E1022" s="38" t="s">
        <v>28</v>
      </c>
      <c r="F1022" s="40"/>
      <c r="G1022" s="40"/>
    </row>
    <row r="1023">
      <c r="A1023" s="37" t="s">
        <v>418</v>
      </c>
      <c r="B1023" s="38" t="str">
        <f t="shared" si="1"/>
        <v/>
      </c>
      <c r="C1023" s="40" t="str">
        <f t="shared" si="2"/>
        <v>Lapis Ward</v>
      </c>
      <c r="D1023" s="38" t="s">
        <v>28</v>
      </c>
      <c r="E1023" s="38" t="s">
        <v>418</v>
      </c>
      <c r="F1023" s="40"/>
      <c r="G1023" s="40"/>
    </row>
    <row r="1024">
      <c r="A1024" s="37" t="s">
        <v>5487</v>
      </c>
      <c r="B1024" s="40" t="str">
        <f t="shared" si="1"/>
        <v>[525]</v>
      </c>
      <c r="C1024" s="38" t="str">
        <f t="shared" si="2"/>
        <v/>
      </c>
      <c r="D1024" s="38" t="s">
        <v>5487</v>
      </c>
      <c r="E1024" s="38" t="s">
        <v>28</v>
      </c>
      <c r="F1024" s="40"/>
      <c r="G1024" s="40"/>
    </row>
    <row r="1025">
      <c r="A1025" s="37" t="s">
        <v>391</v>
      </c>
      <c r="B1025" s="38" t="str">
        <f t="shared" si="1"/>
        <v/>
      </c>
      <c r="C1025" s="40" t="str">
        <f t="shared" si="2"/>
        <v>Beryl Ward</v>
      </c>
      <c r="D1025" s="38" t="s">
        <v>28</v>
      </c>
      <c r="E1025" s="38" t="s">
        <v>391</v>
      </c>
      <c r="F1025" s="40"/>
      <c r="G1025" s="40"/>
    </row>
    <row r="1026">
      <c r="A1026" s="37" t="s">
        <v>5488</v>
      </c>
      <c r="B1026" s="40" t="str">
        <f t="shared" si="1"/>
        <v>[526]</v>
      </c>
      <c r="C1026" s="38" t="str">
        <f t="shared" si="2"/>
        <v/>
      </c>
      <c r="D1026" s="38" t="s">
        <v>5488</v>
      </c>
      <c r="E1026" s="38" t="s">
        <v>28</v>
      </c>
      <c r="F1026" s="40"/>
      <c r="G1026" s="40"/>
    </row>
    <row r="1027">
      <c r="A1027" s="37" t="s">
        <v>257</v>
      </c>
      <c r="B1027" s="38" t="str">
        <f t="shared" si="1"/>
        <v/>
      </c>
      <c r="C1027" s="40" t="str">
        <f t="shared" si="2"/>
        <v>Coral Ward</v>
      </c>
      <c r="D1027" s="38" t="s">
        <v>28</v>
      </c>
      <c r="E1027" s="38" t="s">
        <v>257</v>
      </c>
      <c r="F1027" s="40"/>
      <c r="G1027" s="40"/>
    </row>
    <row r="1028">
      <c r="A1028" s="37" t="s">
        <v>5489</v>
      </c>
      <c r="B1028" s="40" t="str">
        <f t="shared" si="1"/>
        <v>[527]</v>
      </c>
      <c r="C1028" s="38" t="str">
        <f t="shared" si="2"/>
        <v/>
      </c>
      <c r="D1028" s="38" t="s">
        <v>5489</v>
      </c>
      <c r="E1028" s="38" t="s">
        <v>28</v>
      </c>
      <c r="F1028" s="40"/>
      <c r="G1028" s="40"/>
    </row>
    <row r="1029">
      <c r="A1029" s="37" t="s">
        <v>3874</v>
      </c>
      <c r="B1029" s="38" t="str">
        <f t="shared" si="1"/>
        <v/>
      </c>
      <c r="C1029" s="40" t="str">
        <f t="shared" si="2"/>
        <v>North Obsidia Ward</v>
      </c>
      <c r="D1029" s="38" t="s">
        <v>28</v>
      </c>
      <c r="E1029" s="38" t="s">
        <v>3874</v>
      </c>
      <c r="F1029" s="40"/>
      <c r="G1029" s="40"/>
    </row>
    <row r="1030">
      <c r="A1030" s="37" t="s">
        <v>5490</v>
      </c>
      <c r="B1030" s="40" t="str">
        <f t="shared" si="1"/>
        <v>[528]</v>
      </c>
      <c r="C1030" s="38" t="str">
        <f t="shared" si="2"/>
        <v/>
      </c>
      <c r="D1030" s="38" t="s">
        <v>5490</v>
      </c>
      <c r="E1030" s="38" t="s">
        <v>28</v>
      </c>
      <c r="F1030" s="40"/>
      <c r="G1030" s="40"/>
    </row>
    <row r="1031">
      <c r="A1031" s="37" t="s">
        <v>4175</v>
      </c>
      <c r="B1031" s="38" t="str">
        <f t="shared" si="1"/>
        <v/>
      </c>
      <c r="C1031" s="40" t="str">
        <f t="shared" si="2"/>
        <v>South Obsidia Ward</v>
      </c>
      <c r="D1031" s="38" t="s">
        <v>28</v>
      </c>
      <c r="E1031" s="38" t="s">
        <v>4175</v>
      </c>
      <c r="F1031" s="40"/>
      <c r="G1031" s="40"/>
    </row>
    <row r="1032">
      <c r="A1032" s="37" t="s">
        <v>5491</v>
      </c>
      <c r="B1032" s="40" t="str">
        <f t="shared" si="1"/>
        <v>[529]</v>
      </c>
      <c r="C1032" s="38" t="str">
        <f t="shared" si="2"/>
        <v/>
      </c>
      <c r="D1032" s="38" t="s">
        <v>5491</v>
      </c>
      <c r="E1032" s="38" t="s">
        <v>28</v>
      </c>
      <c r="F1032" s="40"/>
      <c r="G1032" s="40"/>
    </row>
    <row r="1033">
      <c r="A1033" s="37" t="s">
        <v>415</v>
      </c>
      <c r="B1033" s="38" t="str">
        <f t="shared" si="1"/>
        <v/>
      </c>
      <c r="C1033" s="40" t="str">
        <f t="shared" si="2"/>
        <v>North Obsidia Alleyway</v>
      </c>
      <c r="D1033" s="38" t="s">
        <v>28</v>
      </c>
      <c r="E1033" s="38" t="s">
        <v>415</v>
      </c>
      <c r="F1033" s="40"/>
      <c r="G1033" s="40"/>
    </row>
    <row r="1034">
      <c r="A1034" s="37" t="s">
        <v>5492</v>
      </c>
      <c r="B1034" s="40" t="str">
        <f t="shared" si="1"/>
        <v>[530]</v>
      </c>
      <c r="C1034" s="38" t="str">
        <f t="shared" si="2"/>
        <v/>
      </c>
      <c r="D1034" s="38" t="s">
        <v>5492</v>
      </c>
      <c r="E1034" s="38" t="s">
        <v>28</v>
      </c>
      <c r="F1034" s="40"/>
      <c r="G1034" s="40"/>
    </row>
    <row r="1035">
      <c r="A1035" s="37" t="s">
        <v>109</v>
      </c>
      <c r="B1035" s="38" t="str">
        <f t="shared" si="1"/>
        <v/>
      </c>
      <c r="C1035" s="40" t="str">
        <f t="shared" si="2"/>
        <v>Lower Peridot Ward</v>
      </c>
      <c r="D1035" s="38" t="s">
        <v>28</v>
      </c>
      <c r="E1035" s="38" t="s">
        <v>109</v>
      </c>
      <c r="F1035" s="40"/>
      <c r="G1035" s="40"/>
    </row>
    <row r="1036">
      <c r="A1036" s="37" t="s">
        <v>5493</v>
      </c>
      <c r="B1036" s="40" t="str">
        <f t="shared" si="1"/>
        <v>[531]</v>
      </c>
      <c r="C1036" s="38" t="str">
        <f t="shared" si="2"/>
        <v/>
      </c>
      <c r="D1036" s="38" t="s">
        <v>5493</v>
      </c>
      <c r="E1036" s="38" t="s">
        <v>28</v>
      </c>
      <c r="F1036" s="40"/>
      <c r="G1036" s="40"/>
    </row>
    <row r="1037">
      <c r="A1037" s="37" t="s">
        <v>4127</v>
      </c>
      <c r="B1037" s="38" t="str">
        <f t="shared" si="1"/>
        <v/>
      </c>
      <c r="C1037" s="40" t="str">
        <f t="shared" si="2"/>
        <v>South Peridot Alley</v>
      </c>
      <c r="D1037" s="38" t="s">
        <v>28</v>
      </c>
      <c r="E1037" s="38" t="s">
        <v>4127</v>
      </c>
      <c r="F1037" s="40"/>
      <c r="G1037" s="40"/>
    </row>
    <row r="1038">
      <c r="A1038" s="37" t="s">
        <v>5494</v>
      </c>
      <c r="B1038" s="40" t="str">
        <f t="shared" si="1"/>
        <v>[532]</v>
      </c>
      <c r="C1038" s="38" t="str">
        <f t="shared" si="2"/>
        <v/>
      </c>
      <c r="D1038" s="38" t="s">
        <v>5494</v>
      </c>
      <c r="E1038" s="38" t="s">
        <v>28</v>
      </c>
      <c r="F1038" s="40"/>
      <c r="G1038" s="40"/>
    </row>
    <row r="1039">
      <c r="A1039" s="37" t="s">
        <v>182</v>
      </c>
      <c r="B1039" s="38" t="str">
        <f t="shared" si="1"/>
        <v/>
      </c>
      <c r="C1039" s="40" t="str">
        <f t="shared" si="2"/>
        <v>North Peridot Alley</v>
      </c>
      <c r="D1039" s="38" t="s">
        <v>28</v>
      </c>
      <c r="E1039" s="38" t="s">
        <v>182</v>
      </c>
      <c r="F1039" s="40"/>
      <c r="G1039" s="40"/>
    </row>
    <row r="1040">
      <c r="A1040" s="37" t="s">
        <v>5495</v>
      </c>
      <c r="B1040" s="40" t="str">
        <f t="shared" si="1"/>
        <v>[533]</v>
      </c>
      <c r="C1040" s="38" t="str">
        <f t="shared" si="2"/>
        <v/>
      </c>
      <c r="D1040" s="38" t="s">
        <v>5495</v>
      </c>
      <c r="E1040" s="38" t="s">
        <v>28</v>
      </c>
      <c r="F1040" s="40"/>
      <c r="G1040" s="40"/>
    </row>
    <row r="1041">
      <c r="A1041" s="37" t="s">
        <v>4826</v>
      </c>
      <c r="B1041" s="38" t="str">
        <f t="shared" si="1"/>
        <v/>
      </c>
      <c r="C1041" s="40" t="str">
        <f t="shared" si="2"/>
        <v>Malchous Forest</v>
      </c>
      <c r="D1041" s="38" t="s">
        <v>28</v>
      </c>
      <c r="E1041" s="38" t="s">
        <v>4826</v>
      </c>
      <c r="F1041" s="40"/>
      <c r="G1041" s="40"/>
    </row>
    <row r="1042">
      <c r="A1042" s="37" t="s">
        <v>5496</v>
      </c>
      <c r="B1042" s="40" t="str">
        <f t="shared" si="1"/>
        <v>[534]</v>
      </c>
      <c r="C1042" s="38" t="str">
        <f t="shared" si="2"/>
        <v/>
      </c>
      <c r="D1042" s="38" t="s">
        <v>5496</v>
      </c>
      <c r="E1042" s="38" t="s">
        <v>28</v>
      </c>
      <c r="F1042" s="40"/>
      <c r="G1042" s="40"/>
    </row>
    <row r="1043">
      <c r="A1043" s="37" t="s">
        <v>308</v>
      </c>
      <c r="B1043" s="38" t="str">
        <f t="shared" si="1"/>
        <v/>
      </c>
      <c r="C1043" s="40" t="str">
        <f t="shared" si="2"/>
        <v>Jasper Ward</v>
      </c>
      <c r="D1043" s="38" t="s">
        <v>28</v>
      </c>
      <c r="E1043" s="38" t="s">
        <v>308</v>
      </c>
      <c r="F1043" s="40"/>
      <c r="G1043" s="40"/>
    </row>
    <row r="1044">
      <c r="A1044" s="37" t="s">
        <v>5497</v>
      </c>
      <c r="B1044" s="40" t="str">
        <f t="shared" si="1"/>
        <v>[535]</v>
      </c>
      <c r="C1044" s="38" t="str">
        <f t="shared" si="2"/>
        <v/>
      </c>
      <c r="D1044" s="38" t="s">
        <v>5497</v>
      </c>
      <c r="E1044" s="38" t="s">
        <v>28</v>
      </c>
      <c r="F1044" s="40"/>
      <c r="G1044" s="40"/>
    </row>
    <row r="1045">
      <c r="A1045" s="37" t="s">
        <v>308</v>
      </c>
      <c r="B1045" s="38" t="str">
        <f t="shared" si="1"/>
        <v/>
      </c>
      <c r="C1045" s="40" t="str">
        <f t="shared" si="2"/>
        <v>Jasper Ward</v>
      </c>
      <c r="D1045" s="38" t="s">
        <v>28</v>
      </c>
      <c r="E1045" s="38" t="s">
        <v>308</v>
      </c>
      <c r="F1045" s="40"/>
      <c r="G1045" s="40"/>
    </row>
    <row r="1046">
      <c r="A1046" s="37" t="s">
        <v>5498</v>
      </c>
      <c r="B1046" s="40" t="str">
        <f t="shared" si="1"/>
        <v>[536]</v>
      </c>
      <c r="C1046" s="38" t="str">
        <f t="shared" si="2"/>
        <v/>
      </c>
      <c r="D1046" s="38" t="s">
        <v>5498</v>
      </c>
      <c r="E1046" s="38" t="s">
        <v>28</v>
      </c>
      <c r="F1046" s="40"/>
      <c r="G1046" s="40"/>
    </row>
    <row r="1047">
      <c r="A1047" s="37" t="s">
        <v>1756</v>
      </c>
      <c r="B1047" s="38" t="str">
        <f t="shared" si="1"/>
        <v/>
      </c>
      <c r="C1047" s="40" t="str">
        <f t="shared" si="2"/>
        <v>Azurine Lake</v>
      </c>
      <c r="D1047" s="38" t="s">
        <v>28</v>
      </c>
      <c r="E1047" s="38" t="s">
        <v>1756</v>
      </c>
      <c r="F1047" s="40"/>
      <c r="G1047" s="40"/>
    </row>
    <row r="1048">
      <c r="A1048" s="37" t="s">
        <v>5499</v>
      </c>
      <c r="B1048" s="40" t="str">
        <f t="shared" si="1"/>
        <v>[537]</v>
      </c>
      <c r="C1048" s="38" t="str">
        <f t="shared" si="2"/>
        <v/>
      </c>
      <c r="D1048" s="38" t="s">
        <v>5499</v>
      </c>
      <c r="E1048" s="38" t="s">
        <v>28</v>
      </c>
      <c r="F1048" s="40"/>
      <c r="G1048" s="40"/>
    </row>
    <row r="1049">
      <c r="A1049" s="37" t="s">
        <v>308</v>
      </c>
      <c r="B1049" s="38" t="str">
        <f t="shared" si="1"/>
        <v/>
      </c>
      <c r="C1049" s="40" t="str">
        <f t="shared" si="2"/>
        <v>Jasper Ward</v>
      </c>
      <c r="D1049" s="38" t="s">
        <v>28</v>
      </c>
      <c r="E1049" s="38" t="s">
        <v>308</v>
      </c>
      <c r="F1049" s="40"/>
      <c r="G1049" s="40"/>
    </row>
    <row r="1050">
      <c r="A1050" s="37" t="s">
        <v>5500</v>
      </c>
      <c r="B1050" s="40" t="str">
        <f t="shared" si="1"/>
        <v>[538]</v>
      </c>
      <c r="C1050" s="38" t="str">
        <f t="shared" si="2"/>
        <v/>
      </c>
      <c r="D1050" s="38" t="s">
        <v>5500</v>
      </c>
      <c r="E1050" s="38" t="s">
        <v>28</v>
      </c>
      <c r="F1050" s="40"/>
      <c r="G1050" s="40"/>
    </row>
    <row r="1051">
      <c r="A1051" s="37" t="s">
        <v>1756</v>
      </c>
      <c r="B1051" s="38" t="str">
        <f t="shared" si="1"/>
        <v/>
      </c>
      <c r="C1051" s="40" t="str">
        <f t="shared" si="2"/>
        <v>Azurine Lake</v>
      </c>
      <c r="D1051" s="38" t="s">
        <v>28</v>
      </c>
      <c r="E1051" s="38" t="s">
        <v>1756</v>
      </c>
      <c r="F1051" s="40"/>
      <c r="G1051" s="40"/>
    </row>
    <row r="1052">
      <c r="A1052" s="37" t="s">
        <v>5501</v>
      </c>
      <c r="B1052" s="40" t="str">
        <f t="shared" si="1"/>
        <v>[539]</v>
      </c>
      <c r="C1052" s="38" t="str">
        <f t="shared" si="2"/>
        <v/>
      </c>
      <c r="D1052" s="38" t="s">
        <v>5501</v>
      </c>
      <c r="E1052" s="38" t="s">
        <v>28</v>
      </c>
      <c r="F1052" s="40"/>
      <c r="G1052" s="40"/>
    </row>
    <row r="1053">
      <c r="A1053" s="37" t="s">
        <v>4698</v>
      </c>
      <c r="B1053" s="38" t="str">
        <f t="shared" si="1"/>
        <v/>
      </c>
      <c r="C1053" s="40" t="str">
        <f t="shared" si="2"/>
        <v>Jasper Stairway</v>
      </c>
      <c r="D1053" s="38" t="s">
        <v>28</v>
      </c>
      <c r="E1053" s="38" t="s">
        <v>4698</v>
      </c>
      <c r="F1053" s="40"/>
      <c r="G1053" s="40"/>
    </row>
    <row r="1054">
      <c r="A1054" s="37" t="s">
        <v>5502</v>
      </c>
      <c r="B1054" s="40" t="str">
        <f t="shared" si="1"/>
        <v>[540]</v>
      </c>
      <c r="C1054" s="38" t="str">
        <f t="shared" si="2"/>
        <v/>
      </c>
      <c r="D1054" s="38" t="s">
        <v>5502</v>
      </c>
      <c r="E1054" s="38" t="s">
        <v>28</v>
      </c>
      <c r="F1054" s="40"/>
      <c r="G1054" s="40"/>
    </row>
    <row r="1055">
      <c r="A1055" s="37" t="s">
        <v>4693</v>
      </c>
      <c r="B1055" s="38" t="str">
        <f t="shared" si="1"/>
        <v/>
      </c>
      <c r="C1055" s="40" t="str">
        <f t="shared" si="2"/>
        <v>Onyx Stairway</v>
      </c>
      <c r="D1055" s="38" t="s">
        <v>28</v>
      </c>
      <c r="E1055" s="38" t="s">
        <v>4693</v>
      </c>
      <c r="F1055" s="40"/>
      <c r="G1055" s="40"/>
    </row>
    <row r="1056">
      <c r="A1056" s="37" t="s">
        <v>5503</v>
      </c>
      <c r="B1056" s="40" t="str">
        <f t="shared" si="1"/>
        <v>[541]</v>
      </c>
      <c r="C1056" s="38" t="str">
        <f t="shared" si="2"/>
        <v/>
      </c>
      <c r="D1056" s="38" t="s">
        <v>5503</v>
      </c>
      <c r="E1056" s="38" t="s">
        <v>28</v>
      </c>
      <c r="F1056" s="40"/>
      <c r="G1056" s="40"/>
    </row>
    <row r="1057">
      <c r="A1057" s="37" t="s">
        <v>4839</v>
      </c>
      <c r="B1057" s="38" t="str">
        <f t="shared" si="1"/>
        <v/>
      </c>
      <c r="C1057" s="40" t="str">
        <f t="shared" si="2"/>
        <v>Goldenrod Station</v>
      </c>
      <c r="D1057" s="38" t="s">
        <v>28</v>
      </c>
      <c r="E1057" s="38" t="s">
        <v>4839</v>
      </c>
      <c r="F1057" s="40"/>
      <c r="G1057" s="40"/>
    </row>
    <row r="1058">
      <c r="A1058" s="37" t="s">
        <v>5504</v>
      </c>
      <c r="B1058" s="40" t="str">
        <f t="shared" si="1"/>
        <v>[542]</v>
      </c>
      <c r="C1058" s="38" t="str">
        <f t="shared" si="2"/>
        <v/>
      </c>
      <c r="D1058" s="38" t="s">
        <v>5504</v>
      </c>
      <c r="E1058" s="38" t="s">
        <v>28</v>
      </c>
      <c r="F1058" s="40"/>
      <c r="G1058" s="40"/>
    </row>
    <row r="1059">
      <c r="A1059" s="37" t="s">
        <v>4842</v>
      </c>
      <c r="B1059" s="38" t="str">
        <f t="shared" si="1"/>
        <v/>
      </c>
      <c r="C1059" s="40" t="str">
        <f t="shared" si="2"/>
        <v>Lapis Community Garden</v>
      </c>
      <c r="D1059" s="38" t="s">
        <v>28</v>
      </c>
      <c r="E1059" s="38" t="s">
        <v>4842</v>
      </c>
      <c r="F1059" s="40"/>
      <c r="G1059" s="40"/>
    </row>
    <row r="1060">
      <c r="A1060" s="37" t="s">
        <v>5505</v>
      </c>
      <c r="B1060" s="40" t="str">
        <f t="shared" si="1"/>
        <v>[543]</v>
      </c>
      <c r="C1060" s="38" t="str">
        <f t="shared" si="2"/>
        <v/>
      </c>
      <c r="D1060" s="38" t="s">
        <v>5505</v>
      </c>
      <c r="E1060" s="38" t="s">
        <v>28</v>
      </c>
      <c r="F1060" s="40"/>
      <c r="G1060" s="40"/>
    </row>
    <row r="1061">
      <c r="A1061" s="37" t="s">
        <v>4284</v>
      </c>
      <c r="B1061" s="38" t="str">
        <f t="shared" si="1"/>
        <v/>
      </c>
      <c r="C1061" s="40" t="str">
        <f t="shared" si="2"/>
        <v>Beryl Bridge</v>
      </c>
      <c r="D1061" s="38" t="s">
        <v>28</v>
      </c>
      <c r="E1061" s="38" t="s">
        <v>4284</v>
      </c>
      <c r="F1061" s="40"/>
      <c r="G1061" s="40"/>
    </row>
    <row r="1062">
      <c r="A1062" s="37" t="s">
        <v>5506</v>
      </c>
      <c r="B1062" s="40" t="str">
        <f t="shared" si="1"/>
        <v>[544]</v>
      </c>
      <c r="C1062" s="38" t="str">
        <f t="shared" si="2"/>
        <v/>
      </c>
      <c r="D1062" s="38" t="s">
        <v>5506</v>
      </c>
      <c r="E1062" s="38" t="s">
        <v>28</v>
      </c>
      <c r="F1062" s="40"/>
      <c r="G1062" s="40"/>
    </row>
    <row r="1063">
      <c r="A1063" s="37" t="s">
        <v>391</v>
      </c>
      <c r="B1063" s="38" t="str">
        <f t="shared" si="1"/>
        <v/>
      </c>
      <c r="C1063" s="40" t="str">
        <f t="shared" si="2"/>
        <v>Beryl Ward</v>
      </c>
      <c r="D1063" s="38" t="s">
        <v>28</v>
      </c>
      <c r="E1063" s="38" t="s">
        <v>391</v>
      </c>
      <c r="F1063" s="40"/>
      <c r="G1063" s="40"/>
    </row>
    <row r="1064">
      <c r="A1064" s="37" t="s">
        <v>5507</v>
      </c>
      <c r="B1064" s="40" t="str">
        <f t="shared" si="1"/>
        <v>[545]</v>
      </c>
      <c r="C1064" s="38" t="str">
        <f t="shared" si="2"/>
        <v/>
      </c>
      <c r="D1064" s="38" t="s">
        <v>5507</v>
      </c>
      <c r="E1064" s="38" t="s">
        <v>28</v>
      </c>
      <c r="F1064" s="40"/>
      <c r="G1064" s="40"/>
    </row>
    <row r="1065">
      <c r="A1065" s="37" t="s">
        <v>2266</v>
      </c>
      <c r="B1065" s="38" t="str">
        <f t="shared" si="1"/>
        <v/>
      </c>
      <c r="C1065" s="40" t="str">
        <f t="shared" si="2"/>
        <v>Chrysolia Spring B1F</v>
      </c>
      <c r="D1065" s="38" t="s">
        <v>28</v>
      </c>
      <c r="E1065" s="38" t="s">
        <v>2266</v>
      </c>
      <c r="F1065" s="40"/>
      <c r="G1065" s="40"/>
    </row>
    <row r="1066">
      <c r="A1066" s="37" t="s">
        <v>5508</v>
      </c>
      <c r="B1066" s="40" t="str">
        <f t="shared" si="1"/>
        <v>[546]</v>
      </c>
      <c r="C1066" s="38" t="str">
        <f t="shared" si="2"/>
        <v/>
      </c>
      <c r="D1066" s="38" t="s">
        <v>5508</v>
      </c>
      <c r="E1066" s="38" t="s">
        <v>28</v>
      </c>
      <c r="F1066" s="40"/>
      <c r="G1066" s="40"/>
    </row>
    <row r="1067">
      <c r="A1067" s="37" t="s">
        <v>1047</v>
      </c>
      <c r="B1067" s="38" t="str">
        <f t="shared" si="1"/>
        <v/>
      </c>
      <c r="C1067" s="40" t="str">
        <f t="shared" si="2"/>
        <v>Chrysolia Spring Sauna</v>
      </c>
      <c r="D1067" s="38" t="s">
        <v>28</v>
      </c>
      <c r="E1067" s="38" t="s">
        <v>1047</v>
      </c>
      <c r="F1067" s="40"/>
      <c r="G1067" s="40"/>
    </row>
    <row r="1068">
      <c r="A1068" s="37" t="s">
        <v>5509</v>
      </c>
      <c r="B1068" s="40" t="str">
        <f t="shared" si="1"/>
        <v>[547]</v>
      </c>
      <c r="C1068" s="38" t="str">
        <f t="shared" si="2"/>
        <v/>
      </c>
      <c r="D1068" s="38" t="s">
        <v>5509</v>
      </c>
      <c r="E1068" s="38" t="s">
        <v>28</v>
      </c>
      <c r="F1068" s="40"/>
      <c r="G1068" s="40"/>
    </row>
    <row r="1069">
      <c r="A1069" s="37" t="s">
        <v>1756</v>
      </c>
      <c r="B1069" s="38" t="str">
        <f t="shared" si="1"/>
        <v/>
      </c>
      <c r="C1069" s="40" t="str">
        <f t="shared" si="2"/>
        <v>Azurine Lake</v>
      </c>
      <c r="D1069" s="38" t="s">
        <v>28</v>
      </c>
      <c r="E1069" s="38" t="s">
        <v>1756</v>
      </c>
      <c r="F1069" s="40"/>
      <c r="G1069" s="40"/>
    </row>
    <row r="1070">
      <c r="A1070" s="37" t="s">
        <v>5510</v>
      </c>
      <c r="B1070" s="40" t="str">
        <f t="shared" si="1"/>
        <v>[548]</v>
      </c>
      <c r="C1070" s="38" t="str">
        <f t="shared" si="2"/>
        <v/>
      </c>
      <c r="D1070" s="38" t="s">
        <v>5510</v>
      </c>
      <c r="E1070" s="38" t="s">
        <v>28</v>
      </c>
      <c r="F1070" s="40"/>
      <c r="G1070" s="40"/>
    </row>
    <row r="1071">
      <c r="A1071" s="37" t="s">
        <v>4706</v>
      </c>
      <c r="B1071" s="38" t="str">
        <f t="shared" si="1"/>
        <v/>
      </c>
      <c r="C1071" s="40" t="str">
        <f t="shared" si="2"/>
        <v>Beryl Library</v>
      </c>
      <c r="D1071" s="38" t="s">
        <v>28</v>
      </c>
      <c r="E1071" s="38" t="s">
        <v>4706</v>
      </c>
      <c r="F1071" s="40"/>
      <c r="G1071" s="40"/>
    </row>
    <row r="1072">
      <c r="A1072" s="37" t="s">
        <v>5511</v>
      </c>
      <c r="B1072" s="40" t="str">
        <f t="shared" si="1"/>
        <v>[549]</v>
      </c>
      <c r="C1072" s="38" t="str">
        <f t="shared" si="2"/>
        <v/>
      </c>
      <c r="D1072" s="38" t="s">
        <v>5511</v>
      </c>
      <c r="E1072" s="38" t="s">
        <v>28</v>
      </c>
      <c r="F1072" s="40"/>
      <c r="G1072" s="40"/>
    </row>
    <row r="1073">
      <c r="A1073" s="37" t="s">
        <v>4706</v>
      </c>
      <c r="B1073" s="38" t="str">
        <f t="shared" si="1"/>
        <v/>
      </c>
      <c r="C1073" s="40" t="str">
        <f t="shared" si="2"/>
        <v>Beryl Library</v>
      </c>
      <c r="D1073" s="38" t="s">
        <v>28</v>
      </c>
      <c r="E1073" s="38" t="s">
        <v>4706</v>
      </c>
      <c r="F1073" s="40"/>
      <c r="G1073" s="40"/>
    </row>
    <row r="1074">
      <c r="A1074" s="37" t="s">
        <v>5512</v>
      </c>
      <c r="B1074" s="40" t="str">
        <f t="shared" si="1"/>
        <v>[550]</v>
      </c>
      <c r="C1074" s="38" t="str">
        <f t="shared" si="2"/>
        <v/>
      </c>
      <c r="D1074" s="38" t="s">
        <v>5512</v>
      </c>
      <c r="E1074" s="38" t="s">
        <v>28</v>
      </c>
      <c r="F1074" s="40"/>
      <c r="G1074" s="40"/>
    </row>
    <row r="1075">
      <c r="A1075" s="37" t="s">
        <v>356</v>
      </c>
      <c r="B1075" s="38" t="str">
        <f t="shared" si="1"/>
        <v/>
      </c>
      <c r="C1075" s="40" t="str">
        <f t="shared" si="2"/>
        <v>Rhodochrine Jungle</v>
      </c>
      <c r="D1075" s="38" t="s">
        <v>28</v>
      </c>
      <c r="E1075" s="38" t="s">
        <v>356</v>
      </c>
      <c r="F1075" s="40"/>
      <c r="G1075" s="40"/>
    </row>
    <row r="1076">
      <c r="A1076" s="37" t="s">
        <v>5513</v>
      </c>
      <c r="B1076" s="40" t="str">
        <f t="shared" si="1"/>
        <v>[551]</v>
      </c>
      <c r="C1076" s="38" t="str">
        <f t="shared" si="2"/>
        <v/>
      </c>
      <c r="D1076" s="38" t="s">
        <v>5513</v>
      </c>
      <c r="E1076" s="38" t="s">
        <v>28</v>
      </c>
      <c r="F1076" s="40"/>
      <c r="G1076" s="40"/>
    </row>
    <row r="1077">
      <c r="A1077" s="37" t="s">
        <v>391</v>
      </c>
      <c r="B1077" s="38" t="str">
        <f t="shared" si="1"/>
        <v/>
      </c>
      <c r="C1077" s="40" t="str">
        <f t="shared" si="2"/>
        <v>Beryl Ward</v>
      </c>
      <c r="D1077" s="38" t="s">
        <v>28</v>
      </c>
      <c r="E1077" s="38" t="s">
        <v>391</v>
      </c>
      <c r="F1077" s="40"/>
      <c r="G1077" s="40"/>
    </row>
    <row r="1078">
      <c r="A1078" s="37" t="s">
        <v>5514</v>
      </c>
      <c r="B1078" s="40" t="str">
        <f t="shared" si="1"/>
        <v>[552]</v>
      </c>
      <c r="C1078" s="38" t="str">
        <f t="shared" si="2"/>
        <v/>
      </c>
      <c r="D1078" s="38" t="s">
        <v>5514</v>
      </c>
      <c r="E1078" s="38" t="s">
        <v>28</v>
      </c>
      <c r="F1078" s="40"/>
      <c r="G1078" s="40"/>
    </row>
    <row r="1079">
      <c r="A1079" s="37" t="s">
        <v>1007</v>
      </c>
      <c r="B1079" s="38" t="str">
        <f t="shared" si="1"/>
        <v/>
      </c>
      <c r="C1079" s="40" t="str">
        <f t="shared" si="2"/>
        <v>Beryl Cemetery</v>
      </c>
      <c r="D1079" s="38" t="s">
        <v>28</v>
      </c>
      <c r="E1079" s="38" t="s">
        <v>1007</v>
      </c>
      <c r="F1079" s="40"/>
      <c r="G1079" s="40"/>
    </row>
    <row r="1080">
      <c r="A1080" s="37" t="s">
        <v>5515</v>
      </c>
      <c r="B1080" s="40" t="str">
        <f t="shared" si="1"/>
        <v>[553]</v>
      </c>
      <c r="C1080" s="38" t="str">
        <f t="shared" si="2"/>
        <v/>
      </c>
      <c r="D1080" s="38" t="s">
        <v>5515</v>
      </c>
      <c r="E1080" s="38" t="s">
        <v>28</v>
      </c>
      <c r="F1080" s="40"/>
      <c r="G1080" s="40"/>
    </row>
    <row r="1081">
      <c r="A1081" s="37" t="s">
        <v>1756</v>
      </c>
      <c r="B1081" s="38" t="str">
        <f t="shared" si="1"/>
        <v/>
      </c>
      <c r="C1081" s="40" t="str">
        <f t="shared" si="2"/>
        <v>Azurine Lake</v>
      </c>
      <c r="D1081" s="38" t="s">
        <v>28</v>
      </c>
      <c r="E1081" s="38" t="s">
        <v>1756</v>
      </c>
      <c r="F1081" s="40"/>
      <c r="G1081" s="40"/>
    </row>
    <row r="1082">
      <c r="A1082" s="37" t="s">
        <v>5516</v>
      </c>
      <c r="B1082" s="40" t="str">
        <f t="shared" si="1"/>
        <v>[554]</v>
      </c>
      <c r="C1082" s="38" t="str">
        <f t="shared" si="2"/>
        <v/>
      </c>
      <c r="D1082" s="38" t="s">
        <v>5516</v>
      </c>
      <c r="E1082" s="38" t="s">
        <v>28</v>
      </c>
      <c r="F1082" s="40"/>
      <c r="G1082" s="40"/>
    </row>
    <row r="1083">
      <c r="A1083" s="37" t="s">
        <v>4696</v>
      </c>
      <c r="B1083" s="38" t="str">
        <f t="shared" si="1"/>
        <v/>
      </c>
      <c r="C1083" s="40" t="str">
        <f t="shared" si="2"/>
        <v>Beryl Stairway</v>
      </c>
      <c r="D1083" s="38" t="s">
        <v>28</v>
      </c>
      <c r="E1083" s="38" t="s">
        <v>4696</v>
      </c>
      <c r="F1083" s="40"/>
      <c r="G1083" s="40"/>
    </row>
    <row r="1084">
      <c r="A1084" s="37" t="s">
        <v>5517</v>
      </c>
      <c r="B1084" s="40" t="str">
        <f t="shared" si="1"/>
        <v>[555]</v>
      </c>
      <c r="C1084" s="38" t="str">
        <f t="shared" si="2"/>
        <v/>
      </c>
      <c r="D1084" s="38" t="s">
        <v>5517</v>
      </c>
      <c r="E1084" s="38" t="s">
        <v>28</v>
      </c>
      <c r="F1084" s="40"/>
      <c r="G1084" s="40"/>
    </row>
    <row r="1085">
      <c r="A1085" s="37" t="s">
        <v>257</v>
      </c>
      <c r="B1085" s="38" t="str">
        <f t="shared" si="1"/>
        <v/>
      </c>
      <c r="C1085" s="40" t="str">
        <f t="shared" si="2"/>
        <v>Coral Ward</v>
      </c>
      <c r="D1085" s="38" t="s">
        <v>28</v>
      </c>
      <c r="E1085" s="38" t="s">
        <v>257</v>
      </c>
      <c r="F1085" s="40"/>
      <c r="G1085" s="40"/>
    </row>
    <row r="1086">
      <c r="A1086" s="37" t="s">
        <v>5518</v>
      </c>
      <c r="B1086" s="40" t="str">
        <f t="shared" si="1"/>
        <v>[556]</v>
      </c>
      <c r="C1086" s="38" t="str">
        <f t="shared" si="2"/>
        <v/>
      </c>
      <c r="D1086" s="38" t="s">
        <v>5518</v>
      </c>
      <c r="E1086" s="38" t="s">
        <v>28</v>
      </c>
      <c r="F1086" s="40"/>
      <c r="G1086" s="40"/>
    </row>
    <row r="1087">
      <c r="A1087" s="37" t="s">
        <v>1756</v>
      </c>
      <c r="B1087" s="38" t="str">
        <f t="shared" si="1"/>
        <v/>
      </c>
      <c r="C1087" s="40" t="str">
        <f t="shared" si="2"/>
        <v>Azurine Lake</v>
      </c>
      <c r="D1087" s="38" t="s">
        <v>28</v>
      </c>
      <c r="E1087" s="38" t="s">
        <v>1756</v>
      </c>
      <c r="F1087" s="40"/>
      <c r="G1087" s="40"/>
    </row>
    <row r="1088">
      <c r="A1088" s="37" t="s">
        <v>5519</v>
      </c>
      <c r="B1088" s="40" t="str">
        <f t="shared" si="1"/>
        <v>[557]</v>
      </c>
      <c r="C1088" s="38" t="str">
        <f t="shared" si="2"/>
        <v/>
      </c>
      <c r="D1088" s="38" t="s">
        <v>5519</v>
      </c>
      <c r="E1088" s="38" t="s">
        <v>28</v>
      </c>
      <c r="F1088" s="40"/>
      <c r="G1088" s="40"/>
    </row>
    <row r="1089">
      <c r="A1089" s="37" t="s">
        <v>4865</v>
      </c>
      <c r="B1089" s="38" t="str">
        <f t="shared" si="1"/>
        <v/>
      </c>
      <c r="C1089" s="40" t="str">
        <f t="shared" si="2"/>
        <v>Shantyport Station</v>
      </c>
      <c r="D1089" s="38" t="s">
        <v>28</v>
      </c>
      <c r="E1089" s="38" t="s">
        <v>4865</v>
      </c>
      <c r="F1089" s="40"/>
      <c r="G1089" s="40"/>
    </row>
    <row r="1090">
      <c r="A1090" s="37" t="s">
        <v>5520</v>
      </c>
      <c r="B1090" s="40" t="str">
        <f t="shared" si="1"/>
        <v>[558]</v>
      </c>
      <c r="C1090" s="38" t="str">
        <f t="shared" si="2"/>
        <v/>
      </c>
      <c r="D1090" s="38" t="s">
        <v>5520</v>
      </c>
      <c r="E1090" s="38" t="s">
        <v>28</v>
      </c>
      <c r="F1090" s="40"/>
      <c r="G1090" s="40"/>
    </row>
    <row r="1091">
      <c r="A1091" s="37" t="s">
        <v>1756</v>
      </c>
      <c r="B1091" s="38" t="str">
        <f t="shared" si="1"/>
        <v/>
      </c>
      <c r="C1091" s="40" t="str">
        <f t="shared" si="2"/>
        <v>Azurine Lake</v>
      </c>
      <c r="D1091" s="38" t="s">
        <v>28</v>
      </c>
      <c r="E1091" s="38" t="s">
        <v>1756</v>
      </c>
      <c r="F1091" s="40"/>
      <c r="G1091" s="40"/>
    </row>
    <row r="1092">
      <c r="A1092" s="37" t="s">
        <v>5521</v>
      </c>
      <c r="B1092" s="40" t="str">
        <f t="shared" si="1"/>
        <v>[559]</v>
      </c>
      <c r="C1092" s="38" t="str">
        <f t="shared" si="2"/>
        <v/>
      </c>
      <c r="D1092" s="38" t="s">
        <v>5521</v>
      </c>
      <c r="E1092" s="38" t="s">
        <v>28</v>
      </c>
      <c r="F1092" s="40"/>
      <c r="G1092" s="40"/>
    </row>
    <row r="1093">
      <c r="A1093" s="37" t="s">
        <v>4691</v>
      </c>
      <c r="B1093" s="38" t="str">
        <f t="shared" si="1"/>
        <v/>
      </c>
      <c r="C1093" s="40" t="str">
        <f t="shared" si="2"/>
        <v>Coral Stairway</v>
      </c>
      <c r="D1093" s="38" t="s">
        <v>28</v>
      </c>
      <c r="E1093" s="38" t="s">
        <v>4691</v>
      </c>
      <c r="F1093" s="40"/>
      <c r="G1093" s="40"/>
    </row>
    <row r="1094">
      <c r="A1094" s="37" t="s">
        <v>5522</v>
      </c>
      <c r="B1094" s="40" t="str">
        <f t="shared" si="1"/>
        <v>[560]</v>
      </c>
      <c r="C1094" s="38" t="str">
        <f t="shared" si="2"/>
        <v/>
      </c>
      <c r="D1094" s="38" t="s">
        <v>5522</v>
      </c>
      <c r="E1094" s="38" t="s">
        <v>28</v>
      </c>
      <c r="F1094" s="40"/>
      <c r="G1094" s="40"/>
    </row>
    <row r="1095">
      <c r="A1095" s="37" t="s">
        <v>4286</v>
      </c>
      <c r="B1095" s="38" t="str">
        <f t="shared" si="1"/>
        <v/>
      </c>
      <c r="C1095" s="40" t="str">
        <f t="shared" si="2"/>
        <v>Abandoned Power Plant</v>
      </c>
      <c r="D1095" s="38" t="s">
        <v>28</v>
      </c>
      <c r="E1095" s="38" t="s">
        <v>4286</v>
      </c>
      <c r="F1095" s="40"/>
      <c r="G1095" s="40"/>
    </row>
    <row r="1096">
      <c r="A1096" s="37" t="s">
        <v>5523</v>
      </c>
      <c r="B1096" s="40" t="str">
        <f t="shared" si="1"/>
        <v>[562]</v>
      </c>
      <c r="C1096" s="38" t="str">
        <f t="shared" si="2"/>
        <v/>
      </c>
      <c r="D1096" s="38" t="s">
        <v>5523</v>
      </c>
      <c r="E1096" s="38" t="s">
        <v>28</v>
      </c>
      <c r="F1096" s="40"/>
      <c r="G1096" s="40"/>
    </row>
    <row r="1097">
      <c r="A1097" s="37" t="s">
        <v>534</v>
      </c>
      <c r="B1097" s="38" t="str">
        <f t="shared" si="1"/>
        <v/>
      </c>
      <c r="C1097" s="40" t="str">
        <f t="shared" si="2"/>
        <v>Apophyll Beach</v>
      </c>
      <c r="D1097" s="38" t="s">
        <v>28</v>
      </c>
      <c r="E1097" s="38" t="s">
        <v>534</v>
      </c>
      <c r="F1097" s="40"/>
      <c r="G1097" s="40"/>
    </row>
    <row r="1098">
      <c r="A1098" s="37" t="s">
        <v>5524</v>
      </c>
      <c r="B1098" s="40" t="str">
        <f t="shared" si="1"/>
        <v>[563]</v>
      </c>
      <c r="C1098" s="38" t="str">
        <f t="shared" si="2"/>
        <v/>
      </c>
      <c r="D1098" s="38" t="s">
        <v>5524</v>
      </c>
      <c r="E1098" s="38" t="s">
        <v>28</v>
      </c>
      <c r="F1098" s="40"/>
      <c r="G1098" s="40"/>
    </row>
    <row r="1099">
      <c r="A1099" s="37" t="s">
        <v>534</v>
      </c>
      <c r="B1099" s="38" t="str">
        <f t="shared" si="1"/>
        <v/>
      </c>
      <c r="C1099" s="40" t="str">
        <f t="shared" si="2"/>
        <v>Apophyll Beach</v>
      </c>
      <c r="D1099" s="38" t="s">
        <v>28</v>
      </c>
      <c r="E1099" s="38" t="s">
        <v>534</v>
      </c>
      <c r="F1099" s="40"/>
      <c r="G1099" s="40"/>
    </row>
    <row r="1100">
      <c r="A1100" s="37" t="s">
        <v>5525</v>
      </c>
      <c r="B1100" s="40" t="str">
        <f t="shared" si="1"/>
        <v>[564]</v>
      </c>
      <c r="C1100" s="38" t="str">
        <f t="shared" si="2"/>
        <v/>
      </c>
      <c r="D1100" s="38" t="s">
        <v>5525</v>
      </c>
      <c r="E1100" s="38" t="s">
        <v>28</v>
      </c>
      <c r="F1100" s="40"/>
      <c r="G1100" s="40"/>
    </row>
    <row r="1101">
      <c r="A1101" s="37" t="s">
        <v>530</v>
      </c>
      <c r="B1101" s="38" t="str">
        <f t="shared" si="1"/>
        <v/>
      </c>
      <c r="C1101" s="40" t="str">
        <f t="shared" si="2"/>
        <v>Apophyll Academy</v>
      </c>
      <c r="D1101" s="38" t="s">
        <v>28</v>
      </c>
      <c r="E1101" s="38" t="s">
        <v>530</v>
      </c>
      <c r="F1101" s="40"/>
      <c r="G1101" s="40"/>
    </row>
    <row r="1102">
      <c r="A1102" s="37" t="s">
        <v>5526</v>
      </c>
      <c r="B1102" s="40" t="str">
        <f t="shared" si="1"/>
        <v>[565]</v>
      </c>
      <c r="C1102" s="38" t="str">
        <f t="shared" si="2"/>
        <v/>
      </c>
      <c r="D1102" s="38" t="s">
        <v>5526</v>
      </c>
      <c r="E1102" s="38" t="s">
        <v>28</v>
      </c>
      <c r="F1102" s="40"/>
      <c r="G1102" s="40"/>
    </row>
    <row r="1103">
      <c r="A1103" s="37" t="s">
        <v>534</v>
      </c>
      <c r="B1103" s="38" t="str">
        <f t="shared" si="1"/>
        <v/>
      </c>
      <c r="C1103" s="40" t="str">
        <f t="shared" si="2"/>
        <v>Apophyll Beach</v>
      </c>
      <c r="D1103" s="38" t="s">
        <v>28</v>
      </c>
      <c r="E1103" s="38" t="s">
        <v>534</v>
      </c>
      <c r="F1103" s="40"/>
      <c r="G1103" s="40"/>
    </row>
    <row r="1104">
      <c r="A1104" s="37" t="s">
        <v>5527</v>
      </c>
      <c r="B1104" s="40" t="str">
        <f t="shared" si="1"/>
        <v>[566]</v>
      </c>
      <c r="C1104" s="38" t="str">
        <f t="shared" si="2"/>
        <v/>
      </c>
      <c r="D1104" s="38" t="s">
        <v>5527</v>
      </c>
      <c r="E1104" s="38" t="s">
        <v>28</v>
      </c>
      <c r="F1104" s="40"/>
      <c r="G1104" s="40"/>
    </row>
    <row r="1105">
      <c r="A1105" s="37" t="s">
        <v>534</v>
      </c>
      <c r="B1105" s="38" t="str">
        <f t="shared" si="1"/>
        <v/>
      </c>
      <c r="C1105" s="40" t="str">
        <f t="shared" si="2"/>
        <v>Apophyll Beach</v>
      </c>
      <c r="D1105" s="38" t="s">
        <v>28</v>
      </c>
      <c r="E1105" s="38" t="s">
        <v>534</v>
      </c>
      <c r="F1105" s="40"/>
      <c r="G1105" s="40"/>
    </row>
    <row r="1106">
      <c r="A1106" s="37" t="s">
        <v>5528</v>
      </c>
      <c r="B1106" s="40" t="str">
        <f t="shared" si="1"/>
        <v>[567]</v>
      </c>
      <c r="C1106" s="38" t="str">
        <f t="shared" si="2"/>
        <v/>
      </c>
      <c r="D1106" s="38" t="s">
        <v>5528</v>
      </c>
      <c r="E1106" s="38" t="s">
        <v>28</v>
      </c>
      <c r="F1106" s="40"/>
      <c r="G1106" s="40"/>
    </row>
    <row r="1107">
      <c r="A1107" s="37" t="s">
        <v>534</v>
      </c>
      <c r="B1107" s="38" t="str">
        <f t="shared" si="1"/>
        <v/>
      </c>
      <c r="C1107" s="40" t="str">
        <f t="shared" si="2"/>
        <v>Apophyll Beach</v>
      </c>
      <c r="D1107" s="38" t="s">
        <v>28</v>
      </c>
      <c r="E1107" s="38" t="s">
        <v>534</v>
      </c>
      <c r="F1107" s="40"/>
      <c r="G1107" s="40"/>
    </row>
    <row r="1108">
      <c r="A1108" s="37" t="s">
        <v>5529</v>
      </c>
      <c r="B1108" s="40" t="str">
        <f t="shared" si="1"/>
        <v>[568]</v>
      </c>
      <c r="C1108" s="38" t="str">
        <f t="shared" si="2"/>
        <v/>
      </c>
      <c r="D1108" s="38" t="s">
        <v>5529</v>
      </c>
      <c r="E1108" s="38" t="s">
        <v>28</v>
      </c>
      <c r="F1108" s="40"/>
      <c r="G1108" s="40"/>
    </row>
    <row r="1109">
      <c r="A1109" s="37" t="s">
        <v>554</v>
      </c>
      <c r="B1109" s="38" t="str">
        <f t="shared" si="1"/>
        <v/>
      </c>
      <c r="C1109" s="40" t="str">
        <f t="shared" si="2"/>
        <v>Pyrous Mountain</v>
      </c>
      <c r="D1109" s="38" t="s">
        <v>28</v>
      </c>
      <c r="E1109" s="38" t="s">
        <v>554</v>
      </c>
      <c r="F1109" s="40"/>
      <c r="G1109" s="40"/>
    </row>
    <row r="1110">
      <c r="A1110" s="37" t="s">
        <v>5530</v>
      </c>
      <c r="B1110" s="40" t="str">
        <f t="shared" si="1"/>
        <v>[569]</v>
      </c>
      <c r="C1110" s="38" t="str">
        <f t="shared" si="2"/>
        <v/>
      </c>
      <c r="D1110" s="38" t="s">
        <v>5530</v>
      </c>
      <c r="E1110" s="38" t="s">
        <v>28</v>
      </c>
      <c r="F1110" s="40"/>
      <c r="G1110" s="40"/>
    </row>
    <row r="1111">
      <c r="A1111" s="37" t="s">
        <v>567</v>
      </c>
      <c r="B1111" s="38" t="str">
        <f t="shared" si="1"/>
        <v/>
      </c>
      <c r="C1111" s="40" t="str">
        <f t="shared" si="2"/>
        <v>Azurine Island</v>
      </c>
      <c r="D1111" s="38" t="s">
        <v>28</v>
      </c>
      <c r="E1111" s="38" t="s">
        <v>567</v>
      </c>
      <c r="F1111" s="40"/>
      <c r="G1111" s="40"/>
    </row>
    <row r="1112">
      <c r="A1112" s="37" t="s">
        <v>5531</v>
      </c>
      <c r="B1112" s="40" t="str">
        <f t="shared" si="1"/>
        <v>[570]</v>
      </c>
      <c r="C1112" s="38" t="str">
        <f t="shared" si="2"/>
        <v/>
      </c>
      <c r="D1112" s="38" t="s">
        <v>5531</v>
      </c>
      <c r="E1112" s="38" t="s">
        <v>28</v>
      </c>
      <c r="F1112" s="40"/>
      <c r="G1112" s="40"/>
    </row>
    <row r="1113">
      <c r="A1113" s="37" t="s">
        <v>247</v>
      </c>
      <c r="B1113" s="38" t="str">
        <f t="shared" si="1"/>
        <v/>
      </c>
      <c r="C1113" s="40" t="str">
        <f t="shared" si="2"/>
        <v>Obsidia Alleyway</v>
      </c>
      <c r="D1113" s="38" t="s">
        <v>28</v>
      </c>
      <c r="E1113" s="38" t="s">
        <v>247</v>
      </c>
      <c r="F1113" s="40"/>
      <c r="G1113" s="40"/>
    </row>
    <row r="1114">
      <c r="A1114" s="37" t="s">
        <v>5532</v>
      </c>
      <c r="B1114" s="40" t="str">
        <f t="shared" si="1"/>
        <v>[571]</v>
      </c>
      <c r="C1114" s="38" t="str">
        <f t="shared" si="2"/>
        <v/>
      </c>
      <c r="D1114" s="38" t="s">
        <v>5532</v>
      </c>
      <c r="E1114" s="38" t="s">
        <v>28</v>
      </c>
      <c r="F1114" s="40"/>
      <c r="G1114" s="40"/>
    </row>
    <row r="1115">
      <c r="A1115" s="37" t="s">
        <v>4886</v>
      </c>
      <c r="B1115" s="38" t="str">
        <f t="shared" si="1"/>
        <v/>
      </c>
      <c r="C1115" s="40" t="str">
        <f t="shared" si="2"/>
        <v>Sweet Co HQ</v>
      </c>
      <c r="D1115" s="38" t="s">
        <v>28</v>
      </c>
      <c r="E1115" s="38" t="s">
        <v>4886</v>
      </c>
      <c r="F1115" s="40"/>
      <c r="G1115" s="40"/>
    </row>
    <row r="1116">
      <c r="A1116" s="37" t="s">
        <v>5533</v>
      </c>
      <c r="B1116" s="40" t="str">
        <f t="shared" si="1"/>
        <v>[572]</v>
      </c>
      <c r="C1116" s="38" t="str">
        <f t="shared" si="2"/>
        <v/>
      </c>
      <c r="D1116" s="38" t="s">
        <v>5533</v>
      </c>
      <c r="E1116" s="38" t="s">
        <v>28</v>
      </c>
      <c r="F1116" s="40"/>
      <c r="G1116" s="40"/>
    </row>
    <row r="1117">
      <c r="A1117" s="37" t="s">
        <v>4518</v>
      </c>
      <c r="B1117" s="38" t="str">
        <f t="shared" si="1"/>
        <v/>
      </c>
      <c r="C1117" s="40" t="str">
        <f t="shared" si="2"/>
        <v>Grand Gate</v>
      </c>
      <c r="D1117" s="38" t="s">
        <v>28</v>
      </c>
      <c r="E1117" s="38" t="s">
        <v>4518</v>
      </c>
      <c r="F1117" s="40"/>
      <c r="G1117" s="40"/>
    </row>
    <row r="1118">
      <c r="A1118" s="37" t="s">
        <v>5534</v>
      </c>
      <c r="B1118" s="40" t="str">
        <f t="shared" si="1"/>
        <v>[573]</v>
      </c>
      <c r="C1118" s="38" t="str">
        <f t="shared" si="2"/>
        <v/>
      </c>
      <c r="D1118" s="38" t="s">
        <v>5534</v>
      </c>
      <c r="E1118" s="38" t="s">
        <v>28</v>
      </c>
      <c r="F1118" s="40"/>
      <c r="G1118" s="40"/>
    </row>
    <row r="1119">
      <c r="A1119" s="37" t="s">
        <v>264</v>
      </c>
      <c r="B1119" s="38" t="str">
        <f t="shared" si="1"/>
        <v/>
      </c>
      <c r="C1119" s="40" t="str">
        <f t="shared" si="2"/>
        <v>Onyx Ward</v>
      </c>
      <c r="D1119" s="38" t="s">
        <v>28</v>
      </c>
      <c r="E1119" s="38" t="s">
        <v>264</v>
      </c>
      <c r="F1119" s="40"/>
      <c r="G1119" s="40"/>
    </row>
    <row r="1120">
      <c r="A1120" s="37" t="s">
        <v>5535</v>
      </c>
      <c r="B1120" s="40" t="str">
        <f t="shared" si="1"/>
        <v>[574]</v>
      </c>
      <c r="C1120" s="38" t="str">
        <f t="shared" si="2"/>
        <v/>
      </c>
      <c r="D1120" s="38" t="s">
        <v>5535</v>
      </c>
      <c r="E1120" s="38" t="s">
        <v>28</v>
      </c>
      <c r="F1120" s="40"/>
      <c r="G1120" s="40"/>
    </row>
    <row r="1121">
      <c r="A1121" s="37" t="s">
        <v>1756</v>
      </c>
      <c r="B1121" s="38" t="str">
        <f t="shared" si="1"/>
        <v/>
      </c>
      <c r="C1121" s="40" t="str">
        <f t="shared" si="2"/>
        <v>Azurine Lake</v>
      </c>
      <c r="D1121" s="38" t="s">
        <v>28</v>
      </c>
      <c r="E1121" s="38" t="s">
        <v>1756</v>
      </c>
      <c r="F1121" s="40"/>
      <c r="G1121" s="40"/>
    </row>
    <row r="1122">
      <c r="A1122" s="37" t="s">
        <v>5536</v>
      </c>
      <c r="B1122" s="40" t="str">
        <f t="shared" si="1"/>
        <v>[575]</v>
      </c>
      <c r="C1122" s="38" t="str">
        <f t="shared" si="2"/>
        <v/>
      </c>
      <c r="D1122" s="38" t="s">
        <v>5536</v>
      </c>
      <c r="E1122" s="38" t="s">
        <v>28</v>
      </c>
      <c r="F1122" s="40"/>
      <c r="G1122" s="40"/>
    </row>
    <row r="1123">
      <c r="A1123" s="37" t="s">
        <v>1756</v>
      </c>
      <c r="B1123" s="38" t="str">
        <f t="shared" si="1"/>
        <v/>
      </c>
      <c r="C1123" s="40" t="str">
        <f t="shared" si="2"/>
        <v>Azurine Lake</v>
      </c>
      <c r="D1123" s="38" t="s">
        <v>28</v>
      </c>
      <c r="E1123" s="38" t="s">
        <v>1756</v>
      </c>
      <c r="F1123" s="40"/>
      <c r="G1123" s="40"/>
    </row>
    <row r="1124">
      <c r="A1124" s="37" t="s">
        <v>5537</v>
      </c>
      <c r="B1124" s="40" t="str">
        <f t="shared" si="1"/>
        <v>[576]</v>
      </c>
      <c r="C1124" s="38" t="str">
        <f t="shared" si="2"/>
        <v/>
      </c>
      <c r="D1124" s="38" t="s">
        <v>5537</v>
      </c>
      <c r="E1124" s="38" t="s">
        <v>28</v>
      </c>
      <c r="F1124" s="40"/>
      <c r="G1124" s="40"/>
    </row>
    <row r="1125">
      <c r="A1125" s="37" t="s">
        <v>1756</v>
      </c>
      <c r="B1125" s="38" t="str">
        <f t="shared" si="1"/>
        <v/>
      </c>
      <c r="C1125" s="40" t="str">
        <f t="shared" si="2"/>
        <v>Azurine Lake</v>
      </c>
      <c r="D1125" s="38" t="s">
        <v>28</v>
      </c>
      <c r="E1125" s="38" t="s">
        <v>1756</v>
      </c>
      <c r="F1125" s="40"/>
      <c r="G1125" s="40"/>
    </row>
    <row r="1126">
      <c r="A1126" s="37" t="s">
        <v>5538</v>
      </c>
      <c r="B1126" s="40" t="str">
        <f t="shared" si="1"/>
        <v>[577]</v>
      </c>
      <c r="C1126" s="38" t="str">
        <f t="shared" si="2"/>
        <v/>
      </c>
      <c r="D1126" s="38" t="s">
        <v>5538</v>
      </c>
      <c r="E1126" s="38" t="s">
        <v>28</v>
      </c>
      <c r="F1126" s="40"/>
      <c r="G1126" s="40"/>
    </row>
    <row r="1127">
      <c r="A1127" s="37" t="s">
        <v>1756</v>
      </c>
      <c r="B1127" s="38" t="str">
        <f t="shared" si="1"/>
        <v/>
      </c>
      <c r="C1127" s="40" t="str">
        <f t="shared" si="2"/>
        <v>Azurine Lake</v>
      </c>
      <c r="D1127" s="38" t="s">
        <v>28</v>
      </c>
      <c r="E1127" s="38" t="s">
        <v>1756</v>
      </c>
      <c r="F1127" s="40"/>
      <c r="G1127" s="40"/>
    </row>
    <row r="1128">
      <c r="A1128" s="37" t="s">
        <v>5539</v>
      </c>
      <c r="B1128" s="40" t="str">
        <f t="shared" si="1"/>
        <v>[578]</v>
      </c>
      <c r="C1128" s="38" t="str">
        <f t="shared" si="2"/>
        <v/>
      </c>
      <c r="D1128" s="38" t="s">
        <v>5539</v>
      </c>
      <c r="E1128" s="38" t="s">
        <v>28</v>
      </c>
      <c r="F1128" s="40"/>
      <c r="G1128" s="40"/>
    </row>
    <row r="1129">
      <c r="A1129" s="37" t="s">
        <v>1756</v>
      </c>
      <c r="B1129" s="38" t="str">
        <f t="shared" si="1"/>
        <v/>
      </c>
      <c r="C1129" s="40" t="str">
        <f t="shared" si="2"/>
        <v>Azurine Lake</v>
      </c>
      <c r="D1129" s="38" t="s">
        <v>28</v>
      </c>
      <c r="E1129" s="38" t="s">
        <v>1756</v>
      </c>
      <c r="F1129" s="40"/>
      <c r="G1129" s="40"/>
    </row>
    <row r="1130">
      <c r="A1130" s="37" t="s">
        <v>5540</v>
      </c>
      <c r="B1130" s="40" t="str">
        <f t="shared" si="1"/>
        <v>[579]</v>
      </c>
      <c r="C1130" s="38" t="str">
        <f t="shared" si="2"/>
        <v/>
      </c>
      <c r="D1130" s="38" t="s">
        <v>5540</v>
      </c>
      <c r="E1130" s="38" t="s">
        <v>28</v>
      </c>
      <c r="F1130" s="40"/>
      <c r="G1130" s="40"/>
    </row>
    <row r="1131">
      <c r="A1131" s="37" t="s">
        <v>1756</v>
      </c>
      <c r="B1131" s="38" t="str">
        <f t="shared" si="1"/>
        <v/>
      </c>
      <c r="C1131" s="40" t="str">
        <f t="shared" si="2"/>
        <v>Azurine Lake</v>
      </c>
      <c r="D1131" s="38" t="s">
        <v>28</v>
      </c>
      <c r="E1131" s="38" t="s">
        <v>1756</v>
      </c>
      <c r="F1131" s="40"/>
      <c r="G1131" s="40"/>
    </row>
    <row r="1132">
      <c r="A1132" s="37" t="s">
        <v>5541</v>
      </c>
      <c r="B1132" s="40" t="str">
        <f t="shared" si="1"/>
        <v>[580]</v>
      </c>
      <c r="C1132" s="38" t="str">
        <f t="shared" si="2"/>
        <v/>
      </c>
      <c r="D1132" s="38" t="s">
        <v>5541</v>
      </c>
      <c r="E1132" s="38" t="s">
        <v>28</v>
      </c>
      <c r="F1132" s="40"/>
      <c r="G1132" s="40"/>
    </row>
    <row r="1133">
      <c r="A1133" s="37" t="s">
        <v>2270</v>
      </c>
      <c r="B1133" s="38" t="str">
        <f t="shared" si="1"/>
        <v/>
      </c>
      <c r="C1133" s="40" t="str">
        <f t="shared" si="2"/>
        <v>REMOVED</v>
      </c>
      <c r="D1133" s="38" t="s">
        <v>28</v>
      </c>
      <c r="E1133" s="38" t="s">
        <v>2270</v>
      </c>
      <c r="F1133" s="40"/>
      <c r="G1133" s="40"/>
    </row>
    <row r="1134">
      <c r="A1134" s="37" t="s">
        <v>5542</v>
      </c>
      <c r="B1134" s="40" t="str">
        <f t="shared" si="1"/>
        <v>[581]</v>
      </c>
      <c r="C1134" s="38" t="str">
        <f t="shared" si="2"/>
        <v/>
      </c>
      <c r="D1134" s="38" t="s">
        <v>5542</v>
      </c>
      <c r="E1134" s="38" t="s">
        <v>28</v>
      </c>
      <c r="F1134" s="40"/>
      <c r="G1134" s="40"/>
    </row>
    <row r="1135">
      <c r="A1135" s="37" t="s">
        <v>2270</v>
      </c>
      <c r="B1135" s="38" t="str">
        <f t="shared" si="1"/>
        <v/>
      </c>
      <c r="C1135" s="40" t="str">
        <f t="shared" si="2"/>
        <v>REMOVED</v>
      </c>
      <c r="D1135" s="38" t="s">
        <v>28</v>
      </c>
      <c r="E1135" s="38" t="s">
        <v>2270</v>
      </c>
      <c r="F1135" s="40"/>
      <c r="G1135" s="40"/>
    </row>
    <row r="1136">
      <c r="A1136" s="37" t="s">
        <v>5543</v>
      </c>
      <c r="B1136" s="40" t="str">
        <f t="shared" si="1"/>
        <v>[582]</v>
      </c>
      <c r="C1136" s="38" t="str">
        <f t="shared" si="2"/>
        <v/>
      </c>
      <c r="D1136" s="38" t="s">
        <v>5543</v>
      </c>
      <c r="E1136" s="38" t="s">
        <v>28</v>
      </c>
      <c r="F1136" s="40"/>
      <c r="G1136" s="40"/>
    </row>
    <row r="1137">
      <c r="A1137" s="37" t="s">
        <v>2270</v>
      </c>
      <c r="B1137" s="38" t="str">
        <f t="shared" si="1"/>
        <v/>
      </c>
      <c r="C1137" s="40" t="str">
        <f t="shared" si="2"/>
        <v>REMOVED</v>
      </c>
      <c r="D1137" s="38" t="s">
        <v>28</v>
      </c>
      <c r="E1137" s="38" t="s">
        <v>2270</v>
      </c>
      <c r="F1137" s="40"/>
      <c r="G1137" s="40"/>
    </row>
    <row r="1138">
      <c r="A1138" s="37" t="s">
        <v>5544</v>
      </c>
      <c r="B1138" s="40" t="str">
        <f t="shared" si="1"/>
        <v>[583]</v>
      </c>
      <c r="C1138" s="38" t="str">
        <f t="shared" si="2"/>
        <v/>
      </c>
      <c r="D1138" s="38" t="s">
        <v>5544</v>
      </c>
      <c r="E1138" s="38" t="s">
        <v>28</v>
      </c>
      <c r="F1138" s="40"/>
      <c r="G1138" s="40"/>
    </row>
    <row r="1139">
      <c r="A1139" s="37" t="s">
        <v>2270</v>
      </c>
      <c r="B1139" s="38" t="str">
        <f t="shared" si="1"/>
        <v/>
      </c>
      <c r="C1139" s="40" t="str">
        <f t="shared" si="2"/>
        <v>REMOVED</v>
      </c>
      <c r="D1139" s="38" t="s">
        <v>28</v>
      </c>
      <c r="E1139" s="38" t="s">
        <v>2270</v>
      </c>
      <c r="F1139" s="40"/>
      <c r="G1139" s="40"/>
    </row>
    <row r="1140">
      <c r="A1140" s="37" t="s">
        <v>5545</v>
      </c>
      <c r="B1140" s="40" t="str">
        <f t="shared" si="1"/>
        <v>[584]</v>
      </c>
      <c r="C1140" s="38" t="str">
        <f t="shared" si="2"/>
        <v/>
      </c>
      <c r="D1140" s="38" t="s">
        <v>5545</v>
      </c>
      <c r="E1140" s="38" t="s">
        <v>28</v>
      </c>
      <c r="F1140" s="40"/>
      <c r="G1140" s="40"/>
    </row>
    <row r="1141">
      <c r="A1141" s="37" t="s">
        <v>2270</v>
      </c>
      <c r="B1141" s="38" t="str">
        <f t="shared" si="1"/>
        <v/>
      </c>
      <c r="C1141" s="40" t="str">
        <f t="shared" si="2"/>
        <v>REMOVED</v>
      </c>
      <c r="D1141" s="38" t="s">
        <v>28</v>
      </c>
      <c r="E1141" s="38" t="s">
        <v>2270</v>
      </c>
      <c r="F1141" s="40"/>
      <c r="G1141" s="40"/>
    </row>
    <row r="1142">
      <c r="A1142" s="37" t="s">
        <v>5546</v>
      </c>
      <c r="B1142" s="40" t="str">
        <f t="shared" si="1"/>
        <v>[585]</v>
      </c>
      <c r="C1142" s="38" t="str">
        <f t="shared" si="2"/>
        <v/>
      </c>
      <c r="D1142" s="38" t="s">
        <v>5546</v>
      </c>
      <c r="E1142" s="38" t="s">
        <v>28</v>
      </c>
      <c r="F1142" s="40"/>
      <c r="G1142" s="40"/>
    </row>
    <row r="1143">
      <c r="A1143" s="37" t="s">
        <v>4175</v>
      </c>
      <c r="B1143" s="38" t="str">
        <f t="shared" si="1"/>
        <v/>
      </c>
      <c r="C1143" s="40" t="str">
        <f t="shared" si="2"/>
        <v>South Obsidia Ward</v>
      </c>
      <c r="D1143" s="38" t="s">
        <v>28</v>
      </c>
      <c r="E1143" s="38" t="s">
        <v>4175</v>
      </c>
      <c r="F1143" s="40"/>
      <c r="G1143" s="40"/>
    </row>
    <row r="1144">
      <c r="A1144" s="37" t="s">
        <v>5547</v>
      </c>
      <c r="B1144" s="40" t="str">
        <f t="shared" si="1"/>
        <v>[586]</v>
      </c>
      <c r="C1144" s="38" t="str">
        <f t="shared" si="2"/>
        <v/>
      </c>
      <c r="D1144" s="38" t="s">
        <v>5547</v>
      </c>
      <c r="E1144" s="38" t="s">
        <v>28</v>
      </c>
      <c r="F1144" s="40"/>
      <c r="G1144" s="40"/>
    </row>
    <row r="1145">
      <c r="A1145" s="37" t="s">
        <v>567</v>
      </c>
      <c r="B1145" s="38" t="str">
        <f t="shared" si="1"/>
        <v/>
      </c>
      <c r="C1145" s="40" t="str">
        <f t="shared" si="2"/>
        <v>Azurine Island</v>
      </c>
      <c r="D1145" s="38" t="s">
        <v>28</v>
      </c>
      <c r="E1145" s="38" t="s">
        <v>567</v>
      </c>
      <c r="F1145" s="40"/>
      <c r="G1145" s="40"/>
    </row>
    <row r="1146">
      <c r="A1146" s="37" t="s">
        <v>5548</v>
      </c>
      <c r="B1146" s="40" t="str">
        <f t="shared" si="1"/>
        <v>[587]</v>
      </c>
      <c r="C1146" s="38" t="str">
        <f t="shared" si="2"/>
        <v/>
      </c>
      <c r="D1146" s="38" t="s">
        <v>5548</v>
      </c>
      <c r="E1146" s="38" t="s">
        <v>28</v>
      </c>
      <c r="F1146" s="40"/>
      <c r="G1146" s="40"/>
    </row>
    <row r="1147">
      <c r="A1147" s="37" t="s">
        <v>4911</v>
      </c>
      <c r="B1147" s="38" t="str">
        <f t="shared" si="1"/>
        <v/>
      </c>
      <c r="C1147" s="40" t="str">
        <f t="shared" si="2"/>
        <v>SOLICE Lobby</v>
      </c>
      <c r="D1147" s="38" t="s">
        <v>28</v>
      </c>
      <c r="E1147" s="38" t="s">
        <v>4911</v>
      </c>
      <c r="F1147" s="40"/>
      <c r="G1147" s="40"/>
    </row>
    <row r="1148">
      <c r="A1148" s="37" t="s">
        <v>5549</v>
      </c>
      <c r="B1148" s="40" t="str">
        <f t="shared" si="1"/>
        <v>[588]</v>
      </c>
      <c r="C1148" s="38" t="str">
        <f t="shared" si="2"/>
        <v/>
      </c>
      <c r="D1148" s="38" t="s">
        <v>5549</v>
      </c>
      <c r="E1148" s="38" t="s">
        <v>28</v>
      </c>
      <c r="F1148" s="40"/>
      <c r="G1148" s="40"/>
    </row>
    <row r="1149">
      <c r="A1149" s="37" t="s">
        <v>435</v>
      </c>
      <c r="B1149" s="38" t="str">
        <f t="shared" si="1"/>
        <v/>
      </c>
      <c r="C1149" s="40" t="str">
        <f t="shared" si="2"/>
        <v>Grand Stairway</v>
      </c>
      <c r="D1149" s="38" t="s">
        <v>28</v>
      </c>
      <c r="E1149" s="38" t="s">
        <v>435</v>
      </c>
      <c r="F1149" s="40"/>
      <c r="G1149" s="40"/>
    </row>
    <row r="1150">
      <c r="A1150" s="37" t="s">
        <v>5550</v>
      </c>
      <c r="B1150" s="40" t="str">
        <f t="shared" si="1"/>
        <v>[589]</v>
      </c>
      <c r="C1150" s="38" t="str">
        <f t="shared" si="2"/>
        <v/>
      </c>
      <c r="D1150" s="38" t="s">
        <v>5550</v>
      </c>
      <c r="E1150" s="38" t="s">
        <v>28</v>
      </c>
      <c r="F1150" s="40"/>
      <c r="G1150" s="40"/>
    </row>
    <row r="1151">
      <c r="A1151" s="37" t="s">
        <v>834</v>
      </c>
      <c r="B1151" s="38" t="str">
        <f t="shared" si="1"/>
        <v/>
      </c>
      <c r="C1151" s="40" t="str">
        <f t="shared" si="2"/>
        <v>Celestinine Cascade</v>
      </c>
      <c r="D1151" s="38" t="s">
        <v>28</v>
      </c>
      <c r="E1151" s="38" t="s">
        <v>834</v>
      </c>
      <c r="F1151" s="40"/>
      <c r="G1151" s="40"/>
    </row>
    <row r="1152">
      <c r="A1152" s="37" t="s">
        <v>5551</v>
      </c>
      <c r="B1152" s="40" t="str">
        <f t="shared" si="1"/>
        <v>[590]</v>
      </c>
      <c r="C1152" s="38" t="str">
        <f t="shared" si="2"/>
        <v/>
      </c>
      <c r="D1152" s="38" t="s">
        <v>5551</v>
      </c>
      <c r="E1152" s="38" t="s">
        <v>28</v>
      </c>
      <c r="F1152" s="40"/>
      <c r="G1152" s="40"/>
    </row>
    <row r="1153">
      <c r="A1153" s="37" t="s">
        <v>4916</v>
      </c>
      <c r="B1153" s="38" t="str">
        <f t="shared" si="1"/>
        <v/>
      </c>
      <c r="C1153" s="40" t="str">
        <f t="shared" si="2"/>
        <v>Ivyline Station</v>
      </c>
      <c r="D1153" s="38" t="s">
        <v>28</v>
      </c>
      <c r="E1153" s="38" t="s">
        <v>4916</v>
      </c>
      <c r="F1153" s="40"/>
      <c r="G1153" s="40"/>
    </row>
    <row r="1154">
      <c r="A1154" s="37" t="s">
        <v>5552</v>
      </c>
      <c r="B1154" s="40" t="str">
        <f t="shared" si="1"/>
        <v>[591]</v>
      </c>
      <c r="C1154" s="38" t="str">
        <f t="shared" si="2"/>
        <v/>
      </c>
      <c r="D1154" s="38" t="s">
        <v>5552</v>
      </c>
      <c r="E1154" s="38" t="s">
        <v>28</v>
      </c>
      <c r="F1154" s="40"/>
      <c r="G1154" s="40"/>
    </row>
    <row r="1155">
      <c r="A1155" s="37" t="s">
        <v>1326</v>
      </c>
      <c r="B1155" s="38" t="str">
        <f t="shared" si="1"/>
        <v/>
      </c>
      <c r="C1155" s="40" t="str">
        <f t="shared" si="2"/>
        <v>Grandview Station</v>
      </c>
      <c r="D1155" s="38" t="s">
        <v>28</v>
      </c>
      <c r="E1155" s="38" t="s">
        <v>1326</v>
      </c>
      <c r="F1155" s="40"/>
      <c r="G1155" s="40"/>
    </row>
    <row r="1156">
      <c r="A1156" s="37" t="s">
        <v>5553</v>
      </c>
      <c r="B1156" s="40" t="str">
        <f t="shared" si="1"/>
        <v>[592]</v>
      </c>
      <c r="C1156" s="38" t="str">
        <f t="shared" si="2"/>
        <v/>
      </c>
      <c r="D1156" s="38" t="s">
        <v>5553</v>
      </c>
      <c r="E1156" s="38" t="s">
        <v>28</v>
      </c>
      <c r="F1156" s="40"/>
      <c r="G1156" s="40"/>
    </row>
    <row r="1157">
      <c r="A1157" s="37" t="s">
        <v>4920</v>
      </c>
      <c r="B1157" s="38" t="str">
        <f t="shared" si="1"/>
        <v/>
      </c>
      <c r="C1157" s="40" t="str">
        <f t="shared" si="2"/>
        <v>Blacksteam Shelter 3F</v>
      </c>
      <c r="D1157" s="38" t="s">
        <v>28</v>
      </c>
      <c r="E1157" s="38" t="s">
        <v>4920</v>
      </c>
      <c r="F1157" s="40"/>
      <c r="G1157" s="40"/>
    </row>
    <row r="1158">
      <c r="A1158" s="37" t="s">
        <v>5554</v>
      </c>
      <c r="B1158" s="40" t="str">
        <f t="shared" si="1"/>
        <v>[593]</v>
      </c>
      <c r="C1158" s="38" t="str">
        <f t="shared" si="2"/>
        <v/>
      </c>
      <c r="D1158" s="38" t="s">
        <v>5554</v>
      </c>
      <c r="E1158" s="38" t="s">
        <v>28</v>
      </c>
      <c r="F1158" s="40"/>
      <c r="G1158" s="40"/>
    </row>
    <row r="1159">
      <c r="A1159" s="37" t="s">
        <v>4923</v>
      </c>
      <c r="B1159" s="38" t="str">
        <f t="shared" si="1"/>
        <v/>
      </c>
      <c r="C1159" s="40" t="str">
        <f t="shared" si="2"/>
        <v>Blacksteam Shelter 2F</v>
      </c>
      <c r="D1159" s="38" t="s">
        <v>28</v>
      </c>
      <c r="E1159" s="38" t="s">
        <v>4923</v>
      </c>
      <c r="F1159" s="40"/>
      <c r="G1159" s="40"/>
    </row>
    <row r="1160">
      <c r="A1160" s="37" t="s">
        <v>5555</v>
      </c>
      <c r="B1160" s="40" t="str">
        <f t="shared" si="1"/>
        <v>[594]</v>
      </c>
      <c r="C1160" s="38" t="str">
        <f t="shared" si="2"/>
        <v/>
      </c>
      <c r="D1160" s="38" t="s">
        <v>5555</v>
      </c>
      <c r="E1160" s="38" t="s">
        <v>28</v>
      </c>
      <c r="F1160" s="40"/>
      <c r="G1160" s="40"/>
    </row>
    <row r="1161">
      <c r="A1161" s="37" t="s">
        <v>4925</v>
      </c>
      <c r="B1161" s="38" t="str">
        <f t="shared" si="1"/>
        <v/>
      </c>
      <c r="C1161" s="40" t="str">
        <f t="shared" si="2"/>
        <v>Blacksteam Shelter 1F</v>
      </c>
      <c r="D1161" s="38" t="s">
        <v>28</v>
      </c>
      <c r="E1161" s="38" t="s">
        <v>4925</v>
      </c>
      <c r="F1161" s="40"/>
      <c r="G1161" s="40"/>
    </row>
    <row r="1162">
      <c r="A1162" s="37" t="s">
        <v>5556</v>
      </c>
      <c r="B1162" s="40" t="str">
        <f t="shared" si="1"/>
        <v>[595]</v>
      </c>
      <c r="C1162" s="38" t="str">
        <f t="shared" si="2"/>
        <v/>
      </c>
      <c r="D1162" s="38" t="s">
        <v>5556</v>
      </c>
      <c r="E1162" s="38" t="s">
        <v>28</v>
      </c>
      <c r="F1162" s="40"/>
      <c r="G1162" s="40"/>
    </row>
    <row r="1163">
      <c r="A1163" s="37" t="s">
        <v>4928</v>
      </c>
      <c r="B1163" s="38" t="str">
        <f t="shared" si="1"/>
        <v/>
      </c>
      <c r="C1163" s="40" t="str">
        <f t="shared" si="2"/>
        <v>Blacksteam Shelter B1F</v>
      </c>
      <c r="D1163" s="38" t="s">
        <v>28</v>
      </c>
      <c r="E1163" s="38" t="s">
        <v>4928</v>
      </c>
      <c r="F1163" s="40"/>
      <c r="G1163" s="40"/>
    </row>
    <row r="1164">
      <c r="A1164" s="37" t="s">
        <v>5557</v>
      </c>
      <c r="B1164" s="40" t="str">
        <f t="shared" si="1"/>
        <v>[596]</v>
      </c>
      <c r="C1164" s="38" t="str">
        <f t="shared" si="2"/>
        <v/>
      </c>
      <c r="D1164" s="38" t="s">
        <v>5557</v>
      </c>
      <c r="E1164" s="38" t="s">
        <v>28</v>
      </c>
      <c r="F1164" s="40"/>
      <c r="G1164" s="40"/>
    </row>
    <row r="1165">
      <c r="A1165" s="37" t="s">
        <v>4930</v>
      </c>
      <c r="B1165" s="38" t="str">
        <f t="shared" si="1"/>
        <v/>
      </c>
      <c r="C1165" s="40" t="str">
        <f t="shared" si="2"/>
        <v>Blacksteam Shelter B2F</v>
      </c>
      <c r="D1165" s="38" t="s">
        <v>28</v>
      </c>
      <c r="E1165" s="38" t="s">
        <v>4930</v>
      </c>
      <c r="F1165" s="40"/>
      <c r="G1165" s="40"/>
    </row>
    <row r="1166">
      <c r="A1166" s="37" t="s">
        <v>5558</v>
      </c>
      <c r="B1166" s="40" t="str">
        <f t="shared" si="1"/>
        <v>[597]</v>
      </c>
      <c r="C1166" s="38" t="str">
        <f t="shared" si="2"/>
        <v/>
      </c>
      <c r="D1166" s="38" t="s">
        <v>5558</v>
      </c>
      <c r="E1166" s="38" t="s">
        <v>28</v>
      </c>
      <c r="F1166" s="40"/>
      <c r="G1166" s="40"/>
    </row>
    <row r="1167">
      <c r="A1167" s="37" t="s">
        <v>4933</v>
      </c>
      <c r="B1167" s="38" t="str">
        <f t="shared" si="1"/>
        <v/>
      </c>
      <c r="C1167" s="40" t="str">
        <f t="shared" si="2"/>
        <v>Peony Station</v>
      </c>
      <c r="D1167" s="38" t="s">
        <v>28</v>
      </c>
      <c r="E1167" s="38" t="s">
        <v>4933</v>
      </c>
      <c r="F1167" s="40"/>
      <c r="G1167" s="40"/>
    </row>
    <row r="1168">
      <c r="A1168" s="37" t="s">
        <v>5559</v>
      </c>
      <c r="B1168" s="40" t="str">
        <f t="shared" si="1"/>
        <v>[598]</v>
      </c>
      <c r="C1168" s="38" t="str">
        <f t="shared" si="2"/>
        <v/>
      </c>
      <c r="D1168" s="38" t="s">
        <v>5559</v>
      </c>
      <c r="E1168" s="38" t="s">
        <v>28</v>
      </c>
      <c r="F1168" s="40"/>
      <c r="G1168" s="40"/>
    </row>
    <row r="1169">
      <c r="A1169" s="37" t="s">
        <v>4270</v>
      </c>
      <c r="B1169" s="38" t="str">
        <f t="shared" si="1"/>
        <v/>
      </c>
      <c r="C1169" s="40" t="str">
        <f t="shared" si="2"/>
        <v>Jasper Pokemon Center</v>
      </c>
      <c r="D1169" s="38" t="s">
        <v>28</v>
      </c>
      <c r="E1169" s="38" t="s">
        <v>4270</v>
      </c>
      <c r="F1169" s="40"/>
      <c r="G1169" s="40"/>
    </row>
    <row r="1170">
      <c r="A1170" s="37" t="s">
        <v>5560</v>
      </c>
      <c r="B1170" s="40" t="str">
        <f t="shared" si="1"/>
        <v>[599]</v>
      </c>
      <c r="C1170" s="38" t="str">
        <f t="shared" si="2"/>
        <v/>
      </c>
      <c r="D1170" s="38" t="s">
        <v>5560</v>
      </c>
      <c r="E1170" s="38" t="s">
        <v>28</v>
      </c>
      <c r="F1170" s="40"/>
      <c r="G1170" s="40"/>
    </row>
    <row r="1171">
      <c r="A1171" s="37" t="s">
        <v>4937</v>
      </c>
      <c r="B1171" s="38" t="str">
        <f t="shared" si="1"/>
        <v/>
      </c>
      <c r="C1171" s="40" t="str">
        <f t="shared" si="2"/>
        <v>Kingsbury Station</v>
      </c>
      <c r="D1171" s="38" t="s">
        <v>28</v>
      </c>
      <c r="E1171" s="38" t="s">
        <v>4937</v>
      </c>
      <c r="F1171" s="40"/>
      <c r="G1171" s="40"/>
    </row>
    <row r="1172">
      <c r="A1172" s="37" t="s">
        <v>5561</v>
      </c>
      <c r="B1172" s="40" t="str">
        <f t="shared" si="1"/>
        <v>[600]</v>
      </c>
      <c r="C1172" s="38" t="str">
        <f t="shared" si="2"/>
        <v/>
      </c>
      <c r="D1172" s="38" t="s">
        <v>5561</v>
      </c>
      <c r="E1172" s="38" t="s">
        <v>28</v>
      </c>
      <c r="F1172" s="40"/>
      <c r="G1172" s="40"/>
    </row>
    <row r="1173">
      <c r="A1173" s="37" t="s">
        <v>391</v>
      </c>
      <c r="B1173" s="38" t="str">
        <f t="shared" si="1"/>
        <v/>
      </c>
      <c r="C1173" s="40" t="str">
        <f t="shared" si="2"/>
        <v>Beryl Ward</v>
      </c>
      <c r="D1173" s="38" t="s">
        <v>28</v>
      </c>
      <c r="E1173" s="38" t="s">
        <v>391</v>
      </c>
      <c r="F1173" s="40"/>
      <c r="G1173" s="40"/>
    </row>
    <row r="1174">
      <c r="A1174" s="37" t="s">
        <v>5562</v>
      </c>
      <c r="B1174" s="40" t="str">
        <f t="shared" si="1"/>
        <v>[601]</v>
      </c>
      <c r="C1174" s="38" t="str">
        <f t="shared" si="2"/>
        <v/>
      </c>
      <c r="D1174" s="38" t="s">
        <v>5562</v>
      </c>
      <c r="E1174" s="38" t="s">
        <v>28</v>
      </c>
      <c r="F1174" s="40"/>
      <c r="G1174" s="40"/>
    </row>
    <row r="1175">
      <c r="A1175" s="37" t="s">
        <v>4941</v>
      </c>
      <c r="B1175" s="38" t="str">
        <f t="shared" si="1"/>
        <v/>
      </c>
      <c r="C1175" s="40" t="str">
        <f t="shared" si="2"/>
        <v>Azurine Center</v>
      </c>
      <c r="D1175" s="38" t="s">
        <v>28</v>
      </c>
      <c r="E1175" s="38" t="s">
        <v>4941</v>
      </c>
      <c r="F1175" s="40"/>
      <c r="G1175" s="40"/>
    </row>
    <row r="1176">
      <c r="A1176" s="37" t="s">
        <v>5563</v>
      </c>
      <c r="B1176" s="40" t="str">
        <f t="shared" si="1"/>
        <v>[602]</v>
      </c>
      <c r="C1176" s="38" t="str">
        <f t="shared" si="2"/>
        <v/>
      </c>
      <c r="D1176" s="38" t="s">
        <v>5563</v>
      </c>
      <c r="E1176" s="38" t="s">
        <v>28</v>
      </c>
      <c r="F1176" s="40"/>
      <c r="G1176" s="40"/>
    </row>
    <row r="1177">
      <c r="A1177" s="37" t="s">
        <v>185</v>
      </c>
      <c r="B1177" s="38" t="str">
        <f t="shared" si="1"/>
        <v/>
      </c>
      <c r="C1177" s="40" t="str">
        <f t="shared" si="2"/>
        <v>Underground Railnet</v>
      </c>
      <c r="D1177" s="38" t="s">
        <v>28</v>
      </c>
      <c r="E1177" s="38" t="s">
        <v>185</v>
      </c>
      <c r="F1177" s="40"/>
      <c r="G1177" s="40"/>
    </row>
    <row r="1178">
      <c r="A1178" s="37" t="s">
        <v>5564</v>
      </c>
      <c r="B1178" s="40" t="str">
        <f t="shared" si="1"/>
        <v>[603]</v>
      </c>
      <c r="C1178" s="38" t="str">
        <f t="shared" si="2"/>
        <v/>
      </c>
      <c r="D1178" s="38" t="s">
        <v>5564</v>
      </c>
      <c r="E1178" s="38" t="s">
        <v>28</v>
      </c>
      <c r="F1178" s="40"/>
      <c r="G1178" s="40"/>
    </row>
    <row r="1179">
      <c r="A1179" s="37" t="s">
        <v>2640</v>
      </c>
      <c r="B1179" s="38" t="str">
        <f t="shared" si="1"/>
        <v/>
      </c>
      <c r="C1179" s="40" t="str">
        <f t="shared" si="2"/>
        <v>Azurine Cave</v>
      </c>
      <c r="D1179" s="38" t="s">
        <v>28</v>
      </c>
      <c r="E1179" s="38" t="s">
        <v>2640</v>
      </c>
      <c r="F1179" s="40"/>
      <c r="G1179" s="40"/>
    </row>
    <row r="1180">
      <c r="A1180" s="37" t="s">
        <v>5565</v>
      </c>
      <c r="B1180" s="40" t="str">
        <f t="shared" si="1"/>
        <v>[604]</v>
      </c>
      <c r="C1180" s="38" t="str">
        <f t="shared" si="2"/>
        <v/>
      </c>
      <c r="D1180" s="38" t="s">
        <v>5565</v>
      </c>
      <c r="E1180" s="38" t="s">
        <v>28</v>
      </c>
      <c r="F1180" s="40"/>
      <c r="G1180" s="40"/>
    </row>
    <row r="1181">
      <c r="A1181" s="37" t="s">
        <v>2640</v>
      </c>
      <c r="B1181" s="38" t="str">
        <f t="shared" si="1"/>
        <v/>
      </c>
      <c r="C1181" s="40" t="str">
        <f t="shared" si="2"/>
        <v>Azurine Cave</v>
      </c>
      <c r="D1181" s="38" t="s">
        <v>28</v>
      </c>
      <c r="E1181" s="38" t="s">
        <v>2640</v>
      </c>
      <c r="F1181" s="40"/>
      <c r="G1181" s="40"/>
    </row>
    <row r="1182">
      <c r="A1182" s="37" t="s">
        <v>5566</v>
      </c>
      <c r="B1182" s="40" t="str">
        <f t="shared" si="1"/>
        <v>[605]</v>
      </c>
      <c r="C1182" s="38" t="str">
        <f t="shared" si="2"/>
        <v/>
      </c>
      <c r="D1182" s="38" t="s">
        <v>5566</v>
      </c>
      <c r="E1182" s="38" t="s">
        <v>28</v>
      </c>
      <c r="F1182" s="40"/>
      <c r="G1182" s="40"/>
    </row>
    <row r="1183">
      <c r="A1183" s="37" t="s">
        <v>2640</v>
      </c>
      <c r="B1183" s="38" t="str">
        <f t="shared" si="1"/>
        <v/>
      </c>
      <c r="C1183" s="40" t="str">
        <f t="shared" si="2"/>
        <v>Azurine Cave</v>
      </c>
      <c r="D1183" s="38" t="s">
        <v>28</v>
      </c>
      <c r="E1183" s="38" t="s">
        <v>2640</v>
      </c>
      <c r="F1183" s="40"/>
      <c r="G1183" s="40"/>
    </row>
    <row r="1184">
      <c r="A1184" s="37" t="s">
        <v>5567</v>
      </c>
      <c r="B1184" s="40" t="str">
        <f t="shared" si="1"/>
        <v>[606]</v>
      </c>
      <c r="C1184" s="38" t="str">
        <f t="shared" si="2"/>
        <v/>
      </c>
      <c r="D1184" s="38" t="s">
        <v>5567</v>
      </c>
      <c r="E1184" s="38" t="s">
        <v>28</v>
      </c>
      <c r="F1184" s="40"/>
      <c r="G1184" s="40"/>
    </row>
    <row r="1185">
      <c r="A1185" s="37" t="s">
        <v>2652</v>
      </c>
      <c r="B1185" s="38" t="str">
        <f t="shared" si="1"/>
        <v/>
      </c>
      <c r="C1185" s="40" t="str">
        <f t="shared" si="2"/>
        <v>GUM Room</v>
      </c>
      <c r="D1185" s="38" t="s">
        <v>28</v>
      </c>
      <c r="E1185" s="38" t="s">
        <v>2652</v>
      </c>
      <c r="F1185" s="40"/>
      <c r="G1185" s="40"/>
    </row>
    <row r="1186">
      <c r="A1186" s="37" t="s">
        <v>5568</v>
      </c>
      <c r="B1186" s="40" t="str">
        <f t="shared" si="1"/>
        <v>[607]</v>
      </c>
      <c r="C1186" s="38" t="str">
        <f t="shared" si="2"/>
        <v/>
      </c>
      <c r="D1186" s="38" t="s">
        <v>5568</v>
      </c>
      <c r="E1186" s="38" t="s">
        <v>28</v>
      </c>
      <c r="F1186" s="40"/>
      <c r="G1186" s="40"/>
    </row>
    <row r="1187">
      <c r="A1187" s="37" t="s">
        <v>677</v>
      </c>
      <c r="B1187" s="38" t="str">
        <f t="shared" si="1"/>
        <v/>
      </c>
      <c r="C1187" s="40" t="str">
        <f t="shared" si="2"/>
        <v>Tanzan Cove</v>
      </c>
      <c r="D1187" s="38" t="s">
        <v>28</v>
      </c>
      <c r="E1187" s="38" t="s">
        <v>677</v>
      </c>
      <c r="F1187" s="40"/>
      <c r="G1187" s="40"/>
    </row>
    <row r="1188">
      <c r="A1188" s="37" t="s">
        <v>5569</v>
      </c>
      <c r="B1188" s="40" t="str">
        <f t="shared" si="1"/>
        <v>[608]</v>
      </c>
      <c r="C1188" s="38" t="str">
        <f t="shared" si="2"/>
        <v/>
      </c>
      <c r="D1188" s="38" t="s">
        <v>5569</v>
      </c>
      <c r="E1188" s="38" t="s">
        <v>28</v>
      </c>
      <c r="F1188" s="40"/>
      <c r="G1188" s="40"/>
    </row>
    <row r="1189">
      <c r="A1189" s="37" t="s">
        <v>257</v>
      </c>
      <c r="B1189" s="38" t="str">
        <f t="shared" si="1"/>
        <v/>
      </c>
      <c r="C1189" s="40" t="str">
        <f t="shared" si="2"/>
        <v>Coral Ward</v>
      </c>
      <c r="D1189" s="38" t="s">
        <v>28</v>
      </c>
      <c r="E1189" s="38" t="s">
        <v>257</v>
      </c>
      <c r="F1189" s="40"/>
      <c r="G1189" s="40"/>
    </row>
    <row r="1190">
      <c r="A1190" s="37" t="s">
        <v>5570</v>
      </c>
      <c r="B1190" s="40" t="str">
        <f t="shared" si="1"/>
        <v>[609]</v>
      </c>
      <c r="C1190" s="38" t="str">
        <f t="shared" si="2"/>
        <v/>
      </c>
      <c r="D1190" s="38" t="s">
        <v>5570</v>
      </c>
      <c r="E1190" s="38" t="s">
        <v>28</v>
      </c>
      <c r="F1190" s="40"/>
      <c r="G1190" s="40"/>
    </row>
    <row r="1191">
      <c r="A1191" s="37" t="s">
        <v>4954</v>
      </c>
      <c r="B1191" s="38" t="str">
        <f t="shared" si="1"/>
        <v/>
      </c>
      <c r="C1191" s="40" t="str">
        <f t="shared" si="2"/>
        <v>Coral Lighthouse</v>
      </c>
      <c r="D1191" s="38" t="s">
        <v>28</v>
      </c>
      <c r="E1191" s="38" t="s">
        <v>4954</v>
      </c>
      <c r="F1191" s="40"/>
      <c r="G1191" s="40"/>
    </row>
    <row r="1192">
      <c r="A1192" s="37" t="s">
        <v>5571</v>
      </c>
      <c r="B1192" s="40" t="str">
        <f t="shared" si="1"/>
        <v>[610]</v>
      </c>
      <c r="C1192" s="38" t="str">
        <f t="shared" si="2"/>
        <v/>
      </c>
      <c r="D1192" s="38" t="s">
        <v>5571</v>
      </c>
      <c r="E1192" s="38" t="s">
        <v>28</v>
      </c>
      <c r="F1192" s="40"/>
      <c r="G1192" s="40"/>
    </row>
    <row r="1193">
      <c r="A1193" s="37" t="s">
        <v>4954</v>
      </c>
      <c r="B1193" s="38" t="str">
        <f t="shared" si="1"/>
        <v/>
      </c>
      <c r="C1193" s="40" t="str">
        <f t="shared" si="2"/>
        <v>Coral Lighthouse</v>
      </c>
      <c r="D1193" s="38" t="s">
        <v>28</v>
      </c>
      <c r="E1193" s="38" t="s">
        <v>4954</v>
      </c>
      <c r="F1193" s="40"/>
      <c r="G1193" s="40"/>
    </row>
    <row r="1194">
      <c r="A1194" s="37" t="s">
        <v>5572</v>
      </c>
      <c r="B1194" s="40" t="str">
        <f t="shared" si="1"/>
        <v>[611]</v>
      </c>
      <c r="C1194" s="38" t="str">
        <f t="shared" si="2"/>
        <v/>
      </c>
      <c r="D1194" s="38" t="s">
        <v>5572</v>
      </c>
      <c r="E1194" s="38" t="s">
        <v>28</v>
      </c>
      <c r="F1194" s="40"/>
      <c r="G1194" s="40"/>
    </row>
    <row r="1195">
      <c r="A1195" s="37" t="s">
        <v>4958</v>
      </c>
      <c r="B1195" s="38" t="str">
        <f t="shared" si="1"/>
        <v/>
      </c>
      <c r="C1195" s="40" t="str">
        <f t="shared" si="2"/>
        <v>Medicine Market</v>
      </c>
      <c r="D1195" s="38" t="s">
        <v>28</v>
      </c>
      <c r="E1195" s="38" t="s">
        <v>4958</v>
      </c>
      <c r="F1195" s="40"/>
      <c r="G1195" s="40"/>
    </row>
    <row r="1196">
      <c r="A1196" s="37" t="s">
        <v>5573</v>
      </c>
      <c r="B1196" s="40" t="str">
        <f t="shared" si="1"/>
        <v>[612]</v>
      </c>
      <c r="C1196" s="38" t="str">
        <f t="shared" si="2"/>
        <v/>
      </c>
      <c r="D1196" s="38" t="s">
        <v>5573</v>
      </c>
      <c r="E1196" s="38" t="s">
        <v>28</v>
      </c>
      <c r="F1196" s="40"/>
      <c r="G1196" s="40"/>
    </row>
    <row r="1197">
      <c r="A1197" s="37" t="s">
        <v>418</v>
      </c>
      <c r="B1197" s="38" t="str">
        <f t="shared" si="1"/>
        <v/>
      </c>
      <c r="C1197" s="40" t="str">
        <f t="shared" si="2"/>
        <v>Lapis Ward</v>
      </c>
      <c r="D1197" s="38" t="s">
        <v>28</v>
      </c>
      <c r="E1197" s="38" t="s">
        <v>418</v>
      </c>
      <c r="F1197" s="40"/>
      <c r="G1197" s="40"/>
    </row>
    <row r="1198">
      <c r="A1198" s="37" t="s">
        <v>5574</v>
      </c>
      <c r="B1198" s="40" t="str">
        <f t="shared" si="1"/>
        <v>[613]</v>
      </c>
      <c r="C1198" s="38" t="str">
        <f t="shared" si="2"/>
        <v/>
      </c>
      <c r="D1198" s="38" t="s">
        <v>5574</v>
      </c>
      <c r="E1198" s="38" t="s">
        <v>28</v>
      </c>
      <c r="F1198" s="40"/>
      <c r="G1198" s="40"/>
    </row>
    <row r="1199">
      <c r="A1199" s="37" t="s">
        <v>4962</v>
      </c>
      <c r="B1199" s="38" t="str">
        <f t="shared" si="1"/>
        <v/>
      </c>
      <c r="C1199" s="40" t="str">
        <f t="shared" si="2"/>
        <v>Coral Gym</v>
      </c>
      <c r="D1199" s="38" t="s">
        <v>28</v>
      </c>
      <c r="E1199" s="38" t="s">
        <v>4962</v>
      </c>
      <c r="F1199" s="40"/>
      <c r="G1199" s="40"/>
    </row>
    <row r="1200">
      <c r="A1200" s="37" t="s">
        <v>5575</v>
      </c>
      <c r="B1200" s="40" t="str">
        <f t="shared" si="1"/>
        <v>[614]</v>
      </c>
      <c r="C1200" s="38" t="str">
        <f t="shared" si="2"/>
        <v/>
      </c>
      <c r="D1200" s="38" t="s">
        <v>5575</v>
      </c>
      <c r="E1200" s="38" t="s">
        <v>28</v>
      </c>
      <c r="F1200" s="40"/>
      <c r="G1200" s="40"/>
    </row>
    <row r="1201">
      <c r="A1201" s="37" t="s">
        <v>700</v>
      </c>
      <c r="B1201" s="38" t="str">
        <f t="shared" si="1"/>
        <v/>
      </c>
      <c r="C1201" s="40" t="str">
        <f t="shared" si="2"/>
        <v>Tanzan Depths</v>
      </c>
      <c r="D1201" s="38" t="s">
        <v>28</v>
      </c>
      <c r="E1201" s="38" t="s">
        <v>700</v>
      </c>
      <c r="F1201" s="40"/>
      <c r="G1201" s="40"/>
    </row>
    <row r="1202">
      <c r="A1202" s="37" t="s">
        <v>5576</v>
      </c>
      <c r="B1202" s="40" t="str">
        <f t="shared" si="1"/>
        <v>[615]</v>
      </c>
      <c r="C1202" s="38" t="str">
        <f t="shared" si="2"/>
        <v/>
      </c>
      <c r="D1202" s="38" t="s">
        <v>5576</v>
      </c>
      <c r="E1202" s="38" t="s">
        <v>28</v>
      </c>
      <c r="F1202" s="40"/>
      <c r="G1202" s="40"/>
    </row>
    <row r="1203">
      <c r="A1203" s="37" t="s">
        <v>700</v>
      </c>
      <c r="B1203" s="38" t="str">
        <f t="shared" si="1"/>
        <v/>
      </c>
      <c r="C1203" s="40" t="str">
        <f t="shared" si="2"/>
        <v>Tanzan Depths</v>
      </c>
      <c r="D1203" s="38" t="s">
        <v>28</v>
      </c>
      <c r="E1203" s="38" t="s">
        <v>700</v>
      </c>
      <c r="F1203" s="40"/>
      <c r="G1203" s="40"/>
    </row>
    <row r="1204">
      <c r="A1204" s="37" t="s">
        <v>5577</v>
      </c>
      <c r="B1204" s="40" t="str">
        <f t="shared" si="1"/>
        <v>[616]</v>
      </c>
      <c r="C1204" s="38" t="str">
        <f t="shared" si="2"/>
        <v/>
      </c>
      <c r="D1204" s="38" t="s">
        <v>5577</v>
      </c>
      <c r="E1204" s="38" t="s">
        <v>28</v>
      </c>
      <c r="F1204" s="40"/>
      <c r="G1204" s="40"/>
    </row>
    <row r="1205">
      <c r="A1205" s="37" t="s">
        <v>700</v>
      </c>
      <c r="B1205" s="38" t="str">
        <f t="shared" si="1"/>
        <v/>
      </c>
      <c r="C1205" s="40" t="str">
        <f t="shared" si="2"/>
        <v>Tanzan Depths</v>
      </c>
      <c r="D1205" s="38" t="s">
        <v>28</v>
      </c>
      <c r="E1205" s="38" t="s">
        <v>700</v>
      </c>
      <c r="F1205" s="40"/>
      <c r="G1205" s="40"/>
    </row>
    <row r="1206">
      <c r="A1206" s="37" t="s">
        <v>5578</v>
      </c>
      <c r="B1206" s="40" t="str">
        <f t="shared" si="1"/>
        <v>[617]</v>
      </c>
      <c r="C1206" s="38" t="str">
        <f t="shared" si="2"/>
        <v/>
      </c>
      <c r="D1206" s="38" t="s">
        <v>5578</v>
      </c>
      <c r="E1206" s="38" t="s">
        <v>28</v>
      </c>
      <c r="F1206" s="40"/>
      <c r="G1206" s="40"/>
    </row>
    <row r="1207">
      <c r="A1207" s="37" t="s">
        <v>700</v>
      </c>
      <c r="B1207" s="38" t="str">
        <f t="shared" si="1"/>
        <v/>
      </c>
      <c r="C1207" s="40" t="str">
        <f t="shared" si="2"/>
        <v>Tanzan Depths</v>
      </c>
      <c r="D1207" s="38" t="s">
        <v>28</v>
      </c>
      <c r="E1207" s="38" t="s">
        <v>700</v>
      </c>
      <c r="F1207" s="40"/>
      <c r="G1207" s="40"/>
    </row>
    <row r="1208">
      <c r="A1208" s="37" t="s">
        <v>5579</v>
      </c>
      <c r="B1208" s="40" t="str">
        <f t="shared" si="1"/>
        <v>[618]</v>
      </c>
      <c r="C1208" s="38" t="str">
        <f t="shared" si="2"/>
        <v/>
      </c>
      <c r="D1208" s="38" t="s">
        <v>5579</v>
      </c>
      <c r="E1208" s="38" t="s">
        <v>28</v>
      </c>
      <c r="F1208" s="40"/>
      <c r="G1208" s="40"/>
    </row>
    <row r="1209">
      <c r="A1209" s="37" t="s">
        <v>700</v>
      </c>
      <c r="B1209" s="38" t="str">
        <f t="shared" si="1"/>
        <v/>
      </c>
      <c r="C1209" s="40" t="str">
        <f t="shared" si="2"/>
        <v>Tanzan Depths</v>
      </c>
      <c r="D1209" s="38" t="s">
        <v>28</v>
      </c>
      <c r="E1209" s="38" t="s">
        <v>700</v>
      </c>
      <c r="F1209" s="40"/>
      <c r="G1209" s="40"/>
    </row>
    <row r="1210">
      <c r="A1210" s="37" t="s">
        <v>5580</v>
      </c>
      <c r="B1210" s="40" t="str">
        <f t="shared" si="1"/>
        <v>[619]</v>
      </c>
      <c r="C1210" s="38" t="str">
        <f t="shared" si="2"/>
        <v/>
      </c>
      <c r="D1210" s="38" t="s">
        <v>5580</v>
      </c>
      <c r="E1210" s="38" t="s">
        <v>28</v>
      </c>
      <c r="F1210" s="40"/>
      <c r="G1210" s="40"/>
    </row>
    <row r="1211">
      <c r="A1211" s="37" t="s">
        <v>700</v>
      </c>
      <c r="B1211" s="38" t="str">
        <f t="shared" si="1"/>
        <v/>
      </c>
      <c r="C1211" s="40" t="str">
        <f t="shared" si="2"/>
        <v>Tanzan Depths</v>
      </c>
      <c r="D1211" s="38" t="s">
        <v>28</v>
      </c>
      <c r="E1211" s="38" t="s">
        <v>700</v>
      </c>
      <c r="F1211" s="40"/>
      <c r="G1211" s="40"/>
    </row>
    <row r="1212">
      <c r="A1212" s="37" t="s">
        <v>5581</v>
      </c>
      <c r="B1212" s="40" t="str">
        <f t="shared" si="1"/>
        <v>[620]</v>
      </c>
      <c r="C1212" s="38" t="str">
        <f t="shared" si="2"/>
        <v/>
      </c>
      <c r="D1212" s="38" t="s">
        <v>5581</v>
      </c>
      <c r="E1212" s="38" t="s">
        <v>28</v>
      </c>
      <c r="F1212" s="40"/>
      <c r="G1212" s="40"/>
    </row>
    <row r="1213">
      <c r="A1213" s="37" t="s">
        <v>700</v>
      </c>
      <c r="B1213" s="38" t="str">
        <f t="shared" si="1"/>
        <v/>
      </c>
      <c r="C1213" s="40" t="str">
        <f t="shared" si="2"/>
        <v>Tanzan Depths</v>
      </c>
      <c r="D1213" s="38" t="s">
        <v>28</v>
      </c>
      <c r="E1213" s="38" t="s">
        <v>700</v>
      </c>
      <c r="F1213" s="40"/>
      <c r="G1213" s="40"/>
    </row>
    <row r="1214">
      <c r="A1214" s="37" t="s">
        <v>5582</v>
      </c>
      <c r="B1214" s="40" t="str">
        <f t="shared" si="1"/>
        <v>[621]</v>
      </c>
      <c r="C1214" s="38" t="str">
        <f t="shared" si="2"/>
        <v/>
      </c>
      <c r="D1214" s="38" t="s">
        <v>5582</v>
      </c>
      <c r="E1214" s="38" t="s">
        <v>28</v>
      </c>
      <c r="F1214" s="40"/>
      <c r="G1214" s="40"/>
    </row>
    <row r="1215">
      <c r="A1215" s="37" t="s">
        <v>700</v>
      </c>
      <c r="B1215" s="38" t="str">
        <f t="shared" si="1"/>
        <v/>
      </c>
      <c r="C1215" s="40" t="str">
        <f t="shared" si="2"/>
        <v>Tanzan Depths</v>
      </c>
      <c r="D1215" s="38" t="s">
        <v>28</v>
      </c>
      <c r="E1215" s="38" t="s">
        <v>700</v>
      </c>
      <c r="F1215" s="40"/>
      <c r="G1215" s="40"/>
    </row>
    <row r="1216">
      <c r="A1216" s="37" t="s">
        <v>5583</v>
      </c>
      <c r="B1216" s="40" t="str">
        <f t="shared" si="1"/>
        <v>[622]</v>
      </c>
      <c r="C1216" s="38" t="str">
        <f t="shared" si="2"/>
        <v/>
      </c>
      <c r="D1216" s="38" t="s">
        <v>5583</v>
      </c>
      <c r="E1216" s="38" t="s">
        <v>28</v>
      </c>
      <c r="F1216" s="40"/>
      <c r="G1216" s="40"/>
    </row>
    <row r="1217">
      <c r="A1217" s="37" t="s">
        <v>4972</v>
      </c>
      <c r="B1217" s="38" t="str">
        <f t="shared" si="1"/>
        <v/>
      </c>
      <c r="C1217" s="40" t="str">
        <f t="shared" si="2"/>
        <v>Devon Corp B1F</v>
      </c>
      <c r="D1217" s="38" t="s">
        <v>28</v>
      </c>
      <c r="E1217" s="38" t="s">
        <v>4972</v>
      </c>
      <c r="F1217" s="40"/>
      <c r="G1217" s="40"/>
    </row>
    <row r="1218">
      <c r="A1218" s="37" t="s">
        <v>5584</v>
      </c>
      <c r="B1218" s="40" t="str">
        <f t="shared" si="1"/>
        <v>[623]</v>
      </c>
      <c r="C1218" s="38" t="str">
        <f t="shared" si="2"/>
        <v/>
      </c>
      <c r="D1218" s="38" t="s">
        <v>5584</v>
      </c>
      <c r="E1218" s="38" t="s">
        <v>28</v>
      </c>
      <c r="F1218" s="40"/>
      <c r="G1218" s="40"/>
    </row>
    <row r="1219">
      <c r="A1219" s="37" t="s">
        <v>4975</v>
      </c>
      <c r="B1219" s="38" t="str">
        <f t="shared" si="1"/>
        <v/>
      </c>
      <c r="C1219" s="40" t="str">
        <f t="shared" si="2"/>
        <v>Devon Corp 2F</v>
      </c>
      <c r="D1219" s="38" t="s">
        <v>28</v>
      </c>
      <c r="E1219" s="38" t="s">
        <v>4975</v>
      </c>
      <c r="F1219" s="40"/>
      <c r="G1219" s="40"/>
    </row>
    <row r="1220">
      <c r="A1220" s="37" t="s">
        <v>5585</v>
      </c>
      <c r="B1220" s="40" t="str">
        <f t="shared" si="1"/>
        <v>[624]</v>
      </c>
      <c r="C1220" s="38" t="str">
        <f t="shared" si="2"/>
        <v/>
      </c>
      <c r="D1220" s="38" t="s">
        <v>5585</v>
      </c>
      <c r="E1220" s="38" t="s">
        <v>28</v>
      </c>
      <c r="F1220" s="40"/>
      <c r="G1220" s="40"/>
    </row>
    <row r="1221">
      <c r="A1221" s="37" t="s">
        <v>4977</v>
      </c>
      <c r="B1221" s="38" t="str">
        <f t="shared" si="1"/>
        <v/>
      </c>
      <c r="C1221" s="40" t="str">
        <f t="shared" si="2"/>
        <v>Devon Corp 3F</v>
      </c>
      <c r="D1221" s="38" t="s">
        <v>28</v>
      </c>
      <c r="E1221" s="38" t="s">
        <v>4977</v>
      </c>
      <c r="F1221" s="40"/>
      <c r="G1221" s="40"/>
    </row>
    <row r="1222">
      <c r="A1222" s="37" t="s">
        <v>5586</v>
      </c>
      <c r="B1222" s="40" t="str">
        <f t="shared" si="1"/>
        <v>[625]</v>
      </c>
      <c r="C1222" s="38" t="str">
        <f t="shared" si="2"/>
        <v/>
      </c>
      <c r="D1222" s="38" t="s">
        <v>5586</v>
      </c>
      <c r="E1222" s="38" t="s">
        <v>28</v>
      </c>
      <c r="F1222" s="40"/>
      <c r="G1222" s="40"/>
    </row>
    <row r="1223">
      <c r="A1223" s="37" t="s">
        <v>4980</v>
      </c>
      <c r="B1223" s="38" t="str">
        <f t="shared" si="1"/>
        <v/>
      </c>
      <c r="C1223" s="40" t="str">
        <f t="shared" si="2"/>
        <v>Devon Corp 4F</v>
      </c>
      <c r="D1223" s="38" t="s">
        <v>28</v>
      </c>
      <c r="E1223" s="38" t="s">
        <v>4980</v>
      </c>
      <c r="F1223" s="40"/>
      <c r="G1223" s="40"/>
    </row>
    <row r="1224">
      <c r="A1224" s="37" t="s">
        <v>5587</v>
      </c>
      <c r="B1224" s="40" t="str">
        <f t="shared" si="1"/>
        <v>[626]</v>
      </c>
      <c r="C1224" s="38" t="str">
        <f t="shared" si="2"/>
        <v/>
      </c>
      <c r="D1224" s="38" t="s">
        <v>5587</v>
      </c>
      <c r="E1224" s="38" t="s">
        <v>28</v>
      </c>
      <c r="F1224" s="40"/>
      <c r="G1224" s="40"/>
    </row>
    <row r="1225">
      <c r="A1225" s="37" t="s">
        <v>4982</v>
      </c>
      <c r="B1225" s="38" t="str">
        <f t="shared" si="1"/>
        <v/>
      </c>
      <c r="C1225" s="40" t="str">
        <f t="shared" si="2"/>
        <v>Devon Corp 5F</v>
      </c>
      <c r="D1225" s="38" t="s">
        <v>28</v>
      </c>
      <c r="E1225" s="38" t="s">
        <v>4982</v>
      </c>
      <c r="F1225" s="40"/>
      <c r="G1225" s="40"/>
    </row>
    <row r="1226">
      <c r="A1226" s="37" t="s">
        <v>5588</v>
      </c>
      <c r="B1226" s="40" t="str">
        <f t="shared" si="1"/>
        <v>[627]</v>
      </c>
      <c r="C1226" s="38" t="str">
        <f t="shared" si="2"/>
        <v/>
      </c>
      <c r="D1226" s="38" t="s">
        <v>5588</v>
      </c>
      <c r="E1226" s="38" t="s">
        <v>28</v>
      </c>
      <c r="F1226" s="40"/>
      <c r="G1226" s="40"/>
    </row>
    <row r="1227">
      <c r="A1227" s="37" t="s">
        <v>2616</v>
      </c>
      <c r="B1227" s="38" t="str">
        <f t="shared" si="1"/>
        <v/>
      </c>
      <c r="C1227" s="40" t="str">
        <f t="shared" si="2"/>
        <v>Devon Corp 6F</v>
      </c>
      <c r="D1227" s="38" t="s">
        <v>28</v>
      </c>
      <c r="E1227" s="38" t="s">
        <v>2616</v>
      </c>
      <c r="F1227" s="40"/>
      <c r="G1227" s="40"/>
    </row>
    <row r="1228">
      <c r="A1228" s="37" t="s">
        <v>5589</v>
      </c>
      <c r="B1228" s="40" t="str">
        <f t="shared" si="1"/>
        <v>[628]</v>
      </c>
      <c r="C1228" s="38" t="str">
        <f t="shared" si="2"/>
        <v/>
      </c>
      <c r="D1228" s="38" t="s">
        <v>5589</v>
      </c>
      <c r="E1228" s="38" t="s">
        <v>28</v>
      </c>
      <c r="F1228" s="40"/>
      <c r="G1228" s="40"/>
    </row>
    <row r="1229">
      <c r="A1229" s="37" t="s">
        <v>4986</v>
      </c>
      <c r="B1229" s="38" t="str">
        <f t="shared" si="1"/>
        <v/>
      </c>
      <c r="C1229" s="40" t="str">
        <f t="shared" si="2"/>
        <v>Devon Corp?</v>
      </c>
      <c r="D1229" s="38" t="s">
        <v>28</v>
      </c>
      <c r="E1229" s="38" t="s">
        <v>4986</v>
      </c>
      <c r="F1229" s="40"/>
      <c r="G1229" s="40"/>
    </row>
    <row r="1230">
      <c r="A1230" s="37" t="s">
        <v>5590</v>
      </c>
      <c r="B1230" s="40" t="str">
        <f t="shared" si="1"/>
        <v>[629]</v>
      </c>
      <c r="C1230" s="38" t="str">
        <f t="shared" si="2"/>
        <v/>
      </c>
      <c r="D1230" s="38" t="s">
        <v>5590</v>
      </c>
      <c r="E1230" s="38" t="s">
        <v>28</v>
      </c>
      <c r="F1230" s="40"/>
      <c r="G1230" s="40"/>
    </row>
    <row r="1231">
      <c r="A1231" s="37" t="s">
        <v>4986</v>
      </c>
      <c r="B1231" s="38" t="str">
        <f t="shared" si="1"/>
        <v/>
      </c>
      <c r="C1231" s="40" t="str">
        <f t="shared" si="2"/>
        <v>Devon Corp?</v>
      </c>
      <c r="D1231" s="38" t="s">
        <v>28</v>
      </c>
      <c r="E1231" s="38" t="s">
        <v>4986</v>
      </c>
      <c r="F1231" s="40"/>
      <c r="G1231" s="40"/>
    </row>
    <row r="1232">
      <c r="A1232" s="37" t="s">
        <v>5591</v>
      </c>
      <c r="B1232" s="40" t="str">
        <f t="shared" si="1"/>
        <v>[630]</v>
      </c>
      <c r="C1232" s="38" t="str">
        <f t="shared" si="2"/>
        <v/>
      </c>
      <c r="D1232" s="38" t="s">
        <v>5591</v>
      </c>
      <c r="E1232" s="38" t="s">
        <v>28</v>
      </c>
      <c r="F1232" s="40"/>
      <c r="G1232" s="40"/>
    </row>
    <row r="1233">
      <c r="A1233" s="37" t="s">
        <v>4986</v>
      </c>
      <c r="B1233" s="38" t="str">
        <f t="shared" si="1"/>
        <v/>
      </c>
      <c r="C1233" s="40" t="str">
        <f t="shared" si="2"/>
        <v>Devon Corp?</v>
      </c>
      <c r="D1233" s="38" t="s">
        <v>28</v>
      </c>
      <c r="E1233" s="38" t="s">
        <v>4986</v>
      </c>
      <c r="F1233" s="40"/>
      <c r="G1233" s="40"/>
    </row>
    <row r="1234">
      <c r="A1234" s="37" t="s">
        <v>5592</v>
      </c>
      <c r="B1234" s="40" t="str">
        <f t="shared" si="1"/>
        <v>[631]</v>
      </c>
      <c r="C1234" s="38" t="str">
        <f t="shared" si="2"/>
        <v/>
      </c>
      <c r="D1234" s="38" t="s">
        <v>5592</v>
      </c>
      <c r="E1234" s="38" t="s">
        <v>28</v>
      </c>
      <c r="F1234" s="40"/>
      <c r="G1234" s="40"/>
    </row>
    <row r="1235">
      <c r="A1235" s="37" t="s">
        <v>4986</v>
      </c>
      <c r="B1235" s="38" t="str">
        <f t="shared" si="1"/>
        <v/>
      </c>
      <c r="C1235" s="40" t="str">
        <f t="shared" si="2"/>
        <v>Devon Corp?</v>
      </c>
      <c r="D1235" s="38" t="s">
        <v>28</v>
      </c>
      <c r="E1235" s="38" t="s">
        <v>4986</v>
      </c>
      <c r="F1235" s="40"/>
      <c r="G1235" s="40"/>
    </row>
    <row r="1236">
      <c r="A1236" s="37" t="s">
        <v>5593</v>
      </c>
      <c r="B1236" s="40" t="str">
        <f t="shared" si="1"/>
        <v>[632]</v>
      </c>
      <c r="C1236" s="38" t="str">
        <f t="shared" si="2"/>
        <v/>
      </c>
      <c r="D1236" s="38" t="s">
        <v>5593</v>
      </c>
      <c r="E1236" s="38" t="s">
        <v>28</v>
      </c>
      <c r="F1236" s="40"/>
      <c r="G1236" s="40"/>
    </row>
    <row r="1237">
      <c r="A1237" s="37" t="s">
        <v>4986</v>
      </c>
      <c r="B1237" s="38" t="str">
        <f t="shared" si="1"/>
        <v/>
      </c>
      <c r="C1237" s="40" t="str">
        <f t="shared" si="2"/>
        <v>Devon Corp?</v>
      </c>
      <c r="D1237" s="38" t="s">
        <v>28</v>
      </c>
      <c r="E1237" s="38" t="s">
        <v>4986</v>
      </c>
      <c r="F1237" s="40"/>
      <c r="G1237" s="40"/>
    </row>
    <row r="1238">
      <c r="A1238" s="37" t="s">
        <v>5594</v>
      </c>
      <c r="B1238" s="40" t="str">
        <f t="shared" si="1"/>
        <v>[633]</v>
      </c>
      <c r="C1238" s="38" t="str">
        <f t="shared" si="2"/>
        <v/>
      </c>
      <c r="D1238" s="38" t="s">
        <v>5594</v>
      </c>
      <c r="E1238" s="38" t="s">
        <v>28</v>
      </c>
      <c r="F1238" s="40"/>
      <c r="G1238" s="40"/>
    </row>
    <row r="1239">
      <c r="A1239" s="37" t="s">
        <v>185</v>
      </c>
      <c r="B1239" s="38" t="str">
        <f t="shared" si="1"/>
        <v/>
      </c>
      <c r="C1239" s="40" t="str">
        <f t="shared" si="2"/>
        <v>Underground Railnet</v>
      </c>
      <c r="D1239" s="38" t="s">
        <v>28</v>
      </c>
      <c r="E1239" s="38" t="s">
        <v>185</v>
      </c>
      <c r="F1239" s="40"/>
      <c r="G1239" s="40"/>
    </row>
    <row r="1240">
      <c r="A1240" s="37" t="s">
        <v>5595</v>
      </c>
      <c r="B1240" s="40" t="str">
        <f t="shared" si="1"/>
        <v>[634]</v>
      </c>
      <c r="C1240" s="38" t="str">
        <f t="shared" si="2"/>
        <v/>
      </c>
      <c r="D1240" s="38" t="s">
        <v>5595</v>
      </c>
      <c r="E1240" s="38" t="s">
        <v>28</v>
      </c>
      <c r="F1240" s="40"/>
      <c r="G1240" s="40"/>
    </row>
    <row r="1241">
      <c r="A1241" s="37" t="s">
        <v>185</v>
      </c>
      <c r="B1241" s="38" t="str">
        <f t="shared" si="1"/>
        <v/>
      </c>
      <c r="C1241" s="40" t="str">
        <f t="shared" si="2"/>
        <v>Underground Railnet</v>
      </c>
      <c r="D1241" s="38" t="s">
        <v>28</v>
      </c>
      <c r="E1241" s="38" t="s">
        <v>185</v>
      </c>
      <c r="F1241" s="40"/>
      <c r="G1241" s="40"/>
    </row>
    <row r="1242">
      <c r="A1242" s="37" t="s">
        <v>5596</v>
      </c>
      <c r="B1242" s="40" t="str">
        <f t="shared" si="1"/>
        <v>[635]</v>
      </c>
      <c r="C1242" s="38" t="str">
        <f t="shared" si="2"/>
        <v/>
      </c>
      <c r="D1242" s="38" t="s">
        <v>5596</v>
      </c>
      <c r="E1242" s="38" t="s">
        <v>28</v>
      </c>
      <c r="F1242" s="40"/>
      <c r="G1242" s="40"/>
    </row>
    <row r="1243">
      <c r="A1243" s="37" t="s">
        <v>185</v>
      </c>
      <c r="B1243" s="38" t="str">
        <f t="shared" si="1"/>
        <v/>
      </c>
      <c r="C1243" s="40" t="str">
        <f t="shared" si="2"/>
        <v>Underground Railnet</v>
      </c>
      <c r="D1243" s="38" t="s">
        <v>28</v>
      </c>
      <c r="E1243" s="38" t="s">
        <v>185</v>
      </c>
      <c r="F1243" s="40"/>
      <c r="G1243" s="40"/>
    </row>
    <row r="1244">
      <c r="A1244" s="37" t="s">
        <v>5597</v>
      </c>
      <c r="B1244" s="40" t="str">
        <f t="shared" si="1"/>
        <v>[636]</v>
      </c>
      <c r="C1244" s="38" t="str">
        <f t="shared" si="2"/>
        <v/>
      </c>
      <c r="D1244" s="38" t="s">
        <v>5597</v>
      </c>
      <c r="E1244" s="38" t="s">
        <v>28</v>
      </c>
      <c r="F1244" s="40"/>
      <c r="G1244" s="40"/>
    </row>
    <row r="1245">
      <c r="A1245" s="37" t="s">
        <v>821</v>
      </c>
      <c r="B1245" s="38" t="str">
        <f t="shared" si="1"/>
        <v/>
      </c>
      <c r="C1245" s="40" t="str">
        <f t="shared" si="2"/>
        <v>Route 2</v>
      </c>
      <c r="D1245" s="38" t="s">
        <v>28</v>
      </c>
      <c r="E1245" s="38" t="s">
        <v>821</v>
      </c>
      <c r="F1245" s="40"/>
      <c r="G1245" s="40"/>
    </row>
    <row r="1246">
      <c r="A1246" s="37" t="s">
        <v>5598</v>
      </c>
      <c r="B1246" s="40" t="str">
        <f t="shared" si="1"/>
        <v>[637]</v>
      </c>
      <c r="C1246" s="38" t="str">
        <f t="shared" si="2"/>
        <v/>
      </c>
      <c r="D1246" s="38" t="s">
        <v>5598</v>
      </c>
      <c r="E1246" s="38" t="s">
        <v>28</v>
      </c>
      <c r="F1246" s="40"/>
      <c r="G1246" s="40"/>
    </row>
    <row r="1247">
      <c r="A1247" s="37" t="s">
        <v>776</v>
      </c>
      <c r="B1247" s="38" t="str">
        <f t="shared" si="1"/>
        <v/>
      </c>
      <c r="C1247" s="40" t="str">
        <f t="shared" si="2"/>
        <v>7th Street</v>
      </c>
      <c r="D1247" s="38" t="s">
        <v>28</v>
      </c>
      <c r="E1247" s="38" t="s">
        <v>776</v>
      </c>
      <c r="F1247" s="40"/>
      <c r="G1247" s="40"/>
    </row>
    <row r="1248">
      <c r="A1248" s="37" t="s">
        <v>5599</v>
      </c>
      <c r="B1248" s="40" t="str">
        <f t="shared" si="1"/>
        <v>[638]</v>
      </c>
      <c r="C1248" s="38" t="str">
        <f t="shared" si="2"/>
        <v/>
      </c>
      <c r="D1248" s="38" t="s">
        <v>5599</v>
      </c>
      <c r="E1248" s="38" t="s">
        <v>28</v>
      </c>
      <c r="F1248" s="40"/>
      <c r="G1248" s="40"/>
    </row>
    <row r="1249">
      <c r="A1249" s="37" t="s">
        <v>1099</v>
      </c>
      <c r="B1249" s="38" t="str">
        <f t="shared" si="1"/>
        <v/>
      </c>
      <c r="C1249" s="40" t="str">
        <f t="shared" si="2"/>
        <v>Teknite Cave</v>
      </c>
      <c r="D1249" s="38" t="s">
        <v>28</v>
      </c>
      <c r="E1249" s="38" t="s">
        <v>1099</v>
      </c>
      <c r="F1249" s="40"/>
      <c r="G1249" s="40"/>
    </row>
    <row r="1250">
      <c r="A1250" s="37" t="s">
        <v>5600</v>
      </c>
      <c r="B1250" s="40" t="str">
        <f t="shared" si="1"/>
        <v>[639]</v>
      </c>
      <c r="C1250" s="38" t="str">
        <f t="shared" si="2"/>
        <v/>
      </c>
      <c r="D1250" s="38" t="s">
        <v>5600</v>
      </c>
      <c r="E1250" s="38" t="s">
        <v>28</v>
      </c>
      <c r="F1250" s="40"/>
      <c r="G1250" s="40"/>
    </row>
    <row r="1251">
      <c r="A1251" s="37" t="s">
        <v>2309</v>
      </c>
      <c r="B1251" s="38" t="str">
        <f t="shared" si="1"/>
        <v/>
      </c>
      <c r="C1251" s="40" t="str">
        <f t="shared" si="2"/>
        <v>Teknite Cave 2F</v>
      </c>
      <c r="D1251" s="38" t="s">
        <v>28</v>
      </c>
      <c r="E1251" s="38" t="s">
        <v>2309</v>
      </c>
      <c r="F1251" s="40"/>
      <c r="G1251" s="40"/>
    </row>
    <row r="1252">
      <c r="A1252" s="37" t="s">
        <v>5601</v>
      </c>
      <c r="B1252" s="40" t="str">
        <f t="shared" si="1"/>
        <v>[640]</v>
      </c>
      <c r="C1252" s="38" t="str">
        <f t="shared" si="2"/>
        <v/>
      </c>
      <c r="D1252" s="38" t="s">
        <v>5601</v>
      </c>
      <c r="E1252" s="38" t="s">
        <v>28</v>
      </c>
      <c r="F1252" s="40"/>
      <c r="G1252" s="40"/>
    </row>
    <row r="1253">
      <c r="A1253" s="37" t="s">
        <v>2311</v>
      </c>
      <c r="B1253" s="38" t="str">
        <f t="shared" si="1"/>
        <v/>
      </c>
      <c r="C1253" s="40" t="str">
        <f t="shared" si="2"/>
        <v>Teknite Cave 3F</v>
      </c>
      <c r="D1253" s="38" t="s">
        <v>28</v>
      </c>
      <c r="E1253" s="38" t="s">
        <v>2311</v>
      </c>
      <c r="F1253" s="40"/>
      <c r="G1253" s="40"/>
    </row>
    <row r="1254">
      <c r="A1254" s="37" t="s">
        <v>5602</v>
      </c>
      <c r="B1254" s="40" t="str">
        <f t="shared" si="1"/>
        <v>[641]</v>
      </c>
      <c r="C1254" s="38" t="str">
        <f t="shared" si="2"/>
        <v/>
      </c>
      <c r="D1254" s="38" t="s">
        <v>5602</v>
      </c>
      <c r="E1254" s="38" t="s">
        <v>28</v>
      </c>
      <c r="F1254" s="40"/>
      <c r="G1254" s="40"/>
    </row>
    <row r="1255">
      <c r="A1255" s="37" t="s">
        <v>2313</v>
      </c>
      <c r="B1255" s="38" t="str">
        <f t="shared" si="1"/>
        <v/>
      </c>
      <c r="C1255" s="40" t="str">
        <f t="shared" si="2"/>
        <v>Teknite Cave 4F</v>
      </c>
      <c r="D1255" s="38" t="s">
        <v>28</v>
      </c>
      <c r="E1255" s="38" t="s">
        <v>2313</v>
      </c>
      <c r="F1255" s="40"/>
      <c r="G1255" s="40"/>
    </row>
    <row r="1256">
      <c r="A1256" s="37" t="s">
        <v>5603</v>
      </c>
      <c r="B1256" s="40" t="str">
        <f t="shared" si="1"/>
        <v>[642]</v>
      </c>
      <c r="C1256" s="38" t="str">
        <f t="shared" si="2"/>
        <v/>
      </c>
      <c r="D1256" s="38" t="s">
        <v>5603</v>
      </c>
      <c r="E1256" s="38" t="s">
        <v>28</v>
      </c>
      <c r="F1256" s="40"/>
      <c r="G1256" s="40"/>
    </row>
    <row r="1257">
      <c r="A1257" s="37" t="s">
        <v>1092</v>
      </c>
      <c r="B1257" s="38" t="str">
        <f t="shared" si="1"/>
        <v/>
      </c>
      <c r="C1257" s="40" t="str">
        <f t="shared" si="2"/>
        <v>Teknite Ridge</v>
      </c>
      <c r="D1257" s="38" t="s">
        <v>28</v>
      </c>
      <c r="E1257" s="38" t="s">
        <v>1092</v>
      </c>
      <c r="F1257" s="40"/>
      <c r="G1257" s="40"/>
    </row>
    <row r="1258">
      <c r="A1258" s="37" t="s">
        <v>5604</v>
      </c>
      <c r="B1258" s="40" t="str">
        <f t="shared" si="1"/>
        <v>[643]</v>
      </c>
      <c r="C1258" s="38" t="str">
        <f t="shared" si="2"/>
        <v/>
      </c>
      <c r="D1258" s="38" t="s">
        <v>5604</v>
      </c>
      <c r="E1258" s="38" t="s">
        <v>28</v>
      </c>
      <c r="F1258" s="40"/>
      <c r="G1258" s="40"/>
    </row>
    <row r="1259">
      <c r="A1259" s="37" t="s">
        <v>1092</v>
      </c>
      <c r="B1259" s="38" t="str">
        <f t="shared" si="1"/>
        <v/>
      </c>
      <c r="C1259" s="40" t="str">
        <f t="shared" si="2"/>
        <v>Teknite Ridge</v>
      </c>
      <c r="D1259" s="38" t="s">
        <v>28</v>
      </c>
      <c r="E1259" s="38" t="s">
        <v>1092</v>
      </c>
      <c r="F1259" s="40"/>
      <c r="G1259" s="40"/>
    </row>
    <row r="1260">
      <c r="A1260" s="37" t="s">
        <v>5605</v>
      </c>
      <c r="B1260" s="40" t="str">
        <f t="shared" si="1"/>
        <v>[644]</v>
      </c>
      <c r="C1260" s="38" t="str">
        <f t="shared" si="2"/>
        <v/>
      </c>
      <c r="D1260" s="38" t="s">
        <v>5605</v>
      </c>
      <c r="E1260" s="38" t="s">
        <v>28</v>
      </c>
      <c r="F1260" s="40"/>
      <c r="G1260" s="40"/>
    </row>
    <row r="1261">
      <c r="A1261" s="37" t="s">
        <v>2313</v>
      </c>
      <c r="B1261" s="38" t="str">
        <f t="shared" si="1"/>
        <v/>
      </c>
      <c r="C1261" s="40" t="str">
        <f t="shared" si="2"/>
        <v>Teknite Cave 4F</v>
      </c>
      <c r="D1261" s="38" t="s">
        <v>28</v>
      </c>
      <c r="E1261" s="38" t="s">
        <v>2313</v>
      </c>
      <c r="F1261" s="40"/>
      <c r="G1261" s="40"/>
    </row>
    <row r="1262">
      <c r="A1262" s="37" t="s">
        <v>5606</v>
      </c>
      <c r="B1262" s="40" t="str">
        <f t="shared" si="1"/>
        <v>[645]</v>
      </c>
      <c r="C1262" s="38" t="str">
        <f t="shared" si="2"/>
        <v/>
      </c>
      <c r="D1262" s="38" t="s">
        <v>5606</v>
      </c>
      <c r="E1262" s="38" t="s">
        <v>28</v>
      </c>
      <c r="F1262" s="40"/>
      <c r="G1262" s="40"/>
    </row>
    <row r="1263">
      <c r="A1263" s="37" t="s">
        <v>2318</v>
      </c>
      <c r="B1263" s="38" t="str">
        <f t="shared" si="1"/>
        <v/>
      </c>
      <c r="C1263" s="40" t="str">
        <f t="shared" si="2"/>
        <v>Teknite Cave 3-4F</v>
      </c>
      <c r="D1263" s="38" t="s">
        <v>28</v>
      </c>
      <c r="E1263" s="38" t="s">
        <v>2318</v>
      </c>
      <c r="F1263" s="40"/>
      <c r="G1263" s="40"/>
    </row>
    <row r="1264">
      <c r="A1264" s="37" t="s">
        <v>5607</v>
      </c>
      <c r="B1264" s="40" t="str">
        <f t="shared" si="1"/>
        <v>[646]</v>
      </c>
      <c r="C1264" s="38" t="str">
        <f t="shared" si="2"/>
        <v/>
      </c>
      <c r="D1264" s="38" t="s">
        <v>5607</v>
      </c>
      <c r="E1264" s="38" t="s">
        <v>28</v>
      </c>
      <c r="F1264" s="40"/>
      <c r="G1264" s="40"/>
    </row>
    <row r="1265">
      <c r="A1265" s="37" t="s">
        <v>1092</v>
      </c>
      <c r="B1265" s="38" t="str">
        <f t="shared" si="1"/>
        <v/>
      </c>
      <c r="C1265" s="40" t="str">
        <f t="shared" si="2"/>
        <v>Teknite Ridge</v>
      </c>
      <c r="D1265" s="38" t="s">
        <v>28</v>
      </c>
      <c r="E1265" s="38" t="s">
        <v>1092</v>
      </c>
      <c r="F1265" s="40"/>
      <c r="G1265" s="40"/>
    </row>
    <row r="1266">
      <c r="A1266" s="37" t="s">
        <v>5608</v>
      </c>
      <c r="B1266" s="40" t="str">
        <f t="shared" si="1"/>
        <v>[647]</v>
      </c>
      <c r="C1266" s="38" t="str">
        <f t="shared" si="2"/>
        <v/>
      </c>
      <c r="D1266" s="38" t="s">
        <v>5608</v>
      </c>
      <c r="E1266" s="38" t="s">
        <v>28</v>
      </c>
      <c r="F1266" s="40"/>
      <c r="G1266" s="40"/>
    </row>
    <row r="1267">
      <c r="A1267" s="37" t="s">
        <v>2309</v>
      </c>
      <c r="B1267" s="38" t="str">
        <f t="shared" si="1"/>
        <v/>
      </c>
      <c r="C1267" s="40" t="str">
        <f t="shared" si="2"/>
        <v>Teknite Cave 2F</v>
      </c>
      <c r="D1267" s="38" t="s">
        <v>28</v>
      </c>
      <c r="E1267" s="38" t="s">
        <v>2309</v>
      </c>
      <c r="F1267" s="40"/>
      <c r="G1267" s="40"/>
    </row>
    <row r="1268">
      <c r="A1268" s="37" t="s">
        <v>5609</v>
      </c>
      <c r="B1268" s="40" t="str">
        <f t="shared" si="1"/>
        <v>[648]</v>
      </c>
      <c r="C1268" s="38" t="str">
        <f t="shared" si="2"/>
        <v/>
      </c>
      <c r="D1268" s="38" t="s">
        <v>5609</v>
      </c>
      <c r="E1268" s="38" t="s">
        <v>28</v>
      </c>
      <c r="F1268" s="40"/>
      <c r="G1268" s="40"/>
    </row>
    <row r="1269">
      <c r="A1269" s="37" t="s">
        <v>2311</v>
      </c>
      <c r="B1269" s="38" t="str">
        <f t="shared" si="1"/>
        <v/>
      </c>
      <c r="C1269" s="40" t="str">
        <f t="shared" si="2"/>
        <v>Teknite Cave 3F</v>
      </c>
      <c r="D1269" s="38" t="s">
        <v>28</v>
      </c>
      <c r="E1269" s="38" t="s">
        <v>2311</v>
      </c>
      <c r="F1269" s="40"/>
      <c r="G1269" s="40"/>
    </row>
    <row r="1270">
      <c r="A1270" s="37" t="s">
        <v>5610</v>
      </c>
      <c r="B1270" s="40" t="str">
        <f t="shared" si="1"/>
        <v>[649]</v>
      </c>
      <c r="C1270" s="38" t="str">
        <f t="shared" si="2"/>
        <v/>
      </c>
      <c r="D1270" s="38" t="s">
        <v>5610</v>
      </c>
      <c r="E1270" s="38" t="s">
        <v>28</v>
      </c>
      <c r="F1270" s="40"/>
      <c r="G1270" s="40"/>
    </row>
    <row r="1271">
      <c r="A1271" s="37" t="s">
        <v>2318</v>
      </c>
      <c r="B1271" s="38" t="str">
        <f t="shared" si="1"/>
        <v/>
      </c>
      <c r="C1271" s="40" t="str">
        <f t="shared" si="2"/>
        <v>Teknite Cave 3-4F</v>
      </c>
      <c r="D1271" s="38" t="s">
        <v>28</v>
      </c>
      <c r="E1271" s="38" t="s">
        <v>2318</v>
      </c>
      <c r="F1271" s="40"/>
      <c r="G1271" s="40"/>
    </row>
    <row r="1272">
      <c r="A1272" s="37" t="s">
        <v>5611</v>
      </c>
      <c r="B1272" s="40" t="str">
        <f t="shared" si="1"/>
        <v>[650]</v>
      </c>
      <c r="C1272" s="38" t="str">
        <f t="shared" si="2"/>
        <v/>
      </c>
      <c r="D1272" s="38" t="s">
        <v>5611</v>
      </c>
      <c r="E1272" s="38" t="s">
        <v>28</v>
      </c>
      <c r="F1272" s="40"/>
      <c r="G1272" s="40"/>
    </row>
    <row r="1273">
      <c r="A1273" s="37" t="s">
        <v>2313</v>
      </c>
      <c r="B1273" s="38" t="str">
        <f t="shared" si="1"/>
        <v/>
      </c>
      <c r="C1273" s="40" t="str">
        <f t="shared" si="2"/>
        <v>Teknite Cave 4F</v>
      </c>
      <c r="D1273" s="38" t="s">
        <v>28</v>
      </c>
      <c r="E1273" s="38" t="s">
        <v>2313</v>
      </c>
      <c r="F1273" s="40"/>
      <c r="G1273" s="40"/>
    </row>
    <row r="1274">
      <c r="A1274" s="37" t="s">
        <v>5612</v>
      </c>
      <c r="B1274" s="40" t="str">
        <f t="shared" si="1"/>
        <v>[651]</v>
      </c>
      <c r="C1274" s="38" t="str">
        <f t="shared" si="2"/>
        <v/>
      </c>
      <c r="D1274" s="38" t="s">
        <v>5612</v>
      </c>
      <c r="E1274" s="38" t="s">
        <v>28</v>
      </c>
      <c r="F1274" s="40"/>
      <c r="G1274" s="40"/>
    </row>
    <row r="1275">
      <c r="A1275" s="37" t="s">
        <v>1087</v>
      </c>
      <c r="B1275" s="38" t="str">
        <f t="shared" si="1"/>
        <v/>
      </c>
      <c r="C1275" s="40" t="str">
        <f t="shared" si="2"/>
        <v>Sugiline Cave</v>
      </c>
      <c r="D1275" s="38" t="s">
        <v>28</v>
      </c>
      <c r="E1275" s="38" t="s">
        <v>1087</v>
      </c>
      <c r="F1275" s="40"/>
      <c r="G1275" s="40"/>
    </row>
    <row r="1276">
      <c r="A1276" s="37" t="s">
        <v>5613</v>
      </c>
      <c r="B1276" s="40" t="str">
        <f t="shared" si="1"/>
        <v>[652]</v>
      </c>
      <c r="C1276" s="38" t="str">
        <f t="shared" si="2"/>
        <v/>
      </c>
      <c r="D1276" s="38" t="s">
        <v>5613</v>
      </c>
      <c r="E1276" s="38" t="s">
        <v>28</v>
      </c>
      <c r="F1276" s="40"/>
      <c r="G1276" s="40"/>
    </row>
    <row r="1277">
      <c r="A1277" s="37" t="s">
        <v>1087</v>
      </c>
      <c r="B1277" s="38" t="str">
        <f t="shared" si="1"/>
        <v/>
      </c>
      <c r="C1277" s="40" t="str">
        <f t="shared" si="2"/>
        <v>Sugiline Cave</v>
      </c>
      <c r="D1277" s="38" t="s">
        <v>28</v>
      </c>
      <c r="E1277" s="38" t="s">
        <v>1087</v>
      </c>
      <c r="F1277" s="40"/>
      <c r="G1277" s="40"/>
    </row>
    <row r="1278">
      <c r="A1278" s="37" t="s">
        <v>5614</v>
      </c>
      <c r="B1278" s="40" t="str">
        <f t="shared" si="1"/>
        <v>[653]</v>
      </c>
      <c r="C1278" s="38" t="str">
        <f t="shared" si="2"/>
        <v/>
      </c>
      <c r="D1278" s="38" t="s">
        <v>5614</v>
      </c>
      <c r="E1278" s="38" t="s">
        <v>28</v>
      </c>
      <c r="F1278" s="40"/>
      <c r="G1278" s="40"/>
    </row>
    <row r="1279">
      <c r="A1279" s="37" t="s">
        <v>1087</v>
      </c>
      <c r="B1279" s="38" t="str">
        <f t="shared" si="1"/>
        <v/>
      </c>
      <c r="C1279" s="40" t="str">
        <f t="shared" si="2"/>
        <v>Sugiline Cave</v>
      </c>
      <c r="D1279" s="38" t="s">
        <v>28</v>
      </c>
      <c r="E1279" s="38" t="s">
        <v>1087</v>
      </c>
      <c r="F1279" s="40"/>
      <c r="G1279" s="40"/>
    </row>
    <row r="1280">
      <c r="A1280" s="37" t="s">
        <v>5615</v>
      </c>
      <c r="B1280" s="40" t="str">
        <f t="shared" si="1"/>
        <v>[654]</v>
      </c>
      <c r="C1280" s="38" t="str">
        <f t="shared" si="2"/>
        <v/>
      </c>
      <c r="D1280" s="38" t="s">
        <v>5615</v>
      </c>
      <c r="E1280" s="38" t="s">
        <v>28</v>
      </c>
      <c r="F1280" s="40"/>
      <c r="G1280" s="40"/>
    </row>
    <row r="1281">
      <c r="A1281" s="37" t="s">
        <v>1087</v>
      </c>
      <c r="B1281" s="38" t="str">
        <f t="shared" si="1"/>
        <v/>
      </c>
      <c r="C1281" s="40" t="str">
        <f t="shared" si="2"/>
        <v>Sugiline Cave</v>
      </c>
      <c r="D1281" s="38" t="s">
        <v>28</v>
      </c>
      <c r="E1281" s="38" t="s">
        <v>1087</v>
      </c>
      <c r="F1281" s="40"/>
      <c r="G1281" s="40"/>
    </row>
    <row r="1282">
      <c r="A1282" s="37" t="s">
        <v>5616</v>
      </c>
      <c r="B1282" s="40" t="str">
        <f t="shared" si="1"/>
        <v>[655]</v>
      </c>
      <c r="C1282" s="38" t="str">
        <f t="shared" si="2"/>
        <v/>
      </c>
      <c r="D1282" s="38" t="s">
        <v>5616</v>
      </c>
      <c r="E1282" s="38" t="s">
        <v>28</v>
      </c>
      <c r="F1282" s="40"/>
      <c r="G1282" s="40"/>
    </row>
    <row r="1283">
      <c r="A1283" s="37" t="s">
        <v>1087</v>
      </c>
      <c r="B1283" s="38" t="str">
        <f t="shared" si="1"/>
        <v/>
      </c>
      <c r="C1283" s="40" t="str">
        <f t="shared" si="2"/>
        <v>Sugiline Cave</v>
      </c>
      <c r="D1283" s="38" t="s">
        <v>28</v>
      </c>
      <c r="E1283" s="38" t="s">
        <v>1087</v>
      </c>
      <c r="F1283" s="40"/>
      <c r="G1283" s="40"/>
    </row>
    <row r="1284">
      <c r="A1284" s="37" t="s">
        <v>5617</v>
      </c>
      <c r="B1284" s="40" t="str">
        <f t="shared" si="1"/>
        <v>[656]</v>
      </c>
      <c r="C1284" s="38" t="str">
        <f t="shared" si="2"/>
        <v/>
      </c>
      <c r="D1284" s="38" t="s">
        <v>5617</v>
      </c>
      <c r="E1284" s="38" t="s">
        <v>28</v>
      </c>
      <c r="F1284" s="40"/>
      <c r="G1284" s="40"/>
    </row>
    <row r="1285">
      <c r="A1285" s="37" t="s">
        <v>2330</v>
      </c>
      <c r="B1285" s="38" t="str">
        <f t="shared" si="1"/>
        <v/>
      </c>
      <c r="C1285" s="40" t="str">
        <f t="shared" si="2"/>
        <v>Sugiline Cave B1F</v>
      </c>
      <c r="D1285" s="38" t="s">
        <v>28</v>
      </c>
      <c r="E1285" s="38" t="s">
        <v>2330</v>
      </c>
      <c r="F1285" s="40"/>
      <c r="G1285" s="40"/>
    </row>
    <row r="1286">
      <c r="A1286" s="37" t="s">
        <v>5618</v>
      </c>
      <c r="B1286" s="40" t="str">
        <f t="shared" si="1"/>
        <v>[657]</v>
      </c>
      <c r="C1286" s="38" t="str">
        <f t="shared" si="2"/>
        <v/>
      </c>
      <c r="D1286" s="38" t="s">
        <v>5618</v>
      </c>
      <c r="E1286" s="38" t="s">
        <v>28</v>
      </c>
      <c r="F1286" s="40"/>
      <c r="G1286" s="40"/>
    </row>
    <row r="1287">
      <c r="A1287" s="37" t="s">
        <v>2330</v>
      </c>
      <c r="B1287" s="38" t="str">
        <f t="shared" si="1"/>
        <v/>
      </c>
      <c r="C1287" s="40" t="str">
        <f t="shared" si="2"/>
        <v>Sugiline Cave B1F</v>
      </c>
      <c r="D1287" s="38" t="s">
        <v>28</v>
      </c>
      <c r="E1287" s="38" t="s">
        <v>2330</v>
      </c>
      <c r="F1287" s="40"/>
      <c r="G1287" s="40"/>
    </row>
    <row r="1288">
      <c r="A1288" s="37" t="s">
        <v>5619</v>
      </c>
      <c r="B1288" s="40" t="str">
        <f t="shared" si="1"/>
        <v>[658]</v>
      </c>
      <c r="C1288" s="38" t="str">
        <f t="shared" si="2"/>
        <v/>
      </c>
      <c r="D1288" s="38" t="s">
        <v>5619</v>
      </c>
      <c r="E1288" s="38" t="s">
        <v>28</v>
      </c>
      <c r="F1288" s="40"/>
      <c r="G1288" s="40"/>
    </row>
    <row r="1289">
      <c r="A1289" s="37" t="s">
        <v>2330</v>
      </c>
      <c r="B1289" s="38" t="str">
        <f t="shared" si="1"/>
        <v/>
      </c>
      <c r="C1289" s="40" t="str">
        <f t="shared" si="2"/>
        <v>Sugiline Cave B1F</v>
      </c>
      <c r="D1289" s="38" t="s">
        <v>28</v>
      </c>
      <c r="E1289" s="38" t="s">
        <v>2330</v>
      </c>
      <c r="F1289" s="40"/>
      <c r="G1289" s="40"/>
    </row>
    <row r="1290">
      <c r="A1290" s="37" t="s">
        <v>5620</v>
      </c>
      <c r="B1290" s="40" t="str">
        <f t="shared" si="1"/>
        <v>[659]</v>
      </c>
      <c r="C1290" s="38" t="str">
        <f t="shared" si="2"/>
        <v/>
      </c>
      <c r="D1290" s="38" t="s">
        <v>5620</v>
      </c>
      <c r="E1290" s="38" t="s">
        <v>28</v>
      </c>
      <c r="F1290" s="40"/>
      <c r="G1290" s="40"/>
    </row>
    <row r="1291">
      <c r="A1291" s="37" t="s">
        <v>2330</v>
      </c>
      <c r="B1291" s="38" t="str">
        <f t="shared" si="1"/>
        <v/>
      </c>
      <c r="C1291" s="40" t="str">
        <f t="shared" si="2"/>
        <v>Sugiline Cave B1F</v>
      </c>
      <c r="D1291" s="38" t="s">
        <v>28</v>
      </c>
      <c r="E1291" s="38" t="s">
        <v>2330</v>
      </c>
      <c r="F1291" s="40"/>
      <c r="G1291" s="40"/>
    </row>
    <row r="1292">
      <c r="A1292" s="37" t="s">
        <v>5621</v>
      </c>
      <c r="B1292" s="40" t="str">
        <f t="shared" si="1"/>
        <v>[660]</v>
      </c>
      <c r="C1292" s="38" t="str">
        <f t="shared" si="2"/>
        <v/>
      </c>
      <c r="D1292" s="38" t="s">
        <v>5621</v>
      </c>
      <c r="E1292" s="38" t="s">
        <v>28</v>
      </c>
      <c r="F1292" s="40"/>
      <c r="G1292" s="40"/>
    </row>
    <row r="1293">
      <c r="A1293" s="37" t="s">
        <v>1089</v>
      </c>
      <c r="B1293" s="38" t="str">
        <f t="shared" si="1"/>
        <v/>
      </c>
      <c r="C1293" s="40" t="str">
        <f t="shared" si="2"/>
        <v>Sugiline Ruin</v>
      </c>
      <c r="D1293" s="38" t="s">
        <v>28</v>
      </c>
      <c r="E1293" s="38" t="s">
        <v>1089</v>
      </c>
      <c r="F1293" s="40"/>
      <c r="G1293" s="40"/>
    </row>
    <row r="1294">
      <c r="A1294" s="37" t="s">
        <v>5622</v>
      </c>
      <c r="B1294" s="40" t="str">
        <f t="shared" si="1"/>
        <v>[661]</v>
      </c>
      <c r="C1294" s="38" t="str">
        <f t="shared" si="2"/>
        <v/>
      </c>
      <c r="D1294" s="38" t="s">
        <v>5622</v>
      </c>
      <c r="E1294" s="38" t="s">
        <v>28</v>
      </c>
      <c r="F1294" s="40"/>
      <c r="G1294" s="40"/>
    </row>
    <row r="1295">
      <c r="A1295" s="37" t="s">
        <v>1089</v>
      </c>
      <c r="B1295" s="38" t="str">
        <f t="shared" si="1"/>
        <v/>
      </c>
      <c r="C1295" s="40" t="str">
        <f t="shared" si="2"/>
        <v>Sugiline Ruin</v>
      </c>
      <c r="D1295" s="38" t="s">
        <v>28</v>
      </c>
      <c r="E1295" s="38" t="s">
        <v>1089</v>
      </c>
      <c r="F1295" s="40"/>
      <c r="G1295" s="40"/>
    </row>
    <row r="1296">
      <c r="A1296" s="37" t="s">
        <v>5623</v>
      </c>
      <c r="B1296" s="40" t="str">
        <f t="shared" si="1"/>
        <v>[662]</v>
      </c>
      <c r="C1296" s="38" t="str">
        <f t="shared" si="2"/>
        <v/>
      </c>
      <c r="D1296" s="38" t="s">
        <v>5623</v>
      </c>
      <c r="E1296" s="38" t="s">
        <v>28</v>
      </c>
      <c r="F1296" s="40"/>
      <c r="G1296" s="40"/>
    </row>
    <row r="1297">
      <c r="A1297" s="37" t="s">
        <v>2336</v>
      </c>
      <c r="B1297" s="38" t="str">
        <f t="shared" si="1"/>
        <v/>
      </c>
      <c r="C1297" s="40" t="str">
        <f t="shared" si="2"/>
        <v>Sugiline Ruin B1F</v>
      </c>
      <c r="D1297" s="38" t="s">
        <v>28</v>
      </c>
      <c r="E1297" s="38" t="s">
        <v>2336</v>
      </c>
      <c r="F1297" s="40"/>
      <c r="G1297" s="40"/>
    </row>
    <row r="1298">
      <c r="A1298" s="37" t="s">
        <v>5624</v>
      </c>
      <c r="B1298" s="40" t="str">
        <f t="shared" si="1"/>
        <v>[663]</v>
      </c>
      <c r="C1298" s="38" t="str">
        <f t="shared" si="2"/>
        <v/>
      </c>
      <c r="D1298" s="38" t="s">
        <v>5624</v>
      </c>
      <c r="E1298" s="38" t="s">
        <v>28</v>
      </c>
      <c r="F1298" s="40"/>
      <c r="G1298" s="40"/>
    </row>
    <row r="1299">
      <c r="A1299" s="37" t="s">
        <v>1104</v>
      </c>
      <c r="B1299" s="38" t="str">
        <f t="shared" si="1"/>
        <v/>
      </c>
      <c r="C1299" s="40" t="str">
        <f t="shared" si="2"/>
        <v>1R253 Scrapyard</v>
      </c>
      <c r="D1299" s="38" t="s">
        <v>28</v>
      </c>
      <c r="E1299" s="38" t="s">
        <v>1104</v>
      </c>
      <c r="F1299" s="40"/>
      <c r="G1299" s="40"/>
    </row>
    <row r="1300">
      <c r="A1300" s="37" t="s">
        <v>5625</v>
      </c>
      <c r="B1300" s="40" t="str">
        <f t="shared" si="1"/>
        <v>[664]</v>
      </c>
      <c r="C1300" s="38" t="str">
        <f t="shared" si="2"/>
        <v/>
      </c>
      <c r="D1300" s="38" t="s">
        <v>5625</v>
      </c>
      <c r="E1300" s="38" t="s">
        <v>28</v>
      </c>
      <c r="F1300" s="40"/>
      <c r="G1300" s="40"/>
    </row>
    <row r="1301">
      <c r="A1301" s="37" t="s">
        <v>5041</v>
      </c>
      <c r="B1301" s="38" t="str">
        <f t="shared" si="1"/>
        <v/>
      </c>
      <c r="C1301" s="40" t="str">
        <f t="shared" si="2"/>
        <v>7R099 Scrap</v>
      </c>
      <c r="D1301" s="38" t="s">
        <v>28</v>
      </c>
      <c r="E1301" s="38" t="s">
        <v>5041</v>
      </c>
      <c r="F1301" s="40"/>
      <c r="G1301" s="40"/>
    </row>
    <row r="1302">
      <c r="A1302" s="37" t="s">
        <v>5626</v>
      </c>
      <c r="B1302" s="40" t="str">
        <f t="shared" si="1"/>
        <v>[665]</v>
      </c>
      <c r="C1302" s="38" t="str">
        <f t="shared" si="2"/>
        <v/>
      </c>
      <c r="D1302" s="38" t="s">
        <v>5626</v>
      </c>
      <c r="E1302" s="38" t="s">
        <v>28</v>
      </c>
      <c r="F1302" s="40"/>
      <c r="G1302" s="40"/>
    </row>
    <row r="1303">
      <c r="A1303" s="37" t="s">
        <v>5044</v>
      </c>
      <c r="B1303" s="38" t="str">
        <f t="shared" si="1"/>
        <v/>
      </c>
      <c r="C1303" s="40" t="str">
        <f t="shared" si="2"/>
        <v>4R182 Scrap</v>
      </c>
      <c r="D1303" s="38" t="s">
        <v>28</v>
      </c>
      <c r="E1303" s="38" t="s">
        <v>5044</v>
      </c>
      <c r="F1303" s="40"/>
      <c r="G1303" s="40"/>
    </row>
    <row r="1304">
      <c r="A1304" s="37" t="s">
        <v>5627</v>
      </c>
      <c r="B1304" s="40" t="str">
        <f t="shared" si="1"/>
        <v>[666]</v>
      </c>
      <c r="C1304" s="38" t="str">
        <f t="shared" si="2"/>
        <v/>
      </c>
      <c r="D1304" s="38" t="s">
        <v>5627</v>
      </c>
      <c r="E1304" s="38" t="s">
        <v>28</v>
      </c>
      <c r="F1304" s="40"/>
      <c r="G1304" s="40"/>
    </row>
    <row r="1305">
      <c r="A1305" s="37" t="s">
        <v>5046</v>
      </c>
      <c r="B1305" s="38" t="str">
        <f t="shared" si="1"/>
        <v/>
      </c>
      <c r="C1305" s="40" t="str">
        <f t="shared" si="2"/>
        <v>2R400 Scrap</v>
      </c>
      <c r="D1305" s="38" t="s">
        <v>28</v>
      </c>
      <c r="E1305" s="38" t="s">
        <v>5046</v>
      </c>
      <c r="F1305" s="40"/>
      <c r="G1305" s="40"/>
    </row>
    <row r="1306">
      <c r="A1306" s="37" t="s">
        <v>5628</v>
      </c>
      <c r="B1306" s="40" t="str">
        <f t="shared" si="1"/>
        <v>[668]</v>
      </c>
      <c r="C1306" s="38" t="str">
        <f t="shared" si="2"/>
        <v/>
      </c>
      <c r="D1306" s="38" t="s">
        <v>5628</v>
      </c>
      <c r="E1306" s="38" t="s">
        <v>28</v>
      </c>
      <c r="F1306" s="40"/>
      <c r="G1306" s="40"/>
    </row>
    <row r="1307">
      <c r="A1307" s="37" t="s">
        <v>1083</v>
      </c>
      <c r="B1307" s="38" t="str">
        <f t="shared" si="1"/>
        <v/>
      </c>
      <c r="C1307" s="40" t="str">
        <f t="shared" si="2"/>
        <v>Mirage Tower</v>
      </c>
      <c r="D1307" s="38" t="s">
        <v>28</v>
      </c>
      <c r="E1307" s="38" t="s">
        <v>1083</v>
      </c>
      <c r="F1307" s="40"/>
      <c r="G1307" s="40"/>
    </row>
    <row r="1308">
      <c r="A1308" s="37" t="s">
        <v>5629</v>
      </c>
      <c r="B1308" s="40" t="str">
        <f t="shared" si="1"/>
        <v>[669]</v>
      </c>
      <c r="C1308" s="38" t="str">
        <f t="shared" si="2"/>
        <v/>
      </c>
      <c r="D1308" s="38" t="s">
        <v>5629</v>
      </c>
      <c r="E1308" s="38" t="s">
        <v>28</v>
      </c>
      <c r="F1308" s="40"/>
      <c r="G1308" s="40"/>
    </row>
    <row r="1309">
      <c r="A1309" s="37" t="s">
        <v>2339</v>
      </c>
      <c r="B1309" s="38" t="str">
        <f t="shared" si="1"/>
        <v/>
      </c>
      <c r="C1309" s="40" t="str">
        <f t="shared" si="2"/>
        <v>Mirage Tower B1F</v>
      </c>
      <c r="D1309" s="38" t="s">
        <v>28</v>
      </c>
      <c r="E1309" s="38" t="s">
        <v>2339</v>
      </c>
      <c r="F1309" s="40"/>
      <c r="G1309" s="40"/>
    </row>
    <row r="1310">
      <c r="A1310" s="37" t="s">
        <v>5630</v>
      </c>
      <c r="B1310" s="40" t="str">
        <f t="shared" si="1"/>
        <v>[670]</v>
      </c>
      <c r="C1310" s="38" t="str">
        <f t="shared" si="2"/>
        <v/>
      </c>
      <c r="D1310" s="38" t="s">
        <v>5630</v>
      </c>
      <c r="E1310" s="38" t="s">
        <v>28</v>
      </c>
      <c r="F1310" s="40"/>
      <c r="G1310" s="40"/>
    </row>
    <row r="1311">
      <c r="A1311" s="37" t="s">
        <v>5051</v>
      </c>
      <c r="B1311" s="38" t="str">
        <f t="shared" si="1"/>
        <v/>
      </c>
      <c r="C1311" s="40" t="str">
        <f t="shared" si="2"/>
        <v>Mirage Tower 2F</v>
      </c>
      <c r="D1311" s="38" t="s">
        <v>28</v>
      </c>
      <c r="E1311" s="38" t="s">
        <v>5051</v>
      </c>
      <c r="F1311" s="40"/>
      <c r="G1311" s="40"/>
    </row>
    <row r="1312">
      <c r="A1312" s="37" t="s">
        <v>5631</v>
      </c>
      <c r="B1312" s="40" t="str">
        <f t="shared" si="1"/>
        <v>[671]</v>
      </c>
      <c r="C1312" s="38" t="str">
        <f t="shared" si="2"/>
        <v/>
      </c>
      <c r="D1312" s="38" t="s">
        <v>5631</v>
      </c>
      <c r="E1312" s="38" t="s">
        <v>28</v>
      </c>
      <c r="F1312" s="40"/>
      <c r="G1312" s="40"/>
    </row>
    <row r="1313">
      <c r="A1313" s="37" t="s">
        <v>5053</v>
      </c>
      <c r="B1313" s="38" t="str">
        <f t="shared" si="1"/>
        <v/>
      </c>
      <c r="C1313" s="40" t="str">
        <f t="shared" si="2"/>
        <v>Mirage Tower 3F</v>
      </c>
      <c r="D1313" s="38" t="s">
        <v>28</v>
      </c>
      <c r="E1313" s="38" t="s">
        <v>5053</v>
      </c>
      <c r="F1313" s="40"/>
      <c r="G1313" s="40"/>
    </row>
    <row r="1314">
      <c r="A1314" s="37" t="s">
        <v>5632</v>
      </c>
      <c r="B1314" s="40" t="str">
        <f t="shared" si="1"/>
        <v>[672]</v>
      </c>
      <c r="C1314" s="38" t="str">
        <f t="shared" si="2"/>
        <v/>
      </c>
      <c r="D1314" s="38" t="s">
        <v>5632</v>
      </c>
      <c r="E1314" s="38" t="s">
        <v>28</v>
      </c>
      <c r="F1314" s="40"/>
      <c r="G1314" s="40"/>
    </row>
    <row r="1315">
      <c r="A1315" s="37" t="s">
        <v>5056</v>
      </c>
      <c r="B1315" s="38" t="str">
        <f t="shared" si="1"/>
        <v/>
      </c>
      <c r="C1315" s="40" t="str">
        <f t="shared" si="2"/>
        <v>Mirage Tower 4F</v>
      </c>
      <c r="D1315" s="38" t="s">
        <v>28</v>
      </c>
      <c r="E1315" s="38" t="s">
        <v>5056</v>
      </c>
      <c r="F1315" s="40"/>
      <c r="G1315" s="40"/>
    </row>
    <row r="1316">
      <c r="A1316" s="37" t="s">
        <v>5633</v>
      </c>
      <c r="B1316" s="40" t="str">
        <f t="shared" si="1"/>
        <v>[673]</v>
      </c>
      <c r="C1316" s="38" t="str">
        <f t="shared" si="2"/>
        <v/>
      </c>
      <c r="D1316" s="38" t="s">
        <v>5633</v>
      </c>
      <c r="E1316" s="38" t="s">
        <v>28</v>
      </c>
      <c r="F1316" s="40"/>
      <c r="G1316" s="40"/>
    </row>
    <row r="1317">
      <c r="A1317" s="37" t="s">
        <v>5058</v>
      </c>
      <c r="B1317" s="38" t="str">
        <f t="shared" si="1"/>
        <v/>
      </c>
      <c r="C1317" s="40" t="str">
        <f t="shared" si="2"/>
        <v>Mirage Tower 5F</v>
      </c>
      <c r="D1317" s="38" t="s">
        <v>28</v>
      </c>
      <c r="E1317" s="38" t="s">
        <v>5058</v>
      </c>
      <c r="F1317" s="40"/>
      <c r="G1317" s="40"/>
    </row>
    <row r="1318">
      <c r="A1318" s="37" t="s">
        <v>5634</v>
      </c>
      <c r="B1318" s="40" t="str">
        <f t="shared" si="1"/>
        <v>[674]</v>
      </c>
      <c r="C1318" s="38" t="str">
        <f t="shared" si="2"/>
        <v/>
      </c>
      <c r="D1318" s="38" t="s">
        <v>5634</v>
      </c>
      <c r="E1318" s="38" t="s">
        <v>28</v>
      </c>
      <c r="F1318" s="40"/>
      <c r="G1318" s="40"/>
    </row>
    <row r="1319">
      <c r="A1319" s="37" t="s">
        <v>5061</v>
      </c>
      <c r="B1319" s="38" t="str">
        <f t="shared" si="1"/>
        <v/>
      </c>
      <c r="C1319" s="40" t="str">
        <f t="shared" si="2"/>
        <v>Mirage Tower 6F</v>
      </c>
      <c r="D1319" s="38" t="s">
        <v>28</v>
      </c>
      <c r="E1319" s="38" t="s">
        <v>5061</v>
      </c>
      <c r="F1319" s="40"/>
      <c r="G1319" s="40"/>
    </row>
    <row r="1320">
      <c r="A1320" s="37" t="s">
        <v>5635</v>
      </c>
      <c r="B1320" s="40" t="str">
        <f t="shared" si="1"/>
        <v>[675]</v>
      </c>
      <c r="C1320" s="38" t="str">
        <f t="shared" si="2"/>
        <v/>
      </c>
      <c r="D1320" s="38" t="s">
        <v>5635</v>
      </c>
      <c r="E1320" s="38" t="s">
        <v>28</v>
      </c>
      <c r="F1320" s="40"/>
      <c r="G1320" s="40"/>
    </row>
    <row r="1321">
      <c r="A1321" s="37" t="s">
        <v>1066</v>
      </c>
      <c r="B1321" s="38" t="str">
        <f t="shared" si="1"/>
        <v/>
      </c>
      <c r="C1321" s="40" t="str">
        <f t="shared" si="2"/>
        <v>Tourmaline Desert</v>
      </c>
      <c r="D1321" s="38" t="s">
        <v>28</v>
      </c>
      <c r="E1321" s="38" t="s">
        <v>1066</v>
      </c>
      <c r="F1321" s="40"/>
      <c r="G1321" s="40"/>
    </row>
    <row r="1322">
      <c r="A1322" s="37" t="s">
        <v>5636</v>
      </c>
      <c r="B1322" s="40" t="str">
        <f t="shared" si="1"/>
        <v>[676]</v>
      </c>
      <c r="C1322" s="38" t="str">
        <f t="shared" si="2"/>
        <v/>
      </c>
      <c r="D1322" s="38" t="s">
        <v>5636</v>
      </c>
      <c r="E1322" s="38" t="s">
        <v>28</v>
      </c>
      <c r="F1322" s="40"/>
      <c r="G1322" s="40"/>
    </row>
    <row r="1323">
      <c r="A1323" s="37" t="s">
        <v>1083</v>
      </c>
      <c r="B1323" s="38" t="str">
        <f t="shared" si="1"/>
        <v/>
      </c>
      <c r="C1323" s="40" t="str">
        <f t="shared" si="2"/>
        <v>Mirage Tower</v>
      </c>
      <c r="D1323" s="38" t="s">
        <v>28</v>
      </c>
      <c r="E1323" s="38" t="s">
        <v>1083</v>
      </c>
      <c r="F1323" s="40"/>
      <c r="G1323" s="40"/>
    </row>
    <row r="1324">
      <c r="A1324" s="37" t="s">
        <v>5637</v>
      </c>
      <c r="B1324" s="40" t="str">
        <f t="shared" si="1"/>
        <v>[677]</v>
      </c>
      <c r="C1324" s="38" t="str">
        <f t="shared" si="2"/>
        <v/>
      </c>
      <c r="D1324" s="38" t="s">
        <v>5637</v>
      </c>
      <c r="E1324" s="38" t="s">
        <v>28</v>
      </c>
      <c r="F1324" s="40"/>
      <c r="G1324" s="40"/>
    </row>
    <row r="1325">
      <c r="A1325" s="37" t="s">
        <v>1083</v>
      </c>
      <c r="B1325" s="38" t="str">
        <f t="shared" si="1"/>
        <v/>
      </c>
      <c r="C1325" s="40" t="str">
        <f t="shared" si="2"/>
        <v>Mirage Tower</v>
      </c>
      <c r="D1325" s="38" t="s">
        <v>28</v>
      </c>
      <c r="E1325" s="38" t="s">
        <v>1083</v>
      </c>
      <c r="F1325" s="40"/>
      <c r="G1325" s="40"/>
    </row>
    <row r="1326">
      <c r="A1326" s="37" t="s">
        <v>5638</v>
      </c>
      <c r="B1326" s="40" t="str">
        <f t="shared" si="1"/>
        <v>[678]</v>
      </c>
      <c r="C1326" s="38" t="str">
        <f t="shared" si="2"/>
        <v/>
      </c>
      <c r="D1326" s="38" t="s">
        <v>5638</v>
      </c>
      <c r="E1326" s="38" t="s">
        <v>28</v>
      </c>
      <c r="F1326" s="40"/>
      <c r="G1326" s="40"/>
    </row>
    <row r="1327">
      <c r="A1327" s="37" t="s">
        <v>3882</v>
      </c>
      <c r="B1327" s="38" t="str">
        <f t="shared" si="1"/>
        <v/>
      </c>
      <c r="C1327" s="40" t="str">
        <f t="shared" si="2"/>
        <v>Fiore Gym</v>
      </c>
      <c r="D1327" s="38" t="s">
        <v>28</v>
      </c>
      <c r="E1327" s="38" t="s">
        <v>3882</v>
      </c>
      <c r="F1327" s="40"/>
      <c r="G1327" s="40"/>
    </row>
    <row r="1328">
      <c r="A1328" s="37" t="s">
        <v>5639</v>
      </c>
      <c r="B1328" s="40" t="str">
        <f t="shared" si="1"/>
        <v>[679]</v>
      </c>
      <c r="C1328" s="38" t="str">
        <f t="shared" si="2"/>
        <v/>
      </c>
      <c r="D1328" s="38" t="s">
        <v>5639</v>
      </c>
      <c r="E1328" s="38" t="s">
        <v>28</v>
      </c>
      <c r="F1328" s="40"/>
      <c r="G1328" s="40"/>
    </row>
    <row r="1329">
      <c r="A1329" s="37" t="s">
        <v>5069</v>
      </c>
      <c r="B1329" s="38" t="str">
        <f t="shared" si="1"/>
        <v/>
      </c>
      <c r="C1329" s="40" t="str">
        <f t="shared" si="2"/>
        <v>Fiore Arena</v>
      </c>
      <c r="D1329" s="38" t="s">
        <v>28</v>
      </c>
      <c r="E1329" s="38" t="s">
        <v>5069</v>
      </c>
      <c r="F1329" s="40"/>
      <c r="G1329" s="40"/>
    </row>
    <row r="1330">
      <c r="A1330" s="37" t="s">
        <v>5640</v>
      </c>
      <c r="B1330" s="40" t="str">
        <f t="shared" si="1"/>
        <v>[680]</v>
      </c>
      <c r="C1330" s="38" t="str">
        <f t="shared" si="2"/>
        <v/>
      </c>
      <c r="D1330" s="38" t="s">
        <v>5640</v>
      </c>
      <c r="E1330" s="38" t="s">
        <v>28</v>
      </c>
      <c r="F1330" s="40"/>
      <c r="G1330" s="40"/>
    </row>
    <row r="1331">
      <c r="A1331" s="37" t="s">
        <v>3882</v>
      </c>
      <c r="B1331" s="38" t="str">
        <f t="shared" si="1"/>
        <v/>
      </c>
      <c r="C1331" s="40" t="str">
        <f t="shared" si="2"/>
        <v>Fiore Gym</v>
      </c>
      <c r="D1331" s="38" t="s">
        <v>28</v>
      </c>
      <c r="E1331" s="38" t="s">
        <v>3882</v>
      </c>
      <c r="F1331" s="40"/>
      <c r="G1331" s="40"/>
    </row>
    <row r="1332">
      <c r="A1332" s="37" t="s">
        <v>5641</v>
      </c>
      <c r="B1332" s="40" t="str">
        <f t="shared" si="1"/>
        <v>[681]</v>
      </c>
      <c r="C1332" s="38" t="str">
        <f t="shared" si="2"/>
        <v/>
      </c>
      <c r="D1332" s="38" t="s">
        <v>5641</v>
      </c>
      <c r="E1332" s="38" t="s">
        <v>28</v>
      </c>
      <c r="F1332" s="40"/>
      <c r="G1332" s="40"/>
    </row>
    <row r="1333">
      <c r="A1333" s="37" t="s">
        <v>3882</v>
      </c>
      <c r="B1333" s="38" t="str">
        <f t="shared" si="1"/>
        <v/>
      </c>
      <c r="C1333" s="40" t="str">
        <f t="shared" si="2"/>
        <v>Fiore Gym</v>
      </c>
      <c r="D1333" s="38" t="s">
        <v>28</v>
      </c>
      <c r="E1333" s="38" t="s">
        <v>3882</v>
      </c>
      <c r="F1333" s="40"/>
      <c r="G1333" s="40"/>
    </row>
    <row r="1334">
      <c r="A1334" s="37" t="s">
        <v>5642</v>
      </c>
      <c r="B1334" s="40" t="str">
        <f t="shared" si="1"/>
        <v>[682]</v>
      </c>
      <c r="C1334" s="38" t="str">
        <f t="shared" si="2"/>
        <v/>
      </c>
      <c r="D1334" s="38" t="s">
        <v>5642</v>
      </c>
      <c r="E1334" s="38" t="s">
        <v>28</v>
      </c>
      <c r="F1334" s="40"/>
      <c r="G1334" s="40"/>
    </row>
    <row r="1335">
      <c r="A1335" s="37" t="s">
        <v>3882</v>
      </c>
      <c r="B1335" s="38" t="str">
        <f t="shared" si="1"/>
        <v/>
      </c>
      <c r="C1335" s="40" t="str">
        <f t="shared" si="2"/>
        <v>Fiore Gym</v>
      </c>
      <c r="D1335" s="38" t="s">
        <v>28</v>
      </c>
      <c r="E1335" s="38" t="s">
        <v>3882</v>
      </c>
      <c r="F1335" s="40"/>
      <c r="G1335" s="40"/>
    </row>
    <row r="1336">
      <c r="A1336" s="37" t="s">
        <v>5643</v>
      </c>
      <c r="B1336" s="40" t="str">
        <f t="shared" si="1"/>
        <v>[683]</v>
      </c>
      <c r="C1336" s="38" t="str">
        <f t="shared" si="2"/>
        <v/>
      </c>
      <c r="D1336" s="38" t="s">
        <v>5643</v>
      </c>
      <c r="E1336" s="38" t="s">
        <v>28</v>
      </c>
      <c r="F1336" s="40"/>
      <c r="G1336" s="40"/>
    </row>
    <row r="1337">
      <c r="A1337" s="37" t="s">
        <v>3882</v>
      </c>
      <c r="B1337" s="38" t="str">
        <f t="shared" si="1"/>
        <v/>
      </c>
      <c r="C1337" s="40" t="str">
        <f t="shared" si="2"/>
        <v>Fiore Gym</v>
      </c>
      <c r="D1337" s="38" t="s">
        <v>28</v>
      </c>
      <c r="E1337" s="38" t="s">
        <v>3882</v>
      </c>
      <c r="F1337" s="40"/>
      <c r="G1337" s="40"/>
    </row>
    <row r="1338">
      <c r="A1338" s="37" t="s">
        <v>5644</v>
      </c>
      <c r="B1338" s="40" t="str">
        <f t="shared" si="1"/>
        <v>[684]</v>
      </c>
      <c r="C1338" s="38" t="str">
        <f t="shared" si="2"/>
        <v/>
      </c>
      <c r="D1338" s="38" t="s">
        <v>5644</v>
      </c>
      <c r="E1338" s="38" t="s">
        <v>28</v>
      </c>
      <c r="F1338" s="40"/>
      <c r="G1338" s="40"/>
    </row>
    <row r="1339">
      <c r="A1339" s="37" t="s">
        <v>2270</v>
      </c>
      <c r="B1339" s="38" t="str">
        <f t="shared" si="1"/>
        <v/>
      </c>
      <c r="C1339" s="40" t="str">
        <f t="shared" si="2"/>
        <v>REMOVED</v>
      </c>
      <c r="D1339" s="38" t="s">
        <v>28</v>
      </c>
      <c r="E1339" s="38" t="s">
        <v>2270</v>
      </c>
      <c r="F1339" s="40"/>
      <c r="G1339" s="40"/>
    </row>
    <row r="1340">
      <c r="A1340" s="37" t="s">
        <v>5645</v>
      </c>
      <c r="B1340" s="40" t="str">
        <f t="shared" si="1"/>
        <v>[685]</v>
      </c>
      <c r="C1340" s="38" t="str">
        <f t="shared" si="2"/>
        <v/>
      </c>
      <c r="D1340" s="38" t="s">
        <v>5645</v>
      </c>
      <c r="E1340" s="38" t="s">
        <v>28</v>
      </c>
      <c r="F1340" s="40"/>
      <c r="G1340" s="40"/>
    </row>
    <row r="1341">
      <c r="A1341" s="37" t="s">
        <v>2270</v>
      </c>
      <c r="B1341" s="38" t="str">
        <f t="shared" si="1"/>
        <v/>
      </c>
      <c r="C1341" s="40" t="str">
        <f t="shared" si="2"/>
        <v>REMOVED</v>
      </c>
      <c r="D1341" s="38" t="s">
        <v>28</v>
      </c>
      <c r="E1341" s="38" t="s">
        <v>2270</v>
      </c>
      <c r="F1341" s="40"/>
      <c r="G1341" s="40"/>
    </row>
    <row r="1342">
      <c r="A1342" s="37" t="s">
        <v>5646</v>
      </c>
      <c r="B1342" s="40" t="str">
        <f t="shared" si="1"/>
        <v>[686]</v>
      </c>
      <c r="C1342" s="38" t="str">
        <f t="shared" si="2"/>
        <v/>
      </c>
      <c r="D1342" s="38" t="s">
        <v>5646</v>
      </c>
      <c r="E1342" s="38" t="s">
        <v>28</v>
      </c>
      <c r="F1342" s="40"/>
      <c r="G1342" s="40"/>
    </row>
    <row r="1343">
      <c r="A1343" s="37" t="s">
        <v>5081</v>
      </c>
      <c r="B1343" s="38" t="str">
        <f t="shared" si="1"/>
        <v/>
      </c>
      <c r="C1343" s="40" t="str">
        <f t="shared" si="2"/>
        <v>1R108 Scrap</v>
      </c>
      <c r="D1343" s="38" t="s">
        <v>28</v>
      </c>
      <c r="E1343" s="38" t="s">
        <v>5081</v>
      </c>
      <c r="F1343" s="40"/>
      <c r="G1343" s="40"/>
    </row>
    <row r="1344">
      <c r="A1344" s="37" t="s">
        <v>5647</v>
      </c>
      <c r="B1344" s="40" t="str">
        <f t="shared" si="1"/>
        <v>[687]</v>
      </c>
      <c r="C1344" s="38" t="str">
        <f t="shared" si="2"/>
        <v/>
      </c>
      <c r="D1344" s="38" t="s">
        <v>5647</v>
      </c>
      <c r="E1344" s="38" t="s">
        <v>28</v>
      </c>
      <c r="F1344" s="40"/>
      <c r="G1344" s="40"/>
    </row>
    <row r="1345">
      <c r="A1345" s="37" t="s">
        <v>1066</v>
      </c>
      <c r="B1345" s="38" t="str">
        <f t="shared" si="1"/>
        <v/>
      </c>
      <c r="C1345" s="40" t="str">
        <f t="shared" si="2"/>
        <v>Tourmaline Desert</v>
      </c>
      <c r="D1345" s="38" t="s">
        <v>28</v>
      </c>
      <c r="E1345" s="38" t="s">
        <v>1066</v>
      </c>
      <c r="F1345" s="40"/>
      <c r="G1345" s="40"/>
    </row>
    <row r="1346">
      <c r="A1346" s="37" t="s">
        <v>5648</v>
      </c>
      <c r="B1346" s="40" t="str">
        <f t="shared" si="1"/>
        <v>[688]</v>
      </c>
      <c r="C1346" s="38" t="str">
        <f t="shared" si="2"/>
        <v/>
      </c>
      <c r="D1346" s="38" t="s">
        <v>5648</v>
      </c>
      <c r="E1346" s="38" t="s">
        <v>28</v>
      </c>
      <c r="F1346" s="40"/>
      <c r="G1346" s="40"/>
    </row>
    <row r="1347">
      <c r="A1347" s="37" t="s">
        <v>1066</v>
      </c>
      <c r="B1347" s="38" t="str">
        <f t="shared" si="1"/>
        <v/>
      </c>
      <c r="C1347" s="40" t="str">
        <f t="shared" si="2"/>
        <v>Tourmaline Desert</v>
      </c>
      <c r="D1347" s="38" t="s">
        <v>28</v>
      </c>
      <c r="E1347" s="38" t="s">
        <v>1066</v>
      </c>
      <c r="F1347" s="40"/>
      <c r="G1347" s="40"/>
    </row>
    <row r="1348">
      <c r="A1348" s="37" t="s">
        <v>5649</v>
      </c>
      <c r="B1348" s="40" t="str">
        <f t="shared" si="1"/>
        <v>[689]</v>
      </c>
      <c r="C1348" s="38" t="str">
        <f t="shared" si="2"/>
        <v/>
      </c>
      <c r="D1348" s="38" t="s">
        <v>5649</v>
      </c>
      <c r="E1348" s="38" t="s">
        <v>28</v>
      </c>
      <c r="F1348" s="40"/>
      <c r="G1348" s="40"/>
    </row>
    <row r="1349">
      <c r="A1349" s="37" t="s">
        <v>1066</v>
      </c>
      <c r="B1349" s="38" t="str">
        <f t="shared" si="1"/>
        <v/>
      </c>
      <c r="C1349" s="40" t="str">
        <f t="shared" si="2"/>
        <v>Tourmaline Desert</v>
      </c>
      <c r="D1349" s="38" t="s">
        <v>28</v>
      </c>
      <c r="E1349" s="38" t="s">
        <v>1066</v>
      </c>
      <c r="F1349" s="40"/>
      <c r="G1349" s="40"/>
    </row>
    <row r="1350">
      <c r="A1350" s="37" t="s">
        <v>5650</v>
      </c>
      <c r="B1350" s="40" t="str">
        <f t="shared" si="1"/>
        <v>[690]</v>
      </c>
      <c r="C1350" s="38" t="str">
        <f t="shared" si="2"/>
        <v/>
      </c>
      <c r="D1350" s="38" t="s">
        <v>5650</v>
      </c>
      <c r="E1350" s="38" t="s">
        <v>28</v>
      </c>
      <c r="F1350" s="40"/>
      <c r="G1350" s="40"/>
    </row>
    <row r="1351">
      <c r="A1351" s="37" t="s">
        <v>5056</v>
      </c>
      <c r="B1351" s="38" t="str">
        <f t="shared" si="1"/>
        <v/>
      </c>
      <c r="C1351" s="40" t="str">
        <f t="shared" si="2"/>
        <v>Mirage Tower 4F</v>
      </c>
      <c r="D1351" s="38" t="s">
        <v>28</v>
      </c>
      <c r="E1351" s="38" t="s">
        <v>5056</v>
      </c>
      <c r="F1351" s="40"/>
      <c r="G1351" s="40"/>
    </row>
    <row r="1352">
      <c r="A1352" s="37" t="s">
        <v>5651</v>
      </c>
      <c r="B1352" s="40" t="str">
        <f t="shared" si="1"/>
        <v>[691]</v>
      </c>
      <c r="C1352" s="38" t="str">
        <f t="shared" si="2"/>
        <v/>
      </c>
      <c r="D1352" s="38" t="s">
        <v>5651</v>
      </c>
      <c r="E1352" s="38" t="s">
        <v>28</v>
      </c>
      <c r="F1352" s="40"/>
      <c r="G1352" s="40"/>
    </row>
    <row r="1353">
      <c r="A1353" s="37" t="s">
        <v>1104</v>
      </c>
      <c r="B1353" s="38" t="str">
        <f t="shared" si="1"/>
        <v/>
      </c>
      <c r="C1353" s="40" t="str">
        <f t="shared" si="2"/>
        <v>1R253 Scrapyard</v>
      </c>
      <c r="D1353" s="38" t="s">
        <v>28</v>
      </c>
      <c r="E1353" s="38" t="s">
        <v>1104</v>
      </c>
      <c r="F1353" s="40"/>
      <c r="G1353" s="40"/>
    </row>
    <row r="1354">
      <c r="A1354" s="37" t="s">
        <v>5652</v>
      </c>
      <c r="B1354" s="40" t="str">
        <f t="shared" si="1"/>
        <v>[692]</v>
      </c>
      <c r="C1354" s="38" t="str">
        <f t="shared" si="2"/>
        <v/>
      </c>
      <c r="D1354" s="38" t="s">
        <v>5652</v>
      </c>
      <c r="E1354" s="38" t="s">
        <v>28</v>
      </c>
      <c r="F1354" s="40"/>
      <c r="G1354" s="40"/>
    </row>
    <row r="1355">
      <c r="A1355" s="37" t="s">
        <v>1104</v>
      </c>
      <c r="B1355" s="38" t="str">
        <f t="shared" si="1"/>
        <v/>
      </c>
      <c r="C1355" s="40" t="str">
        <f t="shared" si="2"/>
        <v>1R253 Scrapyard</v>
      </c>
      <c r="D1355" s="38" t="s">
        <v>28</v>
      </c>
      <c r="E1355" s="38" t="s">
        <v>1104</v>
      </c>
      <c r="F1355" s="40"/>
      <c r="G1355" s="40"/>
    </row>
    <row r="1356">
      <c r="A1356" s="37" t="s">
        <v>5653</v>
      </c>
      <c r="B1356" s="40" t="str">
        <f t="shared" si="1"/>
        <v>[693]</v>
      </c>
      <c r="C1356" s="38" t="str">
        <f t="shared" si="2"/>
        <v/>
      </c>
      <c r="D1356" s="38" t="s">
        <v>5653</v>
      </c>
      <c r="E1356" s="38" t="s">
        <v>28</v>
      </c>
      <c r="F1356" s="40"/>
      <c r="G1356" s="40"/>
    </row>
    <row r="1357">
      <c r="A1357" s="37" t="s">
        <v>1104</v>
      </c>
      <c r="B1357" s="38" t="str">
        <f t="shared" si="1"/>
        <v/>
      </c>
      <c r="C1357" s="40" t="str">
        <f t="shared" si="2"/>
        <v>1R253 Scrapyard</v>
      </c>
      <c r="D1357" s="38" t="s">
        <v>28</v>
      </c>
      <c r="E1357" s="38" t="s">
        <v>1104</v>
      </c>
      <c r="F1357" s="40"/>
      <c r="G1357" s="40"/>
    </row>
    <row r="1358">
      <c r="A1358" s="37" t="s">
        <v>5654</v>
      </c>
      <c r="B1358" s="40" t="str">
        <f t="shared" si="1"/>
        <v>[694]</v>
      </c>
      <c r="C1358" s="38" t="str">
        <f t="shared" si="2"/>
        <v/>
      </c>
      <c r="D1358" s="38" t="s">
        <v>5654</v>
      </c>
      <c r="E1358" s="38" t="s">
        <v>28</v>
      </c>
      <c r="F1358" s="40"/>
      <c r="G1358" s="40"/>
    </row>
    <row r="1359">
      <c r="A1359" s="37" t="s">
        <v>1066</v>
      </c>
      <c r="B1359" s="38" t="str">
        <f t="shared" si="1"/>
        <v/>
      </c>
      <c r="C1359" s="40" t="str">
        <f t="shared" si="2"/>
        <v>Tourmaline Desert</v>
      </c>
      <c r="D1359" s="38" t="s">
        <v>28</v>
      </c>
      <c r="E1359" s="38" t="s">
        <v>1066</v>
      </c>
      <c r="F1359" s="40"/>
      <c r="G1359" s="40"/>
    </row>
    <row r="1360">
      <c r="A1360" s="37" t="s">
        <v>5655</v>
      </c>
      <c r="B1360" s="40" t="str">
        <f t="shared" si="1"/>
        <v>[695]</v>
      </c>
      <c r="C1360" s="38" t="str">
        <f t="shared" si="2"/>
        <v/>
      </c>
      <c r="D1360" s="38" t="s">
        <v>5655</v>
      </c>
      <c r="E1360" s="38" t="s">
        <v>28</v>
      </c>
      <c r="F1360" s="40"/>
      <c r="G1360" s="40"/>
    </row>
    <row r="1361">
      <c r="A1361" s="37" t="s">
        <v>1066</v>
      </c>
      <c r="B1361" s="38" t="str">
        <f t="shared" si="1"/>
        <v/>
      </c>
      <c r="C1361" s="40" t="str">
        <f t="shared" si="2"/>
        <v>Tourmaline Desert</v>
      </c>
      <c r="D1361" s="38" t="s">
        <v>28</v>
      </c>
      <c r="E1361" s="38" t="s">
        <v>1066</v>
      </c>
      <c r="F1361" s="40"/>
      <c r="G1361" s="40"/>
    </row>
    <row r="1362">
      <c r="A1362" s="37" t="s">
        <v>5656</v>
      </c>
      <c r="B1362" s="40" t="str">
        <f t="shared" si="1"/>
        <v>[696]</v>
      </c>
      <c r="C1362" s="38" t="str">
        <f t="shared" si="2"/>
        <v/>
      </c>
      <c r="D1362" s="38" t="s">
        <v>5656</v>
      </c>
      <c r="E1362" s="38" t="s">
        <v>28</v>
      </c>
      <c r="F1362" s="40"/>
      <c r="G1362" s="40"/>
    </row>
    <row r="1363">
      <c r="A1363" s="37" t="s">
        <v>1108</v>
      </c>
      <c r="B1363" s="38" t="str">
        <f t="shared" si="1"/>
        <v/>
      </c>
      <c r="C1363" s="40" t="str">
        <f t="shared" si="2"/>
        <v>Once Upon a Somewhere</v>
      </c>
      <c r="D1363" s="38" t="s">
        <v>28</v>
      </c>
      <c r="E1363" s="38" t="s">
        <v>1108</v>
      </c>
      <c r="F1363" s="40"/>
      <c r="G1363" s="40"/>
    </row>
    <row r="1364">
      <c r="A1364" s="37" t="s">
        <v>5657</v>
      </c>
      <c r="B1364" s="40" t="str">
        <f t="shared" si="1"/>
        <v>[697]</v>
      </c>
      <c r="C1364" s="38" t="str">
        <f t="shared" si="2"/>
        <v/>
      </c>
      <c r="D1364" s="38" t="s">
        <v>5657</v>
      </c>
      <c r="E1364" s="38" t="s">
        <v>28</v>
      </c>
      <c r="F1364" s="40"/>
      <c r="G1364" s="40"/>
    </row>
    <row r="1365">
      <c r="A1365" s="37" t="s">
        <v>1108</v>
      </c>
      <c r="B1365" s="38" t="str">
        <f t="shared" si="1"/>
        <v/>
      </c>
      <c r="C1365" s="40" t="str">
        <f t="shared" si="2"/>
        <v>Once Upon a Somewhere</v>
      </c>
      <c r="D1365" s="38" t="s">
        <v>28</v>
      </c>
      <c r="E1365" s="38" t="s">
        <v>1108</v>
      </c>
      <c r="F1365" s="40"/>
      <c r="G1365" s="40"/>
    </row>
    <row r="1366">
      <c r="A1366" s="37" t="s">
        <v>5658</v>
      </c>
      <c r="B1366" s="40" t="str">
        <f t="shared" si="1"/>
        <v>[698]</v>
      </c>
      <c r="C1366" s="38" t="str">
        <f t="shared" si="2"/>
        <v/>
      </c>
      <c r="D1366" s="38" t="s">
        <v>5658</v>
      </c>
      <c r="E1366" s="38" t="s">
        <v>28</v>
      </c>
      <c r="F1366" s="40"/>
      <c r="G1366" s="40"/>
    </row>
    <row r="1367">
      <c r="A1367" s="37" t="s">
        <v>5100</v>
      </c>
      <c r="B1367" s="38" t="str">
        <f t="shared" si="1"/>
        <v/>
      </c>
      <c r="C1367" s="40" t="str">
        <f t="shared" si="2"/>
        <v>Castle at Wit's End</v>
      </c>
      <c r="D1367" s="38" t="s">
        <v>28</v>
      </c>
      <c r="E1367" s="38" t="s">
        <v>5100</v>
      </c>
      <c r="F1367" s="40"/>
      <c r="G1367" s="40"/>
    </row>
    <row r="1368">
      <c r="A1368" s="37" t="s">
        <v>5659</v>
      </c>
      <c r="B1368" s="40" t="str">
        <f t="shared" si="1"/>
        <v>[699]</v>
      </c>
      <c r="C1368" s="38" t="str">
        <f t="shared" si="2"/>
        <v/>
      </c>
      <c r="D1368" s="38" t="s">
        <v>5659</v>
      </c>
      <c r="E1368" s="38" t="s">
        <v>28</v>
      </c>
      <c r="F1368" s="40"/>
      <c r="G1368" s="40"/>
    </row>
    <row r="1369">
      <c r="A1369" s="37" t="s">
        <v>5102</v>
      </c>
      <c r="B1369" s="38" t="str">
        <f t="shared" si="1"/>
        <v/>
      </c>
      <c r="C1369" s="40" t="str">
        <f t="shared" si="2"/>
        <v>Tower Corybantia</v>
      </c>
      <c r="D1369" s="38" t="s">
        <v>28</v>
      </c>
      <c r="E1369" s="38" t="s">
        <v>5102</v>
      </c>
      <c r="F1369" s="40"/>
      <c r="G1369" s="40"/>
    </row>
    <row r="1370">
      <c r="A1370" s="37" t="s">
        <v>5660</v>
      </c>
      <c r="B1370" s="40" t="str">
        <f t="shared" si="1"/>
        <v>[700]</v>
      </c>
      <c r="C1370" s="38" t="str">
        <f t="shared" si="2"/>
        <v/>
      </c>
      <c r="D1370" s="38" t="s">
        <v>5660</v>
      </c>
      <c r="E1370" s="38" t="s">
        <v>28</v>
      </c>
      <c r="F1370" s="40"/>
      <c r="G1370" s="40"/>
    </row>
    <row r="1371">
      <c r="A1371" s="37" t="s">
        <v>1116</v>
      </c>
      <c r="B1371" s="38" t="str">
        <f t="shared" si="1"/>
        <v/>
      </c>
      <c r="C1371" s="40" t="str">
        <f t="shared" si="2"/>
        <v>Once Upon a Waste of Time</v>
      </c>
      <c r="D1371" s="38" t="s">
        <v>28</v>
      </c>
      <c r="E1371" s="38" t="s">
        <v>1116</v>
      </c>
      <c r="F1371" s="40"/>
      <c r="G1371" s="40"/>
    </row>
    <row r="1372">
      <c r="A1372" s="37" t="s">
        <v>5661</v>
      </c>
      <c r="B1372" s="40" t="str">
        <f t="shared" si="1"/>
        <v>[701]</v>
      </c>
      <c r="C1372" s="38" t="str">
        <f t="shared" si="2"/>
        <v/>
      </c>
      <c r="D1372" s="38" t="s">
        <v>5661</v>
      </c>
      <c r="E1372" s="38" t="s">
        <v>28</v>
      </c>
      <c r="F1372" s="40"/>
      <c r="G1372" s="40"/>
    </row>
    <row r="1373">
      <c r="A1373" s="37" t="s">
        <v>5106</v>
      </c>
      <c r="B1373" s="38" t="str">
        <f t="shared" si="1"/>
        <v/>
      </c>
      <c r="C1373" s="40" t="str">
        <f t="shared" si="2"/>
        <v>The Belly of the Beast</v>
      </c>
      <c r="D1373" s="38" t="s">
        <v>28</v>
      </c>
      <c r="E1373" s="38" t="s">
        <v>5106</v>
      </c>
      <c r="F1373" s="40"/>
      <c r="G1373" s="40"/>
    </row>
    <row r="1374">
      <c r="A1374" s="37" t="s">
        <v>5662</v>
      </c>
      <c r="B1374" s="40" t="str">
        <f t="shared" si="1"/>
        <v>[702]</v>
      </c>
      <c r="C1374" s="38" t="str">
        <f t="shared" si="2"/>
        <v/>
      </c>
      <c r="D1374" s="38" t="s">
        <v>5662</v>
      </c>
      <c r="E1374" s="38" t="s">
        <v>28</v>
      </c>
      <c r="F1374" s="40"/>
      <c r="G1374" s="40"/>
    </row>
    <row r="1375">
      <c r="A1375" s="37" t="s">
        <v>5109</v>
      </c>
      <c r="B1375" s="38" t="str">
        <f t="shared" si="1"/>
        <v/>
      </c>
      <c r="C1375" s="40" t="str">
        <f t="shared" si="2"/>
        <v>Never After</v>
      </c>
      <c r="D1375" s="38" t="s">
        <v>28</v>
      </c>
      <c r="E1375" s="38" t="s">
        <v>5109</v>
      </c>
      <c r="F1375" s="40"/>
      <c r="G1375" s="40"/>
    </row>
    <row r="1376">
      <c r="A1376" s="37" t="s">
        <v>5663</v>
      </c>
      <c r="B1376" s="40" t="str">
        <f t="shared" si="1"/>
        <v>[703]</v>
      </c>
      <c r="C1376" s="38" t="str">
        <f t="shared" si="2"/>
        <v/>
      </c>
      <c r="D1376" s="38" t="s">
        <v>5663</v>
      </c>
      <c r="E1376" s="38" t="s">
        <v>28</v>
      </c>
      <c r="F1376" s="40"/>
      <c r="G1376" s="40"/>
    </row>
    <row r="1377">
      <c r="A1377" s="37" t="s">
        <v>1066</v>
      </c>
      <c r="B1377" s="38" t="str">
        <f t="shared" si="1"/>
        <v/>
      </c>
      <c r="C1377" s="40" t="str">
        <f t="shared" si="2"/>
        <v>Tourmaline Desert</v>
      </c>
      <c r="D1377" s="38" t="s">
        <v>28</v>
      </c>
      <c r="E1377" s="38" t="s">
        <v>1066</v>
      </c>
      <c r="F1377" s="40"/>
      <c r="G1377" s="40"/>
    </row>
    <row r="1378">
      <c r="A1378" s="37" t="s">
        <v>5664</v>
      </c>
      <c r="B1378" s="40" t="str">
        <f t="shared" si="1"/>
        <v>[704]</v>
      </c>
      <c r="C1378" s="38" t="str">
        <f t="shared" si="2"/>
        <v/>
      </c>
      <c r="D1378" s="38" t="s">
        <v>5664</v>
      </c>
      <c r="E1378" s="38" t="s">
        <v>28</v>
      </c>
      <c r="F1378" s="40"/>
      <c r="G1378" s="40"/>
    </row>
    <row r="1379">
      <c r="A1379" s="37" t="s">
        <v>1066</v>
      </c>
      <c r="B1379" s="38" t="str">
        <f t="shared" si="1"/>
        <v/>
      </c>
      <c r="C1379" s="40" t="str">
        <f t="shared" si="2"/>
        <v>Tourmaline Desert</v>
      </c>
      <c r="D1379" s="38" t="s">
        <v>28</v>
      </c>
      <c r="E1379" s="38" t="s">
        <v>1066</v>
      </c>
      <c r="F1379" s="40"/>
      <c r="G1379" s="40"/>
    </row>
    <row r="1380">
      <c r="A1380" s="37" t="s">
        <v>5665</v>
      </c>
      <c r="B1380" s="40" t="str">
        <f t="shared" si="1"/>
        <v>[705]</v>
      </c>
      <c r="C1380" s="38" t="str">
        <f t="shared" si="2"/>
        <v/>
      </c>
      <c r="D1380" s="38" t="s">
        <v>5665</v>
      </c>
      <c r="E1380" s="38" t="s">
        <v>28</v>
      </c>
      <c r="F1380" s="40"/>
      <c r="G1380" s="40"/>
    </row>
    <row r="1381">
      <c r="A1381" s="37" t="s">
        <v>1066</v>
      </c>
      <c r="B1381" s="38" t="str">
        <f t="shared" si="1"/>
        <v/>
      </c>
      <c r="C1381" s="40" t="str">
        <f t="shared" si="2"/>
        <v>Tourmaline Desert</v>
      </c>
      <c r="D1381" s="38" t="s">
        <v>28</v>
      </c>
      <c r="E1381" s="38" t="s">
        <v>1066</v>
      </c>
      <c r="F1381" s="40"/>
      <c r="G1381" s="40"/>
    </row>
    <row r="1382">
      <c r="A1382" s="37" t="s">
        <v>5666</v>
      </c>
      <c r="B1382" s="40" t="str">
        <f t="shared" si="1"/>
        <v>[706]</v>
      </c>
      <c r="C1382" s="38" t="str">
        <f t="shared" si="2"/>
        <v/>
      </c>
      <c r="D1382" s="38" t="s">
        <v>5666</v>
      </c>
      <c r="E1382" s="38" t="s">
        <v>28</v>
      </c>
      <c r="F1382" s="40"/>
      <c r="G1382" s="40"/>
    </row>
    <row r="1383">
      <c r="A1383" s="37" t="s">
        <v>5058</v>
      </c>
      <c r="B1383" s="38" t="str">
        <f t="shared" si="1"/>
        <v/>
      </c>
      <c r="C1383" s="40" t="str">
        <f t="shared" si="2"/>
        <v>Mirage Tower 5F</v>
      </c>
      <c r="D1383" s="38" t="s">
        <v>28</v>
      </c>
      <c r="E1383" s="38" t="s">
        <v>5058</v>
      </c>
      <c r="F1383" s="40"/>
      <c r="G1383" s="40"/>
    </row>
    <row r="1384">
      <c r="A1384" s="37" t="s">
        <v>5667</v>
      </c>
      <c r="B1384" s="40" t="str">
        <f t="shared" si="1"/>
        <v>[707]</v>
      </c>
      <c r="C1384" s="38" t="str">
        <f t="shared" si="2"/>
        <v/>
      </c>
      <c r="D1384" s="38" t="s">
        <v>5667</v>
      </c>
      <c r="E1384" s="38" t="s">
        <v>28</v>
      </c>
      <c r="F1384" s="40"/>
      <c r="G1384" s="40"/>
    </row>
    <row r="1385">
      <c r="A1385" s="37" t="s">
        <v>1083</v>
      </c>
      <c r="B1385" s="38" t="str">
        <f t="shared" si="1"/>
        <v/>
      </c>
      <c r="C1385" s="40" t="str">
        <f t="shared" si="2"/>
        <v>Mirage Tower</v>
      </c>
      <c r="D1385" s="38" t="s">
        <v>28</v>
      </c>
      <c r="E1385" s="38" t="s">
        <v>1083</v>
      </c>
      <c r="F1385" s="40"/>
      <c r="G1385" s="40"/>
    </row>
    <row r="1386">
      <c r="A1386" s="37" t="s">
        <v>5668</v>
      </c>
      <c r="B1386" s="40" t="str">
        <f t="shared" si="1"/>
        <v>[708]</v>
      </c>
      <c r="C1386" s="38" t="str">
        <f t="shared" si="2"/>
        <v/>
      </c>
      <c r="D1386" s="38" t="s">
        <v>5668</v>
      </c>
      <c r="E1386" s="38" t="s">
        <v>28</v>
      </c>
      <c r="F1386" s="40"/>
      <c r="G1386" s="40"/>
    </row>
    <row r="1387">
      <c r="A1387" s="37" t="s">
        <v>5053</v>
      </c>
      <c r="B1387" s="38" t="str">
        <f t="shared" si="1"/>
        <v/>
      </c>
      <c r="C1387" s="40" t="str">
        <f t="shared" si="2"/>
        <v>Mirage Tower 3F</v>
      </c>
      <c r="D1387" s="38" t="s">
        <v>28</v>
      </c>
      <c r="E1387" s="38" t="s">
        <v>5053</v>
      </c>
      <c r="F1387" s="40"/>
      <c r="G1387" s="40"/>
    </row>
    <row r="1388">
      <c r="A1388" s="37" t="s">
        <v>5669</v>
      </c>
      <c r="B1388" s="40" t="str">
        <f t="shared" si="1"/>
        <v>[709]</v>
      </c>
      <c r="C1388" s="38" t="str">
        <f t="shared" si="2"/>
        <v/>
      </c>
      <c r="D1388" s="38" t="s">
        <v>5669</v>
      </c>
      <c r="E1388" s="38" t="s">
        <v>28</v>
      </c>
      <c r="F1388" s="40"/>
      <c r="G1388" s="40"/>
    </row>
    <row r="1389">
      <c r="A1389" s="37" t="s">
        <v>5051</v>
      </c>
      <c r="B1389" s="38" t="str">
        <f t="shared" si="1"/>
        <v/>
      </c>
      <c r="C1389" s="40" t="str">
        <f t="shared" si="2"/>
        <v>Mirage Tower 2F</v>
      </c>
      <c r="D1389" s="38" t="s">
        <v>28</v>
      </c>
      <c r="E1389" s="38" t="s">
        <v>5051</v>
      </c>
      <c r="F1389" s="40"/>
      <c r="G1389" s="40"/>
    </row>
    <row r="1390">
      <c r="A1390" s="37" t="s">
        <v>5670</v>
      </c>
      <c r="B1390" s="40" t="str">
        <f t="shared" si="1"/>
        <v>[710]</v>
      </c>
      <c r="C1390" s="38" t="str">
        <f t="shared" si="2"/>
        <v/>
      </c>
      <c r="D1390" s="38" t="s">
        <v>5670</v>
      </c>
      <c r="E1390" s="38" t="s">
        <v>28</v>
      </c>
      <c r="F1390" s="40"/>
      <c r="G1390" s="40"/>
    </row>
    <row r="1391">
      <c r="A1391" s="37" t="s">
        <v>869</v>
      </c>
      <c r="B1391" s="38" t="str">
        <f t="shared" si="1"/>
        <v/>
      </c>
      <c r="C1391" s="40" t="str">
        <f t="shared" si="2"/>
        <v>Route 4</v>
      </c>
      <c r="D1391" s="38" t="s">
        <v>28</v>
      </c>
      <c r="E1391" s="38" t="s">
        <v>869</v>
      </c>
      <c r="F1391" s="40"/>
      <c r="G1391" s="40"/>
    </row>
    <row r="1392">
      <c r="A1392" s="37" t="s">
        <v>5671</v>
      </c>
      <c r="B1392" s="40" t="str">
        <f t="shared" si="1"/>
        <v>[711]</v>
      </c>
      <c r="C1392" s="38" t="str">
        <f t="shared" si="2"/>
        <v/>
      </c>
      <c r="D1392" s="38" t="s">
        <v>5671</v>
      </c>
      <c r="E1392" s="38" t="s">
        <v>28</v>
      </c>
      <c r="F1392" s="40"/>
      <c r="G1392" s="40"/>
    </row>
    <row r="1393">
      <c r="A1393" s="37" t="s">
        <v>869</v>
      </c>
      <c r="B1393" s="38" t="str">
        <f t="shared" si="1"/>
        <v/>
      </c>
      <c r="C1393" s="40" t="str">
        <f t="shared" si="2"/>
        <v>Route 4</v>
      </c>
      <c r="D1393" s="38" t="s">
        <v>28</v>
      </c>
      <c r="E1393" s="38" t="s">
        <v>869</v>
      </c>
      <c r="F1393" s="40"/>
      <c r="G1393" s="40"/>
    </row>
    <row r="1394">
      <c r="A1394" s="37" t="s">
        <v>5672</v>
      </c>
      <c r="B1394" s="40" t="str">
        <f t="shared" si="1"/>
        <v>[712]</v>
      </c>
      <c r="C1394" s="38" t="str">
        <f t="shared" si="2"/>
        <v/>
      </c>
      <c r="D1394" s="38" t="s">
        <v>5672</v>
      </c>
      <c r="E1394" s="38" t="s">
        <v>28</v>
      </c>
      <c r="F1394" s="40"/>
      <c r="G1394" s="40"/>
    </row>
    <row r="1395">
      <c r="A1395" s="37" t="s">
        <v>869</v>
      </c>
      <c r="B1395" s="38" t="str">
        <f t="shared" si="1"/>
        <v/>
      </c>
      <c r="C1395" s="40" t="str">
        <f t="shared" si="2"/>
        <v>Route 4</v>
      </c>
      <c r="D1395" s="38" t="s">
        <v>28</v>
      </c>
      <c r="E1395" s="38" t="s">
        <v>869</v>
      </c>
      <c r="F1395" s="40"/>
      <c r="G1395" s="40"/>
    </row>
    <row r="1396">
      <c r="A1396" s="37" t="s">
        <v>5673</v>
      </c>
      <c r="B1396" s="40" t="str">
        <f t="shared" si="1"/>
        <v>[713]</v>
      </c>
      <c r="C1396" s="38" t="str">
        <f t="shared" si="2"/>
        <v/>
      </c>
      <c r="D1396" s="38" t="s">
        <v>5673</v>
      </c>
      <c r="E1396" s="38" t="s">
        <v>28</v>
      </c>
      <c r="F1396" s="40"/>
      <c r="G1396" s="40"/>
    </row>
    <row r="1397">
      <c r="A1397" s="37" t="s">
        <v>869</v>
      </c>
      <c r="B1397" s="38" t="str">
        <f t="shared" si="1"/>
        <v/>
      </c>
      <c r="C1397" s="40" t="str">
        <f t="shared" si="2"/>
        <v>Route 4</v>
      </c>
      <c r="D1397" s="38" t="s">
        <v>28</v>
      </c>
      <c r="E1397" s="38" t="s">
        <v>869</v>
      </c>
      <c r="F1397" s="40"/>
      <c r="G1397" s="40"/>
    </row>
    <row r="1398">
      <c r="A1398" s="37" t="s">
        <v>5674</v>
      </c>
      <c r="B1398" s="40" t="str">
        <f t="shared" si="1"/>
        <v>[714]</v>
      </c>
      <c r="C1398" s="38" t="str">
        <f t="shared" si="2"/>
        <v/>
      </c>
      <c r="D1398" s="38" t="s">
        <v>5674</v>
      </c>
      <c r="E1398" s="38" t="s">
        <v>28</v>
      </c>
      <c r="F1398" s="40"/>
      <c r="G1398" s="40"/>
    </row>
    <row r="1399">
      <c r="A1399" s="37" t="s">
        <v>869</v>
      </c>
      <c r="B1399" s="38" t="str">
        <f t="shared" si="1"/>
        <v/>
      </c>
      <c r="C1399" s="40" t="str">
        <f t="shared" si="2"/>
        <v>Route 4</v>
      </c>
      <c r="D1399" s="38" t="s">
        <v>28</v>
      </c>
      <c r="E1399" s="38" t="s">
        <v>869</v>
      </c>
      <c r="F1399" s="40"/>
      <c r="G1399" s="40"/>
    </row>
    <row r="1400">
      <c r="A1400" s="37" t="s">
        <v>5675</v>
      </c>
      <c r="B1400" s="40" t="str">
        <f t="shared" si="1"/>
        <v>[715]</v>
      </c>
      <c r="C1400" s="38" t="str">
        <f t="shared" si="2"/>
        <v/>
      </c>
      <c r="D1400" s="38" t="s">
        <v>5675</v>
      </c>
      <c r="E1400" s="38" t="s">
        <v>28</v>
      </c>
      <c r="F1400" s="40"/>
      <c r="G1400" s="40"/>
    </row>
    <row r="1401">
      <c r="A1401" s="37" t="s">
        <v>869</v>
      </c>
      <c r="B1401" s="38" t="str">
        <f t="shared" si="1"/>
        <v/>
      </c>
      <c r="C1401" s="40" t="str">
        <f t="shared" si="2"/>
        <v>Route 4</v>
      </c>
      <c r="D1401" s="38" t="s">
        <v>28</v>
      </c>
      <c r="E1401" s="38" t="s">
        <v>869</v>
      </c>
      <c r="F1401" s="40"/>
      <c r="G1401" s="40"/>
    </row>
    <row r="1402">
      <c r="A1402" s="37" t="s">
        <v>5676</v>
      </c>
      <c r="B1402" s="40" t="str">
        <f t="shared" si="1"/>
        <v>[716]</v>
      </c>
      <c r="C1402" s="38" t="str">
        <f t="shared" si="2"/>
        <v/>
      </c>
      <c r="D1402" s="38" t="s">
        <v>5676</v>
      </c>
      <c r="E1402" s="38" t="s">
        <v>28</v>
      </c>
      <c r="F1402" s="40"/>
      <c r="G1402" s="40"/>
    </row>
    <row r="1403">
      <c r="A1403" s="37" t="s">
        <v>869</v>
      </c>
      <c r="B1403" s="38" t="str">
        <f t="shared" si="1"/>
        <v/>
      </c>
      <c r="C1403" s="40" t="str">
        <f t="shared" si="2"/>
        <v>Route 4</v>
      </c>
      <c r="D1403" s="38" t="s">
        <v>28</v>
      </c>
      <c r="E1403" s="38" t="s">
        <v>869</v>
      </c>
      <c r="F1403" s="40"/>
      <c r="G1403" s="40"/>
    </row>
    <row r="1404">
      <c r="A1404" s="37" t="s">
        <v>5677</v>
      </c>
      <c r="B1404" s="40" t="str">
        <f t="shared" si="1"/>
        <v>[717]</v>
      </c>
      <c r="C1404" s="38" t="str">
        <f t="shared" si="2"/>
        <v/>
      </c>
      <c r="D1404" s="38" t="s">
        <v>5677</v>
      </c>
      <c r="E1404" s="38" t="s">
        <v>28</v>
      </c>
      <c r="F1404" s="40"/>
      <c r="G1404" s="40"/>
    </row>
    <row r="1405">
      <c r="A1405" s="37" t="s">
        <v>869</v>
      </c>
      <c r="B1405" s="38" t="str">
        <f t="shared" si="1"/>
        <v/>
      </c>
      <c r="C1405" s="40" t="str">
        <f t="shared" si="2"/>
        <v>Route 4</v>
      </c>
      <c r="D1405" s="38" t="s">
        <v>28</v>
      </c>
      <c r="E1405" s="38" t="s">
        <v>869</v>
      </c>
      <c r="F1405" s="40"/>
      <c r="G1405" s="40"/>
    </row>
    <row r="1406">
      <c r="A1406" s="37" t="s">
        <v>5678</v>
      </c>
      <c r="B1406" s="40" t="str">
        <f t="shared" si="1"/>
        <v>[718]</v>
      </c>
      <c r="C1406" s="38" t="str">
        <f t="shared" si="2"/>
        <v/>
      </c>
      <c r="D1406" s="38" t="s">
        <v>5678</v>
      </c>
      <c r="E1406" s="38" t="s">
        <v>28</v>
      </c>
      <c r="F1406" s="40"/>
      <c r="G1406" s="40"/>
    </row>
    <row r="1407">
      <c r="A1407" s="37" t="s">
        <v>869</v>
      </c>
      <c r="B1407" s="38" t="str">
        <f t="shared" si="1"/>
        <v/>
      </c>
      <c r="C1407" s="40" t="str">
        <f t="shared" si="2"/>
        <v>Route 4</v>
      </c>
      <c r="D1407" s="38" t="s">
        <v>28</v>
      </c>
      <c r="E1407" s="38" t="s">
        <v>869</v>
      </c>
      <c r="F1407" s="40"/>
      <c r="G1407" s="40"/>
    </row>
    <row r="1408">
      <c r="A1408" s="37" t="s">
        <v>5679</v>
      </c>
      <c r="B1408" s="40" t="str">
        <f t="shared" si="1"/>
        <v>[719]</v>
      </c>
      <c r="C1408" s="38" t="str">
        <f t="shared" si="2"/>
        <v/>
      </c>
      <c r="D1408" s="38" t="s">
        <v>5679</v>
      </c>
      <c r="E1408" s="38" t="s">
        <v>28</v>
      </c>
      <c r="F1408" s="40"/>
      <c r="G1408" s="40"/>
    </row>
    <row r="1409">
      <c r="A1409" s="37" t="s">
        <v>869</v>
      </c>
      <c r="B1409" s="38" t="str">
        <f t="shared" si="1"/>
        <v/>
      </c>
      <c r="C1409" s="40" t="str">
        <f t="shared" si="2"/>
        <v>Route 4</v>
      </c>
      <c r="D1409" s="38" t="s">
        <v>28</v>
      </c>
      <c r="E1409" s="38" t="s">
        <v>869</v>
      </c>
      <c r="F1409" s="40"/>
      <c r="G1409" s="40"/>
    </row>
    <row r="1410">
      <c r="A1410" s="37" t="s">
        <v>5680</v>
      </c>
      <c r="B1410" s="40" t="str">
        <f t="shared" si="1"/>
        <v>[720]</v>
      </c>
      <c r="C1410" s="38" t="str">
        <f t="shared" si="2"/>
        <v/>
      </c>
      <c r="D1410" s="38" t="s">
        <v>5680</v>
      </c>
      <c r="E1410" s="38" t="s">
        <v>28</v>
      </c>
      <c r="F1410" s="40"/>
      <c r="G1410" s="40"/>
    </row>
    <row r="1411">
      <c r="A1411" s="37" t="s">
        <v>869</v>
      </c>
      <c r="B1411" s="38" t="str">
        <f t="shared" si="1"/>
        <v/>
      </c>
      <c r="C1411" s="40" t="str">
        <f t="shared" si="2"/>
        <v>Route 4</v>
      </c>
      <c r="D1411" s="38" t="s">
        <v>28</v>
      </c>
      <c r="E1411" s="38" t="s">
        <v>869</v>
      </c>
      <c r="F1411" s="40"/>
      <c r="G1411" s="40"/>
    </row>
    <row r="1412">
      <c r="A1412" s="37" t="s">
        <v>5681</v>
      </c>
      <c r="B1412" s="40" t="str">
        <f t="shared" si="1"/>
        <v>[721]</v>
      </c>
      <c r="C1412" s="38" t="str">
        <f t="shared" si="2"/>
        <v/>
      </c>
      <c r="D1412" s="38" t="s">
        <v>5681</v>
      </c>
      <c r="E1412" s="38" t="s">
        <v>28</v>
      </c>
      <c r="F1412" s="40"/>
      <c r="G1412" s="40"/>
    </row>
    <row r="1413">
      <c r="A1413" s="37" t="s">
        <v>869</v>
      </c>
      <c r="B1413" s="38" t="str">
        <f t="shared" si="1"/>
        <v/>
      </c>
      <c r="C1413" s="40" t="str">
        <f t="shared" si="2"/>
        <v>Route 4</v>
      </c>
      <c r="D1413" s="38" t="s">
        <v>28</v>
      </c>
      <c r="E1413" s="38" t="s">
        <v>869</v>
      </c>
      <c r="F1413" s="40"/>
      <c r="G1413" s="40"/>
    </row>
    <row r="1414">
      <c r="A1414" s="37" t="s">
        <v>5682</v>
      </c>
      <c r="B1414" s="40" t="str">
        <f t="shared" si="1"/>
        <v>[722]</v>
      </c>
      <c r="C1414" s="38" t="str">
        <f t="shared" si="2"/>
        <v/>
      </c>
      <c r="D1414" s="38" t="s">
        <v>5682</v>
      </c>
      <c r="E1414" s="38" t="s">
        <v>28</v>
      </c>
      <c r="F1414" s="40"/>
      <c r="G1414" s="40"/>
    </row>
    <row r="1415">
      <c r="A1415" s="37" t="s">
        <v>869</v>
      </c>
      <c r="B1415" s="38" t="str">
        <f t="shared" si="1"/>
        <v/>
      </c>
      <c r="C1415" s="40" t="str">
        <f t="shared" si="2"/>
        <v>Route 4</v>
      </c>
      <c r="D1415" s="38" t="s">
        <v>28</v>
      </c>
      <c r="E1415" s="38" t="s">
        <v>869</v>
      </c>
      <c r="F1415" s="40"/>
      <c r="G1415" s="40"/>
    </row>
    <row r="1416">
      <c r="A1416" s="37" t="s">
        <v>5683</v>
      </c>
      <c r="B1416" s="40" t="str">
        <f t="shared" si="1"/>
        <v>[723]</v>
      </c>
      <c r="C1416" s="38" t="str">
        <f t="shared" si="2"/>
        <v/>
      </c>
      <c r="D1416" s="38" t="s">
        <v>5683</v>
      </c>
      <c r="E1416" s="38" t="s">
        <v>28</v>
      </c>
      <c r="F1416" s="40"/>
      <c r="G1416" s="40"/>
    </row>
    <row r="1417">
      <c r="A1417" s="37" t="s">
        <v>869</v>
      </c>
      <c r="B1417" s="38" t="str">
        <f t="shared" si="1"/>
        <v/>
      </c>
      <c r="C1417" s="40" t="str">
        <f t="shared" si="2"/>
        <v>Route 4</v>
      </c>
      <c r="D1417" s="38" t="s">
        <v>28</v>
      </c>
      <c r="E1417" s="38" t="s">
        <v>869</v>
      </c>
      <c r="F1417" s="40"/>
      <c r="G1417" s="40"/>
    </row>
    <row r="1418">
      <c r="A1418" s="37" t="s">
        <v>5684</v>
      </c>
      <c r="B1418" s="40" t="str">
        <f t="shared" si="1"/>
        <v>[724]</v>
      </c>
      <c r="C1418" s="38" t="str">
        <f t="shared" si="2"/>
        <v/>
      </c>
      <c r="D1418" s="38" t="s">
        <v>5684</v>
      </c>
      <c r="E1418" s="38" t="s">
        <v>28</v>
      </c>
      <c r="F1418" s="40"/>
      <c r="G1418" s="40"/>
    </row>
    <row r="1419">
      <c r="A1419" s="37" t="s">
        <v>869</v>
      </c>
      <c r="B1419" s="38" t="str">
        <f t="shared" si="1"/>
        <v/>
      </c>
      <c r="C1419" s="40" t="str">
        <f t="shared" si="2"/>
        <v>Route 4</v>
      </c>
      <c r="D1419" s="38" t="s">
        <v>28</v>
      </c>
      <c r="E1419" s="38" t="s">
        <v>869</v>
      </c>
      <c r="F1419" s="40"/>
      <c r="G1419" s="40"/>
    </row>
    <row r="1420">
      <c r="A1420" s="37" t="s">
        <v>5685</v>
      </c>
      <c r="B1420" s="40" t="str">
        <f t="shared" si="1"/>
        <v>[725]</v>
      </c>
      <c r="C1420" s="38" t="str">
        <f t="shared" si="2"/>
        <v/>
      </c>
      <c r="D1420" s="38" t="s">
        <v>5685</v>
      </c>
      <c r="E1420" s="38" t="s">
        <v>28</v>
      </c>
      <c r="F1420" s="40"/>
      <c r="G1420" s="40"/>
    </row>
    <row r="1421">
      <c r="A1421" s="37" t="s">
        <v>869</v>
      </c>
      <c r="B1421" s="38" t="str">
        <f t="shared" si="1"/>
        <v/>
      </c>
      <c r="C1421" s="40" t="str">
        <f t="shared" si="2"/>
        <v>Route 4</v>
      </c>
      <c r="D1421" s="38" t="s">
        <v>28</v>
      </c>
      <c r="E1421" s="38" t="s">
        <v>869</v>
      </c>
      <c r="F1421" s="40"/>
      <c r="G1421" s="40"/>
    </row>
    <row r="1422">
      <c r="A1422" s="37" t="s">
        <v>5686</v>
      </c>
      <c r="B1422" s="40" t="str">
        <f t="shared" si="1"/>
        <v>[726]</v>
      </c>
      <c r="C1422" s="38" t="str">
        <f t="shared" si="2"/>
        <v/>
      </c>
      <c r="D1422" s="38" t="s">
        <v>5686</v>
      </c>
      <c r="E1422" s="38" t="s">
        <v>28</v>
      </c>
      <c r="F1422" s="40"/>
      <c r="G1422" s="40"/>
    </row>
    <row r="1423">
      <c r="A1423" s="37" t="s">
        <v>869</v>
      </c>
      <c r="B1423" s="38" t="str">
        <f t="shared" si="1"/>
        <v/>
      </c>
      <c r="C1423" s="40" t="str">
        <f t="shared" si="2"/>
        <v>Route 4</v>
      </c>
      <c r="D1423" s="38" t="s">
        <v>28</v>
      </c>
      <c r="E1423" s="38" t="s">
        <v>869</v>
      </c>
      <c r="F1423" s="40"/>
      <c r="G1423" s="40"/>
    </row>
    <row r="1424">
      <c r="A1424" s="37" t="s">
        <v>5687</v>
      </c>
      <c r="B1424" s="40" t="str">
        <f t="shared" si="1"/>
        <v>[727]</v>
      </c>
      <c r="C1424" s="38" t="str">
        <f t="shared" si="2"/>
        <v/>
      </c>
      <c r="D1424" s="38" t="s">
        <v>5687</v>
      </c>
      <c r="E1424" s="38" t="s">
        <v>28</v>
      </c>
      <c r="F1424" s="40"/>
      <c r="G1424" s="40"/>
    </row>
    <row r="1425">
      <c r="A1425" s="37" t="s">
        <v>869</v>
      </c>
      <c r="B1425" s="38" t="str">
        <f t="shared" si="1"/>
        <v/>
      </c>
      <c r="C1425" s="40" t="str">
        <f t="shared" si="2"/>
        <v>Route 4</v>
      </c>
      <c r="D1425" s="38" t="s">
        <v>28</v>
      </c>
      <c r="E1425" s="38" t="s">
        <v>869</v>
      </c>
      <c r="F1425" s="40"/>
      <c r="G1425" s="40"/>
    </row>
    <row r="1426">
      <c r="A1426" s="37" t="s">
        <v>5688</v>
      </c>
      <c r="B1426" s="40" t="str">
        <f t="shared" si="1"/>
        <v>[728]</v>
      </c>
      <c r="C1426" s="38" t="str">
        <f t="shared" si="2"/>
        <v/>
      </c>
      <c r="D1426" s="38" t="s">
        <v>5688</v>
      </c>
      <c r="E1426" s="38" t="s">
        <v>28</v>
      </c>
      <c r="F1426" s="40"/>
      <c r="G1426" s="40"/>
    </row>
    <row r="1427">
      <c r="A1427" s="37" t="s">
        <v>869</v>
      </c>
      <c r="B1427" s="38" t="str">
        <f t="shared" si="1"/>
        <v/>
      </c>
      <c r="C1427" s="40" t="str">
        <f t="shared" si="2"/>
        <v>Route 4</v>
      </c>
      <c r="D1427" s="38" t="s">
        <v>28</v>
      </c>
      <c r="E1427" s="38" t="s">
        <v>869</v>
      </c>
      <c r="F1427" s="40"/>
      <c r="G1427" s="40"/>
    </row>
    <row r="1428">
      <c r="A1428" s="37" t="s">
        <v>5689</v>
      </c>
      <c r="B1428" s="40" t="str">
        <f t="shared" si="1"/>
        <v>[729]</v>
      </c>
      <c r="C1428" s="38" t="str">
        <f t="shared" si="2"/>
        <v/>
      </c>
      <c r="D1428" s="38" t="s">
        <v>5689</v>
      </c>
      <c r="E1428" s="38" t="s">
        <v>28</v>
      </c>
      <c r="F1428" s="40"/>
      <c r="G1428" s="40"/>
    </row>
    <row r="1429">
      <c r="A1429" s="37" t="s">
        <v>869</v>
      </c>
      <c r="B1429" s="38" t="str">
        <f t="shared" si="1"/>
        <v/>
      </c>
      <c r="C1429" s="40" t="str">
        <f t="shared" si="2"/>
        <v>Route 4</v>
      </c>
      <c r="D1429" s="38" t="s">
        <v>28</v>
      </c>
      <c r="E1429" s="38" t="s">
        <v>869</v>
      </c>
      <c r="F1429" s="40"/>
      <c r="G1429" s="40"/>
    </row>
    <row r="1430">
      <c r="A1430" s="37" t="s">
        <v>5690</v>
      </c>
      <c r="B1430" s="40" t="str">
        <f t="shared" si="1"/>
        <v>[730]</v>
      </c>
      <c r="C1430" s="38" t="str">
        <f t="shared" si="2"/>
        <v/>
      </c>
      <c r="D1430" s="38" t="s">
        <v>5690</v>
      </c>
      <c r="E1430" s="38" t="s">
        <v>28</v>
      </c>
      <c r="F1430" s="40"/>
      <c r="G1430" s="40"/>
    </row>
    <row r="1431">
      <c r="A1431" s="37" t="s">
        <v>5132</v>
      </c>
      <c r="B1431" s="38" t="str">
        <f t="shared" si="1"/>
        <v/>
      </c>
      <c r="C1431" s="40" t="str">
        <f t="shared" si="2"/>
        <v>Abandoned Warehouse</v>
      </c>
      <c r="D1431" s="38" t="s">
        <v>28</v>
      </c>
      <c r="E1431" s="38" t="s">
        <v>5132</v>
      </c>
      <c r="F1431" s="40"/>
      <c r="G1431" s="40"/>
    </row>
    <row r="1432">
      <c r="A1432" s="37" t="s">
        <v>5691</v>
      </c>
      <c r="B1432" s="40" t="str">
        <f t="shared" si="1"/>
        <v>[731]</v>
      </c>
      <c r="C1432" s="38" t="str">
        <f t="shared" si="2"/>
        <v/>
      </c>
      <c r="D1432" s="38" t="s">
        <v>5691</v>
      </c>
      <c r="E1432" s="38" t="s">
        <v>28</v>
      </c>
      <c r="F1432" s="40"/>
      <c r="G1432" s="40"/>
    </row>
    <row r="1433">
      <c r="A1433" s="37" t="s">
        <v>5132</v>
      </c>
      <c r="B1433" s="38" t="str">
        <f t="shared" si="1"/>
        <v/>
      </c>
      <c r="C1433" s="40" t="str">
        <f t="shared" si="2"/>
        <v>Abandoned Warehouse</v>
      </c>
      <c r="D1433" s="38" t="s">
        <v>28</v>
      </c>
      <c r="E1433" s="38" t="s">
        <v>5132</v>
      </c>
      <c r="F1433" s="40"/>
      <c r="G1433" s="40"/>
    </row>
    <row r="1434">
      <c r="A1434" s="37" t="s">
        <v>5692</v>
      </c>
      <c r="B1434" s="40" t="str">
        <f t="shared" si="1"/>
        <v>[732]</v>
      </c>
      <c r="C1434" s="38" t="str">
        <f t="shared" si="2"/>
        <v/>
      </c>
      <c r="D1434" s="38" t="s">
        <v>5692</v>
      </c>
      <c r="E1434" s="38" t="s">
        <v>28</v>
      </c>
      <c r="F1434" s="40"/>
      <c r="G1434" s="40"/>
    </row>
    <row r="1435">
      <c r="A1435" s="37" t="s">
        <v>1329</v>
      </c>
      <c r="B1435" s="38" t="str">
        <f t="shared" si="1"/>
        <v/>
      </c>
      <c r="C1435" s="40" t="str">
        <f t="shared" si="2"/>
        <v>Glass Workstation</v>
      </c>
      <c r="D1435" s="38" t="s">
        <v>28</v>
      </c>
      <c r="E1435" s="38" t="s">
        <v>1329</v>
      </c>
      <c r="F1435" s="40"/>
      <c r="G1435" s="40"/>
    </row>
    <row r="1436">
      <c r="A1436" s="37" t="s">
        <v>5693</v>
      </c>
      <c r="B1436" s="40" t="str">
        <f t="shared" si="1"/>
        <v>[733]</v>
      </c>
      <c r="C1436" s="38" t="str">
        <f t="shared" si="2"/>
        <v/>
      </c>
      <c r="D1436" s="38" t="s">
        <v>5693</v>
      </c>
      <c r="E1436" s="38" t="s">
        <v>28</v>
      </c>
      <c r="F1436" s="40"/>
      <c r="G1436" s="40"/>
    </row>
    <row r="1437">
      <c r="A1437" s="37" t="s">
        <v>1329</v>
      </c>
      <c r="B1437" s="38" t="str">
        <f t="shared" si="1"/>
        <v/>
      </c>
      <c r="C1437" s="40" t="str">
        <f t="shared" si="2"/>
        <v>Glass Workstation</v>
      </c>
      <c r="D1437" s="38" t="s">
        <v>28</v>
      </c>
      <c r="E1437" s="38" t="s">
        <v>1329</v>
      </c>
      <c r="F1437" s="40"/>
      <c r="G1437" s="40"/>
    </row>
    <row r="1438">
      <c r="A1438" s="37" t="s">
        <v>5694</v>
      </c>
      <c r="B1438" s="40" t="str">
        <f t="shared" si="1"/>
        <v>[734]</v>
      </c>
      <c r="C1438" s="38" t="str">
        <f t="shared" si="2"/>
        <v/>
      </c>
      <c r="D1438" s="38" t="s">
        <v>5694</v>
      </c>
      <c r="E1438" s="38" t="s">
        <v>28</v>
      </c>
      <c r="F1438" s="40"/>
      <c r="G1438" s="40"/>
    </row>
    <row r="1439">
      <c r="A1439" s="37" t="s">
        <v>1329</v>
      </c>
      <c r="B1439" s="38" t="str">
        <f t="shared" si="1"/>
        <v/>
      </c>
      <c r="C1439" s="40" t="str">
        <f t="shared" si="2"/>
        <v>Glass Workstation</v>
      </c>
      <c r="D1439" s="38" t="s">
        <v>28</v>
      </c>
      <c r="E1439" s="38" t="s">
        <v>1329</v>
      </c>
      <c r="F1439" s="40"/>
      <c r="G1439" s="40"/>
    </row>
    <row r="1440">
      <c r="A1440" s="37" t="s">
        <v>5695</v>
      </c>
      <c r="B1440" s="40" t="str">
        <f t="shared" si="1"/>
        <v>[735]</v>
      </c>
      <c r="C1440" s="38" t="str">
        <f t="shared" si="2"/>
        <v/>
      </c>
      <c r="D1440" s="38" t="s">
        <v>5695</v>
      </c>
      <c r="E1440" s="38" t="s">
        <v>28</v>
      </c>
      <c r="F1440" s="40"/>
      <c r="G1440" s="40"/>
    </row>
    <row r="1441">
      <c r="A1441" s="37" t="s">
        <v>1329</v>
      </c>
      <c r="B1441" s="38" t="str">
        <f t="shared" si="1"/>
        <v/>
      </c>
      <c r="C1441" s="40" t="str">
        <f t="shared" si="2"/>
        <v>Glass Workstation</v>
      </c>
      <c r="D1441" s="38" t="s">
        <v>28</v>
      </c>
      <c r="E1441" s="38" t="s">
        <v>1329</v>
      </c>
      <c r="F1441" s="40"/>
      <c r="G1441" s="40"/>
    </row>
    <row r="1442">
      <c r="A1442" s="37" t="s">
        <v>5696</v>
      </c>
      <c r="B1442" s="40" t="str">
        <f t="shared" si="1"/>
        <v>[736]</v>
      </c>
      <c r="C1442" s="38" t="str">
        <f t="shared" si="2"/>
        <v/>
      </c>
      <c r="D1442" s="38" t="s">
        <v>5696</v>
      </c>
      <c r="E1442" s="38" t="s">
        <v>28</v>
      </c>
      <c r="F1442" s="40"/>
      <c r="G1442" s="40"/>
    </row>
    <row r="1443">
      <c r="A1443" s="37" t="s">
        <v>5142</v>
      </c>
      <c r="B1443" s="38" t="str">
        <f t="shared" si="1"/>
        <v/>
      </c>
      <c r="C1443" s="40" t="str">
        <f t="shared" si="2"/>
        <v>Glass Workstation B1F</v>
      </c>
      <c r="D1443" s="38" t="s">
        <v>28</v>
      </c>
      <c r="E1443" s="38" t="s">
        <v>5142</v>
      </c>
      <c r="F1443" s="40"/>
      <c r="G1443" s="40"/>
    </row>
    <row r="1444">
      <c r="A1444" s="37" t="s">
        <v>5697</v>
      </c>
      <c r="B1444" s="40" t="str">
        <f t="shared" si="1"/>
        <v>[737]</v>
      </c>
      <c r="C1444" s="38" t="str">
        <f t="shared" si="2"/>
        <v/>
      </c>
      <c r="D1444" s="38" t="s">
        <v>5697</v>
      </c>
      <c r="E1444" s="38" t="s">
        <v>28</v>
      </c>
      <c r="F1444" s="40"/>
      <c r="G1444" s="40"/>
    </row>
    <row r="1445">
      <c r="A1445" s="37" t="s">
        <v>5144</v>
      </c>
      <c r="B1445" s="38" t="str">
        <f t="shared" si="1"/>
        <v/>
      </c>
      <c r="C1445" s="40" t="str">
        <f t="shared" si="2"/>
        <v>Glass Workstation B2F</v>
      </c>
      <c r="D1445" s="38" t="s">
        <v>28</v>
      </c>
      <c r="E1445" s="38" t="s">
        <v>5144</v>
      </c>
      <c r="F1445" s="40"/>
      <c r="G1445" s="40"/>
    </row>
    <row r="1446">
      <c r="A1446" s="37" t="s">
        <v>5698</v>
      </c>
      <c r="B1446" s="40" t="str">
        <f t="shared" si="1"/>
        <v>[738]</v>
      </c>
      <c r="C1446" s="38" t="str">
        <f t="shared" si="2"/>
        <v/>
      </c>
      <c r="D1446" s="38" t="s">
        <v>5698</v>
      </c>
      <c r="E1446" s="38" t="s">
        <v>28</v>
      </c>
      <c r="F1446" s="40"/>
      <c r="G1446" s="40"/>
    </row>
    <row r="1447">
      <c r="A1447" s="37" t="s">
        <v>5144</v>
      </c>
      <c r="B1447" s="38" t="str">
        <f t="shared" si="1"/>
        <v/>
      </c>
      <c r="C1447" s="40" t="str">
        <f t="shared" si="2"/>
        <v>Glass Workstation B2F</v>
      </c>
      <c r="D1447" s="38" t="s">
        <v>28</v>
      </c>
      <c r="E1447" s="38" t="s">
        <v>5144</v>
      </c>
      <c r="F1447" s="40"/>
      <c r="G1447" s="40"/>
    </row>
    <row r="1448">
      <c r="A1448" s="37" t="s">
        <v>5699</v>
      </c>
      <c r="B1448" s="40" t="str">
        <f t="shared" si="1"/>
        <v>[739]</v>
      </c>
      <c r="C1448" s="38" t="str">
        <f t="shared" si="2"/>
        <v/>
      </c>
      <c r="D1448" s="38" t="s">
        <v>5699</v>
      </c>
      <c r="E1448" s="38" t="s">
        <v>28</v>
      </c>
      <c r="F1448" s="40"/>
      <c r="G1448" s="40"/>
    </row>
    <row r="1449">
      <c r="A1449" s="37" t="s">
        <v>5148</v>
      </c>
      <c r="B1449" s="38" t="str">
        <f t="shared" si="1"/>
        <v/>
      </c>
      <c r="C1449" s="40" t="str">
        <f t="shared" si="2"/>
        <v>Agate Gym</v>
      </c>
      <c r="D1449" s="38" t="s">
        <v>28</v>
      </c>
      <c r="E1449" s="38" t="s">
        <v>5148</v>
      </c>
      <c r="F1449" s="40"/>
      <c r="G1449" s="40"/>
    </row>
    <row r="1450">
      <c r="A1450" s="37" t="s">
        <v>5700</v>
      </c>
      <c r="B1450" s="40" t="str">
        <f t="shared" si="1"/>
        <v>[740]</v>
      </c>
      <c r="C1450" s="38" t="str">
        <f t="shared" si="2"/>
        <v/>
      </c>
      <c r="D1450" s="38" t="s">
        <v>5700</v>
      </c>
      <c r="E1450" s="38" t="s">
        <v>28</v>
      </c>
      <c r="F1450" s="40"/>
      <c r="G1450" s="40"/>
    </row>
    <row r="1451">
      <c r="A1451" s="37" t="s">
        <v>5151</v>
      </c>
      <c r="B1451" s="38" t="str">
        <f t="shared" si="1"/>
        <v/>
      </c>
      <c r="C1451" s="40" t="str">
        <f t="shared" si="2"/>
        <v>Agate Arena</v>
      </c>
      <c r="D1451" s="38" t="s">
        <v>28</v>
      </c>
      <c r="E1451" s="38" t="s">
        <v>5151</v>
      </c>
      <c r="F1451" s="40"/>
      <c r="G1451" s="40"/>
    </row>
    <row r="1452">
      <c r="A1452" s="37" t="s">
        <v>5701</v>
      </c>
      <c r="B1452" s="40" t="str">
        <f t="shared" si="1"/>
        <v>[741]</v>
      </c>
      <c r="C1452" s="38" t="str">
        <f t="shared" si="2"/>
        <v/>
      </c>
      <c r="D1452" s="38" t="s">
        <v>5701</v>
      </c>
      <c r="E1452" s="38" t="s">
        <v>28</v>
      </c>
      <c r="F1452" s="40"/>
      <c r="G1452" s="40"/>
    </row>
    <row r="1453">
      <c r="A1453" s="37" t="s">
        <v>1150</v>
      </c>
      <c r="B1453" s="38" t="str">
        <f t="shared" si="1"/>
        <v/>
      </c>
      <c r="C1453" s="40" t="str">
        <f t="shared" si="2"/>
        <v>Agate City</v>
      </c>
      <c r="D1453" s="38" t="s">
        <v>28</v>
      </c>
      <c r="E1453" s="38" t="s">
        <v>1150</v>
      </c>
      <c r="F1453" s="40"/>
      <c r="G1453" s="40"/>
    </row>
    <row r="1454">
      <c r="A1454" s="37" t="s">
        <v>5702</v>
      </c>
      <c r="B1454" s="40" t="str">
        <f t="shared" si="1"/>
        <v>[742]</v>
      </c>
      <c r="C1454" s="38" t="str">
        <f t="shared" si="2"/>
        <v/>
      </c>
      <c r="D1454" s="38" t="s">
        <v>5702</v>
      </c>
      <c r="E1454" s="38" t="s">
        <v>28</v>
      </c>
      <c r="F1454" s="40"/>
      <c r="G1454" s="40"/>
    </row>
    <row r="1455">
      <c r="A1455" s="37" t="s">
        <v>869</v>
      </c>
      <c r="B1455" s="38" t="str">
        <f t="shared" si="1"/>
        <v/>
      </c>
      <c r="C1455" s="40" t="str">
        <f t="shared" si="2"/>
        <v>Route 4</v>
      </c>
      <c r="D1455" s="38" t="s">
        <v>28</v>
      </c>
      <c r="E1455" s="38" t="s">
        <v>869</v>
      </c>
      <c r="F1455" s="40"/>
      <c r="G1455" s="40"/>
    </row>
    <row r="1456">
      <c r="A1456" s="37" t="s">
        <v>5703</v>
      </c>
      <c r="B1456" s="40" t="str">
        <f t="shared" si="1"/>
        <v>[743]</v>
      </c>
      <c r="C1456" s="38" t="str">
        <f t="shared" si="2"/>
        <v/>
      </c>
      <c r="D1456" s="38" t="s">
        <v>5703</v>
      </c>
      <c r="E1456" s="38" t="s">
        <v>28</v>
      </c>
      <c r="F1456" s="40"/>
      <c r="G1456" s="40"/>
    </row>
    <row r="1457">
      <c r="A1457" s="37" t="s">
        <v>5155</v>
      </c>
      <c r="B1457" s="38" t="str">
        <f t="shared" si="1"/>
        <v/>
      </c>
      <c r="C1457" s="40" t="str">
        <f t="shared" si="2"/>
        <v>Beryl Cave 2F</v>
      </c>
      <c r="D1457" s="38" t="s">
        <v>28</v>
      </c>
      <c r="E1457" s="38" t="s">
        <v>5155</v>
      </c>
      <c r="F1457" s="40"/>
      <c r="G1457" s="40"/>
    </row>
    <row r="1458">
      <c r="A1458" s="37" t="s">
        <v>5704</v>
      </c>
      <c r="B1458" s="40" t="str">
        <f t="shared" si="1"/>
        <v>[744]</v>
      </c>
      <c r="C1458" s="38" t="str">
        <f t="shared" si="2"/>
        <v/>
      </c>
      <c r="D1458" s="38" t="s">
        <v>5704</v>
      </c>
      <c r="E1458" s="38" t="s">
        <v>28</v>
      </c>
      <c r="F1458" s="40"/>
      <c r="G1458" s="40"/>
    </row>
    <row r="1459">
      <c r="A1459" s="37" t="s">
        <v>1092</v>
      </c>
      <c r="B1459" s="38" t="str">
        <f t="shared" si="1"/>
        <v/>
      </c>
      <c r="C1459" s="40" t="str">
        <f t="shared" si="2"/>
        <v>Teknite Ridge</v>
      </c>
      <c r="D1459" s="38" t="s">
        <v>28</v>
      </c>
      <c r="E1459" s="38" t="s">
        <v>1092</v>
      </c>
      <c r="F1459" s="40"/>
      <c r="G1459" s="40"/>
    </row>
    <row r="1460">
      <c r="A1460" s="37" t="s">
        <v>5705</v>
      </c>
      <c r="B1460" s="40" t="str">
        <f t="shared" si="1"/>
        <v>[745]</v>
      </c>
      <c r="C1460" s="38" t="str">
        <f t="shared" si="2"/>
        <v/>
      </c>
      <c r="D1460" s="38" t="s">
        <v>5705</v>
      </c>
      <c r="E1460" s="38" t="s">
        <v>28</v>
      </c>
      <c r="F1460" s="40"/>
      <c r="G1460" s="40"/>
    </row>
    <row r="1461">
      <c r="A1461" s="37" t="s">
        <v>1099</v>
      </c>
      <c r="B1461" s="38" t="str">
        <f t="shared" si="1"/>
        <v/>
      </c>
      <c r="C1461" s="40" t="str">
        <f t="shared" si="2"/>
        <v>Teknite Cave</v>
      </c>
      <c r="D1461" s="38" t="s">
        <v>28</v>
      </c>
      <c r="E1461" s="38" t="s">
        <v>1099</v>
      </c>
      <c r="F1461" s="40"/>
      <c r="G1461" s="40"/>
    </row>
    <row r="1462">
      <c r="A1462" s="37" t="s">
        <v>5706</v>
      </c>
      <c r="B1462" s="40" t="str">
        <f t="shared" si="1"/>
        <v>[746]</v>
      </c>
      <c r="C1462" s="38" t="str">
        <f t="shared" si="2"/>
        <v/>
      </c>
      <c r="D1462" s="38" t="s">
        <v>5706</v>
      </c>
      <c r="E1462" s="38" t="s">
        <v>28</v>
      </c>
      <c r="F1462" s="40"/>
      <c r="G1462" s="40"/>
    </row>
    <row r="1463">
      <c r="A1463" s="37" t="s">
        <v>1099</v>
      </c>
      <c r="B1463" s="38" t="str">
        <f t="shared" si="1"/>
        <v/>
      </c>
      <c r="C1463" s="40" t="str">
        <f t="shared" si="2"/>
        <v>Teknite Cave</v>
      </c>
      <c r="D1463" s="38" t="s">
        <v>28</v>
      </c>
      <c r="E1463" s="38" t="s">
        <v>1099</v>
      </c>
      <c r="F1463" s="40"/>
      <c r="G1463" s="40"/>
    </row>
    <row r="1464">
      <c r="A1464" s="37" t="s">
        <v>5707</v>
      </c>
      <c r="B1464" s="40" t="str">
        <f t="shared" si="1"/>
        <v>[747]</v>
      </c>
      <c r="C1464" s="38" t="str">
        <f t="shared" si="2"/>
        <v/>
      </c>
      <c r="D1464" s="38" t="s">
        <v>5707</v>
      </c>
      <c r="E1464" s="38" t="s">
        <v>28</v>
      </c>
      <c r="F1464" s="40"/>
      <c r="G1464" s="40"/>
    </row>
    <row r="1465">
      <c r="A1465" s="37" t="s">
        <v>1099</v>
      </c>
      <c r="B1465" s="38" t="str">
        <f t="shared" si="1"/>
        <v/>
      </c>
      <c r="C1465" s="40" t="str">
        <f t="shared" si="2"/>
        <v>Teknite Cave</v>
      </c>
      <c r="D1465" s="38" t="s">
        <v>28</v>
      </c>
      <c r="E1465" s="38" t="s">
        <v>1099</v>
      </c>
      <c r="F1465" s="40"/>
      <c r="G1465" s="40"/>
    </row>
    <row r="1466">
      <c r="A1466" s="37" t="s">
        <v>5708</v>
      </c>
      <c r="B1466" s="40" t="str">
        <f t="shared" si="1"/>
        <v>[748]</v>
      </c>
      <c r="C1466" s="38" t="str">
        <f t="shared" si="2"/>
        <v/>
      </c>
      <c r="D1466" s="38" t="s">
        <v>5708</v>
      </c>
      <c r="E1466" s="38" t="s">
        <v>28</v>
      </c>
      <c r="F1466" s="40"/>
      <c r="G1466" s="40"/>
    </row>
    <row r="1467">
      <c r="A1467" s="37" t="s">
        <v>1130</v>
      </c>
      <c r="B1467" s="38" t="str">
        <f t="shared" si="1"/>
        <v/>
      </c>
      <c r="C1467" s="40" t="str">
        <f t="shared" si="2"/>
        <v>Mechanic Shed</v>
      </c>
      <c r="D1467" s="38" t="s">
        <v>28</v>
      </c>
      <c r="E1467" s="38" t="s">
        <v>1130</v>
      </c>
      <c r="F1467" s="40"/>
      <c r="G1467" s="40"/>
    </row>
    <row r="1468">
      <c r="A1468" s="37" t="s">
        <v>5709</v>
      </c>
      <c r="B1468" s="40" t="str">
        <f t="shared" si="1"/>
        <v>[749]</v>
      </c>
      <c r="C1468" s="38" t="str">
        <f t="shared" si="2"/>
        <v/>
      </c>
      <c r="D1468" s="38" t="s">
        <v>5709</v>
      </c>
      <c r="E1468" s="38" t="s">
        <v>28</v>
      </c>
      <c r="F1468" s="40"/>
      <c r="G1468" s="40"/>
    </row>
    <row r="1469">
      <c r="A1469" s="37" t="s">
        <v>2378</v>
      </c>
      <c r="B1469" s="38" t="str">
        <f t="shared" si="1"/>
        <v/>
      </c>
      <c r="C1469" s="40" t="str">
        <f t="shared" si="2"/>
        <v>Charous Mountain B2F</v>
      </c>
      <c r="D1469" s="38" t="s">
        <v>28</v>
      </c>
      <c r="E1469" s="38" t="s">
        <v>2378</v>
      </c>
      <c r="F1469" s="40"/>
      <c r="G1469" s="40"/>
    </row>
    <row r="1470">
      <c r="A1470" s="37" t="s">
        <v>5710</v>
      </c>
      <c r="B1470" s="40" t="str">
        <f t="shared" si="1"/>
        <v>[750]</v>
      </c>
      <c r="C1470" s="38" t="str">
        <f t="shared" si="2"/>
        <v/>
      </c>
      <c r="D1470" s="38" t="s">
        <v>5710</v>
      </c>
      <c r="E1470" s="38" t="s">
        <v>28</v>
      </c>
      <c r="F1470" s="40"/>
      <c r="G1470" s="40"/>
    </row>
    <row r="1471">
      <c r="A1471" s="37" t="s">
        <v>2378</v>
      </c>
      <c r="B1471" s="38" t="str">
        <f t="shared" si="1"/>
        <v/>
      </c>
      <c r="C1471" s="40" t="str">
        <f t="shared" si="2"/>
        <v>Charous Mountain B2F</v>
      </c>
      <c r="D1471" s="38" t="s">
        <v>28</v>
      </c>
      <c r="E1471" s="38" t="s">
        <v>2378</v>
      </c>
      <c r="F1471" s="40"/>
      <c r="G1471" s="40"/>
    </row>
    <row r="1472">
      <c r="A1472" s="37" t="s">
        <v>5711</v>
      </c>
      <c r="B1472" s="40" t="str">
        <f t="shared" si="1"/>
        <v>[751]</v>
      </c>
      <c r="C1472" s="38" t="str">
        <f t="shared" si="2"/>
        <v/>
      </c>
      <c r="D1472" s="38" t="s">
        <v>5711</v>
      </c>
      <c r="E1472" s="38" t="s">
        <v>28</v>
      </c>
      <c r="F1472" s="40"/>
      <c r="G1472" s="40"/>
    </row>
    <row r="1473">
      <c r="A1473" s="37" t="s">
        <v>5166</v>
      </c>
      <c r="B1473" s="38" t="str">
        <f t="shared" si="1"/>
        <v/>
      </c>
      <c r="C1473" s="40" t="str">
        <f t="shared" si="2"/>
        <v>Agate PokeMart</v>
      </c>
      <c r="D1473" s="38" t="s">
        <v>28</v>
      </c>
      <c r="E1473" s="38" t="s">
        <v>5166</v>
      </c>
      <c r="F1473" s="40"/>
      <c r="G1473" s="40"/>
    </row>
    <row r="1474">
      <c r="A1474" s="37" t="s">
        <v>5712</v>
      </c>
      <c r="B1474" s="40" t="str">
        <f t="shared" si="1"/>
        <v>[752]</v>
      </c>
      <c r="C1474" s="38" t="str">
        <f t="shared" si="2"/>
        <v/>
      </c>
      <c r="D1474" s="38" t="s">
        <v>5712</v>
      </c>
      <c r="E1474" s="38" t="s">
        <v>28</v>
      </c>
      <c r="F1474" s="40"/>
      <c r="G1474" s="40"/>
    </row>
    <row r="1475">
      <c r="A1475" s="37" t="s">
        <v>5169</v>
      </c>
      <c r="B1475" s="38" t="str">
        <f t="shared" si="1"/>
        <v/>
      </c>
      <c r="C1475" s="40" t="str">
        <f t="shared" si="2"/>
        <v>Agate Pokemon Center</v>
      </c>
      <c r="D1475" s="38" t="s">
        <v>28</v>
      </c>
      <c r="E1475" s="38" t="s">
        <v>5169</v>
      </c>
      <c r="F1475" s="40"/>
      <c r="G1475" s="40"/>
    </row>
    <row r="1476">
      <c r="A1476" s="37" t="s">
        <v>5713</v>
      </c>
      <c r="B1476" s="40" t="str">
        <f t="shared" si="1"/>
        <v>[753]</v>
      </c>
      <c r="C1476" s="38" t="str">
        <f t="shared" si="2"/>
        <v/>
      </c>
      <c r="D1476" s="38" t="s">
        <v>5713</v>
      </c>
      <c r="E1476" s="38" t="s">
        <v>28</v>
      </c>
      <c r="F1476" s="40"/>
      <c r="G1476" s="40"/>
    </row>
    <row r="1477">
      <c r="A1477" s="37" t="s">
        <v>1150</v>
      </c>
      <c r="B1477" s="38" t="str">
        <f t="shared" si="1"/>
        <v/>
      </c>
      <c r="C1477" s="40" t="str">
        <f t="shared" si="2"/>
        <v>Agate City</v>
      </c>
      <c r="D1477" s="38" t="s">
        <v>28</v>
      </c>
      <c r="E1477" s="38" t="s">
        <v>1150</v>
      </c>
      <c r="F1477" s="40"/>
      <c r="G1477" s="40"/>
    </row>
    <row r="1478">
      <c r="A1478" s="37" t="s">
        <v>5714</v>
      </c>
      <c r="B1478" s="40" t="str">
        <f t="shared" si="1"/>
        <v>[754]</v>
      </c>
      <c r="C1478" s="38" t="str">
        <f t="shared" si="2"/>
        <v/>
      </c>
      <c r="D1478" s="38" t="s">
        <v>5714</v>
      </c>
      <c r="E1478" s="38" t="s">
        <v>28</v>
      </c>
      <c r="F1478" s="40"/>
      <c r="G1478" s="40"/>
    </row>
    <row r="1479">
      <c r="A1479" s="37" t="s">
        <v>5173</v>
      </c>
      <c r="B1479" s="38" t="str">
        <f t="shared" si="1"/>
        <v/>
      </c>
      <c r="C1479" s="40" t="str">
        <f t="shared" si="2"/>
        <v>???</v>
      </c>
      <c r="D1479" s="38" t="s">
        <v>28</v>
      </c>
      <c r="E1479" s="38" t="s">
        <v>5173</v>
      </c>
      <c r="F1479" s="40"/>
      <c r="G1479" s="40"/>
    </row>
    <row r="1480">
      <c r="A1480" s="37" t="s">
        <v>5715</v>
      </c>
      <c r="B1480" s="40" t="str">
        <f t="shared" si="1"/>
        <v>[755]</v>
      </c>
      <c r="C1480" s="38" t="str">
        <f t="shared" si="2"/>
        <v/>
      </c>
      <c r="D1480" s="38" t="s">
        <v>5715</v>
      </c>
      <c r="E1480" s="38" t="s">
        <v>28</v>
      </c>
      <c r="F1480" s="40"/>
      <c r="G1480" s="40"/>
    </row>
    <row r="1481">
      <c r="A1481" s="37" t="s">
        <v>5173</v>
      </c>
      <c r="B1481" s="38" t="str">
        <f t="shared" si="1"/>
        <v/>
      </c>
      <c r="C1481" s="40" t="str">
        <f t="shared" si="2"/>
        <v>???</v>
      </c>
      <c r="D1481" s="38" t="s">
        <v>28</v>
      </c>
      <c r="E1481" s="38" t="s">
        <v>5173</v>
      </c>
      <c r="F1481" s="40"/>
      <c r="G1481" s="40"/>
    </row>
    <row r="1482">
      <c r="A1482" s="37" t="s">
        <v>5716</v>
      </c>
      <c r="B1482" s="40" t="str">
        <f t="shared" si="1"/>
        <v>[756]</v>
      </c>
      <c r="C1482" s="38" t="str">
        <f t="shared" si="2"/>
        <v/>
      </c>
      <c r="D1482" s="38" t="s">
        <v>5716</v>
      </c>
      <c r="E1482" s="38" t="s">
        <v>28</v>
      </c>
      <c r="F1482" s="40"/>
      <c r="G1482" s="40"/>
    </row>
    <row r="1483">
      <c r="A1483" s="37" t="s">
        <v>5173</v>
      </c>
      <c r="B1483" s="38" t="str">
        <f t="shared" si="1"/>
        <v/>
      </c>
      <c r="C1483" s="40" t="str">
        <f t="shared" si="2"/>
        <v>???</v>
      </c>
      <c r="D1483" s="38" t="s">
        <v>28</v>
      </c>
      <c r="E1483" s="38" t="s">
        <v>5173</v>
      </c>
      <c r="F1483" s="40"/>
      <c r="G1483" s="40"/>
    </row>
    <row r="1484">
      <c r="A1484" s="37" t="s">
        <v>5717</v>
      </c>
      <c r="B1484" s="40" t="str">
        <f t="shared" si="1"/>
        <v>[757]</v>
      </c>
      <c r="C1484" s="38" t="str">
        <f t="shared" si="2"/>
        <v/>
      </c>
      <c r="D1484" s="38" t="s">
        <v>5717</v>
      </c>
      <c r="E1484" s="38" t="s">
        <v>28</v>
      </c>
      <c r="F1484" s="40"/>
      <c r="G1484" s="40"/>
    </row>
    <row r="1485">
      <c r="A1485" s="37" t="s">
        <v>5173</v>
      </c>
      <c r="B1485" s="38" t="str">
        <f t="shared" si="1"/>
        <v/>
      </c>
      <c r="C1485" s="40" t="str">
        <f t="shared" si="2"/>
        <v>???</v>
      </c>
      <c r="D1485" s="38" t="s">
        <v>28</v>
      </c>
      <c r="E1485" s="38" t="s">
        <v>5173</v>
      </c>
      <c r="F1485" s="40"/>
      <c r="G1485" s="40"/>
    </row>
    <row r="1486">
      <c r="A1486" s="37" t="s">
        <v>5718</v>
      </c>
      <c r="B1486" s="40" t="str">
        <f t="shared" si="1"/>
        <v>[758]</v>
      </c>
      <c r="C1486" s="38" t="str">
        <f t="shared" si="2"/>
        <v/>
      </c>
      <c r="D1486" s="38" t="s">
        <v>5718</v>
      </c>
      <c r="E1486" s="38" t="s">
        <v>28</v>
      </c>
      <c r="F1486" s="40"/>
      <c r="G1486" s="40"/>
    </row>
    <row r="1487">
      <c r="A1487" s="37" t="s">
        <v>5173</v>
      </c>
      <c r="B1487" s="38" t="str">
        <f t="shared" si="1"/>
        <v/>
      </c>
      <c r="C1487" s="40" t="str">
        <f t="shared" si="2"/>
        <v>???</v>
      </c>
      <c r="D1487" s="38" t="s">
        <v>28</v>
      </c>
      <c r="E1487" s="38" t="s">
        <v>5173</v>
      </c>
      <c r="F1487" s="40"/>
      <c r="G1487" s="40"/>
    </row>
    <row r="1488">
      <c r="A1488" s="37" t="s">
        <v>5719</v>
      </c>
      <c r="B1488" s="40" t="str">
        <f t="shared" si="1"/>
        <v>[759]</v>
      </c>
      <c r="C1488" s="38" t="str">
        <f t="shared" si="2"/>
        <v/>
      </c>
      <c r="D1488" s="38" t="s">
        <v>5719</v>
      </c>
      <c r="E1488" s="38" t="s">
        <v>28</v>
      </c>
      <c r="F1488" s="40"/>
      <c r="G1488" s="40"/>
    </row>
    <row r="1489">
      <c r="A1489" s="37" t="s">
        <v>5173</v>
      </c>
      <c r="B1489" s="38" t="str">
        <f t="shared" si="1"/>
        <v/>
      </c>
      <c r="C1489" s="40" t="str">
        <f t="shared" si="2"/>
        <v>???</v>
      </c>
      <c r="D1489" s="38" t="s">
        <v>28</v>
      </c>
      <c r="E1489" s="38" t="s">
        <v>5173</v>
      </c>
      <c r="F1489" s="40"/>
      <c r="G1489" s="40"/>
    </row>
    <row r="1490">
      <c r="A1490" s="37" t="s">
        <v>5720</v>
      </c>
      <c r="B1490" s="40" t="str">
        <f t="shared" si="1"/>
        <v>[760]</v>
      </c>
      <c r="C1490" s="38" t="str">
        <f t="shared" si="2"/>
        <v/>
      </c>
      <c r="D1490" s="38" t="s">
        <v>5720</v>
      </c>
      <c r="E1490" s="38" t="s">
        <v>28</v>
      </c>
      <c r="F1490" s="40"/>
      <c r="G1490" s="40"/>
    </row>
    <row r="1491">
      <c r="A1491" s="37" t="s">
        <v>185</v>
      </c>
      <c r="B1491" s="38" t="str">
        <f t="shared" si="1"/>
        <v/>
      </c>
      <c r="C1491" s="40" t="str">
        <f t="shared" si="2"/>
        <v>Underground Railnet</v>
      </c>
      <c r="D1491" s="38" t="s">
        <v>28</v>
      </c>
      <c r="E1491" s="38" t="s">
        <v>185</v>
      </c>
      <c r="F1491" s="40"/>
      <c r="G1491" s="40"/>
    </row>
    <row r="1492">
      <c r="A1492" s="37" t="s">
        <v>5721</v>
      </c>
      <c r="B1492" s="40" t="str">
        <f t="shared" si="1"/>
        <v>[761]</v>
      </c>
      <c r="C1492" s="38" t="str">
        <f t="shared" si="2"/>
        <v/>
      </c>
      <c r="D1492" s="38" t="s">
        <v>5721</v>
      </c>
      <c r="E1492" s="38" t="s">
        <v>28</v>
      </c>
      <c r="F1492" s="40"/>
      <c r="G1492" s="40"/>
    </row>
    <row r="1493">
      <c r="A1493" s="37" t="s">
        <v>5184</v>
      </c>
      <c r="B1493" s="38" t="str">
        <f t="shared" si="1"/>
        <v/>
      </c>
      <c r="C1493" s="40" t="str">
        <f t="shared" si="2"/>
        <v>Railnet Train</v>
      </c>
      <c r="D1493" s="38" t="s">
        <v>28</v>
      </c>
      <c r="E1493" s="38" t="s">
        <v>5184</v>
      </c>
      <c r="F1493" s="40"/>
      <c r="G1493" s="40"/>
    </row>
    <row r="1494">
      <c r="A1494" s="37" t="s">
        <v>5722</v>
      </c>
      <c r="B1494" s="40" t="str">
        <f t="shared" si="1"/>
        <v>[762]</v>
      </c>
      <c r="C1494" s="38" t="str">
        <f t="shared" si="2"/>
        <v/>
      </c>
      <c r="D1494" s="38" t="s">
        <v>5722</v>
      </c>
      <c r="E1494" s="38" t="s">
        <v>28</v>
      </c>
      <c r="F1494" s="40"/>
      <c r="G1494" s="40"/>
    </row>
    <row r="1495">
      <c r="A1495" s="37" t="s">
        <v>185</v>
      </c>
      <c r="B1495" s="38" t="str">
        <f t="shared" si="1"/>
        <v/>
      </c>
      <c r="C1495" s="40" t="str">
        <f t="shared" si="2"/>
        <v>Underground Railnet</v>
      </c>
      <c r="D1495" s="38" t="s">
        <v>28</v>
      </c>
      <c r="E1495" s="38" t="s">
        <v>185</v>
      </c>
      <c r="F1495" s="40"/>
      <c r="G1495" s="40"/>
    </row>
    <row r="1496">
      <c r="A1496" s="37" t="s">
        <v>5723</v>
      </c>
      <c r="B1496" s="40" t="str">
        <f t="shared" si="1"/>
        <v>[763]</v>
      </c>
      <c r="C1496" s="38" t="str">
        <f t="shared" si="2"/>
        <v/>
      </c>
      <c r="D1496" s="38" t="s">
        <v>5723</v>
      </c>
      <c r="E1496" s="38" t="s">
        <v>28</v>
      </c>
      <c r="F1496" s="40"/>
      <c r="G1496" s="40"/>
    </row>
    <row r="1497">
      <c r="A1497" s="37" t="s">
        <v>1150</v>
      </c>
      <c r="B1497" s="38" t="str">
        <f t="shared" si="1"/>
        <v/>
      </c>
      <c r="C1497" s="40" t="str">
        <f t="shared" si="2"/>
        <v>Agate City</v>
      </c>
      <c r="D1497" s="38" t="s">
        <v>28</v>
      </c>
      <c r="E1497" s="38" t="s">
        <v>1150</v>
      </c>
      <c r="F1497" s="40"/>
      <c r="G1497" s="40"/>
    </row>
    <row r="1498">
      <c r="A1498" s="37" t="s">
        <v>5724</v>
      </c>
      <c r="B1498" s="40" t="str">
        <f t="shared" si="1"/>
        <v>[766]</v>
      </c>
      <c r="C1498" s="38" t="str">
        <f t="shared" si="2"/>
        <v/>
      </c>
      <c r="D1498" s="38" t="s">
        <v>5724</v>
      </c>
      <c r="E1498" s="38" t="s">
        <v>28</v>
      </c>
      <c r="F1498" s="40"/>
      <c r="G1498" s="40"/>
    </row>
    <row r="1499">
      <c r="A1499" s="37" t="s">
        <v>873</v>
      </c>
      <c r="B1499" s="38" t="str">
        <f t="shared" si="1"/>
        <v/>
      </c>
      <c r="C1499" s="40" t="str">
        <f t="shared" si="2"/>
        <v>Calcenon City</v>
      </c>
      <c r="D1499" s="38" t="s">
        <v>28</v>
      </c>
      <c r="E1499" s="38" t="s">
        <v>873</v>
      </c>
      <c r="F1499" s="40"/>
      <c r="G1499" s="40"/>
    </row>
    <row r="1500">
      <c r="A1500" s="37" t="s">
        <v>5725</v>
      </c>
      <c r="B1500" s="40" t="str">
        <f t="shared" si="1"/>
        <v>[767]</v>
      </c>
      <c r="C1500" s="38" t="str">
        <f t="shared" si="2"/>
        <v/>
      </c>
      <c r="D1500" s="38" t="s">
        <v>5725</v>
      </c>
      <c r="E1500" s="38" t="s">
        <v>28</v>
      </c>
      <c r="F1500" s="40"/>
      <c r="G1500" s="40"/>
    </row>
    <row r="1501">
      <c r="A1501" s="37" t="s">
        <v>1150</v>
      </c>
      <c r="B1501" s="38" t="str">
        <f t="shared" si="1"/>
        <v/>
      </c>
      <c r="C1501" s="40" t="str">
        <f t="shared" si="2"/>
        <v>Agate City</v>
      </c>
      <c r="D1501" s="38" t="s">
        <v>28</v>
      </c>
      <c r="E1501" s="38" t="s">
        <v>1150</v>
      </c>
      <c r="F1501" s="40"/>
      <c r="G1501" s="40"/>
    </row>
    <row r="1502">
      <c r="A1502" s="37" t="s">
        <v>5726</v>
      </c>
      <c r="B1502" s="40" t="str">
        <f t="shared" si="1"/>
        <v>[768]</v>
      </c>
      <c r="C1502" s="38" t="str">
        <f t="shared" si="2"/>
        <v/>
      </c>
      <c r="D1502" s="38" t="s">
        <v>5726</v>
      </c>
      <c r="E1502" s="38" t="s">
        <v>28</v>
      </c>
      <c r="F1502" s="40"/>
      <c r="G1502" s="40"/>
    </row>
    <row r="1503">
      <c r="A1503" s="37" t="s">
        <v>5193</v>
      </c>
      <c r="B1503" s="38" t="str">
        <f t="shared" si="1"/>
        <v/>
      </c>
      <c r="C1503" s="40" t="str">
        <f t="shared" si="2"/>
        <v>Labradorra Arena</v>
      </c>
      <c r="D1503" s="38" t="s">
        <v>28</v>
      </c>
      <c r="E1503" s="38" t="s">
        <v>5193</v>
      </c>
      <c r="F1503" s="40"/>
      <c r="G1503" s="40"/>
    </row>
    <row r="1504">
      <c r="A1504" s="37" t="s">
        <v>5727</v>
      </c>
      <c r="B1504" s="40" t="str">
        <f t="shared" si="1"/>
        <v>[769]</v>
      </c>
      <c r="C1504" s="38" t="str">
        <f t="shared" si="2"/>
        <v/>
      </c>
      <c r="D1504" s="38" t="s">
        <v>5727</v>
      </c>
      <c r="E1504" s="38" t="s">
        <v>28</v>
      </c>
      <c r="F1504" s="40"/>
      <c r="G1504" s="40"/>
    </row>
    <row r="1505">
      <c r="A1505" s="37" t="s">
        <v>5193</v>
      </c>
      <c r="B1505" s="38" t="str">
        <f t="shared" si="1"/>
        <v/>
      </c>
      <c r="C1505" s="40" t="str">
        <f t="shared" si="2"/>
        <v>Labradorra Arena</v>
      </c>
      <c r="D1505" s="38" t="s">
        <v>28</v>
      </c>
      <c r="E1505" s="38" t="s">
        <v>5193</v>
      </c>
      <c r="F1505" s="40"/>
      <c r="G1505" s="40"/>
    </row>
    <row r="1506">
      <c r="A1506" s="37" t="s">
        <v>5728</v>
      </c>
      <c r="B1506" s="40" t="str">
        <f t="shared" si="1"/>
        <v>[770]</v>
      </c>
      <c r="C1506" s="38" t="str">
        <f t="shared" si="2"/>
        <v/>
      </c>
      <c r="D1506" s="38" t="s">
        <v>5728</v>
      </c>
      <c r="E1506" s="38" t="s">
        <v>28</v>
      </c>
      <c r="F1506" s="40"/>
      <c r="G1506" s="40"/>
    </row>
    <row r="1507">
      <c r="A1507" s="37" t="s">
        <v>5193</v>
      </c>
      <c r="B1507" s="38" t="str">
        <f t="shared" si="1"/>
        <v/>
      </c>
      <c r="C1507" s="40" t="str">
        <f t="shared" si="2"/>
        <v>Labradorra Arena</v>
      </c>
      <c r="D1507" s="38" t="s">
        <v>28</v>
      </c>
      <c r="E1507" s="38" t="s">
        <v>5193</v>
      </c>
      <c r="F1507" s="40"/>
      <c r="G1507" s="40"/>
    </row>
    <row r="1508">
      <c r="A1508" s="37" t="s">
        <v>5729</v>
      </c>
      <c r="B1508" s="40" t="str">
        <f t="shared" si="1"/>
        <v>[771]</v>
      </c>
      <c r="C1508" s="38" t="str">
        <f t="shared" si="2"/>
        <v/>
      </c>
      <c r="D1508" s="38" t="s">
        <v>5729</v>
      </c>
      <c r="E1508" s="38" t="s">
        <v>28</v>
      </c>
      <c r="F1508" s="40"/>
      <c r="G1508" s="40"/>
    </row>
    <row r="1509">
      <c r="A1509" s="37" t="s">
        <v>5193</v>
      </c>
      <c r="B1509" s="38" t="str">
        <f t="shared" si="1"/>
        <v/>
      </c>
      <c r="C1509" s="40" t="str">
        <f t="shared" si="2"/>
        <v>Labradorra Arena</v>
      </c>
      <c r="D1509" s="38" t="s">
        <v>28</v>
      </c>
      <c r="E1509" s="38" t="s">
        <v>5193</v>
      </c>
      <c r="F1509" s="40"/>
      <c r="G1509" s="40"/>
    </row>
    <row r="1510">
      <c r="A1510" s="37" t="s">
        <v>5730</v>
      </c>
      <c r="B1510" s="40" t="str">
        <f t="shared" si="1"/>
        <v>[772]</v>
      </c>
      <c r="C1510" s="38" t="str">
        <f t="shared" si="2"/>
        <v/>
      </c>
      <c r="D1510" s="38" t="s">
        <v>5730</v>
      </c>
      <c r="E1510" s="38" t="s">
        <v>28</v>
      </c>
      <c r="F1510" s="40"/>
      <c r="G1510" s="40"/>
    </row>
    <row r="1511">
      <c r="A1511" s="37" t="s">
        <v>5200</v>
      </c>
      <c r="B1511" s="38" t="str">
        <f t="shared" si="1"/>
        <v/>
      </c>
      <c r="C1511" s="40" t="str">
        <f t="shared" si="2"/>
        <v>Labradorra Pokemon Center</v>
      </c>
      <c r="D1511" s="38" t="s">
        <v>28</v>
      </c>
      <c r="E1511" s="38" t="s">
        <v>5200</v>
      </c>
      <c r="F1511" s="40"/>
      <c r="G1511" s="40"/>
    </row>
    <row r="1512">
      <c r="A1512" s="37" t="s">
        <v>5731</v>
      </c>
      <c r="B1512" s="40" t="str">
        <f t="shared" si="1"/>
        <v>[773]</v>
      </c>
      <c r="C1512" s="38" t="str">
        <f t="shared" si="2"/>
        <v/>
      </c>
      <c r="D1512" s="38" t="s">
        <v>5731</v>
      </c>
      <c r="E1512" s="38" t="s">
        <v>28</v>
      </c>
      <c r="F1512" s="40"/>
      <c r="G1512" s="40"/>
    </row>
    <row r="1513">
      <c r="A1513" s="37" t="s">
        <v>5202</v>
      </c>
      <c r="B1513" s="38" t="str">
        <f t="shared" si="1"/>
        <v/>
      </c>
      <c r="C1513" s="40" t="str">
        <f t="shared" si="2"/>
        <v>Labradorra PokeMart</v>
      </c>
      <c r="D1513" s="38" t="s">
        <v>28</v>
      </c>
      <c r="E1513" s="38" t="s">
        <v>5202</v>
      </c>
      <c r="F1513" s="40"/>
      <c r="G1513" s="40"/>
    </row>
    <row r="1514">
      <c r="A1514" s="37" t="s">
        <v>5732</v>
      </c>
      <c r="B1514" s="40" t="str">
        <f t="shared" si="1"/>
        <v>[774]</v>
      </c>
      <c r="C1514" s="38" t="str">
        <f t="shared" si="2"/>
        <v/>
      </c>
      <c r="D1514" s="38" t="s">
        <v>5732</v>
      </c>
      <c r="E1514" s="38" t="s">
        <v>28</v>
      </c>
      <c r="F1514" s="40"/>
      <c r="G1514" s="40"/>
    </row>
    <row r="1515">
      <c r="A1515" s="37" t="s">
        <v>1170</v>
      </c>
      <c r="B1515" s="38" t="str">
        <f t="shared" si="1"/>
        <v/>
      </c>
      <c r="C1515" s="40" t="str">
        <f t="shared" si="2"/>
        <v>Labradorra City</v>
      </c>
      <c r="D1515" s="38" t="s">
        <v>28</v>
      </c>
      <c r="E1515" s="38" t="s">
        <v>1170</v>
      </c>
      <c r="F1515" s="40"/>
      <c r="G1515" s="40"/>
    </row>
    <row r="1516">
      <c r="A1516" s="37" t="s">
        <v>5733</v>
      </c>
      <c r="B1516" s="40" t="str">
        <f t="shared" si="1"/>
        <v>[775]</v>
      </c>
      <c r="C1516" s="38" t="str">
        <f t="shared" si="2"/>
        <v/>
      </c>
      <c r="D1516" s="38" t="s">
        <v>5733</v>
      </c>
      <c r="E1516" s="38" t="s">
        <v>28</v>
      </c>
      <c r="F1516" s="40"/>
      <c r="G1516" s="40"/>
    </row>
    <row r="1517">
      <c r="A1517" s="37" t="s">
        <v>4665</v>
      </c>
      <c r="B1517" s="38" t="str">
        <f t="shared" si="1"/>
        <v/>
      </c>
      <c r="C1517" s="40" t="str">
        <f t="shared" si="2"/>
        <v>LCCC</v>
      </c>
      <c r="D1517" s="38" t="s">
        <v>28</v>
      </c>
      <c r="E1517" s="38" t="s">
        <v>4665</v>
      </c>
      <c r="F1517" s="40"/>
      <c r="G1517" s="40"/>
    </row>
    <row r="1518">
      <c r="A1518" s="37" t="s">
        <v>5734</v>
      </c>
      <c r="B1518" s="40" t="str">
        <f t="shared" si="1"/>
        <v>[776]</v>
      </c>
      <c r="C1518" s="38" t="str">
        <f t="shared" si="2"/>
        <v/>
      </c>
      <c r="D1518" s="38" t="s">
        <v>5734</v>
      </c>
      <c r="E1518" s="38" t="s">
        <v>28</v>
      </c>
      <c r="F1518" s="40"/>
      <c r="G1518" s="40"/>
    </row>
    <row r="1519">
      <c r="A1519" s="37" t="s">
        <v>5193</v>
      </c>
      <c r="B1519" s="38" t="str">
        <f t="shared" si="1"/>
        <v/>
      </c>
      <c r="C1519" s="40" t="str">
        <f t="shared" si="2"/>
        <v>Labradorra Arena</v>
      </c>
      <c r="D1519" s="38" t="s">
        <v>28</v>
      </c>
      <c r="E1519" s="38" t="s">
        <v>5193</v>
      </c>
      <c r="F1519" s="40"/>
      <c r="G1519" s="40"/>
    </row>
    <row r="1520">
      <c r="A1520" s="37" t="s">
        <v>5735</v>
      </c>
      <c r="B1520" s="40" t="str">
        <f t="shared" si="1"/>
        <v>[777]</v>
      </c>
      <c r="C1520" s="38" t="str">
        <f t="shared" si="2"/>
        <v/>
      </c>
      <c r="D1520" s="38" t="s">
        <v>5735</v>
      </c>
      <c r="E1520" s="38" t="s">
        <v>28</v>
      </c>
      <c r="F1520" s="40"/>
      <c r="G1520" s="40"/>
    </row>
    <row r="1521">
      <c r="A1521" s="37" t="s">
        <v>5193</v>
      </c>
      <c r="B1521" s="38" t="str">
        <f t="shared" si="1"/>
        <v/>
      </c>
      <c r="C1521" s="40" t="str">
        <f t="shared" si="2"/>
        <v>Labradorra Arena</v>
      </c>
      <c r="D1521" s="38" t="s">
        <v>28</v>
      </c>
      <c r="E1521" s="38" t="s">
        <v>5193</v>
      </c>
      <c r="F1521" s="40"/>
      <c r="G1521" s="40"/>
    </row>
    <row r="1522">
      <c r="A1522" s="37" t="s">
        <v>5736</v>
      </c>
      <c r="B1522" s="40" t="str">
        <f t="shared" si="1"/>
        <v>[778]</v>
      </c>
      <c r="C1522" s="38" t="str">
        <f t="shared" si="2"/>
        <v/>
      </c>
      <c r="D1522" s="38" t="s">
        <v>5736</v>
      </c>
      <c r="E1522" s="38" t="s">
        <v>28</v>
      </c>
      <c r="F1522" s="40"/>
      <c r="G1522" s="40"/>
    </row>
    <row r="1523">
      <c r="A1523" s="37" t="s">
        <v>5193</v>
      </c>
      <c r="B1523" s="38" t="str">
        <f t="shared" si="1"/>
        <v/>
      </c>
      <c r="C1523" s="40" t="str">
        <f t="shared" si="2"/>
        <v>Labradorra Arena</v>
      </c>
      <c r="D1523" s="38" t="s">
        <v>28</v>
      </c>
      <c r="E1523" s="38" t="s">
        <v>5193</v>
      </c>
      <c r="F1523" s="40"/>
      <c r="G1523" s="40"/>
    </row>
    <row r="1524">
      <c r="A1524" s="37" t="s">
        <v>5737</v>
      </c>
      <c r="B1524" s="40" t="str">
        <f t="shared" si="1"/>
        <v>[779]</v>
      </c>
      <c r="C1524" s="38" t="str">
        <f t="shared" si="2"/>
        <v/>
      </c>
      <c r="D1524" s="38" t="s">
        <v>5737</v>
      </c>
      <c r="E1524" s="38" t="s">
        <v>28</v>
      </c>
      <c r="F1524" s="40"/>
      <c r="G1524" s="40"/>
    </row>
    <row r="1525">
      <c r="A1525" s="37" t="s">
        <v>5212</v>
      </c>
      <c r="B1525" s="38" t="str">
        <f t="shared" si="1"/>
        <v/>
      </c>
      <c r="C1525" s="40" t="str">
        <f t="shared" si="2"/>
        <v>Labradorra Gym</v>
      </c>
      <c r="D1525" s="38" t="s">
        <v>28</v>
      </c>
      <c r="E1525" s="38" t="s">
        <v>5212</v>
      </c>
      <c r="F1525" s="40"/>
      <c r="G1525" s="40"/>
    </row>
    <row r="1526">
      <c r="A1526" s="37" t="s">
        <v>5738</v>
      </c>
      <c r="B1526" s="40" t="str">
        <f t="shared" si="1"/>
        <v>[780]</v>
      </c>
      <c r="C1526" s="38" t="str">
        <f t="shared" si="2"/>
        <v/>
      </c>
      <c r="D1526" s="38" t="s">
        <v>5738</v>
      </c>
      <c r="E1526" s="38" t="s">
        <v>28</v>
      </c>
      <c r="F1526" s="40"/>
      <c r="G1526" s="40"/>
    </row>
    <row r="1527">
      <c r="A1527" s="37" t="s">
        <v>5212</v>
      </c>
      <c r="B1527" s="38" t="str">
        <f t="shared" si="1"/>
        <v/>
      </c>
      <c r="C1527" s="40" t="str">
        <f t="shared" si="2"/>
        <v>Labradorra Gym</v>
      </c>
      <c r="D1527" s="38" t="s">
        <v>28</v>
      </c>
      <c r="E1527" s="38" t="s">
        <v>5212</v>
      </c>
      <c r="F1527" s="40"/>
      <c r="G1527" s="40"/>
    </row>
    <row r="1528">
      <c r="A1528" s="37" t="s">
        <v>5739</v>
      </c>
      <c r="B1528" s="40" t="str">
        <f t="shared" si="1"/>
        <v>[781]</v>
      </c>
      <c r="C1528" s="38" t="str">
        <f t="shared" si="2"/>
        <v/>
      </c>
      <c r="D1528" s="38" t="s">
        <v>5739</v>
      </c>
      <c r="E1528" s="38" t="s">
        <v>28</v>
      </c>
      <c r="F1528" s="40"/>
      <c r="G1528" s="40"/>
    </row>
    <row r="1529">
      <c r="A1529" s="37" t="s">
        <v>1170</v>
      </c>
      <c r="B1529" s="38" t="str">
        <f t="shared" si="1"/>
        <v/>
      </c>
      <c r="C1529" s="40" t="str">
        <f t="shared" si="2"/>
        <v>Labradorra City</v>
      </c>
      <c r="D1529" s="38" t="s">
        <v>28</v>
      </c>
      <c r="E1529" s="38" t="s">
        <v>1170</v>
      </c>
      <c r="F1529" s="40"/>
      <c r="G1529" s="40"/>
    </row>
    <row r="1530">
      <c r="A1530" s="37" t="s">
        <v>5740</v>
      </c>
      <c r="B1530" s="40" t="str">
        <f t="shared" si="1"/>
        <v>[782]</v>
      </c>
      <c r="C1530" s="38" t="str">
        <f t="shared" si="2"/>
        <v/>
      </c>
      <c r="D1530" s="38" t="s">
        <v>5740</v>
      </c>
      <c r="E1530" s="38" t="s">
        <v>28</v>
      </c>
      <c r="F1530" s="40"/>
      <c r="G1530" s="40"/>
    </row>
    <row r="1531">
      <c r="A1531" s="37" t="s">
        <v>5218</v>
      </c>
      <c r="B1531" s="38" t="str">
        <f t="shared" si="1"/>
        <v/>
      </c>
      <c r="C1531" s="40" t="str">
        <f t="shared" si="2"/>
        <v>Victory Road Pokemon Center</v>
      </c>
      <c r="D1531" s="38" t="s">
        <v>28</v>
      </c>
      <c r="E1531" s="38" t="s">
        <v>5218</v>
      </c>
      <c r="F1531" s="40"/>
      <c r="G1531" s="40"/>
    </row>
    <row r="1532">
      <c r="A1532" s="37" t="s">
        <v>5741</v>
      </c>
      <c r="B1532" s="40" t="str">
        <f t="shared" si="1"/>
        <v>[783]</v>
      </c>
      <c r="C1532" s="38" t="str">
        <f t="shared" si="2"/>
        <v/>
      </c>
      <c r="D1532" s="38" t="s">
        <v>5741</v>
      </c>
      <c r="E1532" s="38" t="s">
        <v>28</v>
      </c>
      <c r="F1532" s="40"/>
      <c r="G1532" s="40"/>
    </row>
    <row r="1533">
      <c r="A1533" s="37" t="s">
        <v>1173</v>
      </c>
      <c r="B1533" s="38" t="str">
        <f t="shared" si="1"/>
        <v/>
      </c>
      <c r="C1533" s="40" t="str">
        <f t="shared" si="2"/>
        <v>Victory Road</v>
      </c>
      <c r="D1533" s="38" t="s">
        <v>28</v>
      </c>
      <c r="E1533" s="38" t="s">
        <v>1173</v>
      </c>
      <c r="F1533" s="40"/>
      <c r="G1533" s="40"/>
    </row>
    <row r="1534">
      <c r="A1534" s="37" t="s">
        <v>5742</v>
      </c>
      <c r="B1534" s="40" t="str">
        <f t="shared" si="1"/>
        <v>[784]</v>
      </c>
      <c r="C1534" s="38" t="str">
        <f t="shared" si="2"/>
        <v/>
      </c>
      <c r="D1534" s="38" t="s">
        <v>5742</v>
      </c>
      <c r="E1534" s="38" t="s">
        <v>28</v>
      </c>
      <c r="F1534" s="40"/>
      <c r="G1534" s="40"/>
    </row>
    <row r="1535">
      <c r="A1535" s="37" t="s">
        <v>1173</v>
      </c>
      <c r="B1535" s="38" t="str">
        <f t="shared" si="1"/>
        <v/>
      </c>
      <c r="C1535" s="40" t="str">
        <f t="shared" si="2"/>
        <v>Victory Road</v>
      </c>
      <c r="D1535" s="38" t="s">
        <v>28</v>
      </c>
      <c r="E1535" s="38" t="s">
        <v>1173</v>
      </c>
      <c r="F1535" s="40"/>
      <c r="G1535" s="40"/>
    </row>
    <row r="1536">
      <c r="A1536" s="37" t="s">
        <v>5743</v>
      </c>
      <c r="B1536" s="40" t="str">
        <f t="shared" si="1"/>
        <v>[785]</v>
      </c>
      <c r="C1536" s="38" t="str">
        <f t="shared" si="2"/>
        <v/>
      </c>
      <c r="D1536" s="38" t="s">
        <v>5743</v>
      </c>
      <c r="E1536" s="38" t="s">
        <v>28</v>
      </c>
      <c r="F1536" s="40"/>
      <c r="G1536" s="40"/>
    </row>
    <row r="1537">
      <c r="A1537" s="37" t="s">
        <v>2387</v>
      </c>
      <c r="B1537" s="38" t="str">
        <f t="shared" si="1"/>
        <v/>
      </c>
      <c r="C1537" s="40" t="str">
        <f t="shared" si="2"/>
        <v>Victory Road 2F</v>
      </c>
      <c r="D1537" s="38" t="s">
        <v>28</v>
      </c>
      <c r="E1537" s="38" t="s">
        <v>2387</v>
      </c>
      <c r="F1537" s="40"/>
      <c r="G1537" s="40"/>
    </row>
    <row r="1538">
      <c r="A1538" s="37" t="s">
        <v>5744</v>
      </c>
      <c r="B1538" s="40" t="str">
        <f t="shared" si="1"/>
        <v>[786]</v>
      </c>
      <c r="C1538" s="38" t="str">
        <f t="shared" si="2"/>
        <v/>
      </c>
      <c r="D1538" s="38" t="s">
        <v>5744</v>
      </c>
      <c r="E1538" s="38" t="s">
        <v>28</v>
      </c>
      <c r="F1538" s="40"/>
      <c r="G1538" s="40"/>
    </row>
    <row r="1539">
      <c r="A1539" s="37" t="s">
        <v>2385</v>
      </c>
      <c r="B1539" s="38" t="str">
        <f t="shared" si="1"/>
        <v/>
      </c>
      <c r="C1539" s="40" t="str">
        <f t="shared" si="2"/>
        <v>Victory Road B1F</v>
      </c>
      <c r="D1539" s="38" t="s">
        <v>28</v>
      </c>
      <c r="E1539" s="38" t="s">
        <v>2385</v>
      </c>
      <c r="F1539" s="40"/>
      <c r="G1539" s="40"/>
    </row>
    <row r="1540">
      <c r="A1540" s="37" t="s">
        <v>5745</v>
      </c>
      <c r="B1540" s="40" t="str">
        <f t="shared" si="1"/>
        <v>[787]</v>
      </c>
      <c r="C1540" s="38" t="str">
        <f t="shared" si="2"/>
        <v/>
      </c>
      <c r="D1540" s="38" t="s">
        <v>5745</v>
      </c>
      <c r="E1540" s="38" t="s">
        <v>28</v>
      </c>
      <c r="F1540" s="40"/>
      <c r="G1540" s="40"/>
    </row>
    <row r="1541">
      <c r="A1541" s="37" t="s">
        <v>1173</v>
      </c>
      <c r="B1541" s="38" t="str">
        <f t="shared" si="1"/>
        <v/>
      </c>
      <c r="C1541" s="40" t="str">
        <f t="shared" si="2"/>
        <v>Victory Road</v>
      </c>
      <c r="D1541" s="38" t="s">
        <v>28</v>
      </c>
      <c r="E1541" s="38" t="s">
        <v>1173</v>
      </c>
      <c r="F1541" s="40"/>
      <c r="G1541" s="40"/>
    </row>
    <row r="1542">
      <c r="A1542" s="37" t="s">
        <v>5746</v>
      </c>
      <c r="B1542" s="40" t="str">
        <f t="shared" si="1"/>
        <v>[788]</v>
      </c>
      <c r="C1542" s="38" t="str">
        <f t="shared" si="2"/>
        <v/>
      </c>
      <c r="D1542" s="38" t="s">
        <v>5746</v>
      </c>
      <c r="E1542" s="38" t="s">
        <v>28</v>
      </c>
      <c r="F1542" s="40"/>
      <c r="G1542" s="40"/>
    </row>
    <row r="1543">
      <c r="A1543" s="37" t="s">
        <v>2387</v>
      </c>
      <c r="B1543" s="38" t="str">
        <f t="shared" si="1"/>
        <v/>
      </c>
      <c r="C1543" s="40" t="str">
        <f t="shared" si="2"/>
        <v>Victory Road 2F</v>
      </c>
      <c r="D1543" s="38" t="s">
        <v>28</v>
      </c>
      <c r="E1543" s="38" t="s">
        <v>2387</v>
      </c>
      <c r="F1543" s="40"/>
      <c r="G1543" s="40"/>
    </row>
    <row r="1544">
      <c r="A1544" s="37" t="s">
        <v>5747</v>
      </c>
      <c r="B1544" s="40" t="str">
        <f t="shared" si="1"/>
        <v>[789]</v>
      </c>
      <c r="C1544" s="38" t="str">
        <f t="shared" si="2"/>
        <v/>
      </c>
      <c r="D1544" s="38" t="s">
        <v>5747</v>
      </c>
      <c r="E1544" s="38" t="s">
        <v>28</v>
      </c>
      <c r="F1544" s="40"/>
      <c r="G1544" s="40"/>
    </row>
    <row r="1545">
      <c r="A1545" s="37" t="s">
        <v>2387</v>
      </c>
      <c r="B1545" s="38" t="str">
        <f t="shared" si="1"/>
        <v/>
      </c>
      <c r="C1545" s="40" t="str">
        <f t="shared" si="2"/>
        <v>Victory Road 2F</v>
      </c>
      <c r="D1545" s="38" t="s">
        <v>28</v>
      </c>
      <c r="E1545" s="38" t="s">
        <v>2387</v>
      </c>
      <c r="F1545" s="40"/>
      <c r="G1545" s="40"/>
    </row>
    <row r="1546">
      <c r="A1546" s="37" t="s">
        <v>5748</v>
      </c>
      <c r="B1546" s="40" t="str">
        <f t="shared" si="1"/>
        <v>[790]</v>
      </c>
      <c r="C1546" s="38" t="str">
        <f t="shared" si="2"/>
        <v/>
      </c>
      <c r="D1546" s="38" t="s">
        <v>5748</v>
      </c>
      <c r="E1546" s="38" t="s">
        <v>28</v>
      </c>
      <c r="F1546" s="40"/>
      <c r="G1546" s="40"/>
    </row>
    <row r="1547">
      <c r="A1547" s="37" t="s">
        <v>2385</v>
      </c>
      <c r="B1547" s="38" t="str">
        <f t="shared" si="1"/>
        <v/>
      </c>
      <c r="C1547" s="40" t="str">
        <f t="shared" si="2"/>
        <v>Victory Road B1F</v>
      </c>
      <c r="D1547" s="38" t="s">
        <v>28</v>
      </c>
      <c r="E1547" s="38" t="s">
        <v>2385</v>
      </c>
      <c r="F1547" s="40"/>
      <c r="G1547" s="40"/>
    </row>
    <row r="1548">
      <c r="A1548" s="37" t="s">
        <v>5749</v>
      </c>
      <c r="B1548" s="40" t="str">
        <f t="shared" si="1"/>
        <v>[791]</v>
      </c>
      <c r="C1548" s="38" t="str">
        <f t="shared" si="2"/>
        <v/>
      </c>
      <c r="D1548" s="38" t="s">
        <v>5749</v>
      </c>
      <c r="E1548" s="38" t="s">
        <v>28</v>
      </c>
      <c r="F1548" s="40"/>
      <c r="G1548" s="40"/>
    </row>
    <row r="1549">
      <c r="A1549" s="37" t="s">
        <v>2390</v>
      </c>
      <c r="B1549" s="38" t="str">
        <f t="shared" si="1"/>
        <v/>
      </c>
      <c r="C1549" s="40" t="str">
        <f t="shared" si="2"/>
        <v>Victory Road B2F</v>
      </c>
      <c r="D1549" s="38" t="s">
        <v>28</v>
      </c>
      <c r="E1549" s="38" t="s">
        <v>2390</v>
      </c>
      <c r="F1549" s="40"/>
      <c r="G1549" s="40"/>
    </row>
    <row r="1550">
      <c r="A1550" s="37" t="s">
        <v>5750</v>
      </c>
      <c r="B1550" s="40" t="str">
        <f t="shared" si="1"/>
        <v>[792]</v>
      </c>
      <c r="C1550" s="38" t="str">
        <f t="shared" si="2"/>
        <v/>
      </c>
      <c r="D1550" s="38" t="s">
        <v>5750</v>
      </c>
      <c r="E1550" s="38" t="s">
        <v>28</v>
      </c>
      <c r="F1550" s="40"/>
      <c r="G1550" s="40"/>
    </row>
    <row r="1551">
      <c r="A1551" s="37" t="s">
        <v>1155</v>
      </c>
      <c r="B1551" s="38" t="str">
        <f t="shared" si="1"/>
        <v/>
      </c>
      <c r="C1551" s="40" t="str">
        <f t="shared" si="2"/>
        <v>Charous Mountain</v>
      </c>
      <c r="D1551" s="38" t="s">
        <v>28</v>
      </c>
      <c r="E1551" s="38" t="s">
        <v>1155</v>
      </c>
      <c r="F1551" s="40"/>
      <c r="G1551" s="40"/>
    </row>
    <row r="1552">
      <c r="A1552" s="37" t="s">
        <v>5751</v>
      </c>
      <c r="B1552" s="40" t="str">
        <f t="shared" si="1"/>
        <v>[793]</v>
      </c>
      <c r="C1552" s="38" t="str">
        <f t="shared" si="2"/>
        <v/>
      </c>
      <c r="D1552" s="38" t="s">
        <v>5751</v>
      </c>
      <c r="E1552" s="38" t="s">
        <v>28</v>
      </c>
      <c r="F1552" s="40"/>
      <c r="G1552" s="40"/>
    </row>
    <row r="1553">
      <c r="A1553" s="37" t="s">
        <v>5235</v>
      </c>
      <c r="B1553" s="38" t="str">
        <f t="shared" si="1"/>
        <v/>
      </c>
      <c r="C1553" s="40" t="str">
        <f t="shared" si="2"/>
        <v>Charous Mountain 2F</v>
      </c>
      <c r="D1553" s="38" t="s">
        <v>28</v>
      </c>
      <c r="E1553" s="38" t="s">
        <v>5235</v>
      </c>
      <c r="F1553" s="40"/>
      <c r="G1553" s="40"/>
    </row>
    <row r="1554">
      <c r="A1554" s="37" t="s">
        <v>5752</v>
      </c>
      <c r="B1554" s="40" t="str">
        <f t="shared" si="1"/>
        <v>[794]</v>
      </c>
      <c r="C1554" s="38" t="str">
        <f t="shared" si="2"/>
        <v/>
      </c>
      <c r="D1554" s="38" t="s">
        <v>5752</v>
      </c>
      <c r="E1554" s="38" t="s">
        <v>28</v>
      </c>
      <c r="F1554" s="40"/>
      <c r="G1554" s="40"/>
    </row>
    <row r="1555">
      <c r="A1555" s="37" t="s">
        <v>1240</v>
      </c>
      <c r="B1555" s="38" t="str">
        <f t="shared" si="1"/>
        <v/>
      </c>
      <c r="C1555" s="40" t="str">
        <f t="shared" si="2"/>
        <v>Charous Path</v>
      </c>
      <c r="D1555" s="38" t="s">
        <v>28</v>
      </c>
      <c r="E1555" s="38" t="s">
        <v>1240</v>
      </c>
      <c r="F1555" s="40"/>
      <c r="G1555" s="40"/>
    </row>
    <row r="1556">
      <c r="A1556" s="37" t="s">
        <v>5753</v>
      </c>
      <c r="B1556" s="40" t="str">
        <f t="shared" si="1"/>
        <v>[795]</v>
      </c>
      <c r="C1556" s="38" t="str">
        <f t="shared" si="2"/>
        <v/>
      </c>
      <c r="D1556" s="38" t="s">
        <v>5753</v>
      </c>
      <c r="E1556" s="38" t="s">
        <v>28</v>
      </c>
      <c r="F1556" s="40"/>
      <c r="G1556" s="40"/>
    </row>
    <row r="1557">
      <c r="A1557" s="37" t="s">
        <v>2387</v>
      </c>
      <c r="B1557" s="38" t="str">
        <f t="shared" si="1"/>
        <v/>
      </c>
      <c r="C1557" s="40" t="str">
        <f t="shared" si="2"/>
        <v>Victory Road 2F</v>
      </c>
      <c r="D1557" s="38" t="s">
        <v>28</v>
      </c>
      <c r="E1557" s="38" t="s">
        <v>2387</v>
      </c>
      <c r="F1557" s="40"/>
      <c r="G1557" s="40"/>
    </row>
    <row r="1558">
      <c r="A1558" s="37" t="s">
        <v>5754</v>
      </c>
      <c r="B1558" s="40" t="str">
        <f t="shared" si="1"/>
        <v>[796]</v>
      </c>
      <c r="C1558" s="38" t="str">
        <f t="shared" si="2"/>
        <v/>
      </c>
      <c r="D1558" s="38" t="s">
        <v>5754</v>
      </c>
      <c r="E1558" s="38" t="s">
        <v>28</v>
      </c>
      <c r="F1558" s="40"/>
      <c r="G1558" s="40"/>
    </row>
    <row r="1559">
      <c r="A1559" s="37" t="s">
        <v>1173</v>
      </c>
      <c r="B1559" s="38" t="str">
        <f t="shared" si="1"/>
        <v/>
      </c>
      <c r="C1559" s="40" t="str">
        <f t="shared" si="2"/>
        <v>Victory Road</v>
      </c>
      <c r="D1559" s="38" t="s">
        <v>28</v>
      </c>
      <c r="E1559" s="38" t="s">
        <v>1173</v>
      </c>
      <c r="F1559" s="40"/>
      <c r="G1559" s="40"/>
    </row>
    <row r="1560">
      <c r="A1560" s="37" t="s">
        <v>5755</v>
      </c>
      <c r="B1560" s="40" t="str">
        <f t="shared" si="1"/>
        <v>[797]</v>
      </c>
      <c r="C1560" s="38" t="str">
        <f t="shared" si="2"/>
        <v/>
      </c>
      <c r="D1560" s="38" t="s">
        <v>5755</v>
      </c>
      <c r="E1560" s="38" t="s">
        <v>28</v>
      </c>
      <c r="F1560" s="40"/>
      <c r="G1560" s="40"/>
    </row>
    <row r="1561">
      <c r="A1561" s="37" t="s">
        <v>1173</v>
      </c>
      <c r="B1561" s="38" t="str">
        <f t="shared" si="1"/>
        <v/>
      </c>
      <c r="C1561" s="40" t="str">
        <f t="shared" si="2"/>
        <v>Victory Road</v>
      </c>
      <c r="D1561" s="38" t="s">
        <v>28</v>
      </c>
      <c r="E1561" s="38" t="s">
        <v>1173</v>
      </c>
      <c r="F1561" s="40"/>
      <c r="G1561" s="40"/>
    </row>
    <row r="1562">
      <c r="A1562" s="37" t="s">
        <v>5756</v>
      </c>
      <c r="B1562" s="40" t="str">
        <f t="shared" si="1"/>
        <v>[798]</v>
      </c>
      <c r="C1562" s="38" t="str">
        <f t="shared" si="2"/>
        <v/>
      </c>
      <c r="D1562" s="38" t="s">
        <v>5756</v>
      </c>
      <c r="E1562" s="38" t="s">
        <v>28</v>
      </c>
      <c r="F1562" s="40"/>
      <c r="G1562" s="40"/>
    </row>
    <row r="1563">
      <c r="A1563" s="37" t="s">
        <v>1173</v>
      </c>
      <c r="B1563" s="38" t="str">
        <f t="shared" si="1"/>
        <v/>
      </c>
      <c r="C1563" s="40" t="str">
        <f t="shared" si="2"/>
        <v>Victory Road</v>
      </c>
      <c r="D1563" s="38" t="s">
        <v>28</v>
      </c>
      <c r="E1563" s="38" t="s">
        <v>1173</v>
      </c>
      <c r="F1563" s="40"/>
      <c r="G1563" s="40"/>
    </row>
    <row r="1564">
      <c r="A1564" s="37" t="s">
        <v>5757</v>
      </c>
      <c r="B1564" s="40" t="str">
        <f t="shared" si="1"/>
        <v>[799]</v>
      </c>
      <c r="C1564" s="38" t="str">
        <f t="shared" si="2"/>
        <v/>
      </c>
      <c r="D1564" s="38" t="s">
        <v>5757</v>
      </c>
      <c r="E1564" s="38" t="s">
        <v>28</v>
      </c>
      <c r="F1564" s="40"/>
      <c r="G1564" s="40"/>
    </row>
    <row r="1565">
      <c r="A1565" s="37" t="s">
        <v>2397</v>
      </c>
      <c r="B1565" s="38" t="str">
        <f t="shared" si="1"/>
        <v/>
      </c>
      <c r="C1565" s="40" t="str">
        <f t="shared" si="2"/>
        <v>Victory Road B3F</v>
      </c>
      <c r="D1565" s="38" t="s">
        <v>28</v>
      </c>
      <c r="E1565" s="38" t="s">
        <v>2397</v>
      </c>
      <c r="F1565" s="40"/>
      <c r="G1565" s="40"/>
    </row>
    <row r="1566">
      <c r="A1566" s="37" t="s">
        <v>5758</v>
      </c>
      <c r="B1566" s="40" t="str">
        <f t="shared" si="1"/>
        <v>[800]</v>
      </c>
      <c r="C1566" s="38" t="str">
        <f t="shared" si="2"/>
        <v/>
      </c>
      <c r="D1566" s="38" t="s">
        <v>5758</v>
      </c>
      <c r="E1566" s="38" t="s">
        <v>28</v>
      </c>
      <c r="F1566" s="40"/>
      <c r="G1566" s="40"/>
    </row>
    <row r="1567">
      <c r="A1567" s="37" t="s">
        <v>2397</v>
      </c>
      <c r="B1567" s="38" t="str">
        <f t="shared" si="1"/>
        <v/>
      </c>
      <c r="C1567" s="40" t="str">
        <f t="shared" si="2"/>
        <v>Victory Road B3F</v>
      </c>
      <c r="D1567" s="38" t="s">
        <v>28</v>
      </c>
      <c r="E1567" s="38" t="s">
        <v>2397</v>
      </c>
      <c r="F1567" s="40"/>
      <c r="G1567" s="40"/>
    </row>
    <row r="1568">
      <c r="A1568" s="37" t="s">
        <v>5759</v>
      </c>
      <c r="B1568" s="40" t="str">
        <f t="shared" si="1"/>
        <v>[801]</v>
      </c>
      <c r="C1568" s="38" t="str">
        <f t="shared" si="2"/>
        <v/>
      </c>
      <c r="D1568" s="38" t="s">
        <v>5759</v>
      </c>
      <c r="E1568" s="38" t="s">
        <v>28</v>
      </c>
      <c r="F1568" s="40"/>
      <c r="G1568" s="40"/>
    </row>
    <row r="1569">
      <c r="A1569" s="37" t="s">
        <v>2397</v>
      </c>
      <c r="B1569" s="38" t="str">
        <f t="shared" si="1"/>
        <v/>
      </c>
      <c r="C1569" s="40" t="str">
        <f t="shared" si="2"/>
        <v>Victory Road B3F</v>
      </c>
      <c r="D1569" s="38" t="s">
        <v>28</v>
      </c>
      <c r="E1569" s="38" t="s">
        <v>2397</v>
      </c>
      <c r="F1569" s="40"/>
      <c r="G1569" s="40"/>
    </row>
    <row r="1570">
      <c r="A1570" s="37" t="s">
        <v>5760</v>
      </c>
      <c r="B1570" s="40" t="str">
        <f t="shared" si="1"/>
        <v>[802]</v>
      </c>
      <c r="C1570" s="38" t="str">
        <f t="shared" si="2"/>
        <v/>
      </c>
      <c r="D1570" s="38" t="s">
        <v>5760</v>
      </c>
      <c r="E1570" s="38" t="s">
        <v>28</v>
      </c>
      <c r="F1570" s="40"/>
      <c r="G1570" s="40"/>
    </row>
    <row r="1571">
      <c r="A1571" s="37" t="s">
        <v>2397</v>
      </c>
      <c r="B1571" s="38" t="str">
        <f t="shared" si="1"/>
        <v/>
      </c>
      <c r="C1571" s="40" t="str">
        <f t="shared" si="2"/>
        <v>Victory Road B3F</v>
      </c>
      <c r="D1571" s="38" t="s">
        <v>28</v>
      </c>
      <c r="E1571" s="38" t="s">
        <v>2397</v>
      </c>
      <c r="F1571" s="40"/>
      <c r="G1571" s="40"/>
    </row>
    <row r="1572">
      <c r="A1572" s="37" t="s">
        <v>5761</v>
      </c>
      <c r="B1572" s="40" t="str">
        <f t="shared" si="1"/>
        <v>[803]</v>
      </c>
      <c r="C1572" s="38" t="str">
        <f t="shared" si="2"/>
        <v/>
      </c>
      <c r="D1572" s="38" t="s">
        <v>5761</v>
      </c>
      <c r="E1572" s="38" t="s">
        <v>28</v>
      </c>
      <c r="F1572" s="40"/>
      <c r="G1572" s="40"/>
    </row>
    <row r="1573">
      <c r="A1573" s="37" t="s">
        <v>2402</v>
      </c>
      <c r="B1573" s="38" t="str">
        <f t="shared" si="1"/>
        <v/>
      </c>
      <c r="C1573" s="40" t="str">
        <f t="shared" si="2"/>
        <v>Victory Road B4F</v>
      </c>
      <c r="D1573" s="38" t="s">
        <v>28</v>
      </c>
      <c r="E1573" s="38" t="s">
        <v>2402</v>
      </c>
      <c r="F1573" s="40"/>
      <c r="G1573" s="40"/>
    </row>
    <row r="1574">
      <c r="A1574" s="37" t="s">
        <v>5762</v>
      </c>
      <c r="B1574" s="40" t="str">
        <f t="shared" si="1"/>
        <v>[804]</v>
      </c>
      <c r="C1574" s="38" t="str">
        <f t="shared" si="2"/>
        <v/>
      </c>
      <c r="D1574" s="38" t="s">
        <v>5762</v>
      </c>
      <c r="E1574" s="38" t="s">
        <v>28</v>
      </c>
      <c r="F1574" s="40"/>
      <c r="G1574" s="40"/>
    </row>
    <row r="1575">
      <c r="A1575" s="37" t="s">
        <v>2402</v>
      </c>
      <c r="B1575" s="38" t="str">
        <f t="shared" si="1"/>
        <v/>
      </c>
      <c r="C1575" s="40" t="str">
        <f t="shared" si="2"/>
        <v>Victory Road B4F</v>
      </c>
      <c r="D1575" s="38" t="s">
        <v>28</v>
      </c>
      <c r="E1575" s="38" t="s">
        <v>2402</v>
      </c>
      <c r="F1575" s="40"/>
      <c r="G1575" s="40"/>
    </row>
    <row r="1576">
      <c r="A1576" s="37" t="s">
        <v>5763</v>
      </c>
      <c r="B1576" s="40" t="str">
        <f t="shared" si="1"/>
        <v>[805]</v>
      </c>
      <c r="C1576" s="38" t="str">
        <f t="shared" si="2"/>
        <v/>
      </c>
      <c r="D1576" s="38" t="s">
        <v>5763</v>
      </c>
      <c r="E1576" s="38" t="s">
        <v>28</v>
      </c>
      <c r="F1576" s="40"/>
      <c r="G1576" s="40"/>
    </row>
    <row r="1577">
      <c r="A1577" s="37" t="s">
        <v>2402</v>
      </c>
      <c r="B1577" s="38" t="str">
        <f t="shared" si="1"/>
        <v/>
      </c>
      <c r="C1577" s="40" t="str">
        <f t="shared" si="2"/>
        <v>Victory Road B4F</v>
      </c>
      <c r="D1577" s="38" t="s">
        <v>28</v>
      </c>
      <c r="E1577" s="38" t="s">
        <v>2402</v>
      </c>
      <c r="F1577" s="40"/>
      <c r="G1577" s="40"/>
    </row>
    <row r="1578">
      <c r="A1578" s="37" t="s">
        <v>5764</v>
      </c>
      <c r="B1578" s="40" t="str">
        <f t="shared" si="1"/>
        <v>[806]</v>
      </c>
      <c r="C1578" s="38" t="str">
        <f t="shared" si="2"/>
        <v/>
      </c>
      <c r="D1578" s="38" t="s">
        <v>5764</v>
      </c>
      <c r="E1578" s="38" t="s">
        <v>28</v>
      </c>
      <c r="F1578" s="40"/>
      <c r="G1578" s="40"/>
    </row>
    <row r="1579">
      <c r="A1579" s="37" t="s">
        <v>2402</v>
      </c>
      <c r="B1579" s="38" t="str">
        <f t="shared" si="1"/>
        <v/>
      </c>
      <c r="C1579" s="40" t="str">
        <f t="shared" si="2"/>
        <v>Victory Road B4F</v>
      </c>
      <c r="D1579" s="38" t="s">
        <v>28</v>
      </c>
      <c r="E1579" s="38" t="s">
        <v>2402</v>
      </c>
      <c r="F1579" s="40"/>
      <c r="G1579" s="40"/>
    </row>
    <row r="1580">
      <c r="A1580" s="37" t="s">
        <v>5765</v>
      </c>
      <c r="B1580" s="40" t="str">
        <f t="shared" si="1"/>
        <v>[807]</v>
      </c>
      <c r="C1580" s="38" t="str">
        <f t="shared" si="2"/>
        <v/>
      </c>
      <c r="D1580" s="38" t="s">
        <v>5765</v>
      </c>
      <c r="E1580" s="38" t="s">
        <v>28</v>
      </c>
      <c r="F1580" s="40"/>
      <c r="G1580" s="40"/>
    </row>
    <row r="1581">
      <c r="A1581" s="37" t="s">
        <v>2405</v>
      </c>
      <c r="B1581" s="38" t="str">
        <f t="shared" si="1"/>
        <v/>
      </c>
      <c r="C1581" s="40" t="str">
        <f t="shared" si="2"/>
        <v>Victory Road B5F</v>
      </c>
      <c r="D1581" s="38" t="s">
        <v>28</v>
      </c>
      <c r="E1581" s="38" t="s">
        <v>2405</v>
      </c>
      <c r="F1581" s="40"/>
      <c r="G1581" s="40"/>
    </row>
    <row r="1582">
      <c r="A1582" s="37" t="s">
        <v>5766</v>
      </c>
      <c r="B1582" s="40" t="str">
        <f t="shared" si="1"/>
        <v>[808]</v>
      </c>
      <c r="C1582" s="38" t="str">
        <f t="shared" si="2"/>
        <v/>
      </c>
      <c r="D1582" s="38" t="s">
        <v>5766</v>
      </c>
      <c r="E1582" s="38" t="s">
        <v>28</v>
      </c>
      <c r="F1582" s="40"/>
      <c r="G1582" s="40"/>
    </row>
    <row r="1583">
      <c r="A1583" s="37" t="s">
        <v>2405</v>
      </c>
      <c r="B1583" s="38" t="str">
        <f t="shared" si="1"/>
        <v/>
      </c>
      <c r="C1583" s="40" t="str">
        <f t="shared" si="2"/>
        <v>Victory Road B5F</v>
      </c>
      <c r="D1583" s="38" t="s">
        <v>28</v>
      </c>
      <c r="E1583" s="38" t="s">
        <v>2405</v>
      </c>
      <c r="F1583" s="40"/>
      <c r="G1583" s="40"/>
    </row>
    <row r="1584">
      <c r="A1584" s="37" t="s">
        <v>5767</v>
      </c>
      <c r="B1584" s="40" t="str">
        <f t="shared" si="1"/>
        <v>[809]</v>
      </c>
      <c r="C1584" s="38" t="str">
        <f t="shared" si="2"/>
        <v/>
      </c>
      <c r="D1584" s="38" t="s">
        <v>5767</v>
      </c>
      <c r="E1584" s="38" t="s">
        <v>28</v>
      </c>
      <c r="F1584" s="40"/>
      <c r="G1584" s="40"/>
    </row>
    <row r="1585">
      <c r="A1585" s="37" t="s">
        <v>2405</v>
      </c>
      <c r="B1585" s="38" t="str">
        <f t="shared" si="1"/>
        <v/>
      </c>
      <c r="C1585" s="40" t="str">
        <f t="shared" si="2"/>
        <v>Victory Road B5F</v>
      </c>
      <c r="D1585" s="38" t="s">
        <v>28</v>
      </c>
      <c r="E1585" s="38" t="s">
        <v>2405</v>
      </c>
      <c r="F1585" s="40"/>
      <c r="G1585" s="40"/>
    </row>
    <row r="1586">
      <c r="A1586" s="37" t="s">
        <v>5768</v>
      </c>
      <c r="B1586" s="40" t="str">
        <f t="shared" si="1"/>
        <v>[810]</v>
      </c>
      <c r="C1586" s="38" t="str">
        <f t="shared" si="2"/>
        <v/>
      </c>
      <c r="D1586" s="38" t="s">
        <v>5768</v>
      </c>
      <c r="E1586" s="38" t="s">
        <v>28</v>
      </c>
      <c r="F1586" s="40"/>
      <c r="G1586" s="40"/>
    </row>
    <row r="1587">
      <c r="A1587" s="37" t="s">
        <v>2405</v>
      </c>
      <c r="B1587" s="38" t="str">
        <f t="shared" si="1"/>
        <v/>
      </c>
      <c r="C1587" s="40" t="str">
        <f t="shared" si="2"/>
        <v>Victory Road B5F</v>
      </c>
      <c r="D1587" s="38" t="s">
        <v>28</v>
      </c>
      <c r="E1587" s="38" t="s">
        <v>2405</v>
      </c>
      <c r="F1587" s="40"/>
      <c r="G1587" s="40"/>
    </row>
    <row r="1588">
      <c r="A1588" s="37" t="s">
        <v>5769</v>
      </c>
      <c r="B1588" s="40" t="str">
        <f t="shared" si="1"/>
        <v>[811]</v>
      </c>
      <c r="C1588" s="38" t="str">
        <f t="shared" si="2"/>
        <v/>
      </c>
      <c r="D1588" s="38" t="s">
        <v>5769</v>
      </c>
      <c r="E1588" s="38" t="s">
        <v>28</v>
      </c>
      <c r="F1588" s="40"/>
      <c r="G1588" s="40"/>
    </row>
    <row r="1589">
      <c r="A1589" s="37" t="s">
        <v>2385</v>
      </c>
      <c r="B1589" s="38" t="str">
        <f t="shared" si="1"/>
        <v/>
      </c>
      <c r="C1589" s="40" t="str">
        <f t="shared" si="2"/>
        <v>Victory Road B1F</v>
      </c>
      <c r="D1589" s="38" t="s">
        <v>28</v>
      </c>
      <c r="E1589" s="38" t="s">
        <v>2385</v>
      </c>
      <c r="F1589" s="40"/>
      <c r="G1589" s="40"/>
    </row>
    <row r="1590">
      <c r="A1590" s="37" t="s">
        <v>5770</v>
      </c>
      <c r="B1590" s="40" t="str">
        <f t="shared" si="1"/>
        <v>[812]</v>
      </c>
      <c r="C1590" s="38" t="str">
        <f t="shared" si="2"/>
        <v/>
      </c>
      <c r="D1590" s="38" t="s">
        <v>5770</v>
      </c>
      <c r="E1590" s="38" t="s">
        <v>28</v>
      </c>
      <c r="F1590" s="40"/>
      <c r="G1590" s="40"/>
    </row>
    <row r="1591">
      <c r="A1591" s="37" t="s">
        <v>1173</v>
      </c>
      <c r="B1591" s="38" t="str">
        <f t="shared" si="1"/>
        <v/>
      </c>
      <c r="C1591" s="40" t="str">
        <f t="shared" si="2"/>
        <v>Victory Road</v>
      </c>
      <c r="D1591" s="38" t="s">
        <v>28</v>
      </c>
      <c r="E1591" s="38" t="s">
        <v>1173</v>
      </c>
      <c r="F1591" s="40"/>
      <c r="G1591" s="40"/>
    </row>
    <row r="1592">
      <c r="A1592" s="37" t="s">
        <v>5771</v>
      </c>
      <c r="B1592" s="40" t="str">
        <f t="shared" si="1"/>
        <v>[813]</v>
      </c>
      <c r="C1592" s="38" t="str">
        <f t="shared" si="2"/>
        <v/>
      </c>
      <c r="D1592" s="38" t="s">
        <v>5771</v>
      </c>
      <c r="E1592" s="38" t="s">
        <v>28</v>
      </c>
      <c r="F1592" s="40"/>
      <c r="G1592" s="40"/>
    </row>
    <row r="1593">
      <c r="A1593" s="37" t="s">
        <v>1173</v>
      </c>
      <c r="B1593" s="38" t="str">
        <f t="shared" si="1"/>
        <v/>
      </c>
      <c r="C1593" s="40" t="str">
        <f t="shared" si="2"/>
        <v>Victory Road</v>
      </c>
      <c r="D1593" s="38" t="s">
        <v>28</v>
      </c>
      <c r="E1593" s="38" t="s">
        <v>1173</v>
      </c>
      <c r="F1593" s="40"/>
      <c r="G1593" s="40"/>
    </row>
    <row r="1594">
      <c r="A1594" s="37" t="s">
        <v>5772</v>
      </c>
      <c r="B1594" s="40" t="str">
        <f t="shared" si="1"/>
        <v>[814]</v>
      </c>
      <c r="C1594" s="38" t="str">
        <f t="shared" si="2"/>
        <v/>
      </c>
      <c r="D1594" s="38" t="s">
        <v>5772</v>
      </c>
      <c r="E1594" s="38" t="s">
        <v>28</v>
      </c>
      <c r="F1594" s="40"/>
      <c r="G1594" s="40"/>
    </row>
    <row r="1595">
      <c r="A1595" s="37" t="s">
        <v>1155</v>
      </c>
      <c r="B1595" s="38" t="str">
        <f t="shared" si="1"/>
        <v/>
      </c>
      <c r="C1595" s="40" t="str">
        <f t="shared" si="2"/>
        <v>Charous Mountain</v>
      </c>
      <c r="D1595" s="38" t="s">
        <v>28</v>
      </c>
      <c r="E1595" s="38" t="s">
        <v>1155</v>
      </c>
      <c r="F1595" s="40"/>
      <c r="G1595" s="40"/>
    </row>
    <row r="1596">
      <c r="A1596" s="37" t="s">
        <v>5773</v>
      </c>
      <c r="B1596" s="40" t="str">
        <f t="shared" si="1"/>
        <v>[815]</v>
      </c>
      <c r="C1596" s="38" t="str">
        <f t="shared" si="2"/>
        <v/>
      </c>
      <c r="D1596" s="38" t="s">
        <v>5773</v>
      </c>
      <c r="E1596" s="38" t="s">
        <v>28</v>
      </c>
      <c r="F1596" s="40"/>
      <c r="G1596" s="40"/>
    </row>
    <row r="1597">
      <c r="A1597" s="37" t="s">
        <v>5269</v>
      </c>
      <c r="B1597" s="38" t="str">
        <f t="shared" si="1"/>
        <v/>
      </c>
      <c r="C1597" s="40" t="str">
        <f t="shared" si="2"/>
        <v>Charous Hall</v>
      </c>
      <c r="D1597" s="38" t="s">
        <v>28</v>
      </c>
      <c r="E1597" s="38" t="s">
        <v>5269</v>
      </c>
      <c r="F1597" s="40"/>
      <c r="G1597" s="40"/>
    </row>
    <row r="1598">
      <c r="A1598" s="37" t="s">
        <v>5774</v>
      </c>
      <c r="B1598" s="40" t="str">
        <f t="shared" si="1"/>
        <v>[816]</v>
      </c>
      <c r="C1598" s="38" t="str">
        <f t="shared" si="2"/>
        <v/>
      </c>
      <c r="D1598" s="38" t="s">
        <v>5774</v>
      </c>
      <c r="E1598" s="38" t="s">
        <v>28</v>
      </c>
      <c r="F1598" s="40"/>
      <c r="G1598" s="40"/>
    </row>
    <row r="1599">
      <c r="A1599" s="37" t="s">
        <v>5272</v>
      </c>
      <c r="B1599" s="38" t="str">
        <f t="shared" si="1"/>
        <v/>
      </c>
      <c r="C1599" s="40" t="str">
        <f t="shared" si="2"/>
        <v>Charous Pokemon Center</v>
      </c>
      <c r="D1599" s="38" t="s">
        <v>28</v>
      </c>
      <c r="E1599" s="38" t="s">
        <v>5272</v>
      </c>
      <c r="F1599" s="40"/>
      <c r="G1599" s="40"/>
    </row>
    <row r="1600">
      <c r="A1600" s="37" t="s">
        <v>5775</v>
      </c>
      <c r="B1600" s="40" t="str">
        <f t="shared" si="1"/>
        <v>[817]</v>
      </c>
      <c r="C1600" s="38" t="str">
        <f t="shared" si="2"/>
        <v/>
      </c>
      <c r="D1600" s="38" t="s">
        <v>5775</v>
      </c>
      <c r="E1600" s="38" t="s">
        <v>28</v>
      </c>
      <c r="F1600" s="40"/>
      <c r="G1600" s="40"/>
    </row>
    <row r="1601">
      <c r="A1601" s="37" t="s">
        <v>5269</v>
      </c>
      <c r="B1601" s="38" t="str">
        <f t="shared" si="1"/>
        <v/>
      </c>
      <c r="C1601" s="40" t="str">
        <f t="shared" si="2"/>
        <v>Charous Hall</v>
      </c>
      <c r="D1601" s="38" t="s">
        <v>28</v>
      </c>
      <c r="E1601" s="38" t="s">
        <v>5269</v>
      </c>
      <c r="F1601" s="40"/>
      <c r="G1601" s="40"/>
    </row>
    <row r="1602">
      <c r="A1602" s="37" t="s">
        <v>5776</v>
      </c>
      <c r="B1602" s="40" t="str">
        <f t="shared" si="1"/>
        <v>[818]</v>
      </c>
      <c r="C1602" s="38" t="str">
        <f t="shared" si="2"/>
        <v/>
      </c>
      <c r="D1602" s="38" t="s">
        <v>5776</v>
      </c>
      <c r="E1602" s="38" t="s">
        <v>28</v>
      </c>
      <c r="F1602" s="40"/>
      <c r="G1602" s="40"/>
    </row>
    <row r="1603">
      <c r="A1603" s="37" t="s">
        <v>5269</v>
      </c>
      <c r="B1603" s="38" t="str">
        <f t="shared" si="1"/>
        <v/>
      </c>
      <c r="C1603" s="40" t="str">
        <f t="shared" si="2"/>
        <v>Charous Hall</v>
      </c>
      <c r="D1603" s="38" t="s">
        <v>28</v>
      </c>
      <c r="E1603" s="38" t="s">
        <v>5269</v>
      </c>
      <c r="F1603" s="40"/>
      <c r="G1603" s="40"/>
    </row>
    <row r="1604">
      <c r="A1604" s="37" t="s">
        <v>5777</v>
      </c>
      <c r="B1604" s="40" t="str">
        <f t="shared" si="1"/>
        <v>[819]</v>
      </c>
      <c r="C1604" s="38" t="str">
        <f t="shared" si="2"/>
        <v/>
      </c>
      <c r="D1604" s="38" t="s">
        <v>5777</v>
      </c>
      <c r="E1604" s="38" t="s">
        <v>28</v>
      </c>
      <c r="F1604" s="40"/>
      <c r="G1604" s="40"/>
    </row>
    <row r="1605">
      <c r="A1605" s="37" t="s">
        <v>5269</v>
      </c>
      <c r="B1605" s="38" t="str">
        <f t="shared" si="1"/>
        <v/>
      </c>
      <c r="C1605" s="40" t="str">
        <f t="shared" si="2"/>
        <v>Charous Hall</v>
      </c>
      <c r="D1605" s="38" t="s">
        <v>28</v>
      </c>
      <c r="E1605" s="38" t="s">
        <v>5269</v>
      </c>
      <c r="F1605" s="40"/>
      <c r="G1605" s="40"/>
    </row>
    <row r="1606">
      <c r="A1606" s="37" t="s">
        <v>5778</v>
      </c>
      <c r="B1606" s="40" t="str">
        <f t="shared" si="1"/>
        <v>[820]</v>
      </c>
      <c r="C1606" s="38" t="str">
        <f t="shared" si="2"/>
        <v/>
      </c>
      <c r="D1606" s="38" t="s">
        <v>5778</v>
      </c>
      <c r="E1606" s="38" t="s">
        <v>28</v>
      </c>
      <c r="F1606" s="40"/>
      <c r="G1606" s="40"/>
    </row>
    <row r="1607">
      <c r="A1607" s="37" t="s">
        <v>5269</v>
      </c>
      <c r="B1607" s="38" t="str">
        <f t="shared" si="1"/>
        <v/>
      </c>
      <c r="C1607" s="40" t="str">
        <f t="shared" si="2"/>
        <v>Charous Hall</v>
      </c>
      <c r="D1607" s="38" t="s">
        <v>28</v>
      </c>
      <c r="E1607" s="38" t="s">
        <v>5269</v>
      </c>
      <c r="F1607" s="40"/>
      <c r="G1607" s="40"/>
    </row>
    <row r="1608">
      <c r="A1608" s="37" t="s">
        <v>5779</v>
      </c>
      <c r="B1608" s="40" t="str">
        <f t="shared" si="1"/>
        <v>[821]</v>
      </c>
      <c r="C1608" s="38" t="str">
        <f t="shared" si="2"/>
        <v/>
      </c>
      <c r="D1608" s="38" t="s">
        <v>5779</v>
      </c>
      <c r="E1608" s="38" t="s">
        <v>28</v>
      </c>
      <c r="F1608" s="40"/>
      <c r="G1608" s="40"/>
    </row>
    <row r="1609">
      <c r="A1609" s="37" t="s">
        <v>5269</v>
      </c>
      <c r="B1609" s="38" t="str">
        <f t="shared" si="1"/>
        <v/>
      </c>
      <c r="C1609" s="40" t="str">
        <f t="shared" si="2"/>
        <v>Charous Hall</v>
      </c>
      <c r="D1609" s="38" t="s">
        <v>28</v>
      </c>
      <c r="E1609" s="38" t="s">
        <v>5269</v>
      </c>
      <c r="F1609" s="40"/>
      <c r="G1609" s="40"/>
    </row>
    <row r="1610">
      <c r="A1610" s="37" t="s">
        <v>5780</v>
      </c>
      <c r="B1610" s="40" t="str">
        <f t="shared" si="1"/>
        <v>[822]</v>
      </c>
      <c r="C1610" s="38" t="str">
        <f t="shared" si="2"/>
        <v/>
      </c>
      <c r="D1610" s="38" t="s">
        <v>5780</v>
      </c>
      <c r="E1610" s="38" t="s">
        <v>28</v>
      </c>
      <c r="F1610" s="40"/>
      <c r="G1610" s="40"/>
    </row>
    <row r="1611">
      <c r="A1611" s="37" t="s">
        <v>5282</v>
      </c>
      <c r="B1611" s="38" t="str">
        <f t="shared" si="1"/>
        <v/>
      </c>
      <c r="C1611" s="40" t="str">
        <f t="shared" si="2"/>
        <v>Emerald Tower</v>
      </c>
      <c r="D1611" s="38" t="s">
        <v>28</v>
      </c>
      <c r="E1611" s="38" t="s">
        <v>5282</v>
      </c>
      <c r="F1611" s="40"/>
      <c r="G1611" s="40"/>
    </row>
    <row r="1612">
      <c r="A1612" s="37" t="s">
        <v>5781</v>
      </c>
      <c r="B1612" s="40" t="str">
        <f t="shared" si="1"/>
        <v>[823]</v>
      </c>
      <c r="C1612" s="38" t="str">
        <f t="shared" si="2"/>
        <v/>
      </c>
      <c r="D1612" s="38" t="s">
        <v>5781</v>
      </c>
      <c r="E1612" s="38" t="s">
        <v>28</v>
      </c>
      <c r="F1612" s="40"/>
      <c r="G1612" s="40"/>
    </row>
    <row r="1613">
      <c r="A1613" s="37" t="s">
        <v>5284</v>
      </c>
      <c r="B1613" s="38" t="str">
        <f t="shared" si="1"/>
        <v/>
      </c>
      <c r="C1613" s="40" t="str">
        <f t="shared" si="2"/>
        <v>Sapphire Tower</v>
      </c>
      <c r="D1613" s="38" t="s">
        <v>28</v>
      </c>
      <c r="E1613" s="38" t="s">
        <v>5284</v>
      </c>
      <c r="F1613" s="40"/>
      <c r="G1613" s="40"/>
    </row>
    <row r="1614">
      <c r="A1614" s="37" t="s">
        <v>5782</v>
      </c>
      <c r="B1614" s="40" t="str">
        <f t="shared" si="1"/>
        <v>[824]</v>
      </c>
      <c r="C1614" s="38" t="str">
        <f t="shared" si="2"/>
        <v/>
      </c>
      <c r="D1614" s="38" t="s">
        <v>5782</v>
      </c>
      <c r="E1614" s="38" t="s">
        <v>28</v>
      </c>
      <c r="F1614" s="40"/>
      <c r="G1614" s="40"/>
    </row>
    <row r="1615">
      <c r="A1615" s="37" t="s">
        <v>1930</v>
      </c>
      <c r="B1615" s="38" t="str">
        <f t="shared" si="1"/>
        <v/>
      </c>
      <c r="C1615" s="40" t="str">
        <f t="shared" si="2"/>
        <v>New World</v>
      </c>
      <c r="D1615" s="38" t="s">
        <v>28</v>
      </c>
      <c r="E1615" s="38" t="s">
        <v>1930</v>
      </c>
      <c r="F1615" s="40"/>
      <c r="G1615" s="40"/>
    </row>
    <row r="1616">
      <c r="A1616" s="37" t="s">
        <v>5783</v>
      </c>
      <c r="B1616" s="40" t="str">
        <f t="shared" si="1"/>
        <v>[825]</v>
      </c>
      <c r="C1616" s="38" t="str">
        <f t="shared" si="2"/>
        <v/>
      </c>
      <c r="D1616" s="38" t="s">
        <v>5783</v>
      </c>
      <c r="E1616" s="38" t="s">
        <v>28</v>
      </c>
      <c r="F1616" s="40"/>
      <c r="G1616" s="40"/>
    </row>
    <row r="1617">
      <c r="A1617" s="37" t="s">
        <v>1933</v>
      </c>
      <c r="B1617" s="38" t="str">
        <f t="shared" si="1"/>
        <v/>
      </c>
      <c r="C1617" s="40" t="str">
        <f t="shared" si="2"/>
        <v>New World - Regis</v>
      </c>
      <c r="D1617" s="38" t="s">
        <v>28</v>
      </c>
      <c r="E1617" s="38" t="s">
        <v>1933</v>
      </c>
      <c r="F1617" s="40"/>
      <c r="G1617" s="40"/>
    </row>
    <row r="1618">
      <c r="A1618" s="37" t="s">
        <v>5784</v>
      </c>
      <c r="B1618" s="40" t="str">
        <f t="shared" si="1"/>
        <v>[826]</v>
      </c>
      <c r="C1618" s="38" t="str">
        <f t="shared" si="2"/>
        <v/>
      </c>
      <c r="D1618" s="38" t="s">
        <v>5784</v>
      </c>
      <c r="E1618" s="38" t="s">
        <v>28</v>
      </c>
      <c r="F1618" s="40"/>
      <c r="G1618" s="40"/>
    </row>
    <row r="1619">
      <c r="A1619" s="37" t="s">
        <v>5290</v>
      </c>
      <c r="B1619" s="38" t="str">
        <f t="shared" si="1"/>
        <v/>
      </c>
      <c r="C1619" s="40" t="str">
        <f t="shared" si="2"/>
        <v>Nightclub</v>
      </c>
      <c r="D1619" s="38" t="s">
        <v>28</v>
      </c>
      <c r="E1619" s="38" t="s">
        <v>5290</v>
      </c>
      <c r="F1619" s="40"/>
      <c r="G1619" s="40"/>
    </row>
    <row r="1620">
      <c r="A1620" s="37" t="s">
        <v>5785</v>
      </c>
      <c r="B1620" s="40" t="str">
        <f t="shared" si="1"/>
        <v>[827]</v>
      </c>
      <c r="C1620" s="38" t="str">
        <f t="shared" si="2"/>
        <v/>
      </c>
      <c r="D1620" s="38" t="s">
        <v>5785</v>
      </c>
      <c r="E1620" s="38" t="s">
        <v>28</v>
      </c>
      <c r="F1620" s="40"/>
      <c r="G1620" s="40"/>
    </row>
    <row r="1621">
      <c r="A1621" s="37" t="s">
        <v>5292</v>
      </c>
      <c r="B1621" s="38" t="str">
        <f t="shared" si="1"/>
        <v/>
      </c>
      <c r="C1621" s="40" t="str">
        <f t="shared" si="2"/>
        <v>Nightclub Interior</v>
      </c>
      <c r="D1621" s="38" t="s">
        <v>28</v>
      </c>
      <c r="E1621" s="38" t="s">
        <v>5292</v>
      </c>
      <c r="F1621" s="40"/>
      <c r="G1621" s="40"/>
    </row>
    <row r="1622">
      <c r="A1622" s="37" t="s">
        <v>5786</v>
      </c>
      <c r="B1622" s="40" t="str">
        <f t="shared" si="1"/>
        <v>[830]</v>
      </c>
      <c r="C1622" s="38" t="str">
        <f t="shared" si="2"/>
        <v/>
      </c>
      <c r="D1622" s="38" t="s">
        <v>5786</v>
      </c>
      <c r="E1622" s="38" t="s">
        <v>28</v>
      </c>
      <c r="F1622" s="40"/>
      <c r="G1622" s="40"/>
    </row>
    <row r="1623">
      <c r="A1623" s="37" t="s">
        <v>5295</v>
      </c>
      <c r="B1623" s="38" t="str">
        <f t="shared" si="1"/>
        <v/>
      </c>
      <c r="C1623" s="40" t="str">
        <f t="shared" si="2"/>
        <v>The Emporium</v>
      </c>
      <c r="D1623" s="38" t="s">
        <v>28</v>
      </c>
      <c r="E1623" s="38" t="s">
        <v>5295</v>
      </c>
      <c r="F1623" s="40"/>
      <c r="G1623" s="40"/>
    </row>
    <row r="1624">
      <c r="A1624" s="37" t="s">
        <v>5787</v>
      </c>
      <c r="B1624" s="40" t="str">
        <f t="shared" si="1"/>
        <v>[831]</v>
      </c>
      <c r="C1624" s="38" t="str">
        <f t="shared" si="2"/>
        <v/>
      </c>
      <c r="D1624" s="38" t="s">
        <v>5787</v>
      </c>
      <c r="E1624" s="38" t="s">
        <v>28</v>
      </c>
      <c r="F1624" s="40"/>
      <c r="G1624" s="40"/>
    </row>
    <row r="1625">
      <c r="A1625" s="37" t="s">
        <v>5297</v>
      </c>
      <c r="B1625" s="38" t="str">
        <f t="shared" si="1"/>
        <v/>
      </c>
      <c r="C1625" s="40" t="str">
        <f t="shared" si="2"/>
        <v>New World - Cresselia</v>
      </c>
      <c r="D1625" s="38" t="s">
        <v>28</v>
      </c>
      <c r="E1625" s="38" t="s">
        <v>5297</v>
      </c>
      <c r="F1625" s="40"/>
      <c r="G1625" s="40"/>
    </row>
    <row r="1626">
      <c r="A1626" s="37" t="s">
        <v>5788</v>
      </c>
      <c r="B1626" s="40" t="str">
        <f t="shared" si="1"/>
        <v>[832]</v>
      </c>
      <c r="C1626" s="38" t="str">
        <f t="shared" si="2"/>
        <v/>
      </c>
      <c r="D1626" s="38" t="s">
        <v>5788</v>
      </c>
      <c r="E1626" s="38" t="s">
        <v>28</v>
      </c>
      <c r="F1626" s="40"/>
      <c r="G1626" s="40"/>
    </row>
    <row r="1627">
      <c r="A1627" s="37" t="s">
        <v>4513</v>
      </c>
      <c r="B1627" s="38" t="str">
        <f t="shared" si="1"/>
        <v/>
      </c>
      <c r="C1627" s="40" t="str">
        <f t="shared" si="2"/>
        <v>Vanhanen Castle</v>
      </c>
      <c r="D1627" s="38" t="s">
        <v>28</v>
      </c>
      <c r="E1627" s="38" t="s">
        <v>4513</v>
      </c>
      <c r="F1627" s="40"/>
      <c r="G1627" s="40"/>
    </row>
    <row r="1628">
      <c r="A1628" s="37" t="s">
        <v>5789</v>
      </c>
      <c r="B1628" s="40" t="str">
        <f t="shared" si="1"/>
        <v>[833]</v>
      </c>
      <c r="C1628" s="38" t="str">
        <f t="shared" si="2"/>
        <v/>
      </c>
      <c r="D1628" s="38" t="s">
        <v>5789</v>
      </c>
      <c r="E1628" s="38" t="s">
        <v>28</v>
      </c>
      <c r="F1628" s="40"/>
      <c r="G1628" s="40"/>
    </row>
    <row r="1629">
      <c r="A1629" s="37" t="s">
        <v>5301</v>
      </c>
      <c r="B1629" s="38" t="str">
        <f t="shared" si="1"/>
        <v/>
      </c>
      <c r="C1629" s="40" t="str">
        <f t="shared" si="2"/>
        <v>New World - Beasts (Entei)</v>
      </c>
      <c r="D1629" s="38" t="s">
        <v>28</v>
      </c>
      <c r="E1629" s="38" t="s">
        <v>5301</v>
      </c>
      <c r="F1629" s="40"/>
      <c r="G1629" s="40"/>
    </row>
    <row r="1630">
      <c r="A1630" s="37" t="s">
        <v>5790</v>
      </c>
      <c r="B1630" s="40" t="str">
        <f t="shared" si="1"/>
        <v>[834]</v>
      </c>
      <c r="C1630" s="38" t="str">
        <f t="shared" si="2"/>
        <v/>
      </c>
      <c r="D1630" s="38" t="s">
        <v>5790</v>
      </c>
      <c r="E1630" s="38" t="s">
        <v>28</v>
      </c>
      <c r="F1630" s="40"/>
      <c r="G1630" s="40"/>
    </row>
    <row r="1631">
      <c r="A1631" s="37" t="s">
        <v>4011</v>
      </c>
      <c r="B1631" s="38" t="str">
        <f t="shared" si="1"/>
        <v/>
      </c>
      <c r="C1631" s="40" t="str">
        <f t="shared" si="2"/>
        <v>New World - Beasts (Raikou/Suicune)</v>
      </c>
      <c r="D1631" s="38" t="s">
        <v>28</v>
      </c>
      <c r="E1631" s="38" t="s">
        <v>4011</v>
      </c>
      <c r="F1631" s="40"/>
      <c r="G1631" s="40"/>
    </row>
    <row r="1632">
      <c r="A1632" s="37" t="s">
        <v>5791</v>
      </c>
      <c r="B1632" s="40" t="str">
        <f t="shared" si="1"/>
        <v>[835]</v>
      </c>
      <c r="C1632" s="38" t="str">
        <f t="shared" si="2"/>
        <v/>
      </c>
      <c r="D1632" s="38" t="s">
        <v>5791</v>
      </c>
      <c r="E1632" s="38" t="s">
        <v>28</v>
      </c>
      <c r="F1632" s="40"/>
      <c r="G1632" s="40"/>
    </row>
    <row r="1633">
      <c r="A1633" s="37" t="s">
        <v>5304</v>
      </c>
      <c r="B1633" s="38" t="str">
        <f t="shared" si="1"/>
        <v/>
      </c>
      <c r="C1633" s="40" t="str">
        <f t="shared" si="2"/>
        <v>New World - Musketeers</v>
      </c>
      <c r="D1633" s="38" t="s">
        <v>28</v>
      </c>
      <c r="E1633" s="38" t="s">
        <v>5304</v>
      </c>
      <c r="F1633" s="40"/>
      <c r="G1633" s="40"/>
    </row>
    <row r="1634">
      <c r="A1634" s="37" t="s">
        <v>5792</v>
      </c>
      <c r="B1634" s="40" t="str">
        <f t="shared" si="1"/>
        <v>[836]</v>
      </c>
      <c r="C1634" s="38" t="str">
        <f t="shared" si="2"/>
        <v/>
      </c>
      <c r="D1634" s="38" t="s">
        <v>5792</v>
      </c>
      <c r="E1634" s="38" t="s">
        <v>28</v>
      </c>
      <c r="F1634" s="40"/>
      <c r="G1634" s="40"/>
    </row>
    <row r="1635">
      <c r="A1635" s="37" t="s">
        <v>5307</v>
      </c>
      <c r="B1635" s="38" t="str">
        <f t="shared" si="1"/>
        <v/>
      </c>
      <c r="C1635" s="40" t="str">
        <f t="shared" si="2"/>
        <v>New World - Genies</v>
      </c>
      <c r="D1635" s="38" t="s">
        <v>28</v>
      </c>
      <c r="E1635" s="38" t="s">
        <v>5307</v>
      </c>
      <c r="F1635" s="40"/>
      <c r="G1635" s="40"/>
    </row>
    <row r="1636">
      <c r="A1636" s="37" t="s">
        <v>5793</v>
      </c>
      <c r="B1636" s="40" t="str">
        <f t="shared" si="1"/>
        <v>[837]</v>
      </c>
      <c r="C1636" s="38" t="str">
        <f t="shared" si="2"/>
        <v/>
      </c>
      <c r="D1636" s="38" t="s">
        <v>5793</v>
      </c>
      <c r="E1636" s="38" t="s">
        <v>28</v>
      </c>
      <c r="F1636" s="40"/>
      <c r="G1636" s="40"/>
    </row>
    <row r="1637">
      <c r="A1637" s="37" t="s">
        <v>5307</v>
      </c>
      <c r="B1637" s="38" t="str">
        <f t="shared" si="1"/>
        <v/>
      </c>
      <c r="C1637" s="40" t="str">
        <f t="shared" si="2"/>
        <v>New World - Genies</v>
      </c>
      <c r="D1637" s="38" t="s">
        <v>28</v>
      </c>
      <c r="E1637" s="38" t="s">
        <v>5307</v>
      </c>
      <c r="F1637" s="40"/>
      <c r="G1637" s="40"/>
    </row>
    <row r="1638">
      <c r="A1638" s="37" t="s">
        <v>5794</v>
      </c>
      <c r="B1638" s="40" t="str">
        <f t="shared" si="1"/>
        <v>[838]</v>
      </c>
      <c r="C1638" s="38" t="str">
        <f t="shared" si="2"/>
        <v/>
      </c>
      <c r="D1638" s="38" t="s">
        <v>5794</v>
      </c>
      <c r="E1638" s="38" t="s">
        <v>28</v>
      </c>
      <c r="F1638" s="40"/>
      <c r="G1638" s="40"/>
    </row>
    <row r="1639">
      <c r="A1639" s="37" t="s">
        <v>5311</v>
      </c>
      <c r="B1639" s="38" t="str">
        <f t="shared" si="1"/>
        <v/>
      </c>
      <c r="C1639" s="40" t="str">
        <f t="shared" si="2"/>
        <v>New World - Deepwoods</v>
      </c>
      <c r="D1639" s="38" t="s">
        <v>28</v>
      </c>
      <c r="E1639" s="38" t="s">
        <v>5311</v>
      </c>
      <c r="F1639" s="40"/>
      <c r="G1639" s="40"/>
    </row>
    <row r="1640">
      <c r="A1640" s="37" t="s">
        <v>5795</v>
      </c>
      <c r="B1640" s="40" t="str">
        <f t="shared" si="1"/>
        <v>[839]</v>
      </c>
      <c r="C1640" s="38" t="str">
        <f t="shared" si="2"/>
        <v/>
      </c>
      <c r="D1640" s="38" t="s">
        <v>5795</v>
      </c>
      <c r="E1640" s="38" t="s">
        <v>28</v>
      </c>
      <c r="F1640" s="40"/>
      <c r="G1640" s="40"/>
    </row>
    <row r="1641">
      <c r="A1641" s="37" t="s">
        <v>5304</v>
      </c>
      <c r="B1641" s="38" t="str">
        <f t="shared" si="1"/>
        <v/>
      </c>
      <c r="C1641" s="40" t="str">
        <f t="shared" si="2"/>
        <v>New World - Musketeers</v>
      </c>
      <c r="D1641" s="38" t="s">
        <v>28</v>
      </c>
      <c r="E1641" s="38" t="s">
        <v>5304</v>
      </c>
      <c r="F1641" s="40"/>
      <c r="G1641" s="40"/>
    </row>
    <row r="1642">
      <c r="A1642" s="37" t="s">
        <v>5796</v>
      </c>
      <c r="B1642" s="40" t="str">
        <f t="shared" si="1"/>
        <v>[840]</v>
      </c>
      <c r="C1642" s="38" t="str">
        <f t="shared" si="2"/>
        <v/>
      </c>
      <c r="D1642" s="38" t="s">
        <v>5796</v>
      </c>
      <c r="E1642" s="38" t="s">
        <v>28</v>
      </c>
      <c r="F1642" s="40"/>
      <c r="G1642" s="40"/>
    </row>
    <row r="1643">
      <c r="A1643" s="37" t="s">
        <v>1299</v>
      </c>
      <c r="B1643" s="38" t="str">
        <f t="shared" si="1"/>
        <v/>
      </c>
      <c r="C1643" s="40" t="str">
        <f t="shared" si="2"/>
        <v>Chrysolia Deepwoods</v>
      </c>
      <c r="D1643" s="38" t="s">
        <v>28</v>
      </c>
      <c r="E1643" s="38" t="s">
        <v>1299</v>
      </c>
      <c r="F1643" s="40"/>
      <c r="G1643" s="40"/>
    </row>
    <row r="1644">
      <c r="A1644" s="37" t="s">
        <v>5797</v>
      </c>
      <c r="B1644" s="40" t="str">
        <f t="shared" si="1"/>
        <v>[841]</v>
      </c>
      <c r="C1644" s="38" t="str">
        <f t="shared" si="2"/>
        <v/>
      </c>
      <c r="D1644" s="38" t="s">
        <v>5797</v>
      </c>
      <c r="E1644" s="38" t="s">
        <v>28</v>
      </c>
      <c r="F1644" s="40"/>
      <c r="G1644" s="40"/>
    </row>
    <row r="1645">
      <c r="A1645" s="37" t="s">
        <v>1338</v>
      </c>
      <c r="B1645" s="38" t="str">
        <f t="shared" si="1"/>
        <v/>
      </c>
      <c r="C1645" s="40" t="str">
        <f t="shared" si="2"/>
        <v>Twilight Desert</v>
      </c>
      <c r="D1645" s="38" t="s">
        <v>28</v>
      </c>
      <c r="E1645" s="38" t="s">
        <v>1338</v>
      </c>
      <c r="F1645" s="40"/>
      <c r="G1645" s="40"/>
    </row>
    <row r="1646">
      <c r="A1646" s="37" t="s">
        <v>5798</v>
      </c>
      <c r="B1646" s="40" t="str">
        <f t="shared" si="1"/>
        <v>[843]</v>
      </c>
      <c r="C1646" s="38" t="str">
        <f t="shared" si="2"/>
        <v/>
      </c>
      <c r="D1646" s="38" t="s">
        <v>5798</v>
      </c>
      <c r="E1646" s="38" t="s">
        <v>28</v>
      </c>
      <c r="F1646" s="40"/>
      <c r="G1646" s="40"/>
    </row>
    <row r="1647">
      <c r="A1647" s="37" t="s">
        <v>5269</v>
      </c>
      <c r="B1647" s="38" t="str">
        <f t="shared" si="1"/>
        <v/>
      </c>
      <c r="C1647" s="40" t="str">
        <f t="shared" si="2"/>
        <v>Charous Hall</v>
      </c>
      <c r="D1647" s="38" t="s">
        <v>28</v>
      </c>
      <c r="E1647" s="38" t="s">
        <v>5269</v>
      </c>
      <c r="F1647" s="40"/>
      <c r="G1647" s="40"/>
    </row>
    <row r="1648">
      <c r="A1648" s="37" t="s">
        <v>5799</v>
      </c>
      <c r="B1648" s="40" t="str">
        <f t="shared" si="1"/>
        <v>[844]</v>
      </c>
      <c r="C1648" s="38" t="str">
        <f t="shared" si="2"/>
        <v/>
      </c>
      <c r="D1648" s="38" t="s">
        <v>5799</v>
      </c>
      <c r="E1648" s="38" t="s">
        <v>28</v>
      </c>
      <c r="F1648" s="40"/>
      <c r="G1648" s="40"/>
    </row>
    <row r="1649">
      <c r="A1649" s="37" t="s">
        <v>5319</v>
      </c>
      <c r="B1649" s="38" t="str">
        <f t="shared" si="1"/>
        <v/>
      </c>
      <c r="C1649" s="40" t="str">
        <f t="shared" si="2"/>
        <v>Vacant Past - Taube's Home</v>
      </c>
      <c r="D1649" s="38" t="s">
        <v>28</v>
      </c>
      <c r="E1649" s="38" t="s">
        <v>5319</v>
      </c>
      <c r="F1649" s="40"/>
      <c r="G1649" s="40"/>
    </row>
    <row r="1650">
      <c r="A1650" s="37" t="s">
        <v>5800</v>
      </c>
      <c r="B1650" s="40" t="str">
        <f t="shared" si="1"/>
        <v>[845]</v>
      </c>
      <c r="C1650" s="38" t="str">
        <f t="shared" si="2"/>
        <v/>
      </c>
      <c r="D1650" s="38" t="s">
        <v>5800</v>
      </c>
      <c r="E1650" s="38" t="s">
        <v>28</v>
      </c>
      <c r="F1650" s="40"/>
      <c r="G1650" s="40"/>
    </row>
    <row r="1651">
      <c r="A1651" s="37" t="s">
        <v>5322</v>
      </c>
      <c r="B1651" s="38" t="str">
        <f t="shared" si="1"/>
        <v/>
      </c>
      <c r="C1651" s="40" t="str">
        <f t="shared" si="2"/>
        <v>Charous Hall - Future Champion Room</v>
      </c>
      <c r="D1651" s="38" t="s">
        <v>28</v>
      </c>
      <c r="E1651" s="38" t="s">
        <v>5322</v>
      </c>
      <c r="F1651" s="40"/>
      <c r="G1651" s="40"/>
    </row>
    <row r="1652">
      <c r="A1652" s="37" t="s">
        <v>5801</v>
      </c>
      <c r="B1652" s="40" t="str">
        <f t="shared" si="1"/>
        <v>[846]</v>
      </c>
      <c r="C1652" s="38" t="str">
        <f t="shared" si="2"/>
        <v/>
      </c>
      <c r="D1652" s="38" t="s">
        <v>5801</v>
      </c>
      <c r="E1652" s="38" t="s">
        <v>28</v>
      </c>
      <c r="F1652" s="40"/>
      <c r="G1652" s="40"/>
    </row>
    <row r="1653">
      <c r="A1653" s="37" t="s">
        <v>5324</v>
      </c>
      <c r="B1653" s="38" t="str">
        <f t="shared" si="1"/>
        <v/>
      </c>
      <c r="C1653" s="40" t="str">
        <f t="shared" si="2"/>
        <v>Twilight Factory</v>
      </c>
      <c r="D1653" s="38" t="s">
        <v>28</v>
      </c>
      <c r="E1653" s="38" t="s">
        <v>5324</v>
      </c>
      <c r="F1653" s="40"/>
      <c r="G1653" s="40"/>
    </row>
    <row r="1654">
      <c r="A1654" s="37" t="s">
        <v>5802</v>
      </c>
      <c r="B1654" s="40" t="str">
        <f t="shared" si="1"/>
        <v>[847]</v>
      </c>
      <c r="C1654" s="38" t="str">
        <f t="shared" si="2"/>
        <v/>
      </c>
      <c r="D1654" s="38" t="s">
        <v>5802</v>
      </c>
      <c r="E1654" s="38" t="s">
        <v>28</v>
      </c>
      <c r="F1654" s="40"/>
      <c r="G1654" s="40"/>
    </row>
    <row r="1655">
      <c r="A1655" s="37" t="s">
        <v>5327</v>
      </c>
      <c r="B1655" s="38" t="str">
        <f t="shared" si="1"/>
        <v/>
      </c>
      <c r="C1655" s="40" t="str">
        <f t="shared" si="2"/>
        <v>New World - Zeraora</v>
      </c>
      <c r="D1655" s="38" t="s">
        <v>28</v>
      </c>
      <c r="E1655" s="38" t="s">
        <v>5327</v>
      </c>
      <c r="F1655" s="40"/>
      <c r="G1655" s="40"/>
    </row>
    <row r="1656">
      <c r="A1656" s="37" t="s">
        <v>5803</v>
      </c>
      <c r="B1656" s="40" t="str">
        <f t="shared" si="1"/>
        <v>[848]</v>
      </c>
      <c r="C1656" s="38" t="str">
        <f t="shared" si="2"/>
        <v/>
      </c>
      <c r="D1656" s="38" t="s">
        <v>5803</v>
      </c>
      <c r="E1656" s="38" t="s">
        <v>28</v>
      </c>
      <c r="F1656" s="40"/>
      <c r="G1656" s="40"/>
    </row>
    <row r="1657">
      <c r="A1657" s="37" t="s">
        <v>1482</v>
      </c>
      <c r="B1657" s="38" t="str">
        <f t="shared" si="1"/>
        <v/>
      </c>
      <c r="C1657" s="40" t="str">
        <f t="shared" si="2"/>
        <v>Manyworld Forest</v>
      </c>
      <c r="D1657" s="38" t="s">
        <v>28</v>
      </c>
      <c r="E1657" s="38" t="s">
        <v>1482</v>
      </c>
      <c r="F1657" s="40"/>
      <c r="G1657" s="40"/>
    </row>
    <row r="1658">
      <c r="A1658" s="37" t="s">
        <v>5804</v>
      </c>
      <c r="B1658" s="40" t="str">
        <f t="shared" si="1"/>
        <v>[849]</v>
      </c>
      <c r="C1658" s="38" t="str">
        <f t="shared" si="2"/>
        <v/>
      </c>
      <c r="D1658" s="38" t="s">
        <v>5804</v>
      </c>
      <c r="E1658" s="38" t="s">
        <v>28</v>
      </c>
      <c r="F1658" s="40"/>
      <c r="G1658" s="40"/>
    </row>
    <row r="1659">
      <c r="A1659" s="37" t="s">
        <v>1347</v>
      </c>
      <c r="B1659" s="38" t="str">
        <f t="shared" si="1"/>
        <v/>
      </c>
      <c r="C1659" s="40" t="str">
        <f t="shared" si="2"/>
        <v>Aegir Cave</v>
      </c>
      <c r="D1659" s="38" t="s">
        <v>28</v>
      </c>
      <c r="E1659" s="38" t="s">
        <v>1347</v>
      </c>
      <c r="F1659" s="40"/>
      <c r="G1659" s="40"/>
    </row>
    <row r="1660">
      <c r="A1660" s="37" t="s">
        <v>5805</v>
      </c>
      <c r="B1660" s="40" t="str">
        <f t="shared" si="1"/>
        <v>[850]</v>
      </c>
      <c r="C1660" s="38" t="str">
        <f t="shared" si="2"/>
        <v/>
      </c>
      <c r="D1660" s="38" t="s">
        <v>5805</v>
      </c>
      <c r="E1660" s="38" t="s">
        <v>28</v>
      </c>
      <c r="F1660" s="40"/>
      <c r="G1660" s="40"/>
    </row>
    <row r="1661">
      <c r="A1661" s="37" t="s">
        <v>1347</v>
      </c>
      <c r="B1661" s="38" t="str">
        <f t="shared" si="1"/>
        <v/>
      </c>
      <c r="C1661" s="40" t="str">
        <f t="shared" si="2"/>
        <v>Aegir Cave</v>
      </c>
      <c r="D1661" s="38" t="s">
        <v>28</v>
      </c>
      <c r="E1661" s="38" t="s">
        <v>1347</v>
      </c>
      <c r="F1661" s="40"/>
      <c r="G1661" s="40"/>
    </row>
    <row r="1662">
      <c r="A1662" s="37" t="s">
        <v>5806</v>
      </c>
      <c r="B1662" s="40" t="str">
        <f t="shared" si="1"/>
        <v>[851]</v>
      </c>
      <c r="C1662" s="38" t="str">
        <f t="shared" si="2"/>
        <v/>
      </c>
      <c r="D1662" s="38" t="s">
        <v>5806</v>
      </c>
      <c r="E1662" s="38" t="s">
        <v>28</v>
      </c>
      <c r="F1662" s="40"/>
      <c r="G1662" s="40"/>
    </row>
    <row r="1663">
      <c r="A1663" s="37" t="s">
        <v>1347</v>
      </c>
      <c r="B1663" s="38" t="str">
        <f t="shared" si="1"/>
        <v/>
      </c>
      <c r="C1663" s="40" t="str">
        <f t="shared" si="2"/>
        <v>Aegir Cave</v>
      </c>
      <c r="D1663" s="38" t="s">
        <v>28</v>
      </c>
      <c r="E1663" s="38" t="s">
        <v>1347</v>
      </c>
      <c r="F1663" s="40"/>
      <c r="G1663" s="40"/>
    </row>
    <row r="1664">
      <c r="A1664" s="37" t="s">
        <v>5807</v>
      </c>
      <c r="B1664" s="40" t="str">
        <f t="shared" si="1"/>
        <v>[852]</v>
      </c>
      <c r="C1664" s="38" t="str">
        <f t="shared" si="2"/>
        <v/>
      </c>
      <c r="D1664" s="38" t="s">
        <v>5807</v>
      </c>
      <c r="E1664" s="38" t="s">
        <v>28</v>
      </c>
      <c r="F1664" s="40"/>
      <c r="G1664" s="40"/>
    </row>
    <row r="1665">
      <c r="A1665" s="37" t="s">
        <v>1937</v>
      </c>
      <c r="B1665" s="38" t="str">
        <f t="shared" si="1"/>
        <v/>
      </c>
      <c r="C1665" s="40" t="str">
        <f t="shared" si="2"/>
        <v>New World - Victini</v>
      </c>
      <c r="D1665" s="38" t="s">
        <v>28</v>
      </c>
      <c r="E1665" s="38" t="s">
        <v>1937</v>
      </c>
      <c r="F1665" s="40"/>
      <c r="G1665" s="40"/>
    </row>
    <row r="1666">
      <c r="A1666" s="37" t="s">
        <v>5808</v>
      </c>
      <c r="B1666" s="40" t="str">
        <f t="shared" si="1"/>
        <v>[853]</v>
      </c>
      <c r="C1666" s="38" t="str">
        <f t="shared" si="2"/>
        <v/>
      </c>
      <c r="D1666" s="38" t="s">
        <v>5808</v>
      </c>
      <c r="E1666" s="38" t="s">
        <v>28</v>
      </c>
      <c r="F1666" s="40"/>
      <c r="G1666" s="40"/>
    </row>
    <row r="1667">
      <c r="A1667" s="37" t="s">
        <v>5337</v>
      </c>
      <c r="B1667" s="38" t="str">
        <f t="shared" si="1"/>
        <v/>
      </c>
      <c r="C1667" s="40" t="str">
        <f t="shared" si="2"/>
        <v>New World - Jirachi</v>
      </c>
      <c r="D1667" s="38" t="s">
        <v>28</v>
      </c>
      <c r="E1667" s="38" t="s">
        <v>5337</v>
      </c>
      <c r="F1667" s="40"/>
      <c r="G1667" s="40"/>
    </row>
    <row r="1668">
      <c r="A1668" s="37" t="s">
        <v>5809</v>
      </c>
      <c r="B1668" s="40" t="str">
        <f t="shared" si="1"/>
        <v>[854]</v>
      </c>
      <c r="C1668" s="38" t="str">
        <f t="shared" si="2"/>
        <v/>
      </c>
      <c r="D1668" s="38" t="s">
        <v>5809</v>
      </c>
      <c r="E1668" s="38" t="s">
        <v>28</v>
      </c>
      <c r="F1668" s="40"/>
      <c r="G1668" s="40"/>
    </row>
    <row r="1669">
      <c r="A1669" s="37" t="s">
        <v>5339</v>
      </c>
      <c r="B1669" s="38" t="str">
        <f t="shared" si="1"/>
        <v/>
      </c>
      <c r="C1669" s="40" t="str">
        <f t="shared" si="2"/>
        <v>Not Truly For Children</v>
      </c>
      <c r="D1669" s="38" t="s">
        <v>28</v>
      </c>
      <c r="E1669" s="38" t="s">
        <v>5339</v>
      </c>
      <c r="F1669" s="40"/>
      <c r="G1669" s="40"/>
    </row>
    <row r="1670">
      <c r="A1670" s="37" t="s">
        <v>5810</v>
      </c>
      <c r="B1670" s="40" t="str">
        <f t="shared" si="1"/>
        <v>[855]</v>
      </c>
      <c r="C1670" s="38" t="str">
        <f t="shared" si="2"/>
        <v/>
      </c>
      <c r="D1670" s="38" t="s">
        <v>5810</v>
      </c>
      <c r="E1670" s="38" t="s">
        <v>28</v>
      </c>
      <c r="F1670" s="40"/>
      <c r="G1670" s="40"/>
    </row>
    <row r="1671">
      <c r="A1671" s="37" t="s">
        <v>1374</v>
      </c>
      <c r="B1671" s="38" t="str">
        <f t="shared" si="1"/>
        <v/>
      </c>
      <c r="C1671" s="40" t="str">
        <f t="shared" si="2"/>
        <v>Tabula Rasa</v>
      </c>
      <c r="D1671" s="38" t="s">
        <v>28</v>
      </c>
      <c r="E1671" s="38" t="s">
        <v>1374</v>
      </c>
      <c r="F1671" s="40"/>
      <c r="G1671" s="40"/>
    </row>
    <row r="1672">
      <c r="A1672" s="37" t="s">
        <v>5811</v>
      </c>
      <c r="B1672" s="40" t="str">
        <f t="shared" si="1"/>
        <v>[856]</v>
      </c>
      <c r="C1672" s="38" t="str">
        <f t="shared" si="2"/>
        <v/>
      </c>
      <c r="D1672" s="38" t="s">
        <v>5811</v>
      </c>
      <c r="E1672" s="38" t="s">
        <v>28</v>
      </c>
      <c r="F1672" s="40"/>
      <c r="G1672" s="40"/>
    </row>
    <row r="1673">
      <c r="A1673" s="37" t="s">
        <v>1353</v>
      </c>
      <c r="B1673" s="38" t="str">
        <f t="shared" si="1"/>
        <v/>
      </c>
      <c r="C1673" s="40" t="str">
        <f t="shared" si="2"/>
        <v>Unexplored Territory</v>
      </c>
      <c r="D1673" s="38" t="s">
        <v>28</v>
      </c>
      <c r="E1673" s="38" t="s">
        <v>1353</v>
      </c>
      <c r="F1673" s="40"/>
      <c r="G1673" s="40"/>
    </row>
    <row r="1674">
      <c r="A1674" s="37" t="s">
        <v>5812</v>
      </c>
      <c r="B1674" s="40" t="str">
        <f t="shared" si="1"/>
        <v>[857]</v>
      </c>
      <c r="C1674" s="38" t="str">
        <f t="shared" si="2"/>
        <v/>
      </c>
      <c r="D1674" s="38" t="s">
        <v>5812</v>
      </c>
      <c r="E1674" s="38" t="s">
        <v>28</v>
      </c>
      <c r="F1674" s="40"/>
      <c r="G1674" s="40"/>
    </row>
    <row r="1675">
      <c r="A1675" s="37" t="s">
        <v>1353</v>
      </c>
      <c r="B1675" s="38" t="str">
        <f t="shared" si="1"/>
        <v/>
      </c>
      <c r="C1675" s="40" t="str">
        <f t="shared" si="2"/>
        <v>Unexplored Territory</v>
      </c>
      <c r="D1675" s="38" t="s">
        <v>28</v>
      </c>
      <c r="E1675" s="38" t="s">
        <v>1353</v>
      </c>
      <c r="F1675" s="40"/>
      <c r="G1675" s="40"/>
    </row>
    <row r="1676">
      <c r="A1676" s="37" t="s">
        <v>5813</v>
      </c>
      <c r="B1676" s="40" t="str">
        <f t="shared" si="1"/>
        <v>[859]</v>
      </c>
      <c r="C1676" s="38" t="str">
        <f t="shared" si="2"/>
        <v/>
      </c>
      <c r="D1676" s="38" t="s">
        <v>5813</v>
      </c>
      <c r="E1676" s="38" t="s">
        <v>28</v>
      </c>
      <c r="F1676" s="40"/>
      <c r="G1676" s="40"/>
    </row>
    <row r="1677">
      <c r="A1677" s="37" t="s">
        <v>1353</v>
      </c>
      <c r="B1677" s="38" t="str">
        <f t="shared" si="1"/>
        <v/>
      </c>
      <c r="C1677" s="40" t="str">
        <f t="shared" si="2"/>
        <v>Unexplored Territory</v>
      </c>
      <c r="D1677" s="38" t="s">
        <v>28</v>
      </c>
      <c r="E1677" s="38" t="s">
        <v>1353</v>
      </c>
      <c r="F1677" s="40"/>
      <c r="G1677" s="40"/>
    </row>
    <row r="1678">
      <c r="A1678" s="37" t="s">
        <v>5814</v>
      </c>
      <c r="B1678" s="40" t="str">
        <f t="shared" si="1"/>
        <v>[860]</v>
      </c>
      <c r="C1678" s="38" t="str">
        <f t="shared" si="2"/>
        <v/>
      </c>
      <c r="D1678" s="38" t="s">
        <v>5814</v>
      </c>
      <c r="E1678" s="38" t="s">
        <v>28</v>
      </c>
      <c r="F1678" s="40"/>
      <c r="G1678" s="40"/>
    </row>
    <row r="1679">
      <c r="A1679" s="37" t="s">
        <v>1365</v>
      </c>
      <c r="B1679" s="38" t="str">
        <f t="shared" si="1"/>
        <v/>
      </c>
      <c r="C1679" s="40" t="str">
        <f t="shared" si="2"/>
        <v>Aegir Cave Depths</v>
      </c>
      <c r="D1679" s="38" t="s">
        <v>28</v>
      </c>
      <c r="E1679" s="38" t="s">
        <v>1365</v>
      </c>
      <c r="F1679" s="40"/>
      <c r="G1679" s="40"/>
    </row>
    <row r="1680">
      <c r="A1680" s="37" t="s">
        <v>5815</v>
      </c>
      <c r="B1680" s="40" t="str">
        <f t="shared" si="1"/>
        <v>[861]</v>
      </c>
      <c r="C1680" s="38" t="str">
        <f t="shared" si="2"/>
        <v/>
      </c>
      <c r="D1680" s="38" t="s">
        <v>5815</v>
      </c>
      <c r="E1680" s="38" t="s">
        <v>28</v>
      </c>
      <c r="F1680" s="40"/>
      <c r="G1680" s="40"/>
    </row>
    <row r="1681">
      <c r="A1681" s="37" t="s">
        <v>5349</v>
      </c>
      <c r="B1681" s="38" t="str">
        <f t="shared" si="1"/>
        <v/>
      </c>
      <c r="C1681" s="40" t="str">
        <f t="shared" si="2"/>
        <v>Tourmaline Desert - Manaphy Entrance</v>
      </c>
      <c r="D1681" s="38" t="s">
        <v>28</v>
      </c>
      <c r="E1681" s="38" t="s">
        <v>5349</v>
      </c>
      <c r="F1681" s="40"/>
      <c r="G1681" s="40"/>
    </row>
    <row r="1682">
      <c r="A1682" s="37" t="s">
        <v>5816</v>
      </c>
      <c r="B1682" s="40" t="str">
        <f t="shared" si="1"/>
        <v>[862]</v>
      </c>
      <c r="C1682" s="38" t="str">
        <f t="shared" si="2"/>
        <v/>
      </c>
      <c r="D1682" s="38" t="s">
        <v>5816</v>
      </c>
      <c r="E1682" s="38" t="s">
        <v>28</v>
      </c>
      <c r="F1682" s="40"/>
      <c r="G1682" s="40"/>
    </row>
    <row r="1683">
      <c r="A1683" s="37" t="s">
        <v>5349</v>
      </c>
      <c r="B1683" s="38" t="str">
        <f t="shared" si="1"/>
        <v/>
      </c>
      <c r="C1683" s="40" t="str">
        <f t="shared" si="2"/>
        <v>Tourmaline Desert - Manaphy Entrance</v>
      </c>
      <c r="D1683" s="38" t="s">
        <v>28</v>
      </c>
      <c r="E1683" s="38" t="s">
        <v>5349</v>
      </c>
      <c r="F1683" s="40"/>
      <c r="G1683" s="40"/>
    </row>
    <row r="1684">
      <c r="A1684" s="37" t="s">
        <v>5817</v>
      </c>
      <c r="B1684" s="40" t="str">
        <f t="shared" si="1"/>
        <v>[863]</v>
      </c>
      <c r="C1684" s="38" t="str">
        <f t="shared" si="2"/>
        <v/>
      </c>
      <c r="D1684" s="38" t="s">
        <v>5817</v>
      </c>
      <c r="E1684" s="38" t="s">
        <v>28</v>
      </c>
      <c r="F1684" s="40"/>
      <c r="G1684" s="40"/>
    </row>
    <row r="1685">
      <c r="A1685" s="37" t="s">
        <v>5349</v>
      </c>
      <c r="B1685" s="38" t="str">
        <f t="shared" si="1"/>
        <v/>
      </c>
      <c r="C1685" s="40" t="str">
        <f t="shared" si="2"/>
        <v>Tourmaline Desert - Manaphy Entrance</v>
      </c>
      <c r="D1685" s="38" t="s">
        <v>28</v>
      </c>
      <c r="E1685" s="38" t="s">
        <v>5349</v>
      </c>
      <c r="F1685" s="40"/>
      <c r="G1685" s="40"/>
    </row>
    <row r="1686">
      <c r="A1686" s="37" t="s">
        <v>5818</v>
      </c>
      <c r="B1686" s="40" t="str">
        <f t="shared" si="1"/>
        <v>[864]</v>
      </c>
      <c r="C1686" s="38" t="str">
        <f t="shared" si="2"/>
        <v/>
      </c>
      <c r="D1686" s="38" t="s">
        <v>5818</v>
      </c>
      <c r="E1686" s="38" t="s">
        <v>28</v>
      </c>
      <c r="F1686" s="40"/>
      <c r="G1686" s="40"/>
    </row>
    <row r="1687">
      <c r="A1687" s="37" t="s">
        <v>2270</v>
      </c>
      <c r="B1687" s="38" t="str">
        <f t="shared" si="1"/>
        <v/>
      </c>
      <c r="C1687" s="40" t="str">
        <f t="shared" si="2"/>
        <v>REMOVED</v>
      </c>
      <c r="D1687" s="38" t="s">
        <v>28</v>
      </c>
      <c r="E1687" s="38" t="s">
        <v>2270</v>
      </c>
      <c r="F1687" s="40"/>
      <c r="G1687" s="40"/>
    </row>
    <row r="1688">
      <c r="A1688" s="37" t="s">
        <v>5819</v>
      </c>
      <c r="B1688" s="40" t="str">
        <f t="shared" si="1"/>
        <v>[865]</v>
      </c>
      <c r="C1688" s="38" t="str">
        <f t="shared" si="2"/>
        <v/>
      </c>
      <c r="D1688" s="38" t="s">
        <v>5819</v>
      </c>
      <c r="E1688" s="38" t="s">
        <v>28</v>
      </c>
      <c r="F1688" s="40"/>
      <c r="G1688" s="40"/>
    </row>
    <row r="1689">
      <c r="A1689" s="37" t="s">
        <v>5356</v>
      </c>
      <c r="B1689" s="38" t="str">
        <f t="shared" si="1"/>
        <v/>
      </c>
      <c r="C1689" s="40" t="str">
        <f t="shared" si="2"/>
        <v>New World - Diancie</v>
      </c>
      <c r="D1689" s="38" t="s">
        <v>28</v>
      </c>
      <c r="E1689" s="38" t="s">
        <v>5356</v>
      </c>
      <c r="F1689" s="40"/>
      <c r="G1689" s="40"/>
    </row>
    <row r="1690">
      <c r="A1690" s="37" t="s">
        <v>5820</v>
      </c>
      <c r="B1690" s="40" t="str">
        <f t="shared" si="1"/>
        <v>[866]</v>
      </c>
      <c r="C1690" s="38" t="str">
        <f t="shared" si="2"/>
        <v/>
      </c>
      <c r="D1690" s="38" t="s">
        <v>5820</v>
      </c>
      <c r="E1690" s="38" t="s">
        <v>28</v>
      </c>
      <c r="F1690" s="40"/>
      <c r="G1690" s="40"/>
    </row>
    <row r="1691">
      <c r="A1691" s="37" t="s">
        <v>3923</v>
      </c>
      <c r="B1691" s="38" t="str">
        <f t="shared" si="1"/>
        <v/>
      </c>
      <c r="C1691" s="40" t="str">
        <f t="shared" si="2"/>
        <v>New World - Hoopa</v>
      </c>
      <c r="D1691" s="38" t="s">
        <v>28</v>
      </c>
      <c r="E1691" s="38" t="s">
        <v>3923</v>
      </c>
      <c r="F1691" s="40"/>
      <c r="G1691" s="40"/>
    </row>
    <row r="1692">
      <c r="A1692" s="37" t="s">
        <v>5821</v>
      </c>
      <c r="B1692" s="40" t="str">
        <f t="shared" si="1"/>
        <v>[867]</v>
      </c>
      <c r="C1692" s="38" t="str">
        <f t="shared" si="2"/>
        <v/>
      </c>
      <c r="D1692" s="38" t="s">
        <v>5821</v>
      </c>
      <c r="E1692" s="38" t="s">
        <v>28</v>
      </c>
      <c r="F1692" s="40"/>
      <c r="G1692" s="40"/>
    </row>
    <row r="1693">
      <c r="A1693" s="37" t="s">
        <v>816</v>
      </c>
      <c r="B1693" s="38" t="str">
        <f t="shared" si="1"/>
        <v/>
      </c>
      <c r="C1693" s="40" t="str">
        <f t="shared" si="2"/>
        <v>Agate Circus</v>
      </c>
      <c r="D1693" s="38" t="s">
        <v>28</v>
      </c>
      <c r="E1693" s="38" t="s">
        <v>816</v>
      </c>
      <c r="F1693" s="40"/>
      <c r="G1693" s="40"/>
    </row>
    <row r="1694">
      <c r="A1694" s="37" t="s">
        <v>5822</v>
      </c>
      <c r="B1694" s="40" t="str">
        <f t="shared" si="1"/>
        <v>[868]</v>
      </c>
      <c r="C1694" s="38" t="str">
        <f t="shared" si="2"/>
        <v/>
      </c>
      <c r="D1694" s="38" t="s">
        <v>5822</v>
      </c>
      <c r="E1694" s="38" t="s">
        <v>28</v>
      </c>
      <c r="F1694" s="40"/>
      <c r="G1694" s="40"/>
    </row>
    <row r="1695">
      <c r="A1695" s="37" t="s">
        <v>5361</v>
      </c>
      <c r="B1695" s="38" t="str">
        <f t="shared" si="1"/>
        <v/>
      </c>
      <c r="C1695" s="40" t="str">
        <f t="shared" si="2"/>
        <v>Battle Wheel</v>
      </c>
      <c r="D1695" s="38" t="s">
        <v>28</v>
      </c>
      <c r="E1695" s="38" t="s">
        <v>5361</v>
      </c>
      <c r="F1695" s="40"/>
      <c r="G1695" s="40"/>
    </row>
    <row r="1696">
      <c r="A1696" s="37" t="s">
        <v>5823</v>
      </c>
      <c r="B1696" s="40" t="str">
        <f t="shared" si="1"/>
        <v>[869]</v>
      </c>
      <c r="C1696" s="38" t="str">
        <f t="shared" si="2"/>
        <v/>
      </c>
      <c r="D1696" s="38" t="s">
        <v>5823</v>
      </c>
      <c r="E1696" s="38" t="s">
        <v>28</v>
      </c>
      <c r="F1696" s="40"/>
      <c r="G1696" s="40"/>
    </row>
    <row r="1697">
      <c r="A1697" s="37" t="s">
        <v>1488</v>
      </c>
      <c r="B1697" s="38" t="str">
        <f t="shared" si="1"/>
        <v/>
      </c>
      <c r="C1697" s="40" t="str">
        <f t="shared" si="2"/>
        <v>Manyworld Pool</v>
      </c>
      <c r="D1697" s="38" t="s">
        <v>28</v>
      </c>
      <c r="E1697" s="38" t="s">
        <v>1488</v>
      </c>
      <c r="F1697" s="40"/>
      <c r="G1697" s="40"/>
    </row>
    <row r="1698">
      <c r="A1698" s="37" t="s">
        <v>5824</v>
      </c>
      <c r="B1698" s="40" t="str">
        <f t="shared" si="1"/>
        <v>[870]</v>
      </c>
      <c r="C1698" s="38" t="str">
        <f t="shared" si="2"/>
        <v/>
      </c>
      <c r="D1698" s="38" t="s">
        <v>5824</v>
      </c>
      <c r="E1698" s="38" t="s">
        <v>28</v>
      </c>
      <c r="F1698" s="40"/>
      <c r="G1698" s="40"/>
    </row>
    <row r="1699">
      <c r="A1699" s="37" t="s">
        <v>1386</v>
      </c>
      <c r="B1699" s="38" t="str">
        <f t="shared" si="1"/>
        <v/>
      </c>
      <c r="C1699" s="40" t="str">
        <f t="shared" si="2"/>
        <v>Ametrine Core</v>
      </c>
      <c r="D1699" s="38" t="s">
        <v>28</v>
      </c>
      <c r="E1699" s="38" t="s">
        <v>1386</v>
      </c>
      <c r="F1699" s="40"/>
      <c r="G1699" s="40"/>
    </row>
    <row r="1700">
      <c r="A1700" s="37" t="s">
        <v>5825</v>
      </c>
      <c r="B1700" s="40" t="str">
        <f t="shared" si="1"/>
        <v>[871]</v>
      </c>
      <c r="C1700" s="38" t="str">
        <f t="shared" si="2"/>
        <v/>
      </c>
      <c r="D1700" s="38" t="s">
        <v>5825</v>
      </c>
      <c r="E1700" s="38" t="s">
        <v>28</v>
      </c>
      <c r="F1700" s="40"/>
      <c r="G1700" s="40"/>
    </row>
    <row r="1701">
      <c r="A1701" s="37" t="s">
        <v>794</v>
      </c>
      <c r="B1701" s="38" t="str">
        <f t="shared" si="1"/>
        <v/>
      </c>
      <c r="C1701" s="40" t="str">
        <f t="shared" si="2"/>
        <v>Subseven Sanctum</v>
      </c>
      <c r="D1701" s="38" t="s">
        <v>28</v>
      </c>
      <c r="E1701" s="38" t="s">
        <v>794</v>
      </c>
      <c r="F1701" s="40"/>
      <c r="G1701" s="40"/>
    </row>
    <row r="1702">
      <c r="A1702" s="37" t="s">
        <v>5826</v>
      </c>
      <c r="B1702" s="40" t="str">
        <f t="shared" si="1"/>
        <v>[872]</v>
      </c>
      <c r="C1702" s="38" t="str">
        <f t="shared" si="2"/>
        <v/>
      </c>
      <c r="D1702" s="38" t="s">
        <v>5826</v>
      </c>
      <c r="E1702" s="38" t="s">
        <v>28</v>
      </c>
      <c r="F1702" s="40"/>
      <c r="G1702" s="40"/>
    </row>
    <row r="1703">
      <c r="A1703" s="37" t="s">
        <v>1386</v>
      </c>
      <c r="B1703" s="38" t="str">
        <f t="shared" si="1"/>
        <v/>
      </c>
      <c r="C1703" s="40" t="str">
        <f t="shared" si="2"/>
        <v>Ametrine Core</v>
      </c>
      <c r="D1703" s="38" t="s">
        <v>28</v>
      </c>
      <c r="E1703" s="38" t="s">
        <v>1386</v>
      </c>
      <c r="F1703" s="40"/>
      <c r="G1703" s="40"/>
    </row>
    <row r="1704">
      <c r="A1704" s="37" t="s">
        <v>5827</v>
      </c>
      <c r="B1704" s="40" t="str">
        <f t="shared" si="1"/>
        <v>[873]</v>
      </c>
      <c r="C1704" s="38" t="str">
        <f t="shared" si="2"/>
        <v/>
      </c>
      <c r="D1704" s="38" t="s">
        <v>5827</v>
      </c>
      <c r="E1704" s="38" t="s">
        <v>28</v>
      </c>
      <c r="F1704" s="40"/>
      <c r="G1704" s="40"/>
    </row>
    <row r="1705">
      <c r="A1705" s="37" t="s">
        <v>1386</v>
      </c>
      <c r="B1705" s="38" t="str">
        <f t="shared" si="1"/>
        <v/>
      </c>
      <c r="C1705" s="40" t="str">
        <f t="shared" si="2"/>
        <v>Ametrine Core</v>
      </c>
      <c r="D1705" s="38" t="s">
        <v>28</v>
      </c>
      <c r="E1705" s="38" t="s">
        <v>1386</v>
      </c>
      <c r="F1705" s="40"/>
      <c r="G1705" s="40"/>
    </row>
    <row r="1706">
      <c r="A1706" s="37" t="s">
        <v>5828</v>
      </c>
      <c r="B1706" s="40" t="str">
        <f t="shared" si="1"/>
        <v>[874]</v>
      </c>
      <c r="C1706" s="38" t="str">
        <f t="shared" si="2"/>
        <v/>
      </c>
      <c r="D1706" s="38" t="s">
        <v>5828</v>
      </c>
      <c r="E1706" s="38" t="s">
        <v>28</v>
      </c>
      <c r="F1706" s="40"/>
      <c r="G1706" s="40"/>
    </row>
    <row r="1707">
      <c r="A1707" s="37" t="s">
        <v>5371</v>
      </c>
      <c r="B1707" s="38" t="str">
        <f t="shared" si="1"/>
        <v/>
      </c>
      <c r="C1707" s="40" t="str">
        <f t="shared" si="2"/>
        <v>Triskeline Toybox</v>
      </c>
      <c r="D1707" s="38" t="s">
        <v>28</v>
      </c>
      <c r="E1707" s="38" t="s">
        <v>5371</v>
      </c>
      <c r="F1707" s="40"/>
      <c r="G1707" s="40"/>
    </row>
    <row r="1708">
      <c r="A1708" s="37" t="s">
        <v>5829</v>
      </c>
      <c r="B1708" s="40" t="str">
        <f t="shared" si="1"/>
        <v>[875]</v>
      </c>
      <c r="C1708" s="38" t="str">
        <f t="shared" si="2"/>
        <v/>
      </c>
      <c r="D1708" s="38" t="s">
        <v>5829</v>
      </c>
      <c r="E1708" s="38" t="s">
        <v>28</v>
      </c>
      <c r="F1708" s="40"/>
      <c r="G1708" s="40"/>
    </row>
    <row r="1709">
      <c r="A1709" s="37" t="s">
        <v>5373</v>
      </c>
      <c r="B1709" s="38" t="str">
        <f t="shared" si="1"/>
        <v/>
      </c>
      <c r="C1709" s="40" t="str">
        <f t="shared" si="2"/>
        <v>Chrysolia Deepwoods Cave</v>
      </c>
      <c r="D1709" s="38" t="s">
        <v>28</v>
      </c>
      <c r="E1709" s="38" t="s">
        <v>5373</v>
      </c>
      <c r="F1709" s="40"/>
      <c r="G1709" s="40"/>
    </row>
    <row r="1710">
      <c r="A1710" s="37" t="s">
        <v>5830</v>
      </c>
      <c r="B1710" s="40" t="str">
        <f t="shared" si="1"/>
        <v>[876]</v>
      </c>
      <c r="C1710" s="38" t="str">
        <f t="shared" si="2"/>
        <v/>
      </c>
      <c r="D1710" s="38" t="s">
        <v>5830</v>
      </c>
      <c r="E1710" s="38" t="s">
        <v>28</v>
      </c>
      <c r="F1710" s="40"/>
      <c r="G1710" s="40"/>
    </row>
    <row r="1711">
      <c r="A1711" s="37" t="s">
        <v>1421</v>
      </c>
      <c r="B1711" s="38" t="str">
        <f t="shared" si="1"/>
        <v/>
      </c>
      <c r="C1711" s="40" t="str">
        <f t="shared" si="2"/>
        <v>Cauldron of the Future</v>
      </c>
      <c r="D1711" s="38" t="s">
        <v>28</v>
      </c>
      <c r="E1711" s="38" t="s">
        <v>1421</v>
      </c>
      <c r="F1711" s="40"/>
      <c r="G1711" s="40"/>
    </row>
    <row r="1712">
      <c r="A1712" s="37" t="s">
        <v>5831</v>
      </c>
      <c r="B1712" s="40" t="str">
        <f t="shared" si="1"/>
        <v>[877]</v>
      </c>
      <c r="C1712" s="38" t="str">
        <f t="shared" si="2"/>
        <v/>
      </c>
      <c r="D1712" s="38" t="s">
        <v>5831</v>
      </c>
      <c r="E1712" s="38" t="s">
        <v>28</v>
      </c>
      <c r="F1712" s="40"/>
      <c r="G1712" s="40"/>
    </row>
    <row r="1713">
      <c r="A1713" s="37" t="s">
        <v>5377</v>
      </c>
      <c r="B1713" s="38" t="str">
        <f t="shared" si="1"/>
        <v/>
      </c>
      <c r="C1713" s="40" t="str">
        <f t="shared" si="2"/>
        <v>Neo Blacksteam Fabrication</v>
      </c>
      <c r="D1713" s="38" t="s">
        <v>28</v>
      </c>
      <c r="E1713" s="38" t="s">
        <v>5377</v>
      </c>
      <c r="F1713" s="40"/>
      <c r="G1713" s="40"/>
    </row>
    <row r="1714">
      <c r="A1714" s="37" t="s">
        <v>5832</v>
      </c>
      <c r="B1714" s="40" t="str">
        <f t="shared" si="1"/>
        <v>[878]</v>
      </c>
      <c r="C1714" s="38" t="str">
        <f t="shared" si="2"/>
        <v/>
      </c>
      <c r="D1714" s="38" t="s">
        <v>5832</v>
      </c>
      <c r="E1714" s="38" t="s">
        <v>28</v>
      </c>
      <c r="F1714" s="40"/>
      <c r="G1714" s="40"/>
    </row>
    <row r="1715">
      <c r="A1715" s="37" t="s">
        <v>1400</v>
      </c>
      <c r="B1715" s="38" t="str">
        <f t="shared" si="1"/>
        <v/>
      </c>
      <c r="C1715" s="40" t="str">
        <f t="shared" si="2"/>
        <v>Idyll of Pestilence</v>
      </c>
      <c r="D1715" s="38" t="s">
        <v>28</v>
      </c>
      <c r="E1715" s="38" t="s">
        <v>1400</v>
      </c>
      <c r="F1715" s="40"/>
      <c r="G1715" s="40"/>
    </row>
    <row r="1716">
      <c r="A1716" s="37" t="s">
        <v>5833</v>
      </c>
      <c r="B1716" s="40" t="str">
        <f t="shared" si="1"/>
        <v>[879]</v>
      </c>
      <c r="C1716" s="38" t="str">
        <f t="shared" si="2"/>
        <v/>
      </c>
      <c r="D1716" s="38" t="s">
        <v>5833</v>
      </c>
      <c r="E1716" s="38" t="s">
        <v>28</v>
      </c>
      <c r="F1716" s="40"/>
      <c r="G1716" s="40"/>
    </row>
    <row r="1717">
      <c r="A1717" s="37" t="s">
        <v>1402</v>
      </c>
      <c r="B1717" s="38" t="str">
        <f t="shared" si="1"/>
        <v/>
      </c>
      <c r="C1717" s="40" t="str">
        <f t="shared" si="2"/>
        <v>Idyll of Panaceance</v>
      </c>
      <c r="D1717" s="38" t="s">
        <v>28</v>
      </c>
      <c r="E1717" s="38" t="s">
        <v>1402</v>
      </c>
      <c r="F1717" s="40"/>
      <c r="G1717" s="40"/>
    </row>
    <row r="1718">
      <c r="A1718" s="37" t="s">
        <v>5834</v>
      </c>
      <c r="B1718" s="40" t="str">
        <f t="shared" si="1"/>
        <v>[880]</v>
      </c>
      <c r="C1718" s="38" t="str">
        <f t="shared" si="2"/>
        <v/>
      </c>
      <c r="D1718" s="38" t="s">
        <v>5834</v>
      </c>
      <c r="E1718" s="38" t="s">
        <v>28</v>
      </c>
      <c r="F1718" s="40"/>
      <c r="G1718" s="40"/>
    </row>
    <row r="1719">
      <c r="A1719" s="37" t="s">
        <v>1412</v>
      </c>
      <c r="B1719" s="38" t="str">
        <f t="shared" si="1"/>
        <v/>
      </c>
      <c r="C1719" s="40" t="str">
        <f t="shared" si="2"/>
        <v>Mirage Tower?</v>
      </c>
      <c r="D1719" s="38" t="s">
        <v>28</v>
      </c>
      <c r="E1719" s="38" t="s">
        <v>1412</v>
      </c>
      <c r="F1719" s="40"/>
      <c r="G1719" s="40"/>
    </row>
    <row r="1720">
      <c r="A1720" s="37" t="s">
        <v>5835</v>
      </c>
      <c r="B1720" s="40" t="str">
        <f t="shared" si="1"/>
        <v>[881]</v>
      </c>
      <c r="C1720" s="38" t="str">
        <f t="shared" si="2"/>
        <v/>
      </c>
      <c r="D1720" s="38" t="s">
        <v>5835</v>
      </c>
      <c r="E1720" s="38" t="s">
        <v>28</v>
      </c>
      <c r="F1720" s="40"/>
      <c r="G1720" s="40"/>
    </row>
    <row r="1721">
      <c r="A1721" s="37" t="s">
        <v>1412</v>
      </c>
      <c r="B1721" s="38" t="str">
        <f t="shared" si="1"/>
        <v/>
      </c>
      <c r="C1721" s="40" t="str">
        <f t="shared" si="2"/>
        <v>Mirage Tower?</v>
      </c>
      <c r="D1721" s="38" t="s">
        <v>28</v>
      </c>
      <c r="E1721" s="38" t="s">
        <v>1412</v>
      </c>
      <c r="F1721" s="40"/>
      <c r="G1721" s="40"/>
    </row>
    <row r="1722">
      <c r="A1722" s="37" t="s">
        <v>5836</v>
      </c>
      <c r="B1722" s="40" t="str">
        <f t="shared" si="1"/>
        <v>[882]</v>
      </c>
      <c r="C1722" s="38" t="str">
        <f t="shared" si="2"/>
        <v/>
      </c>
      <c r="D1722" s="38" t="s">
        <v>5836</v>
      </c>
      <c r="E1722" s="38" t="s">
        <v>28</v>
      </c>
      <c r="F1722" s="40"/>
      <c r="G1722" s="40"/>
    </row>
    <row r="1723">
      <c r="A1723" s="37" t="s">
        <v>1412</v>
      </c>
      <c r="B1723" s="38" t="str">
        <f t="shared" si="1"/>
        <v/>
      </c>
      <c r="C1723" s="40" t="str">
        <f t="shared" si="2"/>
        <v>Mirage Tower?</v>
      </c>
      <c r="D1723" s="38" t="s">
        <v>28</v>
      </c>
      <c r="E1723" s="38" t="s">
        <v>1412</v>
      </c>
      <c r="F1723" s="40"/>
      <c r="G1723" s="40"/>
    </row>
    <row r="1724">
      <c r="A1724" s="37" t="s">
        <v>5837</v>
      </c>
      <c r="B1724" s="40" t="str">
        <f t="shared" si="1"/>
        <v>[883]</v>
      </c>
      <c r="C1724" s="38" t="str">
        <f t="shared" si="2"/>
        <v/>
      </c>
      <c r="D1724" s="38" t="s">
        <v>5837</v>
      </c>
      <c r="E1724" s="38" t="s">
        <v>28</v>
      </c>
      <c r="F1724" s="40"/>
      <c r="G1724" s="40"/>
    </row>
    <row r="1725">
      <c r="A1725" s="37" t="s">
        <v>5384</v>
      </c>
      <c r="B1725" s="38" t="str">
        <f t="shared" si="1"/>
        <v/>
      </c>
      <c r="C1725" s="40" t="str">
        <f t="shared" si="2"/>
        <v>New World - Kyodon</v>
      </c>
      <c r="D1725" s="38" t="s">
        <v>28</v>
      </c>
      <c r="E1725" s="38" t="s">
        <v>5384</v>
      </c>
      <c r="F1725" s="40"/>
      <c r="G1725" s="40"/>
    </row>
    <row r="1726">
      <c r="A1726" s="37" t="s">
        <v>5838</v>
      </c>
      <c r="B1726" s="40" t="str">
        <f t="shared" si="1"/>
        <v>[884]</v>
      </c>
      <c r="C1726" s="38" t="str">
        <f t="shared" si="2"/>
        <v/>
      </c>
      <c r="D1726" s="38" t="s">
        <v>5838</v>
      </c>
      <c r="E1726" s="38" t="s">
        <v>28</v>
      </c>
      <c r="F1726" s="40"/>
      <c r="G1726" s="40"/>
    </row>
    <row r="1727">
      <c r="A1727" s="37" t="s">
        <v>5387</v>
      </c>
      <c r="B1727" s="38" t="str">
        <f t="shared" si="1"/>
        <v/>
      </c>
      <c r="C1727" s="40" t="str">
        <f t="shared" si="2"/>
        <v>New World Crash - Deoxys</v>
      </c>
      <c r="D1727" s="38" t="s">
        <v>28</v>
      </c>
      <c r="E1727" s="38" t="s">
        <v>5387</v>
      </c>
      <c r="F1727" s="40"/>
      <c r="G1727" s="40"/>
    </row>
    <row r="1728">
      <c r="A1728" s="37" t="s">
        <v>5839</v>
      </c>
      <c r="B1728" s="40" t="str">
        <f t="shared" si="1"/>
        <v>[885]</v>
      </c>
      <c r="C1728" s="38" t="str">
        <f t="shared" si="2"/>
        <v/>
      </c>
      <c r="D1728" s="38" t="s">
        <v>5839</v>
      </c>
      <c r="E1728" s="38" t="s">
        <v>28</v>
      </c>
      <c r="F1728" s="40"/>
      <c r="G1728" s="40"/>
    </row>
    <row r="1729">
      <c r="A1729" s="37" t="s">
        <v>5389</v>
      </c>
      <c r="B1729" s="38" t="str">
        <f t="shared" si="1"/>
        <v/>
      </c>
      <c r="C1729" s="40" t="str">
        <f t="shared" si="2"/>
        <v>Jasper Ward Gym</v>
      </c>
      <c r="D1729" s="38" t="s">
        <v>28</v>
      </c>
      <c r="E1729" s="38" t="s">
        <v>5389</v>
      </c>
      <c r="F1729" s="40"/>
      <c r="G1729" s="40"/>
    </row>
    <row r="1730">
      <c r="A1730" s="37" t="s">
        <v>5840</v>
      </c>
      <c r="B1730" s="40" t="str">
        <f t="shared" si="1"/>
        <v>[886]</v>
      </c>
      <c r="C1730" s="38" t="str">
        <f t="shared" si="2"/>
        <v/>
      </c>
      <c r="D1730" s="38" t="s">
        <v>5840</v>
      </c>
      <c r="E1730" s="38" t="s">
        <v>28</v>
      </c>
      <c r="F1730" s="40"/>
      <c r="G1730" s="40"/>
    </row>
    <row r="1731">
      <c r="A1731" s="37" t="s">
        <v>1417</v>
      </c>
      <c r="B1731" s="38" t="str">
        <f t="shared" si="1"/>
        <v/>
      </c>
      <c r="C1731" s="40" t="str">
        <f t="shared" si="2"/>
        <v>Rhodochrine Tree</v>
      </c>
      <c r="D1731" s="38" t="s">
        <v>28</v>
      </c>
      <c r="E1731" s="38" t="s">
        <v>1417</v>
      </c>
      <c r="F1731" s="40"/>
      <c r="G1731" s="40"/>
    </row>
    <row r="1732">
      <c r="A1732" s="37" t="s">
        <v>5841</v>
      </c>
      <c r="B1732" s="40" t="str">
        <f t="shared" si="1"/>
        <v>[887]</v>
      </c>
      <c r="C1732" s="38" t="str">
        <f t="shared" si="2"/>
        <v/>
      </c>
      <c r="D1732" s="38" t="s">
        <v>5841</v>
      </c>
      <c r="E1732" s="38" t="s">
        <v>28</v>
      </c>
      <c r="F1732" s="40"/>
      <c r="G1732" s="40"/>
    </row>
    <row r="1733">
      <c r="A1733" s="37" t="s">
        <v>5393</v>
      </c>
      <c r="B1733" s="38" t="str">
        <f t="shared" si="1"/>
        <v/>
      </c>
      <c r="C1733" s="40" t="str">
        <f t="shared" si="2"/>
        <v>New World Helix - Tao</v>
      </c>
      <c r="D1733" s="38" t="s">
        <v>28</v>
      </c>
      <c r="E1733" s="38" t="s">
        <v>5393</v>
      </c>
      <c r="F1733" s="40"/>
      <c r="G1733" s="40"/>
    </row>
    <row r="1734">
      <c r="A1734" s="37" t="s">
        <v>5842</v>
      </c>
      <c r="B1734" s="40" t="str">
        <f t="shared" si="1"/>
        <v>[888]</v>
      </c>
      <c r="C1734" s="38" t="str">
        <f t="shared" si="2"/>
        <v/>
      </c>
      <c r="D1734" s="38" t="s">
        <v>5842</v>
      </c>
      <c r="E1734" s="38" t="s">
        <v>28</v>
      </c>
      <c r="F1734" s="40"/>
      <c r="G1734" s="40"/>
    </row>
    <row r="1735">
      <c r="A1735" s="37" t="s">
        <v>5393</v>
      </c>
      <c r="B1735" s="38" t="str">
        <f t="shared" si="1"/>
        <v/>
      </c>
      <c r="C1735" s="40" t="str">
        <f t="shared" si="2"/>
        <v>New World Helix - Tao</v>
      </c>
      <c r="D1735" s="38" t="s">
        <v>28</v>
      </c>
      <c r="E1735" s="38" t="s">
        <v>5393</v>
      </c>
      <c r="F1735" s="40"/>
      <c r="G1735" s="40"/>
    </row>
    <row r="1736">
      <c r="A1736" s="37" t="s">
        <v>5843</v>
      </c>
      <c r="B1736" s="40" t="str">
        <f t="shared" si="1"/>
        <v>[889]</v>
      </c>
      <c r="C1736" s="38" t="str">
        <f t="shared" si="2"/>
        <v/>
      </c>
      <c r="D1736" s="38" t="s">
        <v>5843</v>
      </c>
      <c r="E1736" s="38" t="s">
        <v>28</v>
      </c>
      <c r="F1736" s="40"/>
      <c r="G1736" s="40"/>
    </row>
    <row r="1737">
      <c r="A1737" s="37" t="s">
        <v>1417</v>
      </c>
      <c r="B1737" s="38" t="str">
        <f t="shared" si="1"/>
        <v/>
      </c>
      <c r="C1737" s="40" t="str">
        <f t="shared" si="2"/>
        <v>Rhodochrine Tree</v>
      </c>
      <c r="D1737" s="38" t="s">
        <v>28</v>
      </c>
      <c r="E1737" s="38" t="s">
        <v>1417</v>
      </c>
      <c r="F1737" s="40"/>
      <c r="G1737" s="40"/>
    </row>
    <row r="1738">
      <c r="A1738" s="37" t="s">
        <v>5844</v>
      </c>
      <c r="B1738" s="40" t="str">
        <f t="shared" si="1"/>
        <v>[890]</v>
      </c>
      <c r="C1738" s="38" t="str">
        <f t="shared" si="2"/>
        <v/>
      </c>
      <c r="D1738" s="38" t="s">
        <v>5844</v>
      </c>
      <c r="E1738" s="38" t="s">
        <v>28</v>
      </c>
      <c r="F1738" s="40"/>
      <c r="G1738" s="40"/>
    </row>
    <row r="1739">
      <c r="A1739" s="37" t="s">
        <v>1428</v>
      </c>
      <c r="B1739" s="38" t="str">
        <f t="shared" si="1"/>
        <v/>
      </c>
      <c r="C1739" s="40" t="str">
        <f t="shared" si="2"/>
        <v>Distorted Space</v>
      </c>
      <c r="D1739" s="38" t="s">
        <v>28</v>
      </c>
      <c r="E1739" s="38" t="s">
        <v>1428</v>
      </c>
      <c r="F1739" s="40"/>
      <c r="G1739" s="40"/>
    </row>
    <row r="1740">
      <c r="A1740" s="37" t="s">
        <v>5845</v>
      </c>
      <c r="B1740" s="40" t="str">
        <f t="shared" si="1"/>
        <v>[891]</v>
      </c>
      <c r="C1740" s="38" t="str">
        <f t="shared" si="2"/>
        <v/>
      </c>
      <c r="D1740" s="38" t="s">
        <v>5845</v>
      </c>
      <c r="E1740" s="38" t="s">
        <v>28</v>
      </c>
      <c r="F1740" s="40"/>
      <c r="G1740" s="40"/>
    </row>
    <row r="1741">
      <c r="A1741" s="37" t="s">
        <v>1428</v>
      </c>
      <c r="B1741" s="38" t="str">
        <f t="shared" si="1"/>
        <v/>
      </c>
      <c r="C1741" s="40" t="str">
        <f t="shared" si="2"/>
        <v>Distorted Space</v>
      </c>
      <c r="D1741" s="38" t="s">
        <v>28</v>
      </c>
      <c r="E1741" s="38" t="s">
        <v>1428</v>
      </c>
      <c r="F1741" s="40"/>
      <c r="G1741" s="40"/>
    </row>
    <row r="1742">
      <c r="A1742" s="37" t="s">
        <v>5846</v>
      </c>
      <c r="B1742" s="40" t="str">
        <f t="shared" si="1"/>
        <v>[892]</v>
      </c>
      <c r="C1742" s="38" t="str">
        <f t="shared" si="2"/>
        <v/>
      </c>
      <c r="D1742" s="38" t="s">
        <v>5846</v>
      </c>
      <c r="E1742" s="38" t="s">
        <v>28</v>
      </c>
      <c r="F1742" s="40"/>
      <c r="G1742" s="40"/>
    </row>
    <row r="1743">
      <c r="A1743" s="37" t="s">
        <v>1428</v>
      </c>
      <c r="B1743" s="38" t="str">
        <f t="shared" si="1"/>
        <v/>
      </c>
      <c r="C1743" s="40" t="str">
        <f t="shared" si="2"/>
        <v>Distorted Space</v>
      </c>
      <c r="D1743" s="38" t="s">
        <v>28</v>
      </c>
      <c r="E1743" s="38" t="s">
        <v>1428</v>
      </c>
      <c r="F1743" s="40"/>
      <c r="G1743" s="40"/>
    </row>
    <row r="1744">
      <c r="A1744" s="37" t="s">
        <v>5847</v>
      </c>
      <c r="B1744" s="40" t="str">
        <f t="shared" si="1"/>
        <v>[893]</v>
      </c>
      <c r="C1744" s="38" t="str">
        <f t="shared" si="2"/>
        <v/>
      </c>
      <c r="D1744" s="38" t="s">
        <v>5847</v>
      </c>
      <c r="E1744" s="38" t="s">
        <v>28</v>
      </c>
      <c r="F1744" s="40"/>
      <c r="G1744" s="40"/>
    </row>
    <row r="1745">
      <c r="A1745" s="37" t="s">
        <v>1408</v>
      </c>
      <c r="B1745" s="38" t="str">
        <f t="shared" si="1"/>
        <v/>
      </c>
      <c r="C1745" s="40" t="str">
        <f t="shared" si="2"/>
        <v>Stalemate</v>
      </c>
      <c r="D1745" s="38" t="s">
        <v>28</v>
      </c>
      <c r="E1745" s="38" t="s">
        <v>1408</v>
      </c>
      <c r="F1745" s="40"/>
      <c r="G1745" s="40"/>
    </row>
    <row r="1746">
      <c r="A1746" s="37" t="s">
        <v>5848</v>
      </c>
      <c r="B1746" s="40" t="str">
        <f t="shared" si="1"/>
        <v>[894]</v>
      </c>
      <c r="C1746" s="38" t="str">
        <f t="shared" si="2"/>
        <v/>
      </c>
      <c r="D1746" s="38" t="s">
        <v>5848</v>
      </c>
      <c r="E1746" s="38" t="s">
        <v>28</v>
      </c>
      <c r="F1746" s="40"/>
      <c r="G1746" s="40"/>
    </row>
    <row r="1747">
      <c r="A1747" s="37" t="s">
        <v>1410</v>
      </c>
      <c r="B1747" s="38" t="str">
        <f t="shared" si="1"/>
        <v/>
      </c>
      <c r="C1747" s="40" t="str">
        <f t="shared" si="2"/>
        <v>Endgame</v>
      </c>
      <c r="D1747" s="38" t="s">
        <v>28</v>
      </c>
      <c r="E1747" s="38" t="s">
        <v>1410</v>
      </c>
      <c r="F1747" s="40"/>
      <c r="G1747" s="40"/>
    </row>
    <row r="1748">
      <c r="A1748" s="37" t="s">
        <v>5849</v>
      </c>
      <c r="B1748" s="40" t="str">
        <f t="shared" si="1"/>
        <v>[895]</v>
      </c>
      <c r="C1748" s="38" t="str">
        <f t="shared" si="2"/>
        <v/>
      </c>
      <c r="D1748" s="38" t="s">
        <v>5849</v>
      </c>
      <c r="E1748" s="38" t="s">
        <v>28</v>
      </c>
      <c r="F1748" s="40"/>
      <c r="G1748" s="40"/>
    </row>
    <row r="1749">
      <c r="A1749" s="37" t="s">
        <v>1458</v>
      </c>
      <c r="B1749" s="38" t="str">
        <f t="shared" si="1"/>
        <v/>
      </c>
      <c r="C1749" s="40" t="str">
        <f t="shared" si="2"/>
        <v>Neoteric Isle</v>
      </c>
      <c r="D1749" s="38" t="s">
        <v>28</v>
      </c>
      <c r="E1749" s="38" t="s">
        <v>1458</v>
      </c>
      <c r="F1749" s="40"/>
      <c r="G1749" s="40"/>
    </row>
    <row r="1750">
      <c r="A1750" s="37" t="s">
        <v>5850</v>
      </c>
      <c r="B1750" s="40" t="str">
        <f t="shared" si="1"/>
        <v>[896]</v>
      </c>
      <c r="C1750" s="38" t="str">
        <f t="shared" si="2"/>
        <v/>
      </c>
      <c r="D1750" s="38" t="s">
        <v>5850</v>
      </c>
      <c r="E1750" s="38" t="s">
        <v>28</v>
      </c>
      <c r="F1750" s="40"/>
      <c r="G1750" s="40"/>
    </row>
    <row r="1751">
      <c r="A1751" s="37" t="s">
        <v>1466</v>
      </c>
      <c r="B1751" s="38" t="str">
        <f t="shared" si="1"/>
        <v/>
      </c>
      <c r="C1751" s="40" t="str">
        <f t="shared" si="2"/>
        <v>Citae Prisma</v>
      </c>
      <c r="D1751" s="38" t="s">
        <v>28</v>
      </c>
      <c r="E1751" s="38" t="s">
        <v>1466</v>
      </c>
      <c r="F1751" s="40"/>
      <c r="G1751" s="40"/>
    </row>
    <row r="1752">
      <c r="A1752" s="37" t="s">
        <v>5851</v>
      </c>
      <c r="B1752" s="40" t="str">
        <f t="shared" si="1"/>
        <v>[897]</v>
      </c>
      <c r="C1752" s="38" t="str">
        <f t="shared" si="2"/>
        <v/>
      </c>
      <c r="D1752" s="38" t="s">
        <v>5851</v>
      </c>
      <c r="E1752" s="38" t="s">
        <v>28</v>
      </c>
      <c r="F1752" s="40"/>
      <c r="G1752" s="40"/>
    </row>
    <row r="1753">
      <c r="A1753" s="37" t="s">
        <v>5409</v>
      </c>
      <c r="B1753" s="38" t="str">
        <f t="shared" si="1"/>
        <v/>
      </c>
      <c r="C1753" s="40" t="str">
        <f t="shared" si="2"/>
        <v>New World Asylum Lin</v>
      </c>
      <c r="D1753" s="38" t="s">
        <v>28</v>
      </c>
      <c r="E1753" s="38" t="s">
        <v>5409</v>
      </c>
      <c r="F1753" s="40"/>
      <c r="G1753" s="40"/>
    </row>
    <row r="1754">
      <c r="A1754" s="37" t="s">
        <v>5852</v>
      </c>
      <c r="B1754" s="40" t="str">
        <f t="shared" si="1"/>
        <v>[898]</v>
      </c>
      <c r="C1754" s="38" t="str">
        <f t="shared" si="2"/>
        <v/>
      </c>
      <c r="D1754" s="38" t="s">
        <v>5852</v>
      </c>
      <c r="E1754" s="38" t="s">
        <v>28</v>
      </c>
      <c r="F1754" s="40"/>
      <c r="G1754" s="40"/>
    </row>
    <row r="1755">
      <c r="A1755" s="37" t="s">
        <v>5412</v>
      </c>
      <c r="B1755" s="38" t="str">
        <f t="shared" si="1"/>
        <v/>
      </c>
      <c r="C1755" s="40" t="str">
        <f t="shared" si="2"/>
        <v>New World Asylum Anna</v>
      </c>
      <c r="D1755" s="38" t="s">
        <v>28</v>
      </c>
      <c r="E1755" s="38" t="s">
        <v>5412</v>
      </c>
      <c r="F1755" s="40"/>
      <c r="G1755" s="40"/>
    </row>
    <row r="1756">
      <c r="A1756" s="37" t="s">
        <v>5853</v>
      </c>
      <c r="B1756" s="40" t="str">
        <f t="shared" si="1"/>
        <v>[900]</v>
      </c>
      <c r="C1756" s="38" t="str">
        <f t="shared" si="2"/>
        <v/>
      </c>
      <c r="D1756" s="38" t="s">
        <v>5853</v>
      </c>
      <c r="E1756" s="38" t="s">
        <v>28</v>
      </c>
      <c r="F1756" s="40"/>
      <c r="G1756" s="40"/>
    </row>
    <row r="1757">
      <c r="A1757" s="37" t="s">
        <v>5414</v>
      </c>
      <c r="B1757" s="38" t="str">
        <f t="shared" si="1"/>
        <v/>
      </c>
      <c r="C1757" s="40" t="str">
        <f t="shared" si="2"/>
        <v>Another Time</v>
      </c>
      <c r="D1757" s="38" t="s">
        <v>28</v>
      </c>
      <c r="E1757" s="38" t="s">
        <v>5414</v>
      </c>
      <c r="F1757" s="40"/>
      <c r="G1757" s="40"/>
    </row>
  </sheetData>
  <autoFilter ref="$A$1:$C$1757"/>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2" max="2" width="10.38"/>
    <col customWidth="1" min="3" max="3" width="10.75"/>
    <col customWidth="1" min="4" max="4" width="27.25"/>
    <col customWidth="1" min="5" max="5" width="9.63"/>
    <col customWidth="1" min="6" max="6" width="11.5"/>
  </cols>
  <sheetData>
    <row r="1">
      <c r="A1" s="53" t="s">
        <v>0</v>
      </c>
      <c r="B1" s="53" t="s">
        <v>1</v>
      </c>
      <c r="C1" s="25" t="s">
        <v>2</v>
      </c>
      <c r="D1" s="125"/>
      <c r="E1" s="125" t="s">
        <v>1695</v>
      </c>
      <c r="F1" s="25" t="s">
        <v>4</v>
      </c>
    </row>
    <row r="2">
      <c r="A2" s="38" t="s">
        <v>161</v>
      </c>
      <c r="B2" s="25" t="s">
        <v>158</v>
      </c>
      <c r="C2" s="39" t="s">
        <v>257</v>
      </c>
      <c r="D2" s="125" t="str">
        <f>VLOOKUP(C2,Locations!$G$4:$H$222,2,false)</f>
        <v>00013 Coral Ward</v>
      </c>
      <c r="E2" s="125"/>
      <c r="F2" s="38" t="s">
        <v>24</v>
      </c>
    </row>
    <row r="3">
      <c r="A3" s="38" t="s">
        <v>588</v>
      </c>
      <c r="B3" s="25" t="s">
        <v>600</v>
      </c>
      <c r="C3" s="25" t="s">
        <v>5854</v>
      </c>
      <c r="D3" s="125" t="str">
        <f>VLOOKUP(C3,Locations!$G$4:$H$222,2,false)</f>
        <v>#N/A</v>
      </c>
      <c r="E3" s="125"/>
      <c r="F3" s="38" t="s">
        <v>24</v>
      </c>
    </row>
    <row r="4">
      <c r="A4" s="38" t="s">
        <v>603</v>
      </c>
      <c r="B4" s="25" t="s">
        <v>600</v>
      </c>
      <c r="C4" s="25" t="s">
        <v>5854</v>
      </c>
      <c r="D4" s="125" t="str">
        <f>VLOOKUP(C4,Locations!$G$4:$H$222,2,false)</f>
        <v>#N/A</v>
      </c>
      <c r="E4" s="125"/>
      <c r="F4" s="38" t="s">
        <v>24</v>
      </c>
    </row>
    <row r="5">
      <c r="A5" s="38" t="s">
        <v>406</v>
      </c>
      <c r="B5" s="25" t="s">
        <v>600</v>
      </c>
      <c r="C5" s="25" t="s">
        <v>5854</v>
      </c>
      <c r="D5" s="125" t="str">
        <f>VLOOKUP(C5,Locations!$G$4:$H$222,2,false)</f>
        <v>#N/A</v>
      </c>
      <c r="E5" s="125"/>
      <c r="F5" s="38" t="s">
        <v>24</v>
      </c>
    </row>
    <row r="6">
      <c r="A6" s="38" t="s">
        <v>161</v>
      </c>
      <c r="B6" s="25" t="s">
        <v>158</v>
      </c>
      <c r="C6" s="39" t="s">
        <v>534</v>
      </c>
      <c r="D6" s="125" t="str">
        <f>VLOOKUP(C6,Locations!$G$4:$H$222,2,false)</f>
        <v>00030 Apophyll Beach</v>
      </c>
      <c r="E6" s="125"/>
      <c r="F6" s="38" t="s">
        <v>24</v>
      </c>
    </row>
    <row r="7">
      <c r="A7" s="38" t="s">
        <v>588</v>
      </c>
      <c r="B7" s="25" t="s">
        <v>600</v>
      </c>
      <c r="C7" s="25" t="s">
        <v>5855</v>
      </c>
      <c r="D7" s="125" t="str">
        <f>VLOOKUP(C7,Locations!$G$4:$H$222,2,false)</f>
        <v>#N/A</v>
      </c>
      <c r="E7" s="125"/>
      <c r="F7" s="38" t="s">
        <v>24</v>
      </c>
    </row>
    <row r="8">
      <c r="A8" s="38" t="s">
        <v>603</v>
      </c>
      <c r="B8" s="25" t="s">
        <v>600</v>
      </c>
      <c r="C8" s="25" t="s">
        <v>5855</v>
      </c>
      <c r="D8" s="125" t="str">
        <f>VLOOKUP(C8,Locations!$G$4:$H$222,2,false)</f>
        <v>#N/A</v>
      </c>
      <c r="E8" s="125"/>
      <c r="F8" s="38" t="s">
        <v>24</v>
      </c>
    </row>
    <row r="9">
      <c r="A9" s="38" t="s">
        <v>406</v>
      </c>
      <c r="B9" s="25" t="s">
        <v>600</v>
      </c>
      <c r="C9" s="25" t="s">
        <v>5855</v>
      </c>
      <c r="D9" s="125" t="str">
        <f>VLOOKUP(C9,Locations!$G$4:$H$222,2,false)</f>
        <v>#N/A</v>
      </c>
      <c r="E9" s="125"/>
      <c r="F9" s="38" t="s">
        <v>24</v>
      </c>
    </row>
    <row r="10">
      <c r="A10" s="38" t="s">
        <v>442</v>
      </c>
      <c r="B10" s="25" t="s">
        <v>533</v>
      </c>
      <c r="C10" s="39" t="s">
        <v>534</v>
      </c>
      <c r="D10" s="125" t="str">
        <f>VLOOKUP(C10,Locations!$G$4:$H$222,2,false)</f>
        <v>00030 Apophyll Beach</v>
      </c>
      <c r="E10" s="125"/>
      <c r="F10" s="38" t="s">
        <v>24</v>
      </c>
    </row>
    <row r="11">
      <c r="A11" s="38" t="s">
        <v>538</v>
      </c>
      <c r="B11" s="25" t="s">
        <v>533</v>
      </c>
      <c r="C11" s="39" t="s">
        <v>534</v>
      </c>
      <c r="D11" s="125" t="str">
        <f>VLOOKUP(C11,Locations!$G$4:$H$222,2,false)</f>
        <v>00030 Apophyll Beach</v>
      </c>
      <c r="E11" s="125"/>
      <c r="F11" s="38" t="s">
        <v>24</v>
      </c>
    </row>
    <row r="12">
      <c r="A12" s="38" t="s">
        <v>544</v>
      </c>
      <c r="B12" s="25" t="s">
        <v>533</v>
      </c>
      <c r="C12" s="39" t="s">
        <v>534</v>
      </c>
      <c r="D12" s="125" t="str">
        <f>VLOOKUP(C12,Locations!$G$4:$H$222,2,false)</f>
        <v>00030 Apophyll Beach</v>
      </c>
      <c r="E12" s="125"/>
      <c r="F12" s="38" t="s">
        <v>24</v>
      </c>
    </row>
    <row r="13">
      <c r="A13" s="38" t="s">
        <v>161</v>
      </c>
      <c r="B13" s="25" t="s">
        <v>158</v>
      </c>
      <c r="C13" s="39" t="s">
        <v>530</v>
      </c>
      <c r="D13" s="125" t="str">
        <f>VLOOKUP(C13,Locations!$G$4:$H$222,2,false)</f>
        <v>00029 Apophyll Academy</v>
      </c>
      <c r="E13" s="125"/>
      <c r="F13" s="38" t="s">
        <v>24</v>
      </c>
    </row>
    <row r="14">
      <c r="A14" s="38" t="s">
        <v>588</v>
      </c>
      <c r="B14" s="25" t="s">
        <v>600</v>
      </c>
      <c r="C14" s="25" t="s">
        <v>5856</v>
      </c>
      <c r="D14" s="125" t="str">
        <f>VLOOKUP(C14,Locations!$G$4:$H$222,2,false)</f>
        <v>#N/A</v>
      </c>
      <c r="E14" s="125"/>
      <c r="F14" s="38" t="s">
        <v>24</v>
      </c>
    </row>
    <row r="15">
      <c r="A15" s="38" t="s">
        <v>603</v>
      </c>
      <c r="B15" s="25" t="s">
        <v>600</v>
      </c>
      <c r="C15" s="25" t="s">
        <v>5856</v>
      </c>
      <c r="D15" s="125" t="str">
        <f>VLOOKUP(C15,Locations!$G$4:$H$222,2,false)</f>
        <v>#N/A</v>
      </c>
      <c r="E15" s="125"/>
      <c r="F15" s="38" t="s">
        <v>24</v>
      </c>
    </row>
    <row r="16">
      <c r="A16" s="38" t="s">
        <v>406</v>
      </c>
      <c r="B16" s="25" t="s">
        <v>600</v>
      </c>
      <c r="C16" s="25" t="s">
        <v>5856</v>
      </c>
      <c r="D16" s="125" t="str">
        <f>VLOOKUP(C16,Locations!$G$4:$H$222,2,false)</f>
        <v>#N/A</v>
      </c>
      <c r="E16" s="125"/>
      <c r="F16" s="38" t="s">
        <v>24</v>
      </c>
    </row>
    <row r="17">
      <c r="A17" s="38" t="s">
        <v>542</v>
      </c>
      <c r="B17" s="38" t="s">
        <v>165</v>
      </c>
      <c r="C17" s="39" t="s">
        <v>534</v>
      </c>
      <c r="D17" s="125" t="str">
        <f>VLOOKUP(C17,Locations!$G$4:$H$222,2,false)</f>
        <v>00030 Apophyll Beach</v>
      </c>
      <c r="E17" s="125"/>
      <c r="F17" s="38" t="s">
        <v>24</v>
      </c>
    </row>
    <row r="18">
      <c r="A18" s="38" t="s">
        <v>541</v>
      </c>
      <c r="B18" s="38" t="s">
        <v>165</v>
      </c>
      <c r="C18" s="39" t="s">
        <v>534</v>
      </c>
      <c r="D18" s="125" t="str">
        <f>VLOOKUP(C18,Locations!$G$4:$H$222,2,false)</f>
        <v>00030 Apophyll Beach</v>
      </c>
      <c r="E18" s="125"/>
      <c r="F18" s="38" t="s">
        <v>24</v>
      </c>
    </row>
    <row r="19">
      <c r="A19" s="38" t="s">
        <v>536</v>
      </c>
      <c r="B19" s="25" t="s">
        <v>533</v>
      </c>
      <c r="C19" s="39" t="s">
        <v>534</v>
      </c>
      <c r="D19" s="125" t="str">
        <f>VLOOKUP(C19,Locations!$G$4:$H$222,2,false)</f>
        <v>00030 Apophyll Beach</v>
      </c>
      <c r="E19" s="125"/>
      <c r="F19" s="38" t="s">
        <v>24</v>
      </c>
    </row>
    <row r="20">
      <c r="A20" s="38" t="s">
        <v>532</v>
      </c>
      <c r="B20" s="25" t="s">
        <v>533</v>
      </c>
      <c r="C20" s="39" t="s">
        <v>534</v>
      </c>
      <c r="D20" s="125" t="str">
        <f>VLOOKUP(C20,Locations!$G$4:$H$222,2,false)</f>
        <v>00030 Apophyll Beach</v>
      </c>
      <c r="E20" s="125"/>
      <c r="F20" s="38" t="s">
        <v>24</v>
      </c>
    </row>
    <row r="21">
      <c r="A21" s="38" t="s">
        <v>442</v>
      </c>
      <c r="B21" s="25" t="s">
        <v>533</v>
      </c>
      <c r="C21" s="39" t="s">
        <v>554</v>
      </c>
      <c r="D21" s="125" t="str">
        <f>VLOOKUP(C21,Locations!$G$4:$H$222,2,false)</f>
        <v>00032 Pyrous Mountain</v>
      </c>
      <c r="E21" s="125"/>
      <c r="F21" s="38" t="s">
        <v>24</v>
      </c>
    </row>
    <row r="22">
      <c r="A22" s="38" t="s">
        <v>538</v>
      </c>
      <c r="B22" s="25" t="s">
        <v>533</v>
      </c>
      <c r="C22" s="39" t="s">
        <v>554</v>
      </c>
      <c r="D22" s="125" t="str">
        <f>VLOOKUP(C22,Locations!$G$4:$H$222,2,false)</f>
        <v>00032 Pyrous Mountain</v>
      </c>
      <c r="E22" s="125"/>
      <c r="F22" s="38" t="s">
        <v>24</v>
      </c>
    </row>
    <row r="23">
      <c r="A23" s="38" t="s">
        <v>32</v>
      </c>
      <c r="B23" s="25" t="s">
        <v>938</v>
      </c>
      <c r="C23" s="25" t="s">
        <v>5857</v>
      </c>
      <c r="D23" s="125" t="str">
        <f>VLOOKUP(C23,Locations!$G$4:$H$222,2,false)</f>
        <v>#N/A</v>
      </c>
      <c r="E23" s="125"/>
      <c r="F23" s="38" t="s">
        <v>24</v>
      </c>
    </row>
    <row r="24">
      <c r="A24" s="38" t="s">
        <v>945</v>
      </c>
      <c r="B24" s="25" t="s">
        <v>938</v>
      </c>
      <c r="C24" s="25" t="s">
        <v>5857</v>
      </c>
      <c r="D24" s="125" t="str">
        <f>VLOOKUP(C24,Locations!$G$4:$H$222,2,false)</f>
        <v>#N/A</v>
      </c>
      <c r="E24" s="125"/>
      <c r="F24" s="38" t="s">
        <v>24</v>
      </c>
    </row>
    <row r="25">
      <c r="A25" s="38" t="s">
        <v>943</v>
      </c>
      <c r="B25" s="25" t="s">
        <v>938</v>
      </c>
      <c r="C25" s="25" t="s">
        <v>5857</v>
      </c>
      <c r="D25" s="125" t="str">
        <f>VLOOKUP(C25,Locations!$G$4:$H$222,2,false)</f>
        <v>#N/A</v>
      </c>
      <c r="E25" s="125"/>
      <c r="F25" s="38" t="s">
        <v>24</v>
      </c>
    </row>
    <row r="26">
      <c r="A26" s="38" t="s">
        <v>93</v>
      </c>
      <c r="B26" s="25" t="s">
        <v>88</v>
      </c>
      <c r="C26" s="39" t="s">
        <v>79</v>
      </c>
      <c r="D26" s="125" t="str">
        <f>VLOOKUP(C26,Locations!$G$4:$H$222,2,false)</f>
        <v>00003 Opal Ward</v>
      </c>
      <c r="E26" s="125"/>
      <c r="F26" s="38" t="s">
        <v>24</v>
      </c>
    </row>
    <row r="27">
      <c r="A27" s="38" t="s">
        <v>91</v>
      </c>
      <c r="B27" s="25" t="s">
        <v>88</v>
      </c>
      <c r="C27" s="39" t="s">
        <v>79</v>
      </c>
      <c r="D27" s="125" t="str">
        <f>VLOOKUP(C27,Locations!$G$4:$H$222,2,false)</f>
        <v>00003 Opal Ward</v>
      </c>
      <c r="E27" s="125"/>
      <c r="F27" s="38" t="s">
        <v>24</v>
      </c>
    </row>
    <row r="28">
      <c r="A28" s="38" t="s">
        <v>87</v>
      </c>
      <c r="B28" s="25" t="s">
        <v>88</v>
      </c>
      <c r="C28" s="39" t="s">
        <v>79</v>
      </c>
      <c r="D28" s="125" t="str">
        <f>VLOOKUP(C28,Locations!$G$4:$H$222,2,false)</f>
        <v>00003 Opal Ward</v>
      </c>
      <c r="E28" s="125"/>
      <c r="F28" s="38" t="s">
        <v>24</v>
      </c>
    </row>
    <row r="29">
      <c r="A29" s="38" t="s">
        <v>106</v>
      </c>
      <c r="B29" s="25" t="s">
        <v>96</v>
      </c>
      <c r="C29" s="39" t="s">
        <v>79</v>
      </c>
      <c r="D29" s="125" t="str">
        <f>VLOOKUP(C29,Locations!$G$4:$H$222,2,false)</f>
        <v>00003 Opal Ward</v>
      </c>
      <c r="E29" s="125"/>
      <c r="F29" s="38" t="s">
        <v>24</v>
      </c>
    </row>
    <row r="30">
      <c r="A30" s="38" t="s">
        <v>95</v>
      </c>
      <c r="B30" s="25" t="s">
        <v>96</v>
      </c>
      <c r="C30" s="39" t="s">
        <v>79</v>
      </c>
      <c r="D30" s="125" t="str">
        <f>VLOOKUP(C30,Locations!$G$4:$H$222,2,false)</f>
        <v>00003 Opal Ward</v>
      </c>
      <c r="E30" s="125"/>
      <c r="F30" s="38" t="s">
        <v>97</v>
      </c>
    </row>
    <row r="31">
      <c r="A31" s="38" t="s">
        <v>104</v>
      </c>
      <c r="B31" s="25" t="s">
        <v>96</v>
      </c>
      <c r="C31" s="39" t="s">
        <v>79</v>
      </c>
      <c r="D31" s="125" t="str">
        <f>VLOOKUP(C31,Locations!$G$4:$H$222,2,false)</f>
        <v>00003 Opal Ward</v>
      </c>
      <c r="E31" s="125"/>
      <c r="F31" s="38" t="s">
        <v>97</v>
      </c>
    </row>
    <row r="32">
      <c r="A32" s="38" t="s">
        <v>105</v>
      </c>
      <c r="B32" s="25" t="s">
        <v>96</v>
      </c>
      <c r="C32" s="39" t="s">
        <v>79</v>
      </c>
      <c r="D32" s="125" t="str">
        <f>VLOOKUP(C32,Locations!$G$4:$H$222,2,false)</f>
        <v>00003 Opal Ward</v>
      </c>
      <c r="E32" s="125"/>
      <c r="F32" s="38" t="s">
        <v>97</v>
      </c>
    </row>
    <row r="33">
      <c r="A33" s="38" t="s">
        <v>102</v>
      </c>
      <c r="B33" s="25" t="s">
        <v>96</v>
      </c>
      <c r="C33" s="39" t="s">
        <v>79</v>
      </c>
      <c r="D33" s="125" t="str">
        <f>VLOOKUP(C33,Locations!$G$4:$H$222,2,false)</f>
        <v>00003 Opal Ward</v>
      </c>
      <c r="E33" s="125"/>
      <c r="F33" s="38" t="s">
        <v>24</v>
      </c>
    </row>
    <row r="34">
      <c r="A34" s="38" t="s">
        <v>99</v>
      </c>
      <c r="B34" s="25" t="s">
        <v>96</v>
      </c>
      <c r="C34" s="39" t="s">
        <v>79</v>
      </c>
      <c r="D34" s="125" t="str">
        <f>VLOOKUP(C34,Locations!$G$4:$H$222,2,false)</f>
        <v>00003 Opal Ward</v>
      </c>
      <c r="E34" s="125"/>
      <c r="F34" s="38" t="s">
        <v>24</v>
      </c>
    </row>
    <row r="35">
      <c r="A35" s="38" t="s">
        <v>100</v>
      </c>
      <c r="B35" s="25" t="s">
        <v>96</v>
      </c>
      <c r="C35" s="39" t="s">
        <v>79</v>
      </c>
      <c r="D35" s="125" t="str">
        <f>VLOOKUP(C35,Locations!$G$4:$H$222,2,false)</f>
        <v>00003 Opal Ward</v>
      </c>
      <c r="E35" s="125"/>
      <c r="F35" s="38" t="s">
        <v>101</v>
      </c>
    </row>
    <row r="36">
      <c r="A36" s="38" t="s">
        <v>107</v>
      </c>
      <c r="B36" s="25" t="s">
        <v>96</v>
      </c>
      <c r="C36" s="39" t="s">
        <v>79</v>
      </c>
      <c r="D36" s="125" t="str">
        <f>VLOOKUP(C36,Locations!$G$4:$H$222,2,false)</f>
        <v>00003 Opal Ward</v>
      </c>
      <c r="E36" s="125"/>
      <c r="F36" s="38" t="s">
        <v>101</v>
      </c>
    </row>
    <row r="37">
      <c r="A37" s="38" t="s">
        <v>444</v>
      </c>
      <c r="B37" s="38" t="s">
        <v>165</v>
      </c>
      <c r="C37" s="39" t="s">
        <v>545</v>
      </c>
      <c r="D37" s="125" t="str">
        <f>VLOOKUP(C37,Locations!$G$4:$H$222,2,false)</f>
        <v>00031 Apophyll Cave</v>
      </c>
      <c r="E37" s="125" t="s">
        <v>546</v>
      </c>
      <c r="F37" s="38" t="s">
        <v>24</v>
      </c>
    </row>
    <row r="38">
      <c r="A38" s="38" t="s">
        <v>237</v>
      </c>
      <c r="B38" s="38" t="s">
        <v>165</v>
      </c>
      <c r="C38" s="39" t="s">
        <v>545</v>
      </c>
      <c r="D38" s="125" t="str">
        <f>VLOOKUP(C38,Locations!$G$4:$H$222,2,false)</f>
        <v>00031 Apophyll Cave</v>
      </c>
      <c r="E38" s="125" t="s">
        <v>546</v>
      </c>
      <c r="F38" s="38" t="s">
        <v>24</v>
      </c>
    </row>
    <row r="39">
      <c r="A39" s="38" t="s">
        <v>184</v>
      </c>
      <c r="B39" s="38" t="s">
        <v>165</v>
      </c>
      <c r="C39" s="39" t="s">
        <v>545</v>
      </c>
      <c r="D39" s="125" t="str">
        <f>VLOOKUP(C39,Locations!$G$4:$H$222,2,false)</f>
        <v>00031 Apophyll Cave</v>
      </c>
      <c r="E39" s="125" t="s">
        <v>546</v>
      </c>
      <c r="F39" s="38" t="s">
        <v>24</v>
      </c>
    </row>
    <row r="40">
      <c r="A40" s="38" t="s">
        <v>191</v>
      </c>
      <c r="B40" s="38" t="s">
        <v>165</v>
      </c>
      <c r="C40" s="39" t="s">
        <v>545</v>
      </c>
      <c r="D40" s="125" t="str">
        <f>VLOOKUP(C40,Locations!$G$4:$H$222,2,false)</f>
        <v>00031 Apophyll Cave</v>
      </c>
      <c r="E40" s="125" t="s">
        <v>546</v>
      </c>
      <c r="F40" s="38" t="s">
        <v>24</v>
      </c>
    </row>
    <row r="41">
      <c r="A41" s="38" t="s">
        <v>547</v>
      </c>
      <c r="B41" s="38" t="s">
        <v>165</v>
      </c>
      <c r="C41" s="39" t="s">
        <v>545</v>
      </c>
      <c r="D41" s="125" t="str">
        <f>VLOOKUP(C41,Locations!$G$4:$H$222,2,false)</f>
        <v>00031 Apophyll Cave</v>
      </c>
      <c r="E41" s="125" t="s">
        <v>546</v>
      </c>
      <c r="F41" s="38" t="s">
        <v>24</v>
      </c>
    </row>
    <row r="42">
      <c r="A42" s="38" t="s">
        <v>442</v>
      </c>
      <c r="B42" s="25" t="s">
        <v>533</v>
      </c>
      <c r="C42" s="39" t="s">
        <v>545</v>
      </c>
      <c r="D42" s="125" t="str">
        <f>VLOOKUP(C42,Locations!$G$4:$H$222,2,false)</f>
        <v>00031 Apophyll Cave</v>
      </c>
      <c r="E42" s="125" t="s">
        <v>546</v>
      </c>
      <c r="F42" s="38" t="s">
        <v>24</v>
      </c>
    </row>
    <row r="43">
      <c r="A43" s="38" t="s">
        <v>260</v>
      </c>
      <c r="B43" s="25" t="s">
        <v>533</v>
      </c>
      <c r="C43" s="39" t="s">
        <v>545</v>
      </c>
      <c r="D43" s="125" t="str">
        <f>VLOOKUP(C43,Locations!$G$4:$H$222,2,false)</f>
        <v>00031 Apophyll Cave</v>
      </c>
      <c r="E43" s="125" t="s">
        <v>546</v>
      </c>
      <c r="F43" s="38" t="s">
        <v>24</v>
      </c>
    </row>
    <row r="44">
      <c r="A44" s="38" t="s">
        <v>119</v>
      </c>
      <c r="B44" s="38" t="s">
        <v>165</v>
      </c>
      <c r="C44" s="39" t="s">
        <v>545</v>
      </c>
      <c r="D44" s="125" t="str">
        <f>VLOOKUP(C44,Locations!$G$4:$H$222,2,false)</f>
        <v>00031 Apophyll Cave</v>
      </c>
      <c r="E44" s="125" t="s">
        <v>232</v>
      </c>
      <c r="F44" s="38" t="s">
        <v>24</v>
      </c>
    </row>
    <row r="45">
      <c r="A45" s="38" t="s">
        <v>549</v>
      </c>
      <c r="B45" s="38" t="s">
        <v>165</v>
      </c>
      <c r="C45" s="39" t="s">
        <v>545</v>
      </c>
      <c r="D45" s="125" t="str">
        <f>VLOOKUP(C45,Locations!$G$4:$H$222,2,false)</f>
        <v>00031 Apophyll Cave</v>
      </c>
      <c r="E45" s="125" t="s">
        <v>232</v>
      </c>
      <c r="F45" s="38" t="s">
        <v>24</v>
      </c>
    </row>
    <row r="46">
      <c r="A46" s="38" t="s">
        <v>439</v>
      </c>
      <c r="B46" s="38" t="s">
        <v>165</v>
      </c>
      <c r="C46" s="39" t="s">
        <v>554</v>
      </c>
      <c r="D46" s="125" t="str">
        <f>VLOOKUP(C46,Locations!$G$4:$H$222,2,false)</f>
        <v>00032 Pyrous Mountain</v>
      </c>
      <c r="E46" s="125" t="s">
        <v>555</v>
      </c>
      <c r="F46" s="38" t="s">
        <v>24</v>
      </c>
    </row>
    <row r="47">
      <c r="A47" s="38" t="s">
        <v>191</v>
      </c>
      <c r="B47" s="38" t="s">
        <v>165</v>
      </c>
      <c r="C47" s="39" t="s">
        <v>554</v>
      </c>
      <c r="D47" s="125" t="str">
        <f>VLOOKUP(C47,Locations!$G$4:$H$222,2,false)</f>
        <v>00032 Pyrous Mountain</v>
      </c>
      <c r="E47" s="125" t="s">
        <v>560</v>
      </c>
      <c r="F47" s="38" t="s">
        <v>24</v>
      </c>
    </row>
    <row r="48">
      <c r="A48" s="38" t="s">
        <v>282</v>
      </c>
      <c r="B48" s="38" t="s">
        <v>165</v>
      </c>
      <c r="C48" s="39" t="s">
        <v>554</v>
      </c>
      <c r="D48" s="125" t="str">
        <f>VLOOKUP(C48,Locations!$G$4:$H$222,2,false)</f>
        <v>00032 Pyrous Mountain</v>
      </c>
      <c r="E48" s="125" t="s">
        <v>560</v>
      </c>
      <c r="F48" s="38" t="s">
        <v>24</v>
      </c>
    </row>
    <row r="49">
      <c r="A49" s="38" t="s">
        <v>558</v>
      </c>
      <c r="B49" s="38" t="s">
        <v>165</v>
      </c>
      <c r="C49" s="39" t="s">
        <v>554</v>
      </c>
      <c r="D49" s="125" t="str">
        <f>VLOOKUP(C49,Locations!$G$4:$H$222,2,false)</f>
        <v>00032 Pyrous Mountain</v>
      </c>
      <c r="E49" s="125" t="s">
        <v>555</v>
      </c>
      <c r="F49" s="38" t="s">
        <v>24</v>
      </c>
    </row>
    <row r="50">
      <c r="A50" s="38" t="s">
        <v>559</v>
      </c>
      <c r="B50" s="38" t="s">
        <v>165</v>
      </c>
      <c r="C50" s="39" t="s">
        <v>554</v>
      </c>
      <c r="D50" s="125" t="str">
        <f>VLOOKUP(C50,Locations!$G$4:$H$222,2,false)</f>
        <v>00032 Pyrous Mountain</v>
      </c>
      <c r="E50" s="125" t="s">
        <v>555</v>
      </c>
      <c r="F50" s="38" t="s">
        <v>24</v>
      </c>
    </row>
    <row r="51">
      <c r="A51" s="38" t="s">
        <v>184</v>
      </c>
      <c r="B51" s="38" t="s">
        <v>165</v>
      </c>
      <c r="C51" s="39" t="s">
        <v>554</v>
      </c>
      <c r="D51" s="125" t="str">
        <f>VLOOKUP(C51,Locations!$G$4:$H$222,2,false)</f>
        <v>00032 Pyrous Mountain</v>
      </c>
      <c r="E51" s="125" t="s">
        <v>555</v>
      </c>
      <c r="F51" s="38" t="s">
        <v>24</v>
      </c>
    </row>
    <row r="52">
      <c r="A52" s="38" t="s">
        <v>444</v>
      </c>
      <c r="B52" s="38" t="s">
        <v>165</v>
      </c>
      <c r="C52" s="39" t="s">
        <v>554</v>
      </c>
      <c r="D52" s="125" t="str">
        <f>VLOOKUP(C52,Locations!$G$4:$H$222,2,false)</f>
        <v>00032 Pyrous Mountain</v>
      </c>
      <c r="E52" s="125" t="s">
        <v>555</v>
      </c>
      <c r="F52" s="38" t="s">
        <v>24</v>
      </c>
    </row>
    <row r="53">
      <c r="A53" s="38" t="s">
        <v>701</v>
      </c>
      <c r="B53" s="38" t="s">
        <v>165</v>
      </c>
      <c r="C53" s="39" t="s">
        <v>554</v>
      </c>
      <c r="D53" s="125" t="str">
        <f>VLOOKUP(C53,Locations!$G$4:$H$222,2,false)</f>
        <v>00032 Pyrous Mountain</v>
      </c>
      <c r="E53" s="125" t="s">
        <v>555</v>
      </c>
      <c r="F53" s="38" t="s">
        <v>24</v>
      </c>
    </row>
    <row r="54">
      <c r="A54" s="38" t="s">
        <v>557</v>
      </c>
      <c r="B54" s="38" t="s">
        <v>165</v>
      </c>
      <c r="C54" s="39" t="s">
        <v>554</v>
      </c>
      <c r="D54" s="125" t="str">
        <f>VLOOKUP(C54,Locations!$G$4:$H$222,2,false)</f>
        <v>00032 Pyrous Mountain</v>
      </c>
      <c r="E54" s="125" t="s">
        <v>555</v>
      </c>
      <c r="F54" s="38" t="s">
        <v>24</v>
      </c>
    </row>
    <row r="55">
      <c r="A55" s="38" t="s">
        <v>214</v>
      </c>
      <c r="B55" s="25" t="s">
        <v>96</v>
      </c>
      <c r="C55" s="39" t="s">
        <v>1961</v>
      </c>
      <c r="D55" s="125" t="str">
        <f>VLOOKUP(C55,Locations!$G$4:$H$222,2,false)</f>
        <v>#N/A</v>
      </c>
      <c r="E55" s="125"/>
      <c r="F55" s="38" t="s">
        <v>97</v>
      </c>
    </row>
    <row r="56">
      <c r="A56" s="38" t="s">
        <v>211</v>
      </c>
      <c r="B56" s="25" t="s">
        <v>96</v>
      </c>
      <c r="C56" s="39" t="s">
        <v>1961</v>
      </c>
      <c r="D56" s="125" t="str">
        <f>VLOOKUP(C56,Locations!$G$4:$H$222,2,false)</f>
        <v>#N/A</v>
      </c>
      <c r="E56" s="125"/>
      <c r="F56" s="38" t="s">
        <v>24</v>
      </c>
    </row>
    <row r="57">
      <c r="A57" s="38" t="s">
        <v>148</v>
      </c>
      <c r="B57" s="25" t="s">
        <v>96</v>
      </c>
      <c r="C57" s="39" t="s">
        <v>1961</v>
      </c>
      <c r="D57" s="125" t="str">
        <f>VLOOKUP(C57,Locations!$G$4:$H$222,2,false)</f>
        <v>#N/A</v>
      </c>
      <c r="E57" s="125"/>
      <c r="F57" s="38" t="s">
        <v>97</v>
      </c>
    </row>
    <row r="58">
      <c r="A58" s="38" t="s">
        <v>216</v>
      </c>
      <c r="B58" s="25" t="s">
        <v>96</v>
      </c>
      <c r="C58" s="39" t="s">
        <v>1961</v>
      </c>
      <c r="D58" s="125" t="str">
        <f>VLOOKUP(C58,Locations!$G$4:$H$222,2,false)</f>
        <v>#N/A</v>
      </c>
      <c r="E58" s="125"/>
      <c r="F58" s="38" t="s">
        <v>24</v>
      </c>
    </row>
    <row r="59">
      <c r="A59" s="38" t="s">
        <v>218</v>
      </c>
      <c r="B59" s="25" t="s">
        <v>96</v>
      </c>
      <c r="C59" s="39" t="s">
        <v>1961</v>
      </c>
      <c r="D59" s="125" t="str">
        <f>VLOOKUP(C59,Locations!$G$4:$H$222,2,false)</f>
        <v>#N/A</v>
      </c>
      <c r="E59" s="125"/>
      <c r="F59" s="38" t="s">
        <v>97</v>
      </c>
    </row>
    <row r="60">
      <c r="A60" s="38" t="s">
        <v>219</v>
      </c>
      <c r="B60" s="25" t="s">
        <v>96</v>
      </c>
      <c r="C60" s="39" t="s">
        <v>1961</v>
      </c>
      <c r="D60" s="125" t="str">
        <f>VLOOKUP(C60,Locations!$G$4:$H$222,2,false)</f>
        <v>#N/A</v>
      </c>
      <c r="E60" s="125"/>
      <c r="F60" s="38" t="s">
        <v>97</v>
      </c>
    </row>
    <row r="61">
      <c r="A61" s="38" t="s">
        <v>220</v>
      </c>
      <c r="B61" s="25" t="s">
        <v>96</v>
      </c>
      <c r="C61" s="39" t="s">
        <v>1961</v>
      </c>
      <c r="D61" s="125" t="str">
        <f>VLOOKUP(C61,Locations!$G$4:$H$222,2,false)</f>
        <v>#N/A</v>
      </c>
      <c r="E61" s="125"/>
      <c r="F61" s="38" t="s">
        <v>97</v>
      </c>
    </row>
    <row r="62">
      <c r="A62" s="38" t="s">
        <v>221</v>
      </c>
      <c r="B62" s="25" t="s">
        <v>96</v>
      </c>
      <c r="C62" s="39" t="s">
        <v>1961</v>
      </c>
      <c r="D62" s="125" t="str">
        <f>VLOOKUP(C62,Locations!$G$4:$H$222,2,false)</f>
        <v>#N/A</v>
      </c>
      <c r="E62" s="125"/>
      <c r="F62" s="38" t="s">
        <v>213</v>
      </c>
    </row>
    <row r="63">
      <c r="A63" s="38" t="s">
        <v>212</v>
      </c>
      <c r="B63" s="25" t="s">
        <v>96</v>
      </c>
      <c r="C63" s="39" t="s">
        <v>1961</v>
      </c>
      <c r="D63" s="125" t="str">
        <f>VLOOKUP(C63,Locations!$G$4:$H$222,2,false)</f>
        <v>#N/A</v>
      </c>
      <c r="E63" s="125"/>
      <c r="F63" s="38" t="s">
        <v>213</v>
      </c>
    </row>
    <row r="64">
      <c r="A64" s="38" t="s">
        <v>100</v>
      </c>
      <c r="B64" s="25" t="s">
        <v>96</v>
      </c>
      <c r="C64" s="39" t="s">
        <v>1961</v>
      </c>
      <c r="D64" s="125" t="str">
        <f>VLOOKUP(C64,Locations!$G$4:$H$222,2,false)</f>
        <v>#N/A</v>
      </c>
      <c r="E64" s="125"/>
      <c r="F64" s="38" t="s">
        <v>101</v>
      </c>
    </row>
    <row r="65">
      <c r="A65" s="38" t="s">
        <v>161</v>
      </c>
      <c r="B65" s="25" t="s">
        <v>158</v>
      </c>
      <c r="C65" s="39" t="s">
        <v>109</v>
      </c>
      <c r="D65" s="125" t="str">
        <f>VLOOKUP(C65,Locations!$G$4:$H$222,2,false)</f>
        <v>00004 Lower Peridot Ward</v>
      </c>
      <c r="E65" s="125"/>
      <c r="F65" s="38" t="s">
        <v>24</v>
      </c>
    </row>
    <row r="66">
      <c r="A66" s="38" t="s">
        <v>588</v>
      </c>
      <c r="B66" s="25" t="s">
        <v>600</v>
      </c>
      <c r="C66" s="25" t="s">
        <v>5858</v>
      </c>
      <c r="D66" s="125" t="str">
        <f>VLOOKUP(C66,Locations!$G$4:$H$222,2,false)</f>
        <v>#N/A</v>
      </c>
      <c r="E66" s="125"/>
      <c r="F66" s="38" t="s">
        <v>24</v>
      </c>
    </row>
    <row r="67">
      <c r="A67" s="38" t="s">
        <v>603</v>
      </c>
      <c r="B67" s="25" t="s">
        <v>600</v>
      </c>
      <c r="C67" s="25" t="s">
        <v>5858</v>
      </c>
      <c r="D67" s="125" t="str">
        <f>VLOOKUP(C67,Locations!$G$4:$H$222,2,false)</f>
        <v>#N/A</v>
      </c>
      <c r="E67" s="125"/>
      <c r="F67" s="38" t="s">
        <v>24</v>
      </c>
    </row>
    <row r="68">
      <c r="A68" s="38" t="s">
        <v>406</v>
      </c>
      <c r="B68" s="25" t="s">
        <v>600</v>
      </c>
      <c r="C68" s="25" t="s">
        <v>5858</v>
      </c>
      <c r="D68" s="125" t="str">
        <f>VLOOKUP(C68,Locations!$G$4:$H$222,2,false)</f>
        <v>#N/A</v>
      </c>
      <c r="E68" s="125"/>
      <c r="F68" s="38" t="s">
        <v>24</v>
      </c>
    </row>
    <row r="69">
      <c r="A69" s="38" t="s">
        <v>138</v>
      </c>
      <c r="B69" s="25" t="s">
        <v>88</v>
      </c>
      <c r="C69" s="39" t="s">
        <v>109</v>
      </c>
      <c r="D69" s="125" t="str">
        <f>VLOOKUP(C69,Locations!$G$4:$H$222,2,false)</f>
        <v>00004 Lower Peridot Ward</v>
      </c>
      <c r="E69" s="125"/>
      <c r="F69" s="38" t="s">
        <v>24</v>
      </c>
    </row>
    <row r="70">
      <c r="A70" s="38" t="s">
        <v>136</v>
      </c>
      <c r="B70" s="25" t="s">
        <v>88</v>
      </c>
      <c r="C70" s="39" t="s">
        <v>109</v>
      </c>
      <c r="D70" s="125" t="str">
        <f>VLOOKUP(C70,Locations!$G$4:$H$222,2,false)</f>
        <v>00004 Lower Peridot Ward</v>
      </c>
      <c r="E70" s="125"/>
      <c r="F70" s="38" t="s">
        <v>24</v>
      </c>
    </row>
    <row r="71">
      <c r="A71" s="38" t="s">
        <v>153</v>
      </c>
      <c r="B71" s="25" t="s">
        <v>96</v>
      </c>
      <c r="C71" s="39" t="s">
        <v>109</v>
      </c>
      <c r="D71" s="125" t="str">
        <f>VLOOKUP(C71,Locations!$G$4:$H$222,2,false)</f>
        <v>00004 Lower Peridot Ward</v>
      </c>
      <c r="E71" s="125"/>
      <c r="F71" s="38" t="s">
        <v>24</v>
      </c>
    </row>
    <row r="72">
      <c r="A72" s="38" t="s">
        <v>140</v>
      </c>
      <c r="B72" s="25" t="s">
        <v>96</v>
      </c>
      <c r="C72" s="39" t="s">
        <v>109</v>
      </c>
      <c r="D72" s="125" t="str">
        <f>VLOOKUP(C72,Locations!$G$4:$H$222,2,false)</f>
        <v>00004 Lower Peridot Ward</v>
      </c>
      <c r="E72" s="125"/>
      <c r="F72" s="38" t="s">
        <v>24</v>
      </c>
    </row>
    <row r="73">
      <c r="A73" s="38" t="s">
        <v>144</v>
      </c>
      <c r="B73" s="25" t="s">
        <v>96</v>
      </c>
      <c r="C73" s="39" t="s">
        <v>109</v>
      </c>
      <c r="D73" s="125" t="str">
        <f>VLOOKUP(C73,Locations!$G$4:$H$222,2,false)</f>
        <v>00004 Lower Peridot Ward</v>
      </c>
      <c r="E73" s="125"/>
      <c r="F73" s="38" t="s">
        <v>145</v>
      </c>
    </row>
    <row r="74">
      <c r="A74" s="38" t="s">
        <v>142</v>
      </c>
      <c r="B74" s="25" t="s">
        <v>96</v>
      </c>
      <c r="C74" s="39" t="s">
        <v>109</v>
      </c>
      <c r="D74" s="125" t="str">
        <f>VLOOKUP(C74,Locations!$G$4:$H$222,2,false)</f>
        <v>00004 Lower Peridot Ward</v>
      </c>
      <c r="E74" s="125"/>
      <c r="F74" s="38" t="s">
        <v>97</v>
      </c>
    </row>
    <row r="75">
      <c r="A75" s="38" t="s">
        <v>107</v>
      </c>
      <c r="B75" s="25" t="s">
        <v>96</v>
      </c>
      <c r="C75" s="39" t="s">
        <v>109</v>
      </c>
      <c r="D75" s="125" t="str">
        <f>VLOOKUP(C75,Locations!$G$4:$H$222,2,false)</f>
        <v>00004 Lower Peridot Ward</v>
      </c>
      <c r="E75" s="125"/>
      <c r="F75" s="38" t="s">
        <v>101</v>
      </c>
    </row>
    <row r="76">
      <c r="A76" s="38" t="s">
        <v>100</v>
      </c>
      <c r="B76" s="25" t="s">
        <v>96</v>
      </c>
      <c r="C76" s="39" t="s">
        <v>109</v>
      </c>
      <c r="D76" s="125" t="str">
        <f>VLOOKUP(C76,Locations!$G$4:$H$222,2,false)</f>
        <v>00004 Lower Peridot Ward</v>
      </c>
      <c r="E76" s="125"/>
      <c r="F76" s="38" t="s">
        <v>101</v>
      </c>
    </row>
    <row r="77">
      <c r="A77" s="38" t="s">
        <v>146</v>
      </c>
      <c r="B77" s="25" t="s">
        <v>96</v>
      </c>
      <c r="C77" s="39" t="s">
        <v>109</v>
      </c>
      <c r="D77" s="125" t="str">
        <f>VLOOKUP(C77,Locations!$G$4:$H$222,2,false)</f>
        <v>00004 Lower Peridot Ward</v>
      </c>
      <c r="E77" s="125"/>
      <c r="F77" s="38" t="s">
        <v>101</v>
      </c>
    </row>
    <row r="78">
      <c r="A78" s="38" t="s">
        <v>150</v>
      </c>
      <c r="B78" s="25" t="s">
        <v>96</v>
      </c>
      <c r="C78" s="39" t="s">
        <v>109</v>
      </c>
      <c r="D78" s="125" t="str">
        <f>VLOOKUP(C78,Locations!$G$4:$H$222,2,false)</f>
        <v>00004 Lower Peridot Ward</v>
      </c>
      <c r="E78" s="125"/>
      <c r="F78" s="38" t="s">
        <v>101</v>
      </c>
    </row>
    <row r="79">
      <c r="A79" s="38" t="s">
        <v>184</v>
      </c>
      <c r="B79" s="38" t="s">
        <v>165</v>
      </c>
      <c r="C79" s="39" t="s">
        <v>185</v>
      </c>
      <c r="D79" s="125" t="str">
        <f>VLOOKUP(C79,Locations!$G$4:$H$222,2,false)</f>
        <v>00008 Underground Railnet</v>
      </c>
      <c r="E79" s="125"/>
      <c r="F79" s="38" t="s">
        <v>24</v>
      </c>
    </row>
    <row r="80">
      <c r="A80" s="38" t="s">
        <v>187</v>
      </c>
      <c r="B80" s="38" t="s">
        <v>165</v>
      </c>
      <c r="C80" s="39" t="s">
        <v>185</v>
      </c>
      <c r="D80" s="125" t="str">
        <f>VLOOKUP(C80,Locations!$G$4:$H$222,2,false)</f>
        <v>00008 Underground Railnet</v>
      </c>
      <c r="E80" s="125"/>
      <c r="F80" s="38" t="s">
        <v>24</v>
      </c>
    </row>
    <row r="81">
      <c r="A81" s="38" t="s">
        <v>146</v>
      </c>
      <c r="B81" s="38" t="s">
        <v>165</v>
      </c>
      <c r="C81" s="39" t="s">
        <v>185</v>
      </c>
      <c r="D81" s="125" t="str">
        <f>VLOOKUP(C81,Locations!$G$4:$H$222,2,false)</f>
        <v>00008 Underground Railnet</v>
      </c>
      <c r="E81" s="125"/>
      <c r="F81" s="38" t="s">
        <v>24</v>
      </c>
    </row>
    <row r="82">
      <c r="A82" s="38" t="s">
        <v>159</v>
      </c>
      <c r="B82" s="25" t="s">
        <v>158</v>
      </c>
      <c r="C82" s="39" t="s">
        <v>109</v>
      </c>
      <c r="D82" s="125" t="str">
        <f>VLOOKUP(C82,Locations!$G$4:$H$222,2,false)</f>
        <v>00004 Lower Peridot Ward</v>
      </c>
      <c r="E82" s="125"/>
      <c r="F82" s="38" t="s">
        <v>24</v>
      </c>
    </row>
    <row r="83">
      <c r="A83" s="38" t="s">
        <v>157</v>
      </c>
      <c r="B83" s="25" t="s">
        <v>158</v>
      </c>
      <c r="C83" s="39" t="s">
        <v>109</v>
      </c>
      <c r="D83" s="125" t="str">
        <f>VLOOKUP(C83,Locations!$G$4:$H$222,2,false)</f>
        <v>00004 Lower Peridot Ward</v>
      </c>
      <c r="E83" s="125"/>
      <c r="F83" s="38" t="s">
        <v>24</v>
      </c>
    </row>
    <row r="84">
      <c r="A84" s="38" t="s">
        <v>159</v>
      </c>
      <c r="B84" s="25" t="s">
        <v>600</v>
      </c>
      <c r="C84" s="25" t="s">
        <v>5858</v>
      </c>
      <c r="D84" s="125" t="str">
        <f>VLOOKUP(C84,Locations!$G$4:$H$222,2,false)</f>
        <v>#N/A</v>
      </c>
      <c r="E84" s="125"/>
      <c r="F84" s="38" t="s">
        <v>24</v>
      </c>
    </row>
    <row r="85">
      <c r="A85" s="38" t="s">
        <v>157</v>
      </c>
      <c r="B85" s="25" t="s">
        <v>600</v>
      </c>
      <c r="C85" s="25" t="s">
        <v>5858</v>
      </c>
      <c r="D85" s="125" t="str">
        <f>VLOOKUP(C85,Locations!$G$4:$H$222,2,false)</f>
        <v>#N/A</v>
      </c>
      <c r="E85" s="125"/>
      <c r="F85" s="38" t="s">
        <v>24</v>
      </c>
    </row>
    <row r="86">
      <c r="A86" s="38" t="s">
        <v>602</v>
      </c>
      <c r="B86" s="25" t="s">
        <v>600</v>
      </c>
      <c r="C86" s="25" t="s">
        <v>5858</v>
      </c>
      <c r="D86" s="125" t="str">
        <f>VLOOKUP(C86,Locations!$G$4:$H$222,2,false)</f>
        <v>#N/A</v>
      </c>
      <c r="E86" s="125"/>
      <c r="F86" s="38" t="s">
        <v>24</v>
      </c>
    </row>
    <row r="87">
      <c r="A87" s="38" t="s">
        <v>150</v>
      </c>
      <c r="B87" s="38" t="s">
        <v>165</v>
      </c>
      <c r="C87" s="39" t="s">
        <v>163</v>
      </c>
      <c r="D87" s="125" t="str">
        <f>VLOOKUP(C87,Locations!$G$4:$H$222,2,false)</f>
        <v>00005 Lower Peridot Alley</v>
      </c>
      <c r="E87" s="125"/>
      <c r="F87" s="38" t="s">
        <v>24</v>
      </c>
    </row>
    <row r="88">
      <c r="A88" s="38" t="s">
        <v>146</v>
      </c>
      <c r="B88" s="38" t="s">
        <v>165</v>
      </c>
      <c r="C88" s="39" t="s">
        <v>163</v>
      </c>
      <c r="D88" s="125" t="str">
        <f>VLOOKUP(C88,Locations!$G$4:$H$222,2,false)</f>
        <v>00005 Lower Peridot Alley</v>
      </c>
      <c r="E88" s="125"/>
      <c r="F88" s="38" t="s">
        <v>24</v>
      </c>
    </row>
    <row r="89">
      <c r="A89" s="38" t="s">
        <v>164</v>
      </c>
      <c r="B89" s="38" t="s">
        <v>165</v>
      </c>
      <c r="C89" s="39" t="s">
        <v>163</v>
      </c>
      <c r="D89" s="125" t="str">
        <f>VLOOKUP(C89,Locations!$G$4:$H$222,2,false)</f>
        <v>00005 Lower Peridot Alley</v>
      </c>
      <c r="E89" s="125"/>
      <c r="F89" s="38" t="s">
        <v>24</v>
      </c>
    </row>
    <row r="90">
      <c r="A90" s="38" t="s">
        <v>161</v>
      </c>
      <c r="B90" s="25" t="s">
        <v>158</v>
      </c>
      <c r="C90" s="39" t="s">
        <v>167</v>
      </c>
      <c r="D90" s="125" t="str">
        <f>VLOOKUP(C90,Locations!$G$4:$H$222,2,false)</f>
        <v>00006 Peridot Ward</v>
      </c>
      <c r="E90" s="125"/>
      <c r="F90" s="38" t="s">
        <v>24</v>
      </c>
    </row>
    <row r="91">
      <c r="A91" s="38" t="s">
        <v>588</v>
      </c>
      <c r="B91" s="25" t="s">
        <v>600</v>
      </c>
      <c r="C91" s="25" t="s">
        <v>5859</v>
      </c>
      <c r="D91" s="125" t="str">
        <f>VLOOKUP(C91,Locations!$G$4:$H$222,2,false)</f>
        <v>#N/A</v>
      </c>
      <c r="E91" s="125"/>
      <c r="F91" s="38" t="s">
        <v>24</v>
      </c>
    </row>
    <row r="92">
      <c r="A92" s="38" t="s">
        <v>603</v>
      </c>
      <c r="B92" s="25" t="s">
        <v>600</v>
      </c>
      <c r="C92" s="25" t="s">
        <v>5859</v>
      </c>
      <c r="D92" s="125" t="str">
        <f>VLOOKUP(C92,Locations!$G$4:$H$222,2,false)</f>
        <v>#N/A</v>
      </c>
      <c r="E92" s="125"/>
      <c r="F92" s="38" t="s">
        <v>24</v>
      </c>
    </row>
    <row r="93">
      <c r="A93" s="38" t="s">
        <v>406</v>
      </c>
      <c r="B93" s="25" t="s">
        <v>600</v>
      </c>
      <c r="C93" s="25" t="s">
        <v>5859</v>
      </c>
      <c r="D93" s="125" t="str">
        <f>VLOOKUP(C93,Locations!$G$4:$H$222,2,false)</f>
        <v>#N/A</v>
      </c>
      <c r="E93" s="125"/>
      <c r="F93" s="38" t="s">
        <v>24</v>
      </c>
    </row>
    <row r="94">
      <c r="A94" s="38" t="s">
        <v>91</v>
      </c>
      <c r="B94" s="25" t="s">
        <v>88</v>
      </c>
      <c r="C94" s="39" t="s">
        <v>167</v>
      </c>
      <c r="D94" s="125" t="str">
        <f>VLOOKUP(C94,Locations!$G$4:$H$222,2,false)</f>
        <v>00006 Peridot Ward</v>
      </c>
      <c r="E94" s="125"/>
      <c r="F94" s="38" t="s">
        <v>24</v>
      </c>
    </row>
    <row r="95">
      <c r="A95" s="38" t="s">
        <v>136</v>
      </c>
      <c r="B95" s="25" t="s">
        <v>88</v>
      </c>
      <c r="C95" s="39" t="s">
        <v>167</v>
      </c>
      <c r="D95" s="125" t="str">
        <f>VLOOKUP(C95,Locations!$G$4:$H$222,2,false)</f>
        <v>00006 Peridot Ward</v>
      </c>
      <c r="E95" s="125"/>
      <c r="F95" s="38" t="s">
        <v>24</v>
      </c>
    </row>
    <row r="96">
      <c r="A96" s="38" t="s">
        <v>153</v>
      </c>
      <c r="B96" s="25" t="s">
        <v>96</v>
      </c>
      <c r="C96" s="39" t="s">
        <v>167</v>
      </c>
      <c r="D96" s="125" t="str">
        <f>VLOOKUP(C96,Locations!$G$4:$H$222,2,false)</f>
        <v>00006 Peridot Ward</v>
      </c>
      <c r="E96" s="125"/>
      <c r="F96" s="38" t="s">
        <v>24</v>
      </c>
    </row>
    <row r="97">
      <c r="A97" s="38" t="s">
        <v>140</v>
      </c>
      <c r="B97" s="25" t="s">
        <v>96</v>
      </c>
      <c r="C97" s="39" t="s">
        <v>167</v>
      </c>
      <c r="D97" s="125" t="str">
        <f>VLOOKUP(C97,Locations!$G$4:$H$222,2,false)</f>
        <v>00006 Peridot Ward</v>
      </c>
      <c r="E97" s="125"/>
      <c r="F97" s="38" t="s">
        <v>24</v>
      </c>
    </row>
    <row r="98">
      <c r="A98" s="38" t="s">
        <v>144</v>
      </c>
      <c r="B98" s="25" t="s">
        <v>96</v>
      </c>
      <c r="C98" s="39" t="s">
        <v>167</v>
      </c>
      <c r="D98" s="125" t="str">
        <f>VLOOKUP(C98,Locations!$G$4:$H$222,2,false)</f>
        <v>00006 Peridot Ward</v>
      </c>
      <c r="E98" s="125"/>
      <c r="F98" s="38" t="s">
        <v>145</v>
      </c>
    </row>
    <row r="99">
      <c r="A99" s="38" t="s">
        <v>142</v>
      </c>
      <c r="B99" s="25" t="s">
        <v>96</v>
      </c>
      <c r="C99" s="39" t="s">
        <v>167</v>
      </c>
      <c r="D99" s="125" t="str">
        <f>VLOOKUP(C99,Locations!$G$4:$H$222,2,false)</f>
        <v>00006 Peridot Ward</v>
      </c>
      <c r="E99" s="125"/>
      <c r="F99" s="38" t="s">
        <v>97</v>
      </c>
    </row>
    <row r="100">
      <c r="A100" s="38" t="s">
        <v>107</v>
      </c>
      <c r="B100" s="25" t="s">
        <v>96</v>
      </c>
      <c r="C100" s="39" t="s">
        <v>167</v>
      </c>
      <c r="D100" s="125" t="str">
        <f>VLOOKUP(C100,Locations!$G$4:$H$222,2,false)</f>
        <v>00006 Peridot Ward</v>
      </c>
      <c r="E100" s="125"/>
      <c r="F100" s="38" t="s">
        <v>101</v>
      </c>
    </row>
    <row r="101">
      <c r="A101" s="38" t="s">
        <v>100</v>
      </c>
      <c r="B101" s="25" t="s">
        <v>96</v>
      </c>
      <c r="C101" s="39" t="s">
        <v>167</v>
      </c>
      <c r="D101" s="125" t="str">
        <f>VLOOKUP(C101,Locations!$G$4:$H$222,2,false)</f>
        <v>00006 Peridot Ward</v>
      </c>
      <c r="E101" s="125"/>
      <c r="F101" s="38" t="s">
        <v>101</v>
      </c>
    </row>
    <row r="102">
      <c r="A102" s="38" t="s">
        <v>146</v>
      </c>
      <c r="B102" s="25" t="s">
        <v>96</v>
      </c>
      <c r="C102" s="39" t="s">
        <v>167</v>
      </c>
      <c r="D102" s="125" t="str">
        <f>VLOOKUP(C102,Locations!$G$4:$H$222,2,false)</f>
        <v>00006 Peridot Ward</v>
      </c>
      <c r="E102" s="125"/>
      <c r="F102" s="38" t="s">
        <v>101</v>
      </c>
    </row>
    <row r="103">
      <c r="A103" s="38" t="s">
        <v>150</v>
      </c>
      <c r="B103" s="25" t="s">
        <v>96</v>
      </c>
      <c r="C103" s="39" t="s">
        <v>167</v>
      </c>
      <c r="D103" s="125" t="str">
        <f>VLOOKUP(C103,Locations!$G$4:$H$222,2,false)</f>
        <v>00006 Peridot Ward</v>
      </c>
      <c r="E103" s="125"/>
      <c r="F103" s="38" t="s">
        <v>101</v>
      </c>
    </row>
    <row r="104">
      <c r="A104" s="38" t="s">
        <v>150</v>
      </c>
      <c r="B104" s="38" t="s">
        <v>165</v>
      </c>
      <c r="C104" s="39" t="s">
        <v>182</v>
      </c>
      <c r="D104" s="125" t="str">
        <f>VLOOKUP(C104,Locations!$G$4:$H$222,2,false)</f>
        <v>00007 North Peridot Alley</v>
      </c>
      <c r="E104" s="125"/>
      <c r="F104" s="38" t="s">
        <v>24</v>
      </c>
    </row>
    <row r="105">
      <c r="A105" s="38" t="s">
        <v>164</v>
      </c>
      <c r="B105" s="38" t="s">
        <v>165</v>
      </c>
      <c r="C105" s="39" t="s">
        <v>182</v>
      </c>
      <c r="D105" s="125" t="str">
        <f>VLOOKUP(C105,Locations!$G$4:$H$222,2,false)</f>
        <v>00007 North Peridot Alley</v>
      </c>
      <c r="E105" s="125"/>
      <c r="F105" s="38" t="s">
        <v>24</v>
      </c>
    </row>
    <row r="106">
      <c r="A106" s="38" t="s">
        <v>183</v>
      </c>
      <c r="B106" s="38" t="s">
        <v>165</v>
      </c>
      <c r="C106" s="39" t="s">
        <v>182</v>
      </c>
      <c r="D106" s="125" t="str">
        <f>VLOOKUP(C106,Locations!$G$4:$H$222,2,false)</f>
        <v>00007 North Peridot Alley</v>
      </c>
      <c r="E106" s="125"/>
      <c r="F106" s="38" t="s">
        <v>24</v>
      </c>
    </row>
    <row r="107">
      <c r="A107" s="38" t="s">
        <v>230</v>
      </c>
      <c r="B107" s="38" t="s">
        <v>165</v>
      </c>
      <c r="C107" s="39" t="s">
        <v>222</v>
      </c>
      <c r="D107" s="125" t="str">
        <f>VLOOKUP(C107,Locations!$G$4:$H$222,2,false)</f>
        <v>00010 Obsidia Slums</v>
      </c>
      <c r="E107" s="125" t="s">
        <v>225</v>
      </c>
      <c r="F107" s="38" t="s">
        <v>24</v>
      </c>
    </row>
    <row r="108">
      <c r="A108" s="38" t="s">
        <v>150</v>
      </c>
      <c r="B108" s="38" t="s">
        <v>165</v>
      </c>
      <c r="C108" s="39" t="s">
        <v>222</v>
      </c>
      <c r="D108" s="125" t="str">
        <f>VLOOKUP(C108,Locations!$G$4:$H$222,2,false)</f>
        <v>00010 Obsidia Slums</v>
      </c>
      <c r="E108" s="125" t="s">
        <v>225</v>
      </c>
      <c r="F108" s="38" t="s">
        <v>24</v>
      </c>
    </row>
    <row r="109">
      <c r="A109" s="38" t="s">
        <v>227</v>
      </c>
      <c r="B109" s="38" t="s">
        <v>165</v>
      </c>
      <c r="C109" s="39" t="s">
        <v>222</v>
      </c>
      <c r="D109" s="125" t="str">
        <f>VLOOKUP(C109,Locations!$G$4:$H$222,2,false)</f>
        <v>00010 Obsidia Slums</v>
      </c>
      <c r="E109" s="125" t="s">
        <v>225</v>
      </c>
      <c r="F109" s="38" t="s">
        <v>24</v>
      </c>
    </row>
    <row r="110">
      <c r="A110" s="38" t="s">
        <v>231</v>
      </c>
      <c r="B110" s="38" t="s">
        <v>165</v>
      </c>
      <c r="C110" s="39" t="s">
        <v>222</v>
      </c>
      <c r="D110" s="125" t="str">
        <f>VLOOKUP(C110,Locations!$G$4:$H$222,2,false)</f>
        <v>00010 Obsidia Slums</v>
      </c>
      <c r="E110" s="125" t="s">
        <v>225</v>
      </c>
      <c r="F110" s="38" t="s">
        <v>24</v>
      </c>
    </row>
    <row r="111">
      <c r="A111" s="38" t="s">
        <v>224</v>
      </c>
      <c r="B111" s="38" t="s">
        <v>165</v>
      </c>
      <c r="C111" s="39" t="s">
        <v>222</v>
      </c>
      <c r="D111" s="125" t="str">
        <f>VLOOKUP(C111,Locations!$G$4:$H$222,2,false)</f>
        <v>00010 Obsidia Slums</v>
      </c>
      <c r="E111" s="125" t="s">
        <v>225</v>
      </c>
      <c r="F111" s="38" t="s">
        <v>24</v>
      </c>
    </row>
    <row r="112">
      <c r="A112" s="38" t="s">
        <v>237</v>
      </c>
      <c r="B112" s="38" t="s">
        <v>165</v>
      </c>
      <c r="C112" s="39" t="s">
        <v>222</v>
      </c>
      <c r="D112" s="125" t="str">
        <f>VLOOKUP(C112,Locations!$G$4:$H$222,2,false)</f>
        <v>00010 Obsidia Slums</v>
      </c>
      <c r="E112" s="125" t="s">
        <v>238</v>
      </c>
      <c r="F112" s="38" t="s">
        <v>24</v>
      </c>
    </row>
    <row r="113">
      <c r="A113" s="38" t="s">
        <v>219</v>
      </c>
      <c r="B113" s="38" t="s">
        <v>165</v>
      </c>
      <c r="C113" s="39" t="s">
        <v>222</v>
      </c>
      <c r="D113" s="125" t="str">
        <f>VLOOKUP(C113,Locations!$G$4:$H$222,2,false)</f>
        <v>00010 Obsidia Slums</v>
      </c>
      <c r="E113" s="125" t="s">
        <v>223</v>
      </c>
      <c r="F113" s="38" t="s">
        <v>24</v>
      </c>
    </row>
    <row r="114">
      <c r="A114" s="38" t="s">
        <v>102</v>
      </c>
      <c r="B114" s="38" t="s">
        <v>165</v>
      </c>
      <c r="C114" s="39" t="s">
        <v>222</v>
      </c>
      <c r="D114" s="125" t="str">
        <f>VLOOKUP(C114,Locations!$G$4:$H$222,2,false)</f>
        <v>00010 Obsidia Slums</v>
      </c>
      <c r="E114" s="125" t="s">
        <v>232</v>
      </c>
      <c r="F114" s="38" t="s">
        <v>24</v>
      </c>
    </row>
    <row r="115">
      <c r="A115" s="38" t="s">
        <v>197</v>
      </c>
      <c r="B115" s="38" t="s">
        <v>165</v>
      </c>
      <c r="C115" s="39" t="s">
        <v>185</v>
      </c>
      <c r="D115" s="125" t="str">
        <f>VLOOKUP(C115,Locations!$G$4:$H$222,2,false)</f>
        <v>00008 Underground Railnet</v>
      </c>
      <c r="E115" s="125"/>
      <c r="F115" s="38" t="s">
        <v>24</v>
      </c>
    </row>
    <row r="116">
      <c r="A116" s="38" t="s">
        <v>150</v>
      </c>
      <c r="B116" s="38" t="s">
        <v>165</v>
      </c>
      <c r="C116" s="39" t="s">
        <v>247</v>
      </c>
      <c r="D116" s="125" t="str">
        <f>VLOOKUP(C116,Locations!$G$4:$H$222,2,false)</f>
        <v>00012 Obsidia Alleyway</v>
      </c>
      <c r="E116" s="125"/>
      <c r="F116" s="38" t="s">
        <v>24</v>
      </c>
    </row>
    <row r="117">
      <c r="A117" s="38" t="s">
        <v>231</v>
      </c>
      <c r="B117" s="38" t="s">
        <v>165</v>
      </c>
      <c r="C117" s="39" t="s">
        <v>247</v>
      </c>
      <c r="D117" s="125" t="str">
        <f>VLOOKUP(C117,Locations!$G$4:$H$222,2,false)</f>
        <v>00012 Obsidia Alleyway</v>
      </c>
      <c r="E117" s="125"/>
      <c r="F117" s="38" t="s">
        <v>24</v>
      </c>
    </row>
    <row r="118">
      <c r="A118" s="38" t="s">
        <v>254</v>
      </c>
      <c r="B118" s="38" t="s">
        <v>165</v>
      </c>
      <c r="C118" s="39" t="s">
        <v>247</v>
      </c>
      <c r="D118" s="125" t="str">
        <f>VLOOKUP(C118,Locations!$G$4:$H$222,2,false)</f>
        <v>00012 Obsidia Alleyway</v>
      </c>
      <c r="E118" s="125"/>
      <c r="F118" s="38" t="s">
        <v>24</v>
      </c>
    </row>
    <row r="119">
      <c r="A119" s="38" t="s">
        <v>164</v>
      </c>
      <c r="B119" s="38" t="s">
        <v>165</v>
      </c>
      <c r="C119" s="39" t="s">
        <v>247</v>
      </c>
      <c r="D119" s="125" t="str">
        <f>VLOOKUP(C119,Locations!$G$4:$H$222,2,false)</f>
        <v>00012 Obsidia Alleyway</v>
      </c>
      <c r="E119" s="125"/>
      <c r="F119" s="38" t="s">
        <v>24</v>
      </c>
    </row>
    <row r="120">
      <c r="A120" s="38" t="s">
        <v>274</v>
      </c>
      <c r="B120" s="38" t="s">
        <v>96</v>
      </c>
      <c r="C120" s="39" t="s">
        <v>264</v>
      </c>
      <c r="D120" s="125" t="str">
        <f>VLOOKUP(C120,Locations!$G$4:$H$222,2,false)</f>
        <v>00014 Onyx Ward</v>
      </c>
      <c r="E120" s="125"/>
      <c r="F120" s="38" t="s">
        <v>24</v>
      </c>
    </row>
    <row r="121">
      <c r="A121" s="38" t="s">
        <v>211</v>
      </c>
      <c r="B121" s="38" t="s">
        <v>96</v>
      </c>
      <c r="C121" s="39" t="s">
        <v>264</v>
      </c>
      <c r="D121" s="125" t="str">
        <f>VLOOKUP(C121,Locations!$G$4:$H$222,2,false)</f>
        <v>00014 Onyx Ward</v>
      </c>
      <c r="E121" s="125"/>
      <c r="F121" s="38" t="s">
        <v>24</v>
      </c>
    </row>
    <row r="122">
      <c r="A122" s="38" t="s">
        <v>230</v>
      </c>
      <c r="B122" s="38" t="s">
        <v>96</v>
      </c>
      <c r="C122" s="39" t="s">
        <v>264</v>
      </c>
      <c r="D122" s="125" t="str">
        <f>VLOOKUP(C122,Locations!$G$4:$H$222,2,false)</f>
        <v>00014 Onyx Ward</v>
      </c>
      <c r="E122" s="125"/>
      <c r="F122" s="38" t="s">
        <v>24</v>
      </c>
    </row>
    <row r="123">
      <c r="A123" s="38" t="s">
        <v>93</v>
      </c>
      <c r="B123" s="38" t="s">
        <v>96</v>
      </c>
      <c r="C123" s="39" t="s">
        <v>264</v>
      </c>
      <c r="D123" s="125" t="str">
        <f>VLOOKUP(C123,Locations!$G$4:$H$222,2,false)</f>
        <v>00014 Onyx Ward</v>
      </c>
      <c r="E123" s="125"/>
      <c r="F123" s="38" t="s">
        <v>24</v>
      </c>
    </row>
    <row r="124">
      <c r="A124" s="38" t="s">
        <v>221</v>
      </c>
      <c r="B124" s="38" t="s">
        <v>96</v>
      </c>
      <c r="C124" s="39" t="s">
        <v>264</v>
      </c>
      <c r="D124" s="125" t="str">
        <f>VLOOKUP(C124,Locations!$G$4:$H$222,2,false)</f>
        <v>00014 Onyx Ward</v>
      </c>
      <c r="E124" s="125"/>
      <c r="F124" s="38" t="s">
        <v>24</v>
      </c>
    </row>
    <row r="125">
      <c r="A125" s="38" t="s">
        <v>335</v>
      </c>
      <c r="B125" s="38" t="s">
        <v>165</v>
      </c>
      <c r="C125" s="39" t="s">
        <v>308</v>
      </c>
      <c r="D125" s="125" t="str">
        <f>VLOOKUP(C125,Locations!$G$4:$H$222,2,false)</f>
        <v>00016 Jasper Ward</v>
      </c>
      <c r="E125" s="125"/>
      <c r="F125" s="38" t="s">
        <v>24</v>
      </c>
    </row>
    <row r="126">
      <c r="A126" s="38" t="s">
        <v>340</v>
      </c>
      <c r="B126" s="38" t="s">
        <v>165</v>
      </c>
      <c r="C126" s="39" t="s">
        <v>308</v>
      </c>
      <c r="D126" s="125" t="str">
        <f>VLOOKUP(C126,Locations!$G$4:$H$222,2,false)</f>
        <v>00016 Jasper Ward</v>
      </c>
      <c r="E126" s="125"/>
      <c r="F126" s="38" t="s">
        <v>24</v>
      </c>
    </row>
    <row r="127">
      <c r="A127" s="38" t="s">
        <v>339</v>
      </c>
      <c r="B127" s="38" t="s">
        <v>165</v>
      </c>
      <c r="C127" s="39" t="s">
        <v>308</v>
      </c>
      <c r="D127" s="125" t="str">
        <f>VLOOKUP(C127,Locations!$G$4:$H$222,2,false)</f>
        <v>00016 Jasper Ward</v>
      </c>
      <c r="E127" s="125"/>
      <c r="F127" s="38" t="s">
        <v>24</v>
      </c>
    </row>
    <row r="128">
      <c r="A128" s="38" t="s">
        <v>105</v>
      </c>
      <c r="B128" s="38" t="s">
        <v>165</v>
      </c>
      <c r="C128" s="39" t="s">
        <v>308</v>
      </c>
      <c r="D128" s="125" t="str">
        <f>VLOOKUP(C128,Locations!$G$4:$H$222,2,false)</f>
        <v>00016 Jasper Ward</v>
      </c>
      <c r="E128" s="125"/>
      <c r="F128" s="38" t="s">
        <v>24</v>
      </c>
    </row>
    <row r="129">
      <c r="A129" s="38" t="s">
        <v>337</v>
      </c>
      <c r="B129" s="38" t="s">
        <v>165</v>
      </c>
      <c r="C129" s="39" t="s">
        <v>308</v>
      </c>
      <c r="D129" s="125" t="str">
        <f>VLOOKUP(C129,Locations!$G$4:$H$222,2,false)</f>
        <v>00016 Jasper Ward</v>
      </c>
      <c r="E129" s="125"/>
      <c r="F129" s="38" t="s">
        <v>24</v>
      </c>
    </row>
    <row r="130">
      <c r="A130" s="38" t="s">
        <v>338</v>
      </c>
      <c r="B130" s="38" t="s">
        <v>165</v>
      </c>
      <c r="C130" s="39" t="s">
        <v>308</v>
      </c>
      <c r="D130" s="125" t="str">
        <f>VLOOKUP(C130,Locations!$G$4:$H$222,2,false)</f>
        <v>00016 Jasper Ward</v>
      </c>
      <c r="E130" s="125"/>
      <c r="F130" s="38" t="s">
        <v>24</v>
      </c>
    </row>
    <row r="131">
      <c r="A131" s="38" t="s">
        <v>335</v>
      </c>
      <c r="B131" s="25" t="s">
        <v>96</v>
      </c>
      <c r="C131" s="39" t="s">
        <v>343</v>
      </c>
      <c r="D131" s="125" t="str">
        <f>VLOOKUP(C131,Locations!$G$4:$H$222,2,false)</f>
        <v>00017 Malchous Forest Park</v>
      </c>
      <c r="E131" s="125"/>
      <c r="F131" s="38" t="s">
        <v>97</v>
      </c>
    </row>
    <row r="132">
      <c r="A132" s="38" t="s">
        <v>340</v>
      </c>
      <c r="B132" s="25" t="s">
        <v>96</v>
      </c>
      <c r="C132" s="39" t="s">
        <v>343</v>
      </c>
      <c r="D132" s="125" t="str">
        <f>VLOOKUP(C132,Locations!$G$4:$H$222,2,false)</f>
        <v>00017 Malchous Forest Park</v>
      </c>
      <c r="E132" s="125"/>
      <c r="F132" s="38" t="s">
        <v>145</v>
      </c>
    </row>
    <row r="133">
      <c r="A133" s="38" t="s">
        <v>339</v>
      </c>
      <c r="B133" s="25" t="s">
        <v>96</v>
      </c>
      <c r="C133" s="39" t="s">
        <v>343</v>
      </c>
      <c r="D133" s="125" t="str">
        <f>VLOOKUP(C133,Locations!$G$4:$H$222,2,false)</f>
        <v>00017 Malchous Forest Park</v>
      </c>
      <c r="E133" s="125"/>
      <c r="F133" s="38" t="s">
        <v>24</v>
      </c>
    </row>
    <row r="134">
      <c r="A134" s="38" t="s">
        <v>350</v>
      </c>
      <c r="B134" s="25" t="s">
        <v>96</v>
      </c>
      <c r="C134" s="39" t="s">
        <v>343</v>
      </c>
      <c r="D134" s="125" t="str">
        <f>VLOOKUP(C134,Locations!$G$4:$H$222,2,false)</f>
        <v>00017 Malchous Forest Park</v>
      </c>
      <c r="E134" s="125"/>
      <c r="F134" s="38" t="s">
        <v>24</v>
      </c>
    </row>
    <row r="135">
      <c r="A135" s="38" t="s">
        <v>144</v>
      </c>
      <c r="B135" s="25" t="s">
        <v>96</v>
      </c>
      <c r="C135" s="39" t="s">
        <v>343</v>
      </c>
      <c r="D135" s="125" t="str">
        <f>VLOOKUP(C135,Locations!$G$4:$H$222,2,false)</f>
        <v>00017 Malchous Forest Park</v>
      </c>
      <c r="E135" s="125"/>
      <c r="F135" s="38" t="s">
        <v>145</v>
      </c>
    </row>
    <row r="136">
      <c r="A136" s="38" t="s">
        <v>105</v>
      </c>
      <c r="B136" s="25" t="s">
        <v>96</v>
      </c>
      <c r="C136" s="39" t="s">
        <v>343</v>
      </c>
      <c r="D136" s="125" t="str">
        <f>VLOOKUP(C136,Locations!$G$4:$H$222,2,false)</f>
        <v>00017 Malchous Forest Park</v>
      </c>
      <c r="E136" s="125"/>
      <c r="F136" s="38" t="s">
        <v>97</v>
      </c>
    </row>
    <row r="137">
      <c r="A137" s="38" t="s">
        <v>351</v>
      </c>
      <c r="B137" s="25" t="s">
        <v>96</v>
      </c>
      <c r="C137" s="39" t="s">
        <v>343</v>
      </c>
      <c r="D137" s="125" t="str">
        <f>VLOOKUP(C137,Locations!$G$4:$H$222,2,false)</f>
        <v>00017 Malchous Forest Park</v>
      </c>
      <c r="E137" s="125"/>
      <c r="F137" s="38" t="s">
        <v>24</v>
      </c>
    </row>
    <row r="138">
      <c r="A138" s="38" t="s">
        <v>216</v>
      </c>
      <c r="B138" s="25" t="s">
        <v>96</v>
      </c>
      <c r="C138" s="39" t="s">
        <v>343</v>
      </c>
      <c r="D138" s="125" t="str">
        <f>VLOOKUP(C138,Locations!$G$4:$H$222,2,false)</f>
        <v>00017 Malchous Forest Park</v>
      </c>
      <c r="E138" s="125"/>
      <c r="F138" s="38" t="s">
        <v>114</v>
      </c>
    </row>
    <row r="139">
      <c r="A139" s="38" t="s">
        <v>211</v>
      </c>
      <c r="B139" s="25" t="s">
        <v>96</v>
      </c>
      <c r="C139" s="39" t="s">
        <v>343</v>
      </c>
      <c r="D139" s="125" t="str">
        <f>VLOOKUP(C139,Locations!$G$4:$H$222,2,false)</f>
        <v>00017 Malchous Forest Park</v>
      </c>
      <c r="E139" s="125"/>
      <c r="F139" s="38" t="s">
        <v>114</v>
      </c>
    </row>
    <row r="140">
      <c r="A140" s="38" t="s">
        <v>337</v>
      </c>
      <c r="B140" s="25" t="s">
        <v>96</v>
      </c>
      <c r="C140" s="39" t="s">
        <v>343</v>
      </c>
      <c r="D140" s="125" t="str">
        <f>VLOOKUP(C140,Locations!$G$4:$H$222,2,false)</f>
        <v>00017 Malchous Forest Park</v>
      </c>
      <c r="E140" s="125"/>
      <c r="F140" s="38" t="s">
        <v>213</v>
      </c>
    </row>
    <row r="141">
      <c r="A141" s="38" t="s">
        <v>107</v>
      </c>
      <c r="B141" s="25" t="s">
        <v>96</v>
      </c>
      <c r="C141" s="39" t="s">
        <v>343</v>
      </c>
      <c r="D141" s="125" t="str">
        <f>VLOOKUP(C141,Locations!$G$4:$H$222,2,false)</f>
        <v>00017 Malchous Forest Park</v>
      </c>
      <c r="E141" s="125"/>
      <c r="F141" s="38" t="s">
        <v>101</v>
      </c>
    </row>
    <row r="142">
      <c r="A142" s="38" t="s">
        <v>100</v>
      </c>
      <c r="B142" s="25" t="s">
        <v>96</v>
      </c>
      <c r="C142" s="39" t="s">
        <v>343</v>
      </c>
      <c r="D142" s="125" t="str">
        <f>VLOOKUP(C142,Locations!$G$4:$H$222,2,false)</f>
        <v>00017 Malchous Forest Park</v>
      </c>
      <c r="E142" s="125"/>
      <c r="F142" s="38" t="s">
        <v>101</v>
      </c>
    </row>
    <row r="143">
      <c r="A143" s="38" t="s">
        <v>352</v>
      </c>
      <c r="B143" s="25" t="s">
        <v>96</v>
      </c>
      <c r="C143" s="39" t="s">
        <v>343</v>
      </c>
      <c r="D143" s="125" t="str">
        <f>VLOOKUP(C143,Locations!$G$4:$H$222,2,false)</f>
        <v>00017 Malchous Forest Park</v>
      </c>
      <c r="E143" s="125"/>
      <c r="F143" s="38" t="s">
        <v>101</v>
      </c>
    </row>
    <row r="144">
      <c r="A144" s="38" t="s">
        <v>351</v>
      </c>
      <c r="B144" s="38" t="s">
        <v>165</v>
      </c>
      <c r="C144" s="39" t="s">
        <v>391</v>
      </c>
      <c r="D144" s="125" t="str">
        <f>VLOOKUP(C144,Locations!$G$4:$H$222,2,false)</f>
        <v>00020 Beryl Ward</v>
      </c>
      <c r="E144" s="125"/>
      <c r="F144" s="38" t="s">
        <v>24</v>
      </c>
    </row>
    <row r="145">
      <c r="A145" s="38" t="s">
        <v>338</v>
      </c>
      <c r="B145" s="38" t="s">
        <v>165</v>
      </c>
      <c r="C145" s="39" t="s">
        <v>391</v>
      </c>
      <c r="D145" s="125" t="str">
        <f>VLOOKUP(C145,Locations!$G$4:$H$222,2,false)</f>
        <v>00020 Beryl Ward</v>
      </c>
      <c r="E145" s="125"/>
      <c r="F145" s="38" t="s">
        <v>24</v>
      </c>
    </row>
    <row r="146">
      <c r="A146" s="38" t="s">
        <v>93</v>
      </c>
      <c r="B146" s="38" t="s">
        <v>165</v>
      </c>
      <c r="C146" s="39" t="s">
        <v>391</v>
      </c>
      <c r="D146" s="125" t="str">
        <f>VLOOKUP(C146,Locations!$G$4:$H$222,2,false)</f>
        <v>00020 Beryl Ward</v>
      </c>
      <c r="E146" s="125"/>
      <c r="F146" s="38" t="s">
        <v>24</v>
      </c>
    </row>
    <row r="147">
      <c r="A147" s="38" t="s">
        <v>339</v>
      </c>
      <c r="B147" s="38" t="s">
        <v>165</v>
      </c>
      <c r="C147" s="39" t="s">
        <v>391</v>
      </c>
      <c r="D147" s="125" t="str">
        <f>VLOOKUP(C147,Locations!$G$4:$H$222,2,false)</f>
        <v>00020 Beryl Ward</v>
      </c>
      <c r="E147" s="125"/>
      <c r="F147" s="38" t="s">
        <v>24</v>
      </c>
    </row>
    <row r="148">
      <c r="A148" s="38" t="s">
        <v>340</v>
      </c>
      <c r="B148" s="38" t="s">
        <v>165</v>
      </c>
      <c r="C148" s="39" t="s">
        <v>391</v>
      </c>
      <c r="D148" s="125" t="str">
        <f>VLOOKUP(C148,Locations!$G$4:$H$222,2,false)</f>
        <v>00020 Beryl Ward</v>
      </c>
      <c r="E148" s="125"/>
      <c r="F148" s="38" t="s">
        <v>24</v>
      </c>
    </row>
    <row r="149">
      <c r="A149" s="38" t="s">
        <v>211</v>
      </c>
      <c r="B149" s="38" t="s">
        <v>165</v>
      </c>
      <c r="C149" s="39" t="s">
        <v>391</v>
      </c>
      <c r="D149" s="125" t="str">
        <f>VLOOKUP(C149,Locations!$G$4:$H$222,2,false)</f>
        <v>00020 Beryl Ward</v>
      </c>
      <c r="E149" s="125"/>
      <c r="F149" s="38" t="s">
        <v>24</v>
      </c>
    </row>
    <row r="150">
      <c r="A150" s="38" t="s">
        <v>216</v>
      </c>
      <c r="B150" s="38" t="s">
        <v>165</v>
      </c>
      <c r="C150" s="39" t="s">
        <v>391</v>
      </c>
      <c r="D150" s="125" t="str">
        <f>VLOOKUP(C150,Locations!$G$4:$H$222,2,false)</f>
        <v>00020 Beryl Ward</v>
      </c>
      <c r="E150" s="125"/>
      <c r="F150" s="38" t="s">
        <v>24</v>
      </c>
    </row>
    <row r="151">
      <c r="A151" s="38" t="s">
        <v>371</v>
      </c>
      <c r="B151" s="25" t="s">
        <v>96</v>
      </c>
      <c r="C151" s="39" t="s">
        <v>356</v>
      </c>
      <c r="D151" s="125" t="str">
        <f>VLOOKUP(C151,Locations!$G$4:$H$222,2,false)</f>
        <v>00018 Rhodochrine Jungle</v>
      </c>
      <c r="E151" s="125"/>
      <c r="F151" s="38" t="s">
        <v>145</v>
      </c>
    </row>
    <row r="152">
      <c r="A152" s="38" t="s">
        <v>340</v>
      </c>
      <c r="B152" s="25" t="s">
        <v>96</v>
      </c>
      <c r="C152" s="39" t="s">
        <v>356</v>
      </c>
      <c r="D152" s="125" t="str">
        <f>VLOOKUP(C152,Locations!$G$4:$H$222,2,false)</f>
        <v>00018 Rhodochrine Jungle</v>
      </c>
      <c r="E152" s="125"/>
      <c r="F152" s="38" t="s">
        <v>97</v>
      </c>
    </row>
    <row r="153">
      <c r="A153" s="38" t="s">
        <v>339</v>
      </c>
      <c r="B153" s="25" t="s">
        <v>96</v>
      </c>
      <c r="C153" s="39" t="s">
        <v>356</v>
      </c>
      <c r="D153" s="125" t="str">
        <f>VLOOKUP(C153,Locations!$G$4:$H$222,2,false)</f>
        <v>00018 Rhodochrine Jungle</v>
      </c>
      <c r="E153" s="125"/>
      <c r="F153" s="38" t="s">
        <v>97</v>
      </c>
    </row>
    <row r="154">
      <c r="A154" s="38" t="s">
        <v>366</v>
      </c>
      <c r="B154" s="25" t="s">
        <v>96</v>
      </c>
      <c r="C154" s="39" t="s">
        <v>356</v>
      </c>
      <c r="D154" s="125" t="str">
        <f>VLOOKUP(C154,Locations!$G$4:$H$222,2,false)</f>
        <v>00018 Rhodochrine Jungle</v>
      </c>
      <c r="E154" s="125"/>
      <c r="F154" s="38" t="s">
        <v>97</v>
      </c>
    </row>
    <row r="155">
      <c r="A155" s="38" t="s">
        <v>93</v>
      </c>
      <c r="B155" s="25" t="s">
        <v>96</v>
      </c>
      <c r="C155" s="39" t="s">
        <v>356</v>
      </c>
      <c r="D155" s="125" t="str">
        <f>VLOOKUP(C155,Locations!$G$4:$H$222,2,false)</f>
        <v>00018 Rhodochrine Jungle</v>
      </c>
      <c r="E155" s="125"/>
      <c r="F155" s="38" t="s">
        <v>97</v>
      </c>
    </row>
    <row r="156">
      <c r="A156" s="38" t="s">
        <v>351</v>
      </c>
      <c r="B156" s="25" t="s">
        <v>96</v>
      </c>
      <c r="C156" s="39" t="s">
        <v>356</v>
      </c>
      <c r="D156" s="125" t="str">
        <f>VLOOKUP(C156,Locations!$G$4:$H$222,2,false)</f>
        <v>00018 Rhodochrine Jungle</v>
      </c>
      <c r="E156" s="125"/>
      <c r="F156" s="38" t="s">
        <v>97</v>
      </c>
    </row>
    <row r="157">
      <c r="A157" s="38" t="s">
        <v>144</v>
      </c>
      <c r="B157" s="25" t="s">
        <v>96</v>
      </c>
      <c r="C157" s="39" t="s">
        <v>356</v>
      </c>
      <c r="D157" s="125" t="str">
        <f>VLOOKUP(C157,Locations!$G$4:$H$222,2,false)</f>
        <v>00018 Rhodochrine Jungle</v>
      </c>
      <c r="E157" s="125"/>
      <c r="F157" s="38" t="s">
        <v>145</v>
      </c>
    </row>
    <row r="158">
      <c r="A158" s="38" t="s">
        <v>78</v>
      </c>
      <c r="B158" s="25" t="s">
        <v>96</v>
      </c>
      <c r="C158" s="39" t="s">
        <v>356</v>
      </c>
      <c r="D158" s="125" t="str">
        <f>VLOOKUP(C158,Locations!$G$4:$H$222,2,false)</f>
        <v>00018 Rhodochrine Jungle</v>
      </c>
      <c r="E158" s="125"/>
      <c r="F158" s="38" t="s">
        <v>24</v>
      </c>
    </row>
    <row r="159">
      <c r="A159" s="38" t="s">
        <v>368</v>
      </c>
      <c r="B159" s="25" t="s">
        <v>96</v>
      </c>
      <c r="C159" s="39" t="s">
        <v>356</v>
      </c>
      <c r="D159" s="125" t="str">
        <f>VLOOKUP(C159,Locations!$G$4:$H$222,2,false)</f>
        <v>00018 Rhodochrine Jungle</v>
      </c>
      <c r="E159" s="125"/>
      <c r="F159" s="38" t="s">
        <v>24</v>
      </c>
    </row>
    <row r="160">
      <c r="A160" s="38" t="s">
        <v>370</v>
      </c>
      <c r="B160" s="25" t="s">
        <v>96</v>
      </c>
      <c r="C160" s="39" t="s">
        <v>356</v>
      </c>
      <c r="D160" s="125" t="str">
        <f>VLOOKUP(C160,Locations!$G$4:$H$222,2,false)</f>
        <v>00018 Rhodochrine Jungle</v>
      </c>
      <c r="E160" s="125"/>
      <c r="F160" s="38" t="s">
        <v>213</v>
      </c>
    </row>
    <row r="161">
      <c r="A161" s="38" t="s">
        <v>367</v>
      </c>
      <c r="B161" s="25" t="s">
        <v>96</v>
      </c>
      <c r="C161" s="39" t="s">
        <v>356</v>
      </c>
      <c r="D161" s="125" t="str">
        <f>VLOOKUP(C161,Locations!$G$4:$H$222,2,false)</f>
        <v>00018 Rhodochrine Jungle</v>
      </c>
      <c r="E161" s="125"/>
      <c r="F161" s="38" t="s">
        <v>114</v>
      </c>
    </row>
    <row r="162">
      <c r="A162" s="38" t="s">
        <v>372</v>
      </c>
      <c r="B162" s="25" t="s">
        <v>96</v>
      </c>
      <c r="C162" s="39" t="s">
        <v>356</v>
      </c>
      <c r="D162" s="125" t="str">
        <f>VLOOKUP(C162,Locations!$G$4:$H$222,2,false)</f>
        <v>00018 Rhodochrine Jungle</v>
      </c>
      <c r="E162" s="125"/>
      <c r="F162" s="38" t="s">
        <v>213</v>
      </c>
    </row>
    <row r="163">
      <c r="A163" s="38" t="s">
        <v>100</v>
      </c>
      <c r="B163" s="25" t="s">
        <v>96</v>
      </c>
      <c r="C163" s="39" t="s">
        <v>356</v>
      </c>
      <c r="D163" s="125" t="str">
        <f>VLOOKUP(C163,Locations!$G$4:$H$222,2,false)</f>
        <v>00018 Rhodochrine Jungle</v>
      </c>
      <c r="E163" s="125"/>
      <c r="F163" s="38" t="s">
        <v>101</v>
      </c>
    </row>
    <row r="164">
      <c r="A164" s="38" t="s">
        <v>365</v>
      </c>
      <c r="B164" s="25" t="s">
        <v>96</v>
      </c>
      <c r="C164" s="39" t="s">
        <v>356</v>
      </c>
      <c r="D164" s="125" t="str">
        <f>VLOOKUP(C164,Locations!$G$4:$H$222,2,false)</f>
        <v>00018 Rhodochrine Jungle</v>
      </c>
      <c r="E164" s="125"/>
      <c r="F164" s="38" t="s">
        <v>101</v>
      </c>
    </row>
    <row r="165">
      <c r="A165" s="38" t="s">
        <v>352</v>
      </c>
      <c r="B165" s="25" t="s">
        <v>96</v>
      </c>
      <c r="C165" s="39" t="s">
        <v>356</v>
      </c>
      <c r="D165" s="125" t="str">
        <f>VLOOKUP(C165,Locations!$G$4:$H$222,2,false)</f>
        <v>00018 Rhodochrine Jungle</v>
      </c>
      <c r="E165" s="125"/>
      <c r="F165" s="38" t="s">
        <v>101</v>
      </c>
    </row>
    <row r="166">
      <c r="A166" s="38" t="s">
        <v>107</v>
      </c>
      <c r="B166" s="25" t="s">
        <v>96</v>
      </c>
      <c r="C166" s="39" t="s">
        <v>356</v>
      </c>
      <c r="D166" s="125" t="str">
        <f>VLOOKUP(C166,Locations!$G$4:$H$222,2,false)</f>
        <v>00018 Rhodochrine Jungle</v>
      </c>
      <c r="E166" s="125"/>
      <c r="F166" s="38" t="s">
        <v>101</v>
      </c>
    </row>
    <row r="167">
      <c r="A167" s="38" t="s">
        <v>91</v>
      </c>
      <c r="B167" s="25" t="s">
        <v>88</v>
      </c>
      <c r="C167" s="39" t="s">
        <v>391</v>
      </c>
      <c r="D167" s="125" t="str">
        <f>VLOOKUP(C167,Locations!$G$4:$H$222,2,false)</f>
        <v>00020 Beryl Ward</v>
      </c>
      <c r="E167" s="125"/>
      <c r="F167" s="38" t="s">
        <v>24</v>
      </c>
    </row>
    <row r="168">
      <c r="A168" s="38" t="s">
        <v>136</v>
      </c>
      <c r="B168" s="25" t="s">
        <v>88</v>
      </c>
      <c r="C168" s="39" t="s">
        <v>391</v>
      </c>
      <c r="D168" s="125" t="str">
        <f>VLOOKUP(C168,Locations!$G$4:$H$222,2,false)</f>
        <v>00020 Beryl Ward</v>
      </c>
      <c r="E168" s="125"/>
      <c r="F168" s="38" t="s">
        <v>24</v>
      </c>
    </row>
    <row r="169">
      <c r="A169" s="38" t="s">
        <v>395</v>
      </c>
      <c r="B169" s="25" t="s">
        <v>88</v>
      </c>
      <c r="C169" s="39" t="s">
        <v>391</v>
      </c>
      <c r="D169" s="125" t="str">
        <f>VLOOKUP(C169,Locations!$G$4:$H$222,2,false)</f>
        <v>00020 Beryl Ward</v>
      </c>
      <c r="E169" s="125"/>
      <c r="F169" s="38" t="s">
        <v>24</v>
      </c>
    </row>
    <row r="170">
      <c r="A170" s="38" t="s">
        <v>398</v>
      </c>
      <c r="B170" s="25" t="s">
        <v>96</v>
      </c>
      <c r="C170" s="39" t="s">
        <v>391</v>
      </c>
      <c r="D170" s="125" t="str">
        <f>VLOOKUP(C170,Locations!$G$4:$H$222,2,false)</f>
        <v>00020 Beryl Ward</v>
      </c>
      <c r="E170" s="125"/>
      <c r="F170" s="38" t="s">
        <v>97</v>
      </c>
    </row>
    <row r="171">
      <c r="A171" s="38" t="s">
        <v>93</v>
      </c>
      <c r="B171" s="25" t="s">
        <v>96</v>
      </c>
      <c r="C171" s="39" t="s">
        <v>391</v>
      </c>
      <c r="D171" s="125" t="str">
        <f>VLOOKUP(C171,Locations!$G$4:$H$222,2,false)</f>
        <v>00020 Beryl Ward</v>
      </c>
      <c r="E171" s="125"/>
      <c r="F171" s="38" t="s">
        <v>145</v>
      </c>
    </row>
    <row r="172">
      <c r="A172" s="38" t="s">
        <v>367</v>
      </c>
      <c r="B172" s="25" t="s">
        <v>96</v>
      </c>
      <c r="C172" s="39" t="s">
        <v>391</v>
      </c>
      <c r="D172" s="125" t="str">
        <f>VLOOKUP(C172,Locations!$G$4:$H$222,2,false)</f>
        <v>00020 Beryl Ward</v>
      </c>
      <c r="E172" s="125"/>
      <c r="F172" s="38" t="s">
        <v>97</v>
      </c>
    </row>
    <row r="173">
      <c r="A173" s="38" t="s">
        <v>399</v>
      </c>
      <c r="B173" s="25" t="s">
        <v>96</v>
      </c>
      <c r="C173" s="39" t="s">
        <v>391</v>
      </c>
      <c r="D173" s="125" t="str">
        <f>VLOOKUP(C173,Locations!$G$4:$H$222,2,false)</f>
        <v>00020 Beryl Ward</v>
      </c>
      <c r="E173" s="125"/>
      <c r="F173" s="38" t="s">
        <v>97</v>
      </c>
    </row>
    <row r="174">
      <c r="A174" s="38" t="s">
        <v>402</v>
      </c>
      <c r="B174" s="25" t="s">
        <v>96</v>
      </c>
      <c r="C174" s="39" t="s">
        <v>391</v>
      </c>
      <c r="D174" s="125" t="str">
        <f>VLOOKUP(C174,Locations!$G$4:$H$222,2,false)</f>
        <v>00020 Beryl Ward</v>
      </c>
      <c r="E174" s="125"/>
      <c r="F174" s="38" t="s">
        <v>97</v>
      </c>
    </row>
    <row r="175">
      <c r="A175" s="38" t="s">
        <v>396</v>
      </c>
      <c r="B175" s="25" t="s">
        <v>96</v>
      </c>
      <c r="C175" s="39" t="s">
        <v>391</v>
      </c>
      <c r="D175" s="125" t="str">
        <f>VLOOKUP(C175,Locations!$G$4:$H$222,2,false)</f>
        <v>00020 Beryl Ward</v>
      </c>
      <c r="E175" s="125"/>
      <c r="F175" s="38" t="s">
        <v>24</v>
      </c>
    </row>
    <row r="176">
      <c r="A176" s="38" t="s">
        <v>99</v>
      </c>
      <c r="B176" s="25" t="s">
        <v>96</v>
      </c>
      <c r="C176" s="39" t="s">
        <v>391</v>
      </c>
      <c r="D176" s="125" t="str">
        <f>VLOOKUP(C176,Locations!$G$4:$H$222,2,false)</f>
        <v>00020 Beryl Ward</v>
      </c>
      <c r="E176" s="125"/>
      <c r="F176" s="38" t="s">
        <v>24</v>
      </c>
    </row>
    <row r="177">
      <c r="A177" s="38" t="s">
        <v>378</v>
      </c>
      <c r="B177" s="25" t="s">
        <v>96</v>
      </c>
      <c r="C177" s="39" t="s">
        <v>391</v>
      </c>
      <c r="D177" s="125" t="str">
        <f>VLOOKUP(C177,Locations!$G$4:$H$222,2,false)</f>
        <v>00020 Beryl Ward</v>
      </c>
      <c r="E177" s="125"/>
      <c r="F177" s="38" t="s">
        <v>97</v>
      </c>
    </row>
    <row r="178">
      <c r="A178" s="38" t="s">
        <v>102</v>
      </c>
      <c r="B178" s="25" t="s">
        <v>96</v>
      </c>
      <c r="C178" s="39" t="s">
        <v>391</v>
      </c>
      <c r="D178" s="125" t="str">
        <f>VLOOKUP(C178,Locations!$G$4:$H$222,2,false)</f>
        <v>00020 Beryl Ward</v>
      </c>
      <c r="E178" s="125"/>
      <c r="F178" s="38" t="s">
        <v>101</v>
      </c>
    </row>
    <row r="179">
      <c r="A179" s="38" t="s">
        <v>401</v>
      </c>
      <c r="B179" s="25" t="s">
        <v>96</v>
      </c>
      <c r="C179" s="39" t="s">
        <v>391</v>
      </c>
      <c r="D179" s="125" t="str">
        <f>VLOOKUP(C179,Locations!$G$4:$H$222,2,false)</f>
        <v>00020 Beryl Ward</v>
      </c>
      <c r="E179" s="125"/>
      <c r="F179" s="38" t="s">
        <v>101</v>
      </c>
    </row>
    <row r="180">
      <c r="A180" s="38" t="s">
        <v>100</v>
      </c>
      <c r="B180" s="25" t="s">
        <v>96</v>
      </c>
      <c r="C180" s="39" t="s">
        <v>391</v>
      </c>
      <c r="D180" s="125" t="str">
        <f>VLOOKUP(C180,Locations!$G$4:$H$222,2,false)</f>
        <v>00020 Beryl Ward</v>
      </c>
      <c r="E180" s="125"/>
      <c r="F180" s="38" t="s">
        <v>101</v>
      </c>
    </row>
    <row r="181">
      <c r="A181" s="38" t="s">
        <v>83</v>
      </c>
      <c r="B181" s="38" t="s">
        <v>96</v>
      </c>
      <c r="C181" s="39" t="s">
        <v>374</v>
      </c>
      <c r="D181" s="125" t="str">
        <f>VLOOKUP(C181,Locations!$G$4:$H$222,2,false)</f>
        <v>00019 The Underroot</v>
      </c>
      <c r="E181" s="125"/>
      <c r="F181" s="38" t="s">
        <v>24</v>
      </c>
    </row>
    <row r="182">
      <c r="A182" s="38" t="s">
        <v>381</v>
      </c>
      <c r="B182" s="38" t="s">
        <v>96</v>
      </c>
      <c r="C182" s="39" t="s">
        <v>374</v>
      </c>
      <c r="D182" s="125" t="str">
        <f>VLOOKUP(C182,Locations!$G$4:$H$222,2,false)</f>
        <v>00019 The Underroot</v>
      </c>
      <c r="E182" s="125"/>
      <c r="F182" s="38" t="s">
        <v>24</v>
      </c>
    </row>
    <row r="183">
      <c r="A183" s="38" t="s">
        <v>184</v>
      </c>
      <c r="B183" s="38" t="s">
        <v>96</v>
      </c>
      <c r="C183" s="39" t="s">
        <v>374</v>
      </c>
      <c r="D183" s="125" t="str">
        <f>VLOOKUP(C183,Locations!$G$4:$H$222,2,false)</f>
        <v>00019 The Underroot</v>
      </c>
      <c r="E183" s="125"/>
      <c r="F183" s="38" t="s">
        <v>24</v>
      </c>
    </row>
    <row r="184">
      <c r="A184" s="38" t="s">
        <v>383</v>
      </c>
      <c r="B184" s="38" t="s">
        <v>96</v>
      </c>
      <c r="C184" s="39" t="s">
        <v>374</v>
      </c>
      <c r="D184" s="125" t="str">
        <f>VLOOKUP(C184,Locations!$G$4:$H$222,2,false)</f>
        <v>00019 The Underroot</v>
      </c>
      <c r="E184" s="125"/>
      <c r="F184" s="38" t="s">
        <v>24</v>
      </c>
    </row>
    <row r="185">
      <c r="A185" s="38" t="s">
        <v>380</v>
      </c>
      <c r="B185" s="38" t="s">
        <v>96</v>
      </c>
      <c r="C185" s="39" t="s">
        <v>374</v>
      </c>
      <c r="D185" s="125" t="str">
        <f>VLOOKUP(C185,Locations!$G$4:$H$222,2,false)</f>
        <v>00019 The Underroot</v>
      </c>
      <c r="E185" s="125"/>
      <c r="F185" s="38" t="s">
        <v>24</v>
      </c>
    </row>
    <row r="186">
      <c r="A186" s="38" t="s">
        <v>386</v>
      </c>
      <c r="B186" s="38" t="s">
        <v>96</v>
      </c>
      <c r="C186" s="39" t="s">
        <v>374</v>
      </c>
      <c r="D186" s="125" t="str">
        <f>VLOOKUP(C186,Locations!$G$4:$H$222,2,false)</f>
        <v>00019 The Underroot</v>
      </c>
      <c r="E186" s="125"/>
      <c r="F186" s="38" t="s">
        <v>24</v>
      </c>
    </row>
    <row r="187">
      <c r="A187" s="38" t="s">
        <v>187</v>
      </c>
      <c r="B187" s="38" t="s">
        <v>96</v>
      </c>
      <c r="C187" s="39" t="s">
        <v>374</v>
      </c>
      <c r="D187" s="125" t="str">
        <f>VLOOKUP(C187,Locations!$G$4:$H$222,2,false)</f>
        <v>00019 The Underroot</v>
      </c>
      <c r="E187" s="125"/>
      <c r="F187" s="38" t="s">
        <v>24</v>
      </c>
    </row>
    <row r="188">
      <c r="A188" s="38" t="s">
        <v>384</v>
      </c>
      <c r="B188" s="38" t="s">
        <v>96</v>
      </c>
      <c r="C188" s="39" t="s">
        <v>374</v>
      </c>
      <c r="D188" s="125" t="str">
        <f>VLOOKUP(C188,Locations!$G$4:$H$222,2,false)</f>
        <v>00019 The Underroot</v>
      </c>
      <c r="E188" s="125"/>
      <c r="F188" s="38" t="s">
        <v>24</v>
      </c>
    </row>
    <row r="189">
      <c r="A189" s="38" t="s">
        <v>382</v>
      </c>
      <c r="B189" s="38" t="s">
        <v>96</v>
      </c>
      <c r="C189" s="39" t="s">
        <v>374</v>
      </c>
      <c r="D189" s="125" t="str">
        <f>VLOOKUP(C189,Locations!$G$4:$H$222,2,false)</f>
        <v>00019 The Underroot</v>
      </c>
      <c r="E189" s="125"/>
      <c r="F189" s="38" t="s">
        <v>24</v>
      </c>
    </row>
    <row r="190">
      <c r="A190" s="38" t="s">
        <v>378</v>
      </c>
      <c r="B190" s="38" t="s">
        <v>96</v>
      </c>
      <c r="C190" s="39" t="s">
        <v>374</v>
      </c>
      <c r="D190" s="125" t="str">
        <f>VLOOKUP(C190,Locations!$G$4:$H$222,2,false)</f>
        <v>00019 The Underroot</v>
      </c>
      <c r="E190" s="125"/>
      <c r="F190" s="38" t="s">
        <v>24</v>
      </c>
    </row>
    <row r="191">
      <c r="A191" s="38" t="s">
        <v>383</v>
      </c>
      <c r="B191" s="38" t="s">
        <v>44</v>
      </c>
      <c r="C191" s="25" t="s">
        <v>5860</v>
      </c>
      <c r="D191" s="125" t="str">
        <f>VLOOKUP(C191,Locations!$G$4:$H$222,2,false)</f>
        <v>#N/A</v>
      </c>
      <c r="E191" s="125"/>
      <c r="F191" s="38" t="s">
        <v>24</v>
      </c>
    </row>
    <row r="192">
      <c r="A192" s="38" t="s">
        <v>939</v>
      </c>
      <c r="B192" s="38" t="s">
        <v>44</v>
      </c>
      <c r="C192" s="25" t="s">
        <v>5860</v>
      </c>
      <c r="D192" s="125" t="str">
        <f>VLOOKUP(C192,Locations!$G$4:$H$222,2,false)</f>
        <v>#N/A</v>
      </c>
      <c r="E192" s="125"/>
      <c r="F192" s="38" t="s">
        <v>24</v>
      </c>
    </row>
    <row r="193">
      <c r="A193" s="38" t="s">
        <v>602</v>
      </c>
      <c r="B193" s="38" t="s">
        <v>44</v>
      </c>
      <c r="C193" s="25" t="s">
        <v>5860</v>
      </c>
      <c r="D193" s="125" t="str">
        <f>VLOOKUP(C193,Locations!$G$4:$H$222,2,false)</f>
        <v>#N/A</v>
      </c>
      <c r="E193" s="125"/>
      <c r="F193" s="38" t="s">
        <v>24</v>
      </c>
    </row>
    <row r="194">
      <c r="A194" s="38" t="s">
        <v>853</v>
      </c>
      <c r="B194" s="38" t="s">
        <v>44</v>
      </c>
      <c r="C194" s="25" t="s">
        <v>5860</v>
      </c>
      <c r="D194" s="125" t="str">
        <f>VLOOKUP(C194,Locations!$G$4:$H$222,2,false)</f>
        <v>#N/A</v>
      </c>
      <c r="E194" s="125"/>
      <c r="F194" s="38" t="s">
        <v>24</v>
      </c>
    </row>
    <row r="195">
      <c r="A195" s="38" t="s">
        <v>940</v>
      </c>
      <c r="B195" s="38" t="s">
        <v>44</v>
      </c>
      <c r="C195" s="25" t="s">
        <v>5860</v>
      </c>
      <c r="D195" s="125" t="str">
        <f>VLOOKUP(C195,Locations!$G$4:$H$222,2,false)</f>
        <v>#N/A</v>
      </c>
      <c r="E195" s="125"/>
      <c r="F195" s="38" t="s">
        <v>24</v>
      </c>
    </row>
    <row r="196">
      <c r="A196" s="38" t="s">
        <v>159</v>
      </c>
      <c r="B196" s="25" t="s">
        <v>158</v>
      </c>
      <c r="C196" s="39" t="s">
        <v>374</v>
      </c>
      <c r="D196" s="125" t="str">
        <f>VLOOKUP(C196,Locations!$G$4:$H$222,2,false)</f>
        <v>00019 The Underroot</v>
      </c>
      <c r="E196" s="125"/>
      <c r="F196" s="38" t="s">
        <v>24</v>
      </c>
    </row>
    <row r="197">
      <c r="A197" s="38" t="s">
        <v>387</v>
      </c>
      <c r="B197" s="25" t="s">
        <v>158</v>
      </c>
      <c r="C197" s="39" t="s">
        <v>374</v>
      </c>
      <c r="D197" s="125" t="str">
        <f>VLOOKUP(C197,Locations!$G$4:$H$222,2,false)</f>
        <v>00019 The Underroot</v>
      </c>
      <c r="E197" s="125"/>
      <c r="F197" s="38" t="s">
        <v>24</v>
      </c>
    </row>
    <row r="198">
      <c r="A198" s="38" t="s">
        <v>383</v>
      </c>
      <c r="B198" s="25" t="s">
        <v>600</v>
      </c>
      <c r="C198" s="25" t="s">
        <v>5861</v>
      </c>
      <c r="D198" s="125" t="str">
        <f>VLOOKUP(C198,Locations!$G$4:$H$222,2,false)</f>
        <v>#N/A</v>
      </c>
      <c r="E198" s="125"/>
      <c r="F198" s="38" t="s">
        <v>24</v>
      </c>
    </row>
    <row r="199">
      <c r="A199" s="38" t="s">
        <v>406</v>
      </c>
      <c r="B199" s="25" t="s">
        <v>600</v>
      </c>
      <c r="C199" s="25" t="s">
        <v>5861</v>
      </c>
      <c r="D199" s="125" t="str">
        <f>VLOOKUP(C199,Locations!$G$4:$H$222,2,false)</f>
        <v>#N/A</v>
      </c>
      <c r="E199" s="125"/>
      <c r="F199" s="38" t="s">
        <v>24</v>
      </c>
    </row>
    <row r="200">
      <c r="A200" s="38" t="s">
        <v>608</v>
      </c>
      <c r="B200" s="25" t="s">
        <v>600</v>
      </c>
      <c r="C200" s="25" t="s">
        <v>5861</v>
      </c>
      <c r="D200" s="125" t="str">
        <f>VLOOKUP(C200,Locations!$G$4:$H$222,2,false)</f>
        <v>#N/A</v>
      </c>
      <c r="E200" s="125"/>
      <c r="F200" s="38" t="s">
        <v>24</v>
      </c>
    </row>
    <row r="201">
      <c r="A201" s="38" t="s">
        <v>602</v>
      </c>
      <c r="B201" s="25" t="s">
        <v>938</v>
      </c>
      <c r="C201" s="25" t="s">
        <v>5861</v>
      </c>
      <c r="D201" s="125" t="str">
        <f>VLOOKUP(C201,Locations!$G$4:$H$222,2,false)</f>
        <v>#N/A</v>
      </c>
      <c r="E201" s="125"/>
      <c r="F201" s="38" t="s">
        <v>24</v>
      </c>
    </row>
    <row r="202">
      <c r="A202" s="38" t="s">
        <v>853</v>
      </c>
      <c r="B202" s="25" t="s">
        <v>938</v>
      </c>
      <c r="C202" s="25" t="s">
        <v>5860</v>
      </c>
      <c r="D202" s="125" t="str">
        <f>VLOOKUP(C202,Locations!$G$4:$H$222,2,false)</f>
        <v>#N/A</v>
      </c>
      <c r="E202" s="125"/>
      <c r="F202" s="38" t="s">
        <v>24</v>
      </c>
    </row>
    <row r="203">
      <c r="A203" s="38" t="s">
        <v>608</v>
      </c>
      <c r="B203" s="25" t="s">
        <v>938</v>
      </c>
      <c r="C203" s="25" t="s">
        <v>5860</v>
      </c>
      <c r="D203" s="125" t="str">
        <f>VLOOKUP(C203,Locations!$G$4:$H$222,2,false)</f>
        <v>#N/A</v>
      </c>
      <c r="E203" s="125"/>
      <c r="F203" s="38" t="s">
        <v>24</v>
      </c>
    </row>
    <row r="204">
      <c r="A204" s="38" t="s">
        <v>937</v>
      </c>
      <c r="B204" s="25" t="s">
        <v>938</v>
      </c>
      <c r="C204" s="25" t="s">
        <v>5860</v>
      </c>
      <c r="D204" s="125" t="str">
        <f>VLOOKUP(C204,Locations!$G$4:$H$222,2,false)</f>
        <v>#N/A</v>
      </c>
      <c r="E204" s="125"/>
      <c r="F204" s="38" t="s">
        <v>24</v>
      </c>
    </row>
    <row r="205">
      <c r="A205" s="38" t="s">
        <v>150</v>
      </c>
      <c r="B205" s="38" t="s">
        <v>165</v>
      </c>
      <c r="C205" s="39" t="s">
        <v>415</v>
      </c>
      <c r="D205" s="125" t="str">
        <f>VLOOKUP(C205,Locations!$G$4:$H$222,2,false)</f>
        <v>00022 North Obsidia Alleyway</v>
      </c>
      <c r="E205" s="125"/>
      <c r="F205" s="38" t="s">
        <v>24</v>
      </c>
    </row>
    <row r="206">
      <c r="A206" s="38" t="s">
        <v>164</v>
      </c>
      <c r="B206" s="38" t="s">
        <v>165</v>
      </c>
      <c r="C206" s="39" t="s">
        <v>415</v>
      </c>
      <c r="D206" s="125" t="str">
        <f>VLOOKUP(C206,Locations!$G$4:$H$222,2,false)</f>
        <v>00022 North Obsidia Alleyway</v>
      </c>
      <c r="E206" s="125"/>
      <c r="F206" s="38" t="s">
        <v>24</v>
      </c>
    </row>
    <row r="207">
      <c r="A207" s="38" t="s">
        <v>231</v>
      </c>
      <c r="B207" s="38" t="s">
        <v>165</v>
      </c>
      <c r="C207" s="39" t="s">
        <v>415</v>
      </c>
      <c r="D207" s="125" t="str">
        <f>VLOOKUP(C207,Locations!$G$4:$H$222,2,false)</f>
        <v>00022 North Obsidia Alleyway</v>
      </c>
      <c r="E207" s="125"/>
      <c r="F207" s="38" t="s">
        <v>24</v>
      </c>
    </row>
    <row r="208">
      <c r="A208" s="38" t="s">
        <v>146</v>
      </c>
      <c r="B208" s="38" t="s">
        <v>165</v>
      </c>
      <c r="C208" s="39" t="s">
        <v>415</v>
      </c>
      <c r="D208" s="125" t="str">
        <f>VLOOKUP(C208,Locations!$G$4:$H$222,2,false)</f>
        <v>00022 North Obsidia Alleyway</v>
      </c>
      <c r="E208" s="125"/>
      <c r="F208" s="38" t="s">
        <v>24</v>
      </c>
    </row>
    <row r="209">
      <c r="A209" s="38" t="s">
        <v>108</v>
      </c>
      <c r="B209" s="38" t="s">
        <v>165</v>
      </c>
      <c r="C209" s="39" t="s">
        <v>415</v>
      </c>
      <c r="D209" s="125" t="str">
        <f>VLOOKUP(C209,Locations!$G$4:$H$222,2,false)</f>
        <v>00022 North Obsidia Alleyway</v>
      </c>
      <c r="E209" s="125"/>
      <c r="F209" s="38" t="s">
        <v>24</v>
      </c>
    </row>
    <row r="210">
      <c r="A210" s="38" t="s">
        <v>416</v>
      </c>
      <c r="B210" s="38" t="s">
        <v>165</v>
      </c>
      <c r="C210" s="39" t="s">
        <v>415</v>
      </c>
      <c r="D210" s="125" t="str">
        <f>VLOOKUP(C210,Locations!$G$4:$H$222,2,false)</f>
        <v>00022 North Obsidia Alleyway</v>
      </c>
      <c r="E210" s="125"/>
      <c r="F210" s="38" t="s">
        <v>24</v>
      </c>
    </row>
    <row r="211">
      <c r="A211" s="38" t="s">
        <v>150</v>
      </c>
      <c r="B211" s="38" t="s">
        <v>165</v>
      </c>
      <c r="C211" s="39" t="s">
        <v>673</v>
      </c>
      <c r="D211" s="125" t="str">
        <f>VLOOKUP(C211,Locations!$G$4:$H$222,2,false)</f>
        <v>00052 Lapis Alleyway</v>
      </c>
      <c r="E211" s="125"/>
      <c r="F211" s="38" t="s">
        <v>24</v>
      </c>
    </row>
    <row r="212">
      <c r="A212" s="38" t="s">
        <v>106</v>
      </c>
      <c r="B212" s="38" t="s">
        <v>165</v>
      </c>
      <c r="C212" s="39" t="s">
        <v>673</v>
      </c>
      <c r="D212" s="125" t="str">
        <f>VLOOKUP(C212,Locations!$G$4:$H$222,2,false)</f>
        <v>00052 Lapis Alleyway</v>
      </c>
      <c r="E212" s="125"/>
      <c r="F212" s="38" t="s">
        <v>24</v>
      </c>
    </row>
    <row r="213">
      <c r="A213" s="38" t="s">
        <v>102</v>
      </c>
      <c r="B213" s="38" t="s">
        <v>165</v>
      </c>
      <c r="C213" s="39" t="s">
        <v>673</v>
      </c>
      <c r="D213" s="125" t="str">
        <f>VLOOKUP(C213,Locations!$G$4:$H$222,2,false)</f>
        <v>00052 Lapis Alleyway</v>
      </c>
      <c r="E213" s="125"/>
      <c r="F213" s="38" t="s">
        <v>24</v>
      </c>
    </row>
    <row r="214">
      <c r="A214" s="38" t="s">
        <v>146</v>
      </c>
      <c r="B214" s="38" t="s">
        <v>165</v>
      </c>
      <c r="C214" s="39" t="s">
        <v>673</v>
      </c>
      <c r="D214" s="125" t="str">
        <f>VLOOKUP(C214,Locations!$G$4:$H$222,2,false)</f>
        <v>00052 Lapis Alleyway</v>
      </c>
      <c r="E214" s="125"/>
      <c r="F214" s="38" t="s">
        <v>24</v>
      </c>
    </row>
    <row r="215">
      <c r="A215" s="38" t="s">
        <v>108</v>
      </c>
      <c r="B215" s="38" t="s">
        <v>165</v>
      </c>
      <c r="C215" s="39" t="s">
        <v>673</v>
      </c>
      <c r="D215" s="125" t="str">
        <f>VLOOKUP(C215,Locations!$G$4:$H$222,2,false)</f>
        <v>00052 Lapis Alleyway</v>
      </c>
      <c r="E215" s="125"/>
      <c r="F215" s="38" t="s">
        <v>24</v>
      </c>
    </row>
    <row r="216">
      <c r="A216" s="38" t="s">
        <v>971</v>
      </c>
      <c r="B216" s="38" t="s">
        <v>165</v>
      </c>
      <c r="C216" s="39" t="s">
        <v>673</v>
      </c>
      <c r="D216" s="125" t="str">
        <f>VLOOKUP(C216,Locations!$G$4:$H$222,2,false)</f>
        <v>00052 Lapis Alleyway</v>
      </c>
      <c r="E216" s="125"/>
      <c r="F216" s="38" t="s">
        <v>24</v>
      </c>
    </row>
    <row r="217">
      <c r="A217" s="38" t="s">
        <v>970</v>
      </c>
      <c r="B217" s="38" t="s">
        <v>165</v>
      </c>
      <c r="C217" s="39" t="s">
        <v>673</v>
      </c>
      <c r="D217" s="125" t="str">
        <f>VLOOKUP(C217,Locations!$G$4:$H$222,2,false)</f>
        <v>00052 Lapis Alleyway</v>
      </c>
      <c r="E217" s="125"/>
      <c r="F217" s="38" t="s">
        <v>24</v>
      </c>
    </row>
    <row r="218">
      <c r="A218" s="38" t="s">
        <v>387</v>
      </c>
      <c r="B218" s="25" t="s">
        <v>158</v>
      </c>
      <c r="C218" s="39" t="s">
        <v>673</v>
      </c>
      <c r="D218" s="125" t="str">
        <f>VLOOKUP(C218,Locations!$G$4:$H$222,2,false)</f>
        <v>00052 Lapis Alleyway</v>
      </c>
      <c r="E218" s="125"/>
      <c r="F218" s="38" t="s">
        <v>24</v>
      </c>
    </row>
    <row r="219">
      <c r="A219" s="38" t="s">
        <v>387</v>
      </c>
      <c r="B219" s="25" t="s">
        <v>600</v>
      </c>
      <c r="C219" s="25" t="s">
        <v>5862</v>
      </c>
      <c r="D219" s="125" t="str">
        <f>VLOOKUP(C219,Locations!$G$4:$H$222,2,false)</f>
        <v>#N/A</v>
      </c>
      <c r="E219" s="125"/>
      <c r="F219" s="38" t="s">
        <v>24</v>
      </c>
    </row>
    <row r="220">
      <c r="A220" s="38" t="s">
        <v>481</v>
      </c>
      <c r="B220" s="25" t="s">
        <v>600</v>
      </c>
      <c r="C220" s="25" t="s">
        <v>5862</v>
      </c>
      <c r="D220" s="125" t="str">
        <f>VLOOKUP(C220,Locations!$G$4:$H$222,2,false)</f>
        <v>#N/A</v>
      </c>
      <c r="E220" s="125"/>
      <c r="F220" s="38" t="s">
        <v>24</v>
      </c>
    </row>
    <row r="221">
      <c r="A221" s="38" t="s">
        <v>445</v>
      </c>
      <c r="B221" s="38" t="s">
        <v>165</v>
      </c>
      <c r="C221" s="39" t="s">
        <v>435</v>
      </c>
      <c r="D221" s="125" t="str">
        <f>VLOOKUP(C221,Locations!$G$4:$H$222,2,false)</f>
        <v>00025 Grand Stairway</v>
      </c>
      <c r="E221" s="125" t="s">
        <v>437</v>
      </c>
      <c r="F221" s="38" t="s">
        <v>24</v>
      </c>
    </row>
    <row r="222">
      <c r="A222" s="38" t="s">
        <v>444</v>
      </c>
      <c r="B222" s="38" t="s">
        <v>165</v>
      </c>
      <c r="C222" s="39" t="s">
        <v>435</v>
      </c>
      <c r="D222" s="125" t="str">
        <f>VLOOKUP(C222,Locations!$G$4:$H$222,2,false)</f>
        <v>00025 Grand Stairway</v>
      </c>
      <c r="E222" s="125" t="s">
        <v>437</v>
      </c>
      <c r="F222" s="38" t="s">
        <v>24</v>
      </c>
    </row>
    <row r="223">
      <c r="A223" s="38" t="s">
        <v>439</v>
      </c>
      <c r="B223" s="38" t="s">
        <v>165</v>
      </c>
      <c r="C223" s="39" t="s">
        <v>435</v>
      </c>
      <c r="D223" s="125" t="str">
        <f>VLOOKUP(C223,Locations!$G$4:$H$222,2,false)</f>
        <v>00025 Grand Stairway</v>
      </c>
      <c r="E223" s="125" t="s">
        <v>437</v>
      </c>
      <c r="F223" s="38" t="s">
        <v>24</v>
      </c>
    </row>
    <row r="224">
      <c r="A224" s="38" t="s">
        <v>184</v>
      </c>
      <c r="B224" s="38" t="s">
        <v>165</v>
      </c>
      <c r="C224" s="39" t="s">
        <v>435</v>
      </c>
      <c r="D224" s="125" t="str">
        <f>VLOOKUP(C224,Locations!$G$4:$H$222,2,false)</f>
        <v>00025 Grand Stairway</v>
      </c>
      <c r="E224" s="125" t="s">
        <v>238</v>
      </c>
      <c r="F224" s="38" t="s">
        <v>24</v>
      </c>
    </row>
    <row r="225">
      <c r="A225" s="38" t="s">
        <v>442</v>
      </c>
      <c r="B225" s="38" t="s">
        <v>165</v>
      </c>
      <c r="C225" s="39" t="s">
        <v>435</v>
      </c>
      <c r="D225" s="125" t="str">
        <f>VLOOKUP(C225,Locations!$G$4:$H$222,2,false)</f>
        <v>00025 Grand Stairway</v>
      </c>
      <c r="E225" s="125" t="s">
        <v>437</v>
      </c>
      <c r="F225" s="38" t="s">
        <v>24</v>
      </c>
    </row>
    <row r="226">
      <c r="A226" s="38" t="s">
        <v>436</v>
      </c>
      <c r="B226" s="38" t="s">
        <v>165</v>
      </c>
      <c r="C226" s="39" t="s">
        <v>435</v>
      </c>
      <c r="D226" s="125" t="str">
        <f>VLOOKUP(C226,Locations!$G$4:$H$222,2,false)</f>
        <v>00025 Grand Stairway</v>
      </c>
      <c r="E226" s="125" t="s">
        <v>437</v>
      </c>
      <c r="F226" s="38" t="s">
        <v>24</v>
      </c>
    </row>
    <row r="227">
      <c r="A227" s="38" t="s">
        <v>441</v>
      </c>
      <c r="B227" s="38" t="s">
        <v>165</v>
      </c>
      <c r="C227" s="39" t="s">
        <v>435</v>
      </c>
      <c r="D227" s="125" t="str">
        <f>VLOOKUP(C227,Locations!$G$4:$H$222,2,false)</f>
        <v>00025 Grand Stairway</v>
      </c>
      <c r="E227" s="125" t="s">
        <v>437</v>
      </c>
      <c r="F227" s="38" t="s">
        <v>24</v>
      </c>
    </row>
    <row r="228">
      <c r="A228" s="38" t="s">
        <v>449</v>
      </c>
      <c r="B228" s="38" t="s">
        <v>165</v>
      </c>
      <c r="C228" s="39" t="s">
        <v>435</v>
      </c>
      <c r="D228" s="125" t="str">
        <f>VLOOKUP(C228,Locations!$G$4:$H$222,2,false)</f>
        <v>00025 Grand Stairway</v>
      </c>
      <c r="E228" s="125" t="s">
        <v>450</v>
      </c>
      <c r="F228" s="38" t="s">
        <v>24</v>
      </c>
    </row>
    <row r="229">
      <c r="A229" s="38" t="s">
        <v>339</v>
      </c>
      <c r="B229" s="38" t="s">
        <v>165</v>
      </c>
      <c r="C229" s="39" t="s">
        <v>487</v>
      </c>
      <c r="D229" s="125" t="str">
        <f>VLOOKUP(C229,Locations!$G$4:$H$222,2,false)</f>
        <v>00026 Beryl Cave</v>
      </c>
      <c r="E229" s="125" t="s">
        <v>488</v>
      </c>
      <c r="F229" s="38" t="s">
        <v>24</v>
      </c>
    </row>
    <row r="230">
      <c r="A230" s="38" t="s">
        <v>381</v>
      </c>
      <c r="B230" s="38" t="s">
        <v>165</v>
      </c>
      <c r="C230" s="39" t="s">
        <v>487</v>
      </c>
      <c r="D230" s="125" t="str">
        <f>VLOOKUP(C230,Locations!$G$4:$H$222,2,false)</f>
        <v>00026 Beryl Cave</v>
      </c>
      <c r="E230" s="125" t="s">
        <v>488</v>
      </c>
      <c r="F230" s="38" t="s">
        <v>24</v>
      </c>
    </row>
    <row r="231">
      <c r="A231" s="38" t="s">
        <v>378</v>
      </c>
      <c r="B231" s="38" t="s">
        <v>165</v>
      </c>
      <c r="C231" s="39" t="s">
        <v>487</v>
      </c>
      <c r="D231" s="125" t="str">
        <f>VLOOKUP(C231,Locations!$G$4:$H$222,2,false)</f>
        <v>00026 Beryl Cave</v>
      </c>
      <c r="E231" s="125" t="s">
        <v>488</v>
      </c>
      <c r="F231" s="38" t="s">
        <v>24</v>
      </c>
    </row>
    <row r="232">
      <c r="A232" s="38" t="s">
        <v>184</v>
      </c>
      <c r="B232" s="38" t="s">
        <v>165</v>
      </c>
      <c r="C232" s="39" t="s">
        <v>487</v>
      </c>
      <c r="D232" s="125" t="str">
        <f>VLOOKUP(C232,Locations!$G$4:$H$222,2,false)</f>
        <v>00026 Beryl Cave</v>
      </c>
      <c r="E232" s="125" t="s">
        <v>488</v>
      </c>
      <c r="F232" s="38" t="s">
        <v>24</v>
      </c>
    </row>
    <row r="233">
      <c r="A233" s="38" t="s">
        <v>491</v>
      </c>
      <c r="B233" s="38" t="s">
        <v>165</v>
      </c>
      <c r="C233" s="39" t="s">
        <v>487</v>
      </c>
      <c r="D233" s="125" t="str">
        <f>VLOOKUP(C233,Locations!$G$4:$H$222,2,false)</f>
        <v>00026 Beryl Cave</v>
      </c>
      <c r="E233" s="125" t="s">
        <v>488</v>
      </c>
      <c r="F233" s="38" t="s">
        <v>24</v>
      </c>
    </row>
    <row r="234">
      <c r="A234" s="38" t="s">
        <v>490</v>
      </c>
      <c r="B234" s="38" t="s">
        <v>165</v>
      </c>
      <c r="C234" s="39" t="s">
        <v>487</v>
      </c>
      <c r="D234" s="125" t="str">
        <f>VLOOKUP(C234,Locations!$G$4:$H$222,2,false)</f>
        <v>00026 Beryl Cave</v>
      </c>
      <c r="E234" s="125" t="s">
        <v>488</v>
      </c>
      <c r="F234" s="38" t="s">
        <v>24</v>
      </c>
    </row>
    <row r="235">
      <c r="A235" s="38" t="s">
        <v>489</v>
      </c>
      <c r="B235" s="38" t="s">
        <v>165</v>
      </c>
      <c r="C235" s="39" t="s">
        <v>487</v>
      </c>
      <c r="D235" s="125" t="str">
        <f>VLOOKUP(C235,Locations!$G$4:$H$222,2,false)</f>
        <v>00026 Beryl Cave</v>
      </c>
      <c r="E235" s="125" t="s">
        <v>488</v>
      </c>
      <c r="F235" s="38" t="s">
        <v>24</v>
      </c>
    </row>
    <row r="236">
      <c r="A236" s="38" t="s">
        <v>492</v>
      </c>
      <c r="B236" s="38" t="s">
        <v>165</v>
      </c>
      <c r="C236" s="39" t="s">
        <v>487</v>
      </c>
      <c r="D236" s="125" t="str">
        <f>VLOOKUP(C236,Locations!$G$4:$H$222,2,false)</f>
        <v>00026 Beryl Cave</v>
      </c>
      <c r="E236" s="125" t="s">
        <v>488</v>
      </c>
      <c r="F236" s="38" t="s">
        <v>24</v>
      </c>
    </row>
    <row r="237">
      <c r="A237" s="38" t="s">
        <v>442</v>
      </c>
      <c r="B237" s="38" t="s">
        <v>165</v>
      </c>
      <c r="C237" s="25" t="s">
        <v>5863</v>
      </c>
      <c r="D237" s="125" t="str">
        <f>VLOOKUP(C237,Locations!$G$4:$H$222,2,false)</f>
        <v>#N/A</v>
      </c>
      <c r="E237" s="125"/>
      <c r="F237" s="38" t="s">
        <v>24</v>
      </c>
    </row>
    <row r="238">
      <c r="A238" s="38" t="s">
        <v>444</v>
      </c>
      <c r="B238" s="38" t="s">
        <v>165</v>
      </c>
      <c r="C238" s="25" t="s">
        <v>5863</v>
      </c>
      <c r="D238" s="125" t="str">
        <f>VLOOKUP(C238,Locations!$G$4:$H$222,2,false)</f>
        <v>#N/A</v>
      </c>
      <c r="E238" s="125"/>
      <c r="F238" s="38" t="s">
        <v>24</v>
      </c>
    </row>
    <row r="239">
      <c r="A239" s="38" t="s">
        <v>456</v>
      </c>
      <c r="B239" s="38" t="s">
        <v>165</v>
      </c>
      <c r="C239" s="25" t="s">
        <v>5863</v>
      </c>
      <c r="D239" s="125" t="str">
        <f>VLOOKUP(C239,Locations!$G$4:$H$222,2,false)</f>
        <v>#N/A</v>
      </c>
      <c r="E239" s="125"/>
      <c r="F239" s="38" t="s">
        <v>24</v>
      </c>
    </row>
    <row r="240">
      <c r="A240" s="38" t="s">
        <v>458</v>
      </c>
      <c r="B240" s="38" t="s">
        <v>165</v>
      </c>
      <c r="C240" s="25" t="s">
        <v>5863</v>
      </c>
      <c r="D240" s="125" t="str">
        <f>VLOOKUP(C240,Locations!$G$4:$H$222,2,false)</f>
        <v>#N/A</v>
      </c>
      <c r="E240" s="125"/>
      <c r="F240" s="38" t="s">
        <v>24</v>
      </c>
    </row>
    <row r="241">
      <c r="A241" s="38" t="s">
        <v>455</v>
      </c>
      <c r="B241" s="38" t="s">
        <v>165</v>
      </c>
      <c r="C241" s="25" t="s">
        <v>5863</v>
      </c>
      <c r="D241" s="125" t="str">
        <f>VLOOKUP(C241,Locations!$G$4:$H$222,2,false)</f>
        <v>#N/A</v>
      </c>
      <c r="E241" s="125"/>
      <c r="F241" s="38" t="s">
        <v>24</v>
      </c>
    </row>
    <row r="242">
      <c r="A242" s="38" t="s">
        <v>502</v>
      </c>
      <c r="B242" s="38" t="s">
        <v>165</v>
      </c>
      <c r="C242" s="39" t="s">
        <v>403</v>
      </c>
      <c r="D242" s="125" t="str">
        <f>VLOOKUP(C242,Locations!$G$4:$H$222,2,false)</f>
        <v>00027 Yureyu Power Plant</v>
      </c>
      <c r="E242" s="125"/>
      <c r="F242" s="38" t="s">
        <v>24</v>
      </c>
    </row>
    <row r="243">
      <c r="A243" s="38" t="s">
        <v>197</v>
      </c>
      <c r="B243" s="38" t="s">
        <v>165</v>
      </c>
      <c r="C243" s="39" t="s">
        <v>403</v>
      </c>
      <c r="D243" s="125" t="str">
        <f>VLOOKUP(C243,Locations!$G$4:$H$222,2,false)</f>
        <v>00027 Yureyu Power Plant</v>
      </c>
      <c r="E243" s="125"/>
      <c r="F243" s="38" t="s">
        <v>24</v>
      </c>
    </row>
    <row r="244">
      <c r="A244" s="38" t="s">
        <v>503</v>
      </c>
      <c r="B244" s="38" t="s">
        <v>165</v>
      </c>
      <c r="C244" s="39" t="s">
        <v>403</v>
      </c>
      <c r="D244" s="125" t="str">
        <f>VLOOKUP(C244,Locations!$G$4:$H$222,2,false)</f>
        <v>00027 Yureyu Power Plant</v>
      </c>
      <c r="E244" s="125"/>
      <c r="F244" s="38" t="s">
        <v>24</v>
      </c>
    </row>
    <row r="245">
      <c r="A245" s="38" t="s">
        <v>500</v>
      </c>
      <c r="B245" s="38" t="s">
        <v>165</v>
      </c>
      <c r="C245" s="39" t="s">
        <v>403</v>
      </c>
      <c r="D245" s="125" t="str">
        <f>VLOOKUP(C245,Locations!$G$4:$H$222,2,false)</f>
        <v>00027 Yureyu Power Plant</v>
      </c>
      <c r="E245" s="125"/>
      <c r="F245" s="38" t="s">
        <v>24</v>
      </c>
    </row>
    <row r="246">
      <c r="A246" s="38" t="s">
        <v>501</v>
      </c>
      <c r="B246" s="38" t="s">
        <v>165</v>
      </c>
      <c r="C246" s="39" t="s">
        <v>403</v>
      </c>
      <c r="D246" s="125" t="str">
        <f>VLOOKUP(C246,Locations!$G$4:$H$222,2,false)</f>
        <v>00027 Yureyu Power Plant</v>
      </c>
      <c r="E246" s="125"/>
      <c r="F246" s="38" t="s">
        <v>24</v>
      </c>
    </row>
    <row r="247">
      <c r="A247" s="38" t="s">
        <v>455</v>
      </c>
      <c r="B247" s="38" t="s">
        <v>165</v>
      </c>
      <c r="C247" s="39" t="s">
        <v>403</v>
      </c>
      <c r="D247" s="125" t="str">
        <f>VLOOKUP(C247,Locations!$G$4:$H$222,2,false)</f>
        <v>00027 Yureyu Power Plant</v>
      </c>
      <c r="E247" s="125"/>
      <c r="F247" s="38" t="s">
        <v>24</v>
      </c>
    </row>
    <row r="248">
      <c r="A248" s="38" t="s">
        <v>161</v>
      </c>
      <c r="B248" s="25" t="s">
        <v>158</v>
      </c>
      <c r="C248" s="39" t="s">
        <v>567</v>
      </c>
      <c r="D248" s="125" t="str">
        <f>VLOOKUP(C248,Locations!$G$4:$H$222,2,false)</f>
        <v>00033 Azurine Island</v>
      </c>
      <c r="E248" s="125"/>
      <c r="F248" s="38" t="s">
        <v>24</v>
      </c>
    </row>
    <row r="249">
      <c r="A249" s="38" t="s">
        <v>588</v>
      </c>
      <c r="B249" s="25" t="s">
        <v>600</v>
      </c>
      <c r="C249" s="25" t="s">
        <v>5864</v>
      </c>
      <c r="D249" s="125" t="str">
        <f>VLOOKUP(C249,Locations!$G$4:$H$222,2,false)</f>
        <v>#N/A</v>
      </c>
      <c r="E249" s="125"/>
      <c r="F249" s="38" t="s">
        <v>24</v>
      </c>
    </row>
    <row r="250">
      <c r="A250" s="38" t="s">
        <v>603</v>
      </c>
      <c r="B250" s="25" t="s">
        <v>600</v>
      </c>
      <c r="C250" s="25" t="s">
        <v>5864</v>
      </c>
      <c r="D250" s="125" t="str">
        <f>VLOOKUP(C250,Locations!$G$4:$H$222,2,false)</f>
        <v>#N/A</v>
      </c>
      <c r="E250" s="125"/>
      <c r="F250" s="38" t="s">
        <v>24</v>
      </c>
    </row>
    <row r="251">
      <c r="A251" s="38" t="s">
        <v>406</v>
      </c>
      <c r="B251" s="25" t="s">
        <v>600</v>
      </c>
      <c r="C251" s="25" t="s">
        <v>5864</v>
      </c>
      <c r="D251" s="125" t="str">
        <f>VLOOKUP(C251,Locations!$G$4:$H$222,2,false)</f>
        <v>#N/A</v>
      </c>
      <c r="E251" s="125"/>
      <c r="F251" s="38" t="s">
        <v>24</v>
      </c>
    </row>
    <row r="252">
      <c r="A252" s="38" t="s">
        <v>136</v>
      </c>
      <c r="B252" s="25" t="s">
        <v>88</v>
      </c>
      <c r="C252" s="39" t="s">
        <v>567</v>
      </c>
      <c r="D252" s="125" t="str">
        <f>VLOOKUP(C252,Locations!$G$4:$H$222,2,false)</f>
        <v>00033 Azurine Island</v>
      </c>
      <c r="E252" s="125"/>
      <c r="F252" s="38" t="s">
        <v>24</v>
      </c>
    </row>
    <row r="253">
      <c r="A253" s="38" t="s">
        <v>91</v>
      </c>
      <c r="B253" s="25" t="s">
        <v>88</v>
      </c>
      <c r="C253" s="39" t="s">
        <v>567</v>
      </c>
      <c r="D253" s="125" t="str">
        <f>VLOOKUP(C253,Locations!$G$4:$H$222,2,false)</f>
        <v>00033 Azurine Island</v>
      </c>
      <c r="E253" s="125"/>
      <c r="F253" s="38" t="s">
        <v>24</v>
      </c>
    </row>
    <row r="254">
      <c r="A254" s="38" t="s">
        <v>570</v>
      </c>
      <c r="B254" s="25" t="s">
        <v>88</v>
      </c>
      <c r="C254" s="39" t="s">
        <v>567</v>
      </c>
      <c r="D254" s="125" t="str">
        <f>VLOOKUP(C254,Locations!$G$4:$H$222,2,false)</f>
        <v>00033 Azurine Island</v>
      </c>
      <c r="E254" s="125"/>
      <c r="F254" s="38" t="s">
        <v>24</v>
      </c>
    </row>
    <row r="255">
      <c r="A255" s="38" t="s">
        <v>566</v>
      </c>
      <c r="B255" s="25" t="s">
        <v>96</v>
      </c>
      <c r="C255" s="39" t="s">
        <v>567</v>
      </c>
      <c r="D255" s="125" t="str">
        <f>VLOOKUP(C255,Locations!$G$4:$H$222,2,false)</f>
        <v>00033 Azurine Island</v>
      </c>
      <c r="E255" s="125"/>
      <c r="F255" s="38" t="s">
        <v>24</v>
      </c>
    </row>
    <row r="256">
      <c r="A256" s="38" t="s">
        <v>574</v>
      </c>
      <c r="B256" s="25" t="s">
        <v>96</v>
      </c>
      <c r="C256" s="39" t="s">
        <v>567</v>
      </c>
      <c r="D256" s="125" t="str">
        <f>VLOOKUP(C256,Locations!$G$4:$H$222,2,false)</f>
        <v>00033 Azurine Island</v>
      </c>
      <c r="E256" s="125"/>
      <c r="F256" s="38" t="s">
        <v>24</v>
      </c>
    </row>
    <row r="257">
      <c r="A257" s="38" t="s">
        <v>579</v>
      </c>
      <c r="B257" s="25" t="s">
        <v>96</v>
      </c>
      <c r="C257" s="39" t="s">
        <v>567</v>
      </c>
      <c r="D257" s="125" t="str">
        <f>VLOOKUP(C257,Locations!$G$4:$H$222,2,false)</f>
        <v>00033 Azurine Island</v>
      </c>
      <c r="E257" s="125"/>
      <c r="F257" s="38" t="s">
        <v>97</v>
      </c>
    </row>
    <row r="258">
      <c r="A258" s="38" t="s">
        <v>577</v>
      </c>
      <c r="B258" s="25" t="s">
        <v>96</v>
      </c>
      <c r="C258" s="39" t="s">
        <v>567</v>
      </c>
      <c r="D258" s="125" t="str">
        <f>VLOOKUP(C258,Locations!$G$4:$H$222,2,false)</f>
        <v>00033 Azurine Island</v>
      </c>
      <c r="E258" s="125"/>
      <c r="F258" s="38" t="s">
        <v>97</v>
      </c>
    </row>
    <row r="259">
      <c r="A259" s="38" t="s">
        <v>370</v>
      </c>
      <c r="B259" s="25" t="s">
        <v>96</v>
      </c>
      <c r="C259" s="39" t="s">
        <v>567</v>
      </c>
      <c r="D259" s="125" t="str">
        <f>VLOOKUP(C259,Locations!$G$4:$H$222,2,false)</f>
        <v>00033 Azurine Island</v>
      </c>
      <c r="E259" s="125"/>
      <c r="F259" s="38" t="s">
        <v>24</v>
      </c>
    </row>
    <row r="260">
      <c r="A260" s="38" t="s">
        <v>580</v>
      </c>
      <c r="B260" s="25" t="s">
        <v>96</v>
      </c>
      <c r="C260" s="39" t="s">
        <v>567</v>
      </c>
      <c r="D260" s="125" t="str">
        <f>VLOOKUP(C260,Locations!$G$4:$H$222,2,false)</f>
        <v>00033 Azurine Island</v>
      </c>
      <c r="E260" s="125"/>
      <c r="F260" s="38" t="s">
        <v>145</v>
      </c>
    </row>
    <row r="261">
      <c r="A261" s="38" t="s">
        <v>576</v>
      </c>
      <c r="B261" s="25" t="s">
        <v>96</v>
      </c>
      <c r="C261" s="39" t="s">
        <v>567</v>
      </c>
      <c r="D261" s="125" t="str">
        <f>VLOOKUP(C261,Locations!$G$4:$H$222,2,false)</f>
        <v>00033 Azurine Island</v>
      </c>
      <c r="E261" s="125"/>
      <c r="F261" s="38" t="s">
        <v>24</v>
      </c>
    </row>
    <row r="262">
      <c r="A262" s="38" t="s">
        <v>572</v>
      </c>
      <c r="B262" s="25" t="s">
        <v>96</v>
      </c>
      <c r="C262" s="39" t="s">
        <v>567</v>
      </c>
      <c r="D262" s="125" t="str">
        <f>VLOOKUP(C262,Locations!$G$4:$H$222,2,false)</f>
        <v>00033 Azurine Island</v>
      </c>
      <c r="E262" s="125"/>
      <c r="F262" s="38" t="s">
        <v>24</v>
      </c>
    </row>
    <row r="263">
      <c r="A263" s="38" t="s">
        <v>578</v>
      </c>
      <c r="B263" s="25" t="s">
        <v>96</v>
      </c>
      <c r="C263" s="39" t="s">
        <v>567</v>
      </c>
      <c r="D263" s="125" t="str">
        <f>VLOOKUP(C263,Locations!$G$4:$H$222,2,false)</f>
        <v>00033 Azurine Island</v>
      </c>
      <c r="E263" s="125"/>
      <c r="F263" s="38" t="s">
        <v>114</v>
      </c>
    </row>
    <row r="264">
      <c r="A264" s="38" t="s">
        <v>458</v>
      </c>
      <c r="B264" s="25" t="s">
        <v>96</v>
      </c>
      <c r="C264" s="39" t="s">
        <v>567</v>
      </c>
      <c r="D264" s="125" t="str">
        <f>VLOOKUP(C264,Locations!$G$4:$H$222,2,false)</f>
        <v>00033 Azurine Island</v>
      </c>
      <c r="E264" s="125"/>
      <c r="F264" s="38" t="s">
        <v>101</v>
      </c>
    </row>
    <row r="265">
      <c r="A265" s="38" t="s">
        <v>582</v>
      </c>
      <c r="B265" s="25" t="s">
        <v>96</v>
      </c>
      <c r="C265" s="39" t="s">
        <v>567</v>
      </c>
      <c r="D265" s="125" t="str">
        <f>VLOOKUP(C265,Locations!$G$4:$H$222,2,false)</f>
        <v>00033 Azurine Island</v>
      </c>
      <c r="E265" s="125"/>
      <c r="F265" s="38" t="s">
        <v>101</v>
      </c>
    </row>
    <row r="266">
      <c r="A266" s="38" t="s">
        <v>352</v>
      </c>
      <c r="B266" s="25" t="s">
        <v>96</v>
      </c>
      <c r="C266" s="39" t="s">
        <v>567</v>
      </c>
      <c r="D266" s="125" t="str">
        <f>VLOOKUP(C266,Locations!$G$4:$H$222,2,false)</f>
        <v>00033 Azurine Island</v>
      </c>
      <c r="E266" s="125"/>
      <c r="F266" s="38" t="s">
        <v>101</v>
      </c>
    </row>
    <row r="267">
      <c r="A267" s="38" t="s">
        <v>573</v>
      </c>
      <c r="B267" s="25" t="s">
        <v>96</v>
      </c>
      <c r="C267" s="39" t="s">
        <v>567</v>
      </c>
      <c r="D267" s="125" t="str">
        <f>VLOOKUP(C267,Locations!$G$4:$H$222,2,false)</f>
        <v>00033 Azurine Island</v>
      </c>
      <c r="E267" s="125"/>
      <c r="F267" s="38" t="s">
        <v>101</v>
      </c>
    </row>
    <row r="268">
      <c r="A268" s="38" t="s">
        <v>575</v>
      </c>
      <c r="B268" s="25" t="s">
        <v>96</v>
      </c>
      <c r="C268" s="39" t="s">
        <v>567</v>
      </c>
      <c r="D268" s="125" t="str">
        <f>VLOOKUP(C268,Locations!$G$4:$H$222,2,false)</f>
        <v>00033 Azurine Island</v>
      </c>
      <c r="E268" s="125"/>
      <c r="F268" s="38" t="s">
        <v>101</v>
      </c>
    </row>
    <row r="269">
      <c r="A269" s="38" t="s">
        <v>365</v>
      </c>
      <c r="B269" s="25" t="s">
        <v>96</v>
      </c>
      <c r="C269" s="39" t="s">
        <v>567</v>
      </c>
      <c r="D269" s="125" t="str">
        <f>VLOOKUP(C269,Locations!$G$4:$H$222,2,false)</f>
        <v>00033 Azurine Island</v>
      </c>
      <c r="E269" s="125"/>
      <c r="F269" s="38" t="s">
        <v>101</v>
      </c>
    </row>
    <row r="270">
      <c r="A270" s="38" t="s">
        <v>442</v>
      </c>
      <c r="B270" s="25" t="s">
        <v>533</v>
      </c>
      <c r="C270" s="39" t="s">
        <v>584</v>
      </c>
      <c r="D270" s="125" t="str">
        <f>VLOOKUP(C270,Locations!$G$4:$H$222,2,false)</f>
        <v>00035 Byxbysion Wasteland</v>
      </c>
      <c r="E270" s="125"/>
      <c r="F270" s="38" t="s">
        <v>24</v>
      </c>
    </row>
    <row r="271">
      <c r="A271" s="38" t="s">
        <v>345</v>
      </c>
      <c r="B271" s="25" t="s">
        <v>533</v>
      </c>
      <c r="C271" s="39" t="s">
        <v>584</v>
      </c>
      <c r="D271" s="125" t="str">
        <f>VLOOKUP(C271,Locations!$G$4:$H$222,2,false)</f>
        <v>00035 Byxbysion Wasteland</v>
      </c>
      <c r="E271" s="125"/>
      <c r="F271" s="38" t="s">
        <v>24</v>
      </c>
    </row>
    <row r="272">
      <c r="A272" s="38" t="s">
        <v>444</v>
      </c>
      <c r="B272" s="25" t="s">
        <v>533</v>
      </c>
      <c r="C272" s="39" t="s">
        <v>584</v>
      </c>
      <c r="D272" s="125" t="str">
        <f>VLOOKUP(C272,Locations!$G$4:$H$222,2,false)</f>
        <v>00035 Byxbysion Wasteland</v>
      </c>
      <c r="E272" s="125"/>
      <c r="F272" s="38" t="s">
        <v>24</v>
      </c>
    </row>
    <row r="273">
      <c r="A273" s="38" t="s">
        <v>91</v>
      </c>
      <c r="B273" s="25" t="s">
        <v>88</v>
      </c>
      <c r="C273" s="39" t="s">
        <v>584</v>
      </c>
      <c r="D273" s="125" t="str">
        <f>VLOOKUP(C273,Locations!$G$4:$H$222,2,false)</f>
        <v>00035 Byxbysion Wasteland</v>
      </c>
      <c r="E273" s="125"/>
      <c r="F273" s="38" t="s">
        <v>24</v>
      </c>
    </row>
    <row r="274">
      <c r="A274" s="38" t="s">
        <v>449</v>
      </c>
      <c r="B274" s="25" t="s">
        <v>88</v>
      </c>
      <c r="C274" s="39" t="s">
        <v>584</v>
      </c>
      <c r="D274" s="125" t="str">
        <f>VLOOKUP(C274,Locations!$G$4:$H$222,2,false)</f>
        <v>00035 Byxbysion Wasteland</v>
      </c>
      <c r="E274" s="125"/>
      <c r="F274" s="38" t="s">
        <v>24</v>
      </c>
    </row>
    <row r="275">
      <c r="A275" s="38" t="s">
        <v>583</v>
      </c>
      <c r="B275" s="25" t="s">
        <v>88</v>
      </c>
      <c r="C275" s="39" t="s">
        <v>584</v>
      </c>
      <c r="D275" s="125" t="str">
        <f>VLOOKUP(C275,Locations!$G$4:$H$222,2,false)</f>
        <v>00035 Byxbysion Wasteland</v>
      </c>
      <c r="E275" s="125"/>
      <c r="F275" s="38" t="s">
        <v>24</v>
      </c>
    </row>
    <row r="276">
      <c r="A276" s="38" t="s">
        <v>150</v>
      </c>
      <c r="B276" s="25" t="s">
        <v>96</v>
      </c>
      <c r="C276" s="39" t="s">
        <v>584</v>
      </c>
      <c r="D276" s="125" t="str">
        <f>VLOOKUP(C276,Locations!$G$4:$H$222,2,false)</f>
        <v>00035 Byxbysion Wasteland</v>
      </c>
      <c r="E276" s="125"/>
      <c r="F276" s="38" t="s">
        <v>97</v>
      </c>
    </row>
    <row r="277">
      <c r="A277" s="38" t="s">
        <v>396</v>
      </c>
      <c r="B277" s="25" t="s">
        <v>96</v>
      </c>
      <c r="C277" s="39" t="s">
        <v>584</v>
      </c>
      <c r="D277" s="125" t="str">
        <f>VLOOKUP(C277,Locations!$G$4:$H$222,2,false)</f>
        <v>00035 Byxbysion Wasteland</v>
      </c>
      <c r="E277" s="125"/>
      <c r="F277" s="38" t="s">
        <v>97</v>
      </c>
    </row>
    <row r="278">
      <c r="A278" s="38" t="s">
        <v>458</v>
      </c>
      <c r="B278" s="25" t="s">
        <v>96</v>
      </c>
      <c r="C278" s="39" t="s">
        <v>584</v>
      </c>
      <c r="D278" s="125" t="str">
        <f>VLOOKUP(C278,Locations!$G$4:$H$222,2,false)</f>
        <v>00035 Byxbysion Wasteland</v>
      </c>
      <c r="E278" s="125"/>
      <c r="F278" s="38" t="s">
        <v>589</v>
      </c>
    </row>
    <row r="279">
      <c r="A279" s="38" t="s">
        <v>99</v>
      </c>
      <c r="B279" s="25" t="s">
        <v>96</v>
      </c>
      <c r="C279" s="39" t="s">
        <v>584</v>
      </c>
      <c r="D279" s="125" t="str">
        <f>VLOOKUP(C279,Locations!$G$4:$H$222,2,false)</f>
        <v>00035 Byxbysion Wasteland</v>
      </c>
      <c r="E279" s="125"/>
      <c r="F279" s="38" t="s">
        <v>97</v>
      </c>
    </row>
    <row r="280">
      <c r="A280" s="38" t="s">
        <v>180</v>
      </c>
      <c r="B280" s="25" t="s">
        <v>96</v>
      </c>
      <c r="C280" s="39" t="s">
        <v>584</v>
      </c>
      <c r="D280" s="125" t="str">
        <f>VLOOKUP(C280,Locations!$G$4:$H$222,2,false)</f>
        <v>00035 Byxbysion Wasteland</v>
      </c>
      <c r="E280" s="125"/>
      <c r="F280" s="38" t="s">
        <v>145</v>
      </c>
    </row>
    <row r="281">
      <c r="A281" s="38" t="s">
        <v>590</v>
      </c>
      <c r="B281" s="25" t="s">
        <v>96</v>
      </c>
      <c r="C281" s="39" t="s">
        <v>584</v>
      </c>
      <c r="D281" s="125" t="str">
        <f>VLOOKUP(C281,Locations!$G$4:$H$222,2,false)</f>
        <v>00035 Byxbysion Wasteland</v>
      </c>
      <c r="E281" s="125"/>
      <c r="F281" s="38" t="s">
        <v>24</v>
      </c>
    </row>
    <row r="282">
      <c r="A282" s="38" t="s">
        <v>588</v>
      </c>
      <c r="B282" s="25" t="s">
        <v>96</v>
      </c>
      <c r="C282" s="39" t="s">
        <v>584</v>
      </c>
      <c r="D282" s="125" t="str">
        <f>VLOOKUP(C282,Locations!$G$4:$H$222,2,false)</f>
        <v>00035 Byxbysion Wasteland</v>
      </c>
      <c r="E282" s="125"/>
      <c r="F282" s="38" t="s">
        <v>213</v>
      </c>
    </row>
    <row r="283">
      <c r="A283" s="38" t="s">
        <v>254</v>
      </c>
      <c r="B283" s="25" t="s">
        <v>96</v>
      </c>
      <c r="C283" s="39" t="s">
        <v>584</v>
      </c>
      <c r="D283" s="125" t="str">
        <f>VLOOKUP(C283,Locations!$G$4:$H$222,2,false)</f>
        <v>00035 Byxbysion Wasteland</v>
      </c>
      <c r="E283" s="125"/>
      <c r="F283" s="38" t="s">
        <v>213</v>
      </c>
    </row>
    <row r="284">
      <c r="A284" s="38" t="s">
        <v>591</v>
      </c>
      <c r="B284" s="25" t="s">
        <v>96</v>
      </c>
      <c r="C284" s="39" t="s">
        <v>584</v>
      </c>
      <c r="D284" s="125" t="str">
        <f>VLOOKUP(C284,Locations!$G$4:$H$222,2,false)</f>
        <v>00035 Byxbysion Wasteland</v>
      </c>
      <c r="E284" s="125"/>
      <c r="F284" s="38" t="s">
        <v>213</v>
      </c>
    </row>
    <row r="285">
      <c r="A285" s="38" t="s">
        <v>592</v>
      </c>
      <c r="B285" s="25" t="s">
        <v>96</v>
      </c>
      <c r="C285" s="39" t="s">
        <v>584</v>
      </c>
      <c r="D285" s="125" t="str">
        <f>VLOOKUP(C285,Locations!$G$4:$H$222,2,false)</f>
        <v>00035 Byxbysion Wasteland</v>
      </c>
      <c r="E285" s="125"/>
      <c r="F285" s="38" t="s">
        <v>101</v>
      </c>
    </row>
    <row r="286">
      <c r="A286" s="38" t="s">
        <v>453</v>
      </c>
      <c r="B286" s="25" t="s">
        <v>96</v>
      </c>
      <c r="C286" s="39" t="s">
        <v>584</v>
      </c>
      <c r="D286" s="125" t="str">
        <f>VLOOKUP(C286,Locations!$G$4:$H$222,2,false)</f>
        <v>00035 Byxbysion Wasteland</v>
      </c>
      <c r="E286" s="125"/>
      <c r="F286" s="38" t="s">
        <v>101</v>
      </c>
    </row>
    <row r="287">
      <c r="A287" s="38" t="s">
        <v>585</v>
      </c>
      <c r="B287" s="25" t="s">
        <v>96</v>
      </c>
      <c r="C287" s="39" t="s">
        <v>584</v>
      </c>
      <c r="D287" s="125" t="str">
        <f>VLOOKUP(C287,Locations!$G$4:$H$222,2,false)</f>
        <v>00035 Byxbysion Wasteland</v>
      </c>
      <c r="E287" s="125"/>
      <c r="F287" s="38" t="s">
        <v>101</v>
      </c>
    </row>
    <row r="288">
      <c r="A288" s="38" t="s">
        <v>150</v>
      </c>
      <c r="B288" s="38" t="s">
        <v>165</v>
      </c>
      <c r="C288" s="39" t="s">
        <v>593</v>
      </c>
      <c r="D288" s="125" t="str">
        <f>VLOOKUP(C288,Locations!$G$4:$H$222,2,false)</f>
        <v>00036 Byxbysion Tunnels</v>
      </c>
      <c r="E288" s="125"/>
      <c r="F288" s="38" t="s">
        <v>24</v>
      </c>
    </row>
    <row r="289">
      <c r="A289" s="38" t="s">
        <v>582</v>
      </c>
      <c r="B289" s="38" t="s">
        <v>165</v>
      </c>
      <c r="C289" s="39" t="s">
        <v>593</v>
      </c>
      <c r="D289" s="125" t="str">
        <f>VLOOKUP(C289,Locations!$G$4:$H$222,2,false)</f>
        <v>00036 Byxbysion Tunnels</v>
      </c>
      <c r="E289" s="125"/>
      <c r="F289" s="38" t="s">
        <v>24</v>
      </c>
    </row>
    <row r="290">
      <c r="A290" s="38" t="s">
        <v>442</v>
      </c>
      <c r="B290" s="38" t="s">
        <v>165</v>
      </c>
      <c r="C290" s="39" t="s">
        <v>593</v>
      </c>
      <c r="D290" s="125" t="str">
        <f>VLOOKUP(C290,Locations!$G$4:$H$222,2,false)</f>
        <v>00036 Byxbysion Tunnels</v>
      </c>
      <c r="E290" s="125"/>
      <c r="F290" s="38" t="s">
        <v>24</v>
      </c>
    </row>
    <row r="291">
      <c r="A291" s="38" t="s">
        <v>254</v>
      </c>
      <c r="B291" s="38" t="s">
        <v>165</v>
      </c>
      <c r="C291" s="39" t="s">
        <v>593</v>
      </c>
      <c r="D291" s="125" t="str">
        <f>VLOOKUP(C291,Locations!$G$4:$H$222,2,false)</f>
        <v>00036 Byxbysion Tunnels</v>
      </c>
      <c r="E291" s="125"/>
      <c r="F291" s="38" t="s">
        <v>24</v>
      </c>
    </row>
    <row r="292">
      <c r="A292" s="38" t="s">
        <v>194</v>
      </c>
      <c r="B292" s="38" t="s">
        <v>165</v>
      </c>
      <c r="C292" s="39" t="s">
        <v>593</v>
      </c>
      <c r="D292" s="125" t="str">
        <f>VLOOKUP(C292,Locations!$G$4:$H$222,2,false)</f>
        <v>00036 Byxbysion Tunnels</v>
      </c>
      <c r="E292" s="125"/>
      <c r="F292" s="38" t="s">
        <v>24</v>
      </c>
    </row>
    <row r="293">
      <c r="A293" s="38" t="s">
        <v>573</v>
      </c>
      <c r="B293" s="38" t="s">
        <v>165</v>
      </c>
      <c r="C293" s="39" t="s">
        <v>593</v>
      </c>
      <c r="D293" s="125" t="str">
        <f>VLOOKUP(C293,Locations!$G$4:$H$222,2,false)</f>
        <v>00036 Byxbysion Tunnels</v>
      </c>
      <c r="E293" s="125"/>
      <c r="F293" s="38" t="s">
        <v>24</v>
      </c>
    </row>
    <row r="294">
      <c r="A294" s="38" t="s">
        <v>456</v>
      </c>
      <c r="B294" s="38" t="s">
        <v>165</v>
      </c>
      <c r="C294" s="39" t="s">
        <v>593</v>
      </c>
      <c r="D294" s="125" t="str">
        <f>VLOOKUP(C294,Locations!$G$4:$H$222,2,false)</f>
        <v>00036 Byxbysion Tunnels</v>
      </c>
      <c r="E294" s="125"/>
      <c r="F294" s="38" t="s">
        <v>24</v>
      </c>
    </row>
    <row r="295">
      <c r="A295" s="38" t="s">
        <v>5865</v>
      </c>
      <c r="B295" s="38" t="s">
        <v>165</v>
      </c>
      <c r="C295" s="39" t="s">
        <v>593</v>
      </c>
      <c r="D295" s="125" t="str">
        <f>VLOOKUP(C295,Locations!$G$4:$H$222,2,false)</f>
        <v>00036 Byxbysion Tunnels</v>
      </c>
      <c r="E295" s="125"/>
      <c r="F295" s="38" t="s">
        <v>24</v>
      </c>
    </row>
    <row r="296">
      <c r="A296" s="38" t="s">
        <v>5866</v>
      </c>
      <c r="B296" s="38" t="s">
        <v>165</v>
      </c>
      <c r="C296" s="39" t="s">
        <v>593</v>
      </c>
      <c r="D296" s="125" t="str">
        <f>VLOOKUP(C296,Locations!$G$4:$H$222,2,false)</f>
        <v>00036 Byxbysion Tunnels</v>
      </c>
      <c r="E296" s="125"/>
      <c r="F296" s="38" t="s">
        <v>24</v>
      </c>
    </row>
    <row r="297">
      <c r="A297" s="38" t="s">
        <v>494</v>
      </c>
      <c r="B297" s="38" t="s">
        <v>165</v>
      </c>
      <c r="C297" s="39" t="s">
        <v>593</v>
      </c>
      <c r="D297" s="125" t="str">
        <f>VLOOKUP(C297,Locations!$G$4:$H$222,2,false)</f>
        <v>00036 Byxbysion Tunnels</v>
      </c>
      <c r="E297" s="125"/>
      <c r="F297" s="38" t="s">
        <v>24</v>
      </c>
    </row>
    <row r="298">
      <c r="A298" s="38" t="s">
        <v>595</v>
      </c>
      <c r="B298" s="38" t="s">
        <v>165</v>
      </c>
      <c r="C298" s="39" t="s">
        <v>593</v>
      </c>
      <c r="D298" s="125" t="str">
        <f>VLOOKUP(C298,Locations!$G$4:$H$222,2,false)</f>
        <v>00036 Byxbysion Tunnels</v>
      </c>
      <c r="E298" s="125"/>
      <c r="F298" s="38" t="s">
        <v>24</v>
      </c>
    </row>
    <row r="299">
      <c r="A299" s="38" t="s">
        <v>150</v>
      </c>
      <c r="B299" s="38" t="s">
        <v>165</v>
      </c>
      <c r="C299" s="39" t="s">
        <v>598</v>
      </c>
      <c r="D299" s="125" t="str">
        <f>VLOOKUP(C299,Locations!$G$4:$H$222,2,false)</f>
        <v>00038 Byxbysion Grotto</v>
      </c>
      <c r="E299" s="125"/>
      <c r="F299" s="38" t="s">
        <v>24</v>
      </c>
    </row>
    <row r="300">
      <c r="A300" s="38" t="s">
        <v>582</v>
      </c>
      <c r="B300" s="38" t="s">
        <v>165</v>
      </c>
      <c r="C300" s="39" t="s">
        <v>598</v>
      </c>
      <c r="D300" s="125" t="str">
        <f>VLOOKUP(C300,Locations!$G$4:$H$222,2,false)</f>
        <v>00038 Byxbysion Grotto</v>
      </c>
      <c r="E300" s="125"/>
      <c r="F300" s="38" t="s">
        <v>24</v>
      </c>
    </row>
    <row r="301">
      <c r="A301" s="38" t="s">
        <v>442</v>
      </c>
      <c r="B301" s="38" t="s">
        <v>165</v>
      </c>
      <c r="C301" s="39" t="s">
        <v>598</v>
      </c>
      <c r="D301" s="125" t="str">
        <f>VLOOKUP(C301,Locations!$G$4:$H$222,2,false)</f>
        <v>00038 Byxbysion Grotto</v>
      </c>
      <c r="E301" s="125"/>
      <c r="F301" s="38" t="s">
        <v>24</v>
      </c>
    </row>
    <row r="302">
      <c r="A302" s="38" t="s">
        <v>254</v>
      </c>
      <c r="B302" s="38" t="s">
        <v>165</v>
      </c>
      <c r="C302" s="39" t="s">
        <v>598</v>
      </c>
      <c r="D302" s="125" t="str">
        <f>VLOOKUP(C302,Locations!$G$4:$H$222,2,false)</f>
        <v>00038 Byxbysion Grotto</v>
      </c>
      <c r="E302" s="125"/>
      <c r="F302" s="38" t="s">
        <v>24</v>
      </c>
    </row>
    <row r="303">
      <c r="A303" s="38" t="s">
        <v>194</v>
      </c>
      <c r="B303" s="38" t="s">
        <v>165</v>
      </c>
      <c r="C303" s="39" t="s">
        <v>598</v>
      </c>
      <c r="D303" s="125" t="str">
        <f>VLOOKUP(C303,Locations!$G$4:$H$222,2,false)</f>
        <v>00038 Byxbysion Grotto</v>
      </c>
      <c r="E303" s="125"/>
      <c r="F303" s="38" t="s">
        <v>24</v>
      </c>
    </row>
    <row r="304">
      <c r="A304" s="38" t="s">
        <v>573</v>
      </c>
      <c r="B304" s="38" t="s">
        <v>165</v>
      </c>
      <c r="C304" s="39" t="s">
        <v>598</v>
      </c>
      <c r="D304" s="125" t="str">
        <f>VLOOKUP(C304,Locations!$G$4:$H$222,2,false)</f>
        <v>00038 Byxbysion Grotto</v>
      </c>
      <c r="E304" s="125"/>
      <c r="F304" s="38" t="s">
        <v>24</v>
      </c>
    </row>
    <row r="305">
      <c r="A305" s="38" t="s">
        <v>456</v>
      </c>
      <c r="B305" s="38" t="s">
        <v>165</v>
      </c>
      <c r="C305" s="39" t="s">
        <v>598</v>
      </c>
      <c r="D305" s="125" t="str">
        <f>VLOOKUP(C305,Locations!$G$4:$H$222,2,false)</f>
        <v>00038 Byxbysion Grotto</v>
      </c>
      <c r="E305" s="125"/>
      <c r="F305" s="38" t="s">
        <v>24</v>
      </c>
    </row>
    <row r="306">
      <c r="A306" s="38" t="s">
        <v>150</v>
      </c>
      <c r="B306" s="38" t="s">
        <v>165</v>
      </c>
      <c r="C306" s="39" t="s">
        <v>617</v>
      </c>
      <c r="D306" s="125" t="str">
        <f>VLOOKUP(C306,Locations!$G$4:$H$222,2,false)</f>
        <v>00037 Hidden Tunnel</v>
      </c>
      <c r="E306" s="125"/>
      <c r="F306" s="38" t="s">
        <v>24</v>
      </c>
    </row>
    <row r="307">
      <c r="A307" s="38" t="s">
        <v>582</v>
      </c>
      <c r="B307" s="38" t="s">
        <v>165</v>
      </c>
      <c r="C307" s="39" t="s">
        <v>617</v>
      </c>
      <c r="D307" s="125" t="str">
        <f>VLOOKUP(C307,Locations!$G$4:$H$222,2,false)</f>
        <v>00037 Hidden Tunnel</v>
      </c>
      <c r="E307" s="125"/>
      <c r="F307" s="38" t="s">
        <v>24</v>
      </c>
    </row>
    <row r="308">
      <c r="A308" s="38" t="s">
        <v>442</v>
      </c>
      <c r="B308" s="38" t="s">
        <v>165</v>
      </c>
      <c r="C308" s="39" t="s">
        <v>617</v>
      </c>
      <c r="D308" s="125" t="str">
        <f>VLOOKUP(C308,Locations!$G$4:$H$222,2,false)</f>
        <v>00037 Hidden Tunnel</v>
      </c>
      <c r="E308" s="125"/>
      <c r="F308" s="38" t="s">
        <v>24</v>
      </c>
    </row>
    <row r="309">
      <c r="A309" s="38" t="s">
        <v>254</v>
      </c>
      <c r="B309" s="38" t="s">
        <v>165</v>
      </c>
      <c r="C309" s="39" t="s">
        <v>617</v>
      </c>
      <c r="D309" s="125" t="str">
        <f>VLOOKUP(C309,Locations!$G$4:$H$222,2,false)</f>
        <v>00037 Hidden Tunnel</v>
      </c>
      <c r="E309" s="125"/>
      <c r="F309" s="38" t="s">
        <v>24</v>
      </c>
    </row>
    <row r="310">
      <c r="A310" s="38" t="s">
        <v>194</v>
      </c>
      <c r="B310" s="38" t="s">
        <v>165</v>
      </c>
      <c r="C310" s="39" t="s">
        <v>617</v>
      </c>
      <c r="D310" s="125" t="str">
        <f>VLOOKUP(C310,Locations!$G$4:$H$222,2,false)</f>
        <v>00037 Hidden Tunnel</v>
      </c>
      <c r="E310" s="125"/>
      <c r="F310" s="38" t="s">
        <v>24</v>
      </c>
    </row>
    <row r="311">
      <c r="A311" s="38" t="s">
        <v>573</v>
      </c>
      <c r="B311" s="38" t="s">
        <v>165</v>
      </c>
      <c r="C311" s="39" t="s">
        <v>617</v>
      </c>
      <c r="D311" s="125" t="str">
        <f>VLOOKUP(C311,Locations!$G$4:$H$222,2,false)</f>
        <v>00037 Hidden Tunnel</v>
      </c>
      <c r="E311" s="125"/>
      <c r="F311" s="38" t="s">
        <v>24</v>
      </c>
    </row>
    <row r="312">
      <c r="A312" s="38" t="s">
        <v>456</v>
      </c>
      <c r="B312" s="38" t="s">
        <v>165</v>
      </c>
      <c r="C312" s="39" t="s">
        <v>617</v>
      </c>
      <c r="D312" s="125" t="str">
        <f>VLOOKUP(C312,Locations!$G$4:$H$222,2,false)</f>
        <v>00037 Hidden Tunnel</v>
      </c>
      <c r="E312" s="125"/>
      <c r="F312" s="38" t="s">
        <v>24</v>
      </c>
    </row>
    <row r="313">
      <c r="A313" s="38" t="s">
        <v>453</v>
      </c>
      <c r="B313" s="38" t="s">
        <v>165</v>
      </c>
      <c r="C313" s="25" t="s">
        <v>5863</v>
      </c>
      <c r="D313" s="125" t="str">
        <f>VLOOKUP(C313,Locations!$G$4:$H$222,2,false)</f>
        <v>#N/A</v>
      </c>
      <c r="E313" s="125"/>
      <c r="F313" s="38" t="s">
        <v>24</v>
      </c>
    </row>
    <row r="314">
      <c r="A314" s="38" t="s">
        <v>129</v>
      </c>
      <c r="B314" s="25" t="s">
        <v>88</v>
      </c>
      <c r="C314" s="25" t="s">
        <v>5863</v>
      </c>
      <c r="D314" s="125" t="str">
        <f>VLOOKUP(C314,Locations!$G$4:$H$222,2,false)</f>
        <v>#N/A</v>
      </c>
      <c r="E314" s="125"/>
      <c r="F314" s="38" t="s">
        <v>24</v>
      </c>
    </row>
    <row r="315">
      <c r="A315" s="38" t="s">
        <v>442</v>
      </c>
      <c r="B315" s="38" t="s">
        <v>165</v>
      </c>
      <c r="C315" s="39" t="s">
        <v>695</v>
      </c>
      <c r="D315" s="125" t="str">
        <f>VLOOKUP(C315,Locations!$G$4:$H$222,2,false)</f>
        <v>00056 Tanzan Mountain</v>
      </c>
      <c r="E315" s="125"/>
      <c r="F315" s="38" t="s">
        <v>24</v>
      </c>
    </row>
    <row r="316">
      <c r="A316" s="38" t="s">
        <v>184</v>
      </c>
      <c r="B316" s="38" t="s">
        <v>165</v>
      </c>
      <c r="C316" s="39" t="s">
        <v>695</v>
      </c>
      <c r="D316" s="125" t="str">
        <f>VLOOKUP(C316,Locations!$G$4:$H$222,2,false)</f>
        <v>00056 Tanzan Mountain</v>
      </c>
      <c r="E316" s="125"/>
      <c r="F316" s="38" t="s">
        <v>24</v>
      </c>
    </row>
    <row r="317">
      <c r="A317" s="38" t="s">
        <v>445</v>
      </c>
      <c r="B317" s="38" t="s">
        <v>165</v>
      </c>
      <c r="C317" s="39" t="s">
        <v>695</v>
      </c>
      <c r="D317" s="125" t="str">
        <f>VLOOKUP(C317,Locations!$G$4:$H$222,2,false)</f>
        <v>00056 Tanzan Mountain</v>
      </c>
      <c r="E317" s="125"/>
      <c r="F317" s="38" t="s">
        <v>24</v>
      </c>
    </row>
    <row r="318">
      <c r="A318" s="38" t="s">
        <v>194</v>
      </c>
      <c r="B318" s="38" t="s">
        <v>165</v>
      </c>
      <c r="C318" s="39" t="s">
        <v>695</v>
      </c>
      <c r="D318" s="125" t="str">
        <f>VLOOKUP(C318,Locations!$G$4:$H$222,2,false)</f>
        <v>00056 Tanzan Mountain</v>
      </c>
      <c r="E318" s="125"/>
      <c r="F318" s="38" t="s">
        <v>24</v>
      </c>
    </row>
    <row r="319">
      <c r="A319" s="38" t="s">
        <v>380</v>
      </c>
      <c r="B319" s="38" t="s">
        <v>165</v>
      </c>
      <c r="C319" s="39" t="s">
        <v>695</v>
      </c>
      <c r="D319" s="125" t="str">
        <f>VLOOKUP(C319,Locations!$G$4:$H$222,2,false)</f>
        <v>00056 Tanzan Mountain</v>
      </c>
      <c r="E319" s="125"/>
      <c r="F319" s="38" t="s">
        <v>24</v>
      </c>
    </row>
    <row r="320">
      <c r="A320" s="38" t="s">
        <v>698</v>
      </c>
      <c r="B320" s="38" t="s">
        <v>165</v>
      </c>
      <c r="C320" s="39" t="s">
        <v>695</v>
      </c>
      <c r="D320" s="125" t="str">
        <f>VLOOKUP(C320,Locations!$G$4:$H$222,2,false)</f>
        <v>00056 Tanzan Mountain</v>
      </c>
      <c r="E320" s="125"/>
      <c r="F320" s="38" t="s">
        <v>24</v>
      </c>
    </row>
    <row r="321">
      <c r="A321" s="38" t="s">
        <v>236</v>
      </c>
      <c r="B321" s="38" t="s">
        <v>44</v>
      </c>
      <c r="C321" s="25" t="s">
        <v>5867</v>
      </c>
      <c r="D321" s="125" t="str">
        <f>VLOOKUP(C321,Locations!$G$4:$H$222,2,false)</f>
        <v>#N/A</v>
      </c>
      <c r="E321" s="125"/>
      <c r="F321" s="38" t="s">
        <v>24</v>
      </c>
    </row>
    <row r="322">
      <c r="A322" s="38" t="s">
        <v>803</v>
      </c>
      <c r="B322" s="38" t="s">
        <v>44</v>
      </c>
      <c r="C322" s="25" t="s">
        <v>5867</v>
      </c>
      <c r="D322" s="125" t="str">
        <f>VLOOKUP(C322,Locations!$G$4:$H$222,2,false)</f>
        <v>#N/A</v>
      </c>
      <c r="E322" s="125"/>
      <c r="F322" s="38" t="s">
        <v>24</v>
      </c>
    </row>
    <row r="323">
      <c r="A323" s="38" t="s">
        <v>602</v>
      </c>
      <c r="B323" s="38" t="s">
        <v>44</v>
      </c>
      <c r="C323" s="25" t="s">
        <v>5867</v>
      </c>
      <c r="D323" s="125" t="str">
        <f>VLOOKUP(C323,Locations!$G$4:$H$222,2,false)</f>
        <v>#N/A</v>
      </c>
      <c r="E323" s="125"/>
      <c r="F323" s="38" t="s">
        <v>24</v>
      </c>
    </row>
    <row r="324">
      <c r="A324" s="38" t="s">
        <v>690</v>
      </c>
      <c r="B324" s="38" t="s">
        <v>44</v>
      </c>
      <c r="C324" s="25" t="s">
        <v>5867</v>
      </c>
      <c r="D324" s="125" t="str">
        <f>VLOOKUP(C324,Locations!$G$4:$H$222,2,false)</f>
        <v>#N/A</v>
      </c>
      <c r="E324" s="125"/>
      <c r="F324" s="38" t="s">
        <v>24</v>
      </c>
    </row>
    <row r="325">
      <c r="A325" s="38" t="s">
        <v>159</v>
      </c>
      <c r="B325" s="25" t="s">
        <v>158</v>
      </c>
      <c r="C325" s="39" t="s">
        <v>677</v>
      </c>
      <c r="D325" s="125" t="str">
        <f>VLOOKUP(C325,Locations!$G$4:$H$222,2,false)</f>
        <v>00054 Tanzan Cove</v>
      </c>
      <c r="E325" s="125"/>
      <c r="F325" s="38" t="s">
        <v>24</v>
      </c>
    </row>
    <row r="326">
      <c r="A326" s="38" t="s">
        <v>602</v>
      </c>
      <c r="B326" s="25" t="s">
        <v>158</v>
      </c>
      <c r="C326" s="39" t="s">
        <v>677</v>
      </c>
      <c r="D326" s="125" t="str">
        <f>VLOOKUP(C326,Locations!$G$4:$H$222,2,false)</f>
        <v>00054 Tanzan Cove</v>
      </c>
      <c r="E326" s="125"/>
      <c r="F326" s="38" t="s">
        <v>24</v>
      </c>
    </row>
    <row r="327">
      <c r="A327" s="38" t="s">
        <v>679</v>
      </c>
      <c r="B327" s="25" t="s">
        <v>600</v>
      </c>
      <c r="C327" s="25" t="s">
        <v>5868</v>
      </c>
      <c r="D327" s="125" t="str">
        <f>VLOOKUP(C327,Locations!$G$4:$H$222,2,false)</f>
        <v>#N/A</v>
      </c>
      <c r="E327" s="125"/>
      <c r="F327" s="38" t="s">
        <v>24</v>
      </c>
    </row>
    <row r="328">
      <c r="A328" s="38" t="s">
        <v>286</v>
      </c>
      <c r="B328" s="25" t="s">
        <v>600</v>
      </c>
      <c r="C328" s="25" t="s">
        <v>5868</v>
      </c>
      <c r="D328" s="125" t="str">
        <f>VLOOKUP(C328,Locations!$G$4:$H$222,2,false)</f>
        <v>#N/A</v>
      </c>
      <c r="E328" s="125"/>
      <c r="F328" s="38" t="s">
        <v>24</v>
      </c>
    </row>
    <row r="329">
      <c r="A329" s="38" t="s">
        <v>680</v>
      </c>
      <c r="B329" s="25" t="s">
        <v>600</v>
      </c>
      <c r="C329" s="25" t="s">
        <v>5868</v>
      </c>
      <c r="D329" s="125" t="str">
        <f>VLOOKUP(C329,Locations!$G$4:$H$222,2,false)</f>
        <v>#N/A</v>
      </c>
      <c r="E329" s="125"/>
      <c r="F329" s="38" t="s">
        <v>24</v>
      </c>
    </row>
    <row r="330">
      <c r="A330" s="38" t="s">
        <v>608</v>
      </c>
      <c r="B330" s="25" t="s">
        <v>938</v>
      </c>
      <c r="C330" s="25" t="s">
        <v>5867</v>
      </c>
      <c r="D330" s="125" t="str">
        <f>VLOOKUP(C330,Locations!$G$4:$H$222,2,false)</f>
        <v>#N/A</v>
      </c>
      <c r="E330" s="125"/>
      <c r="F330" s="38" t="s">
        <v>24</v>
      </c>
    </row>
    <row r="331">
      <c r="A331" s="38" t="s">
        <v>680</v>
      </c>
      <c r="B331" s="25" t="s">
        <v>938</v>
      </c>
      <c r="C331" s="25" t="s">
        <v>5867</v>
      </c>
      <c r="D331" s="125" t="str">
        <f>VLOOKUP(C331,Locations!$G$4:$H$222,2,false)</f>
        <v>#N/A</v>
      </c>
      <c r="E331" s="125"/>
      <c r="F331" s="38" t="s">
        <v>24</v>
      </c>
    </row>
    <row r="332">
      <c r="A332" s="38" t="s">
        <v>280</v>
      </c>
      <c r="B332" s="25" t="s">
        <v>938</v>
      </c>
      <c r="C332" s="25" t="s">
        <v>5867</v>
      </c>
      <c r="D332" s="125" t="str">
        <f>VLOOKUP(C332,Locations!$G$4:$H$222,2,false)</f>
        <v>#N/A</v>
      </c>
      <c r="E332" s="125"/>
      <c r="F332" s="38" t="s">
        <v>24</v>
      </c>
    </row>
    <row r="333">
      <c r="A333" s="38" t="s">
        <v>682</v>
      </c>
      <c r="B333" s="25" t="s">
        <v>96</v>
      </c>
      <c r="C333" s="39" t="s">
        <v>677</v>
      </c>
      <c r="D333" s="125" t="str">
        <f>VLOOKUP(C333,Locations!$G$4:$H$222,2,false)</f>
        <v>00054 Tanzan Cove</v>
      </c>
      <c r="E333" s="125"/>
      <c r="F333" s="38" t="s">
        <v>24</v>
      </c>
    </row>
    <row r="334">
      <c r="A334" s="38" t="s">
        <v>236</v>
      </c>
      <c r="B334" s="25" t="s">
        <v>96</v>
      </c>
      <c r="C334" s="39" t="s">
        <v>677</v>
      </c>
      <c r="D334" s="125" t="str">
        <f>VLOOKUP(C334,Locations!$G$4:$H$222,2,false)</f>
        <v>00054 Tanzan Cove</v>
      </c>
      <c r="E334" s="125"/>
      <c r="F334" s="38" t="s">
        <v>97</v>
      </c>
    </row>
    <row r="335">
      <c r="A335" s="38" t="s">
        <v>631</v>
      </c>
      <c r="B335" s="25" t="s">
        <v>96</v>
      </c>
      <c r="C335" s="39" t="s">
        <v>677</v>
      </c>
      <c r="D335" s="125" t="str">
        <f>VLOOKUP(C335,Locations!$G$4:$H$222,2,false)</f>
        <v>00054 Tanzan Cove</v>
      </c>
      <c r="E335" s="125"/>
      <c r="F335" s="38" t="s">
        <v>24</v>
      </c>
    </row>
    <row r="336">
      <c r="A336" s="38" t="s">
        <v>371</v>
      </c>
      <c r="B336" s="25" t="s">
        <v>96</v>
      </c>
      <c r="C336" s="39" t="s">
        <v>677</v>
      </c>
      <c r="D336" s="125" t="str">
        <f>VLOOKUP(C336,Locations!$G$4:$H$222,2,false)</f>
        <v>00054 Tanzan Cove</v>
      </c>
      <c r="E336" s="125"/>
      <c r="F336" s="38" t="s">
        <v>145</v>
      </c>
    </row>
    <row r="337">
      <c r="A337" s="38" t="s">
        <v>683</v>
      </c>
      <c r="B337" s="25" t="s">
        <v>96</v>
      </c>
      <c r="C337" s="39" t="s">
        <v>677</v>
      </c>
      <c r="D337" s="125" t="str">
        <f>VLOOKUP(C337,Locations!$G$4:$H$222,2,false)</f>
        <v>00054 Tanzan Cove</v>
      </c>
      <c r="E337" s="125"/>
      <c r="F337" s="38" t="s">
        <v>24</v>
      </c>
    </row>
    <row r="338">
      <c r="A338" s="38" t="s">
        <v>685</v>
      </c>
      <c r="B338" s="25" t="s">
        <v>96</v>
      </c>
      <c r="C338" s="39" t="s">
        <v>677</v>
      </c>
      <c r="D338" s="125" t="str">
        <f>VLOOKUP(C338,Locations!$G$4:$H$222,2,false)</f>
        <v>00054 Tanzan Cove</v>
      </c>
      <c r="E338" s="125"/>
      <c r="F338" s="38" t="s">
        <v>145</v>
      </c>
    </row>
    <row r="339">
      <c r="A339" s="38" t="s">
        <v>689</v>
      </c>
      <c r="B339" s="25" t="s">
        <v>96</v>
      </c>
      <c r="C339" s="39" t="s">
        <v>677</v>
      </c>
      <c r="D339" s="125" t="str">
        <f>VLOOKUP(C339,Locations!$G$4:$H$222,2,false)</f>
        <v>00054 Tanzan Cove</v>
      </c>
      <c r="E339" s="125"/>
      <c r="F339" s="38" t="s">
        <v>24</v>
      </c>
    </row>
    <row r="340">
      <c r="A340" s="38" t="s">
        <v>687</v>
      </c>
      <c r="B340" s="25" t="s">
        <v>96</v>
      </c>
      <c r="C340" s="39" t="s">
        <v>677</v>
      </c>
      <c r="D340" s="125" t="str">
        <f>VLOOKUP(C340,Locations!$G$4:$H$222,2,false)</f>
        <v>00054 Tanzan Cove</v>
      </c>
      <c r="E340" s="125"/>
      <c r="F340" s="38" t="s">
        <v>145</v>
      </c>
    </row>
    <row r="341">
      <c r="A341" s="38" t="s">
        <v>501</v>
      </c>
      <c r="B341" s="25" t="s">
        <v>96</v>
      </c>
      <c r="C341" s="39" t="s">
        <v>677</v>
      </c>
      <c r="D341" s="125" t="str">
        <f>VLOOKUP(C341,Locations!$G$4:$H$222,2,false)</f>
        <v>00054 Tanzan Cove</v>
      </c>
      <c r="E341" s="125"/>
      <c r="F341" s="38" t="s">
        <v>213</v>
      </c>
    </row>
    <row r="342">
      <c r="A342" s="38" t="s">
        <v>635</v>
      </c>
      <c r="B342" s="25" t="s">
        <v>96</v>
      </c>
      <c r="C342" s="39" t="s">
        <v>677</v>
      </c>
      <c r="D342" s="125" t="str">
        <f>VLOOKUP(C342,Locations!$G$4:$H$222,2,false)</f>
        <v>00054 Tanzan Cove</v>
      </c>
      <c r="E342" s="125"/>
      <c r="F342" s="38" t="s">
        <v>213</v>
      </c>
    </row>
    <row r="343">
      <c r="A343" s="38" t="s">
        <v>690</v>
      </c>
      <c r="B343" s="25" t="s">
        <v>96</v>
      </c>
      <c r="C343" s="39" t="s">
        <v>677</v>
      </c>
      <c r="D343" s="125" t="str">
        <f>VLOOKUP(C343,Locations!$G$4:$H$222,2,false)</f>
        <v>00054 Tanzan Cove</v>
      </c>
      <c r="E343" s="125"/>
      <c r="F343" s="38" t="s">
        <v>114</v>
      </c>
    </row>
    <row r="344">
      <c r="A344" s="38" t="s">
        <v>366</v>
      </c>
      <c r="B344" s="25" t="s">
        <v>96</v>
      </c>
      <c r="C344" s="39" t="s">
        <v>677</v>
      </c>
      <c r="D344" s="125" t="str">
        <f>VLOOKUP(C344,Locations!$G$4:$H$222,2,false)</f>
        <v>00054 Tanzan Cove</v>
      </c>
      <c r="E344" s="125"/>
      <c r="F344" s="38" t="s">
        <v>213</v>
      </c>
    </row>
    <row r="345">
      <c r="A345" s="38" t="s">
        <v>352</v>
      </c>
      <c r="B345" s="25" t="s">
        <v>96</v>
      </c>
      <c r="C345" s="39" t="s">
        <v>677</v>
      </c>
      <c r="D345" s="125" t="str">
        <f>VLOOKUP(C345,Locations!$G$4:$H$222,2,false)</f>
        <v>00054 Tanzan Cove</v>
      </c>
      <c r="E345" s="125"/>
      <c r="F345" s="38" t="s">
        <v>101</v>
      </c>
    </row>
    <row r="346">
      <c r="A346" s="38" t="s">
        <v>365</v>
      </c>
      <c r="B346" s="25" t="s">
        <v>96</v>
      </c>
      <c r="C346" s="39" t="s">
        <v>677</v>
      </c>
      <c r="D346" s="125" t="str">
        <f>VLOOKUP(C346,Locations!$G$4:$H$222,2,false)</f>
        <v>00054 Tanzan Cove</v>
      </c>
      <c r="E346" s="125"/>
      <c r="F346" s="38" t="s">
        <v>101</v>
      </c>
    </row>
    <row r="347">
      <c r="A347" s="38" t="s">
        <v>575</v>
      </c>
      <c r="B347" s="25" t="s">
        <v>96</v>
      </c>
      <c r="C347" s="39" t="s">
        <v>677</v>
      </c>
      <c r="D347" s="125" t="str">
        <f>VLOOKUP(C347,Locations!$G$4:$H$222,2,false)</f>
        <v>00054 Tanzan Cove</v>
      </c>
      <c r="E347" s="125"/>
      <c r="F347" s="38" t="s">
        <v>101</v>
      </c>
    </row>
    <row r="348">
      <c r="A348" s="38" t="s">
        <v>361</v>
      </c>
      <c r="B348" s="25" t="s">
        <v>88</v>
      </c>
      <c r="C348" s="39" t="s">
        <v>619</v>
      </c>
      <c r="D348" s="125" t="str">
        <f>VLOOKUP(C348,Locations!$G$4:$H$222,2,false)</f>
        <v>00043 Chrysolia Forest</v>
      </c>
      <c r="E348" s="125"/>
      <c r="F348" s="38" t="s">
        <v>24</v>
      </c>
    </row>
    <row r="349">
      <c r="A349" s="38" t="s">
        <v>628</v>
      </c>
      <c r="B349" s="25" t="s">
        <v>88</v>
      </c>
      <c r="C349" s="39" t="s">
        <v>619</v>
      </c>
      <c r="D349" s="125" t="str">
        <f>VLOOKUP(C349,Locations!$G$4:$H$222,2,false)</f>
        <v>00043 Chrysolia Forest</v>
      </c>
      <c r="E349" s="125"/>
      <c r="F349" s="38" t="s">
        <v>24</v>
      </c>
    </row>
    <row r="350">
      <c r="A350" s="38" t="s">
        <v>91</v>
      </c>
      <c r="B350" s="25" t="s">
        <v>88</v>
      </c>
      <c r="C350" s="39" t="s">
        <v>619</v>
      </c>
      <c r="D350" s="125" t="str">
        <f>VLOOKUP(C350,Locations!$G$4:$H$222,2,false)</f>
        <v>00043 Chrysolia Forest</v>
      </c>
      <c r="E350" s="125"/>
      <c r="F350" s="38" t="s">
        <v>24</v>
      </c>
    </row>
    <row r="351">
      <c r="A351" s="38" t="s">
        <v>386</v>
      </c>
      <c r="B351" s="25" t="s">
        <v>96</v>
      </c>
      <c r="C351" s="39" t="s">
        <v>619</v>
      </c>
      <c r="D351" s="125" t="str">
        <f>VLOOKUP(C351,Locations!$G$4:$H$222,2,false)</f>
        <v>00043 Chrysolia Forest</v>
      </c>
      <c r="E351" s="125"/>
      <c r="F351" s="38" t="s">
        <v>24</v>
      </c>
    </row>
    <row r="352">
      <c r="A352" s="38" t="s">
        <v>638</v>
      </c>
      <c r="B352" s="25" t="s">
        <v>96</v>
      </c>
      <c r="C352" s="39" t="s">
        <v>619</v>
      </c>
      <c r="D352" s="125" t="str">
        <f>VLOOKUP(C352,Locations!$G$4:$H$222,2,false)</f>
        <v>00043 Chrysolia Forest</v>
      </c>
      <c r="E352" s="125"/>
      <c r="F352" s="38" t="s">
        <v>24</v>
      </c>
    </row>
    <row r="353">
      <c r="A353" s="38" t="s">
        <v>359</v>
      </c>
      <c r="B353" s="25" t="s">
        <v>96</v>
      </c>
      <c r="C353" s="39" t="s">
        <v>619</v>
      </c>
      <c r="D353" s="125" t="str">
        <f>VLOOKUP(C353,Locations!$G$4:$H$222,2,false)</f>
        <v>00043 Chrysolia Forest</v>
      </c>
      <c r="E353" s="125"/>
      <c r="F353" s="38" t="s">
        <v>24</v>
      </c>
    </row>
    <row r="354">
      <c r="A354" s="38" t="s">
        <v>371</v>
      </c>
      <c r="B354" s="25" t="s">
        <v>96</v>
      </c>
      <c r="C354" s="39" t="s">
        <v>619</v>
      </c>
      <c r="D354" s="125" t="str">
        <f>VLOOKUP(C354,Locations!$G$4:$H$222,2,false)</f>
        <v>00043 Chrysolia Forest</v>
      </c>
      <c r="E354" s="125"/>
      <c r="F354" s="38" t="s">
        <v>145</v>
      </c>
    </row>
    <row r="355">
      <c r="A355" s="38" t="s">
        <v>348</v>
      </c>
      <c r="B355" s="25" t="s">
        <v>96</v>
      </c>
      <c r="C355" s="39" t="s">
        <v>619</v>
      </c>
      <c r="D355" s="125" t="str">
        <f>VLOOKUP(C355,Locations!$G$4:$H$222,2,false)</f>
        <v>00043 Chrysolia Forest</v>
      </c>
      <c r="E355" s="125"/>
      <c r="F355" s="38" t="s">
        <v>97</v>
      </c>
    </row>
    <row r="356">
      <c r="A356" s="38" t="s">
        <v>635</v>
      </c>
      <c r="B356" s="25" t="s">
        <v>96</v>
      </c>
      <c r="C356" s="39" t="s">
        <v>619</v>
      </c>
      <c r="D356" s="125" t="str">
        <f>VLOOKUP(C356,Locations!$G$4:$H$222,2,false)</f>
        <v>00043 Chrysolia Forest</v>
      </c>
      <c r="E356" s="125"/>
      <c r="F356" s="38" t="s">
        <v>24</v>
      </c>
    </row>
    <row r="357">
      <c r="A357" s="38" t="s">
        <v>501</v>
      </c>
      <c r="B357" s="25" t="s">
        <v>96</v>
      </c>
      <c r="C357" s="39" t="s">
        <v>619</v>
      </c>
      <c r="D357" s="125" t="str">
        <f>VLOOKUP(C357,Locations!$G$4:$H$222,2,false)</f>
        <v>00043 Chrysolia Forest</v>
      </c>
      <c r="E357" s="125"/>
      <c r="F357" s="38" t="s">
        <v>24</v>
      </c>
    </row>
    <row r="358">
      <c r="A358" s="38" t="s">
        <v>631</v>
      </c>
      <c r="B358" s="25" t="s">
        <v>96</v>
      </c>
      <c r="C358" s="39" t="s">
        <v>619</v>
      </c>
      <c r="D358" s="125" t="str">
        <f>VLOOKUP(C358,Locations!$G$4:$H$222,2,false)</f>
        <v>00043 Chrysolia Forest</v>
      </c>
      <c r="E358" s="125"/>
      <c r="F358" s="38" t="s">
        <v>24</v>
      </c>
    </row>
    <row r="359">
      <c r="A359" s="38" t="s">
        <v>112</v>
      </c>
      <c r="B359" s="25" t="s">
        <v>96</v>
      </c>
      <c r="C359" s="39" t="s">
        <v>619</v>
      </c>
      <c r="D359" s="125" t="str">
        <f>VLOOKUP(C359,Locations!$G$4:$H$222,2,false)</f>
        <v>00043 Chrysolia Forest</v>
      </c>
      <c r="E359" s="125"/>
      <c r="F359" s="38" t="s">
        <v>97</v>
      </c>
    </row>
    <row r="360">
      <c r="A360" s="38" t="s">
        <v>639</v>
      </c>
      <c r="B360" s="25" t="s">
        <v>96</v>
      </c>
      <c r="C360" s="39" t="s">
        <v>619</v>
      </c>
      <c r="D360" s="125" t="str">
        <f>VLOOKUP(C360,Locations!$G$4:$H$222,2,false)</f>
        <v>00043 Chrysolia Forest</v>
      </c>
      <c r="E360" s="125"/>
      <c r="F360" s="38" t="s">
        <v>97</v>
      </c>
    </row>
    <row r="361">
      <c r="A361" s="38" t="s">
        <v>641</v>
      </c>
      <c r="B361" s="25" t="s">
        <v>96</v>
      </c>
      <c r="C361" s="39" t="s">
        <v>619</v>
      </c>
      <c r="D361" s="125" t="str">
        <f>VLOOKUP(C361,Locations!$G$4:$H$222,2,false)</f>
        <v>00043 Chrysolia Forest</v>
      </c>
      <c r="E361" s="125"/>
      <c r="F361" s="38" t="s">
        <v>213</v>
      </c>
    </row>
    <row r="362">
      <c r="A362" s="38" t="s">
        <v>352</v>
      </c>
      <c r="B362" s="25" t="s">
        <v>96</v>
      </c>
      <c r="C362" s="39" t="s">
        <v>619</v>
      </c>
      <c r="D362" s="125" t="str">
        <f>VLOOKUP(C362,Locations!$G$4:$H$222,2,false)</f>
        <v>00043 Chrysolia Forest</v>
      </c>
      <c r="E362" s="125"/>
      <c r="F362" s="38" t="s">
        <v>101</v>
      </c>
    </row>
    <row r="363">
      <c r="A363" s="38" t="s">
        <v>642</v>
      </c>
      <c r="B363" s="25" t="s">
        <v>96</v>
      </c>
      <c r="C363" s="39" t="s">
        <v>619</v>
      </c>
      <c r="D363" s="125" t="str">
        <f>VLOOKUP(C363,Locations!$G$4:$H$222,2,false)</f>
        <v>00043 Chrysolia Forest</v>
      </c>
      <c r="E363" s="125"/>
      <c r="F363" s="38" t="s">
        <v>101</v>
      </c>
    </row>
    <row r="364">
      <c r="A364" s="38" t="s">
        <v>637</v>
      </c>
      <c r="B364" s="25" t="s">
        <v>96</v>
      </c>
      <c r="C364" s="39" t="s">
        <v>619</v>
      </c>
      <c r="D364" s="125" t="str">
        <f>VLOOKUP(C364,Locations!$G$4:$H$222,2,false)</f>
        <v>00043 Chrysolia Forest</v>
      </c>
      <c r="E364" s="125"/>
      <c r="F364" s="38" t="s">
        <v>101</v>
      </c>
    </row>
    <row r="365">
      <c r="A365" s="38" t="s">
        <v>184</v>
      </c>
      <c r="B365" s="38" t="s">
        <v>165</v>
      </c>
      <c r="C365" s="39" t="s">
        <v>643</v>
      </c>
      <c r="D365" s="125" t="str">
        <f>VLOOKUP(C365,Locations!$G$4:$H$222,2,false)</f>
        <v>00044 Chrysolia Spring</v>
      </c>
      <c r="E365" s="125" t="s">
        <v>223</v>
      </c>
      <c r="F365" s="38" t="s">
        <v>24</v>
      </c>
    </row>
    <row r="366">
      <c r="A366" s="38" t="s">
        <v>191</v>
      </c>
      <c r="B366" s="38" t="s">
        <v>165</v>
      </c>
      <c r="C366" s="39" t="s">
        <v>643</v>
      </c>
      <c r="D366" s="125" t="str">
        <f>VLOOKUP(C366,Locations!$G$4:$H$222,2,false)</f>
        <v>00044 Chrysolia Spring</v>
      </c>
      <c r="E366" s="125" t="s">
        <v>645</v>
      </c>
      <c r="F366" s="38" t="s">
        <v>24</v>
      </c>
    </row>
    <row r="367">
      <c r="A367" s="38" t="s">
        <v>84</v>
      </c>
      <c r="B367" s="38" t="s">
        <v>165</v>
      </c>
      <c r="C367" s="39" t="s">
        <v>643</v>
      </c>
      <c r="D367" s="125" t="str">
        <f>VLOOKUP(C367,Locations!$G$4:$H$222,2,false)</f>
        <v>00044 Chrysolia Spring</v>
      </c>
      <c r="E367" s="125" t="s">
        <v>645</v>
      </c>
      <c r="F367" s="38" t="s">
        <v>24</v>
      </c>
    </row>
    <row r="368">
      <c r="A368" s="38" t="s">
        <v>86</v>
      </c>
      <c r="B368" s="38" t="s">
        <v>165</v>
      </c>
      <c r="C368" s="39" t="s">
        <v>643</v>
      </c>
      <c r="D368" s="125" t="str">
        <f>VLOOKUP(C368,Locations!$G$4:$H$222,2,false)</f>
        <v>00044 Chrysolia Spring</v>
      </c>
      <c r="E368" s="125" t="s">
        <v>645</v>
      </c>
      <c r="F368" s="38" t="s">
        <v>24</v>
      </c>
    </row>
    <row r="369">
      <c r="A369" s="38" t="s">
        <v>194</v>
      </c>
      <c r="B369" s="38" t="s">
        <v>165</v>
      </c>
      <c r="C369" s="39" t="s">
        <v>643</v>
      </c>
      <c r="D369" s="125" t="str">
        <f>VLOOKUP(C369,Locations!$G$4:$H$222,2,false)</f>
        <v>00044 Chrysolia Spring</v>
      </c>
      <c r="E369" s="125" t="s">
        <v>645</v>
      </c>
      <c r="F369" s="38" t="s">
        <v>24</v>
      </c>
    </row>
    <row r="370">
      <c r="A370" s="38" t="s">
        <v>380</v>
      </c>
      <c r="B370" s="38" t="s">
        <v>165</v>
      </c>
      <c r="C370" s="39" t="s">
        <v>643</v>
      </c>
      <c r="D370" s="125" t="str">
        <f>VLOOKUP(C370,Locations!$G$4:$H$222,2,false)</f>
        <v>00044 Chrysolia Spring</v>
      </c>
      <c r="E370" s="125" t="s">
        <v>645</v>
      </c>
      <c r="F370" s="38" t="s">
        <v>24</v>
      </c>
    </row>
    <row r="371">
      <c r="A371" s="38" t="s">
        <v>648</v>
      </c>
      <c r="B371" s="38" t="s">
        <v>165</v>
      </c>
      <c r="C371" s="39" t="s">
        <v>643</v>
      </c>
      <c r="D371" s="125" t="str">
        <f>VLOOKUP(C371,Locations!$G$4:$H$222,2,false)</f>
        <v>00044 Chrysolia Spring</v>
      </c>
      <c r="E371" s="125" t="s">
        <v>645</v>
      </c>
      <c r="F371" s="38" t="s">
        <v>24</v>
      </c>
    </row>
    <row r="372">
      <c r="A372" s="38" t="s">
        <v>647</v>
      </c>
      <c r="B372" s="38" t="s">
        <v>165</v>
      </c>
      <c r="C372" s="39" t="s">
        <v>643</v>
      </c>
      <c r="D372" s="125" t="str">
        <f>VLOOKUP(C372,Locations!$G$4:$H$222,2,false)</f>
        <v>00044 Chrysolia Spring</v>
      </c>
      <c r="E372" s="125" t="s">
        <v>645</v>
      </c>
      <c r="F372" s="38" t="s">
        <v>24</v>
      </c>
    </row>
    <row r="373">
      <c r="A373" s="38" t="s">
        <v>646</v>
      </c>
      <c r="B373" s="38" t="s">
        <v>165</v>
      </c>
      <c r="C373" s="39" t="s">
        <v>643</v>
      </c>
      <c r="D373" s="125" t="str">
        <f>VLOOKUP(C373,Locations!$G$4:$H$222,2,false)</f>
        <v>00044 Chrysolia Spring</v>
      </c>
      <c r="E373" s="125" t="s">
        <v>645</v>
      </c>
      <c r="F373" s="38" t="s">
        <v>24</v>
      </c>
    </row>
    <row r="374">
      <c r="A374" s="38" t="s">
        <v>644</v>
      </c>
      <c r="B374" s="38" t="s">
        <v>165</v>
      </c>
      <c r="C374" s="39" t="s">
        <v>643</v>
      </c>
      <c r="D374" s="125" t="str">
        <f>VLOOKUP(C374,Locations!$G$4:$H$222,2,false)</f>
        <v>00044 Chrysolia Spring</v>
      </c>
      <c r="E374" s="125" t="s">
        <v>645</v>
      </c>
      <c r="F374" s="38" t="s">
        <v>24</v>
      </c>
    </row>
    <row r="375">
      <c r="A375" s="38" t="s">
        <v>577</v>
      </c>
      <c r="B375" s="38" t="s">
        <v>44</v>
      </c>
      <c r="C375" s="25" t="s">
        <v>5869</v>
      </c>
      <c r="D375" s="125" t="str">
        <f>VLOOKUP(C375,Locations!$G$4:$H$222,2,false)</f>
        <v>#N/A</v>
      </c>
      <c r="E375" s="125" t="s">
        <v>645</v>
      </c>
      <c r="F375" s="38" t="s">
        <v>24</v>
      </c>
    </row>
    <row r="376">
      <c r="A376" s="38" t="s">
        <v>387</v>
      </c>
      <c r="B376" s="38" t="s">
        <v>44</v>
      </c>
      <c r="C376" s="25" t="s">
        <v>5869</v>
      </c>
      <c r="D376" s="125" t="str">
        <f>VLOOKUP(C376,Locations!$G$4:$H$222,2,false)</f>
        <v>#N/A</v>
      </c>
      <c r="E376" s="125" t="s">
        <v>645</v>
      </c>
      <c r="F376" s="38" t="s">
        <v>24</v>
      </c>
    </row>
    <row r="377">
      <c r="A377" s="38" t="s">
        <v>646</v>
      </c>
      <c r="B377" s="38" t="s">
        <v>44</v>
      </c>
      <c r="C377" s="25" t="s">
        <v>5869</v>
      </c>
      <c r="D377" s="125" t="str">
        <f>VLOOKUP(C377,Locations!$G$4:$H$222,2,false)</f>
        <v>#N/A</v>
      </c>
      <c r="E377" s="125" t="s">
        <v>645</v>
      </c>
      <c r="F377" s="38" t="s">
        <v>24</v>
      </c>
    </row>
    <row r="378">
      <c r="A378" s="38" t="s">
        <v>608</v>
      </c>
      <c r="B378" s="38" t="s">
        <v>44</v>
      </c>
      <c r="C378" s="25" t="s">
        <v>5869</v>
      </c>
      <c r="D378" s="125" t="str">
        <f>VLOOKUP(C378,Locations!$G$4:$H$222,2,false)</f>
        <v>#N/A</v>
      </c>
      <c r="E378" s="125" t="s">
        <v>645</v>
      </c>
      <c r="F378" s="38" t="s">
        <v>24</v>
      </c>
    </row>
    <row r="379">
      <c r="A379" s="38" t="s">
        <v>576</v>
      </c>
      <c r="B379" s="38" t="s">
        <v>44</v>
      </c>
      <c r="C379" s="25" t="s">
        <v>5869</v>
      </c>
      <c r="D379" s="125" t="str">
        <f>VLOOKUP(C379,Locations!$G$4:$H$222,2,false)</f>
        <v>#N/A</v>
      </c>
      <c r="E379" s="125" t="s">
        <v>645</v>
      </c>
      <c r="F379" s="38" t="s">
        <v>24</v>
      </c>
    </row>
    <row r="380">
      <c r="A380" s="38" t="s">
        <v>577</v>
      </c>
      <c r="B380" s="25" t="s">
        <v>158</v>
      </c>
      <c r="C380" s="39" t="s">
        <v>643</v>
      </c>
      <c r="D380" s="125" t="str">
        <f>VLOOKUP(C380,Locations!$G$4:$H$222,2,false)</f>
        <v>00044 Chrysolia Spring</v>
      </c>
      <c r="E380" s="125" t="s">
        <v>645</v>
      </c>
      <c r="F380" s="38" t="s">
        <v>24</v>
      </c>
    </row>
    <row r="381">
      <c r="A381" s="38" t="s">
        <v>387</v>
      </c>
      <c r="B381" s="25" t="s">
        <v>158</v>
      </c>
      <c r="C381" s="39" t="s">
        <v>643</v>
      </c>
      <c r="D381" s="125" t="str">
        <f>VLOOKUP(C381,Locations!$G$4:$H$222,2,false)</f>
        <v>00044 Chrysolia Spring</v>
      </c>
      <c r="E381" s="125" t="s">
        <v>645</v>
      </c>
      <c r="F381" s="38" t="s">
        <v>24</v>
      </c>
    </row>
    <row r="382">
      <c r="A382" s="38" t="s">
        <v>577</v>
      </c>
      <c r="B382" s="25" t="s">
        <v>600</v>
      </c>
      <c r="C382" s="39" t="s">
        <v>643</v>
      </c>
      <c r="D382" s="125" t="str">
        <f>VLOOKUP(C382,Locations!$G$4:$H$222,2,false)</f>
        <v>00044 Chrysolia Spring</v>
      </c>
      <c r="E382" s="125" t="s">
        <v>645</v>
      </c>
      <c r="F382" s="38" t="s">
        <v>24</v>
      </c>
    </row>
    <row r="383">
      <c r="A383" s="38" t="s">
        <v>387</v>
      </c>
      <c r="B383" s="25" t="s">
        <v>600</v>
      </c>
      <c r="C383" s="39" t="s">
        <v>643</v>
      </c>
      <c r="D383" s="125" t="str">
        <f>VLOOKUP(C383,Locations!$G$4:$H$222,2,false)</f>
        <v>00044 Chrysolia Spring</v>
      </c>
      <c r="E383" s="125" t="s">
        <v>645</v>
      </c>
      <c r="F383" s="38" t="s">
        <v>24</v>
      </c>
    </row>
    <row r="384">
      <c r="A384" s="38" t="s">
        <v>266</v>
      </c>
      <c r="B384" s="25" t="s">
        <v>600</v>
      </c>
      <c r="C384" s="39" t="s">
        <v>643</v>
      </c>
      <c r="D384" s="125" t="str">
        <f>VLOOKUP(C384,Locations!$G$4:$H$222,2,false)</f>
        <v>00044 Chrysolia Spring</v>
      </c>
      <c r="E384" s="125" t="s">
        <v>645</v>
      </c>
      <c r="F384" s="38" t="s">
        <v>24</v>
      </c>
    </row>
    <row r="385">
      <c r="A385" s="38" t="s">
        <v>949</v>
      </c>
      <c r="B385" s="25" t="s">
        <v>938</v>
      </c>
      <c r="C385" s="25" t="s">
        <v>5869</v>
      </c>
      <c r="D385" s="125" t="str">
        <f>VLOOKUP(C385,Locations!$G$4:$H$222,2,false)</f>
        <v>#N/A</v>
      </c>
      <c r="E385" s="125" t="s">
        <v>645</v>
      </c>
      <c r="F385" s="38" t="s">
        <v>24</v>
      </c>
    </row>
    <row r="386">
      <c r="A386" s="38" t="s">
        <v>646</v>
      </c>
      <c r="B386" s="25" t="s">
        <v>938</v>
      </c>
      <c r="C386" s="25" t="s">
        <v>5869</v>
      </c>
      <c r="D386" s="125" t="str">
        <f>VLOOKUP(C386,Locations!$G$4:$H$222,2,false)</f>
        <v>#N/A</v>
      </c>
      <c r="E386" s="125" t="s">
        <v>645</v>
      </c>
      <c r="F386" s="38" t="s">
        <v>24</v>
      </c>
    </row>
    <row r="387">
      <c r="A387" s="38" t="s">
        <v>608</v>
      </c>
      <c r="B387" s="25" t="s">
        <v>938</v>
      </c>
      <c r="C387" s="25" t="s">
        <v>5869</v>
      </c>
      <c r="D387" s="125" t="str">
        <f>VLOOKUP(C387,Locations!$G$4:$H$222,2,false)</f>
        <v>#N/A</v>
      </c>
      <c r="E387" s="125" t="s">
        <v>645</v>
      </c>
      <c r="F387" s="38" t="s">
        <v>24</v>
      </c>
    </row>
    <row r="388">
      <c r="A388" s="38" t="s">
        <v>576</v>
      </c>
      <c r="B388" s="25" t="s">
        <v>938</v>
      </c>
      <c r="C388" s="25" t="s">
        <v>5869</v>
      </c>
      <c r="D388" s="125" t="str">
        <f>VLOOKUP(C388,Locations!$G$4:$H$222,2,false)</f>
        <v>#N/A</v>
      </c>
      <c r="E388" s="125" t="s">
        <v>645</v>
      </c>
      <c r="F388" s="38" t="s">
        <v>24</v>
      </c>
    </row>
    <row r="389">
      <c r="A389" s="38" t="s">
        <v>948</v>
      </c>
      <c r="B389" s="25" t="s">
        <v>938</v>
      </c>
      <c r="C389" s="25" t="s">
        <v>5869</v>
      </c>
      <c r="D389" s="125" t="str">
        <f>VLOOKUP(C389,Locations!$G$4:$H$222,2,false)</f>
        <v>#N/A</v>
      </c>
      <c r="E389" s="125" t="s">
        <v>645</v>
      </c>
      <c r="F389" s="38" t="s">
        <v>24</v>
      </c>
    </row>
    <row r="390">
      <c r="A390" s="38" t="s">
        <v>194</v>
      </c>
      <c r="B390" s="38" t="s">
        <v>165</v>
      </c>
      <c r="C390" s="39" t="s">
        <v>700</v>
      </c>
      <c r="D390" s="125" t="str">
        <f>VLOOKUP(C390,Locations!$G$4:$H$222,2,false)</f>
        <v>00058 Tanzan Depths</v>
      </c>
      <c r="E390" s="125"/>
      <c r="F390" s="38" t="s">
        <v>24</v>
      </c>
    </row>
    <row r="391">
      <c r="A391" s="38" t="s">
        <v>442</v>
      </c>
      <c r="B391" s="38" t="s">
        <v>165</v>
      </c>
      <c r="C391" s="39" t="s">
        <v>700</v>
      </c>
      <c r="D391" s="125" t="str">
        <f>VLOOKUP(C391,Locations!$G$4:$H$222,2,false)</f>
        <v>00058 Tanzan Depths</v>
      </c>
      <c r="E391" s="125"/>
      <c r="F391" s="38" t="s">
        <v>24</v>
      </c>
    </row>
    <row r="392">
      <c r="A392" s="38" t="s">
        <v>444</v>
      </c>
      <c r="B392" s="38" t="s">
        <v>165</v>
      </c>
      <c r="C392" s="39" t="s">
        <v>700</v>
      </c>
      <c r="D392" s="125" t="str">
        <f>VLOOKUP(C392,Locations!$G$4:$H$222,2,false)</f>
        <v>00058 Tanzan Depths</v>
      </c>
      <c r="E392" s="125"/>
      <c r="F392" s="38" t="s">
        <v>24</v>
      </c>
    </row>
    <row r="393">
      <c r="A393" s="38" t="s">
        <v>704</v>
      </c>
      <c r="B393" s="38" t="s">
        <v>165</v>
      </c>
      <c r="C393" s="39" t="s">
        <v>700</v>
      </c>
      <c r="D393" s="125" t="str">
        <f>VLOOKUP(C393,Locations!$G$4:$H$222,2,false)</f>
        <v>00058 Tanzan Depths</v>
      </c>
      <c r="E393" s="125"/>
      <c r="F393" s="38" t="s">
        <v>24</v>
      </c>
    </row>
    <row r="394">
      <c r="A394" s="38" t="s">
        <v>439</v>
      </c>
      <c r="B394" s="38" t="s">
        <v>165</v>
      </c>
      <c r="C394" s="39" t="s">
        <v>700</v>
      </c>
      <c r="D394" s="125" t="str">
        <f>VLOOKUP(C394,Locations!$G$4:$H$222,2,false)</f>
        <v>00058 Tanzan Depths</v>
      </c>
      <c r="E394" s="125"/>
      <c r="F394" s="38" t="s">
        <v>24</v>
      </c>
    </row>
    <row r="395">
      <c r="A395" s="38" t="s">
        <v>396</v>
      </c>
      <c r="B395" s="38" t="s">
        <v>165</v>
      </c>
      <c r="C395" s="39" t="s">
        <v>700</v>
      </c>
      <c r="D395" s="125" t="str">
        <f>VLOOKUP(C395,Locations!$G$4:$H$222,2,false)</f>
        <v>00058 Tanzan Depths</v>
      </c>
      <c r="E395" s="125"/>
      <c r="F395" s="38" t="s">
        <v>24</v>
      </c>
    </row>
    <row r="396">
      <c r="A396" s="38" t="s">
        <v>701</v>
      </c>
      <c r="B396" s="38" t="s">
        <v>165</v>
      </c>
      <c r="C396" s="39" t="s">
        <v>700</v>
      </c>
      <c r="D396" s="125" t="str">
        <f>VLOOKUP(C396,Locations!$G$4:$H$222,2,false)</f>
        <v>00058 Tanzan Depths</v>
      </c>
      <c r="E396" s="125"/>
      <c r="F396" s="38" t="s">
        <v>24</v>
      </c>
    </row>
    <row r="397">
      <c r="A397" s="38" t="s">
        <v>703</v>
      </c>
      <c r="B397" s="38" t="s">
        <v>165</v>
      </c>
      <c r="C397" s="39" t="s">
        <v>700</v>
      </c>
      <c r="D397" s="125" t="str">
        <f>VLOOKUP(C397,Locations!$G$4:$H$222,2,false)</f>
        <v>00058 Tanzan Depths</v>
      </c>
      <c r="E397" s="125"/>
      <c r="F397" s="38" t="s">
        <v>24</v>
      </c>
    </row>
    <row r="398">
      <c r="A398" s="38" t="s">
        <v>702</v>
      </c>
      <c r="B398" s="38" t="s">
        <v>165</v>
      </c>
      <c r="C398" s="39" t="s">
        <v>700</v>
      </c>
      <c r="D398" s="125" t="str">
        <f>VLOOKUP(C398,Locations!$G$4:$H$222,2,false)</f>
        <v>00058 Tanzan Depths</v>
      </c>
      <c r="E398" s="125"/>
      <c r="F398" s="38" t="s">
        <v>24</v>
      </c>
    </row>
    <row r="399">
      <c r="A399" s="38" t="s">
        <v>444</v>
      </c>
      <c r="B399" s="38" t="s">
        <v>165</v>
      </c>
      <c r="C399" s="39" t="s">
        <v>691</v>
      </c>
      <c r="D399" s="125" t="str">
        <f>VLOOKUP(C399,Locations!$G$4:$H$222,2,false)</f>
        <v>00055 Lost Railcave</v>
      </c>
      <c r="E399" s="125"/>
      <c r="F399" s="38" t="s">
        <v>24</v>
      </c>
    </row>
    <row r="400">
      <c r="A400" s="38" t="s">
        <v>184</v>
      </c>
      <c r="B400" s="38" t="s">
        <v>165</v>
      </c>
      <c r="C400" s="39" t="s">
        <v>691</v>
      </c>
      <c r="D400" s="125" t="str">
        <f>VLOOKUP(C400,Locations!$G$4:$H$222,2,false)</f>
        <v>00055 Lost Railcave</v>
      </c>
      <c r="E400" s="125"/>
      <c r="F400" s="38" t="s">
        <v>24</v>
      </c>
    </row>
    <row r="401">
      <c r="A401" s="38" t="s">
        <v>445</v>
      </c>
      <c r="B401" s="38" t="s">
        <v>165</v>
      </c>
      <c r="C401" s="39" t="s">
        <v>691</v>
      </c>
      <c r="D401" s="125" t="str">
        <f>VLOOKUP(C401,Locations!$G$4:$H$222,2,false)</f>
        <v>00055 Lost Railcave</v>
      </c>
      <c r="E401" s="125"/>
      <c r="F401" s="38" t="s">
        <v>24</v>
      </c>
    </row>
    <row r="402">
      <c r="A402" s="38" t="s">
        <v>380</v>
      </c>
      <c r="B402" s="38" t="s">
        <v>165</v>
      </c>
      <c r="C402" s="39" t="s">
        <v>691</v>
      </c>
      <c r="D402" s="125" t="str">
        <f>VLOOKUP(C402,Locations!$G$4:$H$222,2,false)</f>
        <v>00055 Lost Railcave</v>
      </c>
      <c r="E402" s="125"/>
      <c r="F402" s="38" t="s">
        <v>24</v>
      </c>
    </row>
    <row r="403">
      <c r="A403" s="38" t="s">
        <v>194</v>
      </c>
      <c r="B403" s="38" t="s">
        <v>165</v>
      </c>
      <c r="C403" s="39" t="s">
        <v>691</v>
      </c>
      <c r="D403" s="125" t="str">
        <f>VLOOKUP(C403,Locations!$G$4:$H$222,2,false)</f>
        <v>00055 Lost Railcave</v>
      </c>
      <c r="E403" s="125"/>
      <c r="F403" s="38" t="s">
        <v>24</v>
      </c>
    </row>
    <row r="404">
      <c r="A404" s="38" t="s">
        <v>126</v>
      </c>
      <c r="B404" s="38" t="s">
        <v>165</v>
      </c>
      <c r="C404" s="39" t="s">
        <v>691</v>
      </c>
      <c r="D404" s="125" t="str">
        <f>VLOOKUP(C404,Locations!$G$4:$H$222,2,false)</f>
        <v>00055 Lost Railcave</v>
      </c>
      <c r="E404" s="125"/>
      <c r="F404" s="38" t="s">
        <v>24</v>
      </c>
    </row>
    <row r="405">
      <c r="A405" s="38" t="s">
        <v>694</v>
      </c>
      <c r="B405" s="38" t="s">
        <v>165</v>
      </c>
      <c r="C405" s="39" t="s">
        <v>691</v>
      </c>
      <c r="D405" s="125" t="str">
        <f>VLOOKUP(C405,Locations!$G$4:$H$222,2,false)</f>
        <v>00055 Lost Railcave</v>
      </c>
      <c r="E405" s="125"/>
      <c r="F405" s="38" t="s">
        <v>24</v>
      </c>
    </row>
    <row r="406">
      <c r="A406" s="38" t="s">
        <v>1072</v>
      </c>
      <c r="B406" s="38" t="s">
        <v>165</v>
      </c>
      <c r="C406" s="39" t="s">
        <v>700</v>
      </c>
      <c r="D406" s="125" t="str">
        <f>VLOOKUP(C406,Locations!$G$4:$H$222,2,false)</f>
        <v>00058 Tanzan Depths</v>
      </c>
      <c r="E406" s="125"/>
      <c r="F406" s="38" t="s">
        <v>24</v>
      </c>
    </row>
    <row r="407">
      <c r="A407" s="38" t="s">
        <v>766</v>
      </c>
      <c r="B407" s="38" t="s">
        <v>165</v>
      </c>
      <c r="C407" s="25" t="s">
        <v>5870</v>
      </c>
      <c r="D407" s="125" t="str">
        <f>VLOOKUP(C407,Locations!$G$4:$H$222,2,false)</f>
        <v>#N/A</v>
      </c>
      <c r="E407" s="125" t="s">
        <v>764</v>
      </c>
      <c r="F407" s="38" t="s">
        <v>24</v>
      </c>
    </row>
    <row r="408">
      <c r="A408" s="38" t="s">
        <v>763</v>
      </c>
      <c r="B408" s="38" t="s">
        <v>165</v>
      </c>
      <c r="C408" s="25" t="s">
        <v>5870</v>
      </c>
      <c r="D408" s="125" t="str">
        <f>VLOOKUP(C408,Locations!$G$4:$H$222,2,false)</f>
        <v>#N/A</v>
      </c>
      <c r="E408" s="125" t="s">
        <v>764</v>
      </c>
      <c r="F408" s="38" t="s">
        <v>24</v>
      </c>
    </row>
    <row r="409">
      <c r="A409" s="38" t="s">
        <v>765</v>
      </c>
      <c r="B409" s="38" t="s">
        <v>165</v>
      </c>
      <c r="C409" s="25" t="s">
        <v>5870</v>
      </c>
      <c r="D409" s="125" t="str">
        <f>VLOOKUP(C409,Locations!$G$4:$H$222,2,false)</f>
        <v>#N/A</v>
      </c>
      <c r="E409" s="125" t="s">
        <v>764</v>
      </c>
      <c r="F409" s="38" t="s">
        <v>24</v>
      </c>
    </row>
    <row r="410">
      <c r="A410" s="38" t="s">
        <v>767</v>
      </c>
      <c r="B410" s="38" t="s">
        <v>165</v>
      </c>
      <c r="C410" s="25" t="s">
        <v>5870</v>
      </c>
      <c r="D410" s="125" t="str">
        <f>VLOOKUP(C410,Locations!$G$4:$H$222,2,false)</f>
        <v>#N/A</v>
      </c>
      <c r="E410" s="125" t="s">
        <v>764</v>
      </c>
      <c r="F410" s="38" t="s">
        <v>24</v>
      </c>
    </row>
    <row r="411">
      <c r="A411" s="38" t="s">
        <v>87</v>
      </c>
      <c r="B411" s="25" t="s">
        <v>88</v>
      </c>
      <c r="C411" s="39" t="s">
        <v>708</v>
      </c>
      <c r="D411" s="125" t="str">
        <f>VLOOKUP(C411,Locations!$G$4:$H$222,2,false)</f>
        <v>00060 South Aventurine Woods</v>
      </c>
      <c r="E411" s="125"/>
      <c r="F411" s="38" t="s">
        <v>24</v>
      </c>
    </row>
    <row r="412">
      <c r="A412" s="38" t="s">
        <v>138</v>
      </c>
      <c r="B412" s="25" t="s">
        <v>88</v>
      </c>
      <c r="C412" s="39" t="s">
        <v>708</v>
      </c>
      <c r="D412" s="125" t="str">
        <f>VLOOKUP(C412,Locations!$G$4:$H$222,2,false)</f>
        <v>00060 South Aventurine Woods</v>
      </c>
      <c r="E412" s="125"/>
      <c r="F412" s="38" t="s">
        <v>24</v>
      </c>
    </row>
    <row r="413">
      <c r="A413" s="38" t="s">
        <v>361</v>
      </c>
      <c r="B413" s="25" t="s">
        <v>88</v>
      </c>
      <c r="C413" s="39" t="s">
        <v>708</v>
      </c>
      <c r="D413" s="125" t="str">
        <f>VLOOKUP(C413,Locations!$G$4:$H$222,2,false)</f>
        <v>00060 South Aventurine Woods</v>
      </c>
      <c r="E413" s="125"/>
      <c r="F413" s="38" t="s">
        <v>24</v>
      </c>
    </row>
    <row r="414">
      <c r="A414" s="38" t="s">
        <v>91</v>
      </c>
      <c r="B414" s="25" t="s">
        <v>88</v>
      </c>
      <c r="C414" s="39" t="s">
        <v>708</v>
      </c>
      <c r="D414" s="125" t="str">
        <f>VLOOKUP(C414,Locations!$G$4:$H$222,2,false)</f>
        <v>00060 South Aventurine Woods</v>
      </c>
      <c r="E414" s="125"/>
      <c r="F414" s="38" t="s">
        <v>24</v>
      </c>
    </row>
    <row r="415">
      <c r="A415" s="38" t="s">
        <v>716</v>
      </c>
      <c r="B415" s="25" t="s">
        <v>88</v>
      </c>
      <c r="C415" s="39" t="s">
        <v>708</v>
      </c>
      <c r="D415" s="125" t="str">
        <f>VLOOKUP(C415,Locations!$G$4:$H$222,2,false)</f>
        <v>00060 South Aventurine Woods</v>
      </c>
      <c r="E415" s="125"/>
      <c r="F415" s="38" t="s">
        <v>24</v>
      </c>
    </row>
    <row r="416">
      <c r="A416" s="38" t="s">
        <v>717</v>
      </c>
      <c r="B416" s="25" t="s">
        <v>88</v>
      </c>
      <c r="C416" s="39" t="s">
        <v>708</v>
      </c>
      <c r="D416" s="125" t="str">
        <f>VLOOKUP(C416,Locations!$G$4:$H$222,2,false)</f>
        <v>00060 South Aventurine Woods</v>
      </c>
      <c r="E416" s="125"/>
      <c r="F416" s="38" t="s">
        <v>24</v>
      </c>
    </row>
    <row r="417">
      <c r="A417" s="38" t="s">
        <v>719</v>
      </c>
      <c r="B417" s="25" t="s">
        <v>88</v>
      </c>
      <c r="C417" s="39" t="s">
        <v>708</v>
      </c>
      <c r="D417" s="125" t="str">
        <f>VLOOKUP(C417,Locations!$G$4:$H$222,2,false)</f>
        <v>00060 South Aventurine Woods</v>
      </c>
      <c r="E417" s="125"/>
      <c r="F417" s="38" t="s">
        <v>24</v>
      </c>
    </row>
    <row r="418">
      <c r="A418" s="38" t="s">
        <v>214</v>
      </c>
      <c r="B418" s="25" t="s">
        <v>96</v>
      </c>
      <c r="C418" s="39" t="s">
        <v>708</v>
      </c>
      <c r="D418" s="125" t="str">
        <f>VLOOKUP(C418,Locations!$G$4:$H$222,2,false)</f>
        <v>00060 South Aventurine Woods</v>
      </c>
      <c r="E418" s="125"/>
      <c r="F418" s="38" t="s">
        <v>97</v>
      </c>
    </row>
    <row r="419">
      <c r="A419" s="38" t="s">
        <v>144</v>
      </c>
      <c r="B419" s="25" t="s">
        <v>96</v>
      </c>
      <c r="C419" s="39" t="s">
        <v>708</v>
      </c>
      <c r="D419" s="125" t="str">
        <f>VLOOKUP(C419,Locations!$G$4:$H$222,2,false)</f>
        <v>00060 South Aventurine Woods</v>
      </c>
      <c r="E419" s="125"/>
      <c r="F419" s="38" t="s">
        <v>145</v>
      </c>
    </row>
    <row r="420">
      <c r="A420" s="38" t="s">
        <v>723</v>
      </c>
      <c r="B420" s="25" t="s">
        <v>96</v>
      </c>
      <c r="C420" s="39" t="s">
        <v>708</v>
      </c>
      <c r="D420" s="125" t="str">
        <f>VLOOKUP(C420,Locations!$G$4:$H$222,2,false)</f>
        <v>00060 South Aventurine Woods</v>
      </c>
      <c r="E420" s="125"/>
      <c r="F420" s="38" t="s">
        <v>24</v>
      </c>
    </row>
    <row r="421">
      <c r="A421" s="38" t="s">
        <v>84</v>
      </c>
      <c r="B421" s="25" t="s">
        <v>96</v>
      </c>
      <c r="C421" s="39" t="s">
        <v>708</v>
      </c>
      <c r="D421" s="125" t="str">
        <f>VLOOKUP(C421,Locations!$G$4:$H$222,2,false)</f>
        <v>00060 South Aventurine Woods</v>
      </c>
      <c r="E421" s="125"/>
      <c r="F421" s="38" t="s">
        <v>24</v>
      </c>
    </row>
    <row r="422">
      <c r="A422" s="38" t="s">
        <v>86</v>
      </c>
      <c r="B422" s="25" t="s">
        <v>96</v>
      </c>
      <c r="C422" s="39" t="s">
        <v>708</v>
      </c>
      <c r="D422" s="125" t="str">
        <f>VLOOKUP(C422,Locations!$G$4:$H$222,2,false)</f>
        <v>00060 South Aventurine Woods</v>
      </c>
      <c r="E422" s="125"/>
      <c r="F422" s="38" t="s">
        <v>24</v>
      </c>
    </row>
    <row r="423">
      <c r="A423" s="38" t="s">
        <v>351</v>
      </c>
      <c r="B423" s="25" t="s">
        <v>96</v>
      </c>
      <c r="C423" s="39" t="s">
        <v>708</v>
      </c>
      <c r="D423" s="125" t="str">
        <f>VLOOKUP(C423,Locations!$G$4:$H$222,2,false)</f>
        <v>00060 South Aventurine Woods</v>
      </c>
      <c r="E423" s="125"/>
      <c r="F423" s="38" t="s">
        <v>24</v>
      </c>
    </row>
    <row r="424">
      <c r="A424" s="38" t="s">
        <v>371</v>
      </c>
      <c r="B424" s="25" t="s">
        <v>96</v>
      </c>
      <c r="C424" s="39" t="s">
        <v>708</v>
      </c>
      <c r="D424" s="125" t="str">
        <f>VLOOKUP(C424,Locations!$G$4:$H$222,2,false)</f>
        <v>00060 South Aventurine Woods</v>
      </c>
      <c r="E424" s="125"/>
      <c r="F424" s="38" t="s">
        <v>145</v>
      </c>
    </row>
    <row r="425">
      <c r="A425" s="38" t="s">
        <v>78</v>
      </c>
      <c r="B425" s="25" t="s">
        <v>96</v>
      </c>
      <c r="C425" s="39" t="s">
        <v>708</v>
      </c>
      <c r="D425" s="125" t="str">
        <f>VLOOKUP(C425,Locations!$G$4:$H$222,2,false)</f>
        <v>00060 South Aventurine Woods</v>
      </c>
      <c r="E425" s="125"/>
      <c r="F425" s="38" t="s">
        <v>97</v>
      </c>
    </row>
    <row r="426">
      <c r="A426" s="38" t="s">
        <v>522</v>
      </c>
      <c r="B426" s="25" t="s">
        <v>96</v>
      </c>
      <c r="C426" s="39" t="s">
        <v>708</v>
      </c>
      <c r="D426" s="125" t="str">
        <f>VLOOKUP(C426,Locations!$G$4:$H$222,2,false)</f>
        <v>00060 South Aventurine Woods</v>
      </c>
      <c r="E426" s="125"/>
      <c r="F426" s="38" t="s">
        <v>24</v>
      </c>
    </row>
    <row r="427">
      <c r="A427" s="38" t="s">
        <v>720</v>
      </c>
      <c r="B427" s="25" t="s">
        <v>96</v>
      </c>
      <c r="C427" s="39" t="s">
        <v>708</v>
      </c>
      <c r="D427" s="125" t="str">
        <f>VLOOKUP(C427,Locations!$G$4:$H$222,2,false)</f>
        <v>00060 South Aventurine Woods</v>
      </c>
      <c r="E427" s="125"/>
      <c r="F427" s="38" t="s">
        <v>24</v>
      </c>
    </row>
    <row r="428">
      <c r="A428" s="38" t="s">
        <v>724</v>
      </c>
      <c r="B428" s="25" t="s">
        <v>96</v>
      </c>
      <c r="C428" s="39" t="s">
        <v>708</v>
      </c>
      <c r="D428" s="125" t="str">
        <f>VLOOKUP(C428,Locations!$G$4:$H$222,2,false)</f>
        <v>00060 South Aventurine Woods</v>
      </c>
      <c r="E428" s="125"/>
      <c r="F428" s="38" t="s">
        <v>114</v>
      </c>
    </row>
    <row r="429">
      <c r="A429" s="38" t="s">
        <v>722</v>
      </c>
      <c r="B429" s="25" t="s">
        <v>96</v>
      </c>
      <c r="C429" s="39" t="s">
        <v>708</v>
      </c>
      <c r="D429" s="125" t="str">
        <f>VLOOKUP(C429,Locations!$G$4:$H$222,2,false)</f>
        <v>00060 South Aventurine Woods</v>
      </c>
      <c r="E429" s="125"/>
      <c r="F429" s="38" t="s">
        <v>114</v>
      </c>
    </row>
    <row r="430">
      <c r="A430" s="38" t="s">
        <v>352</v>
      </c>
      <c r="B430" s="25" t="s">
        <v>96</v>
      </c>
      <c r="C430" s="39" t="s">
        <v>708</v>
      </c>
      <c r="D430" s="125" t="str">
        <f>VLOOKUP(C430,Locations!$G$4:$H$222,2,false)</f>
        <v>00060 South Aventurine Woods</v>
      </c>
      <c r="E430" s="125"/>
      <c r="F430" s="38" t="s">
        <v>101</v>
      </c>
    </row>
    <row r="431">
      <c r="A431" s="38" t="s">
        <v>107</v>
      </c>
      <c r="B431" s="25" t="s">
        <v>96</v>
      </c>
      <c r="C431" s="39" t="s">
        <v>708</v>
      </c>
      <c r="D431" s="125" t="str">
        <f>VLOOKUP(C431,Locations!$G$4:$H$222,2,false)</f>
        <v>00060 South Aventurine Woods</v>
      </c>
      <c r="E431" s="125"/>
      <c r="F431" s="38" t="s">
        <v>101</v>
      </c>
    </row>
    <row r="432">
      <c r="A432" s="38" t="s">
        <v>365</v>
      </c>
      <c r="B432" s="25" t="s">
        <v>96</v>
      </c>
      <c r="C432" s="39" t="s">
        <v>708</v>
      </c>
      <c r="D432" s="125" t="str">
        <f>VLOOKUP(C432,Locations!$G$4:$H$222,2,false)</f>
        <v>00060 South Aventurine Woods</v>
      </c>
      <c r="E432" s="125"/>
      <c r="F432" s="38" t="s">
        <v>101</v>
      </c>
    </row>
    <row r="433">
      <c r="A433" s="38" t="s">
        <v>721</v>
      </c>
      <c r="B433" s="25" t="s">
        <v>96</v>
      </c>
      <c r="C433" s="39" t="s">
        <v>708</v>
      </c>
      <c r="D433" s="125" t="str">
        <f>VLOOKUP(C433,Locations!$G$4:$H$222,2,false)</f>
        <v>00060 South Aventurine Woods</v>
      </c>
      <c r="E433" s="125"/>
      <c r="F433" s="38" t="s">
        <v>101</v>
      </c>
    </row>
    <row r="434">
      <c r="A434" s="38" t="s">
        <v>348</v>
      </c>
      <c r="B434" s="25" t="s">
        <v>96</v>
      </c>
      <c r="C434" s="39" t="s">
        <v>725</v>
      </c>
      <c r="D434" s="125" t="str">
        <f>VLOOKUP(C434,Locations!$G$4:$H$222,2,false)</f>
        <v>00061 Route 1</v>
      </c>
      <c r="E434" s="125"/>
      <c r="F434" s="38" t="s">
        <v>97</v>
      </c>
    </row>
    <row r="435">
      <c r="A435" s="38" t="s">
        <v>142</v>
      </c>
      <c r="B435" s="25" t="s">
        <v>96</v>
      </c>
      <c r="C435" s="39" t="s">
        <v>725</v>
      </c>
      <c r="D435" s="125" t="str">
        <f>VLOOKUP(C435,Locations!$G$4:$H$222,2,false)</f>
        <v>00061 Route 1</v>
      </c>
      <c r="E435" s="125"/>
      <c r="F435" s="38" t="s">
        <v>145</v>
      </c>
    </row>
    <row r="436">
      <c r="A436" s="38" t="s">
        <v>729</v>
      </c>
      <c r="B436" s="25" t="s">
        <v>96</v>
      </c>
      <c r="C436" s="39" t="s">
        <v>725</v>
      </c>
      <c r="D436" s="125" t="str">
        <f>VLOOKUP(C436,Locations!$G$4:$H$222,2,false)</f>
        <v>00061 Route 1</v>
      </c>
      <c r="E436" s="125"/>
      <c r="F436" s="38" t="s">
        <v>24</v>
      </c>
    </row>
    <row r="437">
      <c r="A437" s="38" t="s">
        <v>728</v>
      </c>
      <c r="B437" s="25" t="s">
        <v>96</v>
      </c>
      <c r="C437" s="39" t="s">
        <v>725</v>
      </c>
      <c r="D437" s="125" t="str">
        <f>VLOOKUP(C437,Locations!$G$4:$H$222,2,false)</f>
        <v>00061 Route 1</v>
      </c>
      <c r="E437" s="125"/>
      <c r="F437" s="38" t="s">
        <v>24</v>
      </c>
    </row>
    <row r="438">
      <c r="A438" s="38" t="s">
        <v>736</v>
      </c>
      <c r="B438" s="25" t="s">
        <v>96</v>
      </c>
      <c r="C438" s="39" t="s">
        <v>725</v>
      </c>
      <c r="D438" s="125" t="str">
        <f>VLOOKUP(C438,Locations!$G$4:$H$222,2,false)</f>
        <v>00061 Route 1</v>
      </c>
      <c r="E438" s="125"/>
      <c r="F438" s="38" t="s">
        <v>97</v>
      </c>
    </row>
    <row r="439">
      <c r="A439" s="38" t="s">
        <v>732</v>
      </c>
      <c r="B439" s="25" t="s">
        <v>96</v>
      </c>
      <c r="C439" s="39" t="s">
        <v>725</v>
      </c>
      <c r="D439" s="125" t="str">
        <f>VLOOKUP(C439,Locations!$G$4:$H$222,2,false)</f>
        <v>00061 Route 1</v>
      </c>
      <c r="E439" s="125"/>
      <c r="F439" s="38" t="s">
        <v>24</v>
      </c>
    </row>
    <row r="440">
      <c r="A440" s="38" t="s">
        <v>738</v>
      </c>
      <c r="B440" s="25" t="s">
        <v>96</v>
      </c>
      <c r="C440" s="39" t="s">
        <v>725</v>
      </c>
      <c r="D440" s="125" t="str">
        <f>VLOOKUP(C440,Locations!$G$4:$H$222,2,false)</f>
        <v>00061 Route 1</v>
      </c>
      <c r="E440" s="125"/>
      <c r="F440" s="38" t="s">
        <v>24</v>
      </c>
    </row>
    <row r="441">
      <c r="A441" s="38" t="s">
        <v>347</v>
      </c>
      <c r="B441" s="25" t="s">
        <v>96</v>
      </c>
      <c r="C441" s="39" t="s">
        <v>725</v>
      </c>
      <c r="D441" s="125" t="str">
        <f>VLOOKUP(C441,Locations!$G$4:$H$222,2,false)</f>
        <v>00061 Route 1</v>
      </c>
      <c r="E441" s="125"/>
      <c r="F441" s="38" t="s">
        <v>97</v>
      </c>
    </row>
    <row r="442">
      <c r="A442" s="38" t="s">
        <v>631</v>
      </c>
      <c r="B442" s="25" t="s">
        <v>96</v>
      </c>
      <c r="C442" s="39" t="s">
        <v>725</v>
      </c>
      <c r="D442" s="125" t="str">
        <f>VLOOKUP(C442,Locations!$G$4:$H$222,2,false)</f>
        <v>00061 Route 1</v>
      </c>
      <c r="E442" s="125"/>
      <c r="F442" s="38" t="s">
        <v>24</v>
      </c>
    </row>
    <row r="443">
      <c r="A443" s="38" t="s">
        <v>730</v>
      </c>
      <c r="B443" s="25" t="s">
        <v>96</v>
      </c>
      <c r="C443" s="39" t="s">
        <v>725</v>
      </c>
      <c r="D443" s="125" t="str">
        <f>VLOOKUP(C443,Locations!$G$4:$H$222,2,false)</f>
        <v>00061 Route 1</v>
      </c>
      <c r="E443" s="125"/>
      <c r="F443" s="38" t="s">
        <v>145</v>
      </c>
    </row>
    <row r="444">
      <c r="A444" s="38" t="s">
        <v>731</v>
      </c>
      <c r="B444" s="25" t="s">
        <v>96</v>
      </c>
      <c r="C444" s="39" t="s">
        <v>725</v>
      </c>
      <c r="D444" s="125" t="str">
        <f>VLOOKUP(C444,Locations!$G$4:$H$222,2,false)</f>
        <v>00061 Route 1</v>
      </c>
      <c r="E444" s="125"/>
      <c r="F444" s="38" t="s">
        <v>97</v>
      </c>
    </row>
    <row r="445">
      <c r="A445" s="38" t="s">
        <v>740</v>
      </c>
      <c r="B445" s="25" t="s">
        <v>96</v>
      </c>
      <c r="C445" s="39" t="s">
        <v>725</v>
      </c>
      <c r="D445" s="125" t="str">
        <f>VLOOKUP(C445,Locations!$G$4:$H$222,2,false)</f>
        <v>00061 Route 1</v>
      </c>
      <c r="E445" s="125"/>
      <c r="F445" s="38" t="s">
        <v>24</v>
      </c>
    </row>
    <row r="446">
      <c r="A446" s="38" t="s">
        <v>420</v>
      </c>
      <c r="B446" s="25" t="s">
        <v>96</v>
      </c>
      <c r="C446" s="39" t="s">
        <v>725</v>
      </c>
      <c r="D446" s="125" t="str">
        <f>VLOOKUP(C446,Locations!$G$4:$H$222,2,false)</f>
        <v>00061 Route 1</v>
      </c>
      <c r="E446" s="125"/>
      <c r="F446" s="38" t="s">
        <v>213</v>
      </c>
    </row>
    <row r="447">
      <c r="A447" s="38" t="s">
        <v>733</v>
      </c>
      <c r="B447" s="25" t="s">
        <v>96</v>
      </c>
      <c r="C447" s="39" t="s">
        <v>725</v>
      </c>
      <c r="D447" s="125" t="str">
        <f>VLOOKUP(C447,Locations!$G$4:$H$222,2,false)</f>
        <v>00061 Route 1</v>
      </c>
      <c r="E447" s="125"/>
      <c r="F447" s="38" t="s">
        <v>213</v>
      </c>
    </row>
    <row r="448">
      <c r="A448" s="38" t="s">
        <v>396</v>
      </c>
      <c r="B448" s="25" t="s">
        <v>96</v>
      </c>
      <c r="C448" s="39" t="s">
        <v>725</v>
      </c>
      <c r="D448" s="125" t="str">
        <f>VLOOKUP(C448,Locations!$G$4:$H$222,2,false)</f>
        <v>00061 Route 1</v>
      </c>
      <c r="E448" s="125"/>
      <c r="F448" s="38" t="s">
        <v>101</v>
      </c>
    </row>
    <row r="449">
      <c r="A449" s="38" t="s">
        <v>670</v>
      </c>
      <c r="B449" s="25" t="s">
        <v>96</v>
      </c>
      <c r="C449" s="39" t="s">
        <v>725</v>
      </c>
      <c r="D449" s="125" t="str">
        <f>VLOOKUP(C449,Locations!$G$4:$H$222,2,false)</f>
        <v>00061 Route 1</v>
      </c>
      <c r="E449" s="125"/>
      <c r="F449" s="38" t="s">
        <v>101</v>
      </c>
    </row>
    <row r="450">
      <c r="A450" s="38" t="s">
        <v>741</v>
      </c>
      <c r="B450" s="25" t="s">
        <v>96</v>
      </c>
      <c r="C450" s="39" t="s">
        <v>725</v>
      </c>
      <c r="D450" s="125" t="str">
        <f>VLOOKUP(C450,Locations!$G$4:$H$222,2,false)</f>
        <v>00061 Route 1</v>
      </c>
      <c r="E450" s="125"/>
      <c r="F450" s="38" t="s">
        <v>101</v>
      </c>
    </row>
    <row r="451">
      <c r="A451" s="38" t="s">
        <v>87</v>
      </c>
      <c r="B451" s="25" t="s">
        <v>88</v>
      </c>
      <c r="C451" s="39" t="s">
        <v>743</v>
      </c>
      <c r="D451" s="125" t="str">
        <f>VLOOKUP(C451,Locations!$G$4:$H$222,2,false)</f>
        <v>00062 North Aventurine Woods</v>
      </c>
      <c r="E451" s="125"/>
      <c r="F451" s="38" t="s">
        <v>24</v>
      </c>
    </row>
    <row r="452">
      <c r="A452" s="38" t="s">
        <v>138</v>
      </c>
      <c r="B452" s="25" t="s">
        <v>88</v>
      </c>
      <c r="C452" s="39" t="s">
        <v>743</v>
      </c>
      <c r="D452" s="125" t="str">
        <f>VLOOKUP(C452,Locations!$G$4:$H$222,2,false)</f>
        <v>00062 North Aventurine Woods</v>
      </c>
      <c r="E452" s="125"/>
      <c r="F452" s="38" t="s">
        <v>24</v>
      </c>
    </row>
    <row r="453">
      <c r="A453" s="38" t="s">
        <v>361</v>
      </c>
      <c r="B453" s="25" t="s">
        <v>88</v>
      </c>
      <c r="C453" s="39" t="s">
        <v>743</v>
      </c>
      <c r="D453" s="125" t="str">
        <f>VLOOKUP(C453,Locations!$G$4:$H$222,2,false)</f>
        <v>00062 North Aventurine Woods</v>
      </c>
      <c r="E453" s="125"/>
      <c r="F453" s="38" t="s">
        <v>24</v>
      </c>
    </row>
    <row r="454">
      <c r="A454" s="38" t="s">
        <v>91</v>
      </c>
      <c r="B454" s="25" t="s">
        <v>88</v>
      </c>
      <c r="C454" s="39" t="s">
        <v>743</v>
      </c>
      <c r="D454" s="125" t="str">
        <f>VLOOKUP(C454,Locations!$G$4:$H$222,2,false)</f>
        <v>00062 North Aventurine Woods</v>
      </c>
      <c r="E454" s="125"/>
      <c r="F454" s="38" t="s">
        <v>24</v>
      </c>
    </row>
    <row r="455">
      <c r="A455" s="38" t="s">
        <v>716</v>
      </c>
      <c r="B455" s="25" t="s">
        <v>88</v>
      </c>
      <c r="C455" s="39" t="s">
        <v>743</v>
      </c>
      <c r="D455" s="125" t="str">
        <f>VLOOKUP(C455,Locations!$G$4:$H$222,2,false)</f>
        <v>00062 North Aventurine Woods</v>
      </c>
      <c r="E455" s="125"/>
      <c r="F455" s="38" t="s">
        <v>24</v>
      </c>
    </row>
    <row r="456">
      <c r="A456" s="38" t="s">
        <v>717</v>
      </c>
      <c r="B456" s="25" t="s">
        <v>88</v>
      </c>
      <c r="C456" s="39" t="s">
        <v>743</v>
      </c>
      <c r="D456" s="125" t="str">
        <f>VLOOKUP(C456,Locations!$G$4:$H$222,2,false)</f>
        <v>00062 North Aventurine Woods</v>
      </c>
      <c r="E456" s="125"/>
      <c r="F456" s="38" t="s">
        <v>24</v>
      </c>
    </row>
    <row r="457">
      <c r="A457" s="38" t="s">
        <v>719</v>
      </c>
      <c r="B457" s="25" t="s">
        <v>88</v>
      </c>
      <c r="C457" s="39" t="s">
        <v>743</v>
      </c>
      <c r="D457" s="125" t="str">
        <f>VLOOKUP(C457,Locations!$G$4:$H$222,2,false)</f>
        <v>00062 North Aventurine Woods</v>
      </c>
      <c r="E457" s="125"/>
      <c r="F457" s="38" t="s">
        <v>24</v>
      </c>
    </row>
    <row r="458">
      <c r="A458" s="38" t="s">
        <v>214</v>
      </c>
      <c r="B458" s="25" t="s">
        <v>96</v>
      </c>
      <c r="C458" s="39" t="s">
        <v>743</v>
      </c>
      <c r="D458" s="125" t="str">
        <f>VLOOKUP(C458,Locations!$G$4:$H$222,2,false)</f>
        <v>00062 North Aventurine Woods</v>
      </c>
      <c r="E458" s="125"/>
      <c r="F458" s="38" t="s">
        <v>97</v>
      </c>
    </row>
    <row r="459">
      <c r="A459" s="38" t="s">
        <v>144</v>
      </c>
      <c r="B459" s="25" t="s">
        <v>96</v>
      </c>
      <c r="C459" s="39" t="s">
        <v>743</v>
      </c>
      <c r="D459" s="125" t="str">
        <f>VLOOKUP(C459,Locations!$G$4:$H$222,2,false)</f>
        <v>00062 North Aventurine Woods</v>
      </c>
      <c r="E459" s="125"/>
      <c r="F459" s="38" t="s">
        <v>145</v>
      </c>
    </row>
    <row r="460">
      <c r="A460" s="38" t="s">
        <v>745</v>
      </c>
      <c r="B460" s="25" t="s">
        <v>96</v>
      </c>
      <c r="C460" s="39" t="s">
        <v>743</v>
      </c>
      <c r="D460" s="125" t="str">
        <f>VLOOKUP(C460,Locations!$G$4:$H$222,2,false)</f>
        <v>00062 North Aventurine Woods</v>
      </c>
      <c r="E460" s="125"/>
      <c r="F460" s="38" t="s">
        <v>24</v>
      </c>
    </row>
    <row r="461">
      <c r="A461" s="38" t="s">
        <v>84</v>
      </c>
      <c r="B461" s="25" t="s">
        <v>96</v>
      </c>
      <c r="C461" s="39" t="s">
        <v>743</v>
      </c>
      <c r="D461" s="125" t="str">
        <f>VLOOKUP(C461,Locations!$G$4:$H$222,2,false)</f>
        <v>00062 North Aventurine Woods</v>
      </c>
      <c r="E461" s="125"/>
      <c r="F461" s="38" t="s">
        <v>24</v>
      </c>
    </row>
    <row r="462">
      <c r="A462" s="38" t="s">
        <v>86</v>
      </c>
      <c r="B462" s="25" t="s">
        <v>96</v>
      </c>
      <c r="C462" s="39" t="s">
        <v>743</v>
      </c>
      <c r="D462" s="125" t="str">
        <f>VLOOKUP(C462,Locations!$G$4:$H$222,2,false)</f>
        <v>00062 North Aventurine Woods</v>
      </c>
      <c r="E462" s="125"/>
      <c r="F462" s="38" t="s">
        <v>24</v>
      </c>
    </row>
    <row r="463">
      <c r="A463" s="38" t="s">
        <v>351</v>
      </c>
      <c r="B463" s="25" t="s">
        <v>96</v>
      </c>
      <c r="C463" s="39" t="s">
        <v>743</v>
      </c>
      <c r="D463" s="125" t="str">
        <f>VLOOKUP(C463,Locations!$G$4:$H$222,2,false)</f>
        <v>00062 North Aventurine Woods</v>
      </c>
      <c r="E463" s="125"/>
      <c r="F463" s="38" t="s">
        <v>24</v>
      </c>
    </row>
    <row r="464">
      <c r="A464" s="38" t="s">
        <v>371</v>
      </c>
      <c r="B464" s="25" t="s">
        <v>96</v>
      </c>
      <c r="C464" s="39" t="s">
        <v>743</v>
      </c>
      <c r="D464" s="125" t="str">
        <f>VLOOKUP(C464,Locations!$G$4:$H$222,2,false)</f>
        <v>00062 North Aventurine Woods</v>
      </c>
      <c r="E464" s="125"/>
      <c r="F464" s="38" t="s">
        <v>145</v>
      </c>
    </row>
    <row r="465">
      <c r="A465" s="38" t="s">
        <v>78</v>
      </c>
      <c r="B465" s="25" t="s">
        <v>96</v>
      </c>
      <c r="C465" s="39" t="s">
        <v>743</v>
      </c>
      <c r="D465" s="125" t="str">
        <f>VLOOKUP(C465,Locations!$G$4:$H$222,2,false)</f>
        <v>00062 North Aventurine Woods</v>
      </c>
      <c r="E465" s="125"/>
      <c r="F465" s="38" t="s">
        <v>97</v>
      </c>
    </row>
    <row r="466">
      <c r="A466" s="38" t="s">
        <v>522</v>
      </c>
      <c r="B466" s="25" t="s">
        <v>96</v>
      </c>
      <c r="C466" s="39" t="s">
        <v>743</v>
      </c>
      <c r="D466" s="125" t="str">
        <f>VLOOKUP(C466,Locations!$G$4:$H$222,2,false)</f>
        <v>00062 North Aventurine Woods</v>
      </c>
      <c r="E466" s="125"/>
      <c r="F466" s="38" t="s">
        <v>24</v>
      </c>
    </row>
    <row r="467">
      <c r="A467" s="38" t="s">
        <v>720</v>
      </c>
      <c r="B467" s="25" t="s">
        <v>96</v>
      </c>
      <c r="C467" s="39" t="s">
        <v>743</v>
      </c>
      <c r="D467" s="125" t="str">
        <f>VLOOKUP(C467,Locations!$G$4:$H$222,2,false)</f>
        <v>00062 North Aventurine Woods</v>
      </c>
      <c r="E467" s="125"/>
      <c r="F467" s="38" t="s">
        <v>24</v>
      </c>
    </row>
    <row r="468">
      <c r="A468" s="38" t="s">
        <v>724</v>
      </c>
      <c r="B468" s="25" t="s">
        <v>96</v>
      </c>
      <c r="C468" s="39" t="s">
        <v>743</v>
      </c>
      <c r="D468" s="125" t="str">
        <f>VLOOKUP(C468,Locations!$G$4:$H$222,2,false)</f>
        <v>00062 North Aventurine Woods</v>
      </c>
      <c r="E468" s="125"/>
      <c r="F468" s="38" t="s">
        <v>213</v>
      </c>
    </row>
    <row r="469">
      <c r="A469" s="38" t="s">
        <v>722</v>
      </c>
      <c r="B469" s="25" t="s">
        <v>96</v>
      </c>
      <c r="C469" s="39" t="s">
        <v>743</v>
      </c>
      <c r="D469" s="125" t="str">
        <f>VLOOKUP(C469,Locations!$G$4:$H$222,2,false)</f>
        <v>00062 North Aventurine Woods</v>
      </c>
      <c r="E469" s="125"/>
      <c r="F469" s="38" t="s">
        <v>114</v>
      </c>
    </row>
    <row r="470">
      <c r="A470" s="38" t="s">
        <v>352</v>
      </c>
      <c r="B470" s="25" t="s">
        <v>96</v>
      </c>
      <c r="C470" s="39" t="s">
        <v>743</v>
      </c>
      <c r="D470" s="125" t="str">
        <f>VLOOKUP(C470,Locations!$G$4:$H$222,2,false)</f>
        <v>00062 North Aventurine Woods</v>
      </c>
      <c r="E470" s="125"/>
      <c r="F470" s="38" t="s">
        <v>101</v>
      </c>
    </row>
    <row r="471">
      <c r="A471" s="38" t="s">
        <v>107</v>
      </c>
      <c r="B471" s="25" t="s">
        <v>96</v>
      </c>
      <c r="C471" s="39" t="s">
        <v>743</v>
      </c>
      <c r="D471" s="125" t="str">
        <f>VLOOKUP(C471,Locations!$G$4:$H$222,2,false)</f>
        <v>00062 North Aventurine Woods</v>
      </c>
      <c r="E471" s="125"/>
      <c r="F471" s="38" t="s">
        <v>101</v>
      </c>
    </row>
    <row r="472">
      <c r="A472" s="38" t="s">
        <v>365</v>
      </c>
      <c r="B472" s="25" t="s">
        <v>96</v>
      </c>
      <c r="C472" s="39" t="s">
        <v>743</v>
      </c>
      <c r="D472" s="125" t="str">
        <f>VLOOKUP(C472,Locations!$G$4:$H$222,2,false)</f>
        <v>00062 North Aventurine Woods</v>
      </c>
      <c r="E472" s="125"/>
      <c r="F472" s="38" t="s">
        <v>101</v>
      </c>
    </row>
    <row r="473">
      <c r="A473" s="38" t="s">
        <v>744</v>
      </c>
      <c r="B473" s="38" t="s">
        <v>44</v>
      </c>
      <c r="C473" s="25" t="s">
        <v>5871</v>
      </c>
      <c r="D473" s="125" t="str">
        <f>VLOOKUP(C473,Locations!$G$4:$H$222,2,false)</f>
        <v>#N/A</v>
      </c>
      <c r="E473" s="125"/>
      <c r="F473" s="38" t="s">
        <v>24</v>
      </c>
    </row>
    <row r="474">
      <c r="A474" s="38" t="s">
        <v>742</v>
      </c>
      <c r="B474" s="38" t="s">
        <v>44</v>
      </c>
      <c r="C474" s="25" t="s">
        <v>5871</v>
      </c>
      <c r="D474" s="125" t="str">
        <f>VLOOKUP(C474,Locations!$G$4:$H$222,2,false)</f>
        <v>#N/A</v>
      </c>
      <c r="E474" s="125"/>
      <c r="F474" s="38" t="s">
        <v>24</v>
      </c>
    </row>
    <row r="475">
      <c r="A475" s="38" t="s">
        <v>744</v>
      </c>
      <c r="B475" s="25" t="s">
        <v>158</v>
      </c>
      <c r="C475" s="39" t="s">
        <v>743</v>
      </c>
      <c r="D475" s="125" t="str">
        <f>VLOOKUP(C475,Locations!$G$4:$H$222,2,false)</f>
        <v>00062 North Aventurine Woods</v>
      </c>
      <c r="E475" s="125"/>
      <c r="F475" s="38" t="s">
        <v>24</v>
      </c>
    </row>
    <row r="476">
      <c r="A476" s="38" t="s">
        <v>744</v>
      </c>
      <c r="B476" s="25" t="s">
        <v>600</v>
      </c>
      <c r="C476" s="39" t="s">
        <v>743</v>
      </c>
      <c r="D476" s="125" t="str">
        <f>VLOOKUP(C476,Locations!$G$4:$H$222,2,false)</f>
        <v>00062 North Aventurine Woods</v>
      </c>
      <c r="E476" s="125"/>
      <c r="F476" s="38" t="s">
        <v>24</v>
      </c>
    </row>
    <row r="477">
      <c r="A477" s="38" t="s">
        <v>742</v>
      </c>
      <c r="B477" s="25" t="s">
        <v>600</v>
      </c>
      <c r="C477" s="39" t="s">
        <v>743</v>
      </c>
      <c r="D477" s="125" t="str">
        <f>VLOOKUP(C477,Locations!$G$4:$H$222,2,false)</f>
        <v>00062 North Aventurine Woods</v>
      </c>
      <c r="E477" s="125"/>
      <c r="F477" s="38" t="s">
        <v>24</v>
      </c>
    </row>
    <row r="478">
      <c r="A478" s="38" t="s">
        <v>744</v>
      </c>
      <c r="B478" s="25" t="s">
        <v>938</v>
      </c>
      <c r="C478" s="25" t="s">
        <v>5871</v>
      </c>
      <c r="D478" s="125" t="str">
        <f>VLOOKUP(C478,Locations!$G$4:$H$222,2,false)</f>
        <v>#N/A</v>
      </c>
      <c r="E478" s="125"/>
      <c r="F478" s="38" t="s">
        <v>24</v>
      </c>
    </row>
    <row r="479">
      <c r="A479" s="38" t="s">
        <v>742</v>
      </c>
      <c r="B479" s="25" t="s">
        <v>938</v>
      </c>
      <c r="C479" s="25" t="s">
        <v>5871</v>
      </c>
      <c r="D479" s="125" t="str">
        <f>VLOOKUP(C479,Locations!$G$4:$H$222,2,false)</f>
        <v>#N/A</v>
      </c>
      <c r="E479" s="125"/>
      <c r="F479" s="38" t="s">
        <v>24</v>
      </c>
    </row>
    <row r="480">
      <c r="A480" s="38" t="s">
        <v>342</v>
      </c>
      <c r="B480" s="25" t="s">
        <v>96</v>
      </c>
      <c r="C480" s="39" t="s">
        <v>746</v>
      </c>
      <c r="D480" s="125" t="str">
        <f>VLOOKUP(C480,Locations!$G$4:$H$222,2,false)</f>
        <v>00063 Vanhanen Labyrinth</v>
      </c>
      <c r="E480" s="125"/>
      <c r="F480" s="38" t="s">
        <v>24</v>
      </c>
    </row>
    <row r="481">
      <c r="A481" s="38" t="s">
        <v>420</v>
      </c>
      <c r="B481" s="25" t="s">
        <v>96</v>
      </c>
      <c r="C481" s="39" t="s">
        <v>746</v>
      </c>
      <c r="D481" s="125" t="str">
        <f>VLOOKUP(C481,Locations!$G$4:$H$222,2,false)</f>
        <v>00063 Vanhanen Labyrinth</v>
      </c>
      <c r="E481" s="125"/>
      <c r="F481" s="38" t="s">
        <v>24</v>
      </c>
    </row>
    <row r="482">
      <c r="A482" s="38" t="s">
        <v>348</v>
      </c>
      <c r="B482" s="25" t="s">
        <v>96</v>
      </c>
      <c r="C482" s="39" t="s">
        <v>746</v>
      </c>
      <c r="D482" s="125" t="str">
        <f>VLOOKUP(C482,Locations!$G$4:$H$222,2,false)</f>
        <v>00063 Vanhanen Labyrinth</v>
      </c>
      <c r="E482" s="125"/>
      <c r="F482" s="38" t="s">
        <v>24</v>
      </c>
    </row>
    <row r="483">
      <c r="A483" s="38" t="s">
        <v>347</v>
      </c>
      <c r="B483" s="25" t="s">
        <v>96</v>
      </c>
      <c r="C483" s="39" t="s">
        <v>746</v>
      </c>
      <c r="D483" s="125" t="str">
        <f>VLOOKUP(C483,Locations!$G$4:$H$222,2,false)</f>
        <v>00063 Vanhanen Labyrinth</v>
      </c>
      <c r="E483" s="125"/>
      <c r="F483" s="38" t="s">
        <v>24</v>
      </c>
    </row>
    <row r="484">
      <c r="A484" s="38" t="s">
        <v>380</v>
      </c>
      <c r="B484" s="25" t="s">
        <v>96</v>
      </c>
      <c r="C484" s="39" t="s">
        <v>746</v>
      </c>
      <c r="D484" s="125" t="str">
        <f>VLOOKUP(C484,Locations!$G$4:$H$222,2,false)</f>
        <v>00063 Vanhanen Labyrinth</v>
      </c>
      <c r="E484" s="125"/>
      <c r="F484" s="38" t="s">
        <v>24</v>
      </c>
    </row>
    <row r="485">
      <c r="A485" s="38" t="s">
        <v>363</v>
      </c>
      <c r="B485" s="25" t="s">
        <v>96</v>
      </c>
      <c r="C485" s="39" t="s">
        <v>746</v>
      </c>
      <c r="D485" s="125" t="str">
        <f>VLOOKUP(C485,Locations!$G$4:$H$222,2,false)</f>
        <v>00063 Vanhanen Labyrinth</v>
      </c>
      <c r="E485" s="125"/>
      <c r="F485" s="38" t="s">
        <v>24</v>
      </c>
    </row>
    <row r="486">
      <c r="A486" s="38" t="s">
        <v>359</v>
      </c>
      <c r="B486" s="25" t="s">
        <v>96</v>
      </c>
      <c r="C486" s="39" t="s">
        <v>746</v>
      </c>
      <c r="D486" s="125" t="str">
        <f>VLOOKUP(C486,Locations!$G$4:$H$222,2,false)</f>
        <v>00063 Vanhanen Labyrinth</v>
      </c>
      <c r="E486" s="125"/>
      <c r="F486" s="38" t="s">
        <v>24</v>
      </c>
    </row>
    <row r="487">
      <c r="A487" s="38" t="s">
        <v>449</v>
      </c>
      <c r="B487" s="38" t="s">
        <v>96</v>
      </c>
      <c r="C487" s="39" t="s">
        <v>747</v>
      </c>
      <c r="D487" s="125" t="str">
        <f>VLOOKUP(C487,Locations!$G$4:$H$222,2,false)</f>
        <v>00066 Citae Astrae</v>
      </c>
      <c r="E487" s="125"/>
      <c r="F487" s="38" t="s">
        <v>24</v>
      </c>
    </row>
    <row r="488">
      <c r="A488" s="38" t="s">
        <v>235</v>
      </c>
      <c r="B488" s="38" t="s">
        <v>96</v>
      </c>
      <c r="C488" s="39" t="s">
        <v>747</v>
      </c>
      <c r="D488" s="125" t="str">
        <f>VLOOKUP(C488,Locations!$G$4:$H$222,2,false)</f>
        <v>00066 Citae Astrae</v>
      </c>
      <c r="E488" s="125"/>
      <c r="F488" s="38" t="s">
        <v>24</v>
      </c>
    </row>
    <row r="489">
      <c r="A489" s="38" t="s">
        <v>466</v>
      </c>
      <c r="B489" s="38" t="s">
        <v>96</v>
      </c>
      <c r="C489" s="39" t="s">
        <v>747</v>
      </c>
      <c r="D489" s="125" t="str">
        <f>VLOOKUP(C489,Locations!$G$4:$H$222,2,false)</f>
        <v>00066 Citae Astrae</v>
      </c>
      <c r="E489" s="125"/>
      <c r="F489" s="38" t="s">
        <v>24</v>
      </c>
    </row>
    <row r="490">
      <c r="A490" s="38" t="s">
        <v>468</v>
      </c>
      <c r="B490" s="38" t="s">
        <v>96</v>
      </c>
      <c r="C490" s="39" t="s">
        <v>747</v>
      </c>
      <c r="D490" s="125" t="str">
        <f>VLOOKUP(C490,Locations!$G$4:$H$222,2,false)</f>
        <v>00066 Citae Astrae</v>
      </c>
      <c r="E490" s="125"/>
      <c r="F490" s="38" t="s">
        <v>24</v>
      </c>
    </row>
    <row r="491">
      <c r="A491" s="38" t="s">
        <v>750</v>
      </c>
      <c r="B491" s="38" t="s">
        <v>96</v>
      </c>
      <c r="C491" s="39" t="s">
        <v>747</v>
      </c>
      <c r="D491" s="125" t="str">
        <f>VLOOKUP(C491,Locations!$G$4:$H$222,2,false)</f>
        <v>00066 Citae Astrae</v>
      </c>
      <c r="E491" s="125"/>
      <c r="F491" s="38" t="s">
        <v>24</v>
      </c>
    </row>
    <row r="492">
      <c r="A492" s="38" t="s">
        <v>751</v>
      </c>
      <c r="B492" s="38" t="s">
        <v>96</v>
      </c>
      <c r="C492" s="39" t="s">
        <v>747</v>
      </c>
      <c r="D492" s="125" t="str">
        <f>VLOOKUP(C492,Locations!$G$4:$H$222,2,false)</f>
        <v>00066 Citae Astrae</v>
      </c>
      <c r="E492" s="125"/>
      <c r="F492" s="38" t="s">
        <v>24</v>
      </c>
    </row>
    <row r="493">
      <c r="A493" s="38" t="s">
        <v>449</v>
      </c>
      <c r="B493" s="38" t="s">
        <v>165</v>
      </c>
      <c r="C493" s="39" t="s">
        <v>747</v>
      </c>
      <c r="D493" s="125" t="str">
        <f>VLOOKUP(C493,Locations!$G$4:$H$222,2,false)</f>
        <v>00066 Citae Astrae</v>
      </c>
      <c r="E493" s="125"/>
      <c r="F493" s="38" t="s">
        <v>24</v>
      </c>
    </row>
    <row r="494">
      <c r="A494" s="38" t="s">
        <v>470</v>
      </c>
      <c r="B494" s="38" t="s">
        <v>165</v>
      </c>
      <c r="C494" s="39" t="s">
        <v>747</v>
      </c>
      <c r="D494" s="125" t="str">
        <f>VLOOKUP(C494,Locations!$G$4:$H$222,2,false)</f>
        <v>00066 Citae Astrae</v>
      </c>
      <c r="E494" s="125"/>
      <c r="F494" s="38" t="s">
        <v>24</v>
      </c>
    </row>
    <row r="495">
      <c r="A495" s="38" t="s">
        <v>749</v>
      </c>
      <c r="B495" s="38" t="s">
        <v>165</v>
      </c>
      <c r="C495" s="39" t="s">
        <v>747</v>
      </c>
      <c r="D495" s="125" t="str">
        <f>VLOOKUP(C495,Locations!$G$4:$H$222,2,false)</f>
        <v>00066 Citae Astrae</v>
      </c>
      <c r="E495" s="125"/>
      <c r="F495" s="38" t="s">
        <v>24</v>
      </c>
    </row>
    <row r="496">
      <c r="A496" s="38" t="s">
        <v>748</v>
      </c>
      <c r="B496" s="38" t="s">
        <v>165</v>
      </c>
      <c r="C496" s="39" t="s">
        <v>747</v>
      </c>
      <c r="D496" s="125" t="str">
        <f>VLOOKUP(C496,Locations!$G$4:$H$222,2,false)</f>
        <v>00066 Citae Astrae</v>
      </c>
      <c r="E496" s="125"/>
      <c r="F496" s="38" t="s">
        <v>24</v>
      </c>
    </row>
    <row r="497">
      <c r="A497" s="38" t="s">
        <v>227</v>
      </c>
      <c r="B497" s="38" t="s">
        <v>165</v>
      </c>
      <c r="C497" s="39" t="s">
        <v>519</v>
      </c>
      <c r="D497" s="125" t="str">
        <f>VLOOKUP(C497,Locations!$G$4:$H$222,2,false)</f>
        <v>00067 Slums Playground</v>
      </c>
      <c r="E497" s="125"/>
      <c r="F497" s="38" t="s">
        <v>24</v>
      </c>
    </row>
    <row r="498">
      <c r="A498" s="38" t="s">
        <v>307</v>
      </c>
      <c r="B498" s="38" t="s">
        <v>165</v>
      </c>
      <c r="C498" s="39" t="s">
        <v>519</v>
      </c>
      <c r="D498" s="125" t="str">
        <f>VLOOKUP(C498,Locations!$G$4:$H$222,2,false)</f>
        <v>00067 Slums Playground</v>
      </c>
      <c r="E498" s="125"/>
      <c r="F498" s="38" t="s">
        <v>24</v>
      </c>
    </row>
    <row r="499">
      <c r="A499" s="38" t="s">
        <v>230</v>
      </c>
      <c r="B499" s="38" t="s">
        <v>165</v>
      </c>
      <c r="C499" s="39" t="s">
        <v>519</v>
      </c>
      <c r="D499" s="125" t="str">
        <f>VLOOKUP(C499,Locations!$G$4:$H$222,2,false)</f>
        <v>00067 Slums Playground</v>
      </c>
      <c r="E499" s="125"/>
      <c r="F499" s="38" t="s">
        <v>24</v>
      </c>
    </row>
    <row r="500">
      <c r="A500" s="38" t="s">
        <v>224</v>
      </c>
      <c r="B500" s="38" t="s">
        <v>165</v>
      </c>
      <c r="C500" s="39" t="s">
        <v>519</v>
      </c>
      <c r="D500" s="125" t="str">
        <f>VLOOKUP(C500,Locations!$G$4:$H$222,2,false)</f>
        <v>00067 Slums Playground</v>
      </c>
      <c r="E500" s="125"/>
      <c r="F500" s="38" t="s">
        <v>24</v>
      </c>
    </row>
    <row r="501">
      <c r="A501" s="38" t="s">
        <v>523</v>
      </c>
      <c r="B501" s="38" t="s">
        <v>165</v>
      </c>
      <c r="C501" s="39" t="s">
        <v>519</v>
      </c>
      <c r="D501" s="125" t="str">
        <f>VLOOKUP(C501,Locations!$G$4:$H$222,2,false)</f>
        <v>00067 Slums Playground</v>
      </c>
      <c r="E501" s="125"/>
      <c r="F501" s="38" t="s">
        <v>24</v>
      </c>
    </row>
    <row r="502">
      <c r="A502" s="38" t="s">
        <v>522</v>
      </c>
      <c r="B502" s="38" t="s">
        <v>165</v>
      </c>
      <c r="C502" s="39" t="s">
        <v>519</v>
      </c>
      <c r="D502" s="125" t="str">
        <f>VLOOKUP(C502,Locations!$G$4:$H$222,2,false)</f>
        <v>00067 Slums Playground</v>
      </c>
      <c r="E502" s="125"/>
      <c r="F502" s="38" t="s">
        <v>24</v>
      </c>
    </row>
    <row r="503">
      <c r="A503" s="38" t="s">
        <v>150</v>
      </c>
      <c r="B503" s="38" t="s">
        <v>165</v>
      </c>
      <c r="C503" s="39" t="s">
        <v>519</v>
      </c>
      <c r="D503" s="125" t="str">
        <f>VLOOKUP(C503,Locations!$G$4:$H$222,2,false)</f>
        <v>00067 Slums Playground</v>
      </c>
      <c r="E503" s="125"/>
      <c r="F503" s="38" t="s">
        <v>24</v>
      </c>
    </row>
    <row r="504">
      <c r="A504" s="38" t="s">
        <v>854</v>
      </c>
      <c r="B504" s="38" t="s">
        <v>44</v>
      </c>
      <c r="C504" s="25" t="s">
        <v>5872</v>
      </c>
      <c r="D504" s="125" t="str">
        <f>VLOOKUP(C504,Locations!$G$4:$H$222,2,false)</f>
        <v>#N/A</v>
      </c>
      <c r="E504" s="125"/>
      <c r="F504" s="38" t="s">
        <v>24</v>
      </c>
    </row>
    <row r="505">
      <c r="A505" s="38" t="s">
        <v>803</v>
      </c>
      <c r="B505" s="38" t="s">
        <v>44</v>
      </c>
      <c r="C505" s="25" t="s">
        <v>5872</v>
      </c>
      <c r="D505" s="125" t="str">
        <f>VLOOKUP(C505,Locations!$G$4:$H$222,2,false)</f>
        <v>#N/A</v>
      </c>
      <c r="E505" s="125"/>
      <c r="F505" s="38" t="s">
        <v>24</v>
      </c>
    </row>
    <row r="506">
      <c r="A506" s="38" t="s">
        <v>602</v>
      </c>
      <c r="B506" s="38" t="s">
        <v>44</v>
      </c>
      <c r="C506" s="25" t="s">
        <v>5872</v>
      </c>
      <c r="D506" s="125" t="str">
        <f>VLOOKUP(C506,Locations!$G$4:$H$222,2,false)</f>
        <v>#N/A</v>
      </c>
      <c r="E506" s="125"/>
      <c r="F506" s="38" t="s">
        <v>24</v>
      </c>
    </row>
    <row r="507">
      <c r="A507" s="38" t="s">
        <v>157</v>
      </c>
      <c r="B507" s="25" t="s">
        <v>158</v>
      </c>
      <c r="C507" s="39" t="s">
        <v>797</v>
      </c>
      <c r="D507" s="125" t="str">
        <f>VLOOKUP(C507,Locations!$G$4:$H$222,2,false)</f>
        <v>00069 Iolia Valley</v>
      </c>
      <c r="E507" s="125"/>
      <c r="F507" s="38" t="s">
        <v>24</v>
      </c>
    </row>
    <row r="508">
      <c r="A508" s="38" t="s">
        <v>159</v>
      </c>
      <c r="B508" s="25" t="s">
        <v>158</v>
      </c>
      <c r="C508" s="39" t="s">
        <v>797</v>
      </c>
      <c r="D508" s="125" t="str">
        <f>VLOOKUP(C508,Locations!$G$4:$H$222,2,false)</f>
        <v>00069 Iolia Valley</v>
      </c>
      <c r="E508" s="125"/>
      <c r="F508" s="38" t="s">
        <v>24</v>
      </c>
    </row>
    <row r="509">
      <c r="A509" s="38" t="s">
        <v>602</v>
      </c>
      <c r="B509" s="25" t="s">
        <v>600</v>
      </c>
      <c r="C509" s="39" t="s">
        <v>797</v>
      </c>
      <c r="D509" s="125" t="str">
        <f>VLOOKUP(C509,Locations!$G$4:$H$222,2,false)</f>
        <v>00069 Iolia Valley</v>
      </c>
      <c r="E509" s="125"/>
      <c r="F509" s="38" t="s">
        <v>24</v>
      </c>
    </row>
    <row r="510">
      <c r="A510" s="38" t="s">
        <v>803</v>
      </c>
      <c r="B510" s="25" t="s">
        <v>600</v>
      </c>
      <c r="C510" s="39" t="s">
        <v>797</v>
      </c>
      <c r="D510" s="125" t="str">
        <f>VLOOKUP(C510,Locations!$G$4:$H$222,2,false)</f>
        <v>00069 Iolia Valley</v>
      </c>
      <c r="E510" s="125"/>
      <c r="F510" s="38" t="s">
        <v>24</v>
      </c>
    </row>
    <row r="511">
      <c r="A511" s="38" t="s">
        <v>802</v>
      </c>
      <c r="B511" s="25" t="s">
        <v>600</v>
      </c>
      <c r="C511" s="39" t="s">
        <v>797</v>
      </c>
      <c r="D511" s="125" t="str">
        <f>VLOOKUP(C511,Locations!$G$4:$H$222,2,false)</f>
        <v>00069 Iolia Valley</v>
      </c>
      <c r="E511" s="125"/>
      <c r="F511" s="38" t="s">
        <v>24</v>
      </c>
    </row>
    <row r="512">
      <c r="A512" s="38" t="s">
        <v>802</v>
      </c>
      <c r="B512" s="25" t="s">
        <v>938</v>
      </c>
      <c r="C512" s="25" t="s">
        <v>5872</v>
      </c>
      <c r="D512" s="125" t="str">
        <f>VLOOKUP(C512,Locations!$G$4:$H$222,2,false)</f>
        <v>#N/A</v>
      </c>
      <c r="E512" s="125"/>
      <c r="F512" s="38" t="s">
        <v>24</v>
      </c>
    </row>
    <row r="513">
      <c r="A513" s="38" t="s">
        <v>680</v>
      </c>
      <c r="B513" s="25" t="s">
        <v>938</v>
      </c>
      <c r="C513" s="25" t="s">
        <v>5872</v>
      </c>
      <c r="D513" s="125" t="str">
        <f>VLOOKUP(C513,Locations!$G$4:$H$222,2,false)</f>
        <v>#N/A</v>
      </c>
      <c r="E513" s="125"/>
      <c r="F513" s="38" t="s">
        <v>24</v>
      </c>
    </row>
    <row r="514">
      <c r="A514" s="38" t="s">
        <v>852</v>
      </c>
      <c r="B514" s="25" t="s">
        <v>938</v>
      </c>
      <c r="C514" s="25" t="s">
        <v>5872</v>
      </c>
      <c r="D514" s="125" t="str">
        <f>VLOOKUP(C514,Locations!$G$4:$H$222,2,false)</f>
        <v>#N/A</v>
      </c>
      <c r="E514" s="125"/>
      <c r="F514" s="38" t="s">
        <v>24</v>
      </c>
    </row>
    <row r="515">
      <c r="A515" s="38" t="s">
        <v>810</v>
      </c>
      <c r="B515" s="25" t="s">
        <v>96</v>
      </c>
      <c r="C515" s="39" t="s">
        <v>797</v>
      </c>
      <c r="D515" s="125" t="str">
        <f>VLOOKUP(C515,Locations!$G$4:$H$222,2,false)</f>
        <v>00069 Iolia Valley</v>
      </c>
      <c r="E515" s="125"/>
      <c r="F515" s="38" t="s">
        <v>24</v>
      </c>
    </row>
    <row r="516">
      <c r="A516" s="38" t="s">
        <v>804</v>
      </c>
      <c r="B516" s="25" t="s">
        <v>96</v>
      </c>
      <c r="C516" s="39" t="s">
        <v>797</v>
      </c>
      <c r="D516" s="125" t="str">
        <f>VLOOKUP(C516,Locations!$G$4:$H$222,2,false)</f>
        <v>00069 Iolia Valley</v>
      </c>
      <c r="E516" s="125"/>
      <c r="F516" s="38" t="s">
        <v>145</v>
      </c>
    </row>
    <row r="517">
      <c r="A517" s="38" t="s">
        <v>236</v>
      </c>
      <c r="B517" s="25" t="s">
        <v>96</v>
      </c>
      <c r="C517" s="39" t="s">
        <v>797</v>
      </c>
      <c r="D517" s="125" t="str">
        <f>VLOOKUP(C517,Locations!$G$4:$H$222,2,false)</f>
        <v>00069 Iolia Valley</v>
      </c>
      <c r="E517" s="125"/>
      <c r="F517" s="38" t="s">
        <v>24</v>
      </c>
    </row>
    <row r="518">
      <c r="A518" s="38" t="s">
        <v>371</v>
      </c>
      <c r="B518" s="25" t="s">
        <v>96</v>
      </c>
      <c r="C518" s="39" t="s">
        <v>797</v>
      </c>
      <c r="D518" s="125" t="str">
        <f>VLOOKUP(C518,Locations!$G$4:$H$222,2,false)</f>
        <v>00069 Iolia Valley</v>
      </c>
      <c r="E518" s="125"/>
      <c r="F518" s="38" t="s">
        <v>145</v>
      </c>
    </row>
    <row r="519">
      <c r="A519" s="38" t="s">
        <v>274</v>
      </c>
      <c r="B519" s="25" t="s">
        <v>96</v>
      </c>
      <c r="C519" s="39" t="s">
        <v>797</v>
      </c>
      <c r="D519" s="125" t="str">
        <f>VLOOKUP(C519,Locations!$G$4:$H$222,2,false)</f>
        <v>00069 Iolia Valley</v>
      </c>
      <c r="E519" s="125"/>
      <c r="F519" s="38" t="s">
        <v>24</v>
      </c>
    </row>
    <row r="520">
      <c r="A520" s="38" t="s">
        <v>808</v>
      </c>
      <c r="B520" s="25" t="s">
        <v>96</v>
      </c>
      <c r="C520" s="39" t="s">
        <v>797</v>
      </c>
      <c r="D520" s="125" t="str">
        <f>VLOOKUP(C520,Locations!$G$4:$H$222,2,false)</f>
        <v>00069 Iolia Valley</v>
      </c>
      <c r="E520" s="125"/>
      <c r="F520" s="38" t="s">
        <v>145</v>
      </c>
    </row>
    <row r="521">
      <c r="A521" s="38" t="s">
        <v>809</v>
      </c>
      <c r="B521" s="25" t="s">
        <v>96</v>
      </c>
      <c r="C521" s="39" t="s">
        <v>797</v>
      </c>
      <c r="D521" s="125" t="str">
        <f>VLOOKUP(C521,Locations!$G$4:$H$222,2,false)</f>
        <v>00069 Iolia Valley</v>
      </c>
      <c r="E521" s="125"/>
      <c r="F521" s="38" t="s">
        <v>97</v>
      </c>
    </row>
    <row r="522">
      <c r="A522" s="38" t="s">
        <v>305</v>
      </c>
      <c r="B522" s="25" t="s">
        <v>96</v>
      </c>
      <c r="C522" s="39" t="s">
        <v>797</v>
      </c>
      <c r="D522" s="125" t="str">
        <f>VLOOKUP(C522,Locations!$G$4:$H$222,2,false)</f>
        <v>00069 Iolia Valley</v>
      </c>
      <c r="E522" s="125"/>
      <c r="F522" s="38" t="s">
        <v>97</v>
      </c>
    </row>
    <row r="523">
      <c r="A523" s="38" t="s">
        <v>270</v>
      </c>
      <c r="B523" s="25" t="s">
        <v>96</v>
      </c>
      <c r="C523" s="39" t="s">
        <v>797</v>
      </c>
      <c r="D523" s="125" t="str">
        <f>VLOOKUP(C523,Locations!$G$4:$H$222,2,false)</f>
        <v>00069 Iolia Valley</v>
      </c>
      <c r="E523" s="125"/>
      <c r="F523" s="38" t="s">
        <v>24</v>
      </c>
    </row>
    <row r="524">
      <c r="A524" s="38" t="s">
        <v>690</v>
      </c>
      <c r="B524" s="25" t="s">
        <v>96</v>
      </c>
      <c r="C524" s="39" t="s">
        <v>797</v>
      </c>
      <c r="D524" s="125" t="str">
        <f>VLOOKUP(C524,Locations!$G$4:$H$222,2,false)</f>
        <v>00069 Iolia Valley</v>
      </c>
      <c r="E524" s="125"/>
      <c r="F524" s="38" t="s">
        <v>24</v>
      </c>
    </row>
    <row r="525">
      <c r="A525" s="38" t="s">
        <v>209</v>
      </c>
      <c r="B525" s="25" t="s">
        <v>96</v>
      </c>
      <c r="C525" s="39" t="s">
        <v>797</v>
      </c>
      <c r="D525" s="125" t="str">
        <f>VLOOKUP(C525,Locations!$G$4:$H$222,2,false)</f>
        <v>00069 Iolia Valley</v>
      </c>
      <c r="E525" s="125"/>
      <c r="F525" s="38" t="s">
        <v>114</v>
      </c>
    </row>
    <row r="526">
      <c r="A526" s="38" t="s">
        <v>230</v>
      </c>
      <c r="B526" s="25" t="s">
        <v>96</v>
      </c>
      <c r="C526" s="39" t="s">
        <v>797</v>
      </c>
      <c r="D526" s="125" t="str">
        <f>VLOOKUP(C526,Locations!$G$4:$H$222,2,false)</f>
        <v>00069 Iolia Valley</v>
      </c>
      <c r="E526" s="125"/>
      <c r="F526" s="38" t="s">
        <v>114</v>
      </c>
    </row>
    <row r="527">
      <c r="A527" s="38" t="s">
        <v>153</v>
      </c>
      <c r="B527" s="25" t="s">
        <v>96</v>
      </c>
      <c r="C527" s="39" t="s">
        <v>797</v>
      </c>
      <c r="D527" s="125" t="str">
        <f>VLOOKUP(C527,Locations!$G$4:$H$222,2,false)</f>
        <v>00069 Iolia Valley</v>
      </c>
      <c r="E527" s="125"/>
      <c r="F527" s="38" t="s">
        <v>114</v>
      </c>
    </row>
    <row r="528">
      <c r="A528" s="38" t="s">
        <v>807</v>
      </c>
      <c r="B528" s="25" t="s">
        <v>96</v>
      </c>
      <c r="C528" s="39" t="s">
        <v>797</v>
      </c>
      <c r="D528" s="125" t="str">
        <f>VLOOKUP(C528,Locations!$G$4:$H$222,2,false)</f>
        <v>00069 Iolia Valley</v>
      </c>
      <c r="E528" s="125"/>
      <c r="F528" s="38" t="s">
        <v>101</v>
      </c>
    </row>
    <row r="529">
      <c r="A529" s="38" t="s">
        <v>365</v>
      </c>
      <c r="B529" s="25" t="s">
        <v>96</v>
      </c>
      <c r="C529" s="39" t="s">
        <v>797</v>
      </c>
      <c r="D529" s="125" t="str">
        <f>VLOOKUP(C529,Locations!$G$4:$H$222,2,false)</f>
        <v>00069 Iolia Valley</v>
      </c>
      <c r="E529" s="125"/>
      <c r="F529" s="38" t="s">
        <v>101</v>
      </c>
    </row>
    <row r="530">
      <c r="A530" s="38" t="s">
        <v>806</v>
      </c>
      <c r="B530" s="25" t="s">
        <v>96</v>
      </c>
      <c r="C530" s="39" t="s">
        <v>797</v>
      </c>
      <c r="D530" s="125" t="str">
        <f>VLOOKUP(C530,Locations!$G$4:$H$222,2,false)</f>
        <v>00069 Iolia Valley</v>
      </c>
      <c r="E530" s="125"/>
      <c r="F530" s="38" t="s">
        <v>101</v>
      </c>
    </row>
    <row r="531">
      <c r="A531" s="38" t="s">
        <v>100</v>
      </c>
      <c r="B531" s="25" t="s">
        <v>96</v>
      </c>
      <c r="C531" s="39" t="s">
        <v>797</v>
      </c>
      <c r="D531" s="125" t="str">
        <f>VLOOKUP(C531,Locations!$G$4:$H$222,2,false)</f>
        <v>00069 Iolia Valley</v>
      </c>
      <c r="E531" s="125"/>
      <c r="F531" s="38" t="s">
        <v>101</v>
      </c>
    </row>
    <row r="532">
      <c r="A532" s="38" t="s">
        <v>401</v>
      </c>
      <c r="B532" s="25" t="s">
        <v>96</v>
      </c>
      <c r="C532" s="39" t="s">
        <v>797</v>
      </c>
      <c r="D532" s="125" t="str">
        <f>VLOOKUP(C532,Locations!$G$4:$H$222,2,false)</f>
        <v>00069 Iolia Valley</v>
      </c>
      <c r="E532" s="125"/>
      <c r="F532" s="38" t="s">
        <v>101</v>
      </c>
    </row>
    <row r="533">
      <c r="A533" s="38" t="s">
        <v>444</v>
      </c>
      <c r="B533" s="38" t="s">
        <v>165</v>
      </c>
      <c r="C533" s="39" t="s">
        <v>797</v>
      </c>
      <c r="D533" s="125" t="str">
        <f>VLOOKUP(C533,Locations!$G$4:$H$222,2,false)</f>
        <v>00069 Iolia Valley</v>
      </c>
      <c r="E533" s="125"/>
      <c r="F533" s="38" t="s">
        <v>24</v>
      </c>
    </row>
    <row r="534">
      <c r="A534" s="38" t="s">
        <v>187</v>
      </c>
      <c r="B534" s="38" t="s">
        <v>165</v>
      </c>
      <c r="C534" s="39" t="s">
        <v>797</v>
      </c>
      <c r="D534" s="125" t="str">
        <f>VLOOKUP(C534,Locations!$G$4:$H$222,2,false)</f>
        <v>00069 Iolia Valley</v>
      </c>
      <c r="E534" s="125"/>
      <c r="F534" s="38" t="s">
        <v>24</v>
      </c>
    </row>
    <row r="535">
      <c r="A535" s="38" t="s">
        <v>801</v>
      </c>
      <c r="B535" s="38" t="s">
        <v>165</v>
      </c>
      <c r="C535" s="39" t="s">
        <v>797</v>
      </c>
      <c r="D535" s="125" t="str">
        <f>VLOOKUP(C535,Locations!$G$4:$H$222,2,false)</f>
        <v>00069 Iolia Valley</v>
      </c>
      <c r="E535" s="125"/>
      <c r="F535" s="38" t="s">
        <v>24</v>
      </c>
    </row>
    <row r="536">
      <c r="A536" s="38" t="s">
        <v>233</v>
      </c>
      <c r="B536" s="38" t="s">
        <v>165</v>
      </c>
      <c r="C536" s="39" t="s">
        <v>797</v>
      </c>
      <c r="D536" s="125" t="str">
        <f>VLOOKUP(C536,Locations!$G$4:$H$222,2,false)</f>
        <v>00069 Iolia Valley</v>
      </c>
      <c r="E536" s="125"/>
      <c r="F536" s="38" t="s">
        <v>24</v>
      </c>
    </row>
    <row r="537">
      <c r="A537" s="38" t="s">
        <v>355</v>
      </c>
      <c r="B537" s="38" t="s">
        <v>165</v>
      </c>
      <c r="C537" s="39" t="s">
        <v>797</v>
      </c>
      <c r="D537" s="125" t="str">
        <f>VLOOKUP(C537,Locations!$G$4:$H$222,2,false)</f>
        <v>00069 Iolia Valley</v>
      </c>
      <c r="E537" s="125"/>
      <c r="F537" s="38" t="s">
        <v>24</v>
      </c>
    </row>
    <row r="538">
      <c r="A538" s="38" t="s">
        <v>799</v>
      </c>
      <c r="B538" s="38" t="s">
        <v>165</v>
      </c>
      <c r="C538" s="39" t="s">
        <v>797</v>
      </c>
      <c r="D538" s="125" t="str">
        <f>VLOOKUP(C538,Locations!$G$4:$H$222,2,false)</f>
        <v>00069 Iolia Valley</v>
      </c>
      <c r="E538" s="125"/>
      <c r="F538" s="38" t="s">
        <v>24</v>
      </c>
    </row>
    <row r="539">
      <c r="A539" s="38" t="s">
        <v>831</v>
      </c>
      <c r="B539" s="25" t="s">
        <v>96</v>
      </c>
      <c r="C539" s="39" t="s">
        <v>821</v>
      </c>
      <c r="D539" s="125" t="str">
        <f>VLOOKUP(C539,Locations!$G$4:$H$222,2,false)</f>
        <v>00071 Route 2</v>
      </c>
      <c r="E539" s="125"/>
      <c r="F539" s="38" t="s">
        <v>97</v>
      </c>
    </row>
    <row r="540">
      <c r="A540" s="38" t="s">
        <v>825</v>
      </c>
      <c r="B540" s="25" t="s">
        <v>96</v>
      </c>
      <c r="C540" s="39" t="s">
        <v>821</v>
      </c>
      <c r="D540" s="125" t="str">
        <f>VLOOKUP(C540,Locations!$G$4:$H$222,2,false)</f>
        <v>00071 Route 2</v>
      </c>
      <c r="E540" s="125"/>
      <c r="F540" s="38" t="s">
        <v>145</v>
      </c>
    </row>
    <row r="541">
      <c r="A541" s="38" t="s">
        <v>529</v>
      </c>
      <c r="B541" s="25" t="s">
        <v>96</v>
      </c>
      <c r="C541" s="39" t="s">
        <v>821</v>
      </c>
      <c r="D541" s="125" t="str">
        <f>VLOOKUP(C541,Locations!$G$4:$H$222,2,false)</f>
        <v>00071 Route 2</v>
      </c>
      <c r="E541" s="125"/>
      <c r="F541" s="38" t="s">
        <v>24</v>
      </c>
    </row>
    <row r="542">
      <c r="A542" s="38" t="s">
        <v>823</v>
      </c>
      <c r="B542" s="25" t="s">
        <v>96</v>
      </c>
      <c r="C542" s="39" t="s">
        <v>821</v>
      </c>
      <c r="D542" s="125" t="str">
        <f>VLOOKUP(C542,Locations!$G$4:$H$222,2,false)</f>
        <v>00071 Route 2</v>
      </c>
      <c r="E542" s="125"/>
      <c r="F542" s="38" t="s">
        <v>24</v>
      </c>
    </row>
    <row r="543">
      <c r="A543" s="38" t="s">
        <v>830</v>
      </c>
      <c r="B543" s="25" t="s">
        <v>96</v>
      </c>
      <c r="C543" s="39" t="s">
        <v>821</v>
      </c>
      <c r="D543" s="125" t="str">
        <f>VLOOKUP(C543,Locations!$G$4:$H$222,2,false)</f>
        <v>00071 Route 2</v>
      </c>
      <c r="E543" s="125"/>
      <c r="F543" s="38" t="s">
        <v>24</v>
      </c>
    </row>
    <row r="544">
      <c r="A544" s="38" t="s">
        <v>832</v>
      </c>
      <c r="B544" s="25" t="s">
        <v>96</v>
      </c>
      <c r="C544" s="39" t="s">
        <v>821</v>
      </c>
      <c r="D544" s="125" t="str">
        <f>VLOOKUP(C544,Locations!$G$4:$H$222,2,false)</f>
        <v>00071 Route 2</v>
      </c>
      <c r="E544" s="125"/>
      <c r="F544" s="38" t="s">
        <v>97</v>
      </c>
    </row>
    <row r="545">
      <c r="A545" s="38" t="s">
        <v>826</v>
      </c>
      <c r="B545" s="25" t="s">
        <v>96</v>
      </c>
      <c r="C545" s="39" t="s">
        <v>821</v>
      </c>
      <c r="D545" s="125" t="str">
        <f>VLOOKUP(C545,Locations!$G$4:$H$222,2,false)</f>
        <v>00071 Route 2</v>
      </c>
      <c r="E545" s="125"/>
      <c r="F545" s="38" t="s">
        <v>97</v>
      </c>
    </row>
    <row r="546">
      <c r="A546" s="38" t="s">
        <v>328</v>
      </c>
      <c r="B546" s="25" t="s">
        <v>96</v>
      </c>
      <c r="C546" s="39" t="s">
        <v>821</v>
      </c>
      <c r="D546" s="125" t="str">
        <f>VLOOKUP(C546,Locations!$G$4:$H$222,2,false)</f>
        <v>00071 Route 2</v>
      </c>
      <c r="E546" s="125"/>
      <c r="F546" s="38" t="s">
        <v>145</v>
      </c>
    </row>
    <row r="547">
      <c r="A547" s="38" t="s">
        <v>320</v>
      </c>
      <c r="B547" s="25" t="s">
        <v>96</v>
      </c>
      <c r="C547" s="39" t="s">
        <v>821</v>
      </c>
      <c r="D547" s="125" t="str">
        <f>VLOOKUP(C547,Locations!$G$4:$H$222,2,false)</f>
        <v>00071 Route 2</v>
      </c>
      <c r="E547" s="125"/>
      <c r="F547" s="38" t="s">
        <v>24</v>
      </c>
    </row>
    <row r="548">
      <c r="A548" s="38" t="s">
        <v>511</v>
      </c>
      <c r="B548" s="25" t="s">
        <v>96</v>
      </c>
      <c r="C548" s="39" t="s">
        <v>821</v>
      </c>
      <c r="D548" s="125" t="str">
        <f>VLOOKUP(C548,Locations!$G$4:$H$222,2,false)</f>
        <v>00071 Route 2</v>
      </c>
      <c r="E548" s="125"/>
      <c r="F548" s="38" t="s">
        <v>213</v>
      </c>
    </row>
    <row r="549">
      <c r="A549" s="38" t="s">
        <v>828</v>
      </c>
      <c r="B549" s="25" t="s">
        <v>96</v>
      </c>
      <c r="C549" s="39" t="s">
        <v>821</v>
      </c>
      <c r="D549" s="125" t="str">
        <f>VLOOKUP(C549,Locations!$G$4:$H$222,2,false)</f>
        <v>00071 Route 2</v>
      </c>
      <c r="E549" s="125"/>
      <c r="F549" s="38" t="s">
        <v>213</v>
      </c>
    </row>
    <row r="550">
      <c r="A550" s="38" t="s">
        <v>829</v>
      </c>
      <c r="B550" s="25" t="s">
        <v>96</v>
      </c>
      <c r="C550" s="39" t="s">
        <v>821</v>
      </c>
      <c r="D550" s="125" t="str">
        <f>VLOOKUP(C550,Locations!$G$4:$H$222,2,false)</f>
        <v>00071 Route 2</v>
      </c>
      <c r="E550" s="125"/>
      <c r="F550" s="38" t="s">
        <v>213</v>
      </c>
    </row>
    <row r="551">
      <c r="A551" s="38" t="s">
        <v>822</v>
      </c>
      <c r="B551" s="25" t="s">
        <v>96</v>
      </c>
      <c r="C551" s="39" t="s">
        <v>821</v>
      </c>
      <c r="D551" s="125" t="str">
        <f>VLOOKUP(C551,Locations!$G$4:$H$222,2,false)</f>
        <v>00071 Route 2</v>
      </c>
      <c r="E551" s="125"/>
      <c r="F551" s="38" t="s">
        <v>213</v>
      </c>
    </row>
    <row r="552">
      <c r="A552" s="38" t="s">
        <v>401</v>
      </c>
      <c r="B552" s="25" t="s">
        <v>96</v>
      </c>
      <c r="C552" s="39" t="s">
        <v>821</v>
      </c>
      <c r="D552" s="125" t="str">
        <f>VLOOKUP(C552,Locations!$G$4:$H$222,2,false)</f>
        <v>00071 Route 2</v>
      </c>
      <c r="E552" s="125"/>
      <c r="F552" s="38" t="s">
        <v>101</v>
      </c>
    </row>
    <row r="553">
      <c r="A553" s="38" t="s">
        <v>833</v>
      </c>
      <c r="B553" s="25" t="s">
        <v>96</v>
      </c>
      <c r="C553" s="39" t="s">
        <v>821</v>
      </c>
      <c r="D553" s="125" t="str">
        <f>VLOOKUP(C553,Locations!$G$4:$H$222,2,false)</f>
        <v>00071 Route 2</v>
      </c>
      <c r="E553" s="125"/>
      <c r="F553" s="38" t="s">
        <v>101</v>
      </c>
    </row>
    <row r="554">
      <c r="A554" s="38" t="s">
        <v>854</v>
      </c>
      <c r="B554" s="38" t="s">
        <v>44</v>
      </c>
      <c r="C554" s="39" t="s">
        <v>834</v>
      </c>
      <c r="D554" s="125" t="str">
        <f>VLOOKUP(C554,Locations!$G$4:$H$222,2,false)</f>
        <v>00072 Celestinine Cascade</v>
      </c>
      <c r="E554" s="125"/>
      <c r="F554" s="38" t="s">
        <v>24</v>
      </c>
    </row>
    <row r="555">
      <c r="A555" s="38" t="s">
        <v>803</v>
      </c>
      <c r="B555" s="38" t="s">
        <v>44</v>
      </c>
      <c r="C555" s="39" t="s">
        <v>834</v>
      </c>
      <c r="D555" s="125" t="str">
        <f>VLOOKUP(C555,Locations!$G$4:$H$222,2,false)</f>
        <v>00072 Celestinine Cascade</v>
      </c>
      <c r="E555" s="125"/>
      <c r="F555" s="38" t="s">
        <v>24</v>
      </c>
    </row>
    <row r="556">
      <c r="A556" s="38" t="s">
        <v>758</v>
      </c>
      <c r="B556" s="38" t="s">
        <v>44</v>
      </c>
      <c r="C556" s="39" t="s">
        <v>834</v>
      </c>
      <c r="D556" s="125" t="str">
        <f>VLOOKUP(C556,Locations!$G$4:$H$222,2,false)</f>
        <v>00072 Celestinine Cascade</v>
      </c>
      <c r="E556" s="125"/>
      <c r="F556" s="38" t="s">
        <v>24</v>
      </c>
    </row>
    <row r="557">
      <c r="A557" s="38" t="s">
        <v>157</v>
      </c>
      <c r="B557" s="25" t="s">
        <v>158</v>
      </c>
      <c r="C557" s="39" t="s">
        <v>834</v>
      </c>
      <c r="D557" s="125" t="str">
        <f>VLOOKUP(C557,Locations!$G$4:$H$222,2,false)</f>
        <v>00072 Celestinine Cascade</v>
      </c>
      <c r="E557" s="125"/>
      <c r="F557" s="38" t="s">
        <v>24</v>
      </c>
    </row>
    <row r="558">
      <c r="A558" s="38" t="s">
        <v>758</v>
      </c>
      <c r="B558" s="25" t="s">
        <v>158</v>
      </c>
      <c r="C558" s="39" t="s">
        <v>834</v>
      </c>
      <c r="D558" s="125" t="str">
        <f>VLOOKUP(C558,Locations!$G$4:$H$222,2,false)</f>
        <v>00072 Celestinine Cascade</v>
      </c>
      <c r="E558" s="125"/>
      <c r="F558" s="38" t="s">
        <v>24</v>
      </c>
    </row>
    <row r="559">
      <c r="A559" s="38" t="s">
        <v>758</v>
      </c>
      <c r="B559" s="25" t="s">
        <v>600</v>
      </c>
      <c r="C559" s="39" t="s">
        <v>834</v>
      </c>
      <c r="D559" s="125" t="str">
        <f>VLOOKUP(C559,Locations!$G$4:$H$222,2,false)</f>
        <v>00072 Celestinine Cascade</v>
      </c>
      <c r="E559" s="125"/>
      <c r="F559" s="38" t="s">
        <v>24</v>
      </c>
    </row>
    <row r="560">
      <c r="A560" s="38" t="s">
        <v>803</v>
      </c>
      <c r="B560" s="25" t="s">
        <v>600</v>
      </c>
      <c r="C560" s="39" t="s">
        <v>834</v>
      </c>
      <c r="D560" s="125" t="str">
        <f>VLOOKUP(C560,Locations!$G$4:$H$222,2,false)</f>
        <v>00072 Celestinine Cascade</v>
      </c>
      <c r="E560" s="125"/>
      <c r="F560" s="38" t="s">
        <v>24</v>
      </c>
    </row>
    <row r="561">
      <c r="A561" s="38" t="s">
        <v>269</v>
      </c>
      <c r="B561" s="25" t="s">
        <v>600</v>
      </c>
      <c r="C561" s="39" t="s">
        <v>834</v>
      </c>
      <c r="D561" s="125" t="str">
        <f>VLOOKUP(C561,Locations!$G$4:$H$222,2,false)</f>
        <v>00072 Celestinine Cascade</v>
      </c>
      <c r="E561" s="125"/>
      <c r="F561" s="38" t="s">
        <v>24</v>
      </c>
    </row>
    <row r="562">
      <c r="A562" s="38" t="s">
        <v>758</v>
      </c>
      <c r="B562" s="25" t="s">
        <v>938</v>
      </c>
      <c r="C562" s="25" t="s">
        <v>5873</v>
      </c>
      <c r="D562" s="125" t="str">
        <f>VLOOKUP(C562,Locations!$G$4:$H$222,2,false)</f>
        <v>#N/A</v>
      </c>
      <c r="E562" s="125"/>
      <c r="F562" s="38" t="s">
        <v>24</v>
      </c>
    </row>
    <row r="563">
      <c r="A563" s="38" t="s">
        <v>803</v>
      </c>
      <c r="B563" s="25" t="s">
        <v>938</v>
      </c>
      <c r="C563" s="25" t="s">
        <v>5873</v>
      </c>
      <c r="D563" s="125" t="str">
        <f>VLOOKUP(C563,Locations!$G$4:$H$222,2,false)</f>
        <v>#N/A</v>
      </c>
      <c r="E563" s="125"/>
      <c r="F563" s="38" t="s">
        <v>24</v>
      </c>
    </row>
    <row r="564">
      <c r="A564" s="38" t="s">
        <v>942</v>
      </c>
      <c r="B564" s="25" t="s">
        <v>938</v>
      </c>
      <c r="C564" s="25" t="s">
        <v>5873</v>
      </c>
      <c r="D564" s="125" t="str">
        <f>VLOOKUP(C564,Locations!$G$4:$H$222,2,false)</f>
        <v>#N/A</v>
      </c>
      <c r="E564" s="125"/>
      <c r="F564" s="38" t="s">
        <v>24</v>
      </c>
    </row>
    <row r="565">
      <c r="A565" s="38" t="s">
        <v>852</v>
      </c>
      <c r="B565" s="25" t="s">
        <v>938</v>
      </c>
      <c r="C565" s="25" t="s">
        <v>5873</v>
      </c>
      <c r="D565" s="125" t="str">
        <f>VLOOKUP(C565,Locations!$G$4:$H$222,2,false)</f>
        <v>#N/A</v>
      </c>
      <c r="E565" s="125"/>
      <c r="F565" s="38" t="s">
        <v>24</v>
      </c>
    </row>
    <row r="566">
      <c r="A566" s="38" t="s">
        <v>849</v>
      </c>
      <c r="B566" s="25" t="s">
        <v>938</v>
      </c>
      <c r="C566" s="25" t="s">
        <v>5873</v>
      </c>
      <c r="D566" s="125" t="str">
        <f>VLOOKUP(C566,Locations!$G$4:$H$222,2,false)</f>
        <v>#N/A</v>
      </c>
      <c r="E566" s="125"/>
      <c r="F566" s="38" t="s">
        <v>24</v>
      </c>
    </row>
    <row r="567">
      <c r="A567" s="38" t="s">
        <v>831</v>
      </c>
      <c r="B567" s="25" t="s">
        <v>96</v>
      </c>
      <c r="C567" s="39" t="s">
        <v>834</v>
      </c>
      <c r="D567" s="125" t="str">
        <f>VLOOKUP(C567,Locations!$G$4:$H$222,2,false)</f>
        <v>00072 Celestinine Cascade</v>
      </c>
      <c r="E567" s="125"/>
      <c r="F567" s="38" t="s">
        <v>97</v>
      </c>
    </row>
    <row r="568">
      <c r="A568" s="38" t="s">
        <v>825</v>
      </c>
      <c r="B568" s="25" t="s">
        <v>96</v>
      </c>
      <c r="C568" s="39" t="s">
        <v>834</v>
      </c>
      <c r="D568" s="125" t="str">
        <f>VLOOKUP(C568,Locations!$G$4:$H$222,2,false)</f>
        <v>00072 Celestinine Cascade</v>
      </c>
      <c r="E568" s="125"/>
      <c r="F568" s="38" t="s">
        <v>145</v>
      </c>
    </row>
    <row r="569">
      <c r="A569" s="38" t="s">
        <v>529</v>
      </c>
      <c r="B569" s="25" t="s">
        <v>96</v>
      </c>
      <c r="C569" s="39" t="s">
        <v>834</v>
      </c>
      <c r="D569" s="125" t="str">
        <f>VLOOKUP(C569,Locations!$G$4:$H$222,2,false)</f>
        <v>00072 Celestinine Cascade</v>
      </c>
      <c r="E569" s="125"/>
      <c r="F569" s="38" t="s">
        <v>24</v>
      </c>
    </row>
    <row r="570">
      <c r="A570" s="38" t="s">
        <v>823</v>
      </c>
      <c r="B570" s="25" t="s">
        <v>96</v>
      </c>
      <c r="C570" s="39" t="s">
        <v>834</v>
      </c>
      <c r="D570" s="125" t="str">
        <f>VLOOKUP(C570,Locations!$G$4:$H$222,2,false)</f>
        <v>00072 Celestinine Cascade</v>
      </c>
      <c r="E570" s="125"/>
      <c r="F570" s="38" t="s">
        <v>24</v>
      </c>
    </row>
    <row r="571">
      <c r="A571" s="38" t="s">
        <v>830</v>
      </c>
      <c r="B571" s="25" t="s">
        <v>96</v>
      </c>
      <c r="C571" s="39" t="s">
        <v>834</v>
      </c>
      <c r="D571" s="125" t="str">
        <f>VLOOKUP(C571,Locations!$G$4:$H$222,2,false)</f>
        <v>00072 Celestinine Cascade</v>
      </c>
      <c r="E571" s="125"/>
      <c r="F571" s="38" t="s">
        <v>24</v>
      </c>
    </row>
    <row r="572">
      <c r="A572" s="38" t="s">
        <v>832</v>
      </c>
      <c r="B572" s="25" t="s">
        <v>96</v>
      </c>
      <c r="C572" s="39" t="s">
        <v>834</v>
      </c>
      <c r="D572" s="125" t="str">
        <f>VLOOKUP(C572,Locations!$G$4:$H$222,2,false)</f>
        <v>00072 Celestinine Cascade</v>
      </c>
      <c r="E572" s="125"/>
      <c r="F572" s="38" t="s">
        <v>97</v>
      </c>
    </row>
    <row r="573">
      <c r="A573" s="38" t="s">
        <v>320</v>
      </c>
      <c r="B573" s="25" t="s">
        <v>96</v>
      </c>
      <c r="C573" s="39" t="s">
        <v>834</v>
      </c>
      <c r="D573" s="125" t="str">
        <f>VLOOKUP(C573,Locations!$G$4:$H$222,2,false)</f>
        <v>00072 Celestinine Cascade</v>
      </c>
      <c r="E573" s="125"/>
      <c r="F573" s="38" t="s">
        <v>24</v>
      </c>
    </row>
    <row r="574">
      <c r="A574" s="38" t="s">
        <v>826</v>
      </c>
      <c r="B574" s="25" t="s">
        <v>96</v>
      </c>
      <c r="C574" s="39" t="s">
        <v>834</v>
      </c>
      <c r="D574" s="125" t="str">
        <f>VLOOKUP(C574,Locations!$G$4:$H$222,2,false)</f>
        <v>00072 Celestinine Cascade</v>
      </c>
      <c r="E574" s="125"/>
      <c r="F574" s="38" t="s">
        <v>24</v>
      </c>
    </row>
    <row r="575">
      <c r="A575" s="38" t="s">
        <v>511</v>
      </c>
      <c r="B575" s="25" t="s">
        <v>96</v>
      </c>
      <c r="C575" s="39" t="s">
        <v>834</v>
      </c>
      <c r="D575" s="125" t="str">
        <f>VLOOKUP(C575,Locations!$G$4:$H$222,2,false)</f>
        <v>00072 Celestinine Cascade</v>
      </c>
      <c r="E575" s="125"/>
      <c r="F575" s="38" t="s">
        <v>213</v>
      </c>
    </row>
    <row r="576">
      <c r="A576" s="38" t="s">
        <v>828</v>
      </c>
      <c r="B576" s="25" t="s">
        <v>96</v>
      </c>
      <c r="C576" s="39" t="s">
        <v>834</v>
      </c>
      <c r="D576" s="125" t="str">
        <f>VLOOKUP(C576,Locations!$G$4:$H$222,2,false)</f>
        <v>00072 Celestinine Cascade</v>
      </c>
      <c r="E576" s="125"/>
      <c r="F576" s="38" t="s">
        <v>213</v>
      </c>
    </row>
    <row r="577">
      <c r="A577" s="38" t="s">
        <v>829</v>
      </c>
      <c r="B577" s="25" t="s">
        <v>96</v>
      </c>
      <c r="C577" s="39" t="s">
        <v>834</v>
      </c>
      <c r="D577" s="125" t="str">
        <f>VLOOKUP(C577,Locations!$G$4:$H$222,2,false)</f>
        <v>00072 Celestinine Cascade</v>
      </c>
      <c r="E577" s="125"/>
      <c r="F577" s="38" t="s">
        <v>213</v>
      </c>
    </row>
    <row r="578">
      <c r="A578" s="38" t="s">
        <v>822</v>
      </c>
      <c r="B578" s="25" t="s">
        <v>96</v>
      </c>
      <c r="C578" s="39" t="s">
        <v>834</v>
      </c>
      <c r="D578" s="125" t="str">
        <f>VLOOKUP(C578,Locations!$G$4:$H$222,2,false)</f>
        <v>00072 Celestinine Cascade</v>
      </c>
      <c r="E578" s="125"/>
      <c r="F578" s="38" t="s">
        <v>213</v>
      </c>
    </row>
    <row r="579">
      <c r="A579" s="38" t="s">
        <v>401</v>
      </c>
      <c r="B579" s="25" t="s">
        <v>96</v>
      </c>
      <c r="C579" s="39" t="s">
        <v>834</v>
      </c>
      <c r="D579" s="125" t="str">
        <f>VLOOKUP(C579,Locations!$G$4:$H$222,2,false)</f>
        <v>00072 Celestinine Cascade</v>
      </c>
      <c r="E579" s="125"/>
      <c r="F579" s="38" t="s">
        <v>101</v>
      </c>
    </row>
    <row r="580">
      <c r="A580" s="38" t="s">
        <v>828</v>
      </c>
      <c r="B580" s="25" t="s">
        <v>96</v>
      </c>
      <c r="C580" s="39" t="s">
        <v>859</v>
      </c>
      <c r="D580" s="125" t="str">
        <f>VLOOKUP(C580,Locations!$G$4:$H$222,2,false)</f>
        <v>00075 Route 3</v>
      </c>
      <c r="E580" s="125"/>
      <c r="F580" s="38" t="s">
        <v>97</v>
      </c>
    </row>
    <row r="581">
      <c r="A581" s="38" t="s">
        <v>832</v>
      </c>
      <c r="B581" s="25" t="s">
        <v>96</v>
      </c>
      <c r="C581" s="39" t="s">
        <v>859</v>
      </c>
      <c r="D581" s="125" t="str">
        <f>VLOOKUP(C581,Locations!$G$4:$H$222,2,false)</f>
        <v>00075 Route 3</v>
      </c>
      <c r="E581" s="125"/>
      <c r="F581" s="38" t="s">
        <v>24</v>
      </c>
    </row>
    <row r="582">
      <c r="A582" s="38" t="s">
        <v>323</v>
      </c>
      <c r="B582" s="25" t="s">
        <v>96</v>
      </c>
      <c r="C582" s="39" t="s">
        <v>859</v>
      </c>
      <c r="D582" s="125" t="str">
        <f>VLOOKUP(C582,Locations!$G$4:$H$222,2,false)</f>
        <v>00075 Route 3</v>
      </c>
      <c r="E582" s="125"/>
      <c r="F582" s="38" t="s">
        <v>97</v>
      </c>
    </row>
    <row r="583">
      <c r="A583" s="38" t="s">
        <v>868</v>
      </c>
      <c r="B583" s="25" t="s">
        <v>96</v>
      </c>
      <c r="C583" s="39" t="s">
        <v>859</v>
      </c>
      <c r="D583" s="125" t="str">
        <f>VLOOKUP(C583,Locations!$G$4:$H$222,2,false)</f>
        <v>00075 Route 3</v>
      </c>
      <c r="E583" s="125"/>
      <c r="F583" s="38" t="s">
        <v>97</v>
      </c>
    </row>
    <row r="584">
      <c r="A584" s="38" t="s">
        <v>799</v>
      </c>
      <c r="B584" s="25" t="s">
        <v>96</v>
      </c>
      <c r="C584" s="39" t="s">
        <v>859</v>
      </c>
      <c r="D584" s="125" t="str">
        <f>VLOOKUP(C584,Locations!$G$4:$H$222,2,false)</f>
        <v>00075 Route 3</v>
      </c>
      <c r="E584" s="125"/>
      <c r="F584" s="38" t="s">
        <v>24</v>
      </c>
    </row>
    <row r="585">
      <c r="A585" s="38" t="s">
        <v>444</v>
      </c>
      <c r="B585" s="25" t="s">
        <v>96</v>
      </c>
      <c r="C585" s="39" t="s">
        <v>859</v>
      </c>
      <c r="D585" s="125" t="str">
        <f>VLOOKUP(C585,Locations!$G$4:$H$222,2,false)</f>
        <v>00075 Route 3</v>
      </c>
      <c r="E585" s="125"/>
      <c r="F585" s="38" t="s">
        <v>24</v>
      </c>
    </row>
    <row r="586">
      <c r="A586" s="38" t="s">
        <v>233</v>
      </c>
      <c r="B586" s="25" t="s">
        <v>96</v>
      </c>
      <c r="C586" s="39" t="s">
        <v>859</v>
      </c>
      <c r="D586" s="125" t="str">
        <f>VLOOKUP(C586,Locations!$G$4:$H$222,2,false)</f>
        <v>00075 Route 3</v>
      </c>
      <c r="E586" s="125"/>
      <c r="F586" s="38" t="s">
        <v>24</v>
      </c>
    </row>
    <row r="587">
      <c r="A587" s="38" t="s">
        <v>865</v>
      </c>
      <c r="B587" s="25" t="s">
        <v>96</v>
      </c>
      <c r="C587" s="39" t="s">
        <v>859</v>
      </c>
      <c r="D587" s="125" t="str">
        <f>VLOOKUP(C587,Locations!$G$4:$H$222,2,false)</f>
        <v>00075 Route 3</v>
      </c>
      <c r="E587" s="125"/>
      <c r="F587" s="38" t="s">
        <v>24</v>
      </c>
    </row>
    <row r="588">
      <c r="A588" s="38" t="s">
        <v>867</v>
      </c>
      <c r="B588" s="25" t="s">
        <v>96</v>
      </c>
      <c r="C588" s="39" t="s">
        <v>859</v>
      </c>
      <c r="D588" s="125" t="str">
        <f>VLOOKUP(C588,Locations!$G$4:$H$222,2,false)</f>
        <v>00075 Route 3</v>
      </c>
      <c r="E588" s="125"/>
      <c r="F588" s="38" t="s">
        <v>145</v>
      </c>
    </row>
    <row r="589">
      <c r="A589" s="38" t="s">
        <v>469</v>
      </c>
      <c r="B589" s="25" t="s">
        <v>96</v>
      </c>
      <c r="C589" s="39" t="s">
        <v>859</v>
      </c>
      <c r="D589" s="125" t="str">
        <f>VLOOKUP(C589,Locations!$G$4:$H$222,2,false)</f>
        <v>00075 Route 3</v>
      </c>
      <c r="E589" s="125"/>
      <c r="F589" s="38" t="s">
        <v>213</v>
      </c>
    </row>
    <row r="590">
      <c r="A590" s="38" t="s">
        <v>866</v>
      </c>
      <c r="B590" s="25" t="s">
        <v>96</v>
      </c>
      <c r="C590" s="39" t="s">
        <v>859</v>
      </c>
      <c r="D590" s="125" t="str">
        <f>VLOOKUP(C590,Locations!$G$4:$H$222,2,false)</f>
        <v>00075 Route 3</v>
      </c>
      <c r="E590" s="125"/>
      <c r="F590" s="38" t="s">
        <v>213</v>
      </c>
    </row>
    <row r="591">
      <c r="A591" s="38" t="s">
        <v>822</v>
      </c>
      <c r="B591" s="25" t="s">
        <v>96</v>
      </c>
      <c r="C591" s="39" t="s">
        <v>859</v>
      </c>
      <c r="D591" s="125" t="str">
        <f>VLOOKUP(C591,Locations!$G$4:$H$222,2,false)</f>
        <v>00075 Route 3</v>
      </c>
      <c r="E591" s="125"/>
      <c r="F591" s="38" t="s">
        <v>213</v>
      </c>
    </row>
    <row r="592">
      <c r="A592" s="38" t="s">
        <v>401</v>
      </c>
      <c r="B592" s="25" t="s">
        <v>96</v>
      </c>
      <c r="C592" s="39" t="s">
        <v>859</v>
      </c>
      <c r="D592" s="125" t="str">
        <f>VLOOKUP(C592,Locations!$G$4:$H$222,2,false)</f>
        <v>00075 Route 3</v>
      </c>
      <c r="E592" s="125"/>
      <c r="F592" s="38" t="s">
        <v>101</v>
      </c>
    </row>
    <row r="593">
      <c r="A593" s="38" t="s">
        <v>510</v>
      </c>
      <c r="B593" s="38" t="s">
        <v>165</v>
      </c>
      <c r="C593" s="39" t="s">
        <v>837</v>
      </c>
      <c r="D593" s="125" t="str">
        <f>VLOOKUP(C593,Locations!$G$4:$H$222,2,false)</f>
        <v>00073 Ametrine Mountain</v>
      </c>
      <c r="E593" s="125" t="s">
        <v>841</v>
      </c>
      <c r="F593" s="38" t="s">
        <v>24</v>
      </c>
    </row>
    <row r="594">
      <c r="A594" s="38" t="s">
        <v>272</v>
      </c>
      <c r="B594" s="38" t="s">
        <v>165</v>
      </c>
      <c r="C594" s="39" t="s">
        <v>837</v>
      </c>
      <c r="D594" s="125" t="str">
        <f>VLOOKUP(C594,Locations!$G$4:$H$222,2,false)</f>
        <v>00073 Ametrine Mountain</v>
      </c>
      <c r="E594" s="125" t="s">
        <v>841</v>
      </c>
      <c r="F594" s="38" t="s">
        <v>24</v>
      </c>
    </row>
    <row r="595">
      <c r="A595" s="38" t="s">
        <v>509</v>
      </c>
      <c r="B595" s="38" t="s">
        <v>165</v>
      </c>
      <c r="C595" s="39" t="s">
        <v>837</v>
      </c>
      <c r="D595" s="125" t="str">
        <f>VLOOKUP(C595,Locations!$G$4:$H$222,2,false)</f>
        <v>00073 Ametrine Mountain</v>
      </c>
      <c r="E595" s="125" t="s">
        <v>841</v>
      </c>
      <c r="F595" s="38" t="s">
        <v>24</v>
      </c>
    </row>
    <row r="596">
      <c r="A596" s="38" t="s">
        <v>843</v>
      </c>
      <c r="B596" s="38" t="s">
        <v>165</v>
      </c>
      <c r="C596" s="39" t="s">
        <v>837</v>
      </c>
      <c r="D596" s="125" t="str">
        <f>VLOOKUP(C596,Locations!$G$4:$H$222,2,false)</f>
        <v>00073 Ametrine Mountain</v>
      </c>
      <c r="E596" s="125" t="s">
        <v>841</v>
      </c>
      <c r="F596" s="38" t="s">
        <v>24</v>
      </c>
    </row>
    <row r="597">
      <c r="A597" s="38" t="s">
        <v>508</v>
      </c>
      <c r="B597" s="38" t="s">
        <v>165</v>
      </c>
      <c r="C597" s="39" t="s">
        <v>837</v>
      </c>
      <c r="D597" s="125" t="str">
        <f>VLOOKUP(C597,Locations!$G$4:$H$222,2,false)</f>
        <v>00073 Ametrine Mountain</v>
      </c>
      <c r="E597" s="125" t="s">
        <v>841</v>
      </c>
      <c r="F597" s="38" t="s">
        <v>24</v>
      </c>
    </row>
    <row r="598">
      <c r="A598" s="38" t="s">
        <v>115</v>
      </c>
      <c r="B598" s="38" t="s">
        <v>165</v>
      </c>
      <c r="C598" s="39" t="s">
        <v>837</v>
      </c>
      <c r="D598" s="125" t="str">
        <f>VLOOKUP(C598,Locations!$G$4:$H$222,2,false)</f>
        <v>00073 Ametrine Mountain</v>
      </c>
      <c r="E598" s="125" t="s">
        <v>841</v>
      </c>
      <c r="F598" s="38" t="s">
        <v>24</v>
      </c>
    </row>
    <row r="599">
      <c r="A599" s="38" t="s">
        <v>445</v>
      </c>
      <c r="B599" s="38" t="s">
        <v>165</v>
      </c>
      <c r="C599" s="39" t="s">
        <v>837</v>
      </c>
      <c r="D599" s="125" t="str">
        <f>VLOOKUP(C599,Locations!$G$4:$H$222,2,false)</f>
        <v>00073 Ametrine Mountain</v>
      </c>
      <c r="E599" s="125" t="s">
        <v>841</v>
      </c>
      <c r="F599" s="38" t="s">
        <v>24</v>
      </c>
    </row>
    <row r="600">
      <c r="A600" s="38" t="s">
        <v>704</v>
      </c>
      <c r="B600" s="38" t="s">
        <v>165</v>
      </c>
      <c r="C600" s="39" t="s">
        <v>837</v>
      </c>
      <c r="D600" s="125" t="str">
        <f>VLOOKUP(C600,Locations!$G$4:$H$222,2,false)</f>
        <v>00073 Ametrine Mountain</v>
      </c>
      <c r="E600" s="125" t="s">
        <v>841</v>
      </c>
      <c r="F600" s="38" t="s">
        <v>24</v>
      </c>
    </row>
    <row r="601">
      <c r="A601" s="38" t="s">
        <v>358</v>
      </c>
      <c r="B601" s="38" t="s">
        <v>165</v>
      </c>
      <c r="C601" s="39" t="s">
        <v>837</v>
      </c>
      <c r="D601" s="125" t="str">
        <f>VLOOKUP(C601,Locations!$G$4:$H$222,2,false)</f>
        <v>00073 Ametrine Mountain</v>
      </c>
      <c r="E601" s="125" t="s">
        <v>841</v>
      </c>
      <c r="F601" s="38" t="s">
        <v>24</v>
      </c>
    </row>
    <row r="602">
      <c r="A602" s="38" t="s">
        <v>844</v>
      </c>
      <c r="B602" s="38" t="s">
        <v>165</v>
      </c>
      <c r="C602" s="39" t="s">
        <v>837</v>
      </c>
      <c r="D602" s="125" t="str">
        <f>VLOOKUP(C602,Locations!$G$4:$H$222,2,false)</f>
        <v>00073 Ametrine Mountain</v>
      </c>
      <c r="E602" s="125" t="s">
        <v>841</v>
      </c>
      <c r="F602" s="38" t="s">
        <v>24</v>
      </c>
    </row>
    <row r="603">
      <c r="A603" s="38" t="s">
        <v>854</v>
      </c>
      <c r="B603" s="38" t="s">
        <v>44</v>
      </c>
      <c r="C603" s="39" t="s">
        <v>837</v>
      </c>
      <c r="D603" s="125" t="str">
        <f>VLOOKUP(C603,Locations!$G$4:$H$222,2,false)</f>
        <v>00073 Ametrine Mountain</v>
      </c>
      <c r="E603" s="125" t="s">
        <v>838</v>
      </c>
      <c r="F603" s="38" t="s">
        <v>24</v>
      </c>
    </row>
    <row r="604">
      <c r="A604" s="38" t="s">
        <v>270</v>
      </c>
      <c r="B604" s="38" t="s">
        <v>44</v>
      </c>
      <c r="C604" s="39" t="s">
        <v>837</v>
      </c>
      <c r="D604" s="125" t="str">
        <f>VLOOKUP(C604,Locations!$G$4:$H$222,2,false)</f>
        <v>00073 Ametrine Mountain</v>
      </c>
      <c r="E604" s="125" t="s">
        <v>838</v>
      </c>
      <c r="F604" s="38" t="s">
        <v>24</v>
      </c>
    </row>
    <row r="605">
      <c r="A605" s="38" t="s">
        <v>803</v>
      </c>
      <c r="B605" s="38" t="s">
        <v>44</v>
      </c>
      <c r="C605" s="39" t="s">
        <v>837</v>
      </c>
      <c r="D605" s="125" t="str">
        <f>VLOOKUP(C605,Locations!$G$4:$H$222,2,false)</f>
        <v>00073 Ametrine Mountain</v>
      </c>
      <c r="E605" s="125" t="s">
        <v>838</v>
      </c>
      <c r="F605" s="38" t="s">
        <v>24</v>
      </c>
    </row>
    <row r="606">
      <c r="A606" s="38" t="s">
        <v>758</v>
      </c>
      <c r="B606" s="38" t="s">
        <v>44</v>
      </c>
      <c r="C606" s="39" t="s">
        <v>837</v>
      </c>
      <c r="D606" s="125" t="str">
        <f>VLOOKUP(C606,Locations!$G$4:$H$222,2,false)</f>
        <v>00073 Ametrine Mountain</v>
      </c>
      <c r="E606" s="125" t="s">
        <v>838</v>
      </c>
      <c r="F606" s="38" t="s">
        <v>24</v>
      </c>
    </row>
    <row r="607">
      <c r="A607" s="38" t="s">
        <v>852</v>
      </c>
      <c r="B607" s="38" t="s">
        <v>44</v>
      </c>
      <c r="C607" s="39" t="s">
        <v>837</v>
      </c>
      <c r="D607" s="125" t="str">
        <f>VLOOKUP(C607,Locations!$G$4:$H$222,2,false)</f>
        <v>00073 Ametrine Mountain</v>
      </c>
      <c r="E607" s="125" t="s">
        <v>838</v>
      </c>
      <c r="F607" s="38" t="s">
        <v>24</v>
      </c>
    </row>
    <row r="608">
      <c r="A608" s="38" t="s">
        <v>157</v>
      </c>
      <c r="B608" s="25" t="s">
        <v>158</v>
      </c>
      <c r="C608" s="39" t="s">
        <v>837</v>
      </c>
      <c r="D608" s="125" t="str">
        <f>VLOOKUP(C608,Locations!$G$4:$H$222,2,false)</f>
        <v>00073 Ametrine Mountain</v>
      </c>
      <c r="E608" s="125" t="s">
        <v>838</v>
      </c>
      <c r="F608" s="38" t="s">
        <v>24</v>
      </c>
    </row>
    <row r="609">
      <c r="A609" s="38" t="s">
        <v>758</v>
      </c>
      <c r="B609" s="25" t="s">
        <v>158</v>
      </c>
      <c r="C609" s="39" t="s">
        <v>837</v>
      </c>
      <c r="D609" s="125" t="str">
        <f>VLOOKUP(C609,Locations!$G$4:$H$222,2,false)</f>
        <v>00073 Ametrine Mountain</v>
      </c>
      <c r="E609" s="125" t="s">
        <v>838</v>
      </c>
      <c r="F609" s="38" t="s">
        <v>24</v>
      </c>
    </row>
    <row r="610">
      <c r="A610" s="38" t="s">
        <v>269</v>
      </c>
      <c r="B610" s="25" t="s">
        <v>600</v>
      </c>
      <c r="C610" s="39" t="s">
        <v>837</v>
      </c>
      <c r="D610" s="125" t="str">
        <f>VLOOKUP(C610,Locations!$G$4:$H$222,2,false)</f>
        <v>00073 Ametrine Mountain</v>
      </c>
      <c r="E610" s="125" t="s">
        <v>838</v>
      </c>
      <c r="F610" s="38" t="s">
        <v>24</v>
      </c>
    </row>
    <row r="611">
      <c r="A611" s="38" t="s">
        <v>836</v>
      </c>
      <c r="B611" s="25" t="s">
        <v>600</v>
      </c>
      <c r="C611" s="39" t="s">
        <v>837</v>
      </c>
      <c r="D611" s="125" t="str">
        <f>VLOOKUP(C611,Locations!$G$4:$H$222,2,false)</f>
        <v>00073 Ametrine Mountain</v>
      </c>
      <c r="E611" s="125" t="s">
        <v>838</v>
      </c>
      <c r="F611" s="38" t="s">
        <v>24</v>
      </c>
    </row>
    <row r="612">
      <c r="A612" s="38" t="s">
        <v>752</v>
      </c>
      <c r="B612" s="25" t="s">
        <v>600</v>
      </c>
      <c r="C612" s="39" t="s">
        <v>837</v>
      </c>
      <c r="D612" s="125" t="str">
        <f>VLOOKUP(C612,Locations!$G$4:$H$222,2,false)</f>
        <v>00073 Ametrine Mountain</v>
      </c>
      <c r="E612" s="125" t="s">
        <v>838</v>
      </c>
      <c r="F612" s="38" t="s">
        <v>24</v>
      </c>
    </row>
    <row r="613">
      <c r="A613" s="38" t="s">
        <v>849</v>
      </c>
      <c r="B613" s="25" t="s">
        <v>938</v>
      </c>
      <c r="C613" s="25" t="s">
        <v>5874</v>
      </c>
      <c r="D613" s="125" t="str">
        <f>VLOOKUP(C613,Locations!$G$4:$H$222,2,false)</f>
        <v>#N/A</v>
      </c>
      <c r="E613" s="125" t="s">
        <v>838</v>
      </c>
      <c r="F613" s="38" t="s">
        <v>24</v>
      </c>
    </row>
    <row r="614">
      <c r="A614" s="38" t="s">
        <v>965</v>
      </c>
      <c r="B614" s="25" t="s">
        <v>938</v>
      </c>
      <c r="C614" s="25" t="s">
        <v>5874</v>
      </c>
      <c r="D614" s="125" t="str">
        <f>VLOOKUP(C614,Locations!$G$4:$H$222,2,false)</f>
        <v>#N/A</v>
      </c>
      <c r="E614" s="125" t="s">
        <v>838</v>
      </c>
      <c r="F614" s="38" t="s">
        <v>24</v>
      </c>
    </row>
    <row r="615">
      <c r="A615" s="38" t="s">
        <v>942</v>
      </c>
      <c r="B615" s="25" t="s">
        <v>938</v>
      </c>
      <c r="C615" s="25" t="s">
        <v>5874</v>
      </c>
      <c r="D615" s="125" t="str">
        <f>VLOOKUP(C615,Locations!$G$4:$H$222,2,false)</f>
        <v>#N/A</v>
      </c>
      <c r="E615" s="125" t="s">
        <v>838</v>
      </c>
      <c r="F615" s="38" t="s">
        <v>24</v>
      </c>
    </row>
    <row r="616">
      <c r="A616" s="38" t="s">
        <v>752</v>
      </c>
      <c r="B616" s="25" t="s">
        <v>938</v>
      </c>
      <c r="C616" s="25" t="s">
        <v>5874</v>
      </c>
      <c r="D616" s="125" t="str">
        <f>VLOOKUP(C616,Locations!$G$4:$H$222,2,false)</f>
        <v>#N/A</v>
      </c>
      <c r="E616" s="125" t="s">
        <v>964</v>
      </c>
      <c r="F616" s="38" t="s">
        <v>24</v>
      </c>
    </row>
    <row r="617">
      <c r="A617" s="38" t="s">
        <v>679</v>
      </c>
      <c r="B617" s="25" t="s">
        <v>938</v>
      </c>
      <c r="C617" s="25" t="s">
        <v>5874</v>
      </c>
      <c r="D617" s="125" t="str">
        <f>VLOOKUP(C617,Locations!$G$4:$H$222,2,false)</f>
        <v>#N/A</v>
      </c>
      <c r="E617" s="125" t="s">
        <v>963</v>
      </c>
      <c r="F617" s="38" t="s">
        <v>24</v>
      </c>
    </row>
    <row r="618">
      <c r="A618" s="38" t="s">
        <v>444</v>
      </c>
      <c r="B618" s="38" t="s">
        <v>165</v>
      </c>
      <c r="C618" s="39" t="s">
        <v>695</v>
      </c>
      <c r="D618" s="125" t="str">
        <f>VLOOKUP(C618,Locations!$G$4:$H$222,2,false)</f>
        <v>00056 Tanzan Mountain</v>
      </c>
      <c r="E618" s="125"/>
      <c r="F618" s="38" t="s">
        <v>24</v>
      </c>
    </row>
    <row r="619">
      <c r="A619" s="38" t="s">
        <v>1121</v>
      </c>
      <c r="B619" s="38" t="s">
        <v>165</v>
      </c>
      <c r="C619" s="39" t="s">
        <v>695</v>
      </c>
      <c r="D619" s="125" t="str">
        <f>VLOOKUP(C619,Locations!$G$4:$H$222,2,false)</f>
        <v>00056 Tanzan Mountain</v>
      </c>
      <c r="E619" s="125"/>
      <c r="F619" s="38" t="s">
        <v>24</v>
      </c>
    </row>
    <row r="620">
      <c r="A620" s="38" t="s">
        <v>704</v>
      </c>
      <c r="B620" s="38" t="s">
        <v>165</v>
      </c>
      <c r="C620" s="39" t="s">
        <v>695</v>
      </c>
      <c r="D620" s="125" t="str">
        <f>VLOOKUP(C620,Locations!$G$4:$H$222,2,false)</f>
        <v>00056 Tanzan Mountain</v>
      </c>
      <c r="E620" s="125"/>
      <c r="F620" s="38" t="s">
        <v>24</v>
      </c>
    </row>
    <row r="621">
      <c r="A621" s="38" t="s">
        <v>702</v>
      </c>
      <c r="B621" s="38" t="s">
        <v>165</v>
      </c>
      <c r="C621" s="39" t="s">
        <v>695</v>
      </c>
      <c r="D621" s="125" t="str">
        <f>VLOOKUP(C621,Locations!$G$4:$H$222,2,false)</f>
        <v>00056 Tanzan Mountain</v>
      </c>
      <c r="E621" s="125"/>
      <c r="F621" s="38" t="s">
        <v>24</v>
      </c>
    </row>
    <row r="622">
      <c r="A622" s="38" t="s">
        <v>396</v>
      </c>
      <c r="B622" s="38" t="s">
        <v>165</v>
      </c>
      <c r="C622" s="39" t="s">
        <v>695</v>
      </c>
      <c r="D622" s="125" t="str">
        <f>VLOOKUP(C622,Locations!$G$4:$H$222,2,false)</f>
        <v>00056 Tanzan Mountain</v>
      </c>
      <c r="E622" s="125"/>
      <c r="F622" s="38" t="s">
        <v>24</v>
      </c>
    </row>
    <row r="623">
      <c r="A623" s="38" t="s">
        <v>701</v>
      </c>
      <c r="B623" s="38" t="s">
        <v>165</v>
      </c>
      <c r="C623" s="39" t="s">
        <v>695</v>
      </c>
      <c r="D623" s="125" t="str">
        <f>VLOOKUP(C623,Locations!$G$4:$H$222,2,false)</f>
        <v>00056 Tanzan Mountain</v>
      </c>
      <c r="E623" s="125"/>
      <c r="F623" s="38" t="s">
        <v>24</v>
      </c>
    </row>
    <row r="624">
      <c r="A624" s="38" t="s">
        <v>373</v>
      </c>
      <c r="B624" s="38" t="s">
        <v>165</v>
      </c>
      <c r="C624" s="39" t="s">
        <v>695</v>
      </c>
      <c r="D624" s="125" t="str">
        <f>VLOOKUP(C624,Locations!$G$4:$H$222,2,false)</f>
        <v>00056 Tanzan Mountain</v>
      </c>
      <c r="E624" s="125"/>
      <c r="F624" s="38" t="s">
        <v>24</v>
      </c>
    </row>
    <row r="625">
      <c r="A625" s="38" t="s">
        <v>1072</v>
      </c>
      <c r="B625" s="38" t="s">
        <v>165</v>
      </c>
      <c r="C625" s="39" t="s">
        <v>695</v>
      </c>
      <c r="D625" s="125" t="str">
        <f>VLOOKUP(C625,Locations!$G$4:$H$222,2,false)</f>
        <v>00056 Tanzan Mountain</v>
      </c>
      <c r="E625" s="125"/>
      <c r="F625" s="38" t="s">
        <v>24</v>
      </c>
    </row>
    <row r="626">
      <c r="A626" s="38" t="s">
        <v>705</v>
      </c>
      <c r="B626" s="38" t="s">
        <v>165</v>
      </c>
      <c r="C626" s="39" t="s">
        <v>695</v>
      </c>
      <c r="D626" s="125" t="str">
        <f>VLOOKUP(C626,Locations!$G$4:$H$222,2,false)</f>
        <v>00056 Tanzan Mountain</v>
      </c>
      <c r="E626" s="125"/>
      <c r="F626" s="38" t="s">
        <v>24</v>
      </c>
    </row>
    <row r="627">
      <c r="A627" s="38" t="s">
        <v>1069</v>
      </c>
      <c r="B627" s="38" t="s">
        <v>165</v>
      </c>
      <c r="C627" s="39" t="s">
        <v>695</v>
      </c>
      <c r="D627" s="125" t="str">
        <f>VLOOKUP(C627,Locations!$G$4:$H$222,2,false)</f>
        <v>00056 Tanzan Mountain</v>
      </c>
      <c r="E627" s="125"/>
      <c r="F627" s="38" t="s">
        <v>24</v>
      </c>
    </row>
    <row r="628">
      <c r="A628" s="38" t="s">
        <v>1125</v>
      </c>
      <c r="B628" s="25" t="s">
        <v>938</v>
      </c>
      <c r="C628" s="25" t="s">
        <v>5874</v>
      </c>
      <c r="D628" s="125" t="str">
        <f>VLOOKUP(C628,Locations!$G$4:$H$222,2,false)</f>
        <v>#N/A</v>
      </c>
      <c r="E628" s="125" t="s">
        <v>5875</v>
      </c>
      <c r="F628" s="38" t="s">
        <v>24</v>
      </c>
    </row>
    <row r="629">
      <c r="A629" s="38" t="s">
        <v>426</v>
      </c>
      <c r="B629" s="38" t="s">
        <v>165</v>
      </c>
      <c r="C629" s="39" t="s">
        <v>753</v>
      </c>
      <c r="D629" s="125" t="str">
        <f>VLOOKUP(C629,Locations!$G$4:$H$222,2,false)</f>
        <v>00068 Celestinine Mountain</v>
      </c>
      <c r="E629" s="125" t="s">
        <v>755</v>
      </c>
      <c r="F629" s="38" t="s">
        <v>24</v>
      </c>
    </row>
    <row r="630">
      <c r="A630" s="38" t="s">
        <v>126</v>
      </c>
      <c r="B630" s="38" t="s">
        <v>165</v>
      </c>
      <c r="C630" s="39" t="s">
        <v>753</v>
      </c>
      <c r="D630" s="125" t="str">
        <f>VLOOKUP(C630,Locations!$G$4:$H$222,2,false)</f>
        <v>00068 Celestinine Mountain</v>
      </c>
      <c r="E630" s="125" t="s">
        <v>755</v>
      </c>
      <c r="F630" s="38" t="s">
        <v>24</v>
      </c>
    </row>
    <row r="631">
      <c r="A631" s="38" t="s">
        <v>510</v>
      </c>
      <c r="B631" s="38" t="s">
        <v>165</v>
      </c>
      <c r="C631" s="39" t="s">
        <v>753</v>
      </c>
      <c r="D631" s="125" t="str">
        <f>VLOOKUP(C631,Locations!$G$4:$H$222,2,false)</f>
        <v>00068 Celestinine Mountain</v>
      </c>
      <c r="E631" s="125" t="s">
        <v>755</v>
      </c>
      <c r="F631" s="38" t="s">
        <v>24</v>
      </c>
    </row>
    <row r="632">
      <c r="A632" s="38" t="s">
        <v>757</v>
      </c>
      <c r="B632" s="38" t="s">
        <v>165</v>
      </c>
      <c r="C632" s="39" t="s">
        <v>753</v>
      </c>
      <c r="D632" s="125" t="str">
        <f>VLOOKUP(C632,Locations!$G$4:$H$222,2,false)</f>
        <v>00068 Celestinine Mountain</v>
      </c>
      <c r="E632" s="125" t="s">
        <v>755</v>
      </c>
      <c r="F632" s="38" t="s">
        <v>24</v>
      </c>
    </row>
    <row r="633">
      <c r="A633" s="38" t="s">
        <v>508</v>
      </c>
      <c r="B633" s="38" t="s">
        <v>165</v>
      </c>
      <c r="C633" s="39" t="s">
        <v>753</v>
      </c>
      <c r="D633" s="125" t="str">
        <f>VLOOKUP(C633,Locations!$G$4:$H$222,2,false)</f>
        <v>00068 Celestinine Mountain</v>
      </c>
      <c r="E633" s="125" t="s">
        <v>755</v>
      </c>
      <c r="F633" s="38" t="s">
        <v>24</v>
      </c>
    </row>
    <row r="634">
      <c r="A634" s="38" t="s">
        <v>756</v>
      </c>
      <c r="B634" s="38" t="s">
        <v>165</v>
      </c>
      <c r="C634" s="39" t="s">
        <v>753</v>
      </c>
      <c r="D634" s="125" t="str">
        <f>VLOOKUP(C634,Locations!$G$4:$H$222,2,false)</f>
        <v>00068 Celestinine Mountain</v>
      </c>
      <c r="E634" s="125" t="s">
        <v>755</v>
      </c>
      <c r="F634" s="38" t="s">
        <v>24</v>
      </c>
    </row>
    <row r="635">
      <c r="A635" s="38" t="s">
        <v>445</v>
      </c>
      <c r="B635" s="38" t="s">
        <v>165</v>
      </c>
      <c r="C635" s="39" t="s">
        <v>753</v>
      </c>
      <c r="D635" s="125" t="str">
        <f>VLOOKUP(C635,Locations!$G$4:$H$222,2,false)</f>
        <v>00068 Celestinine Mountain</v>
      </c>
      <c r="E635" s="125" t="s">
        <v>755</v>
      </c>
      <c r="F635" s="38" t="s">
        <v>24</v>
      </c>
    </row>
    <row r="636">
      <c r="A636" s="38" t="s">
        <v>704</v>
      </c>
      <c r="B636" s="38" t="s">
        <v>165</v>
      </c>
      <c r="C636" s="39" t="s">
        <v>753</v>
      </c>
      <c r="D636" s="125" t="str">
        <f>VLOOKUP(C636,Locations!$G$4:$H$222,2,false)</f>
        <v>00068 Celestinine Mountain</v>
      </c>
      <c r="E636" s="125" t="s">
        <v>755</v>
      </c>
      <c r="F636" s="38" t="s">
        <v>24</v>
      </c>
    </row>
    <row r="637">
      <c r="A637" s="38" t="s">
        <v>115</v>
      </c>
      <c r="B637" s="38" t="s">
        <v>165</v>
      </c>
      <c r="C637" s="39" t="s">
        <v>753</v>
      </c>
      <c r="D637" s="125" t="str">
        <f>VLOOKUP(C637,Locations!$G$4:$H$222,2,false)</f>
        <v>00068 Celestinine Mountain</v>
      </c>
      <c r="E637" s="125" t="s">
        <v>755</v>
      </c>
      <c r="F637" s="38" t="s">
        <v>24</v>
      </c>
    </row>
    <row r="638">
      <c r="A638" s="38" t="s">
        <v>854</v>
      </c>
      <c r="B638" s="38" t="s">
        <v>44</v>
      </c>
      <c r="C638" s="39" t="s">
        <v>753</v>
      </c>
      <c r="D638" s="125" t="str">
        <f>VLOOKUP(C638,Locations!$G$4:$H$222,2,false)</f>
        <v>00068 Celestinine Mountain</v>
      </c>
      <c r="E638" s="125" t="s">
        <v>755</v>
      </c>
      <c r="F638" s="38" t="s">
        <v>24</v>
      </c>
    </row>
    <row r="639">
      <c r="A639" s="38" t="s">
        <v>803</v>
      </c>
      <c r="B639" s="38" t="s">
        <v>44</v>
      </c>
      <c r="C639" s="39" t="s">
        <v>753</v>
      </c>
      <c r="D639" s="125" t="str">
        <f>VLOOKUP(C639,Locations!$G$4:$H$222,2,false)</f>
        <v>00068 Celestinine Mountain</v>
      </c>
      <c r="E639" s="125" t="s">
        <v>755</v>
      </c>
      <c r="F639" s="38" t="s">
        <v>24</v>
      </c>
    </row>
    <row r="640">
      <c r="A640" s="38" t="s">
        <v>853</v>
      </c>
      <c r="B640" s="38" t="s">
        <v>44</v>
      </c>
      <c r="C640" s="39" t="s">
        <v>753</v>
      </c>
      <c r="D640" s="125" t="str">
        <f>VLOOKUP(C640,Locations!$G$4:$H$222,2,false)</f>
        <v>00068 Celestinine Mountain</v>
      </c>
      <c r="E640" s="125" t="s">
        <v>755</v>
      </c>
      <c r="F640" s="38" t="s">
        <v>24</v>
      </c>
    </row>
    <row r="641">
      <c r="A641" s="38" t="s">
        <v>758</v>
      </c>
      <c r="B641" s="38" t="s">
        <v>44</v>
      </c>
      <c r="C641" s="39" t="s">
        <v>753</v>
      </c>
      <c r="D641" s="125" t="str">
        <f>VLOOKUP(C641,Locations!$G$4:$H$222,2,false)</f>
        <v>00068 Celestinine Mountain</v>
      </c>
      <c r="E641" s="125" t="s">
        <v>755</v>
      </c>
      <c r="F641" s="38" t="s">
        <v>24</v>
      </c>
    </row>
    <row r="642">
      <c r="A642" s="38" t="s">
        <v>852</v>
      </c>
      <c r="B642" s="38" t="s">
        <v>44</v>
      </c>
      <c r="C642" s="39" t="s">
        <v>753</v>
      </c>
      <c r="D642" s="125" t="str">
        <f>VLOOKUP(C642,Locations!$G$4:$H$222,2,false)</f>
        <v>00068 Celestinine Mountain</v>
      </c>
      <c r="E642" s="125" t="s">
        <v>755</v>
      </c>
      <c r="F642" s="38" t="s">
        <v>24</v>
      </c>
    </row>
    <row r="643">
      <c r="A643" s="38" t="s">
        <v>157</v>
      </c>
      <c r="B643" s="25" t="s">
        <v>158</v>
      </c>
      <c r="C643" s="39" t="s">
        <v>753</v>
      </c>
      <c r="D643" s="125" t="str">
        <f>VLOOKUP(C643,Locations!$G$4:$H$222,2,false)</f>
        <v>00068 Celestinine Mountain</v>
      </c>
      <c r="E643" s="125" t="s">
        <v>755</v>
      </c>
      <c r="F643" s="38" t="s">
        <v>24</v>
      </c>
    </row>
    <row r="644">
      <c r="A644" s="38" t="s">
        <v>758</v>
      </c>
      <c r="B644" s="25" t="s">
        <v>158</v>
      </c>
      <c r="C644" s="39" t="s">
        <v>753</v>
      </c>
      <c r="D644" s="125" t="str">
        <f>VLOOKUP(C644,Locations!$G$4:$H$222,2,false)</f>
        <v>00068 Celestinine Mountain</v>
      </c>
      <c r="E644" s="125" t="s">
        <v>755</v>
      </c>
      <c r="F644" s="38" t="s">
        <v>24</v>
      </c>
    </row>
    <row r="645">
      <c r="A645" s="38" t="s">
        <v>269</v>
      </c>
      <c r="B645" s="25" t="s">
        <v>600</v>
      </c>
      <c r="C645" s="39" t="s">
        <v>753</v>
      </c>
      <c r="D645" s="125" t="str">
        <f>VLOOKUP(C645,Locations!$G$4:$H$222,2,false)</f>
        <v>00068 Celestinine Mountain</v>
      </c>
      <c r="E645" s="125" t="s">
        <v>755</v>
      </c>
      <c r="F645" s="38" t="s">
        <v>24</v>
      </c>
    </row>
    <row r="646">
      <c r="A646" s="38" t="s">
        <v>266</v>
      </c>
      <c r="B646" s="25" t="s">
        <v>600</v>
      </c>
      <c r="C646" s="39" t="s">
        <v>753</v>
      </c>
      <c r="D646" s="125" t="str">
        <f>VLOOKUP(C646,Locations!$G$4:$H$222,2,false)</f>
        <v>00068 Celestinine Mountain</v>
      </c>
      <c r="E646" s="125" t="s">
        <v>755</v>
      </c>
      <c r="F646" s="38" t="s">
        <v>24</v>
      </c>
    </row>
    <row r="647">
      <c r="A647" s="38" t="s">
        <v>752</v>
      </c>
      <c r="B647" s="25" t="s">
        <v>600</v>
      </c>
      <c r="C647" s="39" t="s">
        <v>753</v>
      </c>
      <c r="D647" s="125" t="str">
        <f>VLOOKUP(C647,Locations!$G$4:$H$222,2,false)</f>
        <v>00068 Celestinine Mountain</v>
      </c>
      <c r="E647" s="125" t="s">
        <v>754</v>
      </c>
      <c r="F647" s="38" t="s">
        <v>24</v>
      </c>
    </row>
    <row r="648">
      <c r="A648" s="38" t="s">
        <v>849</v>
      </c>
      <c r="B648" s="25" t="s">
        <v>938</v>
      </c>
      <c r="C648" s="25" t="s">
        <v>5876</v>
      </c>
      <c r="D648" s="125" t="str">
        <f>VLOOKUP(C648,Locations!$G$4:$H$222,2,false)</f>
        <v>#N/A</v>
      </c>
      <c r="E648" s="125" t="s">
        <v>755</v>
      </c>
      <c r="F648" s="38" t="s">
        <v>24</v>
      </c>
    </row>
    <row r="649">
      <c r="A649" s="38" t="s">
        <v>266</v>
      </c>
      <c r="B649" s="25" t="s">
        <v>938</v>
      </c>
      <c r="C649" s="25" t="s">
        <v>5876</v>
      </c>
      <c r="D649" s="125" t="str">
        <f>VLOOKUP(C649,Locations!$G$4:$H$222,2,false)</f>
        <v>#N/A</v>
      </c>
      <c r="E649" s="125" t="s">
        <v>755</v>
      </c>
      <c r="F649" s="38" t="s">
        <v>24</v>
      </c>
    </row>
    <row r="650">
      <c r="A650" s="38" t="s">
        <v>942</v>
      </c>
      <c r="B650" s="25" t="s">
        <v>938</v>
      </c>
      <c r="C650" s="25" t="s">
        <v>5876</v>
      </c>
      <c r="D650" s="125" t="str">
        <f>VLOOKUP(C650,Locations!$G$4:$H$222,2,false)</f>
        <v>#N/A</v>
      </c>
      <c r="E650" s="125" t="s">
        <v>755</v>
      </c>
      <c r="F650" s="38" t="s">
        <v>24</v>
      </c>
    </row>
    <row r="651">
      <c r="A651" s="38" t="s">
        <v>752</v>
      </c>
      <c r="B651" s="25" t="s">
        <v>938</v>
      </c>
      <c r="C651" s="25" t="s">
        <v>5876</v>
      </c>
      <c r="D651" s="125" t="str">
        <f>VLOOKUP(C651,Locations!$G$4:$H$222,2,false)</f>
        <v>#N/A</v>
      </c>
      <c r="E651" s="125" t="s">
        <v>754</v>
      </c>
      <c r="F651" s="38" t="s">
        <v>24</v>
      </c>
    </row>
    <row r="652">
      <c r="A652" s="38" t="s">
        <v>679</v>
      </c>
      <c r="B652" s="25" t="s">
        <v>938</v>
      </c>
      <c r="C652" s="25" t="s">
        <v>5876</v>
      </c>
      <c r="D652" s="125" t="str">
        <f>VLOOKUP(C652,Locations!$G$4:$H$222,2,false)</f>
        <v>#N/A</v>
      </c>
      <c r="E652" s="125" t="s">
        <v>506</v>
      </c>
      <c r="F652" s="38" t="s">
        <v>24</v>
      </c>
    </row>
    <row r="653">
      <c r="A653" s="38" t="s">
        <v>187</v>
      </c>
      <c r="B653" s="38" t="s">
        <v>165</v>
      </c>
      <c r="C653" s="39" t="s">
        <v>505</v>
      </c>
      <c r="D653" s="125" t="str">
        <f>VLOOKUP(C653,Locations!$G$4:$H$222,2,false)</f>
        <v>00028 Citrine Mountain</v>
      </c>
      <c r="E653" s="125" t="s">
        <v>506</v>
      </c>
      <c r="F653" s="38" t="s">
        <v>24</v>
      </c>
    </row>
    <row r="654">
      <c r="A654" s="38" t="s">
        <v>126</v>
      </c>
      <c r="B654" s="38" t="s">
        <v>165</v>
      </c>
      <c r="C654" s="39" t="s">
        <v>505</v>
      </c>
      <c r="D654" s="125" t="str">
        <f>VLOOKUP(C654,Locations!$G$4:$H$222,2,false)</f>
        <v>00028 Citrine Mountain</v>
      </c>
      <c r="E654" s="125" t="s">
        <v>506</v>
      </c>
      <c r="F654" s="38" t="s">
        <v>24</v>
      </c>
    </row>
    <row r="655">
      <c r="A655" s="38" t="s">
        <v>510</v>
      </c>
      <c r="B655" s="38" t="s">
        <v>165</v>
      </c>
      <c r="C655" s="39" t="s">
        <v>505</v>
      </c>
      <c r="D655" s="125" t="str">
        <f>VLOOKUP(C655,Locations!$G$4:$H$222,2,false)</f>
        <v>00028 Citrine Mountain</v>
      </c>
      <c r="E655" s="125" t="s">
        <v>506</v>
      </c>
      <c r="F655" s="38" t="s">
        <v>24</v>
      </c>
    </row>
    <row r="656">
      <c r="A656" s="38" t="s">
        <v>757</v>
      </c>
      <c r="B656" s="38" t="s">
        <v>165</v>
      </c>
      <c r="C656" s="25" t="s">
        <v>5877</v>
      </c>
      <c r="D656" s="125" t="str">
        <f>VLOOKUP(C656,Locations!$G$4:$H$222,2,false)</f>
        <v>#N/A</v>
      </c>
      <c r="E656" s="125" t="s">
        <v>851</v>
      </c>
      <c r="F656" s="38" t="s">
        <v>24</v>
      </c>
    </row>
    <row r="657">
      <c r="A657" s="38" t="s">
        <v>801</v>
      </c>
      <c r="B657" s="38" t="s">
        <v>165</v>
      </c>
      <c r="C657" s="25" t="s">
        <v>5877</v>
      </c>
      <c r="D657" s="125" t="str">
        <f>VLOOKUP(C657,Locations!$G$4:$H$222,2,false)</f>
        <v>#N/A</v>
      </c>
      <c r="E657" s="125" t="s">
        <v>851</v>
      </c>
      <c r="F657" s="38" t="s">
        <v>24</v>
      </c>
    </row>
    <row r="658">
      <c r="A658" s="38" t="s">
        <v>402</v>
      </c>
      <c r="B658" s="38" t="s">
        <v>165</v>
      </c>
      <c r="C658" s="39" t="s">
        <v>505</v>
      </c>
      <c r="D658" s="125" t="str">
        <f>VLOOKUP(C658,Locations!$G$4:$H$222,2,false)</f>
        <v>00028 Citrine Mountain</v>
      </c>
      <c r="E658" s="125" t="s">
        <v>506</v>
      </c>
      <c r="F658" s="38" t="s">
        <v>24</v>
      </c>
    </row>
    <row r="659">
      <c r="A659" s="38" t="s">
        <v>445</v>
      </c>
      <c r="B659" s="38" t="s">
        <v>165</v>
      </c>
      <c r="C659" s="39" t="s">
        <v>505</v>
      </c>
      <c r="D659" s="125" t="str">
        <f>VLOOKUP(C659,Locations!$G$4:$H$222,2,false)</f>
        <v>00028 Citrine Mountain</v>
      </c>
      <c r="E659" s="125" t="s">
        <v>506</v>
      </c>
      <c r="F659" s="38" t="s">
        <v>24</v>
      </c>
    </row>
    <row r="660">
      <c r="A660" s="38" t="s">
        <v>508</v>
      </c>
      <c r="B660" s="38" t="s">
        <v>165</v>
      </c>
      <c r="C660" s="39" t="s">
        <v>505</v>
      </c>
      <c r="D660" s="125" t="str">
        <f>VLOOKUP(C660,Locations!$G$4:$H$222,2,false)</f>
        <v>00028 Citrine Mountain</v>
      </c>
      <c r="E660" s="125" t="s">
        <v>506</v>
      </c>
      <c r="F660" s="38" t="s">
        <v>24</v>
      </c>
    </row>
    <row r="661">
      <c r="A661" s="38" t="s">
        <v>511</v>
      </c>
      <c r="B661" s="38" t="s">
        <v>165</v>
      </c>
      <c r="C661" s="39" t="s">
        <v>505</v>
      </c>
      <c r="D661" s="125" t="str">
        <f>VLOOKUP(C661,Locations!$G$4:$H$222,2,false)</f>
        <v>00028 Citrine Mountain</v>
      </c>
      <c r="E661" s="125" t="s">
        <v>506</v>
      </c>
      <c r="F661" s="38" t="s">
        <v>24</v>
      </c>
    </row>
    <row r="662">
      <c r="A662" s="38" t="s">
        <v>704</v>
      </c>
      <c r="B662" s="38" t="s">
        <v>165</v>
      </c>
      <c r="C662" s="39" t="s">
        <v>505</v>
      </c>
      <c r="D662" s="125" t="str">
        <f>VLOOKUP(C662,Locations!$G$4:$H$222,2,false)</f>
        <v>00028 Citrine Mountain</v>
      </c>
      <c r="E662" s="125" t="s">
        <v>506</v>
      </c>
      <c r="F662" s="38" t="s">
        <v>24</v>
      </c>
    </row>
    <row r="663">
      <c r="A663" s="38" t="s">
        <v>853</v>
      </c>
      <c r="B663" s="38" t="s">
        <v>44</v>
      </c>
      <c r="C663" s="39" t="s">
        <v>505</v>
      </c>
      <c r="D663" s="125" t="str">
        <f>VLOOKUP(C663,Locations!$G$4:$H$222,2,false)</f>
        <v>00028 Citrine Mountain</v>
      </c>
      <c r="E663" s="125" t="s">
        <v>506</v>
      </c>
      <c r="F663" s="38" t="s">
        <v>24</v>
      </c>
    </row>
    <row r="664">
      <c r="A664" s="38" t="s">
        <v>758</v>
      </c>
      <c r="B664" s="38" t="s">
        <v>44</v>
      </c>
      <c r="C664" s="39" t="s">
        <v>505</v>
      </c>
      <c r="D664" s="125" t="str">
        <f>VLOOKUP(C664,Locations!$G$4:$H$222,2,false)</f>
        <v>00028 Citrine Mountain</v>
      </c>
      <c r="E664" s="125" t="s">
        <v>506</v>
      </c>
      <c r="F664" s="38" t="s">
        <v>24</v>
      </c>
    </row>
    <row r="665">
      <c r="A665" s="38" t="s">
        <v>803</v>
      </c>
      <c r="B665" s="38" t="s">
        <v>44</v>
      </c>
      <c r="C665" s="39" t="s">
        <v>505</v>
      </c>
      <c r="D665" s="125" t="str">
        <f>VLOOKUP(C665,Locations!$G$4:$H$222,2,false)</f>
        <v>00028 Citrine Mountain</v>
      </c>
      <c r="E665" s="125" t="s">
        <v>506</v>
      </c>
      <c r="F665" s="38" t="s">
        <v>24</v>
      </c>
    </row>
    <row r="666">
      <c r="A666" s="38" t="s">
        <v>849</v>
      </c>
      <c r="B666" s="38" t="s">
        <v>44</v>
      </c>
      <c r="C666" s="39" t="s">
        <v>505</v>
      </c>
      <c r="D666" s="125" t="str">
        <f>VLOOKUP(C666,Locations!$G$4:$H$222,2,false)</f>
        <v>00028 Citrine Mountain</v>
      </c>
      <c r="E666" s="125" t="s">
        <v>506</v>
      </c>
      <c r="F666" s="38" t="s">
        <v>24</v>
      </c>
    </row>
    <row r="667">
      <c r="A667" s="38" t="s">
        <v>269</v>
      </c>
      <c r="B667" s="25" t="s">
        <v>158</v>
      </c>
      <c r="C667" s="39" t="s">
        <v>505</v>
      </c>
      <c r="D667" s="125" t="str">
        <f>VLOOKUP(C667,Locations!$G$4:$H$222,2,false)</f>
        <v>00028 Citrine Mountain</v>
      </c>
      <c r="E667" s="125" t="s">
        <v>506</v>
      </c>
      <c r="F667" s="38" t="s">
        <v>24</v>
      </c>
    </row>
    <row r="668">
      <c r="A668" s="38" t="s">
        <v>679</v>
      </c>
      <c r="B668" s="25" t="s">
        <v>158</v>
      </c>
      <c r="C668" s="39" t="s">
        <v>505</v>
      </c>
      <c r="D668" s="125" t="str">
        <f>VLOOKUP(C668,Locations!$G$4:$H$222,2,false)</f>
        <v>00028 Citrine Mountain</v>
      </c>
      <c r="E668" s="125" t="s">
        <v>506</v>
      </c>
      <c r="F668" s="38" t="s">
        <v>24</v>
      </c>
    </row>
    <row r="669">
      <c r="A669" s="38" t="s">
        <v>269</v>
      </c>
      <c r="B669" s="25" t="s">
        <v>600</v>
      </c>
      <c r="C669" s="39" t="s">
        <v>505</v>
      </c>
      <c r="D669" s="125" t="str">
        <f>VLOOKUP(C669,Locations!$G$4:$H$222,2,false)</f>
        <v>00028 Citrine Mountain</v>
      </c>
      <c r="E669" s="125" t="s">
        <v>506</v>
      </c>
      <c r="F669" s="38" t="s">
        <v>24</v>
      </c>
    </row>
    <row r="670">
      <c r="A670" s="38" t="s">
        <v>266</v>
      </c>
      <c r="B670" s="25" t="s">
        <v>600</v>
      </c>
      <c r="C670" s="39" t="s">
        <v>505</v>
      </c>
      <c r="D670" s="125" t="str">
        <f>VLOOKUP(C670,Locations!$G$4:$H$222,2,false)</f>
        <v>00028 Citrine Mountain</v>
      </c>
      <c r="E670" s="125" t="s">
        <v>506</v>
      </c>
      <c r="F670" s="38" t="s">
        <v>24</v>
      </c>
    </row>
    <row r="671">
      <c r="A671" s="38" t="s">
        <v>849</v>
      </c>
      <c r="B671" s="25" t="s">
        <v>600</v>
      </c>
      <c r="C671" s="39" t="s">
        <v>505</v>
      </c>
      <c r="D671" s="125" t="str">
        <f>VLOOKUP(C671,Locations!$G$4:$H$222,2,false)</f>
        <v>00028 Citrine Mountain</v>
      </c>
      <c r="E671" s="125" t="s">
        <v>506</v>
      </c>
      <c r="F671" s="38" t="s">
        <v>24</v>
      </c>
    </row>
    <row r="672">
      <c r="A672" s="38" t="s">
        <v>849</v>
      </c>
      <c r="B672" s="25" t="s">
        <v>938</v>
      </c>
      <c r="C672" s="25" t="s">
        <v>5878</v>
      </c>
      <c r="D672" s="125" t="str">
        <f>VLOOKUP(C672,Locations!$G$4:$H$222,2,false)</f>
        <v>#N/A</v>
      </c>
      <c r="E672" s="125" t="s">
        <v>506</v>
      </c>
      <c r="F672" s="38" t="s">
        <v>24</v>
      </c>
    </row>
    <row r="673">
      <c r="A673" s="38" t="s">
        <v>266</v>
      </c>
      <c r="B673" s="25" t="s">
        <v>938</v>
      </c>
      <c r="C673" s="25" t="s">
        <v>5878</v>
      </c>
      <c r="D673" s="125" t="str">
        <f>VLOOKUP(C673,Locations!$G$4:$H$222,2,false)</f>
        <v>#N/A</v>
      </c>
      <c r="E673" s="125" t="s">
        <v>506</v>
      </c>
      <c r="F673" s="38" t="s">
        <v>24</v>
      </c>
    </row>
    <row r="674">
      <c r="A674" s="38" t="s">
        <v>942</v>
      </c>
      <c r="B674" s="25" t="s">
        <v>938</v>
      </c>
      <c r="C674" s="25" t="s">
        <v>5878</v>
      </c>
      <c r="D674" s="125" t="str">
        <f>VLOOKUP(C674,Locations!$G$4:$H$222,2,false)</f>
        <v>#N/A</v>
      </c>
      <c r="E674" s="125" t="s">
        <v>506</v>
      </c>
      <c r="F674" s="38" t="s">
        <v>24</v>
      </c>
    </row>
    <row r="675">
      <c r="A675" s="38" t="s">
        <v>752</v>
      </c>
      <c r="B675" s="25" t="s">
        <v>938</v>
      </c>
      <c r="C675" s="25" t="s">
        <v>5878</v>
      </c>
      <c r="D675" s="125" t="str">
        <f>VLOOKUP(C675,Locations!$G$4:$H$222,2,false)</f>
        <v>#N/A</v>
      </c>
      <c r="E675" s="125" t="s">
        <v>506</v>
      </c>
      <c r="F675" s="38" t="s">
        <v>24</v>
      </c>
    </row>
    <row r="676">
      <c r="A676" s="38" t="s">
        <v>263</v>
      </c>
      <c r="B676" s="38" t="s">
        <v>96</v>
      </c>
      <c r="C676" s="39" t="s">
        <v>837</v>
      </c>
      <c r="D676" s="125" t="str">
        <f>VLOOKUP(C676,Locations!$G$4:$H$222,2,false)</f>
        <v>00073 Ametrine Mountain</v>
      </c>
      <c r="E676" s="125" t="s">
        <v>877</v>
      </c>
      <c r="F676" s="38" t="s">
        <v>24</v>
      </c>
    </row>
    <row r="677">
      <c r="A677" s="38" t="s">
        <v>388</v>
      </c>
      <c r="B677" s="38" t="s">
        <v>96</v>
      </c>
      <c r="C677" s="39" t="s">
        <v>837</v>
      </c>
      <c r="D677" s="125" t="str">
        <f>VLOOKUP(C677,Locations!$G$4:$H$222,2,false)</f>
        <v>00073 Ametrine Mountain</v>
      </c>
      <c r="E677" s="125" t="s">
        <v>877</v>
      </c>
      <c r="F677" s="38" t="s">
        <v>24</v>
      </c>
    </row>
    <row r="678">
      <c r="A678" s="38" t="s">
        <v>880</v>
      </c>
      <c r="B678" s="38" t="s">
        <v>96</v>
      </c>
      <c r="C678" s="39" t="s">
        <v>837</v>
      </c>
      <c r="D678" s="125" t="str">
        <f>VLOOKUP(C678,Locations!$G$4:$H$222,2,false)</f>
        <v>00073 Ametrine Mountain</v>
      </c>
      <c r="E678" s="125" t="s">
        <v>877</v>
      </c>
      <c r="F678" s="38" t="s">
        <v>24</v>
      </c>
    </row>
    <row r="679">
      <c r="A679" s="38" t="s">
        <v>881</v>
      </c>
      <c r="B679" s="38" t="s">
        <v>96</v>
      </c>
      <c r="C679" s="39" t="s">
        <v>837</v>
      </c>
      <c r="D679" s="125" t="str">
        <f>VLOOKUP(C679,Locations!$G$4:$H$222,2,false)</f>
        <v>00073 Ametrine Mountain</v>
      </c>
      <c r="E679" s="125" t="s">
        <v>877</v>
      </c>
      <c r="F679" s="38" t="s">
        <v>24</v>
      </c>
    </row>
    <row r="680">
      <c r="A680" s="38" t="s">
        <v>917</v>
      </c>
      <c r="B680" s="25" t="s">
        <v>600</v>
      </c>
      <c r="C680" s="39" t="s">
        <v>753</v>
      </c>
      <c r="D680" s="125" t="str">
        <f>VLOOKUP(C680,Locations!$G$4:$H$222,2,false)</f>
        <v>00068 Celestinine Mountain</v>
      </c>
      <c r="E680" s="125" t="s">
        <v>918</v>
      </c>
      <c r="F680" s="38" t="s">
        <v>24</v>
      </c>
    </row>
    <row r="681">
      <c r="A681" s="38" t="s">
        <v>917</v>
      </c>
      <c r="B681" s="25" t="s">
        <v>938</v>
      </c>
      <c r="C681" s="25" t="s">
        <v>5876</v>
      </c>
      <c r="D681" s="125" t="str">
        <f>VLOOKUP(C681,Locations!$G$4:$H$222,2,false)</f>
        <v>#N/A</v>
      </c>
      <c r="E681" s="125" t="s">
        <v>918</v>
      </c>
      <c r="F681" s="38" t="s">
        <v>24</v>
      </c>
    </row>
    <row r="682">
      <c r="A682" s="38" t="s">
        <v>263</v>
      </c>
      <c r="B682" s="38" t="s">
        <v>96</v>
      </c>
      <c r="C682" s="39" t="s">
        <v>753</v>
      </c>
      <c r="D682" s="125" t="str">
        <f>VLOOKUP(C682,Locations!$G$4:$H$222,2,false)</f>
        <v>00068 Celestinine Mountain</v>
      </c>
      <c r="E682" s="125" t="s">
        <v>877</v>
      </c>
      <c r="F682" s="38" t="s">
        <v>24</v>
      </c>
    </row>
    <row r="683">
      <c r="A683" s="38" t="s">
        <v>388</v>
      </c>
      <c r="B683" s="38" t="s">
        <v>96</v>
      </c>
      <c r="C683" s="39" t="s">
        <v>753</v>
      </c>
      <c r="D683" s="125" t="str">
        <f>VLOOKUP(C683,Locations!$G$4:$H$222,2,false)</f>
        <v>00068 Celestinine Mountain</v>
      </c>
      <c r="E683" s="125" t="s">
        <v>877</v>
      </c>
      <c r="F683" s="38" t="s">
        <v>24</v>
      </c>
    </row>
    <row r="684">
      <c r="A684" s="38" t="s">
        <v>880</v>
      </c>
      <c r="B684" s="38" t="s">
        <v>96</v>
      </c>
      <c r="C684" s="39" t="s">
        <v>753</v>
      </c>
      <c r="D684" s="125" t="str">
        <f>VLOOKUP(C684,Locations!$G$4:$H$222,2,false)</f>
        <v>00068 Celestinine Mountain</v>
      </c>
      <c r="E684" s="125" t="s">
        <v>877</v>
      </c>
      <c r="F684" s="38" t="s">
        <v>24</v>
      </c>
    </row>
    <row r="685">
      <c r="A685" s="38" t="s">
        <v>881</v>
      </c>
      <c r="B685" s="38" t="s">
        <v>96</v>
      </c>
      <c r="C685" s="39" t="s">
        <v>753</v>
      </c>
      <c r="D685" s="125" t="str">
        <f>VLOOKUP(C685,Locations!$G$4:$H$222,2,false)</f>
        <v>00068 Celestinine Mountain</v>
      </c>
      <c r="E685" s="125" t="s">
        <v>877</v>
      </c>
      <c r="F685" s="38" t="s">
        <v>24</v>
      </c>
    </row>
    <row r="686">
      <c r="A686" s="38" t="s">
        <v>919</v>
      </c>
      <c r="B686" s="38" t="s">
        <v>96</v>
      </c>
      <c r="C686" s="39" t="s">
        <v>753</v>
      </c>
      <c r="D686" s="125" t="str">
        <f>VLOOKUP(C686,Locations!$G$4:$H$222,2,false)</f>
        <v>00068 Celestinine Mountain</v>
      </c>
      <c r="E686" s="125" t="s">
        <v>920</v>
      </c>
      <c r="F686" s="38" t="s">
        <v>24</v>
      </c>
    </row>
    <row r="687">
      <c r="A687" s="38" t="s">
        <v>919</v>
      </c>
      <c r="B687" s="38" t="s">
        <v>96</v>
      </c>
      <c r="C687" s="39" t="s">
        <v>837</v>
      </c>
      <c r="D687" s="125" t="str">
        <f>VLOOKUP(C687,Locations!$G$4:$H$222,2,false)</f>
        <v>00073 Ametrine Mountain</v>
      </c>
      <c r="E687" s="125" t="s">
        <v>920</v>
      </c>
      <c r="F687" s="38" t="s">
        <v>24</v>
      </c>
    </row>
    <row r="688">
      <c r="A688" s="38" t="s">
        <v>444</v>
      </c>
      <c r="B688" s="38" t="s">
        <v>165</v>
      </c>
      <c r="C688" s="39" t="s">
        <v>859</v>
      </c>
      <c r="D688" s="125" t="str">
        <f>VLOOKUP(C688,Locations!$G$4:$H$222,2,false)</f>
        <v>00075 Route 3</v>
      </c>
      <c r="E688" s="125"/>
      <c r="F688" s="38" t="s">
        <v>24</v>
      </c>
    </row>
    <row r="689">
      <c r="A689" s="38" t="s">
        <v>490</v>
      </c>
      <c r="B689" s="38" t="s">
        <v>165</v>
      </c>
      <c r="C689" s="39" t="s">
        <v>859</v>
      </c>
      <c r="D689" s="125" t="str">
        <f>VLOOKUP(C689,Locations!$G$4:$H$222,2,false)</f>
        <v>00075 Route 3</v>
      </c>
      <c r="E689" s="125"/>
      <c r="F689" s="38" t="s">
        <v>24</v>
      </c>
    </row>
    <row r="690">
      <c r="A690" s="38" t="s">
        <v>829</v>
      </c>
      <c r="B690" s="38" t="s">
        <v>165</v>
      </c>
      <c r="C690" s="39" t="s">
        <v>859</v>
      </c>
      <c r="D690" s="125" t="str">
        <f>VLOOKUP(C690,Locations!$G$4:$H$222,2,false)</f>
        <v>00075 Route 3</v>
      </c>
      <c r="E690" s="125"/>
      <c r="F690" s="38" t="s">
        <v>24</v>
      </c>
    </row>
    <row r="691">
      <c r="A691" s="38" t="s">
        <v>732</v>
      </c>
      <c r="B691" s="38" t="s">
        <v>165</v>
      </c>
      <c r="C691" s="39" t="s">
        <v>859</v>
      </c>
      <c r="D691" s="125" t="str">
        <f>VLOOKUP(C691,Locations!$G$4:$H$222,2,false)</f>
        <v>00075 Route 3</v>
      </c>
      <c r="E691" s="125"/>
      <c r="F691" s="38" t="s">
        <v>24</v>
      </c>
    </row>
    <row r="692">
      <c r="A692" s="38" t="s">
        <v>861</v>
      </c>
      <c r="B692" s="38" t="s">
        <v>165</v>
      </c>
      <c r="C692" s="39" t="s">
        <v>859</v>
      </c>
      <c r="D692" s="125" t="str">
        <f>VLOOKUP(C692,Locations!$G$4:$H$222,2,false)</f>
        <v>00075 Route 3</v>
      </c>
      <c r="E692" s="125"/>
      <c r="F692" s="38" t="s">
        <v>24</v>
      </c>
    </row>
    <row r="693">
      <c r="A693" s="38" t="s">
        <v>757</v>
      </c>
      <c r="B693" s="38" t="s">
        <v>165</v>
      </c>
      <c r="C693" s="39" t="s">
        <v>859</v>
      </c>
      <c r="D693" s="125" t="str">
        <f>VLOOKUP(C693,Locations!$G$4:$H$222,2,false)</f>
        <v>00075 Route 3</v>
      </c>
      <c r="E693" s="125"/>
      <c r="F693" s="38" t="s">
        <v>24</v>
      </c>
    </row>
    <row r="694">
      <c r="A694" s="38" t="s">
        <v>863</v>
      </c>
      <c r="B694" s="38" t="s">
        <v>165</v>
      </c>
      <c r="C694" s="39" t="s">
        <v>859</v>
      </c>
      <c r="D694" s="125" t="str">
        <f>VLOOKUP(C694,Locations!$G$4:$H$222,2,false)</f>
        <v>00075 Route 3</v>
      </c>
      <c r="E694" s="125"/>
      <c r="F694" s="38" t="s">
        <v>24</v>
      </c>
    </row>
    <row r="695">
      <c r="A695" s="38" t="s">
        <v>864</v>
      </c>
      <c r="B695" s="38" t="s">
        <v>165</v>
      </c>
      <c r="C695" s="39" t="s">
        <v>859</v>
      </c>
      <c r="D695" s="125" t="str">
        <f>VLOOKUP(C695,Locations!$G$4:$H$222,2,false)</f>
        <v>00075 Route 3</v>
      </c>
      <c r="E695" s="125"/>
      <c r="F695" s="38" t="s">
        <v>24</v>
      </c>
    </row>
    <row r="696">
      <c r="A696" s="38" t="s">
        <v>157</v>
      </c>
      <c r="B696" s="25" t="s">
        <v>158</v>
      </c>
      <c r="C696" s="39" t="s">
        <v>869</v>
      </c>
      <c r="D696" s="125" t="str">
        <f>VLOOKUP(C696,Locations!$G$4:$H$222,2,false)</f>
        <v>00078 Route 4</v>
      </c>
      <c r="E696" s="125"/>
      <c r="F696" s="38" t="s">
        <v>24</v>
      </c>
    </row>
    <row r="697">
      <c r="A697" s="38" t="s">
        <v>159</v>
      </c>
      <c r="B697" s="25" t="s">
        <v>158</v>
      </c>
      <c r="C697" s="39" t="s">
        <v>869</v>
      </c>
      <c r="D697" s="125" t="str">
        <f>VLOOKUP(C697,Locations!$G$4:$H$222,2,false)</f>
        <v>00078 Route 4</v>
      </c>
      <c r="E697" s="125"/>
      <c r="F697" s="38" t="s">
        <v>24</v>
      </c>
    </row>
    <row r="698">
      <c r="A698" s="38" t="s">
        <v>803</v>
      </c>
      <c r="B698" s="25" t="s">
        <v>600</v>
      </c>
      <c r="C698" s="39" t="s">
        <v>869</v>
      </c>
      <c r="D698" s="125" t="str">
        <f>VLOOKUP(C698,Locations!$G$4:$H$222,2,false)</f>
        <v>00078 Route 4</v>
      </c>
      <c r="E698" s="125"/>
      <c r="F698" s="38" t="s">
        <v>24</v>
      </c>
    </row>
    <row r="699">
      <c r="A699" s="38" t="s">
        <v>758</v>
      </c>
      <c r="B699" s="25" t="s">
        <v>600</v>
      </c>
      <c r="C699" s="39" t="s">
        <v>869</v>
      </c>
      <c r="D699" s="125" t="str">
        <f>VLOOKUP(C699,Locations!$G$4:$H$222,2,false)</f>
        <v>00078 Route 4</v>
      </c>
      <c r="E699" s="125"/>
      <c r="F699" s="38" t="s">
        <v>24</v>
      </c>
    </row>
    <row r="700">
      <c r="A700" s="38" t="s">
        <v>679</v>
      </c>
      <c r="B700" s="25" t="s">
        <v>600</v>
      </c>
      <c r="C700" s="39" t="s">
        <v>869</v>
      </c>
      <c r="D700" s="125" t="str">
        <f>VLOOKUP(C700,Locations!$G$4:$H$222,2,false)</f>
        <v>00078 Route 4</v>
      </c>
      <c r="E700" s="125"/>
      <c r="F700" s="38" t="s">
        <v>24</v>
      </c>
    </row>
    <row r="701">
      <c r="A701" s="38" t="s">
        <v>803</v>
      </c>
      <c r="B701" s="25" t="s">
        <v>938</v>
      </c>
      <c r="C701" s="25" t="s">
        <v>1046</v>
      </c>
      <c r="D701" s="125" t="str">
        <f>VLOOKUP(C701,Locations!$G$4:$H$222,2,false)</f>
        <v>00141 Route 4 - Revisit</v>
      </c>
      <c r="E701" s="125"/>
      <c r="F701" s="38" t="s">
        <v>24</v>
      </c>
    </row>
    <row r="702">
      <c r="A702" s="38" t="s">
        <v>758</v>
      </c>
      <c r="B702" s="25" t="s">
        <v>938</v>
      </c>
      <c r="C702" s="25" t="s">
        <v>1046</v>
      </c>
      <c r="D702" s="125" t="str">
        <f>VLOOKUP(C702,Locations!$G$4:$H$222,2,false)</f>
        <v>00141 Route 4 - Revisit</v>
      </c>
      <c r="E702" s="125"/>
      <c r="F702" s="38" t="s">
        <v>24</v>
      </c>
    </row>
    <row r="703">
      <c r="A703" s="38" t="s">
        <v>679</v>
      </c>
      <c r="B703" s="25" t="s">
        <v>938</v>
      </c>
      <c r="C703" s="25" t="s">
        <v>1046</v>
      </c>
      <c r="D703" s="125" t="str">
        <f>VLOOKUP(C703,Locations!$G$4:$H$222,2,false)</f>
        <v>00141 Route 4 - Revisit</v>
      </c>
      <c r="E703" s="125"/>
      <c r="F703" s="38" t="s">
        <v>24</v>
      </c>
    </row>
    <row r="704">
      <c r="A704" s="38" t="s">
        <v>949</v>
      </c>
      <c r="B704" s="25" t="s">
        <v>938</v>
      </c>
      <c r="C704" s="25" t="s">
        <v>1046</v>
      </c>
      <c r="D704" s="125" t="str">
        <f>VLOOKUP(C704,Locations!$G$4:$H$222,2,false)</f>
        <v>00141 Route 4 - Revisit</v>
      </c>
      <c r="E704" s="125"/>
      <c r="F704" s="38" t="s">
        <v>24</v>
      </c>
    </row>
    <row r="705">
      <c r="A705" s="38" t="s">
        <v>631</v>
      </c>
      <c r="B705" s="25" t="s">
        <v>96</v>
      </c>
      <c r="C705" s="39" t="s">
        <v>869</v>
      </c>
      <c r="D705" s="125" t="str">
        <f>VLOOKUP(C705,Locations!$G$4:$H$222,2,false)</f>
        <v>00078 Route 4</v>
      </c>
      <c r="E705" s="125"/>
      <c r="F705" s="38" t="s">
        <v>24</v>
      </c>
    </row>
    <row r="706">
      <c r="A706" s="38" t="s">
        <v>757</v>
      </c>
      <c r="B706" s="25" t="s">
        <v>96</v>
      </c>
      <c r="C706" s="39" t="s">
        <v>869</v>
      </c>
      <c r="D706" s="125" t="str">
        <f>VLOOKUP(C706,Locations!$G$4:$H$222,2,false)</f>
        <v>00078 Route 4</v>
      </c>
      <c r="E706" s="125"/>
      <c r="F706" s="38" t="s">
        <v>24</v>
      </c>
    </row>
    <row r="707">
      <c r="A707" s="38" t="s">
        <v>293</v>
      </c>
      <c r="B707" s="25" t="s">
        <v>96</v>
      </c>
      <c r="C707" s="39" t="s">
        <v>869</v>
      </c>
      <c r="D707" s="125" t="str">
        <f>VLOOKUP(C707,Locations!$G$4:$H$222,2,false)</f>
        <v>00078 Route 4</v>
      </c>
      <c r="E707" s="125"/>
      <c r="F707" s="38" t="s">
        <v>24</v>
      </c>
    </row>
    <row r="708">
      <c r="A708" s="38" t="s">
        <v>313</v>
      </c>
      <c r="B708" s="25" t="s">
        <v>96</v>
      </c>
      <c r="C708" s="39" t="s">
        <v>869</v>
      </c>
      <c r="D708" s="125" t="str">
        <f>VLOOKUP(C708,Locations!$G$4:$H$222,2,false)</f>
        <v>00078 Route 4</v>
      </c>
      <c r="E708" s="125"/>
      <c r="F708" s="38" t="s">
        <v>97</v>
      </c>
    </row>
    <row r="709">
      <c r="A709" s="38" t="s">
        <v>134</v>
      </c>
      <c r="B709" s="25" t="s">
        <v>96</v>
      </c>
      <c r="C709" s="39" t="s">
        <v>869</v>
      </c>
      <c r="D709" s="125" t="str">
        <f>VLOOKUP(C709,Locations!$G$4:$H$222,2,false)</f>
        <v>00078 Route 4</v>
      </c>
      <c r="E709" s="125"/>
      <c r="F709" s="38" t="s">
        <v>97</v>
      </c>
    </row>
    <row r="710">
      <c r="A710" s="38" t="s">
        <v>871</v>
      </c>
      <c r="B710" s="25" t="s">
        <v>96</v>
      </c>
      <c r="C710" s="39" t="s">
        <v>869</v>
      </c>
      <c r="D710" s="125" t="str">
        <f>VLOOKUP(C710,Locations!$G$4:$H$222,2,false)</f>
        <v>00078 Route 4</v>
      </c>
      <c r="E710" s="125"/>
      <c r="F710" s="38" t="s">
        <v>24</v>
      </c>
    </row>
    <row r="711">
      <c r="A711" s="38" t="s">
        <v>233</v>
      </c>
      <c r="B711" s="25" t="s">
        <v>96</v>
      </c>
      <c r="C711" s="39" t="s">
        <v>869</v>
      </c>
      <c r="D711" s="125" t="str">
        <f>VLOOKUP(C711,Locations!$G$4:$H$222,2,false)</f>
        <v>00078 Route 4</v>
      </c>
      <c r="E711" s="125"/>
      <c r="F711" s="38" t="s">
        <v>97</v>
      </c>
    </row>
    <row r="712">
      <c r="A712" s="38" t="s">
        <v>799</v>
      </c>
      <c r="B712" s="25" t="s">
        <v>96</v>
      </c>
      <c r="C712" s="39" t="s">
        <v>869</v>
      </c>
      <c r="D712" s="125" t="str">
        <f>VLOOKUP(C712,Locations!$G$4:$H$222,2,false)</f>
        <v>00078 Route 4</v>
      </c>
      <c r="E712" s="125"/>
      <c r="F712" s="38" t="s">
        <v>24</v>
      </c>
    </row>
    <row r="713">
      <c r="A713" s="38" t="s">
        <v>870</v>
      </c>
      <c r="B713" s="25" t="s">
        <v>96</v>
      </c>
      <c r="C713" s="39" t="s">
        <v>869</v>
      </c>
      <c r="D713" s="125" t="str">
        <f>VLOOKUP(C713,Locations!$G$4:$H$222,2,false)</f>
        <v>00078 Route 4</v>
      </c>
      <c r="E713" s="125"/>
      <c r="F713" s="38" t="s">
        <v>24</v>
      </c>
    </row>
    <row r="714">
      <c r="A714" s="38" t="s">
        <v>319</v>
      </c>
      <c r="B714" s="25" t="s">
        <v>96</v>
      </c>
      <c r="C714" s="39" t="s">
        <v>869</v>
      </c>
      <c r="D714" s="125" t="str">
        <f>VLOOKUP(C714,Locations!$G$4:$H$222,2,false)</f>
        <v>00078 Route 4</v>
      </c>
      <c r="E714" s="125"/>
      <c r="F714" s="38" t="s">
        <v>213</v>
      </c>
    </row>
    <row r="715">
      <c r="A715" s="38" t="s">
        <v>822</v>
      </c>
      <c r="B715" s="25" t="s">
        <v>96</v>
      </c>
      <c r="C715" s="39" t="s">
        <v>869</v>
      </c>
      <c r="D715" s="125" t="str">
        <f>VLOOKUP(C715,Locations!$G$4:$H$222,2,false)</f>
        <v>00078 Route 4</v>
      </c>
      <c r="E715" s="125"/>
      <c r="F715" s="38" t="s">
        <v>213</v>
      </c>
    </row>
    <row r="716">
      <c r="A716" s="38" t="s">
        <v>401</v>
      </c>
      <c r="B716" s="25" t="s">
        <v>96</v>
      </c>
      <c r="C716" s="39" t="s">
        <v>869</v>
      </c>
      <c r="D716" s="125" t="str">
        <f>VLOOKUP(C716,Locations!$G$4:$H$222,2,false)</f>
        <v>00078 Route 4</v>
      </c>
      <c r="E716" s="125"/>
      <c r="F716" s="38" t="s">
        <v>101</v>
      </c>
    </row>
    <row r="717">
      <c r="A717" s="38" t="s">
        <v>382</v>
      </c>
      <c r="B717" s="25" t="s">
        <v>96</v>
      </c>
      <c r="C717" s="39" t="s">
        <v>869</v>
      </c>
      <c r="D717" s="125" t="str">
        <f>VLOOKUP(C717,Locations!$G$4:$H$222,2,false)</f>
        <v>00078 Route 4</v>
      </c>
      <c r="E717" s="125"/>
      <c r="F717" s="38" t="s">
        <v>101</v>
      </c>
    </row>
    <row r="718">
      <c r="A718" s="38" t="s">
        <v>293</v>
      </c>
      <c r="B718" s="25" t="s">
        <v>96</v>
      </c>
      <c r="C718" s="39" t="s">
        <v>888</v>
      </c>
      <c r="D718" s="125" t="str">
        <f>VLOOKUP(C718,Locations!$G$4:$H$222,2,false)</f>
        <v>00082 Ametrine City</v>
      </c>
      <c r="E718" s="125"/>
      <c r="F718" s="38" t="s">
        <v>24</v>
      </c>
    </row>
    <row r="719">
      <c r="A719" s="38" t="s">
        <v>77</v>
      </c>
      <c r="B719" s="25" t="s">
        <v>96</v>
      </c>
      <c r="C719" s="39" t="s">
        <v>888</v>
      </c>
      <c r="D719" s="125" t="str">
        <f>VLOOKUP(C719,Locations!$G$4:$H$222,2,false)</f>
        <v>00082 Ametrine City</v>
      </c>
      <c r="E719" s="125"/>
      <c r="F719" s="38" t="s">
        <v>24</v>
      </c>
    </row>
    <row r="720">
      <c r="A720" s="38" t="s">
        <v>509</v>
      </c>
      <c r="B720" s="25" t="s">
        <v>96</v>
      </c>
      <c r="C720" s="39" t="s">
        <v>888</v>
      </c>
      <c r="D720" s="125" t="str">
        <f>VLOOKUP(C720,Locations!$G$4:$H$222,2,false)</f>
        <v>00082 Ametrine City</v>
      </c>
      <c r="E720" s="125"/>
      <c r="F720" s="38" t="s">
        <v>24</v>
      </c>
    </row>
    <row r="721">
      <c r="A721" s="38" t="s">
        <v>757</v>
      </c>
      <c r="B721" s="25" t="s">
        <v>96</v>
      </c>
      <c r="C721" s="39" t="s">
        <v>888</v>
      </c>
      <c r="D721" s="125" t="str">
        <f>VLOOKUP(C721,Locations!$G$4:$H$222,2,false)</f>
        <v>00082 Ametrine City</v>
      </c>
      <c r="E721" s="125"/>
      <c r="F721" s="38" t="s">
        <v>24</v>
      </c>
    </row>
    <row r="722">
      <c r="A722" s="38" t="s">
        <v>508</v>
      </c>
      <c r="B722" s="25" t="s">
        <v>96</v>
      </c>
      <c r="C722" s="39" t="s">
        <v>888</v>
      </c>
      <c r="D722" s="125" t="str">
        <f>VLOOKUP(C722,Locations!$G$4:$H$222,2,false)</f>
        <v>00082 Ametrine City</v>
      </c>
      <c r="E722" s="125"/>
      <c r="F722" s="38" t="s">
        <v>24</v>
      </c>
    </row>
    <row r="723">
      <c r="A723" s="38" t="s">
        <v>894</v>
      </c>
      <c r="B723" s="25" t="s">
        <v>96</v>
      </c>
      <c r="C723" s="39" t="s">
        <v>888</v>
      </c>
      <c r="D723" s="125" t="str">
        <f>VLOOKUP(C723,Locations!$G$4:$H$222,2,false)</f>
        <v>00082 Ametrine City</v>
      </c>
      <c r="E723" s="125"/>
      <c r="F723" s="38" t="s">
        <v>24</v>
      </c>
    </row>
    <row r="724">
      <c r="A724" s="38" t="s">
        <v>870</v>
      </c>
      <c r="B724" s="25" t="s">
        <v>96</v>
      </c>
      <c r="C724" s="39" t="s">
        <v>888</v>
      </c>
      <c r="D724" s="125" t="str">
        <f>VLOOKUP(C724,Locations!$G$4:$H$222,2,false)</f>
        <v>00082 Ametrine City</v>
      </c>
      <c r="E724" s="125"/>
      <c r="F724" s="38" t="s">
        <v>97</v>
      </c>
    </row>
    <row r="725">
      <c r="A725" s="38" t="s">
        <v>893</v>
      </c>
      <c r="B725" s="25" t="s">
        <v>96</v>
      </c>
      <c r="C725" s="39" t="s">
        <v>888</v>
      </c>
      <c r="D725" s="125" t="str">
        <f>VLOOKUP(C725,Locations!$G$4:$H$222,2,false)</f>
        <v>00082 Ametrine City</v>
      </c>
      <c r="E725" s="125"/>
      <c r="F725" s="38" t="s">
        <v>97</v>
      </c>
    </row>
    <row r="726">
      <c r="A726" s="38" t="s">
        <v>359</v>
      </c>
      <c r="B726" s="25" t="s">
        <v>96</v>
      </c>
      <c r="C726" s="39" t="s">
        <v>888</v>
      </c>
      <c r="D726" s="125" t="str">
        <f>VLOOKUP(C726,Locations!$G$4:$H$222,2,false)</f>
        <v>00082 Ametrine City</v>
      </c>
      <c r="E726" s="125"/>
      <c r="F726" s="38" t="s">
        <v>24</v>
      </c>
    </row>
    <row r="727">
      <c r="A727" s="38" t="s">
        <v>896</v>
      </c>
      <c r="B727" s="25" t="s">
        <v>96</v>
      </c>
      <c r="C727" s="39" t="s">
        <v>888</v>
      </c>
      <c r="D727" s="125" t="str">
        <f>VLOOKUP(C727,Locations!$G$4:$H$222,2,false)</f>
        <v>00082 Ametrine City</v>
      </c>
      <c r="E727" s="125"/>
      <c r="F727" s="38" t="s">
        <v>24</v>
      </c>
    </row>
    <row r="728">
      <c r="A728" s="38" t="s">
        <v>822</v>
      </c>
      <c r="B728" s="25" t="s">
        <v>96</v>
      </c>
      <c r="C728" s="39" t="s">
        <v>888</v>
      </c>
      <c r="D728" s="125" t="str">
        <f>VLOOKUP(C728,Locations!$G$4:$H$222,2,false)</f>
        <v>00082 Ametrine City</v>
      </c>
      <c r="E728" s="125"/>
      <c r="F728" s="38" t="s">
        <v>213</v>
      </c>
    </row>
    <row r="729">
      <c r="A729" s="38" t="s">
        <v>401</v>
      </c>
      <c r="B729" s="25" t="s">
        <v>96</v>
      </c>
      <c r="C729" s="39" t="s">
        <v>888</v>
      </c>
      <c r="D729" s="125" t="str">
        <f>VLOOKUP(C729,Locations!$G$4:$H$222,2,false)</f>
        <v>00082 Ametrine City</v>
      </c>
      <c r="E729" s="125"/>
      <c r="F729" s="38" t="s">
        <v>101</v>
      </c>
    </row>
    <row r="730">
      <c r="A730" s="38" t="s">
        <v>582</v>
      </c>
      <c r="B730" s="38" t="s">
        <v>165</v>
      </c>
      <c r="C730" s="25" t="s">
        <v>897</v>
      </c>
      <c r="D730" s="125" t="str">
        <f>VLOOKUP(C730,Locations!$G$4:$H$222,2,false)</f>
        <v>00084 Glitch City - Mt Moon</v>
      </c>
      <c r="E730" s="125"/>
      <c r="F730" s="38" t="s">
        <v>24</v>
      </c>
    </row>
    <row r="731">
      <c r="A731" s="38" t="s">
        <v>442</v>
      </c>
      <c r="B731" s="38" t="s">
        <v>165</v>
      </c>
      <c r="C731" s="25" t="s">
        <v>897</v>
      </c>
      <c r="D731" s="125" t="str">
        <f>VLOOKUP(C731,Locations!$G$4:$H$222,2,false)</f>
        <v>00084 Glitch City - Mt Moon</v>
      </c>
      <c r="E731" s="125"/>
      <c r="F731" s="38" t="s">
        <v>24</v>
      </c>
    </row>
    <row r="732">
      <c r="A732" s="38" t="s">
        <v>352</v>
      </c>
      <c r="B732" s="38" t="s">
        <v>165</v>
      </c>
      <c r="C732" s="25" t="s">
        <v>897</v>
      </c>
      <c r="D732" s="125" t="str">
        <f>VLOOKUP(C732,Locations!$G$4:$H$222,2,false)</f>
        <v>00084 Glitch City - Mt Moon</v>
      </c>
      <c r="E732" s="125"/>
      <c r="F732" s="38" t="s">
        <v>24</v>
      </c>
    </row>
    <row r="733">
      <c r="A733" s="38" t="s">
        <v>815</v>
      </c>
      <c r="B733" s="38" t="s">
        <v>165</v>
      </c>
      <c r="C733" s="25" t="s">
        <v>897</v>
      </c>
      <c r="D733" s="125" t="str">
        <f>VLOOKUP(C733,Locations!$G$4:$H$222,2,false)</f>
        <v>00084 Glitch City - Mt Moon</v>
      </c>
      <c r="E733" s="125"/>
      <c r="F733" s="38" t="s">
        <v>24</v>
      </c>
    </row>
    <row r="734">
      <c r="A734" s="38" t="s">
        <v>161</v>
      </c>
      <c r="B734" s="38" t="s">
        <v>96</v>
      </c>
      <c r="C734" s="25" t="s">
        <v>899</v>
      </c>
      <c r="D734" s="125" t="str">
        <f>VLOOKUP(C734,Locations!$G$4:$H$222,2,false)</f>
        <v>00086 Glitch City - Byxbysion Wasteland</v>
      </c>
      <c r="E734" s="125"/>
      <c r="F734" s="38" t="s">
        <v>24</v>
      </c>
    </row>
    <row r="735">
      <c r="A735" s="38" t="s">
        <v>582</v>
      </c>
      <c r="B735" s="38" t="s">
        <v>96</v>
      </c>
      <c r="C735" s="25" t="s">
        <v>899</v>
      </c>
      <c r="D735" s="125" t="str">
        <f>VLOOKUP(C735,Locations!$G$4:$H$222,2,false)</f>
        <v>00086 Glitch City - Byxbysion Wasteland</v>
      </c>
      <c r="E735" s="125"/>
      <c r="F735" s="38" t="s">
        <v>24</v>
      </c>
    </row>
    <row r="736">
      <c r="A736" s="38" t="s">
        <v>235</v>
      </c>
      <c r="B736" s="38" t="s">
        <v>96</v>
      </c>
      <c r="C736" s="25" t="s">
        <v>899</v>
      </c>
      <c r="D736" s="125" t="str">
        <f>VLOOKUP(C736,Locations!$G$4:$H$222,2,false)</f>
        <v>00086 Glitch City - Byxbysion Wasteland</v>
      </c>
      <c r="E736" s="125"/>
      <c r="F736" s="38" t="s">
        <v>24</v>
      </c>
    </row>
    <row r="737">
      <c r="A737" s="38" t="s">
        <v>900</v>
      </c>
      <c r="B737" s="38" t="s">
        <v>96</v>
      </c>
      <c r="C737" s="25" t="s">
        <v>899</v>
      </c>
      <c r="D737" s="125" t="str">
        <f>VLOOKUP(C737,Locations!$G$4:$H$222,2,false)</f>
        <v>00086 Glitch City - Byxbysion Wasteland</v>
      </c>
      <c r="E737" s="125"/>
      <c r="F737" s="38" t="s">
        <v>24</v>
      </c>
    </row>
    <row r="738">
      <c r="A738" s="38" t="s">
        <v>751</v>
      </c>
      <c r="B738" s="38" t="s">
        <v>96</v>
      </c>
      <c r="C738" s="25" t="s">
        <v>899</v>
      </c>
      <c r="D738" s="125" t="str">
        <f>VLOOKUP(C738,Locations!$G$4:$H$222,2,false)</f>
        <v>00086 Glitch City - Byxbysion Wasteland</v>
      </c>
      <c r="E738" s="125"/>
      <c r="F738" s="38" t="s">
        <v>24</v>
      </c>
    </row>
    <row r="739">
      <c r="A739" s="38" t="s">
        <v>188</v>
      </c>
      <c r="B739" s="38" t="s">
        <v>96</v>
      </c>
      <c r="C739" s="25" t="s">
        <v>901</v>
      </c>
      <c r="D739" s="125" t="str">
        <f>VLOOKUP(C739,Locations!$G$4:$H$222,2,false)</f>
        <v>00087 Glitch City - Citae Astrae</v>
      </c>
      <c r="E739" s="125"/>
      <c r="F739" s="38" t="s">
        <v>24</v>
      </c>
    </row>
    <row r="740">
      <c r="A740" s="38" t="s">
        <v>194</v>
      </c>
      <c r="B740" s="38" t="s">
        <v>165</v>
      </c>
      <c r="C740" s="25" t="s">
        <v>902</v>
      </c>
      <c r="D740" s="125" t="str">
        <f>VLOOKUP(C740,Locations!$G$4:$H$222,2,false)</f>
        <v>00088 Glitch City - Victory Road</v>
      </c>
      <c r="E740" s="125"/>
      <c r="F740" s="38" t="s">
        <v>24</v>
      </c>
    </row>
    <row r="741">
      <c r="A741" s="38" t="s">
        <v>903</v>
      </c>
      <c r="B741" s="38" t="s">
        <v>165</v>
      </c>
      <c r="C741" s="25" t="s">
        <v>902</v>
      </c>
      <c r="D741" s="125" t="str">
        <f>VLOOKUP(C741,Locations!$G$4:$H$222,2,false)</f>
        <v>00088 Glitch City - Victory Road</v>
      </c>
      <c r="E741" s="125"/>
      <c r="F741" s="38" t="s">
        <v>24</v>
      </c>
    </row>
    <row r="742">
      <c r="A742" s="38" t="s">
        <v>582</v>
      </c>
      <c r="B742" s="38" t="s">
        <v>165</v>
      </c>
      <c r="C742" s="25" t="s">
        <v>902</v>
      </c>
      <c r="D742" s="125" t="str">
        <f>VLOOKUP(C742,Locations!$G$4:$H$222,2,false)</f>
        <v>00088 Glitch City - Victory Road</v>
      </c>
      <c r="E742" s="125"/>
      <c r="F742" s="38" t="s">
        <v>24</v>
      </c>
    </row>
    <row r="743">
      <c r="A743" s="38" t="s">
        <v>442</v>
      </c>
      <c r="B743" s="38" t="s">
        <v>165</v>
      </c>
      <c r="C743" s="25" t="s">
        <v>902</v>
      </c>
      <c r="D743" s="125" t="str">
        <f>VLOOKUP(C743,Locations!$G$4:$H$222,2,false)</f>
        <v>00088 Glitch City - Victory Road</v>
      </c>
      <c r="E743" s="125"/>
      <c r="F743" s="38" t="s">
        <v>24</v>
      </c>
    </row>
    <row r="744">
      <c r="A744" s="38" t="s">
        <v>573</v>
      </c>
      <c r="B744" s="38" t="s">
        <v>165</v>
      </c>
      <c r="C744" s="25" t="s">
        <v>902</v>
      </c>
      <c r="D744" s="125" t="str">
        <f>VLOOKUP(C744,Locations!$G$4:$H$222,2,false)</f>
        <v>00088 Glitch City - Victory Road</v>
      </c>
      <c r="E744" s="125"/>
      <c r="F744" s="38" t="s">
        <v>24</v>
      </c>
    </row>
    <row r="745">
      <c r="A745" s="38" t="s">
        <v>826</v>
      </c>
      <c r="B745" s="38" t="s">
        <v>165</v>
      </c>
      <c r="C745" s="25" t="s">
        <v>902</v>
      </c>
      <c r="D745" s="125" t="str">
        <f>VLOOKUP(C745,Locations!$G$4:$H$222,2,false)</f>
        <v>00088 Glitch City - Victory Road</v>
      </c>
      <c r="E745" s="125"/>
      <c r="F745" s="38" t="s">
        <v>24</v>
      </c>
    </row>
    <row r="746">
      <c r="A746" s="38" t="s">
        <v>900</v>
      </c>
      <c r="B746" s="38" t="s">
        <v>165</v>
      </c>
      <c r="C746" s="25" t="s">
        <v>902</v>
      </c>
      <c r="D746" s="125" t="str">
        <f>VLOOKUP(C746,Locations!$G$4:$H$222,2,false)</f>
        <v>00088 Glitch City - Victory Road</v>
      </c>
      <c r="E746" s="125"/>
      <c r="F746" s="38" t="s">
        <v>24</v>
      </c>
    </row>
    <row r="747">
      <c r="A747" s="38" t="s">
        <v>444</v>
      </c>
      <c r="B747" s="38" t="s">
        <v>165</v>
      </c>
      <c r="C747" s="25" t="s">
        <v>902</v>
      </c>
      <c r="D747" s="125" t="str">
        <f>VLOOKUP(C747,Locations!$G$4:$H$222,2,false)</f>
        <v>00088 Glitch City - Victory Road</v>
      </c>
      <c r="E747" s="125"/>
      <c r="F747" s="38" t="s">
        <v>24</v>
      </c>
    </row>
    <row r="748">
      <c r="A748" s="38" t="s">
        <v>829</v>
      </c>
      <c r="B748" s="38" t="s">
        <v>165</v>
      </c>
      <c r="C748" s="25" t="s">
        <v>904</v>
      </c>
      <c r="D748" s="125" t="str">
        <f>VLOOKUP(C748,Locations!$G$4:$H$222,2,false)</f>
        <v>00089 Glitch City - Cerulean Cave</v>
      </c>
      <c r="E748" s="125"/>
      <c r="F748" s="38" t="s">
        <v>24</v>
      </c>
    </row>
    <row r="749">
      <c r="A749" s="38" t="s">
        <v>766</v>
      </c>
      <c r="B749" s="38" t="s">
        <v>165</v>
      </c>
      <c r="C749" s="25" t="s">
        <v>904</v>
      </c>
      <c r="D749" s="125" t="str">
        <f>VLOOKUP(C749,Locations!$G$4:$H$222,2,false)</f>
        <v>00089 Glitch City - Cerulean Cave</v>
      </c>
      <c r="E749" s="125"/>
      <c r="F749" s="38" t="s">
        <v>24</v>
      </c>
    </row>
    <row r="750">
      <c r="A750" s="38" t="s">
        <v>900</v>
      </c>
      <c r="B750" s="38" t="s">
        <v>165</v>
      </c>
      <c r="C750" s="25" t="s">
        <v>904</v>
      </c>
      <c r="D750" s="125" t="str">
        <f>VLOOKUP(C750,Locations!$G$4:$H$222,2,false)</f>
        <v>00089 Glitch City - Cerulean Cave</v>
      </c>
      <c r="E750" s="125"/>
      <c r="F750" s="38" t="s">
        <v>24</v>
      </c>
    </row>
    <row r="751">
      <c r="A751" s="38" t="s">
        <v>907</v>
      </c>
      <c r="B751" s="38" t="s">
        <v>165</v>
      </c>
      <c r="C751" s="25" t="s">
        <v>904</v>
      </c>
      <c r="D751" s="125" t="str">
        <f>VLOOKUP(C751,Locations!$G$4:$H$222,2,false)</f>
        <v>00089 Glitch City - Cerulean Cave</v>
      </c>
      <c r="E751" s="125"/>
      <c r="F751" s="38" t="s">
        <v>24</v>
      </c>
    </row>
    <row r="752">
      <c r="A752" s="38" t="s">
        <v>575</v>
      </c>
      <c r="B752" s="38" t="s">
        <v>165</v>
      </c>
      <c r="C752" s="25" t="s">
        <v>904</v>
      </c>
      <c r="D752" s="125" t="str">
        <f>VLOOKUP(C752,Locations!$G$4:$H$222,2,false)</f>
        <v>00089 Glitch City - Cerulean Cave</v>
      </c>
      <c r="E752" s="125"/>
      <c r="F752" s="38" t="s">
        <v>24</v>
      </c>
    </row>
    <row r="753">
      <c r="A753" s="38" t="s">
        <v>905</v>
      </c>
      <c r="B753" s="38" t="s">
        <v>165</v>
      </c>
      <c r="C753" s="25" t="s">
        <v>904</v>
      </c>
      <c r="D753" s="125" t="str">
        <f>VLOOKUP(C753,Locations!$G$4:$H$222,2,false)</f>
        <v>00089 Glitch City - Cerulean Cave</v>
      </c>
      <c r="E753" s="125"/>
      <c r="F753" s="38" t="s">
        <v>24</v>
      </c>
    </row>
    <row r="754">
      <c r="A754" s="38" t="s">
        <v>396</v>
      </c>
      <c r="B754" s="38" t="s">
        <v>165</v>
      </c>
      <c r="C754" s="25" t="s">
        <v>904</v>
      </c>
      <c r="D754" s="125" t="str">
        <f>VLOOKUP(C754,Locations!$G$4:$H$222,2,false)</f>
        <v>00089 Glitch City - Cerulean Cave</v>
      </c>
      <c r="E754" s="125"/>
      <c r="F754" s="38" t="s">
        <v>24</v>
      </c>
    </row>
    <row r="755">
      <c r="A755" s="38" t="s">
        <v>906</v>
      </c>
      <c r="B755" s="38" t="s">
        <v>165</v>
      </c>
      <c r="C755" s="25" t="s">
        <v>904</v>
      </c>
      <c r="D755" s="125" t="str">
        <f>VLOOKUP(C755,Locations!$G$4:$H$222,2,false)</f>
        <v>00089 Glitch City - Cerulean Cave</v>
      </c>
      <c r="E755" s="125"/>
      <c r="F755" s="38" t="s">
        <v>24</v>
      </c>
    </row>
    <row r="756">
      <c r="A756" s="38" t="s">
        <v>751</v>
      </c>
      <c r="B756" s="38" t="s">
        <v>165</v>
      </c>
      <c r="C756" s="25" t="s">
        <v>904</v>
      </c>
      <c r="D756" s="125" t="str">
        <f>VLOOKUP(C756,Locations!$G$4:$H$222,2,false)</f>
        <v>00089 Glitch City - Cerulean Cave</v>
      </c>
      <c r="E756" s="125"/>
      <c r="F756" s="38" t="s">
        <v>24</v>
      </c>
    </row>
    <row r="757">
      <c r="A757" s="38" t="s">
        <v>380</v>
      </c>
      <c r="B757" s="25" t="s">
        <v>96</v>
      </c>
      <c r="C757" s="25" t="s">
        <v>5879</v>
      </c>
      <c r="D757" s="125" t="str">
        <f>VLOOKUP(C757,Locations!$G$4:$H$222,2,false)</f>
        <v>#N/A</v>
      </c>
      <c r="E757" s="125"/>
      <c r="F757" s="38" t="s">
        <v>24</v>
      </c>
    </row>
    <row r="758">
      <c r="A758" s="38" t="s">
        <v>144</v>
      </c>
      <c r="B758" s="25" t="s">
        <v>96</v>
      </c>
      <c r="C758" s="25" t="s">
        <v>5879</v>
      </c>
      <c r="D758" s="125" t="str">
        <f>VLOOKUP(C758,Locations!$G$4:$H$222,2,false)</f>
        <v>#N/A</v>
      </c>
      <c r="E758" s="125"/>
      <c r="F758" s="38" t="s">
        <v>145</v>
      </c>
    </row>
    <row r="759">
      <c r="A759" s="38" t="s">
        <v>209</v>
      </c>
      <c r="B759" s="25" t="s">
        <v>96</v>
      </c>
      <c r="C759" s="25" t="s">
        <v>5879</v>
      </c>
      <c r="D759" s="125" t="str">
        <f>VLOOKUP(C759,Locations!$G$4:$H$222,2,false)</f>
        <v>#N/A</v>
      </c>
      <c r="E759" s="125"/>
      <c r="F759" s="38" t="s">
        <v>24</v>
      </c>
    </row>
    <row r="760">
      <c r="A760" s="38" t="s">
        <v>138</v>
      </c>
      <c r="B760" s="25" t="s">
        <v>96</v>
      </c>
      <c r="C760" s="25" t="s">
        <v>5879</v>
      </c>
      <c r="D760" s="125" t="str">
        <f>VLOOKUP(C760,Locations!$G$4:$H$222,2,false)</f>
        <v>#N/A</v>
      </c>
      <c r="E760" s="125"/>
      <c r="F760" s="38" t="s">
        <v>24</v>
      </c>
    </row>
    <row r="761">
      <c r="A761" s="38" t="s">
        <v>630</v>
      </c>
      <c r="B761" s="25" t="s">
        <v>96</v>
      </c>
      <c r="C761" s="25" t="s">
        <v>5879</v>
      </c>
      <c r="D761" s="125" t="str">
        <f>VLOOKUP(C761,Locations!$G$4:$H$222,2,false)</f>
        <v>#N/A</v>
      </c>
      <c r="E761" s="125"/>
      <c r="F761" s="38" t="s">
        <v>24</v>
      </c>
    </row>
    <row r="762">
      <c r="A762" s="38" t="s">
        <v>807</v>
      </c>
      <c r="B762" s="25" t="s">
        <v>96</v>
      </c>
      <c r="C762" s="25" t="s">
        <v>5879</v>
      </c>
      <c r="D762" s="125" t="str">
        <f>VLOOKUP(C762,Locations!$G$4:$H$222,2,false)</f>
        <v>#N/A</v>
      </c>
      <c r="E762" s="125"/>
      <c r="F762" s="38" t="s">
        <v>101</v>
      </c>
    </row>
    <row r="763">
      <c r="A763" s="38" t="s">
        <v>122</v>
      </c>
      <c r="B763" s="38" t="s">
        <v>96</v>
      </c>
      <c r="C763" s="39" t="s">
        <v>927</v>
      </c>
      <c r="D763" s="125" t="str">
        <f>VLOOKUP(C763,Locations!$G$4:$H$222,2,false)</f>
        <v>00093 Water Treatment Center</v>
      </c>
      <c r="E763" s="125"/>
      <c r="F763" s="38" t="s">
        <v>24</v>
      </c>
    </row>
    <row r="764">
      <c r="A764" s="38" t="s">
        <v>161</v>
      </c>
      <c r="B764" s="38" t="s">
        <v>96</v>
      </c>
      <c r="C764" s="39" t="s">
        <v>927</v>
      </c>
      <c r="D764" s="125" t="str">
        <f>VLOOKUP(C764,Locations!$G$4:$H$222,2,false)</f>
        <v>00093 Water Treatment Center</v>
      </c>
      <c r="E764" s="125"/>
      <c r="F764" s="38" t="s">
        <v>24</v>
      </c>
    </row>
    <row r="765">
      <c r="A765" s="38" t="s">
        <v>933</v>
      </c>
      <c r="B765" s="38" t="s">
        <v>96</v>
      </c>
      <c r="C765" s="39" t="s">
        <v>927</v>
      </c>
      <c r="D765" s="125" t="str">
        <f>VLOOKUP(C765,Locations!$G$4:$H$222,2,false)</f>
        <v>00093 Water Treatment Center</v>
      </c>
      <c r="E765" s="125"/>
      <c r="F765" s="38" t="s">
        <v>24</v>
      </c>
    </row>
    <row r="766">
      <c r="A766" s="38" t="s">
        <v>588</v>
      </c>
      <c r="B766" s="38" t="s">
        <v>96</v>
      </c>
      <c r="C766" s="39" t="s">
        <v>927</v>
      </c>
      <c r="D766" s="125" t="str">
        <f>VLOOKUP(C766,Locations!$G$4:$H$222,2,false)</f>
        <v>00093 Water Treatment Center</v>
      </c>
      <c r="E766" s="125"/>
      <c r="F766" s="38" t="s">
        <v>24</v>
      </c>
    </row>
    <row r="767">
      <c r="A767" s="38" t="s">
        <v>122</v>
      </c>
      <c r="B767" s="38" t="s">
        <v>44</v>
      </c>
      <c r="C767" s="39" t="s">
        <v>927</v>
      </c>
      <c r="D767" s="125" t="str">
        <f>VLOOKUP(C767,Locations!$G$4:$H$222,2,false)</f>
        <v>00093 Water Treatment Center</v>
      </c>
      <c r="E767" s="125"/>
      <c r="F767" s="38" t="s">
        <v>24</v>
      </c>
    </row>
    <row r="768">
      <c r="A768" s="38" t="s">
        <v>161</v>
      </c>
      <c r="B768" s="38" t="s">
        <v>44</v>
      </c>
      <c r="C768" s="39" t="s">
        <v>927</v>
      </c>
      <c r="D768" s="125" t="str">
        <f>VLOOKUP(C768,Locations!$G$4:$H$222,2,false)</f>
        <v>00093 Water Treatment Center</v>
      </c>
      <c r="E768" s="125"/>
      <c r="F768" s="38" t="s">
        <v>24</v>
      </c>
    </row>
    <row r="769">
      <c r="A769" s="38" t="s">
        <v>588</v>
      </c>
      <c r="B769" s="38" t="s">
        <v>44</v>
      </c>
      <c r="C769" s="39" t="s">
        <v>927</v>
      </c>
      <c r="D769" s="125" t="str">
        <f>VLOOKUP(C769,Locations!$G$4:$H$222,2,false)</f>
        <v>00093 Water Treatment Center</v>
      </c>
      <c r="E769" s="125"/>
      <c r="F769" s="38" t="s">
        <v>24</v>
      </c>
    </row>
    <row r="770">
      <c r="A770" s="38" t="s">
        <v>933</v>
      </c>
      <c r="B770" s="38" t="s">
        <v>44</v>
      </c>
      <c r="C770" s="39" t="s">
        <v>927</v>
      </c>
      <c r="D770" s="125" t="str">
        <f>VLOOKUP(C770,Locations!$G$4:$H$222,2,false)</f>
        <v>00093 Water Treatment Center</v>
      </c>
      <c r="E770" s="125"/>
      <c r="F770" s="38" t="s">
        <v>24</v>
      </c>
    </row>
    <row r="771">
      <c r="A771" s="38" t="s">
        <v>122</v>
      </c>
      <c r="B771" s="25" t="s">
        <v>158</v>
      </c>
      <c r="C771" s="39" t="s">
        <v>927</v>
      </c>
      <c r="D771" s="125" t="str">
        <f>VLOOKUP(C771,Locations!$G$4:$H$222,2,false)</f>
        <v>00093 Water Treatment Center</v>
      </c>
      <c r="E771" s="125"/>
      <c r="F771" s="38" t="s">
        <v>24</v>
      </c>
    </row>
    <row r="772">
      <c r="A772" s="38" t="s">
        <v>161</v>
      </c>
      <c r="B772" s="25" t="s">
        <v>158</v>
      </c>
      <c r="C772" s="39" t="s">
        <v>927</v>
      </c>
      <c r="D772" s="125" t="str">
        <f>VLOOKUP(C772,Locations!$G$4:$H$222,2,false)</f>
        <v>00093 Water Treatment Center</v>
      </c>
      <c r="E772" s="125"/>
      <c r="F772" s="38" t="s">
        <v>24</v>
      </c>
    </row>
    <row r="773">
      <c r="A773" s="38" t="s">
        <v>122</v>
      </c>
      <c r="B773" s="25" t="s">
        <v>600</v>
      </c>
      <c r="C773" s="39" t="s">
        <v>927</v>
      </c>
      <c r="D773" s="125" t="str">
        <f>VLOOKUP(C773,Locations!$G$4:$H$222,2,false)</f>
        <v>00093 Water Treatment Center</v>
      </c>
      <c r="E773" s="125"/>
      <c r="F773" s="38" t="s">
        <v>24</v>
      </c>
    </row>
    <row r="774">
      <c r="A774" s="38" t="s">
        <v>161</v>
      </c>
      <c r="B774" s="25" t="s">
        <v>600</v>
      </c>
      <c r="C774" s="39" t="s">
        <v>927</v>
      </c>
      <c r="D774" s="125" t="str">
        <f>VLOOKUP(C774,Locations!$G$4:$H$222,2,false)</f>
        <v>00093 Water Treatment Center</v>
      </c>
      <c r="E774" s="125"/>
      <c r="F774" s="38" t="s">
        <v>24</v>
      </c>
    </row>
    <row r="775">
      <c r="A775" s="38" t="s">
        <v>588</v>
      </c>
      <c r="B775" s="25" t="s">
        <v>600</v>
      </c>
      <c r="C775" s="39" t="s">
        <v>927</v>
      </c>
      <c r="D775" s="125" t="str">
        <f>VLOOKUP(C775,Locations!$G$4:$H$222,2,false)</f>
        <v>00093 Water Treatment Center</v>
      </c>
      <c r="E775" s="125"/>
      <c r="F775" s="38" t="s">
        <v>24</v>
      </c>
    </row>
    <row r="776">
      <c r="A776" s="38" t="s">
        <v>933</v>
      </c>
      <c r="B776" s="25" t="s">
        <v>938</v>
      </c>
      <c r="C776" s="25" t="s">
        <v>5880</v>
      </c>
      <c r="D776" s="125" t="str">
        <f>VLOOKUP(C776,Locations!$G$4:$H$222,2,false)</f>
        <v>#N/A</v>
      </c>
      <c r="E776" s="125"/>
      <c r="F776" s="38" t="s">
        <v>24</v>
      </c>
    </row>
    <row r="777">
      <c r="A777" s="38" t="s">
        <v>588</v>
      </c>
      <c r="B777" s="25" t="s">
        <v>938</v>
      </c>
      <c r="C777" s="25" t="s">
        <v>5880</v>
      </c>
      <c r="D777" s="125" t="str">
        <f>VLOOKUP(C777,Locations!$G$4:$H$222,2,false)</f>
        <v>#N/A</v>
      </c>
      <c r="E777" s="125"/>
      <c r="F777" s="38" t="s">
        <v>24</v>
      </c>
    </row>
    <row r="778">
      <c r="A778" s="38" t="s">
        <v>603</v>
      </c>
      <c r="B778" s="25" t="s">
        <v>938</v>
      </c>
      <c r="C778" s="25" t="s">
        <v>5880</v>
      </c>
      <c r="D778" s="125" t="str">
        <f>VLOOKUP(C778,Locations!$G$4:$H$222,2,false)</f>
        <v>#N/A</v>
      </c>
      <c r="E778" s="125"/>
      <c r="F778" s="38" t="s">
        <v>24</v>
      </c>
    </row>
    <row r="779">
      <c r="A779" s="38" t="s">
        <v>966</v>
      </c>
      <c r="B779" s="25" t="s">
        <v>938</v>
      </c>
      <c r="C779" s="25" t="s">
        <v>5880</v>
      </c>
      <c r="D779" s="125" t="str">
        <f>VLOOKUP(C779,Locations!$G$4:$H$222,2,false)</f>
        <v>#N/A</v>
      </c>
      <c r="E779" s="125"/>
      <c r="F779" s="38" t="s">
        <v>24</v>
      </c>
    </row>
    <row r="780">
      <c r="A780" s="38" t="s">
        <v>122</v>
      </c>
      <c r="B780" s="38" t="s">
        <v>96</v>
      </c>
      <c r="C780" s="39" t="s">
        <v>1890</v>
      </c>
      <c r="D780" s="125" t="str">
        <f>VLOOKUP(C780,Locations!$G$4:$H$222,2,false)</f>
        <v>00097 Lapis Water Grid</v>
      </c>
      <c r="E780" s="125"/>
      <c r="F780" s="38" t="s">
        <v>24</v>
      </c>
    </row>
    <row r="781">
      <c r="A781" s="38" t="s">
        <v>161</v>
      </c>
      <c r="B781" s="38" t="s">
        <v>96</v>
      </c>
      <c r="C781" s="39" t="s">
        <v>1890</v>
      </c>
      <c r="D781" s="125" t="str">
        <f>VLOOKUP(C781,Locations!$G$4:$H$222,2,false)</f>
        <v>00097 Lapis Water Grid</v>
      </c>
      <c r="E781" s="125"/>
      <c r="F781" s="38" t="s">
        <v>24</v>
      </c>
    </row>
    <row r="782">
      <c r="A782" s="38" t="s">
        <v>933</v>
      </c>
      <c r="B782" s="38" t="s">
        <v>96</v>
      </c>
      <c r="C782" s="39" t="s">
        <v>1890</v>
      </c>
      <c r="D782" s="125" t="str">
        <f>VLOOKUP(C782,Locations!$G$4:$H$222,2,false)</f>
        <v>00097 Lapis Water Grid</v>
      </c>
      <c r="E782" s="125"/>
      <c r="F782" s="38" t="s">
        <v>24</v>
      </c>
    </row>
    <row r="783">
      <c r="A783" s="38" t="s">
        <v>588</v>
      </c>
      <c r="B783" s="38" t="s">
        <v>96</v>
      </c>
      <c r="C783" s="39" t="s">
        <v>1890</v>
      </c>
      <c r="D783" s="125" t="str">
        <f>VLOOKUP(C783,Locations!$G$4:$H$222,2,false)</f>
        <v>00097 Lapis Water Grid</v>
      </c>
      <c r="E783" s="125"/>
      <c r="F783" s="38" t="s">
        <v>24</v>
      </c>
    </row>
    <row r="784">
      <c r="A784" s="38" t="s">
        <v>122</v>
      </c>
      <c r="B784" s="38" t="s">
        <v>44</v>
      </c>
      <c r="C784" s="39" t="s">
        <v>1890</v>
      </c>
      <c r="D784" s="125" t="str">
        <f>VLOOKUP(C784,Locations!$G$4:$H$222,2,false)</f>
        <v>00097 Lapis Water Grid</v>
      </c>
      <c r="E784" s="125"/>
      <c r="F784" s="38" t="s">
        <v>24</v>
      </c>
    </row>
    <row r="785">
      <c r="A785" s="38" t="s">
        <v>161</v>
      </c>
      <c r="B785" s="38" t="s">
        <v>44</v>
      </c>
      <c r="C785" s="39" t="s">
        <v>1890</v>
      </c>
      <c r="D785" s="125" t="str">
        <f>VLOOKUP(C785,Locations!$G$4:$H$222,2,false)</f>
        <v>00097 Lapis Water Grid</v>
      </c>
      <c r="E785" s="125"/>
      <c r="F785" s="38" t="s">
        <v>24</v>
      </c>
    </row>
    <row r="786">
      <c r="A786" s="38" t="s">
        <v>588</v>
      </c>
      <c r="B786" s="38" t="s">
        <v>44</v>
      </c>
      <c r="C786" s="39" t="s">
        <v>1890</v>
      </c>
      <c r="D786" s="125" t="str">
        <f>VLOOKUP(C786,Locations!$G$4:$H$222,2,false)</f>
        <v>00097 Lapis Water Grid</v>
      </c>
      <c r="E786" s="125"/>
      <c r="F786" s="38" t="s">
        <v>24</v>
      </c>
    </row>
    <row r="787">
      <c r="A787" s="38" t="s">
        <v>933</v>
      </c>
      <c r="B787" s="38" t="s">
        <v>44</v>
      </c>
      <c r="C787" s="39" t="s">
        <v>1890</v>
      </c>
      <c r="D787" s="125" t="str">
        <f>VLOOKUP(C787,Locations!$G$4:$H$222,2,false)</f>
        <v>00097 Lapis Water Grid</v>
      </c>
      <c r="E787" s="125"/>
      <c r="F787" s="38" t="s">
        <v>24</v>
      </c>
    </row>
    <row r="788">
      <c r="A788" s="38" t="s">
        <v>122</v>
      </c>
      <c r="B788" s="25" t="s">
        <v>158</v>
      </c>
      <c r="C788" s="39" t="s">
        <v>1890</v>
      </c>
      <c r="D788" s="125" t="str">
        <f>VLOOKUP(C788,Locations!$G$4:$H$222,2,false)</f>
        <v>00097 Lapis Water Grid</v>
      </c>
      <c r="E788" s="125"/>
      <c r="F788" s="38" t="s">
        <v>24</v>
      </c>
    </row>
    <row r="789">
      <c r="A789" s="38" t="s">
        <v>161</v>
      </c>
      <c r="B789" s="25" t="s">
        <v>158</v>
      </c>
      <c r="C789" s="39" t="s">
        <v>1890</v>
      </c>
      <c r="D789" s="125" t="str">
        <f>VLOOKUP(C789,Locations!$G$4:$H$222,2,false)</f>
        <v>00097 Lapis Water Grid</v>
      </c>
      <c r="E789" s="125"/>
      <c r="F789" s="38" t="s">
        <v>24</v>
      </c>
    </row>
    <row r="790">
      <c r="A790" s="38" t="s">
        <v>122</v>
      </c>
      <c r="B790" s="25" t="s">
        <v>600</v>
      </c>
      <c r="C790" s="39" t="s">
        <v>1890</v>
      </c>
      <c r="D790" s="125" t="str">
        <f>VLOOKUP(C790,Locations!$G$4:$H$222,2,false)</f>
        <v>00097 Lapis Water Grid</v>
      </c>
      <c r="E790" s="125"/>
      <c r="F790" s="38" t="s">
        <v>24</v>
      </c>
    </row>
    <row r="791">
      <c r="A791" s="38" t="s">
        <v>161</v>
      </c>
      <c r="B791" s="25" t="s">
        <v>600</v>
      </c>
      <c r="C791" s="39" t="s">
        <v>1890</v>
      </c>
      <c r="D791" s="125" t="str">
        <f>VLOOKUP(C791,Locations!$G$4:$H$222,2,false)</f>
        <v>00097 Lapis Water Grid</v>
      </c>
      <c r="E791" s="125"/>
      <c r="F791" s="38" t="s">
        <v>24</v>
      </c>
    </row>
    <row r="792">
      <c r="A792" s="38" t="s">
        <v>588</v>
      </c>
      <c r="B792" s="25" t="s">
        <v>600</v>
      </c>
      <c r="C792" s="39" t="s">
        <v>1890</v>
      </c>
      <c r="D792" s="125" t="str">
        <f>VLOOKUP(C792,Locations!$G$4:$H$222,2,false)</f>
        <v>00097 Lapis Water Grid</v>
      </c>
      <c r="E792" s="125"/>
      <c r="F792" s="38" t="s">
        <v>24</v>
      </c>
    </row>
    <row r="793">
      <c r="A793" s="38" t="s">
        <v>933</v>
      </c>
      <c r="B793" s="25" t="s">
        <v>938</v>
      </c>
      <c r="C793" s="25" t="s">
        <v>5881</v>
      </c>
      <c r="D793" s="125" t="str">
        <f>VLOOKUP(C793,Locations!$G$4:$H$222,2,false)</f>
        <v>#N/A</v>
      </c>
      <c r="E793" s="125"/>
      <c r="F793" s="38" t="s">
        <v>24</v>
      </c>
    </row>
    <row r="794">
      <c r="A794" s="38" t="s">
        <v>588</v>
      </c>
      <c r="B794" s="25" t="s">
        <v>938</v>
      </c>
      <c r="C794" s="25" t="s">
        <v>5881</v>
      </c>
      <c r="D794" s="125" t="str">
        <f>VLOOKUP(C794,Locations!$G$4:$H$222,2,false)</f>
        <v>#N/A</v>
      </c>
      <c r="E794" s="125"/>
      <c r="F794" s="38" t="s">
        <v>24</v>
      </c>
    </row>
    <row r="795">
      <c r="A795" s="38" t="s">
        <v>603</v>
      </c>
      <c r="B795" s="25" t="s">
        <v>938</v>
      </c>
      <c r="C795" s="25" t="s">
        <v>5881</v>
      </c>
      <c r="D795" s="125" t="str">
        <f>VLOOKUP(C795,Locations!$G$4:$H$222,2,false)</f>
        <v>#N/A</v>
      </c>
      <c r="E795" s="125"/>
      <c r="F795" s="38" t="s">
        <v>24</v>
      </c>
    </row>
    <row r="796">
      <c r="A796" s="38" t="s">
        <v>966</v>
      </c>
      <c r="B796" s="25" t="s">
        <v>938</v>
      </c>
      <c r="C796" s="25" t="s">
        <v>5881</v>
      </c>
      <c r="D796" s="125" t="str">
        <f>VLOOKUP(C796,Locations!$G$4:$H$222,2,false)</f>
        <v>#N/A</v>
      </c>
      <c r="E796" s="125"/>
      <c r="F796" s="38" t="s">
        <v>24</v>
      </c>
    </row>
    <row r="797">
      <c r="A797" s="38" t="s">
        <v>122</v>
      </c>
      <c r="B797" s="38" t="s">
        <v>96</v>
      </c>
      <c r="C797" s="39" t="s">
        <v>1791</v>
      </c>
      <c r="D797" s="125" t="str">
        <f>VLOOKUP(C797,Locations!$G$4:$H$222,2,false)</f>
        <v>00103 Central Obsidia Water Grid</v>
      </c>
      <c r="E797" s="125"/>
      <c r="F797" s="38" t="s">
        <v>24</v>
      </c>
    </row>
    <row r="798">
      <c r="A798" s="38" t="s">
        <v>161</v>
      </c>
      <c r="B798" s="38" t="s">
        <v>96</v>
      </c>
      <c r="C798" s="39" t="s">
        <v>1791</v>
      </c>
      <c r="D798" s="125" t="str">
        <f>VLOOKUP(C798,Locations!$G$4:$H$222,2,false)</f>
        <v>00103 Central Obsidia Water Grid</v>
      </c>
      <c r="E798" s="125"/>
      <c r="F798" s="38" t="s">
        <v>24</v>
      </c>
    </row>
    <row r="799">
      <c r="A799" s="38" t="s">
        <v>933</v>
      </c>
      <c r="B799" s="38" t="s">
        <v>96</v>
      </c>
      <c r="C799" s="39" t="s">
        <v>1791</v>
      </c>
      <c r="D799" s="125" t="str">
        <f>VLOOKUP(C799,Locations!$G$4:$H$222,2,false)</f>
        <v>00103 Central Obsidia Water Grid</v>
      </c>
      <c r="E799" s="125"/>
      <c r="F799" s="38" t="s">
        <v>24</v>
      </c>
    </row>
    <row r="800">
      <c r="A800" s="38" t="s">
        <v>588</v>
      </c>
      <c r="B800" s="38" t="s">
        <v>96</v>
      </c>
      <c r="C800" s="39" t="s">
        <v>1791</v>
      </c>
      <c r="D800" s="125" t="str">
        <f>VLOOKUP(C800,Locations!$G$4:$H$222,2,false)</f>
        <v>00103 Central Obsidia Water Grid</v>
      </c>
      <c r="E800" s="125"/>
      <c r="F800" s="38" t="s">
        <v>24</v>
      </c>
    </row>
    <row r="801">
      <c r="A801" s="38" t="s">
        <v>122</v>
      </c>
      <c r="B801" s="38" t="s">
        <v>44</v>
      </c>
      <c r="C801" s="39" t="s">
        <v>1791</v>
      </c>
      <c r="D801" s="125" t="str">
        <f>VLOOKUP(C801,Locations!$G$4:$H$222,2,false)</f>
        <v>00103 Central Obsidia Water Grid</v>
      </c>
      <c r="E801" s="125"/>
      <c r="F801" s="38" t="s">
        <v>24</v>
      </c>
    </row>
    <row r="802">
      <c r="A802" s="38" t="s">
        <v>161</v>
      </c>
      <c r="B802" s="38" t="s">
        <v>44</v>
      </c>
      <c r="C802" s="39" t="s">
        <v>1791</v>
      </c>
      <c r="D802" s="125" t="str">
        <f>VLOOKUP(C802,Locations!$G$4:$H$222,2,false)</f>
        <v>00103 Central Obsidia Water Grid</v>
      </c>
      <c r="E802" s="125"/>
      <c r="F802" s="38" t="s">
        <v>24</v>
      </c>
    </row>
    <row r="803">
      <c r="A803" s="38" t="s">
        <v>588</v>
      </c>
      <c r="B803" s="38" t="s">
        <v>44</v>
      </c>
      <c r="C803" s="39" t="s">
        <v>1791</v>
      </c>
      <c r="D803" s="125" t="str">
        <f>VLOOKUP(C803,Locations!$G$4:$H$222,2,false)</f>
        <v>00103 Central Obsidia Water Grid</v>
      </c>
      <c r="E803" s="125"/>
      <c r="F803" s="38" t="s">
        <v>24</v>
      </c>
    </row>
    <row r="804">
      <c r="A804" s="38" t="s">
        <v>933</v>
      </c>
      <c r="B804" s="38" t="s">
        <v>44</v>
      </c>
      <c r="C804" s="39" t="s">
        <v>1791</v>
      </c>
      <c r="D804" s="125" t="str">
        <f>VLOOKUP(C804,Locations!$G$4:$H$222,2,false)</f>
        <v>00103 Central Obsidia Water Grid</v>
      </c>
      <c r="E804" s="125"/>
      <c r="F804" s="38" t="s">
        <v>24</v>
      </c>
    </row>
    <row r="805">
      <c r="A805" s="38" t="s">
        <v>122</v>
      </c>
      <c r="B805" s="25" t="s">
        <v>158</v>
      </c>
      <c r="C805" s="39" t="s">
        <v>1791</v>
      </c>
      <c r="D805" s="125" t="str">
        <f>VLOOKUP(C805,Locations!$G$4:$H$222,2,false)</f>
        <v>00103 Central Obsidia Water Grid</v>
      </c>
      <c r="E805" s="125"/>
      <c r="F805" s="38" t="s">
        <v>24</v>
      </c>
    </row>
    <row r="806">
      <c r="A806" s="38" t="s">
        <v>161</v>
      </c>
      <c r="B806" s="25" t="s">
        <v>158</v>
      </c>
      <c r="C806" s="39" t="s">
        <v>1791</v>
      </c>
      <c r="D806" s="125" t="str">
        <f>VLOOKUP(C806,Locations!$G$4:$H$222,2,false)</f>
        <v>00103 Central Obsidia Water Grid</v>
      </c>
      <c r="E806" s="125"/>
      <c r="F806" s="38" t="s">
        <v>24</v>
      </c>
    </row>
    <row r="807">
      <c r="A807" s="38" t="s">
        <v>122</v>
      </c>
      <c r="B807" s="25" t="s">
        <v>600</v>
      </c>
      <c r="C807" s="39" t="s">
        <v>1791</v>
      </c>
      <c r="D807" s="125" t="str">
        <f>VLOOKUP(C807,Locations!$G$4:$H$222,2,false)</f>
        <v>00103 Central Obsidia Water Grid</v>
      </c>
      <c r="E807" s="125"/>
      <c r="F807" s="38" t="s">
        <v>24</v>
      </c>
    </row>
    <row r="808">
      <c r="A808" s="38" t="s">
        <v>161</v>
      </c>
      <c r="B808" s="25" t="s">
        <v>600</v>
      </c>
      <c r="C808" s="39" t="s">
        <v>1791</v>
      </c>
      <c r="D808" s="125" t="str">
        <f>VLOOKUP(C808,Locations!$G$4:$H$222,2,false)</f>
        <v>00103 Central Obsidia Water Grid</v>
      </c>
      <c r="E808" s="125"/>
      <c r="F808" s="38" t="s">
        <v>24</v>
      </c>
    </row>
    <row r="809">
      <c r="A809" s="38" t="s">
        <v>588</v>
      </c>
      <c r="B809" s="25" t="s">
        <v>600</v>
      </c>
      <c r="C809" s="39" t="s">
        <v>1791</v>
      </c>
      <c r="D809" s="125" t="str">
        <f>VLOOKUP(C809,Locations!$G$4:$H$222,2,false)</f>
        <v>00103 Central Obsidia Water Grid</v>
      </c>
      <c r="E809" s="125"/>
      <c r="F809" s="38" t="s">
        <v>24</v>
      </c>
    </row>
    <row r="810">
      <c r="A810" s="38" t="s">
        <v>933</v>
      </c>
      <c r="B810" s="25" t="s">
        <v>938</v>
      </c>
      <c r="C810" s="25" t="s">
        <v>5882</v>
      </c>
      <c r="D810" s="125" t="str">
        <f>VLOOKUP(C810,Locations!$G$4:$H$222,2,false)</f>
        <v>#N/A</v>
      </c>
      <c r="E810" s="125"/>
      <c r="F810" s="38" t="s">
        <v>24</v>
      </c>
    </row>
    <row r="811">
      <c r="A811" s="38" t="s">
        <v>588</v>
      </c>
      <c r="B811" s="25" t="s">
        <v>938</v>
      </c>
      <c r="C811" s="25" t="s">
        <v>5882</v>
      </c>
      <c r="D811" s="125" t="str">
        <f>VLOOKUP(C811,Locations!$G$4:$H$222,2,false)</f>
        <v>#N/A</v>
      </c>
      <c r="E811" s="125"/>
      <c r="F811" s="38" t="s">
        <v>24</v>
      </c>
    </row>
    <row r="812">
      <c r="A812" s="38" t="s">
        <v>603</v>
      </c>
      <c r="B812" s="25" t="s">
        <v>938</v>
      </c>
      <c r="C812" s="25" t="s">
        <v>5882</v>
      </c>
      <c r="D812" s="125" t="str">
        <f>VLOOKUP(C812,Locations!$G$4:$H$222,2,false)</f>
        <v>#N/A</v>
      </c>
      <c r="E812" s="125"/>
      <c r="F812" s="38" t="s">
        <v>24</v>
      </c>
    </row>
    <row r="813">
      <c r="A813" s="38" t="s">
        <v>966</v>
      </c>
      <c r="B813" s="25" t="s">
        <v>938</v>
      </c>
      <c r="C813" s="25" t="s">
        <v>5882</v>
      </c>
      <c r="D813" s="125" t="str">
        <f>VLOOKUP(C813,Locations!$G$4:$H$222,2,false)</f>
        <v>#N/A</v>
      </c>
      <c r="E813" s="125"/>
      <c r="F813" s="38" t="s">
        <v>24</v>
      </c>
    </row>
    <row r="814">
      <c r="A814" s="38" t="s">
        <v>122</v>
      </c>
      <c r="B814" s="38" t="s">
        <v>96</v>
      </c>
      <c r="C814" s="39" t="s">
        <v>1903</v>
      </c>
      <c r="D814" s="125" t="str">
        <f>VLOOKUP(C814,Locations!$G$4:$H$222,2,false)</f>
        <v>00098 North Obsidia Water Grid</v>
      </c>
      <c r="E814" s="125"/>
      <c r="F814" s="38" t="s">
        <v>24</v>
      </c>
    </row>
    <row r="815">
      <c r="A815" s="38" t="s">
        <v>161</v>
      </c>
      <c r="B815" s="38" t="s">
        <v>96</v>
      </c>
      <c r="C815" s="39" t="s">
        <v>1903</v>
      </c>
      <c r="D815" s="125" t="str">
        <f>VLOOKUP(C815,Locations!$G$4:$H$222,2,false)</f>
        <v>00098 North Obsidia Water Grid</v>
      </c>
      <c r="E815" s="125"/>
      <c r="F815" s="38" t="s">
        <v>24</v>
      </c>
    </row>
    <row r="816">
      <c r="A816" s="38" t="s">
        <v>933</v>
      </c>
      <c r="B816" s="38" t="s">
        <v>96</v>
      </c>
      <c r="C816" s="39" t="s">
        <v>1903</v>
      </c>
      <c r="D816" s="125" t="str">
        <f>VLOOKUP(C816,Locations!$G$4:$H$222,2,false)</f>
        <v>00098 North Obsidia Water Grid</v>
      </c>
      <c r="E816" s="125"/>
      <c r="F816" s="38" t="s">
        <v>24</v>
      </c>
    </row>
    <row r="817">
      <c r="A817" s="38" t="s">
        <v>588</v>
      </c>
      <c r="B817" s="38" t="s">
        <v>96</v>
      </c>
      <c r="C817" s="39" t="s">
        <v>1903</v>
      </c>
      <c r="D817" s="125" t="str">
        <f>VLOOKUP(C817,Locations!$G$4:$H$222,2,false)</f>
        <v>00098 North Obsidia Water Grid</v>
      </c>
      <c r="E817" s="125"/>
      <c r="F817" s="38" t="s">
        <v>24</v>
      </c>
    </row>
    <row r="818">
      <c r="A818" s="38" t="s">
        <v>122</v>
      </c>
      <c r="B818" s="38" t="s">
        <v>44</v>
      </c>
      <c r="C818" s="39" t="s">
        <v>1903</v>
      </c>
      <c r="D818" s="125" t="str">
        <f>VLOOKUP(C818,Locations!$G$4:$H$222,2,false)</f>
        <v>00098 North Obsidia Water Grid</v>
      </c>
      <c r="E818" s="125"/>
      <c r="F818" s="38" t="s">
        <v>24</v>
      </c>
    </row>
    <row r="819">
      <c r="A819" s="38" t="s">
        <v>161</v>
      </c>
      <c r="B819" s="38" t="s">
        <v>44</v>
      </c>
      <c r="C819" s="39" t="s">
        <v>1903</v>
      </c>
      <c r="D819" s="125" t="str">
        <f>VLOOKUP(C819,Locations!$G$4:$H$222,2,false)</f>
        <v>00098 North Obsidia Water Grid</v>
      </c>
      <c r="E819" s="125"/>
      <c r="F819" s="38" t="s">
        <v>24</v>
      </c>
    </row>
    <row r="820">
      <c r="A820" s="38" t="s">
        <v>588</v>
      </c>
      <c r="B820" s="38" t="s">
        <v>44</v>
      </c>
      <c r="C820" s="39" t="s">
        <v>1903</v>
      </c>
      <c r="D820" s="125" t="str">
        <f>VLOOKUP(C820,Locations!$G$4:$H$222,2,false)</f>
        <v>00098 North Obsidia Water Grid</v>
      </c>
      <c r="E820" s="125"/>
      <c r="F820" s="38" t="s">
        <v>24</v>
      </c>
    </row>
    <row r="821">
      <c r="A821" s="38" t="s">
        <v>933</v>
      </c>
      <c r="B821" s="38" t="s">
        <v>44</v>
      </c>
      <c r="C821" s="39" t="s">
        <v>1903</v>
      </c>
      <c r="D821" s="125" t="str">
        <f>VLOOKUP(C821,Locations!$G$4:$H$222,2,false)</f>
        <v>00098 North Obsidia Water Grid</v>
      </c>
      <c r="E821" s="125"/>
      <c r="F821" s="38" t="s">
        <v>24</v>
      </c>
    </row>
    <row r="822">
      <c r="A822" s="38" t="s">
        <v>122</v>
      </c>
      <c r="B822" s="25" t="s">
        <v>158</v>
      </c>
      <c r="C822" s="39" t="s">
        <v>1903</v>
      </c>
      <c r="D822" s="125" t="str">
        <f>VLOOKUP(C822,Locations!$G$4:$H$222,2,false)</f>
        <v>00098 North Obsidia Water Grid</v>
      </c>
      <c r="E822" s="125"/>
      <c r="F822" s="38" t="s">
        <v>24</v>
      </c>
    </row>
    <row r="823">
      <c r="A823" s="38" t="s">
        <v>161</v>
      </c>
      <c r="B823" s="25" t="s">
        <v>158</v>
      </c>
      <c r="C823" s="39" t="s">
        <v>1903</v>
      </c>
      <c r="D823" s="125" t="str">
        <f>VLOOKUP(C823,Locations!$G$4:$H$222,2,false)</f>
        <v>00098 North Obsidia Water Grid</v>
      </c>
      <c r="E823" s="125"/>
      <c r="F823" s="38" t="s">
        <v>24</v>
      </c>
    </row>
    <row r="824">
      <c r="A824" s="38" t="s">
        <v>122</v>
      </c>
      <c r="B824" s="25" t="s">
        <v>600</v>
      </c>
      <c r="C824" s="39" t="s">
        <v>1903</v>
      </c>
      <c r="D824" s="125" t="str">
        <f>VLOOKUP(C824,Locations!$G$4:$H$222,2,false)</f>
        <v>00098 North Obsidia Water Grid</v>
      </c>
      <c r="E824" s="125"/>
      <c r="F824" s="38" t="s">
        <v>24</v>
      </c>
    </row>
    <row r="825">
      <c r="A825" s="38" t="s">
        <v>161</v>
      </c>
      <c r="B825" s="25" t="s">
        <v>600</v>
      </c>
      <c r="C825" s="39" t="s">
        <v>1903</v>
      </c>
      <c r="D825" s="125" t="str">
        <f>VLOOKUP(C825,Locations!$G$4:$H$222,2,false)</f>
        <v>00098 North Obsidia Water Grid</v>
      </c>
      <c r="E825" s="125"/>
      <c r="F825" s="38" t="s">
        <v>24</v>
      </c>
    </row>
    <row r="826">
      <c r="A826" s="38" t="s">
        <v>588</v>
      </c>
      <c r="B826" s="25" t="s">
        <v>600</v>
      </c>
      <c r="C826" s="39" t="s">
        <v>1903</v>
      </c>
      <c r="D826" s="125" t="str">
        <f>VLOOKUP(C826,Locations!$G$4:$H$222,2,false)</f>
        <v>00098 North Obsidia Water Grid</v>
      </c>
      <c r="E826" s="125"/>
      <c r="F826" s="38" t="s">
        <v>24</v>
      </c>
    </row>
    <row r="827">
      <c r="A827" s="38" t="s">
        <v>933</v>
      </c>
      <c r="B827" s="25" t="s">
        <v>938</v>
      </c>
      <c r="C827" s="25" t="s">
        <v>5883</v>
      </c>
      <c r="D827" s="125" t="str">
        <f>VLOOKUP(C827,Locations!$G$4:$H$222,2,false)</f>
        <v>#N/A</v>
      </c>
      <c r="E827" s="125"/>
      <c r="F827" s="38" t="s">
        <v>24</v>
      </c>
    </row>
    <row r="828">
      <c r="A828" s="38" t="s">
        <v>588</v>
      </c>
      <c r="B828" s="25" t="s">
        <v>938</v>
      </c>
      <c r="C828" s="25" t="s">
        <v>5883</v>
      </c>
      <c r="D828" s="125" t="str">
        <f>VLOOKUP(C828,Locations!$G$4:$H$222,2,false)</f>
        <v>#N/A</v>
      </c>
      <c r="E828" s="125"/>
      <c r="F828" s="38" t="s">
        <v>24</v>
      </c>
    </row>
    <row r="829">
      <c r="A829" s="38" t="s">
        <v>603</v>
      </c>
      <c r="B829" s="25" t="s">
        <v>938</v>
      </c>
      <c r="C829" s="25" t="s">
        <v>5883</v>
      </c>
      <c r="D829" s="125" t="str">
        <f>VLOOKUP(C829,Locations!$G$4:$H$222,2,false)</f>
        <v>#N/A</v>
      </c>
      <c r="E829" s="125"/>
      <c r="F829" s="38" t="s">
        <v>24</v>
      </c>
    </row>
    <row r="830">
      <c r="A830" s="38" t="s">
        <v>966</v>
      </c>
      <c r="B830" s="25" t="s">
        <v>938</v>
      </c>
      <c r="C830" s="25" t="s">
        <v>5883</v>
      </c>
      <c r="D830" s="125" t="str">
        <f>VLOOKUP(C830,Locations!$G$4:$H$222,2,false)</f>
        <v>#N/A</v>
      </c>
      <c r="E830" s="125"/>
      <c r="F830" s="38" t="s">
        <v>24</v>
      </c>
    </row>
    <row r="831">
      <c r="A831" s="38" t="s">
        <v>122</v>
      </c>
      <c r="B831" s="38" t="s">
        <v>96</v>
      </c>
      <c r="C831" s="39" t="s">
        <v>1906</v>
      </c>
      <c r="D831" s="125" t="str">
        <f>VLOOKUP(C831,Locations!$G$4:$H$222,2,false)</f>
        <v>00099 Onyx Water Grid</v>
      </c>
      <c r="E831" s="125"/>
      <c r="F831" s="38" t="s">
        <v>24</v>
      </c>
    </row>
    <row r="832">
      <c r="A832" s="38" t="s">
        <v>161</v>
      </c>
      <c r="B832" s="38" t="s">
        <v>96</v>
      </c>
      <c r="C832" s="39" t="s">
        <v>1906</v>
      </c>
      <c r="D832" s="125" t="str">
        <f>VLOOKUP(C832,Locations!$G$4:$H$222,2,false)</f>
        <v>00099 Onyx Water Grid</v>
      </c>
      <c r="E832" s="125"/>
      <c r="F832" s="38" t="s">
        <v>24</v>
      </c>
    </row>
    <row r="833">
      <c r="A833" s="38" t="s">
        <v>933</v>
      </c>
      <c r="B833" s="38" t="s">
        <v>96</v>
      </c>
      <c r="C833" s="39" t="s">
        <v>1906</v>
      </c>
      <c r="D833" s="125" t="str">
        <f>VLOOKUP(C833,Locations!$G$4:$H$222,2,false)</f>
        <v>00099 Onyx Water Grid</v>
      </c>
      <c r="E833" s="125"/>
      <c r="F833" s="38" t="s">
        <v>24</v>
      </c>
    </row>
    <row r="834">
      <c r="A834" s="38" t="s">
        <v>588</v>
      </c>
      <c r="B834" s="38" t="s">
        <v>96</v>
      </c>
      <c r="C834" s="39" t="s">
        <v>1906</v>
      </c>
      <c r="D834" s="125" t="str">
        <f>VLOOKUP(C834,Locations!$G$4:$H$222,2,false)</f>
        <v>00099 Onyx Water Grid</v>
      </c>
      <c r="E834" s="125"/>
      <c r="F834" s="38" t="s">
        <v>24</v>
      </c>
    </row>
    <row r="835">
      <c r="A835" s="38" t="s">
        <v>122</v>
      </c>
      <c r="B835" s="38" t="s">
        <v>44</v>
      </c>
      <c r="C835" s="39" t="s">
        <v>1906</v>
      </c>
      <c r="D835" s="125" t="str">
        <f>VLOOKUP(C835,Locations!$G$4:$H$222,2,false)</f>
        <v>00099 Onyx Water Grid</v>
      </c>
      <c r="E835" s="125"/>
      <c r="F835" s="38" t="s">
        <v>24</v>
      </c>
    </row>
    <row r="836">
      <c r="A836" s="38" t="s">
        <v>161</v>
      </c>
      <c r="B836" s="38" t="s">
        <v>44</v>
      </c>
      <c r="C836" s="39" t="s">
        <v>1906</v>
      </c>
      <c r="D836" s="125" t="str">
        <f>VLOOKUP(C836,Locations!$G$4:$H$222,2,false)</f>
        <v>00099 Onyx Water Grid</v>
      </c>
      <c r="E836" s="125"/>
      <c r="F836" s="38" t="s">
        <v>24</v>
      </c>
    </row>
    <row r="837">
      <c r="A837" s="38" t="s">
        <v>588</v>
      </c>
      <c r="B837" s="38" t="s">
        <v>44</v>
      </c>
      <c r="C837" s="39" t="s">
        <v>1906</v>
      </c>
      <c r="D837" s="125" t="str">
        <f>VLOOKUP(C837,Locations!$G$4:$H$222,2,false)</f>
        <v>00099 Onyx Water Grid</v>
      </c>
      <c r="E837" s="125"/>
      <c r="F837" s="38" t="s">
        <v>24</v>
      </c>
    </row>
    <row r="838">
      <c r="A838" s="38" t="s">
        <v>933</v>
      </c>
      <c r="B838" s="38" t="s">
        <v>44</v>
      </c>
      <c r="C838" s="39" t="s">
        <v>1906</v>
      </c>
      <c r="D838" s="125" t="str">
        <f>VLOOKUP(C838,Locations!$G$4:$H$222,2,false)</f>
        <v>00099 Onyx Water Grid</v>
      </c>
      <c r="E838" s="125"/>
      <c r="F838" s="38" t="s">
        <v>24</v>
      </c>
    </row>
    <row r="839">
      <c r="A839" s="38" t="s">
        <v>122</v>
      </c>
      <c r="B839" s="25" t="s">
        <v>158</v>
      </c>
      <c r="C839" s="39" t="s">
        <v>1906</v>
      </c>
      <c r="D839" s="125" t="str">
        <f>VLOOKUP(C839,Locations!$G$4:$H$222,2,false)</f>
        <v>00099 Onyx Water Grid</v>
      </c>
      <c r="E839" s="125"/>
      <c r="F839" s="38" t="s">
        <v>24</v>
      </c>
    </row>
    <row r="840">
      <c r="A840" s="38" t="s">
        <v>161</v>
      </c>
      <c r="B840" s="25" t="s">
        <v>158</v>
      </c>
      <c r="C840" s="39" t="s">
        <v>1906</v>
      </c>
      <c r="D840" s="125" t="str">
        <f>VLOOKUP(C840,Locations!$G$4:$H$222,2,false)</f>
        <v>00099 Onyx Water Grid</v>
      </c>
      <c r="E840" s="125"/>
      <c r="F840" s="38" t="s">
        <v>24</v>
      </c>
    </row>
    <row r="841">
      <c r="A841" s="38" t="s">
        <v>122</v>
      </c>
      <c r="B841" s="25" t="s">
        <v>600</v>
      </c>
      <c r="C841" s="39" t="s">
        <v>1906</v>
      </c>
      <c r="D841" s="125" t="str">
        <f>VLOOKUP(C841,Locations!$G$4:$H$222,2,false)</f>
        <v>00099 Onyx Water Grid</v>
      </c>
      <c r="E841" s="125"/>
      <c r="F841" s="38" t="s">
        <v>24</v>
      </c>
    </row>
    <row r="842">
      <c r="A842" s="38" t="s">
        <v>161</v>
      </c>
      <c r="B842" s="25" t="s">
        <v>600</v>
      </c>
      <c r="C842" s="39" t="s">
        <v>1906</v>
      </c>
      <c r="D842" s="125" t="str">
        <f>VLOOKUP(C842,Locations!$G$4:$H$222,2,false)</f>
        <v>00099 Onyx Water Grid</v>
      </c>
      <c r="E842" s="125"/>
      <c r="F842" s="38" t="s">
        <v>24</v>
      </c>
    </row>
    <row r="843">
      <c r="A843" s="38" t="s">
        <v>588</v>
      </c>
      <c r="B843" s="25" t="s">
        <v>600</v>
      </c>
      <c r="C843" s="39" t="s">
        <v>1906</v>
      </c>
      <c r="D843" s="125" t="str">
        <f>VLOOKUP(C843,Locations!$G$4:$H$222,2,false)</f>
        <v>00099 Onyx Water Grid</v>
      </c>
      <c r="E843" s="125"/>
      <c r="F843" s="38" t="s">
        <v>24</v>
      </c>
    </row>
    <row r="844">
      <c r="A844" s="38" t="s">
        <v>933</v>
      </c>
      <c r="B844" s="25" t="s">
        <v>938</v>
      </c>
      <c r="C844" s="25" t="s">
        <v>1993</v>
      </c>
      <c r="D844" s="125" t="str">
        <f>VLOOKUP(C844,Locations!$G$4:$H$222,2,false)</f>
        <v>00146 Onyx Water Grid 2</v>
      </c>
      <c r="E844" s="125"/>
      <c r="F844" s="38" t="s">
        <v>24</v>
      </c>
    </row>
    <row r="845">
      <c r="A845" s="38" t="s">
        <v>588</v>
      </c>
      <c r="B845" s="25" t="s">
        <v>938</v>
      </c>
      <c r="C845" s="25" t="s">
        <v>1993</v>
      </c>
      <c r="D845" s="125" t="str">
        <f>VLOOKUP(C845,Locations!$G$4:$H$222,2,false)</f>
        <v>00146 Onyx Water Grid 2</v>
      </c>
      <c r="E845" s="125"/>
      <c r="F845" s="38" t="s">
        <v>24</v>
      </c>
    </row>
    <row r="846">
      <c r="A846" s="38" t="s">
        <v>603</v>
      </c>
      <c r="B846" s="25" t="s">
        <v>938</v>
      </c>
      <c r="C846" s="25" t="s">
        <v>1993</v>
      </c>
      <c r="D846" s="125" t="str">
        <f>VLOOKUP(C846,Locations!$G$4:$H$222,2,false)</f>
        <v>00146 Onyx Water Grid 2</v>
      </c>
      <c r="E846" s="125"/>
      <c r="F846" s="38" t="s">
        <v>24</v>
      </c>
    </row>
    <row r="847">
      <c r="A847" s="38" t="s">
        <v>966</v>
      </c>
      <c r="B847" s="25" t="s">
        <v>938</v>
      </c>
      <c r="C847" s="25" t="s">
        <v>1993</v>
      </c>
      <c r="D847" s="125" t="str">
        <f>VLOOKUP(C847,Locations!$G$4:$H$222,2,false)</f>
        <v>00146 Onyx Water Grid 2</v>
      </c>
      <c r="E847" s="125"/>
      <c r="F847" s="38" t="s">
        <v>24</v>
      </c>
    </row>
    <row r="848">
      <c r="A848" s="38" t="s">
        <v>122</v>
      </c>
      <c r="B848" s="38" t="s">
        <v>96</v>
      </c>
      <c r="C848" s="39" t="s">
        <v>1844</v>
      </c>
      <c r="D848" s="125" t="str">
        <f>VLOOKUP(C848,Locations!$G$4:$H$222,2,false)</f>
        <v>00095 Coral Water Grid</v>
      </c>
      <c r="E848" s="125"/>
      <c r="F848" s="38" t="s">
        <v>24</v>
      </c>
    </row>
    <row r="849">
      <c r="A849" s="38" t="s">
        <v>161</v>
      </c>
      <c r="B849" s="38" t="s">
        <v>96</v>
      </c>
      <c r="C849" s="39" t="s">
        <v>1844</v>
      </c>
      <c r="D849" s="125" t="str">
        <f>VLOOKUP(C849,Locations!$G$4:$H$222,2,false)</f>
        <v>00095 Coral Water Grid</v>
      </c>
      <c r="E849" s="125"/>
      <c r="F849" s="38" t="s">
        <v>24</v>
      </c>
    </row>
    <row r="850">
      <c r="A850" s="38" t="s">
        <v>933</v>
      </c>
      <c r="B850" s="38" t="s">
        <v>96</v>
      </c>
      <c r="C850" s="39" t="s">
        <v>1844</v>
      </c>
      <c r="D850" s="125" t="str">
        <f>VLOOKUP(C850,Locations!$G$4:$H$222,2,false)</f>
        <v>00095 Coral Water Grid</v>
      </c>
      <c r="E850" s="125"/>
      <c r="F850" s="38" t="s">
        <v>24</v>
      </c>
    </row>
    <row r="851">
      <c r="A851" s="38" t="s">
        <v>588</v>
      </c>
      <c r="B851" s="38" t="s">
        <v>96</v>
      </c>
      <c r="C851" s="39" t="s">
        <v>1844</v>
      </c>
      <c r="D851" s="125" t="str">
        <f>VLOOKUP(C851,Locations!$G$4:$H$222,2,false)</f>
        <v>00095 Coral Water Grid</v>
      </c>
      <c r="E851" s="125"/>
      <c r="F851" s="38" t="s">
        <v>24</v>
      </c>
    </row>
    <row r="852">
      <c r="A852" s="38" t="s">
        <v>122</v>
      </c>
      <c r="B852" s="38" t="s">
        <v>44</v>
      </c>
      <c r="C852" s="39" t="s">
        <v>1844</v>
      </c>
      <c r="D852" s="125" t="str">
        <f>VLOOKUP(C852,Locations!$G$4:$H$222,2,false)</f>
        <v>00095 Coral Water Grid</v>
      </c>
      <c r="E852" s="125"/>
      <c r="F852" s="38" t="s">
        <v>24</v>
      </c>
    </row>
    <row r="853">
      <c r="A853" s="38" t="s">
        <v>161</v>
      </c>
      <c r="B853" s="38" t="s">
        <v>44</v>
      </c>
      <c r="C853" s="39" t="s">
        <v>1844</v>
      </c>
      <c r="D853" s="125" t="str">
        <f>VLOOKUP(C853,Locations!$G$4:$H$222,2,false)</f>
        <v>00095 Coral Water Grid</v>
      </c>
      <c r="E853" s="125"/>
      <c r="F853" s="38" t="s">
        <v>24</v>
      </c>
    </row>
    <row r="854">
      <c r="A854" s="38" t="s">
        <v>588</v>
      </c>
      <c r="B854" s="38" t="s">
        <v>44</v>
      </c>
      <c r="C854" s="39" t="s">
        <v>1844</v>
      </c>
      <c r="D854" s="125" t="str">
        <f>VLOOKUP(C854,Locations!$G$4:$H$222,2,false)</f>
        <v>00095 Coral Water Grid</v>
      </c>
      <c r="E854" s="125"/>
      <c r="F854" s="38" t="s">
        <v>24</v>
      </c>
    </row>
    <row r="855">
      <c r="A855" s="38" t="s">
        <v>933</v>
      </c>
      <c r="B855" s="38" t="s">
        <v>44</v>
      </c>
      <c r="C855" s="39" t="s">
        <v>1844</v>
      </c>
      <c r="D855" s="125" t="str">
        <f>VLOOKUP(C855,Locations!$G$4:$H$222,2,false)</f>
        <v>00095 Coral Water Grid</v>
      </c>
      <c r="E855" s="125"/>
      <c r="F855" s="38" t="s">
        <v>24</v>
      </c>
    </row>
    <row r="856">
      <c r="A856" s="38" t="s">
        <v>122</v>
      </c>
      <c r="B856" s="25" t="s">
        <v>158</v>
      </c>
      <c r="C856" s="39" t="s">
        <v>1844</v>
      </c>
      <c r="D856" s="125" t="str">
        <f>VLOOKUP(C856,Locations!$G$4:$H$222,2,false)</f>
        <v>00095 Coral Water Grid</v>
      </c>
      <c r="E856" s="125"/>
      <c r="F856" s="38" t="s">
        <v>24</v>
      </c>
    </row>
    <row r="857">
      <c r="A857" s="38" t="s">
        <v>161</v>
      </c>
      <c r="B857" s="25" t="s">
        <v>158</v>
      </c>
      <c r="C857" s="39" t="s">
        <v>1844</v>
      </c>
      <c r="D857" s="125" t="str">
        <f>VLOOKUP(C857,Locations!$G$4:$H$222,2,false)</f>
        <v>00095 Coral Water Grid</v>
      </c>
      <c r="E857" s="125"/>
      <c r="F857" s="38" t="s">
        <v>24</v>
      </c>
    </row>
    <row r="858">
      <c r="A858" s="38" t="s">
        <v>122</v>
      </c>
      <c r="B858" s="25" t="s">
        <v>600</v>
      </c>
      <c r="C858" s="39" t="s">
        <v>1844</v>
      </c>
      <c r="D858" s="125" t="str">
        <f>VLOOKUP(C858,Locations!$G$4:$H$222,2,false)</f>
        <v>00095 Coral Water Grid</v>
      </c>
      <c r="E858" s="125"/>
      <c r="F858" s="38" t="s">
        <v>24</v>
      </c>
    </row>
    <row r="859">
      <c r="A859" s="38" t="s">
        <v>161</v>
      </c>
      <c r="B859" s="25" t="s">
        <v>600</v>
      </c>
      <c r="C859" s="39" t="s">
        <v>1844</v>
      </c>
      <c r="D859" s="125" t="str">
        <f>VLOOKUP(C859,Locations!$G$4:$H$222,2,false)</f>
        <v>00095 Coral Water Grid</v>
      </c>
      <c r="E859" s="125"/>
      <c r="F859" s="38" t="s">
        <v>24</v>
      </c>
    </row>
    <row r="860">
      <c r="A860" s="38" t="s">
        <v>588</v>
      </c>
      <c r="B860" s="25" t="s">
        <v>600</v>
      </c>
      <c r="C860" s="39" t="s">
        <v>1844</v>
      </c>
      <c r="D860" s="125" t="str">
        <f>VLOOKUP(C860,Locations!$G$4:$H$222,2,false)</f>
        <v>00095 Coral Water Grid</v>
      </c>
      <c r="E860" s="125"/>
      <c r="F860" s="38" t="s">
        <v>24</v>
      </c>
    </row>
    <row r="861">
      <c r="A861" s="38" t="s">
        <v>933</v>
      </c>
      <c r="B861" s="25" t="s">
        <v>938</v>
      </c>
      <c r="C861" s="25" t="s">
        <v>1995</v>
      </c>
      <c r="D861" s="125" t="str">
        <f>VLOOKUP(C861,Locations!$G$4:$H$222,2,false)</f>
        <v>00147 Coral Water Grid 2</v>
      </c>
      <c r="E861" s="125"/>
      <c r="F861" s="38" t="s">
        <v>24</v>
      </c>
    </row>
    <row r="862">
      <c r="A862" s="38" t="s">
        <v>588</v>
      </c>
      <c r="B862" s="25" t="s">
        <v>938</v>
      </c>
      <c r="C862" s="25" t="s">
        <v>1995</v>
      </c>
      <c r="D862" s="125" t="str">
        <f>VLOOKUP(C862,Locations!$G$4:$H$222,2,false)</f>
        <v>00147 Coral Water Grid 2</v>
      </c>
      <c r="E862" s="125"/>
      <c r="F862" s="38" t="s">
        <v>24</v>
      </c>
    </row>
    <row r="863">
      <c r="A863" s="38" t="s">
        <v>603</v>
      </c>
      <c r="B863" s="25" t="s">
        <v>938</v>
      </c>
      <c r="C863" s="25" t="s">
        <v>1995</v>
      </c>
      <c r="D863" s="125" t="str">
        <f>VLOOKUP(C863,Locations!$G$4:$H$222,2,false)</f>
        <v>00147 Coral Water Grid 2</v>
      </c>
      <c r="E863" s="125"/>
      <c r="F863" s="38" t="s">
        <v>24</v>
      </c>
    </row>
    <row r="864">
      <c r="A864" s="38" t="s">
        <v>966</v>
      </c>
      <c r="B864" s="25" t="s">
        <v>938</v>
      </c>
      <c r="C864" s="25" t="s">
        <v>1995</v>
      </c>
      <c r="D864" s="125" t="str">
        <f>VLOOKUP(C864,Locations!$G$4:$H$222,2,false)</f>
        <v>00147 Coral Water Grid 2</v>
      </c>
      <c r="E864" s="125"/>
      <c r="F864" s="38" t="s">
        <v>24</v>
      </c>
    </row>
    <row r="865">
      <c r="A865" s="38" t="s">
        <v>122</v>
      </c>
      <c r="B865" s="38" t="s">
        <v>96</v>
      </c>
      <c r="C865" s="39" t="s">
        <v>1908</v>
      </c>
      <c r="D865" s="125" t="str">
        <f>VLOOKUP(C865,Locations!$G$4:$H$222,2,false)</f>
        <v>00100 Opal Water Grid</v>
      </c>
      <c r="E865" s="125"/>
      <c r="F865" s="38" t="s">
        <v>24</v>
      </c>
    </row>
    <row r="866">
      <c r="A866" s="38" t="s">
        <v>161</v>
      </c>
      <c r="B866" s="38" t="s">
        <v>96</v>
      </c>
      <c r="C866" s="39" t="s">
        <v>1908</v>
      </c>
      <c r="D866" s="125" t="str">
        <f>VLOOKUP(C866,Locations!$G$4:$H$222,2,false)</f>
        <v>00100 Opal Water Grid</v>
      </c>
      <c r="E866" s="125"/>
      <c r="F866" s="38" t="s">
        <v>24</v>
      </c>
    </row>
    <row r="867">
      <c r="A867" s="38" t="s">
        <v>933</v>
      </c>
      <c r="B867" s="38" t="s">
        <v>96</v>
      </c>
      <c r="C867" s="39" t="s">
        <v>1908</v>
      </c>
      <c r="D867" s="125" t="str">
        <f>VLOOKUP(C867,Locations!$G$4:$H$222,2,false)</f>
        <v>00100 Opal Water Grid</v>
      </c>
      <c r="E867" s="125"/>
      <c r="F867" s="38" t="s">
        <v>24</v>
      </c>
    </row>
    <row r="868">
      <c r="A868" s="38" t="s">
        <v>588</v>
      </c>
      <c r="B868" s="38" t="s">
        <v>96</v>
      </c>
      <c r="C868" s="39" t="s">
        <v>1908</v>
      </c>
      <c r="D868" s="125" t="str">
        <f>VLOOKUP(C868,Locations!$G$4:$H$222,2,false)</f>
        <v>00100 Opal Water Grid</v>
      </c>
      <c r="E868" s="125"/>
      <c r="F868" s="38" t="s">
        <v>24</v>
      </c>
    </row>
    <row r="869">
      <c r="A869" s="38" t="s">
        <v>122</v>
      </c>
      <c r="B869" s="38" t="s">
        <v>44</v>
      </c>
      <c r="C869" s="39" t="s">
        <v>1908</v>
      </c>
      <c r="D869" s="125" t="str">
        <f>VLOOKUP(C869,Locations!$G$4:$H$222,2,false)</f>
        <v>00100 Opal Water Grid</v>
      </c>
      <c r="E869" s="125"/>
      <c r="F869" s="38" t="s">
        <v>24</v>
      </c>
    </row>
    <row r="870">
      <c r="A870" s="38" t="s">
        <v>161</v>
      </c>
      <c r="B870" s="38" t="s">
        <v>44</v>
      </c>
      <c r="C870" s="39" t="s">
        <v>1908</v>
      </c>
      <c r="D870" s="125" t="str">
        <f>VLOOKUP(C870,Locations!$G$4:$H$222,2,false)</f>
        <v>00100 Opal Water Grid</v>
      </c>
      <c r="E870" s="125"/>
      <c r="F870" s="38" t="s">
        <v>24</v>
      </c>
    </row>
    <row r="871">
      <c r="A871" s="38" t="s">
        <v>588</v>
      </c>
      <c r="B871" s="38" t="s">
        <v>44</v>
      </c>
      <c r="C871" s="39" t="s">
        <v>1908</v>
      </c>
      <c r="D871" s="125" t="str">
        <f>VLOOKUP(C871,Locations!$G$4:$H$222,2,false)</f>
        <v>00100 Opal Water Grid</v>
      </c>
      <c r="E871" s="125"/>
      <c r="F871" s="38" t="s">
        <v>24</v>
      </c>
    </row>
    <row r="872">
      <c r="A872" s="38" t="s">
        <v>933</v>
      </c>
      <c r="B872" s="38" t="s">
        <v>44</v>
      </c>
      <c r="C872" s="39" t="s">
        <v>1908</v>
      </c>
      <c r="D872" s="125" t="str">
        <f>VLOOKUP(C872,Locations!$G$4:$H$222,2,false)</f>
        <v>00100 Opal Water Grid</v>
      </c>
      <c r="E872" s="125"/>
      <c r="F872" s="38" t="s">
        <v>24</v>
      </c>
    </row>
    <row r="873">
      <c r="A873" s="38" t="s">
        <v>122</v>
      </c>
      <c r="B873" s="25" t="s">
        <v>158</v>
      </c>
      <c r="C873" s="39" t="s">
        <v>1908</v>
      </c>
      <c r="D873" s="125" t="str">
        <f>VLOOKUP(C873,Locations!$G$4:$H$222,2,false)</f>
        <v>00100 Opal Water Grid</v>
      </c>
      <c r="E873" s="125"/>
      <c r="F873" s="38" t="s">
        <v>24</v>
      </c>
    </row>
    <row r="874">
      <c r="A874" s="38" t="s">
        <v>161</v>
      </c>
      <c r="B874" s="25" t="s">
        <v>158</v>
      </c>
      <c r="C874" s="39" t="s">
        <v>1908</v>
      </c>
      <c r="D874" s="125" t="str">
        <f>VLOOKUP(C874,Locations!$G$4:$H$222,2,false)</f>
        <v>00100 Opal Water Grid</v>
      </c>
      <c r="E874" s="125"/>
      <c r="F874" s="38" t="s">
        <v>24</v>
      </c>
    </row>
    <row r="875">
      <c r="A875" s="38" t="s">
        <v>122</v>
      </c>
      <c r="B875" s="25" t="s">
        <v>600</v>
      </c>
      <c r="C875" s="39" t="s">
        <v>1908</v>
      </c>
      <c r="D875" s="125" t="str">
        <f>VLOOKUP(C875,Locations!$G$4:$H$222,2,false)</f>
        <v>00100 Opal Water Grid</v>
      </c>
      <c r="E875" s="125"/>
      <c r="F875" s="38" t="s">
        <v>24</v>
      </c>
    </row>
    <row r="876">
      <c r="A876" s="38" t="s">
        <v>161</v>
      </c>
      <c r="B876" s="25" t="s">
        <v>600</v>
      </c>
      <c r="C876" s="39" t="s">
        <v>1908</v>
      </c>
      <c r="D876" s="125" t="str">
        <f>VLOOKUP(C876,Locations!$G$4:$H$222,2,false)</f>
        <v>00100 Opal Water Grid</v>
      </c>
      <c r="E876" s="125"/>
      <c r="F876" s="38" t="s">
        <v>24</v>
      </c>
    </row>
    <row r="877">
      <c r="A877" s="38" t="s">
        <v>588</v>
      </c>
      <c r="B877" s="25" t="s">
        <v>600</v>
      </c>
      <c r="C877" s="39" t="s">
        <v>1908</v>
      </c>
      <c r="D877" s="125" t="str">
        <f>VLOOKUP(C877,Locations!$G$4:$H$222,2,false)</f>
        <v>00100 Opal Water Grid</v>
      </c>
      <c r="E877" s="125"/>
      <c r="F877" s="38" t="s">
        <v>24</v>
      </c>
    </row>
    <row r="878">
      <c r="A878" s="38" t="s">
        <v>933</v>
      </c>
      <c r="B878" s="25" t="s">
        <v>938</v>
      </c>
      <c r="C878" s="25" t="s">
        <v>1997</v>
      </c>
      <c r="D878" s="125" t="str">
        <f>VLOOKUP(C878,Locations!$G$4:$H$222,2,false)</f>
        <v>00148 Opal Water Grid 2</v>
      </c>
      <c r="E878" s="125"/>
      <c r="F878" s="38" t="s">
        <v>24</v>
      </c>
    </row>
    <row r="879">
      <c r="A879" s="38" t="s">
        <v>588</v>
      </c>
      <c r="B879" s="25" t="s">
        <v>938</v>
      </c>
      <c r="C879" s="25" t="s">
        <v>1997</v>
      </c>
      <c r="D879" s="125" t="str">
        <f>VLOOKUP(C879,Locations!$G$4:$H$222,2,false)</f>
        <v>00148 Opal Water Grid 2</v>
      </c>
      <c r="E879" s="125"/>
      <c r="F879" s="38" t="s">
        <v>24</v>
      </c>
    </row>
    <row r="880">
      <c r="A880" s="38" t="s">
        <v>603</v>
      </c>
      <c r="B880" s="25" t="s">
        <v>938</v>
      </c>
      <c r="C880" s="25" t="s">
        <v>1997</v>
      </c>
      <c r="D880" s="125" t="str">
        <f>VLOOKUP(C880,Locations!$G$4:$H$222,2,false)</f>
        <v>00148 Opal Water Grid 2</v>
      </c>
      <c r="E880" s="125"/>
      <c r="F880" s="38" t="s">
        <v>24</v>
      </c>
    </row>
    <row r="881">
      <c r="A881" s="38" t="s">
        <v>966</v>
      </c>
      <c r="B881" s="25" t="s">
        <v>938</v>
      </c>
      <c r="C881" s="25" t="s">
        <v>1997</v>
      </c>
      <c r="D881" s="125" t="str">
        <f>VLOOKUP(C881,Locations!$G$4:$H$222,2,false)</f>
        <v>00148 Opal Water Grid 2</v>
      </c>
      <c r="E881" s="125"/>
      <c r="F881" s="38" t="s">
        <v>24</v>
      </c>
    </row>
    <row r="882">
      <c r="A882" s="38" t="s">
        <v>122</v>
      </c>
      <c r="B882" s="38" t="s">
        <v>96</v>
      </c>
      <c r="C882" s="39" t="s">
        <v>1911</v>
      </c>
      <c r="D882" s="125" t="str">
        <f>VLOOKUP(C882,Locations!$G$4:$H$222,2,false)</f>
        <v>00101 Peridot Water Grid</v>
      </c>
      <c r="E882" s="125"/>
      <c r="F882" s="38" t="s">
        <v>24</v>
      </c>
    </row>
    <row r="883">
      <c r="A883" s="38" t="s">
        <v>161</v>
      </c>
      <c r="B883" s="38" t="s">
        <v>96</v>
      </c>
      <c r="C883" s="39" t="s">
        <v>1911</v>
      </c>
      <c r="D883" s="125" t="str">
        <f>VLOOKUP(C883,Locations!$G$4:$H$222,2,false)</f>
        <v>00101 Peridot Water Grid</v>
      </c>
      <c r="E883" s="125"/>
      <c r="F883" s="38" t="s">
        <v>24</v>
      </c>
    </row>
    <row r="884">
      <c r="A884" s="38" t="s">
        <v>933</v>
      </c>
      <c r="B884" s="38" t="s">
        <v>96</v>
      </c>
      <c r="C884" s="39" t="s">
        <v>1911</v>
      </c>
      <c r="D884" s="125" t="str">
        <f>VLOOKUP(C884,Locations!$G$4:$H$222,2,false)</f>
        <v>00101 Peridot Water Grid</v>
      </c>
      <c r="E884" s="125"/>
      <c r="F884" s="38" t="s">
        <v>24</v>
      </c>
    </row>
    <row r="885">
      <c r="A885" s="38" t="s">
        <v>588</v>
      </c>
      <c r="B885" s="38" t="s">
        <v>96</v>
      </c>
      <c r="C885" s="39" t="s">
        <v>1911</v>
      </c>
      <c r="D885" s="125" t="str">
        <f>VLOOKUP(C885,Locations!$G$4:$H$222,2,false)</f>
        <v>00101 Peridot Water Grid</v>
      </c>
      <c r="E885" s="125"/>
      <c r="F885" s="38" t="s">
        <v>24</v>
      </c>
    </row>
    <row r="886">
      <c r="A886" s="38" t="s">
        <v>122</v>
      </c>
      <c r="B886" s="38" t="s">
        <v>44</v>
      </c>
      <c r="C886" s="39" t="s">
        <v>1911</v>
      </c>
      <c r="D886" s="125" t="str">
        <f>VLOOKUP(C886,Locations!$G$4:$H$222,2,false)</f>
        <v>00101 Peridot Water Grid</v>
      </c>
      <c r="E886" s="125"/>
      <c r="F886" s="38" t="s">
        <v>24</v>
      </c>
    </row>
    <row r="887">
      <c r="A887" s="38" t="s">
        <v>161</v>
      </c>
      <c r="B887" s="38" t="s">
        <v>44</v>
      </c>
      <c r="C887" s="39" t="s">
        <v>1911</v>
      </c>
      <c r="D887" s="125" t="str">
        <f>VLOOKUP(C887,Locations!$G$4:$H$222,2,false)</f>
        <v>00101 Peridot Water Grid</v>
      </c>
      <c r="E887" s="125"/>
      <c r="F887" s="38" t="s">
        <v>24</v>
      </c>
    </row>
    <row r="888">
      <c r="A888" s="38" t="s">
        <v>588</v>
      </c>
      <c r="B888" s="38" t="s">
        <v>44</v>
      </c>
      <c r="C888" s="39" t="s">
        <v>1911</v>
      </c>
      <c r="D888" s="125" t="str">
        <f>VLOOKUP(C888,Locations!$G$4:$H$222,2,false)</f>
        <v>00101 Peridot Water Grid</v>
      </c>
      <c r="E888" s="125"/>
      <c r="F888" s="38" t="s">
        <v>24</v>
      </c>
    </row>
    <row r="889">
      <c r="A889" s="38" t="s">
        <v>933</v>
      </c>
      <c r="B889" s="38" t="s">
        <v>44</v>
      </c>
      <c r="C889" s="39" t="s">
        <v>1911</v>
      </c>
      <c r="D889" s="125" t="str">
        <f>VLOOKUP(C889,Locations!$G$4:$H$222,2,false)</f>
        <v>00101 Peridot Water Grid</v>
      </c>
      <c r="E889" s="125"/>
      <c r="F889" s="38" t="s">
        <v>24</v>
      </c>
    </row>
    <row r="890">
      <c r="A890" s="38" t="s">
        <v>122</v>
      </c>
      <c r="B890" s="25" t="s">
        <v>158</v>
      </c>
      <c r="C890" s="39" t="s">
        <v>1911</v>
      </c>
      <c r="D890" s="125" t="str">
        <f>VLOOKUP(C890,Locations!$G$4:$H$222,2,false)</f>
        <v>00101 Peridot Water Grid</v>
      </c>
      <c r="E890" s="125"/>
      <c r="F890" s="38" t="s">
        <v>24</v>
      </c>
    </row>
    <row r="891">
      <c r="A891" s="38" t="s">
        <v>161</v>
      </c>
      <c r="B891" s="25" t="s">
        <v>158</v>
      </c>
      <c r="C891" s="39" t="s">
        <v>1911</v>
      </c>
      <c r="D891" s="125" t="str">
        <f>VLOOKUP(C891,Locations!$G$4:$H$222,2,false)</f>
        <v>00101 Peridot Water Grid</v>
      </c>
      <c r="E891" s="125"/>
      <c r="F891" s="38" t="s">
        <v>24</v>
      </c>
    </row>
    <row r="892">
      <c r="A892" s="38" t="s">
        <v>122</v>
      </c>
      <c r="B892" s="25" t="s">
        <v>600</v>
      </c>
      <c r="C892" s="39" t="s">
        <v>1911</v>
      </c>
      <c r="D892" s="125" t="str">
        <f>VLOOKUP(C892,Locations!$G$4:$H$222,2,false)</f>
        <v>00101 Peridot Water Grid</v>
      </c>
      <c r="E892" s="125"/>
      <c r="F892" s="38" t="s">
        <v>24</v>
      </c>
    </row>
    <row r="893">
      <c r="A893" s="38" t="s">
        <v>161</v>
      </c>
      <c r="B893" s="25" t="s">
        <v>600</v>
      </c>
      <c r="C893" s="39" t="s">
        <v>1911</v>
      </c>
      <c r="D893" s="125" t="str">
        <f>VLOOKUP(C893,Locations!$G$4:$H$222,2,false)</f>
        <v>00101 Peridot Water Grid</v>
      </c>
      <c r="E893" s="125"/>
      <c r="F893" s="38" t="s">
        <v>24</v>
      </c>
    </row>
    <row r="894">
      <c r="A894" s="38" t="s">
        <v>588</v>
      </c>
      <c r="B894" s="25" t="s">
        <v>600</v>
      </c>
      <c r="C894" s="39" t="s">
        <v>1911</v>
      </c>
      <c r="D894" s="125" t="str">
        <f>VLOOKUP(C894,Locations!$G$4:$H$222,2,false)</f>
        <v>00101 Peridot Water Grid</v>
      </c>
      <c r="E894" s="125"/>
      <c r="F894" s="38" t="s">
        <v>24</v>
      </c>
    </row>
    <row r="895">
      <c r="A895" s="38" t="s">
        <v>933</v>
      </c>
      <c r="B895" s="25" t="s">
        <v>938</v>
      </c>
      <c r="C895" s="25" t="s">
        <v>1999</v>
      </c>
      <c r="D895" s="125" t="str">
        <f>VLOOKUP(C895,Locations!$G$4:$H$222,2,false)</f>
        <v>00149 Peridot Water Grid 2</v>
      </c>
      <c r="E895" s="125"/>
      <c r="F895" s="38" t="s">
        <v>24</v>
      </c>
    </row>
    <row r="896">
      <c r="A896" s="38" t="s">
        <v>588</v>
      </c>
      <c r="B896" s="25" t="s">
        <v>938</v>
      </c>
      <c r="C896" s="25" t="s">
        <v>1999</v>
      </c>
      <c r="D896" s="125" t="str">
        <f>VLOOKUP(C896,Locations!$G$4:$H$222,2,false)</f>
        <v>00149 Peridot Water Grid 2</v>
      </c>
      <c r="E896" s="125"/>
      <c r="F896" s="38" t="s">
        <v>24</v>
      </c>
    </row>
    <row r="897">
      <c r="A897" s="38" t="s">
        <v>603</v>
      </c>
      <c r="B897" s="25" t="s">
        <v>938</v>
      </c>
      <c r="C897" s="25" t="s">
        <v>1999</v>
      </c>
      <c r="D897" s="125" t="str">
        <f>VLOOKUP(C897,Locations!$G$4:$H$222,2,false)</f>
        <v>00149 Peridot Water Grid 2</v>
      </c>
      <c r="E897" s="125"/>
      <c r="F897" s="38" t="s">
        <v>24</v>
      </c>
    </row>
    <row r="898">
      <c r="A898" s="38" t="s">
        <v>966</v>
      </c>
      <c r="B898" s="25" t="s">
        <v>938</v>
      </c>
      <c r="C898" s="25" t="s">
        <v>1999</v>
      </c>
      <c r="D898" s="125" t="str">
        <f>VLOOKUP(C898,Locations!$G$4:$H$222,2,false)</f>
        <v>00149 Peridot Water Grid 2</v>
      </c>
      <c r="E898" s="125"/>
      <c r="F898" s="38" t="s">
        <v>24</v>
      </c>
    </row>
    <row r="899">
      <c r="A899" s="38" t="s">
        <v>122</v>
      </c>
      <c r="B899" s="38" t="s">
        <v>96</v>
      </c>
      <c r="C899" s="39" t="s">
        <v>1878</v>
      </c>
      <c r="D899" s="125" t="str">
        <f>VLOOKUP(C899,Locations!$G$4:$H$222,2,false)</f>
        <v>00096 Jasper Water Grid</v>
      </c>
      <c r="E899" s="125"/>
      <c r="F899" s="38" t="s">
        <v>24</v>
      </c>
    </row>
    <row r="900">
      <c r="A900" s="38" t="s">
        <v>161</v>
      </c>
      <c r="B900" s="38" t="s">
        <v>96</v>
      </c>
      <c r="C900" s="39" t="s">
        <v>1878</v>
      </c>
      <c r="D900" s="125" t="str">
        <f>VLOOKUP(C900,Locations!$G$4:$H$222,2,false)</f>
        <v>00096 Jasper Water Grid</v>
      </c>
      <c r="E900" s="125"/>
      <c r="F900" s="38" t="s">
        <v>24</v>
      </c>
    </row>
    <row r="901">
      <c r="A901" s="38" t="s">
        <v>933</v>
      </c>
      <c r="B901" s="38" t="s">
        <v>96</v>
      </c>
      <c r="C901" s="39" t="s">
        <v>1878</v>
      </c>
      <c r="D901" s="125" t="str">
        <f>VLOOKUP(C901,Locations!$G$4:$H$222,2,false)</f>
        <v>00096 Jasper Water Grid</v>
      </c>
      <c r="E901" s="125"/>
      <c r="F901" s="38" t="s">
        <v>24</v>
      </c>
    </row>
    <row r="902">
      <c r="A902" s="38" t="s">
        <v>588</v>
      </c>
      <c r="B902" s="38" t="s">
        <v>96</v>
      </c>
      <c r="C902" s="39" t="s">
        <v>1878</v>
      </c>
      <c r="D902" s="125" t="str">
        <f>VLOOKUP(C902,Locations!$G$4:$H$222,2,false)</f>
        <v>00096 Jasper Water Grid</v>
      </c>
      <c r="E902" s="125"/>
      <c r="F902" s="38" t="s">
        <v>24</v>
      </c>
    </row>
    <row r="903">
      <c r="A903" s="38" t="s">
        <v>122</v>
      </c>
      <c r="B903" s="38" t="s">
        <v>44</v>
      </c>
      <c r="C903" s="39" t="s">
        <v>1878</v>
      </c>
      <c r="D903" s="125" t="str">
        <f>VLOOKUP(C903,Locations!$G$4:$H$222,2,false)</f>
        <v>00096 Jasper Water Grid</v>
      </c>
      <c r="E903" s="125"/>
      <c r="F903" s="38" t="s">
        <v>24</v>
      </c>
    </row>
    <row r="904">
      <c r="A904" s="38" t="s">
        <v>161</v>
      </c>
      <c r="B904" s="38" t="s">
        <v>44</v>
      </c>
      <c r="C904" s="39" t="s">
        <v>1878</v>
      </c>
      <c r="D904" s="125" t="str">
        <f>VLOOKUP(C904,Locations!$G$4:$H$222,2,false)</f>
        <v>00096 Jasper Water Grid</v>
      </c>
      <c r="E904" s="125"/>
      <c r="F904" s="38" t="s">
        <v>24</v>
      </c>
    </row>
    <row r="905">
      <c r="A905" s="38" t="s">
        <v>588</v>
      </c>
      <c r="B905" s="38" t="s">
        <v>44</v>
      </c>
      <c r="C905" s="39" t="s">
        <v>1878</v>
      </c>
      <c r="D905" s="125" t="str">
        <f>VLOOKUP(C905,Locations!$G$4:$H$222,2,false)</f>
        <v>00096 Jasper Water Grid</v>
      </c>
      <c r="E905" s="125"/>
      <c r="F905" s="38" t="s">
        <v>24</v>
      </c>
    </row>
    <row r="906">
      <c r="A906" s="38" t="s">
        <v>933</v>
      </c>
      <c r="B906" s="38" t="s">
        <v>44</v>
      </c>
      <c r="C906" s="39" t="s">
        <v>1878</v>
      </c>
      <c r="D906" s="125" t="str">
        <f>VLOOKUP(C906,Locations!$G$4:$H$222,2,false)</f>
        <v>00096 Jasper Water Grid</v>
      </c>
      <c r="E906" s="125"/>
      <c r="F906" s="38" t="s">
        <v>24</v>
      </c>
    </row>
    <row r="907">
      <c r="A907" s="38" t="s">
        <v>122</v>
      </c>
      <c r="B907" s="25" t="s">
        <v>158</v>
      </c>
      <c r="C907" s="39" t="s">
        <v>1878</v>
      </c>
      <c r="D907" s="125" t="str">
        <f>VLOOKUP(C907,Locations!$G$4:$H$222,2,false)</f>
        <v>00096 Jasper Water Grid</v>
      </c>
      <c r="E907" s="125"/>
      <c r="F907" s="38" t="s">
        <v>24</v>
      </c>
    </row>
    <row r="908">
      <c r="A908" s="38" t="s">
        <v>161</v>
      </c>
      <c r="B908" s="25" t="s">
        <v>158</v>
      </c>
      <c r="C908" s="39" t="s">
        <v>1878</v>
      </c>
      <c r="D908" s="125" t="str">
        <f>VLOOKUP(C908,Locations!$G$4:$H$222,2,false)</f>
        <v>00096 Jasper Water Grid</v>
      </c>
      <c r="E908" s="125"/>
      <c r="F908" s="38" t="s">
        <v>24</v>
      </c>
    </row>
    <row r="909">
      <c r="A909" s="38" t="s">
        <v>122</v>
      </c>
      <c r="B909" s="25" t="s">
        <v>600</v>
      </c>
      <c r="C909" s="39" t="s">
        <v>1878</v>
      </c>
      <c r="D909" s="125" t="str">
        <f>VLOOKUP(C909,Locations!$G$4:$H$222,2,false)</f>
        <v>00096 Jasper Water Grid</v>
      </c>
      <c r="E909" s="125"/>
      <c r="F909" s="38" t="s">
        <v>24</v>
      </c>
    </row>
    <row r="910">
      <c r="A910" s="38" t="s">
        <v>161</v>
      </c>
      <c r="B910" s="25" t="s">
        <v>600</v>
      </c>
      <c r="C910" s="39" t="s">
        <v>1878</v>
      </c>
      <c r="D910" s="125" t="str">
        <f>VLOOKUP(C910,Locations!$G$4:$H$222,2,false)</f>
        <v>00096 Jasper Water Grid</v>
      </c>
      <c r="E910" s="125"/>
      <c r="F910" s="38" t="s">
        <v>24</v>
      </c>
    </row>
    <row r="911">
      <c r="A911" s="38" t="s">
        <v>588</v>
      </c>
      <c r="B911" s="25" t="s">
        <v>600</v>
      </c>
      <c r="C911" s="39" t="s">
        <v>1878</v>
      </c>
      <c r="D911" s="125" t="str">
        <f>VLOOKUP(C911,Locations!$G$4:$H$222,2,false)</f>
        <v>00096 Jasper Water Grid</v>
      </c>
      <c r="E911" s="125"/>
      <c r="F911" s="38" t="s">
        <v>24</v>
      </c>
    </row>
    <row r="912">
      <c r="A912" s="38" t="s">
        <v>933</v>
      </c>
      <c r="B912" s="25" t="s">
        <v>938</v>
      </c>
      <c r="C912" s="25" t="s">
        <v>2001</v>
      </c>
      <c r="D912" s="125" t="str">
        <f>VLOOKUP(C912,Locations!$G$4:$H$222,2,false)</f>
        <v>00150 Jasper Water Grid 2</v>
      </c>
      <c r="E912" s="125"/>
      <c r="F912" s="38" t="s">
        <v>24</v>
      </c>
    </row>
    <row r="913">
      <c r="A913" s="38" t="s">
        <v>588</v>
      </c>
      <c r="B913" s="25" t="s">
        <v>938</v>
      </c>
      <c r="C913" s="25" t="s">
        <v>2001</v>
      </c>
      <c r="D913" s="125" t="str">
        <f>VLOOKUP(C913,Locations!$G$4:$H$222,2,false)</f>
        <v>00150 Jasper Water Grid 2</v>
      </c>
      <c r="E913" s="125"/>
      <c r="F913" s="38" t="s">
        <v>24</v>
      </c>
    </row>
    <row r="914">
      <c r="A914" s="38" t="s">
        <v>603</v>
      </c>
      <c r="B914" s="25" t="s">
        <v>938</v>
      </c>
      <c r="C914" s="25" t="s">
        <v>2001</v>
      </c>
      <c r="D914" s="125" t="str">
        <f>VLOOKUP(C914,Locations!$G$4:$H$222,2,false)</f>
        <v>00150 Jasper Water Grid 2</v>
      </c>
      <c r="E914" s="125"/>
      <c r="F914" s="38" t="s">
        <v>24</v>
      </c>
    </row>
    <row r="915">
      <c r="A915" s="38" t="s">
        <v>966</v>
      </c>
      <c r="B915" s="25" t="s">
        <v>938</v>
      </c>
      <c r="C915" s="25" t="s">
        <v>2001</v>
      </c>
      <c r="D915" s="125" t="str">
        <f>VLOOKUP(C915,Locations!$G$4:$H$222,2,false)</f>
        <v>00150 Jasper Water Grid 2</v>
      </c>
      <c r="E915" s="125"/>
      <c r="F915" s="38" t="s">
        <v>24</v>
      </c>
    </row>
    <row r="916">
      <c r="A916" s="38" t="s">
        <v>122</v>
      </c>
      <c r="B916" s="38" t="s">
        <v>96</v>
      </c>
      <c r="C916" s="39" t="s">
        <v>1775</v>
      </c>
      <c r="D916" s="125" t="str">
        <f>VLOOKUP(C916,Locations!$G$4:$H$222,2,false)</f>
        <v>00094 Beryl Water Grid</v>
      </c>
      <c r="E916" s="125"/>
      <c r="F916" s="38" t="s">
        <v>24</v>
      </c>
    </row>
    <row r="917">
      <c r="A917" s="38" t="s">
        <v>161</v>
      </c>
      <c r="B917" s="38" t="s">
        <v>96</v>
      </c>
      <c r="C917" s="39" t="s">
        <v>1775</v>
      </c>
      <c r="D917" s="125" t="str">
        <f>VLOOKUP(C917,Locations!$G$4:$H$222,2,false)</f>
        <v>00094 Beryl Water Grid</v>
      </c>
      <c r="E917" s="125"/>
      <c r="F917" s="38" t="s">
        <v>24</v>
      </c>
    </row>
    <row r="918">
      <c r="A918" s="38" t="s">
        <v>933</v>
      </c>
      <c r="B918" s="38" t="s">
        <v>96</v>
      </c>
      <c r="C918" s="39" t="s">
        <v>1775</v>
      </c>
      <c r="D918" s="125" t="str">
        <f>VLOOKUP(C918,Locations!$G$4:$H$222,2,false)</f>
        <v>00094 Beryl Water Grid</v>
      </c>
      <c r="E918" s="125"/>
      <c r="F918" s="38" t="s">
        <v>24</v>
      </c>
    </row>
    <row r="919">
      <c r="A919" s="38" t="s">
        <v>588</v>
      </c>
      <c r="B919" s="38" t="s">
        <v>96</v>
      </c>
      <c r="C919" s="39" t="s">
        <v>1775</v>
      </c>
      <c r="D919" s="125" t="str">
        <f>VLOOKUP(C919,Locations!$G$4:$H$222,2,false)</f>
        <v>00094 Beryl Water Grid</v>
      </c>
      <c r="E919" s="125"/>
      <c r="F919" s="38" t="s">
        <v>24</v>
      </c>
    </row>
    <row r="920">
      <c r="A920" s="38" t="s">
        <v>122</v>
      </c>
      <c r="B920" s="38" t="s">
        <v>44</v>
      </c>
      <c r="C920" s="39" t="s">
        <v>1775</v>
      </c>
      <c r="D920" s="125" t="str">
        <f>VLOOKUP(C920,Locations!$G$4:$H$222,2,false)</f>
        <v>00094 Beryl Water Grid</v>
      </c>
      <c r="E920" s="125"/>
      <c r="F920" s="38" t="s">
        <v>24</v>
      </c>
    </row>
    <row r="921">
      <c r="A921" s="38" t="s">
        <v>161</v>
      </c>
      <c r="B921" s="38" t="s">
        <v>44</v>
      </c>
      <c r="C921" s="39" t="s">
        <v>1775</v>
      </c>
      <c r="D921" s="125" t="str">
        <f>VLOOKUP(C921,Locations!$G$4:$H$222,2,false)</f>
        <v>00094 Beryl Water Grid</v>
      </c>
      <c r="E921" s="125"/>
      <c r="F921" s="38" t="s">
        <v>24</v>
      </c>
    </row>
    <row r="922">
      <c r="A922" s="38" t="s">
        <v>588</v>
      </c>
      <c r="B922" s="38" t="s">
        <v>44</v>
      </c>
      <c r="C922" s="39" t="s">
        <v>1775</v>
      </c>
      <c r="D922" s="125" t="str">
        <f>VLOOKUP(C922,Locations!$G$4:$H$222,2,false)</f>
        <v>00094 Beryl Water Grid</v>
      </c>
      <c r="E922" s="125"/>
      <c r="F922" s="38" t="s">
        <v>24</v>
      </c>
    </row>
    <row r="923">
      <c r="A923" s="38" t="s">
        <v>933</v>
      </c>
      <c r="B923" s="38" t="s">
        <v>44</v>
      </c>
      <c r="C923" s="39" t="s">
        <v>1775</v>
      </c>
      <c r="D923" s="125" t="str">
        <f>VLOOKUP(C923,Locations!$G$4:$H$222,2,false)</f>
        <v>00094 Beryl Water Grid</v>
      </c>
      <c r="E923" s="125"/>
      <c r="F923" s="38" t="s">
        <v>24</v>
      </c>
    </row>
    <row r="924">
      <c r="A924" s="38" t="s">
        <v>122</v>
      </c>
      <c r="B924" s="25" t="s">
        <v>158</v>
      </c>
      <c r="C924" s="39" t="s">
        <v>1775</v>
      </c>
      <c r="D924" s="125" t="str">
        <f>VLOOKUP(C924,Locations!$G$4:$H$222,2,false)</f>
        <v>00094 Beryl Water Grid</v>
      </c>
      <c r="E924" s="125"/>
      <c r="F924" s="38" t="s">
        <v>24</v>
      </c>
    </row>
    <row r="925">
      <c r="A925" s="38" t="s">
        <v>161</v>
      </c>
      <c r="B925" s="25" t="s">
        <v>158</v>
      </c>
      <c r="C925" s="39" t="s">
        <v>1775</v>
      </c>
      <c r="D925" s="125" t="str">
        <f>VLOOKUP(C925,Locations!$G$4:$H$222,2,false)</f>
        <v>00094 Beryl Water Grid</v>
      </c>
      <c r="E925" s="125"/>
      <c r="F925" s="38" t="s">
        <v>24</v>
      </c>
    </row>
    <row r="926">
      <c r="A926" s="38" t="s">
        <v>122</v>
      </c>
      <c r="B926" s="25" t="s">
        <v>600</v>
      </c>
      <c r="C926" s="39" t="s">
        <v>1775</v>
      </c>
      <c r="D926" s="125" t="str">
        <f>VLOOKUP(C926,Locations!$G$4:$H$222,2,false)</f>
        <v>00094 Beryl Water Grid</v>
      </c>
      <c r="E926" s="125"/>
      <c r="F926" s="38" t="s">
        <v>24</v>
      </c>
    </row>
    <row r="927">
      <c r="A927" s="38" t="s">
        <v>161</v>
      </c>
      <c r="B927" s="25" t="s">
        <v>600</v>
      </c>
      <c r="C927" s="39" t="s">
        <v>1775</v>
      </c>
      <c r="D927" s="125" t="str">
        <f>VLOOKUP(C927,Locations!$G$4:$H$222,2,false)</f>
        <v>00094 Beryl Water Grid</v>
      </c>
      <c r="E927" s="125"/>
      <c r="F927" s="38" t="s">
        <v>24</v>
      </c>
    </row>
    <row r="928">
      <c r="A928" s="38" t="s">
        <v>588</v>
      </c>
      <c r="B928" s="25" t="s">
        <v>600</v>
      </c>
      <c r="C928" s="39" t="s">
        <v>1775</v>
      </c>
      <c r="D928" s="125" t="str">
        <f>VLOOKUP(C928,Locations!$G$4:$H$222,2,false)</f>
        <v>00094 Beryl Water Grid</v>
      </c>
      <c r="E928" s="125"/>
      <c r="F928" s="38" t="s">
        <v>24</v>
      </c>
    </row>
    <row r="929">
      <c r="A929" s="38" t="s">
        <v>933</v>
      </c>
      <c r="B929" s="25" t="s">
        <v>938</v>
      </c>
      <c r="C929" s="25" t="s">
        <v>2003</v>
      </c>
      <c r="D929" s="125" t="str">
        <f>VLOOKUP(C929,Locations!$G$4:$H$222,2,false)</f>
        <v>00151 Beryl Water Grid 2</v>
      </c>
      <c r="E929" s="125"/>
      <c r="F929" s="38" t="s">
        <v>24</v>
      </c>
    </row>
    <row r="930">
      <c r="A930" s="38" t="s">
        <v>588</v>
      </c>
      <c r="B930" s="25" t="s">
        <v>938</v>
      </c>
      <c r="C930" s="25" t="s">
        <v>2003</v>
      </c>
      <c r="D930" s="125" t="str">
        <f>VLOOKUP(C930,Locations!$G$4:$H$222,2,false)</f>
        <v>00151 Beryl Water Grid 2</v>
      </c>
      <c r="E930" s="125"/>
      <c r="F930" s="38" t="s">
        <v>24</v>
      </c>
    </row>
    <row r="931">
      <c r="A931" s="38" t="s">
        <v>603</v>
      </c>
      <c r="B931" s="25" t="s">
        <v>938</v>
      </c>
      <c r="C931" s="25" t="s">
        <v>2003</v>
      </c>
      <c r="D931" s="125" t="str">
        <f>VLOOKUP(C931,Locations!$G$4:$H$222,2,false)</f>
        <v>00151 Beryl Water Grid 2</v>
      </c>
      <c r="E931" s="125"/>
      <c r="F931" s="38" t="s">
        <v>24</v>
      </c>
    </row>
    <row r="932">
      <c r="A932" s="38" t="s">
        <v>966</v>
      </c>
      <c r="B932" s="25" t="s">
        <v>938</v>
      </c>
      <c r="C932" s="25" t="s">
        <v>2003</v>
      </c>
      <c r="D932" s="125" t="str">
        <f>VLOOKUP(C932,Locations!$G$4:$H$222,2,false)</f>
        <v>00151 Beryl Water Grid 2</v>
      </c>
      <c r="E932" s="125"/>
      <c r="F932" s="38" t="s">
        <v>24</v>
      </c>
    </row>
    <row r="933">
      <c r="A933" s="38" t="s">
        <v>796</v>
      </c>
      <c r="B933" s="38" t="s">
        <v>165</v>
      </c>
      <c r="C933" s="25" t="s">
        <v>5872</v>
      </c>
      <c r="D933" s="125" t="str">
        <f>VLOOKUP(C933,Locations!$G$4:$H$222,2,false)</f>
        <v>#N/A</v>
      </c>
      <c r="E933" s="125"/>
      <c r="F933" s="38" t="s">
        <v>24</v>
      </c>
    </row>
    <row r="934">
      <c r="A934" s="38" t="s">
        <v>603</v>
      </c>
      <c r="B934" s="38" t="s">
        <v>44</v>
      </c>
      <c r="C934" s="39" t="s">
        <v>967</v>
      </c>
      <c r="D934" s="125" t="str">
        <f>VLOOKUP(C934,Locations!$G$4:$H$222,2,false)</f>
        <v>00107 Opal Ward Renovated</v>
      </c>
      <c r="E934" s="125"/>
      <c r="F934" s="38" t="s">
        <v>24</v>
      </c>
    </row>
    <row r="935">
      <c r="A935" s="38" t="s">
        <v>979</v>
      </c>
      <c r="B935" s="38" t="s">
        <v>44</v>
      </c>
      <c r="C935" s="39" t="s">
        <v>967</v>
      </c>
      <c r="D935" s="125" t="str">
        <f>VLOOKUP(C935,Locations!$G$4:$H$222,2,false)</f>
        <v>00107 Opal Ward Renovated</v>
      </c>
      <c r="E935" s="125"/>
      <c r="F935" s="38" t="s">
        <v>24</v>
      </c>
    </row>
    <row r="936">
      <c r="A936" s="38" t="s">
        <v>966</v>
      </c>
      <c r="B936" s="38" t="s">
        <v>44</v>
      </c>
      <c r="C936" s="39" t="s">
        <v>967</v>
      </c>
      <c r="D936" s="125" t="str">
        <f>VLOOKUP(C936,Locations!$G$4:$H$222,2,false)</f>
        <v>00107 Opal Ward Renovated</v>
      </c>
      <c r="E936" s="125"/>
      <c r="F936" s="38" t="s">
        <v>24</v>
      </c>
    </row>
    <row r="937">
      <c r="A937" s="38" t="s">
        <v>977</v>
      </c>
      <c r="B937" s="38" t="s">
        <v>44</v>
      </c>
      <c r="C937" s="39" t="s">
        <v>967</v>
      </c>
      <c r="D937" s="125" t="str">
        <f>VLOOKUP(C937,Locations!$G$4:$H$222,2,false)</f>
        <v>00107 Opal Ward Renovated</v>
      </c>
      <c r="E937" s="125"/>
      <c r="F937" s="38" t="s">
        <v>24</v>
      </c>
    </row>
    <row r="938">
      <c r="A938" s="38" t="s">
        <v>280</v>
      </c>
      <c r="B938" s="38" t="s">
        <v>44</v>
      </c>
      <c r="C938" s="39" t="s">
        <v>967</v>
      </c>
      <c r="D938" s="125" t="str">
        <f>VLOOKUP(C938,Locations!$G$4:$H$222,2,false)</f>
        <v>00107 Opal Ward Renovated</v>
      </c>
      <c r="E938" s="125"/>
      <c r="F938" s="38" t="s">
        <v>24</v>
      </c>
    </row>
    <row r="939">
      <c r="A939" s="38" t="s">
        <v>577</v>
      </c>
      <c r="B939" s="25" t="s">
        <v>158</v>
      </c>
      <c r="C939" s="39" t="s">
        <v>967</v>
      </c>
      <c r="D939" s="125" t="str">
        <f>VLOOKUP(C939,Locations!$G$4:$H$222,2,false)</f>
        <v>00107 Opal Ward Renovated</v>
      </c>
      <c r="E939" s="125"/>
      <c r="F939" s="38" t="s">
        <v>24</v>
      </c>
    </row>
    <row r="940">
      <c r="A940" s="38" t="s">
        <v>481</v>
      </c>
      <c r="B940" s="25" t="s">
        <v>600</v>
      </c>
      <c r="C940" s="39" t="s">
        <v>967</v>
      </c>
      <c r="D940" s="125" t="str">
        <f>VLOOKUP(C940,Locations!$G$4:$H$222,2,false)</f>
        <v>00107 Opal Ward Renovated</v>
      </c>
      <c r="E940" s="125"/>
      <c r="F940" s="38" t="s">
        <v>24</v>
      </c>
    </row>
    <row r="941">
      <c r="A941" s="38" t="s">
        <v>532</v>
      </c>
      <c r="B941" s="25" t="s">
        <v>600</v>
      </c>
      <c r="C941" s="39" t="s">
        <v>967</v>
      </c>
      <c r="D941" s="125" t="str">
        <f>VLOOKUP(C941,Locations!$G$4:$H$222,2,false)</f>
        <v>00107 Opal Ward Renovated</v>
      </c>
      <c r="E941" s="125"/>
      <c r="F941" s="38" t="s">
        <v>24</v>
      </c>
    </row>
    <row r="942">
      <c r="A942" s="38" t="s">
        <v>266</v>
      </c>
      <c r="B942" s="25" t="s">
        <v>600</v>
      </c>
      <c r="C942" s="39" t="s">
        <v>967</v>
      </c>
      <c r="D942" s="125" t="str">
        <f>VLOOKUP(C942,Locations!$G$4:$H$222,2,false)</f>
        <v>00107 Opal Ward Renovated</v>
      </c>
      <c r="E942" s="125"/>
      <c r="F942" s="38" t="s">
        <v>24</v>
      </c>
    </row>
    <row r="943">
      <c r="A943" s="38" t="s">
        <v>973</v>
      </c>
      <c r="B943" s="25" t="s">
        <v>938</v>
      </c>
      <c r="C943" s="39" t="s">
        <v>967</v>
      </c>
      <c r="D943" s="125" t="str">
        <f>VLOOKUP(C943,Locations!$G$4:$H$222,2,false)</f>
        <v>00107 Opal Ward Renovated</v>
      </c>
      <c r="E943" s="125"/>
      <c r="F943" s="38" t="s">
        <v>24</v>
      </c>
    </row>
    <row r="944">
      <c r="A944" s="38" t="s">
        <v>324</v>
      </c>
      <c r="B944" s="25" t="s">
        <v>938</v>
      </c>
      <c r="C944" s="39" t="s">
        <v>967</v>
      </c>
      <c r="D944" s="125" t="str">
        <f>VLOOKUP(C944,Locations!$G$4:$H$222,2,false)</f>
        <v>00107 Opal Ward Renovated</v>
      </c>
      <c r="E944" s="125"/>
      <c r="F944" s="38" t="s">
        <v>24</v>
      </c>
    </row>
    <row r="945">
      <c r="A945" s="38" t="s">
        <v>972</v>
      </c>
      <c r="B945" s="25" t="s">
        <v>938</v>
      </c>
      <c r="C945" s="39" t="s">
        <v>967</v>
      </c>
      <c r="D945" s="125" t="str">
        <f>VLOOKUP(C945,Locations!$G$4:$H$222,2,false)</f>
        <v>00107 Opal Ward Renovated</v>
      </c>
      <c r="E945" s="125"/>
      <c r="F945" s="38" t="s">
        <v>24</v>
      </c>
    </row>
    <row r="946">
      <c r="A946" s="38" t="s">
        <v>948</v>
      </c>
      <c r="B946" s="25" t="s">
        <v>938</v>
      </c>
      <c r="C946" s="39" t="s">
        <v>967</v>
      </c>
      <c r="D946" s="125" t="str">
        <f>VLOOKUP(C946,Locations!$G$4:$H$222,2,false)</f>
        <v>00107 Opal Ward Renovated</v>
      </c>
      <c r="E946" s="125"/>
      <c r="F946" s="38" t="s">
        <v>24</v>
      </c>
    </row>
    <row r="947">
      <c r="A947" s="38" t="s">
        <v>974</v>
      </c>
      <c r="B947" s="25" t="s">
        <v>938</v>
      </c>
      <c r="C947" s="39" t="s">
        <v>967</v>
      </c>
      <c r="D947" s="125" t="str">
        <f>VLOOKUP(C947,Locations!$G$4:$H$222,2,false)</f>
        <v>00107 Opal Ward Renovated</v>
      </c>
      <c r="E947" s="125"/>
      <c r="F947" s="38" t="s">
        <v>24</v>
      </c>
    </row>
    <row r="948">
      <c r="A948" s="38" t="s">
        <v>93</v>
      </c>
      <c r="B948" s="25" t="s">
        <v>88</v>
      </c>
      <c r="C948" s="39" t="s">
        <v>967</v>
      </c>
      <c r="D948" s="125" t="str">
        <f>VLOOKUP(C948,Locations!$G$4:$H$222,2,false)</f>
        <v>00107 Opal Ward Renovated</v>
      </c>
      <c r="E948" s="125"/>
      <c r="F948" s="38" t="s">
        <v>24</v>
      </c>
    </row>
    <row r="949">
      <c r="A949" s="38" t="s">
        <v>91</v>
      </c>
      <c r="B949" s="25" t="s">
        <v>88</v>
      </c>
      <c r="C949" s="39" t="s">
        <v>967</v>
      </c>
      <c r="D949" s="125" t="str">
        <f>VLOOKUP(C949,Locations!$G$4:$H$222,2,false)</f>
        <v>00107 Opal Ward Renovated</v>
      </c>
      <c r="E949" s="125"/>
      <c r="F949" s="38" t="s">
        <v>24</v>
      </c>
    </row>
    <row r="950">
      <c r="A950" s="38" t="s">
        <v>87</v>
      </c>
      <c r="B950" s="25" t="s">
        <v>88</v>
      </c>
      <c r="C950" s="39" t="s">
        <v>967</v>
      </c>
      <c r="D950" s="125" t="str">
        <f>VLOOKUP(C950,Locations!$G$4:$H$222,2,false)</f>
        <v>00107 Opal Ward Renovated</v>
      </c>
      <c r="E950" s="125"/>
      <c r="F950" s="38" t="s">
        <v>24</v>
      </c>
    </row>
    <row r="951">
      <c r="A951" s="38" t="s">
        <v>398</v>
      </c>
      <c r="B951" s="25" t="s">
        <v>88</v>
      </c>
      <c r="C951" s="39" t="s">
        <v>967</v>
      </c>
      <c r="D951" s="125" t="str">
        <f>VLOOKUP(C951,Locations!$G$4:$H$222,2,false)</f>
        <v>00107 Opal Ward Renovated</v>
      </c>
      <c r="E951" s="125"/>
      <c r="F951" s="38" t="s">
        <v>24</v>
      </c>
    </row>
    <row r="952">
      <c r="A952" s="38" t="s">
        <v>968</v>
      </c>
      <c r="B952" s="25" t="s">
        <v>88</v>
      </c>
      <c r="C952" s="39" t="s">
        <v>967</v>
      </c>
      <c r="D952" s="125" t="str">
        <f>VLOOKUP(C952,Locations!$G$4:$H$222,2,false)</f>
        <v>00107 Opal Ward Renovated</v>
      </c>
      <c r="E952" s="125"/>
      <c r="F952" s="38" t="s">
        <v>24</v>
      </c>
    </row>
    <row r="953">
      <c r="A953" s="38" t="s">
        <v>969</v>
      </c>
      <c r="B953" s="25" t="s">
        <v>88</v>
      </c>
      <c r="C953" s="39" t="s">
        <v>967</v>
      </c>
      <c r="D953" s="125" t="str">
        <f>VLOOKUP(C953,Locations!$G$4:$H$222,2,false)</f>
        <v>00107 Opal Ward Renovated</v>
      </c>
      <c r="E953" s="125"/>
      <c r="F953" s="38" t="s">
        <v>24</v>
      </c>
    </row>
    <row r="954">
      <c r="A954" s="38" t="s">
        <v>106</v>
      </c>
      <c r="B954" s="25" t="s">
        <v>96</v>
      </c>
      <c r="C954" s="39" t="s">
        <v>967</v>
      </c>
      <c r="D954" s="125" t="str">
        <f>VLOOKUP(C954,Locations!$G$4:$H$222,2,false)</f>
        <v>00107 Opal Ward Renovated</v>
      </c>
      <c r="E954" s="125"/>
      <c r="F954" s="38" t="s">
        <v>24</v>
      </c>
    </row>
    <row r="955">
      <c r="A955" s="38" t="s">
        <v>95</v>
      </c>
      <c r="B955" s="25" t="s">
        <v>96</v>
      </c>
      <c r="C955" s="39" t="s">
        <v>967</v>
      </c>
      <c r="D955" s="125" t="str">
        <f>VLOOKUP(C955,Locations!$G$4:$H$222,2,false)</f>
        <v>00107 Opal Ward Renovated</v>
      </c>
      <c r="E955" s="125"/>
      <c r="F955" s="38" t="s">
        <v>97</v>
      </c>
    </row>
    <row r="956">
      <c r="A956" s="38" t="s">
        <v>104</v>
      </c>
      <c r="B956" s="25" t="s">
        <v>96</v>
      </c>
      <c r="C956" s="39" t="s">
        <v>967</v>
      </c>
      <c r="D956" s="125" t="str">
        <f>VLOOKUP(C956,Locations!$G$4:$H$222,2,false)</f>
        <v>00107 Opal Ward Renovated</v>
      </c>
      <c r="E956" s="125"/>
      <c r="F956" s="38" t="s">
        <v>97</v>
      </c>
    </row>
    <row r="957">
      <c r="A957" s="38" t="s">
        <v>105</v>
      </c>
      <c r="B957" s="25" t="s">
        <v>96</v>
      </c>
      <c r="C957" s="39" t="s">
        <v>967</v>
      </c>
      <c r="D957" s="125" t="str">
        <f>VLOOKUP(C957,Locations!$G$4:$H$222,2,false)</f>
        <v>00107 Opal Ward Renovated</v>
      </c>
      <c r="E957" s="125"/>
      <c r="F957" s="38" t="s">
        <v>97</v>
      </c>
    </row>
    <row r="958">
      <c r="A958" s="38" t="s">
        <v>83</v>
      </c>
      <c r="B958" s="25" t="s">
        <v>96</v>
      </c>
      <c r="C958" s="39" t="s">
        <v>967</v>
      </c>
      <c r="D958" s="125" t="str">
        <f>VLOOKUP(C958,Locations!$G$4:$H$222,2,false)</f>
        <v>00107 Opal Ward Renovated</v>
      </c>
      <c r="E958" s="125"/>
      <c r="F958" s="38" t="s">
        <v>24</v>
      </c>
    </row>
    <row r="959">
      <c r="A959" s="38" t="s">
        <v>102</v>
      </c>
      <c r="B959" s="25" t="s">
        <v>96</v>
      </c>
      <c r="C959" s="39" t="s">
        <v>967</v>
      </c>
      <c r="D959" s="125" t="str">
        <f>VLOOKUP(C959,Locations!$G$4:$H$222,2,false)</f>
        <v>00107 Opal Ward Renovated</v>
      </c>
      <c r="E959" s="125"/>
      <c r="F959" s="38" t="s">
        <v>24</v>
      </c>
    </row>
    <row r="960">
      <c r="A960" s="38" t="s">
        <v>971</v>
      </c>
      <c r="B960" s="25" t="s">
        <v>96</v>
      </c>
      <c r="C960" s="39" t="s">
        <v>967</v>
      </c>
      <c r="D960" s="125" t="str">
        <f>VLOOKUP(C960,Locations!$G$4:$H$222,2,false)</f>
        <v>00107 Opal Ward Renovated</v>
      </c>
      <c r="E960" s="125"/>
      <c r="F960" s="38" t="s">
        <v>24</v>
      </c>
    </row>
    <row r="961">
      <c r="A961" s="38" t="s">
        <v>338</v>
      </c>
      <c r="B961" s="25" t="s">
        <v>96</v>
      </c>
      <c r="C961" s="39" t="s">
        <v>967</v>
      </c>
      <c r="D961" s="125" t="str">
        <f>VLOOKUP(C961,Locations!$G$4:$H$222,2,false)</f>
        <v>00107 Opal Ward Renovated</v>
      </c>
      <c r="E961" s="125"/>
      <c r="F961" s="38" t="s">
        <v>97</v>
      </c>
    </row>
    <row r="962">
      <c r="A962" s="38" t="s">
        <v>733</v>
      </c>
      <c r="B962" s="25" t="s">
        <v>96</v>
      </c>
      <c r="C962" s="39" t="s">
        <v>967</v>
      </c>
      <c r="D962" s="125" t="str">
        <f>VLOOKUP(C962,Locations!$G$4:$H$222,2,false)</f>
        <v>00107 Opal Ward Renovated</v>
      </c>
      <c r="E962" s="125"/>
      <c r="F962" s="38" t="s">
        <v>24</v>
      </c>
    </row>
    <row r="963">
      <c r="A963" s="38" t="s">
        <v>523</v>
      </c>
      <c r="B963" s="25" t="s">
        <v>96</v>
      </c>
      <c r="C963" s="39" t="s">
        <v>967</v>
      </c>
      <c r="D963" s="125" t="str">
        <f>VLOOKUP(C963,Locations!$G$4:$H$222,2,false)</f>
        <v>00107 Opal Ward Renovated</v>
      </c>
      <c r="E963" s="125"/>
      <c r="F963" s="38" t="s">
        <v>97</v>
      </c>
    </row>
    <row r="964">
      <c r="A964" s="38" t="s">
        <v>970</v>
      </c>
      <c r="B964" s="25" t="s">
        <v>96</v>
      </c>
      <c r="C964" s="39" t="s">
        <v>967</v>
      </c>
      <c r="D964" s="125" t="str">
        <f>VLOOKUP(C964,Locations!$G$4:$H$222,2,false)</f>
        <v>00107 Opal Ward Renovated</v>
      </c>
      <c r="E964" s="125"/>
      <c r="F964" s="38" t="s">
        <v>24</v>
      </c>
    </row>
    <row r="965">
      <c r="A965" s="38" t="s">
        <v>107</v>
      </c>
      <c r="B965" s="25" t="s">
        <v>96</v>
      </c>
      <c r="C965" s="39" t="s">
        <v>967</v>
      </c>
      <c r="D965" s="125" t="str">
        <f>VLOOKUP(C965,Locations!$G$4:$H$222,2,false)</f>
        <v>00107 Opal Ward Renovated</v>
      </c>
      <c r="E965" s="125"/>
      <c r="F965" s="38" t="s">
        <v>101</v>
      </c>
    </row>
    <row r="966">
      <c r="A966" s="38" t="s">
        <v>100</v>
      </c>
      <c r="B966" s="25" t="s">
        <v>96</v>
      </c>
      <c r="C966" s="39" t="s">
        <v>967</v>
      </c>
      <c r="D966" s="125" t="str">
        <f>VLOOKUP(C966,Locations!$G$4:$H$222,2,false)</f>
        <v>00107 Opal Ward Renovated</v>
      </c>
      <c r="E966" s="125"/>
      <c r="F966" s="38" t="s">
        <v>101</v>
      </c>
    </row>
    <row r="967">
      <c r="A967" s="38" t="s">
        <v>401</v>
      </c>
      <c r="B967" s="25" t="s">
        <v>96</v>
      </c>
      <c r="C967" s="39" t="s">
        <v>967</v>
      </c>
      <c r="D967" s="125" t="str">
        <f>VLOOKUP(C967,Locations!$G$4:$H$222,2,false)</f>
        <v>00107 Opal Ward Renovated</v>
      </c>
      <c r="E967" s="125"/>
      <c r="F967" s="38" t="s">
        <v>101</v>
      </c>
    </row>
    <row r="968">
      <c r="A968" s="38" t="s">
        <v>365</v>
      </c>
      <c r="B968" s="25" t="s">
        <v>96</v>
      </c>
      <c r="C968" s="39" t="s">
        <v>967</v>
      </c>
      <c r="D968" s="125" t="str">
        <f>VLOOKUP(C968,Locations!$G$4:$H$222,2,false)</f>
        <v>00107 Opal Ward Renovated</v>
      </c>
      <c r="E968" s="125"/>
      <c r="F968" s="38" t="s">
        <v>101</v>
      </c>
    </row>
    <row r="969">
      <c r="A969" s="38" t="s">
        <v>214</v>
      </c>
      <c r="B969" s="25" t="s">
        <v>96</v>
      </c>
      <c r="C969" s="39" t="s">
        <v>1009</v>
      </c>
      <c r="D969" s="125" t="str">
        <f>VLOOKUP(C969,Locations!$G$4:$H$222,2,false)</f>
        <v>00116 Obsidia Ward Renovated</v>
      </c>
      <c r="E969" s="125"/>
      <c r="F969" s="38" t="s">
        <v>97</v>
      </c>
    </row>
    <row r="970">
      <c r="A970" s="38" t="s">
        <v>211</v>
      </c>
      <c r="B970" s="25" t="s">
        <v>96</v>
      </c>
      <c r="C970" s="39" t="s">
        <v>1009</v>
      </c>
      <c r="D970" s="125" t="str">
        <f>VLOOKUP(C970,Locations!$G$4:$H$222,2,false)</f>
        <v>00116 Obsidia Ward Renovated</v>
      </c>
      <c r="E970" s="125"/>
      <c r="F970" s="38" t="s">
        <v>589</v>
      </c>
    </row>
    <row r="971">
      <c r="A971" s="38" t="s">
        <v>216</v>
      </c>
      <c r="B971" s="25" t="s">
        <v>96</v>
      </c>
      <c r="C971" s="39" t="s">
        <v>1009</v>
      </c>
      <c r="D971" s="125" t="str">
        <f>VLOOKUP(C971,Locations!$G$4:$H$222,2,false)</f>
        <v>00116 Obsidia Ward Renovated</v>
      </c>
      <c r="E971" s="125"/>
      <c r="F971" s="38" t="s">
        <v>24</v>
      </c>
    </row>
    <row r="972">
      <c r="A972" s="38" t="s">
        <v>218</v>
      </c>
      <c r="B972" s="25" t="s">
        <v>96</v>
      </c>
      <c r="C972" s="39" t="s">
        <v>1009</v>
      </c>
      <c r="D972" s="125" t="str">
        <f>VLOOKUP(C972,Locations!$G$4:$H$222,2,false)</f>
        <v>00116 Obsidia Ward Renovated</v>
      </c>
      <c r="E972" s="125"/>
      <c r="F972" s="38" t="s">
        <v>145</v>
      </c>
    </row>
    <row r="973">
      <c r="A973" s="38" t="s">
        <v>219</v>
      </c>
      <c r="B973" s="25" t="s">
        <v>96</v>
      </c>
      <c r="C973" s="39" t="s">
        <v>1009</v>
      </c>
      <c r="D973" s="125" t="str">
        <f>VLOOKUP(C973,Locations!$G$4:$H$222,2,false)</f>
        <v>00116 Obsidia Ward Renovated</v>
      </c>
      <c r="E973" s="125"/>
      <c r="F973" s="38" t="s">
        <v>97</v>
      </c>
    </row>
    <row r="974">
      <c r="A974" s="38" t="s">
        <v>220</v>
      </c>
      <c r="B974" s="25" t="s">
        <v>96</v>
      </c>
      <c r="C974" s="39" t="s">
        <v>1009</v>
      </c>
      <c r="D974" s="125" t="str">
        <f>VLOOKUP(C974,Locations!$G$4:$H$222,2,false)</f>
        <v>00116 Obsidia Ward Renovated</v>
      </c>
      <c r="E974" s="125"/>
      <c r="F974" s="38" t="s">
        <v>97</v>
      </c>
    </row>
    <row r="975">
      <c r="A975" s="38" t="s">
        <v>999</v>
      </c>
      <c r="B975" s="25" t="s">
        <v>96</v>
      </c>
      <c r="C975" s="39" t="s">
        <v>1009</v>
      </c>
      <c r="D975" s="125" t="str">
        <f>VLOOKUP(C975,Locations!$G$4:$H$222,2,false)</f>
        <v>00116 Obsidia Ward Renovated</v>
      </c>
      <c r="E975" s="125"/>
      <c r="F975" s="38" t="s">
        <v>589</v>
      </c>
    </row>
    <row r="976">
      <c r="A976" s="38" t="s">
        <v>370</v>
      </c>
      <c r="B976" s="25" t="s">
        <v>96</v>
      </c>
      <c r="C976" s="39" t="s">
        <v>1009</v>
      </c>
      <c r="D976" s="125" t="str">
        <f>VLOOKUP(C976,Locations!$G$4:$H$222,2,false)</f>
        <v>00116 Obsidia Ward Renovated</v>
      </c>
      <c r="E976" s="125"/>
      <c r="F976" s="38" t="s">
        <v>24</v>
      </c>
    </row>
    <row r="977">
      <c r="A977" s="38" t="s">
        <v>1012</v>
      </c>
      <c r="B977" s="25" t="s">
        <v>96</v>
      </c>
      <c r="C977" s="39" t="s">
        <v>1009</v>
      </c>
      <c r="D977" s="125" t="str">
        <f>VLOOKUP(C977,Locations!$G$4:$H$222,2,false)</f>
        <v>00116 Obsidia Ward Renovated</v>
      </c>
      <c r="E977" s="125"/>
      <c r="F977" s="38" t="s">
        <v>145</v>
      </c>
    </row>
    <row r="978">
      <c r="A978" s="38" t="s">
        <v>1013</v>
      </c>
      <c r="B978" s="25" t="s">
        <v>96</v>
      </c>
      <c r="C978" s="39" t="s">
        <v>1009</v>
      </c>
      <c r="D978" s="125" t="str">
        <f>VLOOKUP(C978,Locations!$G$4:$H$222,2,false)</f>
        <v>00116 Obsidia Ward Renovated</v>
      </c>
      <c r="E978" s="125"/>
      <c r="F978" s="38" t="s">
        <v>97</v>
      </c>
    </row>
    <row r="979">
      <c r="A979" s="38" t="s">
        <v>1015</v>
      </c>
      <c r="B979" s="25" t="s">
        <v>96</v>
      </c>
      <c r="C979" s="39" t="s">
        <v>1009</v>
      </c>
      <c r="D979" s="125" t="str">
        <f>VLOOKUP(C979,Locations!$G$4:$H$222,2,false)</f>
        <v>00116 Obsidia Ward Renovated</v>
      </c>
      <c r="E979" s="125"/>
      <c r="F979" s="38" t="s">
        <v>97</v>
      </c>
    </row>
    <row r="980">
      <c r="A980" s="38" t="s">
        <v>212</v>
      </c>
      <c r="B980" s="25" t="s">
        <v>96</v>
      </c>
      <c r="C980" s="39" t="s">
        <v>1009</v>
      </c>
      <c r="D980" s="125" t="str">
        <f>VLOOKUP(C980,Locations!$G$4:$H$222,2,false)</f>
        <v>00116 Obsidia Ward Renovated</v>
      </c>
      <c r="E980" s="125"/>
      <c r="F980" s="38" t="s">
        <v>114</v>
      </c>
    </row>
    <row r="981">
      <c r="A981" s="38" t="s">
        <v>221</v>
      </c>
      <c r="B981" s="25" t="s">
        <v>96</v>
      </c>
      <c r="C981" s="39" t="s">
        <v>1009</v>
      </c>
      <c r="D981" s="125" t="str">
        <f>VLOOKUP(C981,Locations!$G$4:$H$222,2,false)</f>
        <v>00116 Obsidia Ward Renovated</v>
      </c>
      <c r="E981" s="125"/>
      <c r="F981" s="38" t="s">
        <v>213</v>
      </c>
    </row>
    <row r="982">
      <c r="A982" s="38" t="s">
        <v>724</v>
      </c>
      <c r="B982" s="25" t="s">
        <v>96</v>
      </c>
      <c r="C982" s="39" t="s">
        <v>1009</v>
      </c>
      <c r="D982" s="125" t="str">
        <f>VLOOKUP(C982,Locations!$G$4:$H$222,2,false)</f>
        <v>00116 Obsidia Ward Renovated</v>
      </c>
      <c r="E982" s="125"/>
      <c r="F982" s="38" t="s">
        <v>213</v>
      </c>
    </row>
    <row r="983">
      <c r="A983" s="38" t="s">
        <v>100</v>
      </c>
      <c r="B983" s="25" t="s">
        <v>96</v>
      </c>
      <c r="C983" s="39" t="s">
        <v>1009</v>
      </c>
      <c r="D983" s="125" t="str">
        <f>VLOOKUP(C983,Locations!$G$4:$H$222,2,false)</f>
        <v>00116 Obsidia Ward Renovated</v>
      </c>
      <c r="E983" s="125"/>
      <c r="F983" s="38" t="s">
        <v>101</v>
      </c>
    </row>
    <row r="984">
      <c r="A984" s="38" t="s">
        <v>173</v>
      </c>
      <c r="B984" s="25" t="s">
        <v>96</v>
      </c>
      <c r="C984" s="39" t="s">
        <v>1009</v>
      </c>
      <c r="D984" s="125" t="str">
        <f>VLOOKUP(C984,Locations!$G$4:$H$222,2,false)</f>
        <v>00116 Obsidia Ward Renovated</v>
      </c>
      <c r="E984" s="125"/>
      <c r="F984" s="38" t="s">
        <v>101</v>
      </c>
    </row>
    <row r="985">
      <c r="A985" s="38" t="s">
        <v>401</v>
      </c>
      <c r="B985" s="25" t="s">
        <v>96</v>
      </c>
      <c r="C985" s="39" t="s">
        <v>1009</v>
      </c>
      <c r="D985" s="125" t="str">
        <f>VLOOKUP(C985,Locations!$G$4:$H$222,2,false)</f>
        <v>00116 Obsidia Ward Renovated</v>
      </c>
      <c r="E985" s="125"/>
      <c r="F985" s="38" t="s">
        <v>101</v>
      </c>
    </row>
    <row r="986">
      <c r="A986" s="38" t="s">
        <v>1014</v>
      </c>
      <c r="B986" s="25" t="s">
        <v>96</v>
      </c>
      <c r="C986" s="39" t="s">
        <v>1009</v>
      </c>
      <c r="D986" s="125" t="str">
        <f>VLOOKUP(C986,Locations!$G$4:$H$222,2,false)</f>
        <v>00116 Obsidia Ward Renovated</v>
      </c>
      <c r="E986" s="125"/>
      <c r="F986" s="38" t="s">
        <v>101</v>
      </c>
    </row>
    <row r="987">
      <c r="A987" s="38" t="s">
        <v>907</v>
      </c>
      <c r="B987" s="25" t="s">
        <v>96</v>
      </c>
      <c r="C987" s="39" t="s">
        <v>1009</v>
      </c>
      <c r="D987" s="125" t="str">
        <f>VLOOKUP(C987,Locations!$G$4:$H$222,2,false)</f>
        <v>00116 Obsidia Ward Renovated</v>
      </c>
      <c r="E987" s="125"/>
      <c r="F987" s="38" t="s">
        <v>101</v>
      </c>
    </row>
    <row r="988">
      <c r="A988" s="38" t="s">
        <v>603</v>
      </c>
      <c r="B988" s="38" t="s">
        <v>44</v>
      </c>
      <c r="C988" s="39" t="s">
        <v>990</v>
      </c>
      <c r="D988" s="125" t="str">
        <f>VLOOKUP(C988,Locations!$G$4:$H$222,2,false)</f>
        <v>00110 Peridot Ward Renovated</v>
      </c>
      <c r="E988" s="125"/>
      <c r="F988" s="38" t="s">
        <v>24</v>
      </c>
    </row>
    <row r="989">
      <c r="A989" s="38" t="s">
        <v>979</v>
      </c>
      <c r="B989" s="38" t="s">
        <v>44</v>
      </c>
      <c r="C989" s="39" t="s">
        <v>990</v>
      </c>
      <c r="D989" s="125" t="str">
        <f>VLOOKUP(C989,Locations!$G$4:$H$222,2,false)</f>
        <v>00110 Peridot Ward Renovated</v>
      </c>
      <c r="E989" s="125"/>
      <c r="F989" s="38" t="s">
        <v>24</v>
      </c>
    </row>
    <row r="990">
      <c r="A990" s="38" t="s">
        <v>966</v>
      </c>
      <c r="B990" s="38" t="s">
        <v>44</v>
      </c>
      <c r="C990" s="39" t="s">
        <v>990</v>
      </c>
      <c r="D990" s="125" t="str">
        <f>VLOOKUP(C990,Locations!$G$4:$H$222,2,false)</f>
        <v>00110 Peridot Ward Renovated</v>
      </c>
      <c r="E990" s="125"/>
      <c r="F990" s="38" t="s">
        <v>24</v>
      </c>
    </row>
    <row r="991">
      <c r="A991" s="38" t="s">
        <v>977</v>
      </c>
      <c r="B991" s="38" t="s">
        <v>44</v>
      </c>
      <c r="C991" s="39" t="s">
        <v>990</v>
      </c>
      <c r="D991" s="125" t="str">
        <f>VLOOKUP(C991,Locations!$G$4:$H$222,2,false)</f>
        <v>00110 Peridot Ward Renovated</v>
      </c>
      <c r="E991" s="125"/>
      <c r="F991" s="38" t="s">
        <v>24</v>
      </c>
    </row>
    <row r="992">
      <c r="A992" s="38" t="s">
        <v>280</v>
      </c>
      <c r="B992" s="38" t="s">
        <v>44</v>
      </c>
      <c r="C992" s="39" t="s">
        <v>990</v>
      </c>
      <c r="D992" s="125" t="str">
        <f>VLOOKUP(C992,Locations!$G$4:$H$222,2,false)</f>
        <v>00110 Peridot Ward Renovated</v>
      </c>
      <c r="E992" s="125"/>
      <c r="F992" s="38" t="s">
        <v>24</v>
      </c>
    </row>
    <row r="993">
      <c r="A993" s="38" t="s">
        <v>577</v>
      </c>
      <c r="B993" s="25" t="s">
        <v>158</v>
      </c>
      <c r="C993" s="39" t="s">
        <v>990</v>
      </c>
      <c r="D993" s="125" t="str">
        <f>VLOOKUP(C993,Locations!$G$4:$H$222,2,false)</f>
        <v>00110 Peridot Ward Renovated</v>
      </c>
      <c r="E993" s="125"/>
      <c r="F993" s="38" t="s">
        <v>24</v>
      </c>
    </row>
    <row r="994">
      <c r="A994" s="38" t="s">
        <v>481</v>
      </c>
      <c r="B994" s="25" t="s">
        <v>600</v>
      </c>
      <c r="C994" s="39" t="s">
        <v>990</v>
      </c>
      <c r="D994" s="125" t="str">
        <f>VLOOKUP(C994,Locations!$G$4:$H$222,2,false)</f>
        <v>00110 Peridot Ward Renovated</v>
      </c>
      <c r="E994" s="125"/>
      <c r="F994" s="38" t="s">
        <v>24</v>
      </c>
    </row>
    <row r="995">
      <c r="A995" s="38" t="s">
        <v>532</v>
      </c>
      <c r="B995" s="25" t="s">
        <v>600</v>
      </c>
      <c r="C995" s="39" t="s">
        <v>990</v>
      </c>
      <c r="D995" s="125" t="str">
        <f>VLOOKUP(C995,Locations!$G$4:$H$222,2,false)</f>
        <v>00110 Peridot Ward Renovated</v>
      </c>
      <c r="E995" s="125"/>
      <c r="F995" s="38" t="s">
        <v>24</v>
      </c>
    </row>
    <row r="996">
      <c r="A996" s="38" t="s">
        <v>266</v>
      </c>
      <c r="B996" s="25" t="s">
        <v>600</v>
      </c>
      <c r="C996" s="39" t="s">
        <v>990</v>
      </c>
      <c r="D996" s="125" t="str">
        <f>VLOOKUP(C996,Locations!$G$4:$H$222,2,false)</f>
        <v>00110 Peridot Ward Renovated</v>
      </c>
      <c r="E996" s="125"/>
      <c r="F996" s="38" t="s">
        <v>24</v>
      </c>
    </row>
    <row r="997">
      <c r="A997" s="38" t="s">
        <v>973</v>
      </c>
      <c r="B997" s="25" t="s">
        <v>938</v>
      </c>
      <c r="C997" s="39" t="s">
        <v>990</v>
      </c>
      <c r="D997" s="125" t="str">
        <f>VLOOKUP(C997,Locations!$G$4:$H$222,2,false)</f>
        <v>00110 Peridot Ward Renovated</v>
      </c>
      <c r="E997" s="125"/>
      <c r="F997" s="38" t="s">
        <v>24</v>
      </c>
    </row>
    <row r="998">
      <c r="A998" s="38" t="s">
        <v>324</v>
      </c>
      <c r="B998" s="25" t="s">
        <v>938</v>
      </c>
      <c r="C998" s="39" t="s">
        <v>990</v>
      </c>
      <c r="D998" s="125" t="str">
        <f>VLOOKUP(C998,Locations!$G$4:$H$222,2,false)</f>
        <v>00110 Peridot Ward Renovated</v>
      </c>
      <c r="E998" s="125"/>
      <c r="F998" s="38" t="s">
        <v>24</v>
      </c>
    </row>
    <row r="999">
      <c r="A999" s="38" t="s">
        <v>972</v>
      </c>
      <c r="B999" s="25" t="s">
        <v>938</v>
      </c>
      <c r="C999" s="39" t="s">
        <v>990</v>
      </c>
      <c r="D999" s="125" t="str">
        <f>VLOOKUP(C999,Locations!$G$4:$H$222,2,false)</f>
        <v>00110 Peridot Ward Renovated</v>
      </c>
      <c r="E999" s="125"/>
      <c r="F999" s="38" t="s">
        <v>24</v>
      </c>
    </row>
    <row r="1000">
      <c r="A1000" s="38" t="s">
        <v>948</v>
      </c>
      <c r="B1000" s="25" t="s">
        <v>938</v>
      </c>
      <c r="C1000" s="39" t="s">
        <v>990</v>
      </c>
      <c r="D1000" s="125" t="str">
        <f>VLOOKUP(C1000,Locations!$G$4:$H$222,2,false)</f>
        <v>00110 Peridot Ward Renovated</v>
      </c>
      <c r="E1000" s="125"/>
      <c r="F1000" s="38" t="s">
        <v>24</v>
      </c>
    </row>
    <row r="1001">
      <c r="A1001" s="38" t="s">
        <v>974</v>
      </c>
      <c r="B1001" s="25" t="s">
        <v>938</v>
      </c>
      <c r="C1001" s="39" t="s">
        <v>990</v>
      </c>
      <c r="D1001" s="125" t="str">
        <f>VLOOKUP(C1001,Locations!$G$4:$H$222,2,false)</f>
        <v>00110 Peridot Ward Renovated</v>
      </c>
      <c r="E1001" s="125"/>
      <c r="F1001" s="38" t="s">
        <v>24</v>
      </c>
    </row>
    <row r="1002">
      <c r="A1002" s="38" t="s">
        <v>91</v>
      </c>
      <c r="B1002" s="25" t="s">
        <v>88</v>
      </c>
      <c r="C1002" s="39" t="s">
        <v>990</v>
      </c>
      <c r="D1002" s="125" t="str">
        <f>VLOOKUP(C1002,Locations!$G$4:$H$222,2,false)</f>
        <v>00110 Peridot Ward Renovated</v>
      </c>
      <c r="E1002" s="125"/>
      <c r="F1002" s="38" t="s">
        <v>24</v>
      </c>
    </row>
    <row r="1003">
      <c r="A1003" s="38" t="s">
        <v>136</v>
      </c>
      <c r="B1003" s="25" t="s">
        <v>88</v>
      </c>
      <c r="C1003" s="39" t="s">
        <v>990</v>
      </c>
      <c r="D1003" s="125" t="str">
        <f>VLOOKUP(C1003,Locations!$G$4:$H$222,2,false)</f>
        <v>00110 Peridot Ward Renovated</v>
      </c>
      <c r="E1003" s="125"/>
      <c r="F1003" s="38" t="s">
        <v>24</v>
      </c>
    </row>
    <row r="1004">
      <c r="A1004" s="38" t="s">
        <v>719</v>
      </c>
      <c r="B1004" s="25" t="s">
        <v>88</v>
      </c>
      <c r="C1004" s="39" t="s">
        <v>990</v>
      </c>
      <c r="D1004" s="125" t="str">
        <f>VLOOKUP(C1004,Locations!$G$4:$H$222,2,false)</f>
        <v>00110 Peridot Ward Renovated</v>
      </c>
      <c r="E1004" s="125"/>
      <c r="F1004" s="38" t="s">
        <v>24</v>
      </c>
    </row>
    <row r="1005">
      <c r="A1005" s="38" t="s">
        <v>968</v>
      </c>
      <c r="B1005" s="25" t="s">
        <v>88</v>
      </c>
      <c r="C1005" s="39" t="s">
        <v>990</v>
      </c>
      <c r="D1005" s="125" t="str">
        <f>VLOOKUP(C1005,Locations!$G$4:$H$222,2,false)</f>
        <v>00110 Peridot Ward Renovated</v>
      </c>
      <c r="E1005" s="125"/>
      <c r="F1005" s="38" t="s">
        <v>24</v>
      </c>
    </row>
    <row r="1006">
      <c r="A1006" s="38" t="s">
        <v>717</v>
      </c>
      <c r="B1006" s="25" t="s">
        <v>88</v>
      </c>
      <c r="C1006" s="39" t="s">
        <v>990</v>
      </c>
      <c r="D1006" s="125" t="str">
        <f>VLOOKUP(C1006,Locations!$G$4:$H$222,2,false)</f>
        <v>00110 Peridot Ward Renovated</v>
      </c>
      <c r="E1006" s="125"/>
      <c r="F1006" s="38" t="s">
        <v>24</v>
      </c>
    </row>
    <row r="1007">
      <c r="A1007" s="38" t="s">
        <v>144</v>
      </c>
      <c r="B1007" s="25" t="s">
        <v>96</v>
      </c>
      <c r="C1007" s="39" t="s">
        <v>990</v>
      </c>
      <c r="D1007" s="125" t="str">
        <f>VLOOKUP(C1007,Locations!$G$4:$H$222,2,false)</f>
        <v>00110 Peridot Ward Renovated</v>
      </c>
      <c r="E1007" s="125"/>
      <c r="F1007" s="38" t="s">
        <v>145</v>
      </c>
    </row>
    <row r="1008">
      <c r="A1008" s="38" t="s">
        <v>371</v>
      </c>
      <c r="B1008" s="25" t="s">
        <v>96</v>
      </c>
      <c r="C1008" s="39" t="s">
        <v>990</v>
      </c>
      <c r="D1008" s="125" t="str">
        <f>VLOOKUP(C1008,Locations!$G$4:$H$222,2,false)</f>
        <v>00110 Peridot Ward Renovated</v>
      </c>
      <c r="E1008" s="125"/>
      <c r="F1008" s="38" t="s">
        <v>145</v>
      </c>
    </row>
    <row r="1009">
      <c r="A1009" s="38" t="s">
        <v>807</v>
      </c>
      <c r="B1009" s="25" t="s">
        <v>96</v>
      </c>
      <c r="C1009" s="39" t="s">
        <v>990</v>
      </c>
      <c r="D1009" s="125" t="str">
        <f>VLOOKUP(C1009,Locations!$G$4:$H$222,2,false)</f>
        <v>00110 Peridot Ward Renovated</v>
      </c>
      <c r="E1009" s="125"/>
      <c r="F1009" s="38" t="s">
        <v>24</v>
      </c>
    </row>
    <row r="1010">
      <c r="A1010" s="38" t="s">
        <v>804</v>
      </c>
      <c r="B1010" s="25" t="s">
        <v>96</v>
      </c>
      <c r="C1010" s="39" t="s">
        <v>990</v>
      </c>
      <c r="D1010" s="125" t="str">
        <f>VLOOKUP(C1010,Locations!$G$4:$H$222,2,false)</f>
        <v>00110 Peridot Ward Renovated</v>
      </c>
      <c r="E1010" s="125"/>
      <c r="F1010" s="38" t="s">
        <v>24</v>
      </c>
    </row>
    <row r="1011">
      <c r="A1011" s="38" t="s">
        <v>166</v>
      </c>
      <c r="B1011" s="25" t="s">
        <v>96</v>
      </c>
      <c r="C1011" s="39" t="s">
        <v>990</v>
      </c>
      <c r="D1011" s="125" t="str">
        <f>VLOOKUP(C1011,Locations!$G$4:$H$222,2,false)</f>
        <v>00110 Peridot Ward Renovated</v>
      </c>
      <c r="E1011" s="125"/>
      <c r="F1011" s="38" t="s">
        <v>97</v>
      </c>
    </row>
    <row r="1012">
      <c r="A1012" s="38" t="s">
        <v>981</v>
      </c>
      <c r="B1012" s="25" t="s">
        <v>96</v>
      </c>
      <c r="C1012" s="39" t="s">
        <v>990</v>
      </c>
      <c r="D1012" s="125" t="str">
        <f>VLOOKUP(C1012,Locations!$G$4:$H$222,2,false)</f>
        <v>00110 Peridot Ward Renovated</v>
      </c>
      <c r="E1012" s="125"/>
      <c r="F1012" s="38" t="s">
        <v>24</v>
      </c>
    </row>
    <row r="1013">
      <c r="A1013" s="38" t="s">
        <v>982</v>
      </c>
      <c r="B1013" s="25" t="s">
        <v>96</v>
      </c>
      <c r="C1013" s="39" t="s">
        <v>990</v>
      </c>
      <c r="D1013" s="125" t="str">
        <f>VLOOKUP(C1013,Locations!$G$4:$H$222,2,false)</f>
        <v>00110 Peridot Ward Renovated</v>
      </c>
      <c r="E1013" s="125"/>
      <c r="F1013" s="38" t="s">
        <v>97</v>
      </c>
    </row>
    <row r="1014">
      <c r="A1014" s="38" t="s">
        <v>730</v>
      </c>
      <c r="B1014" s="25" t="s">
        <v>96</v>
      </c>
      <c r="C1014" s="39" t="s">
        <v>990</v>
      </c>
      <c r="D1014" s="125" t="str">
        <f>VLOOKUP(C1014,Locations!$G$4:$H$222,2,false)</f>
        <v>00110 Peridot Ward Renovated</v>
      </c>
      <c r="E1014" s="125"/>
      <c r="F1014" s="38" t="s">
        <v>97</v>
      </c>
    </row>
    <row r="1015">
      <c r="A1015" s="38" t="s">
        <v>496</v>
      </c>
      <c r="B1015" s="25" t="s">
        <v>96</v>
      </c>
      <c r="C1015" s="39" t="s">
        <v>990</v>
      </c>
      <c r="D1015" s="125" t="str">
        <f>VLOOKUP(C1015,Locations!$G$4:$H$222,2,false)</f>
        <v>00110 Peridot Ward Renovated</v>
      </c>
      <c r="E1015" s="125"/>
      <c r="F1015" s="38" t="s">
        <v>97</v>
      </c>
    </row>
    <row r="1016">
      <c r="A1016" s="38" t="s">
        <v>250</v>
      </c>
      <c r="B1016" s="25" t="s">
        <v>96</v>
      </c>
      <c r="C1016" s="39" t="s">
        <v>990</v>
      </c>
      <c r="D1016" s="125" t="str">
        <f>VLOOKUP(C1016,Locations!$G$4:$H$222,2,false)</f>
        <v>00110 Peridot Ward Renovated</v>
      </c>
      <c r="E1016" s="125"/>
      <c r="F1016" s="38" t="s">
        <v>213</v>
      </c>
    </row>
    <row r="1017">
      <c r="A1017" s="38" t="s">
        <v>985</v>
      </c>
      <c r="B1017" s="25" t="s">
        <v>96</v>
      </c>
      <c r="C1017" s="39" t="s">
        <v>990</v>
      </c>
      <c r="D1017" s="125" t="str">
        <f>VLOOKUP(C1017,Locations!$G$4:$H$222,2,false)</f>
        <v>00110 Peridot Ward Renovated</v>
      </c>
      <c r="E1017" s="125"/>
      <c r="F1017" s="38" t="s">
        <v>213</v>
      </c>
    </row>
    <row r="1018">
      <c r="A1018" s="38" t="s">
        <v>100</v>
      </c>
      <c r="B1018" s="25" t="s">
        <v>96</v>
      </c>
      <c r="C1018" s="39" t="s">
        <v>990</v>
      </c>
      <c r="D1018" s="125" t="str">
        <f>VLOOKUP(C1018,Locations!$G$4:$H$222,2,false)</f>
        <v>00110 Peridot Ward Renovated</v>
      </c>
      <c r="E1018" s="125"/>
      <c r="F1018" s="38" t="s">
        <v>101</v>
      </c>
    </row>
    <row r="1019">
      <c r="A1019" s="38" t="s">
        <v>401</v>
      </c>
      <c r="B1019" s="25" t="s">
        <v>96</v>
      </c>
      <c r="C1019" s="39" t="s">
        <v>990</v>
      </c>
      <c r="D1019" s="125" t="str">
        <f>VLOOKUP(C1019,Locations!$G$4:$H$222,2,false)</f>
        <v>00110 Peridot Ward Renovated</v>
      </c>
      <c r="E1019" s="125"/>
      <c r="F1019" s="38" t="s">
        <v>101</v>
      </c>
    </row>
    <row r="1020">
      <c r="A1020" s="38" t="s">
        <v>169</v>
      </c>
      <c r="B1020" s="25" t="s">
        <v>96</v>
      </c>
      <c r="C1020" s="39" t="s">
        <v>990</v>
      </c>
      <c r="D1020" s="125" t="str">
        <f>VLOOKUP(C1020,Locations!$G$4:$H$222,2,false)</f>
        <v>00110 Peridot Ward Renovated</v>
      </c>
      <c r="E1020" s="125"/>
      <c r="F1020" s="38" t="s">
        <v>101</v>
      </c>
    </row>
    <row r="1021">
      <c r="A1021" s="38" t="s">
        <v>984</v>
      </c>
      <c r="B1021" s="25" t="s">
        <v>96</v>
      </c>
      <c r="C1021" s="39" t="s">
        <v>990</v>
      </c>
      <c r="D1021" s="125" t="str">
        <f>VLOOKUP(C1021,Locations!$G$4:$H$222,2,false)</f>
        <v>00110 Peridot Ward Renovated</v>
      </c>
      <c r="E1021" s="125"/>
      <c r="F1021" s="38" t="s">
        <v>101</v>
      </c>
    </row>
    <row r="1022">
      <c r="A1022" s="38" t="s">
        <v>365</v>
      </c>
      <c r="B1022" s="25" t="s">
        <v>96</v>
      </c>
      <c r="C1022" s="39" t="s">
        <v>990</v>
      </c>
      <c r="D1022" s="125" t="str">
        <f>VLOOKUP(C1022,Locations!$G$4:$H$222,2,false)</f>
        <v>00110 Peridot Ward Renovated</v>
      </c>
      <c r="E1022" s="125"/>
      <c r="F1022" s="38" t="s">
        <v>101</v>
      </c>
    </row>
    <row r="1023">
      <c r="A1023" s="38" t="s">
        <v>335</v>
      </c>
      <c r="B1023" s="25" t="s">
        <v>96</v>
      </c>
      <c r="C1023" s="39" t="s">
        <v>994</v>
      </c>
      <c r="D1023" s="125" t="str">
        <f>VLOOKUP(C1023,Locations!$G$4:$H$222,2,false)</f>
        <v>00112 Jasper Ward Renovated</v>
      </c>
      <c r="E1023" s="125"/>
      <c r="F1023" s="38" t="s">
        <v>24</v>
      </c>
    </row>
    <row r="1024">
      <c r="A1024" s="38" t="s">
        <v>492</v>
      </c>
      <c r="B1024" s="25" t="s">
        <v>96</v>
      </c>
      <c r="C1024" s="39" t="s">
        <v>994</v>
      </c>
      <c r="D1024" s="125" t="str">
        <f>VLOOKUP(C1024,Locations!$G$4:$H$222,2,false)</f>
        <v>00112 Jasper Ward Renovated</v>
      </c>
      <c r="E1024" s="125"/>
      <c r="F1024" s="38" t="s">
        <v>97</v>
      </c>
    </row>
    <row r="1025">
      <c r="A1025" s="38" t="s">
        <v>341</v>
      </c>
      <c r="B1025" s="25" t="s">
        <v>96</v>
      </c>
      <c r="C1025" s="39" t="s">
        <v>994</v>
      </c>
      <c r="D1025" s="125" t="str">
        <f>VLOOKUP(C1025,Locations!$G$4:$H$222,2,false)</f>
        <v>00112 Jasper Ward Renovated</v>
      </c>
      <c r="E1025" s="125"/>
      <c r="F1025" s="38" t="s">
        <v>97</v>
      </c>
    </row>
    <row r="1026">
      <c r="A1026" s="38" t="s">
        <v>996</v>
      </c>
      <c r="B1026" s="25" t="s">
        <v>96</v>
      </c>
      <c r="C1026" s="39" t="s">
        <v>994</v>
      </c>
      <c r="D1026" s="125" t="str">
        <f>VLOOKUP(C1026,Locations!$G$4:$H$222,2,false)</f>
        <v>00112 Jasper Ward Renovated</v>
      </c>
      <c r="E1026" s="125"/>
      <c r="F1026" s="38" t="s">
        <v>97</v>
      </c>
    </row>
    <row r="1027">
      <c r="A1027" s="38" t="s">
        <v>371</v>
      </c>
      <c r="B1027" s="25" t="s">
        <v>96</v>
      </c>
      <c r="C1027" s="39" t="s">
        <v>994</v>
      </c>
      <c r="D1027" s="125" t="str">
        <f>VLOOKUP(C1027,Locations!$G$4:$H$222,2,false)</f>
        <v>00112 Jasper Ward Renovated</v>
      </c>
      <c r="E1027" s="125"/>
      <c r="F1027" s="38" t="s">
        <v>145</v>
      </c>
    </row>
    <row r="1028">
      <c r="A1028" s="38" t="s">
        <v>338</v>
      </c>
      <c r="B1028" s="25" t="s">
        <v>96</v>
      </c>
      <c r="C1028" s="39" t="s">
        <v>994</v>
      </c>
      <c r="D1028" s="125" t="str">
        <f>VLOOKUP(C1028,Locations!$G$4:$H$222,2,false)</f>
        <v>00112 Jasper Ward Renovated</v>
      </c>
      <c r="E1028" s="125"/>
      <c r="F1028" s="38" t="s">
        <v>24</v>
      </c>
    </row>
    <row r="1029">
      <c r="A1029" s="38" t="s">
        <v>999</v>
      </c>
      <c r="B1029" s="25" t="s">
        <v>96</v>
      </c>
      <c r="C1029" s="39" t="s">
        <v>994</v>
      </c>
      <c r="D1029" s="125" t="str">
        <f>VLOOKUP(C1029,Locations!$G$4:$H$222,2,false)</f>
        <v>00112 Jasper Ward Renovated</v>
      </c>
      <c r="E1029" s="125"/>
      <c r="F1029" s="38" t="s">
        <v>589</v>
      </c>
    </row>
    <row r="1030">
      <c r="A1030" s="38" t="s">
        <v>370</v>
      </c>
      <c r="B1030" s="25" t="s">
        <v>96</v>
      </c>
      <c r="C1030" s="39" t="s">
        <v>994</v>
      </c>
      <c r="D1030" s="125" t="str">
        <f>VLOOKUP(C1030,Locations!$G$4:$H$222,2,false)</f>
        <v>00112 Jasper Ward Renovated</v>
      </c>
      <c r="E1030" s="125"/>
      <c r="F1030" s="38" t="s">
        <v>24</v>
      </c>
    </row>
    <row r="1031">
      <c r="A1031" s="38" t="s">
        <v>332</v>
      </c>
      <c r="B1031" s="25" t="s">
        <v>96</v>
      </c>
      <c r="C1031" s="39" t="s">
        <v>994</v>
      </c>
      <c r="D1031" s="125" t="str">
        <f>VLOOKUP(C1031,Locations!$G$4:$H$222,2,false)</f>
        <v>00112 Jasper Ward Renovated</v>
      </c>
      <c r="E1031" s="125"/>
      <c r="F1031" s="38" t="s">
        <v>97</v>
      </c>
    </row>
    <row r="1032">
      <c r="A1032" s="38" t="s">
        <v>995</v>
      </c>
      <c r="B1032" s="25" t="s">
        <v>96</v>
      </c>
      <c r="C1032" s="39" t="s">
        <v>994</v>
      </c>
      <c r="D1032" s="125" t="str">
        <f>VLOOKUP(C1032,Locations!$G$4:$H$222,2,false)</f>
        <v>00112 Jasper Ward Renovated</v>
      </c>
      <c r="E1032" s="125"/>
      <c r="F1032" s="38" t="s">
        <v>97</v>
      </c>
    </row>
    <row r="1033">
      <c r="A1033" s="38" t="s">
        <v>998</v>
      </c>
      <c r="B1033" s="25" t="s">
        <v>96</v>
      </c>
      <c r="C1033" s="39" t="s">
        <v>994</v>
      </c>
      <c r="D1033" s="125" t="str">
        <f>VLOOKUP(C1033,Locations!$G$4:$H$222,2,false)</f>
        <v>00112 Jasper Ward Renovated</v>
      </c>
      <c r="E1033" s="125"/>
      <c r="F1033" s="38" t="s">
        <v>24</v>
      </c>
    </row>
    <row r="1034">
      <c r="A1034" s="38" t="s">
        <v>993</v>
      </c>
      <c r="B1034" s="25" t="s">
        <v>96</v>
      </c>
      <c r="C1034" s="39" t="s">
        <v>994</v>
      </c>
      <c r="D1034" s="125" t="str">
        <f>VLOOKUP(C1034,Locations!$G$4:$H$222,2,false)</f>
        <v>00112 Jasper Ward Renovated</v>
      </c>
      <c r="E1034" s="125"/>
      <c r="F1034" s="38" t="s">
        <v>24</v>
      </c>
    </row>
    <row r="1035">
      <c r="A1035" s="38" t="s">
        <v>330</v>
      </c>
      <c r="B1035" s="25" t="s">
        <v>96</v>
      </c>
      <c r="C1035" s="39" t="s">
        <v>994</v>
      </c>
      <c r="D1035" s="125" t="str">
        <f>VLOOKUP(C1035,Locations!$G$4:$H$222,2,false)</f>
        <v>00112 Jasper Ward Renovated</v>
      </c>
      <c r="E1035" s="125"/>
      <c r="F1035" s="38" t="s">
        <v>213</v>
      </c>
    </row>
    <row r="1036">
      <c r="A1036" s="38" t="s">
        <v>337</v>
      </c>
      <c r="B1036" s="25" t="s">
        <v>96</v>
      </c>
      <c r="C1036" s="39" t="s">
        <v>994</v>
      </c>
      <c r="D1036" s="125" t="str">
        <f>VLOOKUP(C1036,Locations!$G$4:$H$222,2,false)</f>
        <v>00112 Jasper Ward Renovated</v>
      </c>
      <c r="E1036" s="125"/>
      <c r="F1036" s="38" t="s">
        <v>213</v>
      </c>
    </row>
    <row r="1037">
      <c r="A1037" s="38" t="s">
        <v>401</v>
      </c>
      <c r="B1037" s="25" t="s">
        <v>96</v>
      </c>
      <c r="C1037" s="39" t="s">
        <v>994</v>
      </c>
      <c r="D1037" s="125" t="str">
        <f>VLOOKUP(C1037,Locations!$G$4:$H$222,2,false)</f>
        <v>00112 Jasper Ward Renovated</v>
      </c>
      <c r="E1037" s="125"/>
      <c r="F1037" s="38" t="s">
        <v>101</v>
      </c>
    </row>
    <row r="1038">
      <c r="A1038" s="38" t="s">
        <v>575</v>
      </c>
      <c r="B1038" s="25" t="s">
        <v>96</v>
      </c>
      <c r="C1038" s="39" t="s">
        <v>994</v>
      </c>
      <c r="D1038" s="125" t="str">
        <f>VLOOKUP(C1038,Locations!$G$4:$H$222,2,false)</f>
        <v>00112 Jasper Ward Renovated</v>
      </c>
      <c r="E1038" s="125"/>
      <c r="F1038" s="38" t="s">
        <v>101</v>
      </c>
    </row>
    <row r="1039">
      <c r="A1039" s="38" t="s">
        <v>365</v>
      </c>
      <c r="B1039" s="25" t="s">
        <v>96</v>
      </c>
      <c r="C1039" s="39" t="s">
        <v>994</v>
      </c>
      <c r="D1039" s="125" t="str">
        <f>VLOOKUP(C1039,Locations!$G$4:$H$222,2,false)</f>
        <v>00112 Jasper Ward Renovated</v>
      </c>
      <c r="E1039" s="125"/>
      <c r="F1039" s="38" t="s">
        <v>101</v>
      </c>
    </row>
    <row r="1040">
      <c r="A1040" s="38" t="s">
        <v>371</v>
      </c>
      <c r="B1040" s="25" t="s">
        <v>96</v>
      </c>
      <c r="C1040" s="39" t="s">
        <v>1022</v>
      </c>
      <c r="D1040" s="125" t="str">
        <f>VLOOKUP(C1040,Locations!$G$4:$H$222,2,false)</f>
        <v>00122 Lapis Ward Renovated</v>
      </c>
      <c r="E1040" s="125"/>
      <c r="F1040" s="38" t="s">
        <v>145</v>
      </c>
    </row>
    <row r="1041">
      <c r="A1041" s="38" t="s">
        <v>102</v>
      </c>
      <c r="B1041" s="25" t="s">
        <v>96</v>
      </c>
      <c r="C1041" s="39" t="s">
        <v>1022</v>
      </c>
      <c r="D1041" s="125" t="str">
        <f>VLOOKUP(C1041,Locations!$G$4:$H$222,2,false)</f>
        <v>00122 Lapis Ward Renovated</v>
      </c>
      <c r="E1041" s="125"/>
      <c r="F1041" s="38" t="s">
        <v>24</v>
      </c>
    </row>
    <row r="1042">
      <c r="A1042" s="38" t="s">
        <v>108</v>
      </c>
      <c r="B1042" s="25" t="s">
        <v>96</v>
      </c>
      <c r="C1042" s="39" t="s">
        <v>1022</v>
      </c>
      <c r="D1042" s="125" t="str">
        <f>VLOOKUP(C1042,Locations!$G$4:$H$222,2,false)</f>
        <v>00122 Lapis Ward Renovated</v>
      </c>
      <c r="E1042" s="125"/>
      <c r="F1042" s="38" t="s">
        <v>24</v>
      </c>
    </row>
    <row r="1043">
      <c r="A1043" s="38" t="s">
        <v>436</v>
      </c>
      <c r="B1043" s="25" t="s">
        <v>96</v>
      </c>
      <c r="C1043" s="39" t="s">
        <v>1022</v>
      </c>
      <c r="D1043" s="125" t="str">
        <f>VLOOKUP(C1043,Locations!$G$4:$H$222,2,false)</f>
        <v>00122 Lapis Ward Renovated</v>
      </c>
      <c r="E1043" s="125"/>
      <c r="F1043" s="38" t="s">
        <v>24</v>
      </c>
    </row>
    <row r="1044">
      <c r="A1044" s="38" t="s">
        <v>106</v>
      </c>
      <c r="B1044" s="25" t="s">
        <v>96</v>
      </c>
      <c r="C1044" s="39" t="s">
        <v>1022</v>
      </c>
      <c r="D1044" s="125" t="str">
        <f>VLOOKUP(C1044,Locations!$G$4:$H$222,2,false)</f>
        <v>00122 Lapis Ward Renovated</v>
      </c>
      <c r="E1044" s="125"/>
      <c r="F1044" s="38" t="s">
        <v>24</v>
      </c>
    </row>
    <row r="1045">
      <c r="A1045" s="38" t="s">
        <v>164</v>
      </c>
      <c r="B1045" s="25" t="s">
        <v>96</v>
      </c>
      <c r="C1045" s="39" t="s">
        <v>1022</v>
      </c>
      <c r="D1045" s="125" t="str">
        <f>VLOOKUP(C1045,Locations!$G$4:$H$222,2,false)</f>
        <v>00122 Lapis Ward Renovated</v>
      </c>
      <c r="E1045" s="125"/>
      <c r="F1045" s="38" t="s">
        <v>24</v>
      </c>
    </row>
    <row r="1046">
      <c r="A1046" s="38" t="s">
        <v>416</v>
      </c>
      <c r="B1046" s="25" t="s">
        <v>96</v>
      </c>
      <c r="C1046" s="39" t="s">
        <v>1022</v>
      </c>
      <c r="D1046" s="125" t="str">
        <f>VLOOKUP(C1046,Locations!$G$4:$H$222,2,false)</f>
        <v>00122 Lapis Ward Renovated</v>
      </c>
      <c r="E1046" s="125"/>
      <c r="F1046" s="38" t="s">
        <v>24</v>
      </c>
    </row>
    <row r="1047">
      <c r="A1047" s="38" t="s">
        <v>971</v>
      </c>
      <c r="B1047" s="25" t="s">
        <v>96</v>
      </c>
      <c r="C1047" s="39" t="s">
        <v>1022</v>
      </c>
      <c r="D1047" s="125" t="str">
        <f>VLOOKUP(C1047,Locations!$G$4:$H$222,2,false)</f>
        <v>00122 Lapis Ward Renovated</v>
      </c>
      <c r="E1047" s="125"/>
      <c r="F1047" s="38" t="s">
        <v>24</v>
      </c>
    </row>
    <row r="1048">
      <c r="A1048" s="38" t="s">
        <v>1023</v>
      </c>
      <c r="B1048" s="25" t="s">
        <v>96</v>
      </c>
      <c r="C1048" s="39" t="s">
        <v>1022</v>
      </c>
      <c r="D1048" s="125" t="str">
        <f>VLOOKUP(C1048,Locations!$G$4:$H$222,2,false)</f>
        <v>00122 Lapis Ward Renovated</v>
      </c>
      <c r="E1048" s="125"/>
      <c r="F1048" s="38" t="s">
        <v>24</v>
      </c>
    </row>
    <row r="1049">
      <c r="A1049" s="38" t="s">
        <v>970</v>
      </c>
      <c r="B1049" s="25" t="s">
        <v>96</v>
      </c>
      <c r="C1049" s="39" t="s">
        <v>1022</v>
      </c>
      <c r="D1049" s="125" t="str">
        <f>VLOOKUP(C1049,Locations!$G$4:$H$222,2,false)</f>
        <v>00122 Lapis Ward Renovated</v>
      </c>
      <c r="E1049" s="125"/>
      <c r="F1049" s="38" t="s">
        <v>24</v>
      </c>
    </row>
    <row r="1050">
      <c r="A1050" s="38" t="s">
        <v>988</v>
      </c>
      <c r="B1050" s="25" t="s">
        <v>96</v>
      </c>
      <c r="C1050" s="39" t="s">
        <v>1022</v>
      </c>
      <c r="D1050" s="125" t="str">
        <f>VLOOKUP(C1050,Locations!$G$4:$H$222,2,false)</f>
        <v>00122 Lapis Ward Renovated</v>
      </c>
      <c r="E1050" s="125"/>
      <c r="F1050" s="38" t="s">
        <v>24</v>
      </c>
    </row>
    <row r="1051">
      <c r="A1051" s="38" t="s">
        <v>474</v>
      </c>
      <c r="B1051" s="25" t="s">
        <v>96</v>
      </c>
      <c r="C1051" s="39" t="s">
        <v>1022</v>
      </c>
      <c r="D1051" s="125" t="str">
        <f>VLOOKUP(C1051,Locations!$G$4:$H$222,2,false)</f>
        <v>00122 Lapis Ward Renovated</v>
      </c>
      <c r="E1051" s="125"/>
      <c r="F1051" s="38" t="s">
        <v>114</v>
      </c>
    </row>
    <row r="1052">
      <c r="A1052" s="38" t="s">
        <v>1018</v>
      </c>
      <c r="B1052" s="25" t="s">
        <v>96</v>
      </c>
      <c r="C1052" s="39" t="s">
        <v>1022</v>
      </c>
      <c r="D1052" s="125" t="str">
        <f>VLOOKUP(C1052,Locations!$G$4:$H$222,2,false)</f>
        <v>00122 Lapis Ward Renovated</v>
      </c>
      <c r="E1052" s="125"/>
      <c r="F1052" s="38" t="s">
        <v>213</v>
      </c>
    </row>
    <row r="1053">
      <c r="A1053" s="38" t="s">
        <v>528</v>
      </c>
      <c r="B1053" s="25" t="s">
        <v>96</v>
      </c>
      <c r="C1053" s="39" t="s">
        <v>1022</v>
      </c>
      <c r="D1053" s="125" t="str">
        <f>VLOOKUP(C1053,Locations!$G$4:$H$222,2,false)</f>
        <v>00122 Lapis Ward Renovated</v>
      </c>
      <c r="E1053" s="125"/>
      <c r="F1053" s="38" t="s">
        <v>101</v>
      </c>
    </row>
    <row r="1054">
      <c r="A1054" s="38" t="s">
        <v>91</v>
      </c>
      <c r="B1054" s="25" t="s">
        <v>88</v>
      </c>
      <c r="C1054" s="39" t="s">
        <v>1002</v>
      </c>
      <c r="D1054" s="125" t="str">
        <f>VLOOKUP(C1054,Locations!$G$4:$H$222,2,false)</f>
        <v>00114 Beryl Ward Renovated</v>
      </c>
      <c r="E1054" s="125"/>
      <c r="F1054" s="38" t="s">
        <v>24</v>
      </c>
    </row>
    <row r="1055">
      <c r="A1055" s="38" t="s">
        <v>395</v>
      </c>
      <c r="B1055" s="25" t="s">
        <v>88</v>
      </c>
      <c r="C1055" s="39" t="s">
        <v>1002</v>
      </c>
      <c r="D1055" s="125" t="str">
        <f>VLOOKUP(C1055,Locations!$G$4:$H$222,2,false)</f>
        <v>00114 Beryl Ward Renovated</v>
      </c>
      <c r="E1055" s="125"/>
      <c r="F1055" s="38" t="s">
        <v>24</v>
      </c>
    </row>
    <row r="1056">
      <c r="A1056" s="38" t="s">
        <v>136</v>
      </c>
      <c r="B1056" s="25" t="s">
        <v>88</v>
      </c>
      <c r="C1056" s="39" t="s">
        <v>1002</v>
      </c>
      <c r="D1056" s="125" t="str">
        <f>VLOOKUP(C1056,Locations!$G$4:$H$222,2,false)</f>
        <v>00114 Beryl Ward Renovated</v>
      </c>
      <c r="E1056" s="125"/>
      <c r="F1056" s="38" t="s">
        <v>24</v>
      </c>
    </row>
    <row r="1057">
      <c r="A1057" s="38" t="s">
        <v>717</v>
      </c>
      <c r="B1057" s="25" t="s">
        <v>88</v>
      </c>
      <c r="C1057" s="39" t="s">
        <v>1002</v>
      </c>
      <c r="D1057" s="125" t="str">
        <f>VLOOKUP(C1057,Locations!$G$4:$H$222,2,false)</f>
        <v>00114 Beryl Ward Renovated</v>
      </c>
      <c r="E1057" s="125"/>
      <c r="F1057" s="38" t="s">
        <v>24</v>
      </c>
    </row>
    <row r="1058">
      <c r="A1058" s="38" t="s">
        <v>968</v>
      </c>
      <c r="B1058" s="25" t="s">
        <v>88</v>
      </c>
      <c r="C1058" s="39" t="s">
        <v>1002</v>
      </c>
      <c r="D1058" s="125" t="str">
        <f>VLOOKUP(C1058,Locations!$G$4:$H$222,2,false)</f>
        <v>00114 Beryl Ward Renovated</v>
      </c>
      <c r="E1058" s="125"/>
      <c r="F1058" s="38" t="s">
        <v>24</v>
      </c>
    </row>
    <row r="1059">
      <c r="A1059" s="38" t="s">
        <v>893</v>
      </c>
      <c r="B1059" s="25" t="s">
        <v>88</v>
      </c>
      <c r="C1059" s="39" t="s">
        <v>1002</v>
      </c>
      <c r="D1059" s="125" t="str">
        <f>VLOOKUP(C1059,Locations!$G$4:$H$222,2,false)</f>
        <v>00114 Beryl Ward Renovated</v>
      </c>
      <c r="E1059" s="125"/>
      <c r="F1059" s="38" t="s">
        <v>24</v>
      </c>
    </row>
    <row r="1060">
      <c r="A1060" s="38" t="s">
        <v>719</v>
      </c>
      <c r="B1060" s="25" t="s">
        <v>88</v>
      </c>
      <c r="C1060" s="39" t="s">
        <v>1002</v>
      </c>
      <c r="D1060" s="125" t="str">
        <f>VLOOKUP(C1060,Locations!$G$4:$H$222,2,false)</f>
        <v>00114 Beryl Ward Renovated</v>
      </c>
      <c r="E1060" s="125"/>
      <c r="F1060" s="38" t="s">
        <v>24</v>
      </c>
    </row>
    <row r="1061">
      <c r="A1061" s="38" t="s">
        <v>398</v>
      </c>
      <c r="B1061" s="25" t="s">
        <v>96</v>
      </c>
      <c r="C1061" s="39" t="s">
        <v>1002</v>
      </c>
      <c r="D1061" s="125" t="str">
        <f>VLOOKUP(C1061,Locations!$G$4:$H$222,2,false)</f>
        <v>00114 Beryl Ward Renovated</v>
      </c>
      <c r="E1061" s="125"/>
      <c r="F1061" s="38" t="s">
        <v>97</v>
      </c>
    </row>
    <row r="1062">
      <c r="A1062" s="38" t="s">
        <v>396</v>
      </c>
      <c r="B1062" s="25" t="s">
        <v>96</v>
      </c>
      <c r="C1062" s="39" t="s">
        <v>1002</v>
      </c>
      <c r="D1062" s="125" t="str">
        <f>VLOOKUP(C1062,Locations!$G$4:$H$222,2,false)</f>
        <v>00114 Beryl Ward Renovated</v>
      </c>
      <c r="E1062" s="125"/>
      <c r="F1062" s="38" t="s">
        <v>24</v>
      </c>
    </row>
    <row r="1063">
      <c r="A1063" s="38" t="s">
        <v>113</v>
      </c>
      <c r="B1063" s="25" t="s">
        <v>96</v>
      </c>
      <c r="C1063" s="39" t="s">
        <v>1002</v>
      </c>
      <c r="D1063" s="125" t="str">
        <f>VLOOKUP(C1063,Locations!$G$4:$H$222,2,false)</f>
        <v>00114 Beryl Ward Renovated</v>
      </c>
      <c r="E1063" s="125"/>
      <c r="F1063" s="38" t="s">
        <v>24</v>
      </c>
    </row>
    <row r="1064">
      <c r="A1064" s="38" t="s">
        <v>378</v>
      </c>
      <c r="B1064" s="25" t="s">
        <v>96</v>
      </c>
      <c r="C1064" s="39" t="s">
        <v>1002</v>
      </c>
      <c r="D1064" s="125" t="str">
        <f>VLOOKUP(C1064,Locations!$G$4:$H$222,2,false)</f>
        <v>00114 Beryl Ward Renovated</v>
      </c>
      <c r="E1064" s="125"/>
      <c r="F1064" s="38" t="s">
        <v>97</v>
      </c>
    </row>
    <row r="1065">
      <c r="A1065" s="38" t="s">
        <v>402</v>
      </c>
      <c r="B1065" s="25" t="s">
        <v>96</v>
      </c>
      <c r="C1065" s="39" t="s">
        <v>1002</v>
      </c>
      <c r="D1065" s="125" t="str">
        <f>VLOOKUP(C1065,Locations!$G$4:$H$222,2,false)</f>
        <v>00114 Beryl Ward Renovated</v>
      </c>
      <c r="E1065" s="125"/>
      <c r="F1065" s="38" t="s">
        <v>97</v>
      </c>
    </row>
    <row r="1066">
      <c r="A1066" s="38" t="s">
        <v>367</v>
      </c>
      <c r="B1066" s="25" t="s">
        <v>96</v>
      </c>
      <c r="C1066" s="39" t="s">
        <v>1002</v>
      </c>
      <c r="D1066" s="125" t="str">
        <f>VLOOKUP(C1066,Locations!$G$4:$H$222,2,false)</f>
        <v>00114 Beryl Ward Renovated</v>
      </c>
      <c r="E1066" s="125"/>
      <c r="F1066" s="38" t="s">
        <v>97</v>
      </c>
    </row>
    <row r="1067">
      <c r="A1067" s="38" t="s">
        <v>511</v>
      </c>
      <c r="B1067" s="25" t="s">
        <v>96</v>
      </c>
      <c r="C1067" s="39" t="s">
        <v>1002</v>
      </c>
      <c r="D1067" s="125" t="str">
        <f>VLOOKUP(C1067,Locations!$G$4:$H$222,2,false)</f>
        <v>00114 Beryl Ward Renovated</v>
      </c>
      <c r="E1067" s="125"/>
      <c r="F1067" s="38" t="s">
        <v>97</v>
      </c>
    </row>
    <row r="1068">
      <c r="A1068" s="38" t="s">
        <v>905</v>
      </c>
      <c r="B1068" s="25" t="s">
        <v>96</v>
      </c>
      <c r="C1068" s="39" t="s">
        <v>1002</v>
      </c>
      <c r="D1068" s="125" t="str">
        <f>VLOOKUP(C1068,Locations!$G$4:$H$222,2,false)</f>
        <v>00114 Beryl Ward Renovated</v>
      </c>
      <c r="E1068" s="125"/>
      <c r="F1068" s="38" t="s">
        <v>97</v>
      </c>
    </row>
    <row r="1069">
      <c r="A1069" s="38" t="s">
        <v>489</v>
      </c>
      <c r="B1069" s="25" t="s">
        <v>96</v>
      </c>
      <c r="C1069" s="39" t="s">
        <v>1002</v>
      </c>
      <c r="D1069" s="125" t="str">
        <f>VLOOKUP(C1069,Locations!$G$4:$H$222,2,false)</f>
        <v>00114 Beryl Ward Renovated</v>
      </c>
      <c r="E1069" s="125"/>
      <c r="F1069" s="38" t="s">
        <v>97</v>
      </c>
    </row>
    <row r="1070">
      <c r="A1070" s="38" t="s">
        <v>832</v>
      </c>
      <c r="B1070" s="25" t="s">
        <v>96</v>
      </c>
      <c r="C1070" s="39" t="s">
        <v>1002</v>
      </c>
      <c r="D1070" s="125" t="str">
        <f>VLOOKUP(C1070,Locations!$G$4:$H$222,2,false)</f>
        <v>00114 Beryl Ward Renovated</v>
      </c>
      <c r="E1070" s="125"/>
      <c r="F1070" s="38" t="s">
        <v>24</v>
      </c>
    </row>
    <row r="1071">
      <c r="A1071" s="38" t="s">
        <v>100</v>
      </c>
      <c r="B1071" s="25" t="s">
        <v>96</v>
      </c>
      <c r="C1071" s="39" t="s">
        <v>1002</v>
      </c>
      <c r="D1071" s="125" t="str">
        <f>VLOOKUP(C1071,Locations!$G$4:$H$222,2,false)</f>
        <v>00114 Beryl Ward Renovated</v>
      </c>
      <c r="E1071" s="125"/>
      <c r="F1071" s="38" t="s">
        <v>101</v>
      </c>
    </row>
    <row r="1072">
      <c r="A1072" s="38" t="s">
        <v>102</v>
      </c>
      <c r="B1072" s="25" t="s">
        <v>96</v>
      </c>
      <c r="C1072" s="39" t="s">
        <v>1002</v>
      </c>
      <c r="D1072" s="125" t="str">
        <f>VLOOKUP(C1072,Locations!$G$4:$H$222,2,false)</f>
        <v>00114 Beryl Ward Renovated</v>
      </c>
      <c r="E1072" s="125"/>
      <c r="F1072" s="38" t="s">
        <v>101</v>
      </c>
    </row>
    <row r="1073">
      <c r="A1073" s="38" t="s">
        <v>401</v>
      </c>
      <c r="B1073" s="25" t="s">
        <v>96</v>
      </c>
      <c r="C1073" s="39" t="s">
        <v>1002</v>
      </c>
      <c r="D1073" s="125" t="str">
        <f>VLOOKUP(C1073,Locations!$G$4:$H$222,2,false)</f>
        <v>00114 Beryl Ward Renovated</v>
      </c>
      <c r="E1073" s="125"/>
      <c r="F1073" s="38" t="s">
        <v>101</v>
      </c>
    </row>
    <row r="1074">
      <c r="A1074" s="38" t="s">
        <v>970</v>
      </c>
      <c r="B1074" s="25" t="s">
        <v>96</v>
      </c>
      <c r="C1074" s="39" t="s">
        <v>1002</v>
      </c>
      <c r="D1074" s="125" t="str">
        <f>VLOOKUP(C1074,Locations!$G$4:$H$222,2,false)</f>
        <v>00114 Beryl Ward Renovated</v>
      </c>
      <c r="E1074" s="125"/>
      <c r="F1074" s="38" t="s">
        <v>101</v>
      </c>
    </row>
    <row r="1075">
      <c r="A1075" s="38" t="s">
        <v>603</v>
      </c>
      <c r="B1075" s="38" t="s">
        <v>44</v>
      </c>
      <c r="C1075" s="39" t="s">
        <v>1027</v>
      </c>
      <c r="D1075" s="125" t="str">
        <f>VLOOKUP(C1075,Locations!$G$4:$H$222,2,false)</f>
        <v>00125 Coral Ward Renovated</v>
      </c>
      <c r="E1075" s="125"/>
      <c r="F1075" s="38" t="s">
        <v>24</v>
      </c>
    </row>
    <row r="1076">
      <c r="A1076" s="38" t="s">
        <v>979</v>
      </c>
      <c r="B1076" s="38" t="s">
        <v>44</v>
      </c>
      <c r="C1076" s="39" t="s">
        <v>1027</v>
      </c>
      <c r="D1076" s="125" t="str">
        <f>VLOOKUP(C1076,Locations!$G$4:$H$222,2,false)</f>
        <v>00125 Coral Ward Renovated</v>
      </c>
      <c r="E1076" s="125"/>
      <c r="F1076" s="38" t="s">
        <v>24</v>
      </c>
    </row>
    <row r="1077">
      <c r="A1077" s="38" t="s">
        <v>966</v>
      </c>
      <c r="B1077" s="38" t="s">
        <v>44</v>
      </c>
      <c r="C1077" s="39" t="s">
        <v>1027</v>
      </c>
      <c r="D1077" s="125" t="str">
        <f>VLOOKUP(C1077,Locations!$G$4:$H$222,2,false)</f>
        <v>00125 Coral Ward Renovated</v>
      </c>
      <c r="E1077" s="125"/>
      <c r="F1077" s="38" t="s">
        <v>24</v>
      </c>
    </row>
    <row r="1078">
      <c r="A1078" s="38" t="s">
        <v>977</v>
      </c>
      <c r="B1078" s="38" t="s">
        <v>44</v>
      </c>
      <c r="C1078" s="39" t="s">
        <v>1027</v>
      </c>
      <c r="D1078" s="125" t="str">
        <f>VLOOKUP(C1078,Locations!$G$4:$H$222,2,false)</f>
        <v>00125 Coral Ward Renovated</v>
      </c>
      <c r="E1078" s="125"/>
      <c r="F1078" s="38" t="s">
        <v>24</v>
      </c>
    </row>
    <row r="1079">
      <c r="A1079" s="38" t="s">
        <v>280</v>
      </c>
      <c r="B1079" s="38" t="s">
        <v>44</v>
      </c>
      <c r="C1079" s="39" t="s">
        <v>1027</v>
      </c>
      <c r="D1079" s="125" t="str">
        <f>VLOOKUP(C1079,Locations!$G$4:$H$222,2,false)</f>
        <v>00125 Coral Ward Renovated</v>
      </c>
      <c r="E1079" s="125"/>
      <c r="F1079" s="38" t="s">
        <v>24</v>
      </c>
    </row>
    <row r="1080">
      <c r="A1080" s="38" t="s">
        <v>577</v>
      </c>
      <c r="B1080" s="25" t="s">
        <v>158</v>
      </c>
      <c r="C1080" s="39" t="s">
        <v>1027</v>
      </c>
      <c r="D1080" s="125" t="str">
        <f>VLOOKUP(C1080,Locations!$G$4:$H$222,2,false)</f>
        <v>00125 Coral Ward Renovated</v>
      </c>
      <c r="E1080" s="125"/>
      <c r="F1080" s="38" t="s">
        <v>24</v>
      </c>
    </row>
    <row r="1081">
      <c r="A1081" s="38" t="s">
        <v>481</v>
      </c>
      <c r="B1081" s="25" t="s">
        <v>600</v>
      </c>
      <c r="C1081" s="39" t="s">
        <v>1027</v>
      </c>
      <c r="D1081" s="125" t="str">
        <f>VLOOKUP(C1081,Locations!$G$4:$H$222,2,false)</f>
        <v>00125 Coral Ward Renovated</v>
      </c>
      <c r="E1081" s="125"/>
      <c r="F1081" s="38" t="s">
        <v>24</v>
      </c>
    </row>
    <row r="1082">
      <c r="A1082" s="38" t="s">
        <v>532</v>
      </c>
      <c r="B1082" s="25" t="s">
        <v>600</v>
      </c>
      <c r="C1082" s="39" t="s">
        <v>1027</v>
      </c>
      <c r="D1082" s="125" t="str">
        <f>VLOOKUP(C1082,Locations!$G$4:$H$222,2,false)</f>
        <v>00125 Coral Ward Renovated</v>
      </c>
      <c r="E1082" s="125"/>
      <c r="F1082" s="38" t="s">
        <v>24</v>
      </c>
    </row>
    <row r="1083">
      <c r="A1083" s="38" t="s">
        <v>266</v>
      </c>
      <c r="B1083" s="25" t="s">
        <v>600</v>
      </c>
      <c r="C1083" s="39" t="s">
        <v>1027</v>
      </c>
      <c r="D1083" s="125" t="str">
        <f>VLOOKUP(C1083,Locations!$G$4:$H$222,2,false)</f>
        <v>00125 Coral Ward Renovated</v>
      </c>
      <c r="E1083" s="125"/>
      <c r="F1083" s="38" t="s">
        <v>24</v>
      </c>
    </row>
    <row r="1084">
      <c r="A1084" s="38" t="s">
        <v>973</v>
      </c>
      <c r="B1084" s="25" t="s">
        <v>938</v>
      </c>
      <c r="C1084" s="39" t="s">
        <v>1027</v>
      </c>
      <c r="D1084" s="125" t="str">
        <f>VLOOKUP(C1084,Locations!$G$4:$H$222,2,false)</f>
        <v>00125 Coral Ward Renovated</v>
      </c>
      <c r="E1084" s="125"/>
      <c r="F1084" s="38" t="s">
        <v>24</v>
      </c>
    </row>
    <row r="1085">
      <c r="A1085" s="38" t="s">
        <v>324</v>
      </c>
      <c r="B1085" s="25" t="s">
        <v>938</v>
      </c>
      <c r="C1085" s="39" t="s">
        <v>1027</v>
      </c>
      <c r="D1085" s="125" t="str">
        <f>VLOOKUP(C1085,Locations!$G$4:$H$222,2,false)</f>
        <v>00125 Coral Ward Renovated</v>
      </c>
      <c r="E1085" s="125"/>
      <c r="F1085" s="38" t="s">
        <v>24</v>
      </c>
    </row>
    <row r="1086">
      <c r="A1086" s="38" t="s">
        <v>972</v>
      </c>
      <c r="B1086" s="25" t="s">
        <v>938</v>
      </c>
      <c r="C1086" s="39" t="s">
        <v>1027</v>
      </c>
      <c r="D1086" s="125" t="str">
        <f>VLOOKUP(C1086,Locations!$G$4:$H$222,2,false)</f>
        <v>00125 Coral Ward Renovated</v>
      </c>
      <c r="E1086" s="125"/>
      <c r="F1086" s="38" t="s">
        <v>24</v>
      </c>
    </row>
    <row r="1087">
      <c r="A1087" s="38" t="s">
        <v>948</v>
      </c>
      <c r="B1087" s="25" t="s">
        <v>938</v>
      </c>
      <c r="C1087" s="39" t="s">
        <v>1027</v>
      </c>
      <c r="D1087" s="125" t="str">
        <f>VLOOKUP(C1087,Locations!$G$4:$H$222,2,false)</f>
        <v>00125 Coral Ward Renovated</v>
      </c>
      <c r="E1087" s="125"/>
      <c r="F1087" s="38" t="s">
        <v>24</v>
      </c>
    </row>
    <row r="1088">
      <c r="A1088" s="38" t="s">
        <v>974</v>
      </c>
      <c r="B1088" s="25" t="s">
        <v>938</v>
      </c>
      <c r="C1088" s="39" t="s">
        <v>1027</v>
      </c>
      <c r="D1088" s="125" t="str">
        <f>VLOOKUP(C1088,Locations!$G$4:$H$222,2,false)</f>
        <v>00125 Coral Ward Renovated</v>
      </c>
      <c r="E1088" s="125"/>
      <c r="F1088" s="38" t="s">
        <v>24</v>
      </c>
    </row>
    <row r="1089">
      <c r="A1089" s="38" t="s">
        <v>979</v>
      </c>
      <c r="B1089" s="25" t="s">
        <v>96</v>
      </c>
      <c r="C1089" s="39" t="s">
        <v>1027</v>
      </c>
      <c r="D1089" s="125" t="str">
        <f>VLOOKUP(C1089,Locations!$G$4:$H$222,2,false)</f>
        <v>00125 Coral Ward Renovated</v>
      </c>
      <c r="E1089" s="125"/>
      <c r="F1089" s="38" t="s">
        <v>97</v>
      </c>
    </row>
    <row r="1090">
      <c r="A1090" s="38" t="s">
        <v>302</v>
      </c>
      <c r="B1090" s="25" t="s">
        <v>96</v>
      </c>
      <c r="C1090" s="39" t="s">
        <v>1027</v>
      </c>
      <c r="D1090" s="125" t="str">
        <f>VLOOKUP(C1090,Locations!$G$4:$H$222,2,false)</f>
        <v>00125 Coral Ward Renovated</v>
      </c>
      <c r="E1090" s="125"/>
      <c r="F1090" s="38" t="s">
        <v>24</v>
      </c>
    </row>
    <row r="1091">
      <c r="A1091" s="38" t="s">
        <v>939</v>
      </c>
      <c r="B1091" s="25" t="s">
        <v>96</v>
      </c>
      <c r="C1091" s="39" t="s">
        <v>1027</v>
      </c>
      <c r="D1091" s="125" t="str">
        <f>VLOOKUP(C1091,Locations!$G$4:$H$222,2,false)</f>
        <v>00125 Coral Ward Renovated</v>
      </c>
      <c r="E1091" s="125"/>
      <c r="F1091" s="38" t="s">
        <v>24</v>
      </c>
    </row>
    <row r="1092">
      <c r="A1092" s="38" t="s">
        <v>1028</v>
      </c>
      <c r="B1092" s="25" t="s">
        <v>96</v>
      </c>
      <c r="C1092" s="39" t="s">
        <v>1027</v>
      </c>
      <c r="D1092" s="125" t="str">
        <f>VLOOKUP(C1092,Locations!$G$4:$H$222,2,false)</f>
        <v>00125 Coral Ward Renovated</v>
      </c>
      <c r="E1092" s="125"/>
      <c r="F1092" s="38" t="s">
        <v>24</v>
      </c>
    </row>
    <row r="1093">
      <c r="A1093" s="38" t="s">
        <v>977</v>
      </c>
      <c r="B1093" s="25" t="s">
        <v>96</v>
      </c>
      <c r="C1093" s="39" t="s">
        <v>1027</v>
      </c>
      <c r="D1093" s="125" t="str">
        <f>VLOOKUP(C1093,Locations!$G$4:$H$222,2,false)</f>
        <v>00125 Coral Ward Renovated</v>
      </c>
      <c r="E1093" s="125"/>
      <c r="F1093" s="38" t="s">
        <v>97</v>
      </c>
    </row>
    <row r="1094">
      <c r="A1094" s="38" t="s">
        <v>178</v>
      </c>
      <c r="B1094" s="25" t="s">
        <v>96</v>
      </c>
      <c r="C1094" s="39" t="s">
        <v>1027</v>
      </c>
      <c r="D1094" s="125" t="str">
        <f>VLOOKUP(C1094,Locations!$G$4:$H$222,2,false)</f>
        <v>00125 Coral Ward Renovated</v>
      </c>
      <c r="E1094" s="125"/>
      <c r="F1094" s="38" t="s">
        <v>24</v>
      </c>
    </row>
    <row r="1095">
      <c r="A1095" s="38" t="s">
        <v>117</v>
      </c>
      <c r="B1095" s="25" t="s">
        <v>96</v>
      </c>
      <c r="C1095" s="39" t="s">
        <v>1027</v>
      </c>
      <c r="D1095" s="125" t="str">
        <f>VLOOKUP(C1095,Locations!$G$4:$H$222,2,false)</f>
        <v>00125 Coral Ward Renovated</v>
      </c>
      <c r="E1095" s="125"/>
      <c r="F1095" s="38" t="s">
        <v>24</v>
      </c>
    </row>
    <row r="1096">
      <c r="A1096" s="38" t="s">
        <v>5884</v>
      </c>
      <c r="B1096" s="25" t="s">
        <v>96</v>
      </c>
      <c r="C1096" s="39" t="s">
        <v>1027</v>
      </c>
      <c r="D1096" s="125" t="str">
        <f>VLOOKUP(C1096,Locations!$G$4:$H$222,2,false)</f>
        <v>00125 Coral Ward Renovated</v>
      </c>
      <c r="E1096" s="125"/>
      <c r="F1096" s="38" t="s">
        <v>145</v>
      </c>
    </row>
    <row r="1097">
      <c r="A1097" s="38" t="s">
        <v>1032</v>
      </c>
      <c r="B1097" s="25" t="s">
        <v>96</v>
      </c>
      <c r="C1097" s="39" t="s">
        <v>1027</v>
      </c>
      <c r="D1097" s="125" t="str">
        <f>VLOOKUP(C1097,Locations!$G$4:$H$222,2,false)</f>
        <v>00125 Coral Ward Renovated</v>
      </c>
      <c r="E1097" s="125"/>
      <c r="F1097" s="38" t="s">
        <v>24</v>
      </c>
    </row>
    <row r="1098">
      <c r="A1098" s="38" t="s">
        <v>1030</v>
      </c>
      <c r="B1098" s="25" t="s">
        <v>96</v>
      </c>
      <c r="C1098" s="39" t="s">
        <v>1027</v>
      </c>
      <c r="D1098" s="125" t="str">
        <f>VLOOKUP(C1098,Locations!$G$4:$H$222,2,false)</f>
        <v>00125 Coral Ward Renovated</v>
      </c>
      <c r="E1098" s="125"/>
      <c r="F1098" s="38" t="s">
        <v>24</v>
      </c>
    </row>
    <row r="1099">
      <c r="A1099" s="38" t="s">
        <v>1029</v>
      </c>
      <c r="B1099" s="25" t="s">
        <v>96</v>
      </c>
      <c r="C1099" s="39" t="s">
        <v>1027</v>
      </c>
      <c r="D1099" s="125" t="str">
        <f>VLOOKUP(C1099,Locations!$G$4:$H$222,2,false)</f>
        <v>00125 Coral Ward Renovated</v>
      </c>
      <c r="E1099" s="125"/>
      <c r="F1099" s="38" t="s">
        <v>24</v>
      </c>
    </row>
    <row r="1100">
      <c r="A1100" s="38" t="s">
        <v>5885</v>
      </c>
      <c r="B1100" s="25" t="s">
        <v>96</v>
      </c>
      <c r="C1100" s="39" t="s">
        <v>1027</v>
      </c>
      <c r="D1100" s="125" t="str">
        <f>VLOOKUP(C1100,Locations!$G$4:$H$222,2,false)</f>
        <v>00125 Coral Ward Renovated</v>
      </c>
      <c r="E1100" s="125"/>
      <c r="F1100" s="38" t="s">
        <v>145</v>
      </c>
    </row>
    <row r="1101">
      <c r="A1101" s="38" t="s">
        <v>241</v>
      </c>
      <c r="B1101" s="25" t="s">
        <v>96</v>
      </c>
      <c r="C1101" s="39" t="s">
        <v>1027</v>
      </c>
      <c r="D1101" s="125" t="str">
        <f>VLOOKUP(C1101,Locations!$G$4:$H$222,2,false)</f>
        <v>00125 Coral Ward Renovated</v>
      </c>
      <c r="E1101" s="125"/>
      <c r="F1101" s="38" t="s">
        <v>213</v>
      </c>
    </row>
    <row r="1102">
      <c r="A1102" s="38" t="s">
        <v>1031</v>
      </c>
      <c r="B1102" s="25" t="s">
        <v>96</v>
      </c>
      <c r="C1102" s="39" t="s">
        <v>1027</v>
      </c>
      <c r="D1102" s="125" t="str">
        <f>VLOOKUP(C1102,Locations!$G$4:$H$222,2,false)</f>
        <v>00125 Coral Ward Renovated</v>
      </c>
      <c r="E1102" s="125"/>
      <c r="F1102" s="38" t="s">
        <v>213</v>
      </c>
    </row>
    <row r="1103">
      <c r="A1103" s="38" t="s">
        <v>100</v>
      </c>
      <c r="B1103" s="25" t="s">
        <v>96</v>
      </c>
      <c r="C1103" s="39" t="s">
        <v>1027</v>
      </c>
      <c r="D1103" s="125" t="str">
        <f>VLOOKUP(C1103,Locations!$G$4:$H$222,2,false)</f>
        <v>00125 Coral Ward Renovated</v>
      </c>
      <c r="E1103" s="125"/>
      <c r="F1103" s="38" t="s">
        <v>101</v>
      </c>
    </row>
    <row r="1104">
      <c r="A1104" s="38" t="s">
        <v>401</v>
      </c>
      <c r="B1104" s="25" t="s">
        <v>96</v>
      </c>
      <c r="C1104" s="39" t="s">
        <v>1027</v>
      </c>
      <c r="D1104" s="125" t="str">
        <f>VLOOKUP(C1104,Locations!$G$4:$H$222,2,false)</f>
        <v>00125 Coral Ward Renovated</v>
      </c>
      <c r="E1104" s="125"/>
      <c r="F1104" s="38" t="s">
        <v>101</v>
      </c>
    </row>
    <row r="1105">
      <c r="A1105" s="38" t="s">
        <v>214</v>
      </c>
      <c r="B1105" s="25" t="s">
        <v>96</v>
      </c>
      <c r="C1105" s="39" t="s">
        <v>1323</v>
      </c>
      <c r="D1105" s="125" t="str">
        <f>VLOOKUP(C1105,Locations!$G$4:$H$222,2,false)</f>
        <v>00117 North Obsidia Ward Renovated</v>
      </c>
      <c r="E1105" s="125"/>
      <c r="F1105" s="38" t="s">
        <v>97</v>
      </c>
    </row>
    <row r="1106">
      <c r="A1106" s="38" t="s">
        <v>211</v>
      </c>
      <c r="B1106" s="25" t="s">
        <v>96</v>
      </c>
      <c r="C1106" s="39" t="s">
        <v>1323</v>
      </c>
      <c r="D1106" s="125" t="str">
        <f>VLOOKUP(C1106,Locations!$G$4:$H$222,2,false)</f>
        <v>00117 North Obsidia Ward Renovated</v>
      </c>
      <c r="E1106" s="125"/>
      <c r="F1106" s="38" t="s">
        <v>589</v>
      </c>
    </row>
    <row r="1107">
      <c r="A1107" s="38" t="s">
        <v>216</v>
      </c>
      <c r="B1107" s="25" t="s">
        <v>96</v>
      </c>
      <c r="C1107" s="39" t="s">
        <v>1323</v>
      </c>
      <c r="D1107" s="125" t="str">
        <f>VLOOKUP(C1107,Locations!$G$4:$H$222,2,false)</f>
        <v>00117 North Obsidia Ward Renovated</v>
      </c>
      <c r="E1107" s="125"/>
      <c r="F1107" s="38" t="s">
        <v>24</v>
      </c>
    </row>
    <row r="1108">
      <c r="A1108" s="38" t="s">
        <v>218</v>
      </c>
      <c r="B1108" s="25" t="s">
        <v>96</v>
      </c>
      <c r="C1108" s="39" t="s">
        <v>1323</v>
      </c>
      <c r="D1108" s="125" t="str">
        <f>VLOOKUP(C1108,Locations!$G$4:$H$222,2,false)</f>
        <v>00117 North Obsidia Ward Renovated</v>
      </c>
      <c r="E1108" s="125"/>
      <c r="F1108" s="38" t="s">
        <v>145</v>
      </c>
    </row>
    <row r="1109">
      <c r="A1109" s="38" t="s">
        <v>219</v>
      </c>
      <c r="B1109" s="25" t="s">
        <v>96</v>
      </c>
      <c r="C1109" s="39" t="s">
        <v>1323</v>
      </c>
      <c r="D1109" s="125" t="str">
        <f>VLOOKUP(C1109,Locations!$G$4:$H$222,2,false)</f>
        <v>00117 North Obsidia Ward Renovated</v>
      </c>
      <c r="E1109" s="125"/>
      <c r="F1109" s="38" t="s">
        <v>97</v>
      </c>
    </row>
    <row r="1110">
      <c r="A1110" s="38" t="s">
        <v>220</v>
      </c>
      <c r="B1110" s="25" t="s">
        <v>96</v>
      </c>
      <c r="C1110" s="39" t="s">
        <v>1323</v>
      </c>
      <c r="D1110" s="125" t="str">
        <f>VLOOKUP(C1110,Locations!$G$4:$H$222,2,false)</f>
        <v>00117 North Obsidia Ward Renovated</v>
      </c>
      <c r="E1110" s="125"/>
      <c r="F1110" s="38" t="s">
        <v>97</v>
      </c>
    </row>
    <row r="1111">
      <c r="A1111" s="38" t="s">
        <v>999</v>
      </c>
      <c r="B1111" s="25" t="s">
        <v>96</v>
      </c>
      <c r="C1111" s="39" t="s">
        <v>1323</v>
      </c>
      <c r="D1111" s="125" t="str">
        <f>VLOOKUP(C1111,Locations!$G$4:$H$222,2,false)</f>
        <v>00117 North Obsidia Ward Renovated</v>
      </c>
      <c r="E1111" s="125"/>
      <c r="F1111" s="38" t="s">
        <v>589</v>
      </c>
    </row>
    <row r="1112">
      <c r="A1112" s="38" t="s">
        <v>370</v>
      </c>
      <c r="B1112" s="25" t="s">
        <v>96</v>
      </c>
      <c r="C1112" s="39" t="s">
        <v>1323</v>
      </c>
      <c r="D1112" s="125" t="str">
        <f>VLOOKUP(C1112,Locations!$G$4:$H$222,2,false)</f>
        <v>00117 North Obsidia Ward Renovated</v>
      </c>
      <c r="E1112" s="125"/>
      <c r="F1112" s="38" t="s">
        <v>24</v>
      </c>
    </row>
    <row r="1113">
      <c r="A1113" s="38" t="s">
        <v>1012</v>
      </c>
      <c r="B1113" s="25" t="s">
        <v>96</v>
      </c>
      <c r="C1113" s="39" t="s">
        <v>1323</v>
      </c>
      <c r="D1113" s="125" t="str">
        <f>VLOOKUP(C1113,Locations!$G$4:$H$222,2,false)</f>
        <v>00117 North Obsidia Ward Renovated</v>
      </c>
      <c r="E1113" s="125"/>
      <c r="F1113" s="38" t="s">
        <v>145</v>
      </c>
    </row>
    <row r="1114">
      <c r="A1114" s="38" t="s">
        <v>1013</v>
      </c>
      <c r="B1114" s="25" t="s">
        <v>96</v>
      </c>
      <c r="C1114" s="39" t="s">
        <v>1323</v>
      </c>
      <c r="D1114" s="125" t="str">
        <f>VLOOKUP(C1114,Locations!$G$4:$H$222,2,false)</f>
        <v>00117 North Obsidia Ward Renovated</v>
      </c>
      <c r="E1114" s="125"/>
      <c r="F1114" s="38" t="s">
        <v>97</v>
      </c>
    </row>
    <row r="1115">
      <c r="A1115" s="38" t="s">
        <v>1015</v>
      </c>
      <c r="B1115" s="25" t="s">
        <v>96</v>
      </c>
      <c r="C1115" s="39" t="s">
        <v>1323</v>
      </c>
      <c r="D1115" s="125" t="str">
        <f>VLOOKUP(C1115,Locations!$G$4:$H$222,2,false)</f>
        <v>00117 North Obsidia Ward Renovated</v>
      </c>
      <c r="E1115" s="125"/>
      <c r="F1115" s="38" t="s">
        <v>97</v>
      </c>
    </row>
    <row r="1116">
      <c r="A1116" s="38" t="s">
        <v>212</v>
      </c>
      <c r="B1116" s="25" t="s">
        <v>96</v>
      </c>
      <c r="C1116" s="39" t="s">
        <v>1323</v>
      </c>
      <c r="D1116" s="125" t="str">
        <f>VLOOKUP(C1116,Locations!$G$4:$H$222,2,false)</f>
        <v>00117 North Obsidia Ward Renovated</v>
      </c>
      <c r="E1116" s="125"/>
      <c r="F1116" s="38" t="s">
        <v>114</v>
      </c>
    </row>
    <row r="1117">
      <c r="A1117" s="38" t="s">
        <v>221</v>
      </c>
      <c r="B1117" s="25" t="s">
        <v>96</v>
      </c>
      <c r="C1117" s="39" t="s">
        <v>1323</v>
      </c>
      <c r="D1117" s="125" t="str">
        <f>VLOOKUP(C1117,Locations!$G$4:$H$222,2,false)</f>
        <v>00117 North Obsidia Ward Renovated</v>
      </c>
      <c r="E1117" s="125"/>
      <c r="F1117" s="38" t="s">
        <v>213</v>
      </c>
    </row>
    <row r="1118">
      <c r="A1118" s="38" t="s">
        <v>724</v>
      </c>
      <c r="B1118" s="25" t="s">
        <v>96</v>
      </c>
      <c r="C1118" s="39" t="s">
        <v>1323</v>
      </c>
      <c r="D1118" s="125" t="str">
        <f>VLOOKUP(C1118,Locations!$G$4:$H$222,2,false)</f>
        <v>00117 North Obsidia Ward Renovated</v>
      </c>
      <c r="E1118" s="125"/>
      <c r="F1118" s="38" t="s">
        <v>213</v>
      </c>
    </row>
    <row r="1119">
      <c r="A1119" s="38" t="s">
        <v>100</v>
      </c>
      <c r="B1119" s="25" t="s">
        <v>96</v>
      </c>
      <c r="C1119" s="39" t="s">
        <v>1323</v>
      </c>
      <c r="D1119" s="125" t="str">
        <f>VLOOKUP(C1119,Locations!$G$4:$H$222,2,false)</f>
        <v>00117 North Obsidia Ward Renovated</v>
      </c>
      <c r="E1119" s="125"/>
      <c r="F1119" s="38" t="s">
        <v>101</v>
      </c>
    </row>
    <row r="1120">
      <c r="A1120" s="38" t="s">
        <v>173</v>
      </c>
      <c r="B1120" s="25" t="s">
        <v>96</v>
      </c>
      <c r="C1120" s="39" t="s">
        <v>1323</v>
      </c>
      <c r="D1120" s="125" t="str">
        <f>VLOOKUP(C1120,Locations!$G$4:$H$222,2,false)</f>
        <v>00117 North Obsidia Ward Renovated</v>
      </c>
      <c r="E1120" s="125"/>
      <c r="F1120" s="38" t="s">
        <v>101</v>
      </c>
    </row>
    <row r="1121">
      <c r="A1121" s="38" t="s">
        <v>401</v>
      </c>
      <c r="B1121" s="25" t="s">
        <v>96</v>
      </c>
      <c r="C1121" s="39" t="s">
        <v>1323</v>
      </c>
      <c r="D1121" s="125" t="str">
        <f>VLOOKUP(C1121,Locations!$G$4:$H$222,2,false)</f>
        <v>00117 North Obsidia Ward Renovated</v>
      </c>
      <c r="E1121" s="125"/>
      <c r="F1121" s="38" t="s">
        <v>101</v>
      </c>
    </row>
    <row r="1122">
      <c r="A1122" s="38" t="s">
        <v>1014</v>
      </c>
      <c r="B1122" s="25" t="s">
        <v>96</v>
      </c>
      <c r="C1122" s="39" t="s">
        <v>1323</v>
      </c>
      <c r="D1122" s="125" t="str">
        <f>VLOOKUP(C1122,Locations!$G$4:$H$222,2,false)</f>
        <v>00117 North Obsidia Ward Renovated</v>
      </c>
      <c r="E1122" s="125"/>
      <c r="F1122" s="38" t="s">
        <v>101</v>
      </c>
    </row>
    <row r="1123">
      <c r="A1123" s="38" t="s">
        <v>907</v>
      </c>
      <c r="B1123" s="25" t="s">
        <v>96</v>
      </c>
      <c r="C1123" s="39" t="s">
        <v>1323</v>
      </c>
      <c r="D1123" s="125" t="str">
        <f>VLOOKUP(C1123,Locations!$G$4:$H$222,2,false)</f>
        <v>00117 North Obsidia Ward Renovated</v>
      </c>
      <c r="E1123" s="125"/>
      <c r="F1123" s="38" t="s">
        <v>101</v>
      </c>
    </row>
    <row r="1124">
      <c r="A1124" s="38" t="s">
        <v>603</v>
      </c>
      <c r="B1124" s="38" t="s">
        <v>44</v>
      </c>
      <c r="C1124" s="39" t="s">
        <v>1021</v>
      </c>
      <c r="D1124" s="125" t="str">
        <f>VLOOKUP(C1124,Locations!$G$4:$H$222,2,false)</f>
        <v>00121 South Obsidia Ward Renovated</v>
      </c>
      <c r="E1124" s="125"/>
      <c r="F1124" s="38" t="s">
        <v>24</v>
      </c>
    </row>
    <row r="1125">
      <c r="A1125" s="38" t="s">
        <v>979</v>
      </c>
      <c r="B1125" s="38" t="s">
        <v>44</v>
      </c>
      <c r="C1125" s="39" t="s">
        <v>1021</v>
      </c>
      <c r="D1125" s="125" t="str">
        <f>VLOOKUP(C1125,Locations!$G$4:$H$222,2,false)</f>
        <v>00121 South Obsidia Ward Renovated</v>
      </c>
      <c r="E1125" s="125"/>
      <c r="F1125" s="38" t="s">
        <v>24</v>
      </c>
    </row>
    <row r="1126">
      <c r="A1126" s="38" t="s">
        <v>966</v>
      </c>
      <c r="B1126" s="38" t="s">
        <v>44</v>
      </c>
      <c r="C1126" s="39" t="s">
        <v>1021</v>
      </c>
      <c r="D1126" s="125" t="str">
        <f>VLOOKUP(C1126,Locations!$G$4:$H$222,2,false)</f>
        <v>00121 South Obsidia Ward Renovated</v>
      </c>
      <c r="E1126" s="125"/>
      <c r="F1126" s="38" t="s">
        <v>24</v>
      </c>
    </row>
    <row r="1127">
      <c r="A1127" s="38" t="s">
        <v>977</v>
      </c>
      <c r="B1127" s="38" t="s">
        <v>44</v>
      </c>
      <c r="C1127" s="39" t="s">
        <v>1021</v>
      </c>
      <c r="D1127" s="125" t="str">
        <f>VLOOKUP(C1127,Locations!$G$4:$H$222,2,false)</f>
        <v>00121 South Obsidia Ward Renovated</v>
      </c>
      <c r="E1127" s="125"/>
      <c r="F1127" s="38" t="s">
        <v>24</v>
      </c>
    </row>
    <row r="1128">
      <c r="A1128" s="38" t="s">
        <v>280</v>
      </c>
      <c r="B1128" s="38" t="s">
        <v>44</v>
      </c>
      <c r="C1128" s="39" t="s">
        <v>1021</v>
      </c>
      <c r="D1128" s="125" t="str">
        <f>VLOOKUP(C1128,Locations!$G$4:$H$222,2,false)</f>
        <v>00121 South Obsidia Ward Renovated</v>
      </c>
      <c r="E1128" s="125"/>
      <c r="F1128" s="38" t="s">
        <v>24</v>
      </c>
    </row>
    <row r="1129">
      <c r="A1129" s="38" t="s">
        <v>577</v>
      </c>
      <c r="B1129" s="25" t="s">
        <v>158</v>
      </c>
      <c r="C1129" s="39" t="s">
        <v>1021</v>
      </c>
      <c r="D1129" s="125" t="str">
        <f>VLOOKUP(C1129,Locations!$G$4:$H$222,2,false)</f>
        <v>00121 South Obsidia Ward Renovated</v>
      </c>
      <c r="E1129" s="125"/>
      <c r="F1129" s="38" t="s">
        <v>24</v>
      </c>
    </row>
    <row r="1130">
      <c r="A1130" s="38" t="s">
        <v>481</v>
      </c>
      <c r="B1130" s="25" t="s">
        <v>600</v>
      </c>
      <c r="C1130" s="39" t="s">
        <v>1021</v>
      </c>
      <c r="D1130" s="125" t="str">
        <f>VLOOKUP(C1130,Locations!$G$4:$H$222,2,false)</f>
        <v>00121 South Obsidia Ward Renovated</v>
      </c>
      <c r="E1130" s="125"/>
      <c r="F1130" s="38" t="s">
        <v>24</v>
      </c>
    </row>
    <row r="1131">
      <c r="A1131" s="38" t="s">
        <v>532</v>
      </c>
      <c r="B1131" s="25" t="s">
        <v>600</v>
      </c>
      <c r="C1131" s="39" t="s">
        <v>1021</v>
      </c>
      <c r="D1131" s="125" t="str">
        <f>VLOOKUP(C1131,Locations!$G$4:$H$222,2,false)</f>
        <v>00121 South Obsidia Ward Renovated</v>
      </c>
      <c r="E1131" s="125"/>
      <c r="F1131" s="38" t="s">
        <v>24</v>
      </c>
    </row>
    <row r="1132">
      <c r="A1132" s="38" t="s">
        <v>266</v>
      </c>
      <c r="B1132" s="25" t="s">
        <v>600</v>
      </c>
      <c r="C1132" s="39" t="s">
        <v>1021</v>
      </c>
      <c r="D1132" s="125" t="str">
        <f>VLOOKUP(C1132,Locations!$G$4:$H$222,2,false)</f>
        <v>00121 South Obsidia Ward Renovated</v>
      </c>
      <c r="E1132" s="125"/>
      <c r="F1132" s="38" t="s">
        <v>24</v>
      </c>
    </row>
    <row r="1133">
      <c r="A1133" s="38" t="s">
        <v>973</v>
      </c>
      <c r="B1133" s="25" t="s">
        <v>938</v>
      </c>
      <c r="C1133" s="39" t="s">
        <v>1021</v>
      </c>
      <c r="D1133" s="125" t="str">
        <f>VLOOKUP(C1133,Locations!$G$4:$H$222,2,false)</f>
        <v>00121 South Obsidia Ward Renovated</v>
      </c>
      <c r="E1133" s="125"/>
      <c r="F1133" s="38" t="s">
        <v>24</v>
      </c>
    </row>
    <row r="1134">
      <c r="A1134" s="38" t="s">
        <v>324</v>
      </c>
      <c r="B1134" s="25" t="s">
        <v>938</v>
      </c>
      <c r="C1134" s="39" t="s">
        <v>1021</v>
      </c>
      <c r="D1134" s="125" t="str">
        <f>VLOOKUP(C1134,Locations!$G$4:$H$222,2,false)</f>
        <v>00121 South Obsidia Ward Renovated</v>
      </c>
      <c r="E1134" s="125"/>
      <c r="F1134" s="38" t="s">
        <v>24</v>
      </c>
    </row>
    <row r="1135">
      <c r="A1135" s="38" t="s">
        <v>972</v>
      </c>
      <c r="B1135" s="25" t="s">
        <v>938</v>
      </c>
      <c r="C1135" s="39" t="s">
        <v>1021</v>
      </c>
      <c r="D1135" s="125" t="str">
        <f>VLOOKUP(C1135,Locations!$G$4:$H$222,2,false)</f>
        <v>00121 South Obsidia Ward Renovated</v>
      </c>
      <c r="E1135" s="125"/>
      <c r="F1135" s="38" t="s">
        <v>24</v>
      </c>
    </row>
    <row r="1136">
      <c r="A1136" s="38" t="s">
        <v>948</v>
      </c>
      <c r="B1136" s="25" t="s">
        <v>938</v>
      </c>
      <c r="C1136" s="39" t="s">
        <v>1021</v>
      </c>
      <c r="D1136" s="125" t="str">
        <f>VLOOKUP(C1136,Locations!$G$4:$H$222,2,false)</f>
        <v>00121 South Obsidia Ward Renovated</v>
      </c>
      <c r="E1136" s="125"/>
      <c r="F1136" s="38" t="s">
        <v>24</v>
      </c>
    </row>
    <row r="1137">
      <c r="A1137" s="38" t="s">
        <v>974</v>
      </c>
      <c r="B1137" s="25" t="s">
        <v>938</v>
      </c>
      <c r="C1137" s="39" t="s">
        <v>1021</v>
      </c>
      <c r="D1137" s="125" t="str">
        <f>VLOOKUP(C1137,Locations!$G$4:$H$222,2,false)</f>
        <v>00121 South Obsidia Ward Renovated</v>
      </c>
      <c r="E1137" s="125"/>
      <c r="F1137" s="38" t="s">
        <v>24</v>
      </c>
    </row>
    <row r="1138">
      <c r="A1138" s="38" t="s">
        <v>214</v>
      </c>
      <c r="B1138" s="25" t="s">
        <v>96</v>
      </c>
      <c r="C1138" s="39" t="s">
        <v>1021</v>
      </c>
      <c r="D1138" s="125" t="str">
        <f>VLOOKUP(C1138,Locations!$G$4:$H$222,2,false)</f>
        <v>00121 South Obsidia Ward Renovated</v>
      </c>
      <c r="E1138" s="125"/>
      <c r="F1138" s="38" t="s">
        <v>97</v>
      </c>
    </row>
    <row r="1139">
      <c r="A1139" s="38" t="s">
        <v>211</v>
      </c>
      <c r="B1139" s="25" t="s">
        <v>96</v>
      </c>
      <c r="C1139" s="39" t="s">
        <v>1021</v>
      </c>
      <c r="D1139" s="125" t="str">
        <f>VLOOKUP(C1139,Locations!$G$4:$H$222,2,false)</f>
        <v>00121 South Obsidia Ward Renovated</v>
      </c>
      <c r="E1139" s="125"/>
      <c r="F1139" s="38" t="s">
        <v>589</v>
      </c>
    </row>
    <row r="1140">
      <c r="A1140" s="38" t="s">
        <v>216</v>
      </c>
      <c r="B1140" s="25" t="s">
        <v>96</v>
      </c>
      <c r="C1140" s="39" t="s">
        <v>1021</v>
      </c>
      <c r="D1140" s="125" t="str">
        <f>VLOOKUP(C1140,Locations!$G$4:$H$222,2,false)</f>
        <v>00121 South Obsidia Ward Renovated</v>
      </c>
      <c r="E1140" s="125"/>
      <c r="F1140" s="38" t="s">
        <v>24</v>
      </c>
    </row>
    <row r="1141">
      <c r="A1141" s="38" t="s">
        <v>218</v>
      </c>
      <c r="B1141" s="25" t="s">
        <v>96</v>
      </c>
      <c r="C1141" s="39" t="s">
        <v>1021</v>
      </c>
      <c r="D1141" s="125" t="str">
        <f>VLOOKUP(C1141,Locations!$G$4:$H$222,2,false)</f>
        <v>00121 South Obsidia Ward Renovated</v>
      </c>
      <c r="E1141" s="125"/>
      <c r="F1141" s="38" t="s">
        <v>145</v>
      </c>
    </row>
    <row r="1142">
      <c r="A1142" s="38" t="s">
        <v>219</v>
      </c>
      <c r="B1142" s="25" t="s">
        <v>96</v>
      </c>
      <c r="C1142" s="39" t="s">
        <v>1021</v>
      </c>
      <c r="D1142" s="125" t="str">
        <f>VLOOKUP(C1142,Locations!$G$4:$H$222,2,false)</f>
        <v>00121 South Obsidia Ward Renovated</v>
      </c>
      <c r="E1142" s="125"/>
      <c r="F1142" s="38" t="s">
        <v>97</v>
      </c>
    </row>
    <row r="1143">
      <c r="A1143" s="38" t="s">
        <v>220</v>
      </c>
      <c r="B1143" s="25" t="s">
        <v>96</v>
      </c>
      <c r="C1143" s="39" t="s">
        <v>1021</v>
      </c>
      <c r="D1143" s="125" t="str">
        <f>VLOOKUP(C1143,Locations!$G$4:$H$222,2,false)</f>
        <v>00121 South Obsidia Ward Renovated</v>
      </c>
      <c r="E1143" s="125"/>
      <c r="F1143" s="38" t="s">
        <v>97</v>
      </c>
    </row>
    <row r="1144">
      <c r="A1144" s="38" t="s">
        <v>999</v>
      </c>
      <c r="B1144" s="25" t="s">
        <v>96</v>
      </c>
      <c r="C1144" s="39" t="s">
        <v>1021</v>
      </c>
      <c r="D1144" s="125" t="str">
        <f>VLOOKUP(C1144,Locations!$G$4:$H$222,2,false)</f>
        <v>00121 South Obsidia Ward Renovated</v>
      </c>
      <c r="E1144" s="125"/>
      <c r="F1144" s="38" t="s">
        <v>589</v>
      </c>
    </row>
    <row r="1145">
      <c r="A1145" s="38" t="s">
        <v>370</v>
      </c>
      <c r="B1145" s="25" t="s">
        <v>96</v>
      </c>
      <c r="C1145" s="39" t="s">
        <v>1021</v>
      </c>
      <c r="D1145" s="125" t="str">
        <f>VLOOKUP(C1145,Locations!$G$4:$H$222,2,false)</f>
        <v>00121 South Obsidia Ward Renovated</v>
      </c>
      <c r="E1145" s="125"/>
      <c r="F1145" s="38" t="s">
        <v>24</v>
      </c>
    </row>
    <row r="1146">
      <c r="A1146" s="38" t="s">
        <v>1012</v>
      </c>
      <c r="B1146" s="25" t="s">
        <v>96</v>
      </c>
      <c r="C1146" s="39" t="s">
        <v>1021</v>
      </c>
      <c r="D1146" s="125" t="str">
        <f>VLOOKUP(C1146,Locations!$G$4:$H$222,2,false)</f>
        <v>00121 South Obsidia Ward Renovated</v>
      </c>
      <c r="E1146" s="125"/>
      <c r="F1146" s="38" t="s">
        <v>145</v>
      </c>
    </row>
    <row r="1147">
      <c r="A1147" s="38" t="s">
        <v>1013</v>
      </c>
      <c r="B1147" s="25" t="s">
        <v>96</v>
      </c>
      <c r="C1147" s="39" t="s">
        <v>1021</v>
      </c>
      <c r="D1147" s="125" t="str">
        <f>VLOOKUP(C1147,Locations!$G$4:$H$222,2,false)</f>
        <v>00121 South Obsidia Ward Renovated</v>
      </c>
      <c r="E1147" s="125"/>
      <c r="F1147" s="38" t="s">
        <v>97</v>
      </c>
    </row>
    <row r="1148">
      <c r="A1148" s="38" t="s">
        <v>1015</v>
      </c>
      <c r="B1148" s="25" t="s">
        <v>96</v>
      </c>
      <c r="C1148" s="39" t="s">
        <v>1021</v>
      </c>
      <c r="D1148" s="125" t="str">
        <f>VLOOKUP(C1148,Locations!$G$4:$H$222,2,false)</f>
        <v>00121 South Obsidia Ward Renovated</v>
      </c>
      <c r="E1148" s="125"/>
      <c r="F1148" s="38" t="s">
        <v>97</v>
      </c>
    </row>
    <row r="1149">
      <c r="A1149" s="38" t="s">
        <v>212</v>
      </c>
      <c r="B1149" s="25" t="s">
        <v>96</v>
      </c>
      <c r="C1149" s="39" t="s">
        <v>1021</v>
      </c>
      <c r="D1149" s="125" t="str">
        <f>VLOOKUP(C1149,Locations!$G$4:$H$222,2,false)</f>
        <v>00121 South Obsidia Ward Renovated</v>
      </c>
      <c r="E1149" s="125"/>
      <c r="F1149" s="38" t="s">
        <v>114</v>
      </c>
    </row>
    <row r="1150">
      <c r="A1150" s="38" t="s">
        <v>221</v>
      </c>
      <c r="B1150" s="25" t="s">
        <v>96</v>
      </c>
      <c r="C1150" s="39" t="s">
        <v>1021</v>
      </c>
      <c r="D1150" s="125" t="str">
        <f>VLOOKUP(C1150,Locations!$G$4:$H$222,2,false)</f>
        <v>00121 South Obsidia Ward Renovated</v>
      </c>
      <c r="E1150" s="125"/>
      <c r="F1150" s="38" t="s">
        <v>213</v>
      </c>
    </row>
    <row r="1151">
      <c r="A1151" s="38" t="s">
        <v>724</v>
      </c>
      <c r="B1151" s="25" t="s">
        <v>96</v>
      </c>
      <c r="C1151" s="39" t="s">
        <v>1021</v>
      </c>
      <c r="D1151" s="125" t="str">
        <f>VLOOKUP(C1151,Locations!$G$4:$H$222,2,false)</f>
        <v>00121 South Obsidia Ward Renovated</v>
      </c>
      <c r="E1151" s="125"/>
      <c r="F1151" s="38" t="s">
        <v>213</v>
      </c>
    </row>
    <row r="1152">
      <c r="A1152" s="38" t="s">
        <v>100</v>
      </c>
      <c r="B1152" s="25" t="s">
        <v>96</v>
      </c>
      <c r="C1152" s="39" t="s">
        <v>1021</v>
      </c>
      <c r="D1152" s="125" t="str">
        <f>VLOOKUP(C1152,Locations!$G$4:$H$222,2,false)</f>
        <v>00121 South Obsidia Ward Renovated</v>
      </c>
      <c r="E1152" s="125"/>
      <c r="F1152" s="38" t="s">
        <v>101</v>
      </c>
    </row>
    <row r="1153">
      <c r="A1153" s="38" t="s">
        <v>173</v>
      </c>
      <c r="B1153" s="25" t="s">
        <v>96</v>
      </c>
      <c r="C1153" s="39" t="s">
        <v>1021</v>
      </c>
      <c r="D1153" s="125" t="str">
        <f>VLOOKUP(C1153,Locations!$G$4:$H$222,2,false)</f>
        <v>00121 South Obsidia Ward Renovated</v>
      </c>
      <c r="E1153" s="125"/>
      <c r="F1153" s="38" t="s">
        <v>101</v>
      </c>
    </row>
    <row r="1154">
      <c r="A1154" s="38" t="s">
        <v>401</v>
      </c>
      <c r="B1154" s="25" t="s">
        <v>96</v>
      </c>
      <c r="C1154" s="39" t="s">
        <v>1021</v>
      </c>
      <c r="D1154" s="125" t="str">
        <f>VLOOKUP(C1154,Locations!$G$4:$H$222,2,false)</f>
        <v>00121 South Obsidia Ward Renovated</v>
      </c>
      <c r="E1154" s="125"/>
      <c r="F1154" s="38" t="s">
        <v>101</v>
      </c>
    </row>
    <row r="1155">
      <c r="A1155" s="38" t="s">
        <v>1014</v>
      </c>
      <c r="B1155" s="25" t="s">
        <v>96</v>
      </c>
      <c r="C1155" s="39" t="s">
        <v>1021</v>
      </c>
      <c r="D1155" s="125" t="str">
        <f>VLOOKUP(C1155,Locations!$G$4:$H$222,2,false)</f>
        <v>00121 South Obsidia Ward Renovated</v>
      </c>
      <c r="E1155" s="125"/>
      <c r="F1155" s="38" t="s">
        <v>101</v>
      </c>
    </row>
    <row r="1156">
      <c r="A1156" s="38" t="s">
        <v>907</v>
      </c>
      <c r="B1156" s="25" t="s">
        <v>96</v>
      </c>
      <c r="C1156" s="39" t="s">
        <v>1021</v>
      </c>
      <c r="D1156" s="125" t="str">
        <f>VLOOKUP(C1156,Locations!$G$4:$H$222,2,false)</f>
        <v>00121 South Obsidia Ward Renovated</v>
      </c>
      <c r="E1156" s="125"/>
      <c r="F1156" s="38" t="s">
        <v>101</v>
      </c>
    </row>
    <row r="1157">
      <c r="A1157" s="38" t="s">
        <v>164</v>
      </c>
      <c r="B1157" s="38" t="s">
        <v>165</v>
      </c>
      <c r="C1157" s="39" t="s">
        <v>1017</v>
      </c>
      <c r="D1157" s="125" t="str">
        <f>VLOOKUP(C1157,Locations!$G$4:$H$222,2,false)</f>
        <v>00118 North Obsidia Alleyway Renovated</v>
      </c>
      <c r="E1157" s="125"/>
      <c r="F1157" s="38" t="s">
        <v>24</v>
      </c>
    </row>
    <row r="1158">
      <c r="A1158" s="38" t="s">
        <v>231</v>
      </c>
      <c r="B1158" s="38" t="s">
        <v>165</v>
      </c>
      <c r="C1158" s="39" t="s">
        <v>1017</v>
      </c>
      <c r="D1158" s="125" t="str">
        <f>VLOOKUP(C1158,Locations!$G$4:$H$222,2,false)</f>
        <v>00118 North Obsidia Alleyway Renovated</v>
      </c>
      <c r="E1158" s="125"/>
      <c r="F1158" s="38" t="s">
        <v>24</v>
      </c>
    </row>
    <row r="1159">
      <c r="A1159" s="38" t="s">
        <v>183</v>
      </c>
      <c r="B1159" s="38" t="s">
        <v>165</v>
      </c>
      <c r="C1159" s="39" t="s">
        <v>1017</v>
      </c>
      <c r="D1159" s="125" t="str">
        <f>VLOOKUP(C1159,Locations!$G$4:$H$222,2,false)</f>
        <v>00118 North Obsidia Alleyway Renovated</v>
      </c>
      <c r="E1159" s="125"/>
      <c r="F1159" s="38" t="s">
        <v>24</v>
      </c>
    </row>
    <row r="1160">
      <c r="A1160" s="38" t="s">
        <v>300</v>
      </c>
      <c r="B1160" s="38" t="s">
        <v>165</v>
      </c>
      <c r="C1160" s="39" t="s">
        <v>1017</v>
      </c>
      <c r="D1160" s="125" t="str">
        <f>VLOOKUP(C1160,Locations!$G$4:$H$222,2,false)</f>
        <v>00118 North Obsidia Alleyway Renovated</v>
      </c>
      <c r="E1160" s="125"/>
      <c r="F1160" s="38" t="s">
        <v>24</v>
      </c>
    </row>
    <row r="1161">
      <c r="A1161" s="38" t="s">
        <v>1016</v>
      </c>
      <c r="B1161" s="38" t="s">
        <v>165</v>
      </c>
      <c r="C1161" s="39" t="s">
        <v>1017</v>
      </c>
      <c r="D1161" s="125" t="str">
        <f>VLOOKUP(C1161,Locations!$G$4:$H$222,2,false)</f>
        <v>00118 North Obsidia Alleyway Renovated</v>
      </c>
      <c r="E1161" s="125"/>
      <c r="F1161" s="38" t="s">
        <v>24</v>
      </c>
    </row>
    <row r="1162">
      <c r="A1162" s="38" t="s">
        <v>416</v>
      </c>
      <c r="B1162" s="38" t="s">
        <v>165</v>
      </c>
      <c r="C1162" s="39" t="s">
        <v>1017</v>
      </c>
      <c r="D1162" s="125" t="str">
        <f>VLOOKUP(C1162,Locations!$G$4:$H$222,2,false)</f>
        <v>00118 North Obsidia Alleyway Renovated</v>
      </c>
      <c r="E1162" s="125"/>
      <c r="F1162" s="38" t="s">
        <v>24</v>
      </c>
    </row>
    <row r="1163">
      <c r="A1163" s="38" t="s">
        <v>987</v>
      </c>
      <c r="B1163" s="38" t="s">
        <v>165</v>
      </c>
      <c r="C1163" s="39" t="s">
        <v>1017</v>
      </c>
      <c r="D1163" s="125" t="str">
        <f>VLOOKUP(C1163,Locations!$G$4:$H$222,2,false)</f>
        <v>00118 North Obsidia Alleyway Renovated</v>
      </c>
      <c r="E1163" s="125"/>
      <c r="F1163" s="38" t="s">
        <v>24</v>
      </c>
    </row>
    <row r="1164">
      <c r="A1164" s="38" t="s">
        <v>911</v>
      </c>
      <c r="B1164" s="38" t="s">
        <v>165</v>
      </c>
      <c r="C1164" s="39" t="s">
        <v>1017</v>
      </c>
      <c r="D1164" s="125" t="str">
        <f>VLOOKUP(C1164,Locations!$G$4:$H$222,2,false)</f>
        <v>00118 North Obsidia Alleyway Renovated</v>
      </c>
      <c r="E1164" s="125"/>
      <c r="F1164" s="38" t="s">
        <v>24</v>
      </c>
    </row>
    <row r="1165">
      <c r="A1165" s="38" t="s">
        <v>474</v>
      </c>
      <c r="B1165" s="38" t="s">
        <v>165</v>
      </c>
      <c r="C1165" s="39" t="s">
        <v>1017</v>
      </c>
      <c r="D1165" s="125" t="str">
        <f>VLOOKUP(C1165,Locations!$G$4:$H$222,2,false)</f>
        <v>00118 North Obsidia Alleyway Renovated</v>
      </c>
      <c r="E1165" s="125"/>
      <c r="F1165" s="38" t="s">
        <v>24</v>
      </c>
    </row>
    <row r="1166">
      <c r="A1166" s="38" t="s">
        <v>1018</v>
      </c>
      <c r="B1166" s="38" t="s">
        <v>165</v>
      </c>
      <c r="C1166" s="39" t="s">
        <v>1017</v>
      </c>
      <c r="D1166" s="125" t="str">
        <f>VLOOKUP(C1166,Locations!$G$4:$H$222,2,false)</f>
        <v>00118 North Obsidia Alleyway Renovated</v>
      </c>
      <c r="E1166" s="125"/>
      <c r="F1166" s="38" t="s">
        <v>24</v>
      </c>
    </row>
    <row r="1167">
      <c r="A1167" s="38" t="s">
        <v>603</v>
      </c>
      <c r="B1167" s="38" t="s">
        <v>44</v>
      </c>
      <c r="C1167" s="39" t="s">
        <v>980</v>
      </c>
      <c r="D1167" s="125" t="str">
        <f>VLOOKUP(C1167,Locations!$G$4:$H$222,2,false)</f>
        <v>00108 Lower Peridot Ward Renovated</v>
      </c>
      <c r="E1167" s="125"/>
      <c r="F1167" s="38" t="s">
        <v>24</v>
      </c>
    </row>
    <row r="1168">
      <c r="A1168" s="38" t="s">
        <v>979</v>
      </c>
      <c r="B1168" s="38" t="s">
        <v>44</v>
      </c>
      <c r="C1168" s="39" t="s">
        <v>980</v>
      </c>
      <c r="D1168" s="125" t="str">
        <f>VLOOKUP(C1168,Locations!$G$4:$H$222,2,false)</f>
        <v>00108 Lower Peridot Ward Renovated</v>
      </c>
      <c r="E1168" s="125"/>
      <c r="F1168" s="38" t="s">
        <v>24</v>
      </c>
    </row>
    <row r="1169">
      <c r="A1169" s="38" t="s">
        <v>966</v>
      </c>
      <c r="B1169" s="38" t="s">
        <v>44</v>
      </c>
      <c r="C1169" s="39" t="s">
        <v>980</v>
      </c>
      <c r="D1169" s="125" t="str">
        <f>VLOOKUP(C1169,Locations!$G$4:$H$222,2,false)</f>
        <v>00108 Lower Peridot Ward Renovated</v>
      </c>
      <c r="E1169" s="125"/>
      <c r="F1169" s="38" t="s">
        <v>24</v>
      </c>
    </row>
    <row r="1170">
      <c r="A1170" s="38" t="s">
        <v>977</v>
      </c>
      <c r="B1170" s="38" t="s">
        <v>44</v>
      </c>
      <c r="C1170" s="39" t="s">
        <v>980</v>
      </c>
      <c r="D1170" s="125" t="str">
        <f>VLOOKUP(C1170,Locations!$G$4:$H$222,2,false)</f>
        <v>00108 Lower Peridot Ward Renovated</v>
      </c>
      <c r="E1170" s="125"/>
      <c r="F1170" s="38" t="s">
        <v>24</v>
      </c>
    </row>
    <row r="1171">
      <c r="A1171" s="38" t="s">
        <v>280</v>
      </c>
      <c r="B1171" s="38" t="s">
        <v>44</v>
      </c>
      <c r="C1171" s="39" t="s">
        <v>980</v>
      </c>
      <c r="D1171" s="125" t="str">
        <f>VLOOKUP(C1171,Locations!$G$4:$H$222,2,false)</f>
        <v>00108 Lower Peridot Ward Renovated</v>
      </c>
      <c r="E1171" s="125"/>
      <c r="F1171" s="38" t="s">
        <v>24</v>
      </c>
    </row>
    <row r="1172">
      <c r="A1172" s="38" t="s">
        <v>577</v>
      </c>
      <c r="B1172" s="25" t="s">
        <v>158</v>
      </c>
      <c r="C1172" s="39" t="s">
        <v>980</v>
      </c>
      <c r="D1172" s="125" t="str">
        <f>VLOOKUP(C1172,Locations!$G$4:$H$222,2,false)</f>
        <v>00108 Lower Peridot Ward Renovated</v>
      </c>
      <c r="E1172" s="125"/>
      <c r="F1172" s="38" t="s">
        <v>24</v>
      </c>
    </row>
    <row r="1173">
      <c r="A1173" s="38" t="s">
        <v>481</v>
      </c>
      <c r="B1173" s="25" t="s">
        <v>600</v>
      </c>
      <c r="C1173" s="39" t="s">
        <v>980</v>
      </c>
      <c r="D1173" s="125" t="str">
        <f>VLOOKUP(C1173,Locations!$G$4:$H$222,2,false)</f>
        <v>00108 Lower Peridot Ward Renovated</v>
      </c>
      <c r="E1173" s="125"/>
      <c r="F1173" s="38" t="s">
        <v>24</v>
      </c>
    </row>
    <row r="1174">
      <c r="A1174" s="38" t="s">
        <v>532</v>
      </c>
      <c r="B1174" s="25" t="s">
        <v>600</v>
      </c>
      <c r="C1174" s="39" t="s">
        <v>980</v>
      </c>
      <c r="D1174" s="125" t="str">
        <f>VLOOKUP(C1174,Locations!$G$4:$H$222,2,false)</f>
        <v>00108 Lower Peridot Ward Renovated</v>
      </c>
      <c r="E1174" s="125"/>
      <c r="F1174" s="38" t="s">
        <v>24</v>
      </c>
    </row>
    <row r="1175">
      <c r="A1175" s="38" t="s">
        <v>266</v>
      </c>
      <c r="B1175" s="25" t="s">
        <v>600</v>
      </c>
      <c r="C1175" s="39" t="s">
        <v>980</v>
      </c>
      <c r="D1175" s="125" t="str">
        <f>VLOOKUP(C1175,Locations!$G$4:$H$222,2,false)</f>
        <v>00108 Lower Peridot Ward Renovated</v>
      </c>
      <c r="E1175" s="125"/>
      <c r="F1175" s="38" t="s">
        <v>24</v>
      </c>
    </row>
    <row r="1176">
      <c r="A1176" s="38" t="s">
        <v>973</v>
      </c>
      <c r="B1176" s="25" t="s">
        <v>938</v>
      </c>
      <c r="C1176" s="39" t="s">
        <v>980</v>
      </c>
      <c r="D1176" s="125" t="str">
        <f>VLOOKUP(C1176,Locations!$G$4:$H$222,2,false)</f>
        <v>00108 Lower Peridot Ward Renovated</v>
      </c>
      <c r="E1176" s="125"/>
      <c r="F1176" s="38" t="s">
        <v>24</v>
      </c>
    </row>
    <row r="1177">
      <c r="A1177" s="38" t="s">
        <v>324</v>
      </c>
      <c r="B1177" s="25" t="s">
        <v>938</v>
      </c>
      <c r="C1177" s="39" t="s">
        <v>980</v>
      </c>
      <c r="D1177" s="125" t="str">
        <f>VLOOKUP(C1177,Locations!$G$4:$H$222,2,false)</f>
        <v>00108 Lower Peridot Ward Renovated</v>
      </c>
      <c r="E1177" s="125"/>
      <c r="F1177" s="38" t="s">
        <v>24</v>
      </c>
    </row>
    <row r="1178">
      <c r="A1178" s="38" t="s">
        <v>972</v>
      </c>
      <c r="B1178" s="25" t="s">
        <v>938</v>
      </c>
      <c r="C1178" s="39" t="s">
        <v>980</v>
      </c>
      <c r="D1178" s="125" t="str">
        <f>VLOOKUP(C1178,Locations!$G$4:$H$222,2,false)</f>
        <v>00108 Lower Peridot Ward Renovated</v>
      </c>
      <c r="E1178" s="125"/>
      <c r="F1178" s="38" t="s">
        <v>24</v>
      </c>
    </row>
    <row r="1179">
      <c r="A1179" s="38" t="s">
        <v>948</v>
      </c>
      <c r="B1179" s="25" t="s">
        <v>938</v>
      </c>
      <c r="C1179" s="39" t="s">
        <v>980</v>
      </c>
      <c r="D1179" s="125" t="str">
        <f>VLOOKUP(C1179,Locations!$G$4:$H$222,2,false)</f>
        <v>00108 Lower Peridot Ward Renovated</v>
      </c>
      <c r="E1179" s="125"/>
      <c r="F1179" s="38" t="s">
        <v>24</v>
      </c>
    </row>
    <row r="1180">
      <c r="A1180" s="38" t="s">
        <v>974</v>
      </c>
      <c r="B1180" s="25" t="s">
        <v>938</v>
      </c>
      <c r="C1180" s="39" t="s">
        <v>980</v>
      </c>
      <c r="D1180" s="125" t="str">
        <f>VLOOKUP(C1180,Locations!$G$4:$H$222,2,false)</f>
        <v>00108 Lower Peridot Ward Renovated</v>
      </c>
      <c r="E1180" s="125"/>
      <c r="F1180" s="38" t="s">
        <v>24</v>
      </c>
    </row>
    <row r="1181">
      <c r="A1181" s="38" t="s">
        <v>91</v>
      </c>
      <c r="B1181" s="25" t="s">
        <v>88</v>
      </c>
      <c r="C1181" s="39" t="s">
        <v>980</v>
      </c>
      <c r="D1181" s="125" t="str">
        <f>VLOOKUP(C1181,Locations!$G$4:$H$222,2,false)</f>
        <v>00108 Lower Peridot Ward Renovated</v>
      </c>
      <c r="E1181" s="125"/>
      <c r="F1181" s="38" t="s">
        <v>24</v>
      </c>
    </row>
    <row r="1182">
      <c r="A1182" s="38" t="s">
        <v>136</v>
      </c>
      <c r="B1182" s="25" t="s">
        <v>88</v>
      </c>
      <c r="C1182" s="39" t="s">
        <v>980</v>
      </c>
      <c r="D1182" s="125" t="str">
        <f>VLOOKUP(C1182,Locations!$G$4:$H$222,2,false)</f>
        <v>00108 Lower Peridot Ward Renovated</v>
      </c>
      <c r="E1182" s="125"/>
      <c r="F1182" s="38" t="s">
        <v>24</v>
      </c>
    </row>
    <row r="1183">
      <c r="A1183" s="38" t="s">
        <v>719</v>
      </c>
      <c r="B1183" s="25" t="s">
        <v>88</v>
      </c>
      <c r="C1183" s="39" t="s">
        <v>980</v>
      </c>
      <c r="D1183" s="125" t="str">
        <f>VLOOKUP(C1183,Locations!$G$4:$H$222,2,false)</f>
        <v>00108 Lower Peridot Ward Renovated</v>
      </c>
      <c r="E1183" s="125"/>
      <c r="F1183" s="38" t="s">
        <v>24</v>
      </c>
    </row>
    <row r="1184">
      <c r="A1184" s="38" t="s">
        <v>968</v>
      </c>
      <c r="B1184" s="25" t="s">
        <v>88</v>
      </c>
      <c r="C1184" s="39" t="s">
        <v>980</v>
      </c>
      <c r="D1184" s="125" t="str">
        <f>VLOOKUP(C1184,Locations!$G$4:$H$222,2,false)</f>
        <v>00108 Lower Peridot Ward Renovated</v>
      </c>
      <c r="E1184" s="125"/>
      <c r="F1184" s="38" t="s">
        <v>24</v>
      </c>
    </row>
    <row r="1185">
      <c r="A1185" s="38" t="s">
        <v>717</v>
      </c>
      <c r="B1185" s="25" t="s">
        <v>88</v>
      </c>
      <c r="C1185" s="39" t="s">
        <v>980</v>
      </c>
      <c r="D1185" s="125" t="str">
        <f>VLOOKUP(C1185,Locations!$G$4:$H$222,2,false)</f>
        <v>00108 Lower Peridot Ward Renovated</v>
      </c>
      <c r="E1185" s="125"/>
      <c r="F1185" s="38" t="s">
        <v>24</v>
      </c>
    </row>
    <row r="1186">
      <c r="A1186" s="38" t="s">
        <v>144</v>
      </c>
      <c r="B1186" s="25" t="s">
        <v>96</v>
      </c>
      <c r="C1186" s="39" t="s">
        <v>980</v>
      </c>
      <c r="D1186" s="125" t="str">
        <f>VLOOKUP(C1186,Locations!$G$4:$H$222,2,false)</f>
        <v>00108 Lower Peridot Ward Renovated</v>
      </c>
      <c r="E1186" s="125"/>
      <c r="F1186" s="38" t="s">
        <v>145</v>
      </c>
    </row>
    <row r="1187">
      <c r="A1187" s="38" t="s">
        <v>371</v>
      </c>
      <c r="B1187" s="25" t="s">
        <v>96</v>
      </c>
      <c r="C1187" s="39" t="s">
        <v>980</v>
      </c>
      <c r="D1187" s="125" t="str">
        <f>VLOOKUP(C1187,Locations!$G$4:$H$222,2,false)</f>
        <v>00108 Lower Peridot Ward Renovated</v>
      </c>
      <c r="E1187" s="125"/>
      <c r="F1187" s="38" t="s">
        <v>145</v>
      </c>
    </row>
    <row r="1188">
      <c r="A1188" s="38" t="s">
        <v>807</v>
      </c>
      <c r="B1188" s="25" t="s">
        <v>96</v>
      </c>
      <c r="C1188" s="39" t="s">
        <v>980</v>
      </c>
      <c r="D1188" s="125" t="str">
        <f>VLOOKUP(C1188,Locations!$G$4:$H$222,2,false)</f>
        <v>00108 Lower Peridot Ward Renovated</v>
      </c>
      <c r="E1188" s="125"/>
      <c r="F1188" s="38" t="s">
        <v>24</v>
      </c>
    </row>
    <row r="1189">
      <c r="A1189" s="38" t="s">
        <v>804</v>
      </c>
      <c r="B1189" s="25" t="s">
        <v>96</v>
      </c>
      <c r="C1189" s="39" t="s">
        <v>980</v>
      </c>
      <c r="D1189" s="125" t="str">
        <f>VLOOKUP(C1189,Locations!$G$4:$H$222,2,false)</f>
        <v>00108 Lower Peridot Ward Renovated</v>
      </c>
      <c r="E1189" s="125"/>
      <c r="F1189" s="38" t="s">
        <v>24</v>
      </c>
    </row>
    <row r="1190">
      <c r="A1190" s="38" t="s">
        <v>166</v>
      </c>
      <c r="B1190" s="25" t="s">
        <v>96</v>
      </c>
      <c r="C1190" s="39" t="s">
        <v>980</v>
      </c>
      <c r="D1190" s="125" t="str">
        <f>VLOOKUP(C1190,Locations!$G$4:$H$222,2,false)</f>
        <v>00108 Lower Peridot Ward Renovated</v>
      </c>
      <c r="E1190" s="125"/>
      <c r="F1190" s="38" t="s">
        <v>97</v>
      </c>
    </row>
    <row r="1191">
      <c r="A1191" s="38" t="s">
        <v>981</v>
      </c>
      <c r="B1191" s="25" t="s">
        <v>96</v>
      </c>
      <c r="C1191" s="39" t="s">
        <v>980</v>
      </c>
      <c r="D1191" s="125" t="str">
        <f>VLOOKUP(C1191,Locations!$G$4:$H$222,2,false)</f>
        <v>00108 Lower Peridot Ward Renovated</v>
      </c>
      <c r="E1191" s="125"/>
      <c r="F1191" s="38" t="s">
        <v>24</v>
      </c>
    </row>
    <row r="1192">
      <c r="A1192" s="38" t="s">
        <v>982</v>
      </c>
      <c r="B1192" s="25" t="s">
        <v>96</v>
      </c>
      <c r="C1192" s="39" t="s">
        <v>980</v>
      </c>
      <c r="D1192" s="125" t="str">
        <f>VLOOKUP(C1192,Locations!$G$4:$H$222,2,false)</f>
        <v>00108 Lower Peridot Ward Renovated</v>
      </c>
      <c r="E1192" s="125"/>
      <c r="F1192" s="38" t="s">
        <v>97</v>
      </c>
    </row>
    <row r="1193">
      <c r="A1193" s="38" t="s">
        <v>730</v>
      </c>
      <c r="B1193" s="25" t="s">
        <v>96</v>
      </c>
      <c r="C1193" s="39" t="s">
        <v>980</v>
      </c>
      <c r="D1193" s="125" t="str">
        <f>VLOOKUP(C1193,Locations!$G$4:$H$222,2,false)</f>
        <v>00108 Lower Peridot Ward Renovated</v>
      </c>
      <c r="E1193" s="125"/>
      <c r="F1193" s="38" t="s">
        <v>97</v>
      </c>
    </row>
    <row r="1194">
      <c r="A1194" s="38" t="s">
        <v>496</v>
      </c>
      <c r="B1194" s="25" t="s">
        <v>96</v>
      </c>
      <c r="C1194" s="39" t="s">
        <v>980</v>
      </c>
      <c r="D1194" s="125" t="str">
        <f>VLOOKUP(C1194,Locations!$G$4:$H$222,2,false)</f>
        <v>00108 Lower Peridot Ward Renovated</v>
      </c>
      <c r="E1194" s="125"/>
      <c r="F1194" s="38" t="s">
        <v>97</v>
      </c>
    </row>
    <row r="1195">
      <c r="A1195" s="38" t="s">
        <v>250</v>
      </c>
      <c r="B1195" s="25" t="s">
        <v>96</v>
      </c>
      <c r="C1195" s="39" t="s">
        <v>980</v>
      </c>
      <c r="D1195" s="125" t="str">
        <f>VLOOKUP(C1195,Locations!$G$4:$H$222,2,false)</f>
        <v>00108 Lower Peridot Ward Renovated</v>
      </c>
      <c r="E1195" s="125"/>
      <c r="F1195" s="38" t="s">
        <v>213</v>
      </c>
    </row>
    <row r="1196">
      <c r="A1196" s="38" t="s">
        <v>985</v>
      </c>
      <c r="B1196" s="25" t="s">
        <v>96</v>
      </c>
      <c r="C1196" s="39" t="s">
        <v>980</v>
      </c>
      <c r="D1196" s="125" t="str">
        <f>VLOOKUP(C1196,Locations!$G$4:$H$222,2,false)</f>
        <v>00108 Lower Peridot Ward Renovated</v>
      </c>
      <c r="E1196" s="125"/>
      <c r="F1196" s="38" t="s">
        <v>213</v>
      </c>
    </row>
    <row r="1197">
      <c r="A1197" s="38" t="s">
        <v>100</v>
      </c>
      <c r="B1197" s="25" t="s">
        <v>96</v>
      </c>
      <c r="C1197" s="39" t="s">
        <v>980</v>
      </c>
      <c r="D1197" s="125" t="str">
        <f>VLOOKUP(C1197,Locations!$G$4:$H$222,2,false)</f>
        <v>00108 Lower Peridot Ward Renovated</v>
      </c>
      <c r="E1197" s="125"/>
      <c r="F1197" s="38" t="s">
        <v>101</v>
      </c>
    </row>
    <row r="1198">
      <c r="A1198" s="38" t="s">
        <v>401</v>
      </c>
      <c r="B1198" s="25" t="s">
        <v>96</v>
      </c>
      <c r="C1198" s="39" t="s">
        <v>980</v>
      </c>
      <c r="D1198" s="125" t="str">
        <f>VLOOKUP(C1198,Locations!$G$4:$H$222,2,false)</f>
        <v>00108 Lower Peridot Ward Renovated</v>
      </c>
      <c r="E1198" s="125"/>
      <c r="F1198" s="38" t="s">
        <v>101</v>
      </c>
    </row>
    <row r="1199">
      <c r="A1199" s="38" t="s">
        <v>169</v>
      </c>
      <c r="B1199" s="25" t="s">
        <v>96</v>
      </c>
      <c r="C1199" s="39" t="s">
        <v>980</v>
      </c>
      <c r="D1199" s="125" t="str">
        <f>VLOOKUP(C1199,Locations!$G$4:$H$222,2,false)</f>
        <v>00108 Lower Peridot Ward Renovated</v>
      </c>
      <c r="E1199" s="125"/>
      <c r="F1199" s="38" t="s">
        <v>101</v>
      </c>
    </row>
    <row r="1200">
      <c r="A1200" s="38" t="s">
        <v>984</v>
      </c>
      <c r="B1200" s="25" t="s">
        <v>96</v>
      </c>
      <c r="C1200" s="39" t="s">
        <v>980</v>
      </c>
      <c r="D1200" s="125" t="str">
        <f>VLOOKUP(C1200,Locations!$G$4:$H$222,2,false)</f>
        <v>00108 Lower Peridot Ward Renovated</v>
      </c>
      <c r="E1200" s="125"/>
      <c r="F1200" s="38" t="s">
        <v>101</v>
      </c>
    </row>
    <row r="1201">
      <c r="A1201" s="38" t="s">
        <v>365</v>
      </c>
      <c r="B1201" s="25" t="s">
        <v>96</v>
      </c>
      <c r="C1201" s="39" t="s">
        <v>980</v>
      </c>
      <c r="D1201" s="125" t="str">
        <f>VLOOKUP(C1201,Locations!$G$4:$H$222,2,false)</f>
        <v>00108 Lower Peridot Ward Renovated</v>
      </c>
      <c r="E1201" s="125"/>
      <c r="F1201" s="38" t="s">
        <v>101</v>
      </c>
    </row>
    <row r="1202">
      <c r="A1202" s="38" t="s">
        <v>108</v>
      </c>
      <c r="B1202" s="38" t="s">
        <v>165</v>
      </c>
      <c r="C1202" s="39" t="s">
        <v>2044</v>
      </c>
      <c r="D1202" s="125" t="str">
        <f>VLOOKUP(C1202,Locations!$G$4:$H$222,2,false)</f>
        <v>#N/A</v>
      </c>
      <c r="E1202" s="125"/>
      <c r="F1202" s="38" t="s">
        <v>24</v>
      </c>
    </row>
    <row r="1203">
      <c r="A1203" s="38" t="s">
        <v>164</v>
      </c>
      <c r="B1203" s="38" t="s">
        <v>165</v>
      </c>
      <c r="C1203" s="39" t="s">
        <v>2044</v>
      </c>
      <c r="D1203" s="125" t="str">
        <f>VLOOKUP(C1203,Locations!$G$4:$H$222,2,false)</f>
        <v>#N/A</v>
      </c>
      <c r="E1203" s="125"/>
      <c r="F1203" s="38" t="s">
        <v>24</v>
      </c>
    </row>
    <row r="1204">
      <c r="A1204" s="38" t="s">
        <v>300</v>
      </c>
      <c r="B1204" s="38" t="s">
        <v>165</v>
      </c>
      <c r="C1204" s="39" t="s">
        <v>2044</v>
      </c>
      <c r="D1204" s="125" t="str">
        <f>VLOOKUP(C1204,Locations!$G$4:$H$222,2,false)</f>
        <v>#N/A</v>
      </c>
      <c r="E1204" s="125"/>
      <c r="F1204" s="38" t="s">
        <v>24</v>
      </c>
    </row>
    <row r="1205">
      <c r="A1205" s="38" t="s">
        <v>146</v>
      </c>
      <c r="B1205" s="38" t="s">
        <v>165</v>
      </c>
      <c r="C1205" s="39" t="s">
        <v>2044</v>
      </c>
      <c r="D1205" s="125" t="str">
        <f>VLOOKUP(C1205,Locations!$G$4:$H$222,2,false)</f>
        <v>#N/A</v>
      </c>
      <c r="E1205" s="125"/>
      <c r="F1205" s="38" t="s">
        <v>24</v>
      </c>
    </row>
    <row r="1206">
      <c r="A1206" s="38" t="s">
        <v>416</v>
      </c>
      <c r="B1206" s="38" t="s">
        <v>165</v>
      </c>
      <c r="C1206" s="39" t="s">
        <v>2044</v>
      </c>
      <c r="D1206" s="125" t="str">
        <f>VLOOKUP(C1206,Locations!$G$4:$H$222,2,false)</f>
        <v>#N/A</v>
      </c>
      <c r="E1206" s="125"/>
      <c r="F1206" s="38" t="s">
        <v>24</v>
      </c>
    </row>
    <row r="1207">
      <c r="A1207" s="38" t="s">
        <v>988</v>
      </c>
      <c r="B1207" s="38" t="s">
        <v>165</v>
      </c>
      <c r="C1207" s="39" t="s">
        <v>2044</v>
      </c>
      <c r="D1207" s="125" t="str">
        <f>VLOOKUP(C1207,Locations!$G$4:$H$222,2,false)</f>
        <v>#N/A</v>
      </c>
      <c r="E1207" s="125"/>
      <c r="F1207" s="38" t="s">
        <v>24</v>
      </c>
    </row>
    <row r="1208">
      <c r="A1208" s="38" t="s">
        <v>987</v>
      </c>
      <c r="B1208" s="38" t="s">
        <v>165</v>
      </c>
      <c r="C1208" s="39" t="s">
        <v>2044</v>
      </c>
      <c r="D1208" s="125" t="str">
        <f>VLOOKUP(C1208,Locations!$G$4:$H$222,2,false)</f>
        <v>#N/A</v>
      </c>
      <c r="E1208" s="125"/>
      <c r="F1208" s="38" t="s">
        <v>24</v>
      </c>
    </row>
    <row r="1209">
      <c r="A1209" s="38" t="s">
        <v>911</v>
      </c>
      <c r="B1209" s="38" t="s">
        <v>165</v>
      </c>
      <c r="C1209" s="39" t="s">
        <v>2044</v>
      </c>
      <c r="D1209" s="125" t="str">
        <f>VLOOKUP(C1209,Locations!$G$4:$H$222,2,false)</f>
        <v>#N/A</v>
      </c>
      <c r="E1209" s="125"/>
      <c r="F1209" s="38" t="s">
        <v>24</v>
      </c>
    </row>
    <row r="1210">
      <c r="A1210" s="38" t="s">
        <v>250</v>
      </c>
      <c r="B1210" s="38" t="s">
        <v>165</v>
      </c>
      <c r="C1210" s="39" t="s">
        <v>2044</v>
      </c>
      <c r="D1210" s="125" t="str">
        <f>VLOOKUP(C1210,Locations!$G$4:$H$222,2,false)</f>
        <v>#N/A</v>
      </c>
      <c r="E1210" s="125"/>
      <c r="F1210" s="38" t="s">
        <v>24</v>
      </c>
    </row>
    <row r="1211">
      <c r="A1211" s="38" t="s">
        <v>985</v>
      </c>
      <c r="B1211" s="38" t="s">
        <v>165</v>
      </c>
      <c r="C1211" s="39" t="s">
        <v>2044</v>
      </c>
      <c r="D1211" s="125" t="str">
        <f>VLOOKUP(C1211,Locations!$G$4:$H$222,2,false)</f>
        <v>#N/A</v>
      </c>
      <c r="E1211" s="125"/>
      <c r="F1211" s="38" t="s">
        <v>24</v>
      </c>
    </row>
    <row r="1212">
      <c r="A1212" s="38" t="s">
        <v>108</v>
      </c>
      <c r="B1212" s="38" t="s">
        <v>165</v>
      </c>
      <c r="C1212" s="39" t="s">
        <v>992</v>
      </c>
      <c r="D1212" s="125" t="str">
        <f>VLOOKUP(C1212,Locations!$G$4:$H$222,2,false)</f>
        <v>00111 North Peridot Alley Renovated</v>
      </c>
      <c r="E1212" s="125"/>
      <c r="F1212" s="38" t="s">
        <v>24</v>
      </c>
    </row>
    <row r="1213">
      <c r="A1213" s="38" t="s">
        <v>164</v>
      </c>
      <c r="B1213" s="38" t="s">
        <v>165</v>
      </c>
      <c r="C1213" s="39" t="s">
        <v>992</v>
      </c>
      <c r="D1213" s="125" t="str">
        <f>VLOOKUP(C1213,Locations!$G$4:$H$222,2,false)</f>
        <v>00111 North Peridot Alley Renovated</v>
      </c>
      <c r="E1213" s="125"/>
      <c r="F1213" s="38" t="s">
        <v>24</v>
      </c>
    </row>
    <row r="1214">
      <c r="A1214" s="38" t="s">
        <v>183</v>
      </c>
      <c r="B1214" s="38" t="s">
        <v>165</v>
      </c>
      <c r="C1214" s="39" t="s">
        <v>992</v>
      </c>
      <c r="D1214" s="125" t="str">
        <f>VLOOKUP(C1214,Locations!$G$4:$H$222,2,false)</f>
        <v>00111 North Peridot Alley Renovated</v>
      </c>
      <c r="E1214" s="125"/>
      <c r="F1214" s="38" t="s">
        <v>24</v>
      </c>
    </row>
    <row r="1215">
      <c r="A1215" s="38" t="s">
        <v>300</v>
      </c>
      <c r="B1215" s="38" t="s">
        <v>165</v>
      </c>
      <c r="C1215" s="39" t="s">
        <v>992</v>
      </c>
      <c r="D1215" s="125" t="str">
        <f>VLOOKUP(C1215,Locations!$G$4:$H$222,2,false)</f>
        <v>00111 North Peridot Alley Renovated</v>
      </c>
      <c r="E1215" s="125"/>
      <c r="F1215" s="38" t="s">
        <v>24</v>
      </c>
    </row>
    <row r="1216">
      <c r="A1216" s="38" t="s">
        <v>416</v>
      </c>
      <c r="B1216" s="38" t="s">
        <v>165</v>
      </c>
      <c r="C1216" s="39" t="s">
        <v>992</v>
      </c>
      <c r="D1216" s="125" t="str">
        <f>VLOOKUP(C1216,Locations!$G$4:$H$222,2,false)</f>
        <v>00111 North Peridot Alley Renovated</v>
      </c>
      <c r="E1216" s="125"/>
      <c r="F1216" s="38" t="s">
        <v>24</v>
      </c>
    </row>
    <row r="1217">
      <c r="A1217" s="38" t="s">
        <v>988</v>
      </c>
      <c r="B1217" s="38" t="s">
        <v>165</v>
      </c>
      <c r="C1217" s="39" t="s">
        <v>992</v>
      </c>
      <c r="D1217" s="125" t="str">
        <f>VLOOKUP(C1217,Locations!$G$4:$H$222,2,false)</f>
        <v>00111 North Peridot Alley Renovated</v>
      </c>
      <c r="E1217" s="125"/>
      <c r="F1217" s="38" t="s">
        <v>24</v>
      </c>
    </row>
    <row r="1218">
      <c r="A1218" s="38" t="s">
        <v>987</v>
      </c>
      <c r="B1218" s="38" t="s">
        <v>165</v>
      </c>
      <c r="C1218" s="39" t="s">
        <v>992</v>
      </c>
      <c r="D1218" s="125" t="str">
        <f>VLOOKUP(C1218,Locations!$G$4:$H$222,2,false)</f>
        <v>00111 North Peridot Alley Renovated</v>
      </c>
      <c r="E1218" s="125"/>
      <c r="F1218" s="38" t="s">
        <v>24</v>
      </c>
    </row>
    <row r="1219">
      <c r="A1219" s="38" t="s">
        <v>911</v>
      </c>
      <c r="B1219" s="38" t="s">
        <v>165</v>
      </c>
      <c r="C1219" s="39" t="s">
        <v>992</v>
      </c>
      <c r="D1219" s="125" t="str">
        <f>VLOOKUP(C1219,Locations!$G$4:$H$222,2,false)</f>
        <v>00111 North Peridot Alley Renovated</v>
      </c>
      <c r="E1219" s="125"/>
      <c r="F1219" s="38" t="s">
        <v>24</v>
      </c>
    </row>
    <row r="1220">
      <c r="A1220" s="38" t="s">
        <v>250</v>
      </c>
      <c r="B1220" s="38" t="s">
        <v>165</v>
      </c>
      <c r="C1220" s="39" t="s">
        <v>992</v>
      </c>
      <c r="D1220" s="125" t="str">
        <f>VLOOKUP(C1220,Locations!$G$4:$H$222,2,false)</f>
        <v>00111 North Peridot Alley Renovated</v>
      </c>
      <c r="E1220" s="125"/>
      <c r="F1220" s="38" t="s">
        <v>24</v>
      </c>
    </row>
    <row r="1221">
      <c r="A1221" s="38" t="s">
        <v>985</v>
      </c>
      <c r="B1221" s="38" t="s">
        <v>165</v>
      </c>
      <c r="C1221" s="39" t="s">
        <v>992</v>
      </c>
      <c r="D1221" s="125" t="str">
        <f>VLOOKUP(C1221,Locations!$G$4:$H$222,2,false)</f>
        <v>00111 North Peridot Alley Renovated</v>
      </c>
      <c r="E1221" s="125"/>
      <c r="F1221" s="38" t="s">
        <v>24</v>
      </c>
    </row>
    <row r="1222">
      <c r="A1222" s="38" t="s">
        <v>335</v>
      </c>
      <c r="B1222" s="25" t="s">
        <v>96</v>
      </c>
      <c r="C1222" s="39" t="s">
        <v>1000</v>
      </c>
      <c r="D1222" s="125" t="str">
        <f>VLOOKUP(C1222,Locations!$G$4:$H$222,2,false)</f>
        <v>00113 Malchous Forest Park Renovated</v>
      </c>
      <c r="E1222" s="125"/>
      <c r="F1222" s="38" t="s">
        <v>24</v>
      </c>
    </row>
    <row r="1223">
      <c r="A1223" s="38" t="s">
        <v>492</v>
      </c>
      <c r="B1223" s="25" t="s">
        <v>96</v>
      </c>
      <c r="C1223" s="39" t="s">
        <v>1000</v>
      </c>
      <c r="D1223" s="125" t="str">
        <f>VLOOKUP(C1223,Locations!$G$4:$H$222,2,false)</f>
        <v>00113 Malchous Forest Park Renovated</v>
      </c>
      <c r="E1223" s="125"/>
      <c r="F1223" s="38" t="s">
        <v>97</v>
      </c>
    </row>
    <row r="1224">
      <c r="A1224" s="38" t="s">
        <v>996</v>
      </c>
      <c r="B1224" s="25" t="s">
        <v>96</v>
      </c>
      <c r="C1224" s="39" t="s">
        <v>1000</v>
      </c>
      <c r="D1224" s="125" t="str">
        <f>VLOOKUP(C1224,Locations!$G$4:$H$222,2,false)</f>
        <v>00113 Malchous Forest Park Renovated</v>
      </c>
      <c r="E1224" s="125"/>
      <c r="F1224" s="38" t="s">
        <v>97</v>
      </c>
    </row>
    <row r="1225">
      <c r="A1225" s="38" t="s">
        <v>1001</v>
      </c>
      <c r="B1225" s="25" t="s">
        <v>96</v>
      </c>
      <c r="C1225" s="39" t="s">
        <v>1000</v>
      </c>
      <c r="D1225" s="125" t="str">
        <f>VLOOKUP(C1225,Locations!$G$4:$H$222,2,false)</f>
        <v>00113 Malchous Forest Park Renovated</v>
      </c>
      <c r="E1225" s="125"/>
      <c r="F1225" s="38" t="s">
        <v>24</v>
      </c>
    </row>
    <row r="1226">
      <c r="A1226" s="38" t="s">
        <v>371</v>
      </c>
      <c r="B1226" s="25" t="s">
        <v>96</v>
      </c>
      <c r="C1226" s="39" t="s">
        <v>1000</v>
      </c>
      <c r="D1226" s="125" t="str">
        <f>VLOOKUP(C1226,Locations!$G$4:$H$222,2,false)</f>
        <v>00113 Malchous Forest Park Renovated</v>
      </c>
      <c r="E1226" s="125"/>
      <c r="F1226" s="38" t="s">
        <v>145</v>
      </c>
    </row>
    <row r="1227">
      <c r="A1227" s="38" t="s">
        <v>338</v>
      </c>
      <c r="B1227" s="25" t="s">
        <v>96</v>
      </c>
      <c r="C1227" s="39" t="s">
        <v>1000</v>
      </c>
      <c r="D1227" s="125" t="str">
        <f>VLOOKUP(C1227,Locations!$G$4:$H$222,2,false)</f>
        <v>00113 Malchous Forest Park Renovated</v>
      </c>
      <c r="E1227" s="125"/>
      <c r="F1227" s="38" t="s">
        <v>24</v>
      </c>
    </row>
    <row r="1228">
      <c r="A1228" s="38" t="s">
        <v>999</v>
      </c>
      <c r="B1228" s="25" t="s">
        <v>96</v>
      </c>
      <c r="C1228" s="39" t="s">
        <v>1000</v>
      </c>
      <c r="D1228" s="125" t="str">
        <f>VLOOKUP(C1228,Locations!$G$4:$H$222,2,false)</f>
        <v>00113 Malchous Forest Park Renovated</v>
      </c>
      <c r="E1228" s="125"/>
      <c r="F1228" s="38" t="s">
        <v>24</v>
      </c>
    </row>
    <row r="1229">
      <c r="A1229" s="38" t="s">
        <v>370</v>
      </c>
      <c r="B1229" s="25" t="s">
        <v>96</v>
      </c>
      <c r="C1229" s="39" t="s">
        <v>1000</v>
      </c>
      <c r="D1229" s="125" t="str">
        <f>VLOOKUP(C1229,Locations!$G$4:$H$222,2,false)</f>
        <v>00113 Malchous Forest Park Renovated</v>
      </c>
      <c r="E1229" s="125"/>
      <c r="F1229" s="38" t="s">
        <v>24</v>
      </c>
    </row>
    <row r="1230">
      <c r="A1230" s="38" t="s">
        <v>332</v>
      </c>
      <c r="B1230" s="25" t="s">
        <v>96</v>
      </c>
      <c r="C1230" s="39" t="s">
        <v>1000</v>
      </c>
      <c r="D1230" s="125" t="str">
        <f>VLOOKUP(C1230,Locations!$G$4:$H$222,2,false)</f>
        <v>00113 Malchous Forest Park Renovated</v>
      </c>
      <c r="E1230" s="125"/>
      <c r="F1230" s="38" t="s">
        <v>97</v>
      </c>
    </row>
    <row r="1231">
      <c r="A1231" s="38" t="s">
        <v>995</v>
      </c>
      <c r="B1231" s="25" t="s">
        <v>96</v>
      </c>
      <c r="C1231" s="39" t="s">
        <v>1000</v>
      </c>
      <c r="D1231" s="125" t="str">
        <f>VLOOKUP(C1231,Locations!$G$4:$H$222,2,false)</f>
        <v>00113 Malchous Forest Park Renovated</v>
      </c>
      <c r="E1231" s="125"/>
      <c r="F1231" s="38" t="s">
        <v>97</v>
      </c>
    </row>
    <row r="1232">
      <c r="A1232" s="38" t="s">
        <v>998</v>
      </c>
      <c r="B1232" s="25" t="s">
        <v>96</v>
      </c>
      <c r="C1232" s="39" t="s">
        <v>1000</v>
      </c>
      <c r="D1232" s="125" t="str">
        <f>VLOOKUP(C1232,Locations!$G$4:$H$222,2,false)</f>
        <v>00113 Malchous Forest Park Renovated</v>
      </c>
      <c r="E1232" s="125"/>
      <c r="F1232" s="38" t="s">
        <v>24</v>
      </c>
    </row>
    <row r="1233">
      <c r="A1233" s="38" t="s">
        <v>993</v>
      </c>
      <c r="B1233" s="25" t="s">
        <v>96</v>
      </c>
      <c r="C1233" s="39" t="s">
        <v>1000</v>
      </c>
      <c r="D1233" s="125" t="str">
        <f>VLOOKUP(C1233,Locations!$G$4:$H$222,2,false)</f>
        <v>00113 Malchous Forest Park Renovated</v>
      </c>
      <c r="E1233" s="125"/>
      <c r="F1233" s="38" t="s">
        <v>24</v>
      </c>
    </row>
    <row r="1234">
      <c r="A1234" s="38" t="s">
        <v>337</v>
      </c>
      <c r="B1234" s="25" t="s">
        <v>96</v>
      </c>
      <c r="C1234" s="39" t="s">
        <v>1000</v>
      </c>
      <c r="D1234" s="125" t="str">
        <f>VLOOKUP(C1234,Locations!$G$4:$H$222,2,false)</f>
        <v>00113 Malchous Forest Park Renovated</v>
      </c>
      <c r="E1234" s="125"/>
      <c r="F1234" s="38" t="s">
        <v>213</v>
      </c>
    </row>
    <row r="1235">
      <c r="A1235" s="38" t="s">
        <v>401</v>
      </c>
      <c r="B1235" s="25" t="s">
        <v>96</v>
      </c>
      <c r="C1235" s="39" t="s">
        <v>1000</v>
      </c>
      <c r="D1235" s="125" t="str">
        <f>VLOOKUP(C1235,Locations!$G$4:$H$222,2,false)</f>
        <v>00113 Malchous Forest Park Renovated</v>
      </c>
      <c r="E1235" s="125"/>
      <c r="F1235" s="38" t="s">
        <v>101</v>
      </c>
    </row>
    <row r="1236">
      <c r="A1236" s="38" t="s">
        <v>575</v>
      </c>
      <c r="B1236" s="25" t="s">
        <v>96</v>
      </c>
      <c r="C1236" s="39" t="s">
        <v>1000</v>
      </c>
      <c r="D1236" s="125" t="str">
        <f>VLOOKUP(C1236,Locations!$G$4:$H$222,2,false)</f>
        <v>00113 Malchous Forest Park Renovated</v>
      </c>
      <c r="E1236" s="125"/>
      <c r="F1236" s="38" t="s">
        <v>101</v>
      </c>
    </row>
    <row r="1237">
      <c r="A1237" s="38" t="s">
        <v>365</v>
      </c>
      <c r="B1237" s="25" t="s">
        <v>96</v>
      </c>
      <c r="C1237" s="39" t="s">
        <v>1000</v>
      </c>
      <c r="D1237" s="125" t="str">
        <f>VLOOKUP(C1237,Locations!$G$4:$H$222,2,false)</f>
        <v>00113 Malchous Forest Park Renovated</v>
      </c>
      <c r="E1237" s="125"/>
      <c r="F1237" s="38" t="s">
        <v>101</v>
      </c>
    </row>
    <row r="1238">
      <c r="A1238" s="38" t="s">
        <v>603</v>
      </c>
      <c r="B1238" s="38" t="s">
        <v>44</v>
      </c>
      <c r="C1238" s="39" t="s">
        <v>1037</v>
      </c>
      <c r="D1238" s="125" t="str">
        <f>VLOOKUP(C1238,Locations!$G$4:$H$222,2,false)</f>
        <v>00127 Azurine Lake Renovated</v>
      </c>
      <c r="E1238" s="125"/>
      <c r="F1238" s="38" t="s">
        <v>24</v>
      </c>
    </row>
    <row r="1239">
      <c r="A1239" s="38" t="s">
        <v>979</v>
      </c>
      <c r="B1239" s="38" t="s">
        <v>44</v>
      </c>
      <c r="C1239" s="39" t="s">
        <v>1037</v>
      </c>
      <c r="D1239" s="125" t="str">
        <f>VLOOKUP(C1239,Locations!$G$4:$H$222,2,false)</f>
        <v>00127 Azurine Lake Renovated</v>
      </c>
      <c r="E1239" s="125"/>
      <c r="F1239" s="38" t="s">
        <v>24</v>
      </c>
    </row>
    <row r="1240">
      <c r="A1240" s="38" t="s">
        <v>966</v>
      </c>
      <c r="B1240" s="38" t="s">
        <v>44</v>
      </c>
      <c r="C1240" s="39" t="s">
        <v>1037</v>
      </c>
      <c r="D1240" s="125" t="str">
        <f>VLOOKUP(C1240,Locations!$G$4:$H$222,2,false)</f>
        <v>00127 Azurine Lake Renovated</v>
      </c>
      <c r="E1240" s="125"/>
      <c r="F1240" s="38" t="s">
        <v>24</v>
      </c>
    </row>
    <row r="1241">
      <c r="A1241" s="38" t="s">
        <v>977</v>
      </c>
      <c r="B1241" s="38" t="s">
        <v>44</v>
      </c>
      <c r="C1241" s="39" t="s">
        <v>1037</v>
      </c>
      <c r="D1241" s="125" t="str">
        <f>VLOOKUP(C1241,Locations!$G$4:$H$222,2,false)</f>
        <v>00127 Azurine Lake Renovated</v>
      </c>
      <c r="E1241" s="125"/>
      <c r="F1241" s="38" t="s">
        <v>24</v>
      </c>
    </row>
    <row r="1242">
      <c r="A1242" s="38" t="s">
        <v>280</v>
      </c>
      <c r="B1242" s="38" t="s">
        <v>44</v>
      </c>
      <c r="C1242" s="39" t="s">
        <v>1037</v>
      </c>
      <c r="D1242" s="125" t="str">
        <f>VLOOKUP(C1242,Locations!$G$4:$H$222,2,false)</f>
        <v>00127 Azurine Lake Renovated</v>
      </c>
      <c r="E1242" s="125"/>
      <c r="F1242" s="38" t="s">
        <v>24</v>
      </c>
    </row>
    <row r="1243">
      <c r="A1243" s="38" t="s">
        <v>577</v>
      </c>
      <c r="B1243" s="25" t="s">
        <v>158</v>
      </c>
      <c r="C1243" s="39" t="s">
        <v>1037</v>
      </c>
      <c r="D1243" s="125" t="str">
        <f>VLOOKUP(C1243,Locations!$G$4:$H$222,2,false)</f>
        <v>00127 Azurine Lake Renovated</v>
      </c>
      <c r="E1243" s="125"/>
      <c r="F1243" s="38" t="s">
        <v>24</v>
      </c>
    </row>
    <row r="1244">
      <c r="A1244" s="38" t="s">
        <v>481</v>
      </c>
      <c r="B1244" s="25" t="s">
        <v>600</v>
      </c>
      <c r="C1244" s="39" t="s">
        <v>1037</v>
      </c>
      <c r="D1244" s="125" t="str">
        <f>VLOOKUP(C1244,Locations!$G$4:$H$222,2,false)</f>
        <v>00127 Azurine Lake Renovated</v>
      </c>
      <c r="E1244" s="125"/>
      <c r="F1244" s="38" t="s">
        <v>24</v>
      </c>
    </row>
    <row r="1245">
      <c r="A1245" s="38" t="s">
        <v>532</v>
      </c>
      <c r="B1245" s="25" t="s">
        <v>600</v>
      </c>
      <c r="C1245" s="39" t="s">
        <v>1037</v>
      </c>
      <c r="D1245" s="125" t="str">
        <f>VLOOKUP(C1245,Locations!$G$4:$H$222,2,false)</f>
        <v>00127 Azurine Lake Renovated</v>
      </c>
      <c r="E1245" s="125"/>
      <c r="F1245" s="38" t="s">
        <v>24</v>
      </c>
    </row>
    <row r="1246">
      <c r="A1246" s="38" t="s">
        <v>266</v>
      </c>
      <c r="B1246" s="25" t="s">
        <v>600</v>
      </c>
      <c r="C1246" s="39" t="s">
        <v>1037</v>
      </c>
      <c r="D1246" s="125" t="str">
        <f>VLOOKUP(C1246,Locations!$G$4:$H$222,2,false)</f>
        <v>00127 Azurine Lake Renovated</v>
      </c>
      <c r="E1246" s="125"/>
      <c r="F1246" s="38" t="s">
        <v>24</v>
      </c>
    </row>
    <row r="1247">
      <c r="A1247" s="38" t="s">
        <v>973</v>
      </c>
      <c r="B1247" s="25" t="s">
        <v>938</v>
      </c>
      <c r="C1247" s="39" t="s">
        <v>1037</v>
      </c>
      <c r="D1247" s="125" t="str">
        <f>VLOOKUP(C1247,Locations!$G$4:$H$222,2,false)</f>
        <v>00127 Azurine Lake Renovated</v>
      </c>
      <c r="E1247" s="125"/>
      <c r="F1247" s="38" t="s">
        <v>24</v>
      </c>
    </row>
    <row r="1248">
      <c r="A1248" s="38" t="s">
        <v>324</v>
      </c>
      <c r="B1248" s="25" t="s">
        <v>938</v>
      </c>
      <c r="C1248" s="39" t="s">
        <v>1037</v>
      </c>
      <c r="D1248" s="125" t="str">
        <f>VLOOKUP(C1248,Locations!$G$4:$H$222,2,false)</f>
        <v>00127 Azurine Lake Renovated</v>
      </c>
      <c r="E1248" s="125"/>
      <c r="F1248" s="38" t="s">
        <v>24</v>
      </c>
    </row>
    <row r="1249">
      <c r="A1249" s="38" t="s">
        <v>972</v>
      </c>
      <c r="B1249" s="25" t="s">
        <v>938</v>
      </c>
      <c r="C1249" s="39" t="s">
        <v>1037</v>
      </c>
      <c r="D1249" s="125" t="str">
        <f>VLOOKUP(C1249,Locations!$G$4:$H$222,2,false)</f>
        <v>00127 Azurine Lake Renovated</v>
      </c>
      <c r="E1249" s="125"/>
      <c r="F1249" s="38" t="s">
        <v>24</v>
      </c>
    </row>
    <row r="1250">
      <c r="A1250" s="38" t="s">
        <v>948</v>
      </c>
      <c r="B1250" s="25" t="s">
        <v>938</v>
      </c>
      <c r="C1250" s="39" t="s">
        <v>1037</v>
      </c>
      <c r="D1250" s="125" t="str">
        <f>VLOOKUP(C1250,Locations!$G$4:$H$222,2,false)</f>
        <v>00127 Azurine Lake Renovated</v>
      </c>
      <c r="E1250" s="125"/>
      <c r="F1250" s="38" t="s">
        <v>24</v>
      </c>
    </row>
    <row r="1251">
      <c r="A1251" s="38" t="s">
        <v>974</v>
      </c>
      <c r="B1251" s="25" t="s">
        <v>938</v>
      </c>
      <c r="C1251" s="39" t="s">
        <v>1037</v>
      </c>
      <c r="D1251" s="125" t="str">
        <f>VLOOKUP(C1251,Locations!$G$4:$H$222,2,false)</f>
        <v>00127 Azurine Lake Renovated</v>
      </c>
      <c r="E1251" s="125"/>
      <c r="F1251" s="38" t="s">
        <v>24</v>
      </c>
    </row>
    <row r="1252">
      <c r="A1252" s="38" t="s">
        <v>603</v>
      </c>
      <c r="B1252" s="38" t="s">
        <v>44</v>
      </c>
      <c r="C1252" s="39" t="s">
        <v>1037</v>
      </c>
      <c r="D1252" s="125" t="str">
        <f>VLOOKUP(C1252,Locations!$G$4:$H$222,2,false)</f>
        <v>00127 Azurine Lake Renovated</v>
      </c>
      <c r="E1252" s="125"/>
      <c r="F1252" s="38" t="s">
        <v>24</v>
      </c>
    </row>
    <row r="1253">
      <c r="A1253" s="38" t="s">
        <v>979</v>
      </c>
      <c r="B1253" s="38" t="s">
        <v>44</v>
      </c>
      <c r="C1253" s="39" t="s">
        <v>1037</v>
      </c>
      <c r="D1253" s="125" t="str">
        <f>VLOOKUP(C1253,Locations!$G$4:$H$222,2,false)</f>
        <v>00127 Azurine Lake Renovated</v>
      </c>
      <c r="E1253" s="125"/>
      <c r="F1253" s="38" t="s">
        <v>24</v>
      </c>
    </row>
    <row r="1254">
      <c r="A1254" s="38" t="s">
        <v>966</v>
      </c>
      <c r="B1254" s="38" t="s">
        <v>44</v>
      </c>
      <c r="C1254" s="39" t="s">
        <v>1037</v>
      </c>
      <c r="D1254" s="125" t="str">
        <f>VLOOKUP(C1254,Locations!$G$4:$H$222,2,false)</f>
        <v>00127 Azurine Lake Renovated</v>
      </c>
      <c r="E1254" s="125"/>
      <c r="F1254" s="38" t="s">
        <v>24</v>
      </c>
    </row>
    <row r="1255">
      <c r="A1255" s="38" t="s">
        <v>977</v>
      </c>
      <c r="B1255" s="38" t="s">
        <v>44</v>
      </c>
      <c r="C1255" s="39" t="s">
        <v>1037</v>
      </c>
      <c r="D1255" s="125" t="str">
        <f>VLOOKUP(C1255,Locations!$G$4:$H$222,2,false)</f>
        <v>00127 Azurine Lake Renovated</v>
      </c>
      <c r="E1255" s="125"/>
      <c r="F1255" s="38" t="s">
        <v>24</v>
      </c>
    </row>
    <row r="1256">
      <c r="A1256" s="38" t="s">
        <v>280</v>
      </c>
      <c r="B1256" s="38" t="s">
        <v>44</v>
      </c>
      <c r="C1256" s="39" t="s">
        <v>1037</v>
      </c>
      <c r="D1256" s="125" t="str">
        <f>VLOOKUP(C1256,Locations!$G$4:$H$222,2,false)</f>
        <v>00127 Azurine Lake Renovated</v>
      </c>
      <c r="E1256" s="125"/>
      <c r="F1256" s="38" t="s">
        <v>24</v>
      </c>
    </row>
    <row r="1257">
      <c r="A1257" s="38" t="s">
        <v>577</v>
      </c>
      <c r="B1257" s="25" t="s">
        <v>158</v>
      </c>
      <c r="C1257" s="39" t="s">
        <v>1037</v>
      </c>
      <c r="D1257" s="125" t="str">
        <f>VLOOKUP(C1257,Locations!$G$4:$H$222,2,false)</f>
        <v>00127 Azurine Lake Renovated</v>
      </c>
      <c r="E1257" s="125"/>
      <c r="F1257" s="38" t="s">
        <v>24</v>
      </c>
    </row>
    <row r="1258">
      <c r="A1258" s="38" t="s">
        <v>481</v>
      </c>
      <c r="B1258" s="25" t="s">
        <v>600</v>
      </c>
      <c r="C1258" s="39" t="s">
        <v>1037</v>
      </c>
      <c r="D1258" s="125" t="str">
        <f>VLOOKUP(C1258,Locations!$G$4:$H$222,2,false)</f>
        <v>00127 Azurine Lake Renovated</v>
      </c>
      <c r="E1258" s="125"/>
      <c r="F1258" s="38" t="s">
        <v>24</v>
      </c>
    </row>
    <row r="1259">
      <c r="A1259" s="38" t="s">
        <v>532</v>
      </c>
      <c r="B1259" s="25" t="s">
        <v>600</v>
      </c>
      <c r="C1259" s="39" t="s">
        <v>1037</v>
      </c>
      <c r="D1259" s="125" t="str">
        <f>VLOOKUP(C1259,Locations!$G$4:$H$222,2,false)</f>
        <v>00127 Azurine Lake Renovated</v>
      </c>
      <c r="E1259" s="125"/>
      <c r="F1259" s="38" t="s">
        <v>24</v>
      </c>
    </row>
    <row r="1260">
      <c r="A1260" s="38" t="s">
        <v>266</v>
      </c>
      <c r="B1260" s="25" t="s">
        <v>600</v>
      </c>
      <c r="C1260" s="39" t="s">
        <v>1037</v>
      </c>
      <c r="D1260" s="125" t="str">
        <f>VLOOKUP(C1260,Locations!$G$4:$H$222,2,false)</f>
        <v>00127 Azurine Lake Renovated</v>
      </c>
      <c r="E1260" s="125"/>
      <c r="F1260" s="38" t="s">
        <v>24</v>
      </c>
    </row>
    <row r="1261">
      <c r="A1261" s="38" t="s">
        <v>973</v>
      </c>
      <c r="B1261" s="25" t="s">
        <v>938</v>
      </c>
      <c r="C1261" s="39" t="s">
        <v>1037</v>
      </c>
      <c r="D1261" s="125" t="str">
        <f>VLOOKUP(C1261,Locations!$G$4:$H$222,2,false)</f>
        <v>00127 Azurine Lake Renovated</v>
      </c>
      <c r="E1261" s="125"/>
      <c r="F1261" s="38" t="s">
        <v>24</v>
      </c>
    </row>
    <row r="1262">
      <c r="A1262" s="38" t="s">
        <v>324</v>
      </c>
      <c r="B1262" s="25" t="s">
        <v>938</v>
      </c>
      <c r="C1262" s="39" t="s">
        <v>1037</v>
      </c>
      <c r="D1262" s="125" t="str">
        <f>VLOOKUP(C1262,Locations!$G$4:$H$222,2,false)</f>
        <v>00127 Azurine Lake Renovated</v>
      </c>
      <c r="E1262" s="125"/>
      <c r="F1262" s="38" t="s">
        <v>24</v>
      </c>
    </row>
    <row r="1263">
      <c r="A1263" s="38" t="s">
        <v>972</v>
      </c>
      <c r="B1263" s="25" t="s">
        <v>938</v>
      </c>
      <c r="C1263" s="39" t="s">
        <v>1037</v>
      </c>
      <c r="D1263" s="125" t="str">
        <f>VLOOKUP(C1263,Locations!$G$4:$H$222,2,false)</f>
        <v>00127 Azurine Lake Renovated</v>
      </c>
      <c r="E1263" s="125"/>
      <c r="F1263" s="38" t="s">
        <v>24</v>
      </c>
    </row>
    <row r="1264">
      <c r="A1264" s="38" t="s">
        <v>948</v>
      </c>
      <c r="B1264" s="25" t="s">
        <v>938</v>
      </c>
      <c r="C1264" s="39" t="s">
        <v>1037</v>
      </c>
      <c r="D1264" s="125" t="str">
        <f>VLOOKUP(C1264,Locations!$G$4:$H$222,2,false)</f>
        <v>00127 Azurine Lake Renovated</v>
      </c>
      <c r="E1264" s="125"/>
      <c r="F1264" s="38" t="s">
        <v>24</v>
      </c>
    </row>
    <row r="1265">
      <c r="A1265" s="38" t="s">
        <v>974</v>
      </c>
      <c r="B1265" s="25" t="s">
        <v>938</v>
      </c>
      <c r="C1265" s="39" t="s">
        <v>1037</v>
      </c>
      <c r="D1265" s="125" t="str">
        <f>VLOOKUP(C1265,Locations!$G$4:$H$222,2,false)</f>
        <v>00127 Azurine Lake Renovated</v>
      </c>
      <c r="E1265" s="125"/>
      <c r="F1265" s="38" t="s">
        <v>24</v>
      </c>
    </row>
    <row r="1266">
      <c r="A1266" s="38" t="s">
        <v>951</v>
      </c>
      <c r="B1266" s="38" t="s">
        <v>165</v>
      </c>
      <c r="C1266" s="25" t="s">
        <v>5869</v>
      </c>
      <c r="D1266" s="125" t="str">
        <f>VLOOKUP(C1266,Locations!$G$4:$H$222,2,false)</f>
        <v>#N/A</v>
      </c>
      <c r="E1266" s="125" t="s">
        <v>238</v>
      </c>
      <c r="F1266" s="38" t="s">
        <v>24</v>
      </c>
    </row>
    <row r="1267">
      <c r="A1267" s="38" t="s">
        <v>610</v>
      </c>
      <c r="B1267" s="38" t="s">
        <v>165</v>
      </c>
      <c r="C1267" s="25" t="s">
        <v>5869</v>
      </c>
      <c r="D1267" s="125" t="str">
        <f>VLOOKUP(C1267,Locations!$G$4:$H$222,2,false)</f>
        <v>#N/A</v>
      </c>
      <c r="E1267" s="125" t="s">
        <v>238</v>
      </c>
      <c r="F1267" s="38" t="s">
        <v>24</v>
      </c>
    </row>
    <row r="1268">
      <c r="A1268" s="38" t="s">
        <v>952</v>
      </c>
      <c r="B1268" s="38" t="s">
        <v>165</v>
      </c>
      <c r="C1268" s="25" t="s">
        <v>5869</v>
      </c>
      <c r="D1268" s="125" t="str">
        <f>VLOOKUP(C1268,Locations!$G$4:$H$222,2,false)</f>
        <v>#N/A</v>
      </c>
      <c r="E1268" s="125" t="s">
        <v>238</v>
      </c>
      <c r="F1268" s="38" t="s">
        <v>24</v>
      </c>
    </row>
    <row r="1269">
      <c r="A1269" s="38" t="s">
        <v>194</v>
      </c>
      <c r="B1269" s="38" t="s">
        <v>165</v>
      </c>
      <c r="C1269" s="39" t="s">
        <v>1047</v>
      </c>
      <c r="D1269" s="125" t="str">
        <f>VLOOKUP(C1269,Locations!$G$4:$H$222,2,false)</f>
        <v>00157 Chrysolia Spring Sauna</v>
      </c>
      <c r="E1269" s="125"/>
      <c r="F1269" s="38" t="s">
        <v>24</v>
      </c>
    </row>
    <row r="1270">
      <c r="A1270" s="38" t="s">
        <v>191</v>
      </c>
      <c r="B1270" s="38" t="s">
        <v>165</v>
      </c>
      <c r="C1270" s="39" t="s">
        <v>1047</v>
      </c>
      <c r="D1270" s="125" t="str">
        <f>VLOOKUP(C1270,Locations!$G$4:$H$222,2,false)</f>
        <v>00157 Chrysolia Spring Sauna</v>
      </c>
      <c r="E1270" s="125"/>
      <c r="F1270" s="38" t="s">
        <v>24</v>
      </c>
    </row>
    <row r="1271">
      <c r="A1271" s="38" t="s">
        <v>84</v>
      </c>
      <c r="B1271" s="38" t="s">
        <v>165</v>
      </c>
      <c r="C1271" s="39" t="s">
        <v>1047</v>
      </c>
      <c r="D1271" s="125" t="str">
        <f>VLOOKUP(C1271,Locations!$G$4:$H$222,2,false)</f>
        <v>00157 Chrysolia Spring Sauna</v>
      </c>
      <c r="E1271" s="125"/>
      <c r="F1271" s="38" t="s">
        <v>24</v>
      </c>
    </row>
    <row r="1272">
      <c r="A1272" s="38" t="s">
        <v>86</v>
      </c>
      <c r="B1272" s="38" t="s">
        <v>165</v>
      </c>
      <c r="C1272" s="39" t="s">
        <v>1047</v>
      </c>
      <c r="D1272" s="125" t="str">
        <f>VLOOKUP(C1272,Locations!$G$4:$H$222,2,false)</f>
        <v>00157 Chrysolia Spring Sauna</v>
      </c>
      <c r="E1272" s="125"/>
      <c r="F1272" s="38" t="s">
        <v>24</v>
      </c>
    </row>
    <row r="1273">
      <c r="A1273" s="38" t="s">
        <v>951</v>
      </c>
      <c r="B1273" s="38" t="s">
        <v>165</v>
      </c>
      <c r="C1273" s="39" t="s">
        <v>1047</v>
      </c>
      <c r="D1273" s="125" t="str">
        <f>VLOOKUP(C1273,Locations!$G$4:$H$222,2,false)</f>
        <v>00157 Chrysolia Spring Sauna</v>
      </c>
      <c r="E1273" s="125"/>
      <c r="F1273" s="38" t="s">
        <v>24</v>
      </c>
    </row>
    <row r="1274">
      <c r="A1274" s="38" t="s">
        <v>610</v>
      </c>
      <c r="B1274" s="38" t="s">
        <v>165</v>
      </c>
      <c r="C1274" s="39" t="s">
        <v>1047</v>
      </c>
      <c r="D1274" s="125" t="str">
        <f>VLOOKUP(C1274,Locations!$G$4:$H$222,2,false)</f>
        <v>00157 Chrysolia Spring Sauna</v>
      </c>
      <c r="E1274" s="125"/>
      <c r="F1274" s="38" t="s">
        <v>24</v>
      </c>
    </row>
    <row r="1275">
      <c r="A1275" s="38" t="s">
        <v>952</v>
      </c>
      <c r="B1275" s="38" t="s">
        <v>165</v>
      </c>
      <c r="C1275" s="39" t="s">
        <v>1047</v>
      </c>
      <c r="D1275" s="125" t="str">
        <f>VLOOKUP(C1275,Locations!$G$4:$H$222,2,false)</f>
        <v>00157 Chrysolia Spring Sauna</v>
      </c>
      <c r="E1275" s="125"/>
      <c r="F1275" s="38" t="s">
        <v>24</v>
      </c>
    </row>
    <row r="1276">
      <c r="A1276" s="38" t="s">
        <v>380</v>
      </c>
      <c r="B1276" s="38" t="s">
        <v>165</v>
      </c>
      <c r="C1276" s="39" t="s">
        <v>1047</v>
      </c>
      <c r="D1276" s="125" t="str">
        <f>VLOOKUP(C1276,Locations!$G$4:$H$222,2,false)</f>
        <v>00157 Chrysolia Spring Sauna</v>
      </c>
      <c r="E1276" s="125"/>
      <c r="F1276" s="38" t="s">
        <v>24</v>
      </c>
    </row>
    <row r="1277">
      <c r="A1277" s="38" t="s">
        <v>648</v>
      </c>
      <c r="B1277" s="38" t="s">
        <v>165</v>
      </c>
      <c r="C1277" s="39" t="s">
        <v>1047</v>
      </c>
      <c r="D1277" s="125" t="str">
        <f>VLOOKUP(C1277,Locations!$G$4:$H$222,2,false)</f>
        <v>00157 Chrysolia Spring Sauna</v>
      </c>
      <c r="E1277" s="125"/>
      <c r="F1277" s="38" t="s">
        <v>24</v>
      </c>
    </row>
    <row r="1278">
      <c r="A1278" s="38" t="s">
        <v>647</v>
      </c>
      <c r="B1278" s="38" t="s">
        <v>165</v>
      </c>
      <c r="C1278" s="39" t="s">
        <v>1047</v>
      </c>
      <c r="D1278" s="125" t="str">
        <f>VLOOKUP(C1278,Locations!$G$4:$H$222,2,false)</f>
        <v>00157 Chrysolia Spring Sauna</v>
      </c>
      <c r="E1278" s="125"/>
      <c r="F1278" s="38" t="s">
        <v>24</v>
      </c>
    </row>
    <row r="1279">
      <c r="A1279" s="38" t="s">
        <v>646</v>
      </c>
      <c r="B1279" s="38" t="s">
        <v>165</v>
      </c>
      <c r="C1279" s="39" t="s">
        <v>1047</v>
      </c>
      <c r="D1279" s="125" t="str">
        <f>VLOOKUP(C1279,Locations!$G$4:$H$222,2,false)</f>
        <v>00157 Chrysolia Spring Sauna</v>
      </c>
      <c r="E1279" s="125"/>
      <c r="F1279" s="38" t="s">
        <v>24</v>
      </c>
    </row>
    <row r="1280">
      <c r="A1280" s="38" t="s">
        <v>644</v>
      </c>
      <c r="B1280" s="38" t="s">
        <v>165</v>
      </c>
      <c r="C1280" s="39" t="s">
        <v>1047</v>
      </c>
      <c r="D1280" s="125" t="str">
        <f>VLOOKUP(C1280,Locations!$G$4:$H$222,2,false)</f>
        <v>00157 Chrysolia Spring Sauna</v>
      </c>
      <c r="E1280" s="125"/>
      <c r="F1280" s="38" t="s">
        <v>24</v>
      </c>
    </row>
    <row r="1281">
      <c r="A1281" s="38" t="s">
        <v>577</v>
      </c>
      <c r="B1281" s="38" t="s">
        <v>44</v>
      </c>
      <c r="C1281" s="39" t="s">
        <v>1047</v>
      </c>
      <c r="D1281" s="125" t="str">
        <f>VLOOKUP(C1281,Locations!$G$4:$H$222,2,false)</f>
        <v>00157 Chrysolia Spring Sauna</v>
      </c>
      <c r="E1281" s="125"/>
      <c r="F1281" s="38" t="s">
        <v>24</v>
      </c>
    </row>
    <row r="1282">
      <c r="A1282" s="38" t="s">
        <v>387</v>
      </c>
      <c r="B1282" s="38" t="s">
        <v>44</v>
      </c>
      <c r="C1282" s="39" t="s">
        <v>1047</v>
      </c>
      <c r="D1282" s="125" t="str">
        <f>VLOOKUP(C1282,Locations!$G$4:$H$222,2,false)</f>
        <v>00157 Chrysolia Spring Sauna</v>
      </c>
      <c r="E1282" s="125"/>
      <c r="F1282" s="38" t="s">
        <v>24</v>
      </c>
    </row>
    <row r="1283">
      <c r="A1283" s="38" t="s">
        <v>646</v>
      </c>
      <c r="B1283" s="38" t="s">
        <v>44</v>
      </c>
      <c r="C1283" s="39" t="s">
        <v>1047</v>
      </c>
      <c r="D1283" s="125" t="str">
        <f>VLOOKUP(C1283,Locations!$G$4:$H$222,2,false)</f>
        <v>00157 Chrysolia Spring Sauna</v>
      </c>
      <c r="E1283" s="125"/>
      <c r="F1283" s="38" t="s">
        <v>24</v>
      </c>
    </row>
    <row r="1284">
      <c r="A1284" s="38" t="s">
        <v>608</v>
      </c>
      <c r="B1284" s="38" t="s">
        <v>44</v>
      </c>
      <c r="C1284" s="39" t="s">
        <v>1047</v>
      </c>
      <c r="D1284" s="125" t="str">
        <f>VLOOKUP(C1284,Locations!$G$4:$H$222,2,false)</f>
        <v>00157 Chrysolia Spring Sauna</v>
      </c>
      <c r="E1284" s="125"/>
      <c r="F1284" s="38" t="s">
        <v>24</v>
      </c>
    </row>
    <row r="1285">
      <c r="A1285" s="38" t="s">
        <v>576</v>
      </c>
      <c r="B1285" s="38" t="s">
        <v>44</v>
      </c>
      <c r="C1285" s="39" t="s">
        <v>1047</v>
      </c>
      <c r="D1285" s="125" t="str">
        <f>VLOOKUP(C1285,Locations!$G$4:$H$222,2,false)</f>
        <v>00157 Chrysolia Spring Sauna</v>
      </c>
      <c r="E1285" s="125"/>
      <c r="F1285" s="38" t="s">
        <v>24</v>
      </c>
    </row>
    <row r="1286">
      <c r="A1286" s="38" t="s">
        <v>577</v>
      </c>
      <c r="B1286" s="25" t="s">
        <v>158</v>
      </c>
      <c r="C1286" s="39" t="s">
        <v>1047</v>
      </c>
      <c r="D1286" s="125" t="str">
        <f>VLOOKUP(C1286,Locations!$G$4:$H$222,2,false)</f>
        <v>00157 Chrysolia Spring Sauna</v>
      </c>
      <c r="E1286" s="125"/>
      <c r="F1286" s="38" t="s">
        <v>24</v>
      </c>
    </row>
    <row r="1287">
      <c r="A1287" s="38" t="s">
        <v>387</v>
      </c>
      <c r="B1287" s="25" t="s">
        <v>158</v>
      </c>
      <c r="C1287" s="39" t="s">
        <v>1047</v>
      </c>
      <c r="D1287" s="125" t="str">
        <f>VLOOKUP(C1287,Locations!$G$4:$H$222,2,false)</f>
        <v>00157 Chrysolia Spring Sauna</v>
      </c>
      <c r="E1287" s="125"/>
      <c r="F1287" s="38" t="s">
        <v>24</v>
      </c>
    </row>
    <row r="1288">
      <c r="A1288" s="38" t="s">
        <v>577</v>
      </c>
      <c r="B1288" s="25" t="s">
        <v>600</v>
      </c>
      <c r="C1288" s="39" t="s">
        <v>1047</v>
      </c>
      <c r="D1288" s="125" t="str">
        <f>VLOOKUP(C1288,Locations!$G$4:$H$222,2,false)</f>
        <v>00157 Chrysolia Spring Sauna</v>
      </c>
      <c r="E1288" s="125"/>
      <c r="F1288" s="38" t="s">
        <v>24</v>
      </c>
    </row>
    <row r="1289">
      <c r="A1289" s="38" t="s">
        <v>387</v>
      </c>
      <c r="B1289" s="25" t="s">
        <v>600</v>
      </c>
      <c r="C1289" s="39" t="s">
        <v>1047</v>
      </c>
      <c r="D1289" s="125" t="str">
        <f>VLOOKUP(C1289,Locations!$G$4:$H$222,2,false)</f>
        <v>00157 Chrysolia Spring Sauna</v>
      </c>
      <c r="E1289" s="125"/>
      <c r="F1289" s="38" t="s">
        <v>24</v>
      </c>
    </row>
    <row r="1290">
      <c r="A1290" s="38" t="s">
        <v>266</v>
      </c>
      <c r="B1290" s="25" t="s">
        <v>600</v>
      </c>
      <c r="C1290" s="39" t="s">
        <v>1047</v>
      </c>
      <c r="D1290" s="125" t="str">
        <f>VLOOKUP(C1290,Locations!$G$4:$H$222,2,false)</f>
        <v>00157 Chrysolia Spring Sauna</v>
      </c>
      <c r="E1290" s="125"/>
      <c r="F1290" s="38" t="s">
        <v>24</v>
      </c>
    </row>
    <row r="1291">
      <c r="A1291" s="38" t="s">
        <v>949</v>
      </c>
      <c r="B1291" s="25" t="s">
        <v>938</v>
      </c>
      <c r="C1291" s="39" t="s">
        <v>1047</v>
      </c>
      <c r="D1291" s="125" t="str">
        <f>VLOOKUP(C1291,Locations!$G$4:$H$222,2,false)</f>
        <v>00157 Chrysolia Spring Sauna</v>
      </c>
      <c r="E1291" s="125"/>
      <c r="F1291" s="38" t="s">
        <v>24</v>
      </c>
    </row>
    <row r="1292">
      <c r="A1292" s="38" t="s">
        <v>646</v>
      </c>
      <c r="B1292" s="25" t="s">
        <v>938</v>
      </c>
      <c r="C1292" s="39" t="s">
        <v>1047</v>
      </c>
      <c r="D1292" s="125" t="str">
        <f>VLOOKUP(C1292,Locations!$G$4:$H$222,2,false)</f>
        <v>00157 Chrysolia Spring Sauna</v>
      </c>
      <c r="E1292" s="125"/>
      <c r="F1292" s="38" t="s">
        <v>24</v>
      </c>
    </row>
    <row r="1293">
      <c r="A1293" s="38" t="s">
        <v>608</v>
      </c>
      <c r="B1293" s="25" t="s">
        <v>938</v>
      </c>
      <c r="C1293" s="39" t="s">
        <v>1047</v>
      </c>
      <c r="D1293" s="125" t="str">
        <f>VLOOKUP(C1293,Locations!$G$4:$H$222,2,false)</f>
        <v>00157 Chrysolia Spring Sauna</v>
      </c>
      <c r="E1293" s="125"/>
      <c r="F1293" s="38" t="s">
        <v>24</v>
      </c>
    </row>
    <row r="1294">
      <c r="A1294" s="38" t="s">
        <v>576</v>
      </c>
      <c r="B1294" s="25" t="s">
        <v>938</v>
      </c>
      <c r="C1294" s="39" t="s">
        <v>1047</v>
      </c>
      <c r="D1294" s="125" t="str">
        <f>VLOOKUP(C1294,Locations!$G$4:$H$222,2,false)</f>
        <v>00157 Chrysolia Spring Sauna</v>
      </c>
      <c r="E1294" s="125"/>
      <c r="F1294" s="38" t="s">
        <v>24</v>
      </c>
    </row>
    <row r="1295">
      <c r="A1295" s="38" t="s">
        <v>948</v>
      </c>
      <c r="B1295" s="25" t="s">
        <v>938</v>
      </c>
      <c r="C1295" s="39" t="s">
        <v>1047</v>
      </c>
      <c r="D1295" s="125" t="str">
        <f>VLOOKUP(C1295,Locations!$G$4:$H$222,2,false)</f>
        <v>00157 Chrysolia Spring Sauna</v>
      </c>
      <c r="E1295" s="125"/>
      <c r="F1295" s="38" t="s">
        <v>24</v>
      </c>
    </row>
    <row r="1296">
      <c r="A1296" s="38" t="s">
        <v>268</v>
      </c>
      <c r="B1296" s="38" t="s">
        <v>96</v>
      </c>
      <c r="C1296" s="39" t="s">
        <v>1037</v>
      </c>
      <c r="D1296" s="125" t="str">
        <f>VLOOKUP(C1296,Locations!$G$4:$H$222,2,false)</f>
        <v>00127 Azurine Lake Renovated</v>
      </c>
      <c r="E1296" s="125"/>
      <c r="F1296" s="38" t="s">
        <v>24</v>
      </c>
    </row>
    <row r="1297">
      <c r="A1297" s="38" t="s">
        <v>543</v>
      </c>
      <c r="B1297" s="38" t="s">
        <v>96</v>
      </c>
      <c r="C1297" s="39" t="s">
        <v>1037</v>
      </c>
      <c r="D1297" s="125" t="str">
        <f>VLOOKUP(C1297,Locations!$G$4:$H$222,2,false)</f>
        <v>00127 Azurine Lake Renovated</v>
      </c>
      <c r="E1297" s="125"/>
      <c r="F1297" s="38" t="s">
        <v>24</v>
      </c>
    </row>
    <row r="1298">
      <c r="A1298" s="38" t="s">
        <v>1036</v>
      </c>
      <c r="B1298" s="38" t="s">
        <v>96</v>
      </c>
      <c r="C1298" s="39" t="s">
        <v>1037</v>
      </c>
      <c r="D1298" s="125" t="str">
        <f>VLOOKUP(C1298,Locations!$G$4:$H$222,2,false)</f>
        <v>00127 Azurine Lake Renovated</v>
      </c>
      <c r="E1298" s="125"/>
      <c r="F1298" s="38" t="s">
        <v>24</v>
      </c>
    </row>
    <row r="1299">
      <c r="A1299" s="38" t="s">
        <v>318</v>
      </c>
      <c r="B1299" s="38" t="s">
        <v>96</v>
      </c>
      <c r="C1299" s="39" t="s">
        <v>1037</v>
      </c>
      <c r="D1299" s="125" t="str">
        <f>VLOOKUP(C1299,Locations!$G$4:$H$222,2,false)</f>
        <v>00127 Azurine Lake Renovated</v>
      </c>
      <c r="E1299" s="125"/>
      <c r="F1299" s="38" t="s">
        <v>24</v>
      </c>
    </row>
    <row r="1300">
      <c r="A1300" s="38" t="s">
        <v>1041</v>
      </c>
      <c r="B1300" s="38" t="s">
        <v>96</v>
      </c>
      <c r="C1300" s="39" t="s">
        <v>1037</v>
      </c>
      <c r="D1300" s="125" t="str">
        <f>VLOOKUP(C1300,Locations!$G$4:$H$222,2,false)</f>
        <v>00127 Azurine Lake Renovated</v>
      </c>
      <c r="E1300" s="125"/>
      <c r="F1300" s="38" t="s">
        <v>24</v>
      </c>
    </row>
    <row r="1301">
      <c r="A1301" s="38" t="s">
        <v>849</v>
      </c>
      <c r="B1301" s="38" t="s">
        <v>96</v>
      </c>
      <c r="C1301" s="39" t="s">
        <v>1037</v>
      </c>
      <c r="D1301" s="125" t="str">
        <f>VLOOKUP(C1301,Locations!$G$4:$H$222,2,false)</f>
        <v>00127 Azurine Lake Renovated</v>
      </c>
      <c r="E1301" s="125"/>
      <c r="F1301" s="38" t="s">
        <v>24</v>
      </c>
    </row>
    <row r="1302">
      <c r="A1302" s="38" t="s">
        <v>919</v>
      </c>
      <c r="B1302" s="38" t="s">
        <v>96</v>
      </c>
      <c r="C1302" s="39" t="s">
        <v>1037</v>
      </c>
      <c r="D1302" s="125" t="str">
        <f>VLOOKUP(C1302,Locations!$G$4:$H$222,2,false)</f>
        <v>00127 Azurine Lake Renovated</v>
      </c>
      <c r="E1302" s="125"/>
      <c r="F1302" s="38" t="s">
        <v>24</v>
      </c>
    </row>
    <row r="1303">
      <c r="A1303" s="38" t="s">
        <v>770</v>
      </c>
      <c r="B1303" s="38" t="s">
        <v>96</v>
      </c>
      <c r="C1303" s="39" t="s">
        <v>1037</v>
      </c>
      <c r="D1303" s="125" t="str">
        <f>VLOOKUP(C1303,Locations!$G$4:$H$222,2,false)</f>
        <v>00127 Azurine Lake Renovated</v>
      </c>
      <c r="E1303" s="125"/>
      <c r="F1303" s="38" t="s">
        <v>24</v>
      </c>
    </row>
    <row r="1304">
      <c r="A1304" s="38" t="s">
        <v>1042</v>
      </c>
      <c r="B1304" s="38" t="s">
        <v>96</v>
      </c>
      <c r="C1304" s="39" t="s">
        <v>1037</v>
      </c>
      <c r="D1304" s="125" t="str">
        <f>VLOOKUP(C1304,Locations!$G$4:$H$222,2,false)</f>
        <v>00127 Azurine Lake Renovated</v>
      </c>
      <c r="E1304" s="125"/>
      <c r="F1304" s="38" t="s">
        <v>24</v>
      </c>
    </row>
    <row r="1305">
      <c r="A1305" s="38" t="s">
        <v>1040</v>
      </c>
      <c r="B1305" s="38" t="s">
        <v>96</v>
      </c>
      <c r="C1305" s="39" t="s">
        <v>1037</v>
      </c>
      <c r="D1305" s="125" t="str">
        <f>VLOOKUP(C1305,Locations!$G$4:$H$222,2,false)</f>
        <v>00127 Azurine Lake Renovated</v>
      </c>
      <c r="E1305" s="125"/>
      <c r="F1305" s="38" t="s">
        <v>24</v>
      </c>
    </row>
    <row r="1306">
      <c r="A1306" s="38" t="s">
        <v>937</v>
      </c>
      <c r="B1306" s="38" t="s">
        <v>96</v>
      </c>
      <c r="C1306" s="39" t="s">
        <v>1037</v>
      </c>
      <c r="D1306" s="125" t="str">
        <f>VLOOKUP(C1306,Locations!$G$4:$H$222,2,false)</f>
        <v>00127 Azurine Lake Renovated</v>
      </c>
      <c r="E1306" s="125"/>
      <c r="F1306" s="38" t="s">
        <v>24</v>
      </c>
    </row>
    <row r="1307">
      <c r="A1307" s="38" t="s">
        <v>384</v>
      </c>
      <c r="B1307" s="25" t="s">
        <v>96</v>
      </c>
      <c r="C1307" s="39" t="s">
        <v>1002</v>
      </c>
      <c r="D1307" s="125" t="str">
        <f>VLOOKUP(C1307,Locations!$G$4:$H$222,2,false)</f>
        <v>00114 Beryl Ward Renovated</v>
      </c>
      <c r="E1307" s="125"/>
      <c r="F1307" s="38" t="s">
        <v>101</v>
      </c>
    </row>
    <row r="1308">
      <c r="A1308" s="38" t="s">
        <v>175</v>
      </c>
      <c r="B1308" s="25" t="s">
        <v>96</v>
      </c>
      <c r="C1308" s="39" t="s">
        <v>1002</v>
      </c>
      <c r="D1308" s="125" t="str">
        <f>VLOOKUP(C1308,Locations!$G$4:$H$222,2,false)</f>
        <v>00114 Beryl Ward Renovated</v>
      </c>
      <c r="E1308" s="125"/>
      <c r="F1308" s="38" t="s">
        <v>101</v>
      </c>
    </row>
    <row r="1309">
      <c r="A1309" s="38" t="s">
        <v>1004</v>
      </c>
      <c r="B1309" s="25" t="s">
        <v>96</v>
      </c>
      <c r="C1309" s="39" t="s">
        <v>1002</v>
      </c>
      <c r="D1309" s="125" t="str">
        <f>VLOOKUP(C1309,Locations!$G$4:$H$222,2,false)</f>
        <v>00114 Beryl Ward Renovated</v>
      </c>
      <c r="E1309" s="125"/>
      <c r="F1309" s="38" t="s">
        <v>101</v>
      </c>
    </row>
    <row r="1310">
      <c r="A1310" s="38" t="s">
        <v>1005</v>
      </c>
      <c r="B1310" s="25" t="s">
        <v>96</v>
      </c>
      <c r="C1310" s="39" t="s">
        <v>1002</v>
      </c>
      <c r="D1310" s="125" t="str">
        <f>VLOOKUP(C1310,Locations!$G$4:$H$222,2,false)</f>
        <v>00114 Beryl Ward Renovated</v>
      </c>
      <c r="E1310" s="125"/>
      <c r="F1310" s="38" t="s">
        <v>101</v>
      </c>
    </row>
    <row r="1311">
      <c r="A1311" s="38" t="s">
        <v>91</v>
      </c>
      <c r="B1311" s="25" t="s">
        <v>88</v>
      </c>
      <c r="C1311" s="39" t="s">
        <v>1767</v>
      </c>
      <c r="D1311" s="125" t="str">
        <f>VLOOKUP(C1311,Locations!$G$4:$H$222,2,false)</f>
        <v>00115 Beryl Cemetery Renovated</v>
      </c>
      <c r="E1311" s="125"/>
      <c r="F1311" s="38" t="s">
        <v>24</v>
      </c>
    </row>
    <row r="1312">
      <c r="A1312" s="38" t="s">
        <v>395</v>
      </c>
      <c r="B1312" s="25" t="s">
        <v>88</v>
      </c>
      <c r="C1312" s="39" t="s">
        <v>1767</v>
      </c>
      <c r="D1312" s="125" t="str">
        <f>VLOOKUP(C1312,Locations!$G$4:$H$222,2,false)</f>
        <v>00115 Beryl Cemetery Renovated</v>
      </c>
      <c r="E1312" s="125"/>
      <c r="F1312" s="38" t="s">
        <v>24</v>
      </c>
    </row>
    <row r="1313">
      <c r="A1313" s="38" t="s">
        <v>136</v>
      </c>
      <c r="B1313" s="25" t="s">
        <v>88</v>
      </c>
      <c r="C1313" s="39" t="s">
        <v>1767</v>
      </c>
      <c r="D1313" s="125" t="str">
        <f>VLOOKUP(C1313,Locations!$G$4:$H$222,2,false)</f>
        <v>00115 Beryl Cemetery Renovated</v>
      </c>
      <c r="E1313" s="125"/>
      <c r="F1313" s="38" t="s">
        <v>24</v>
      </c>
    </row>
    <row r="1314">
      <c r="A1314" s="38" t="s">
        <v>717</v>
      </c>
      <c r="B1314" s="25" t="s">
        <v>88</v>
      </c>
      <c r="C1314" s="39" t="s">
        <v>1767</v>
      </c>
      <c r="D1314" s="125" t="str">
        <f>VLOOKUP(C1314,Locations!$G$4:$H$222,2,false)</f>
        <v>00115 Beryl Cemetery Renovated</v>
      </c>
      <c r="E1314" s="125"/>
      <c r="F1314" s="38" t="s">
        <v>24</v>
      </c>
    </row>
    <row r="1315">
      <c r="A1315" s="38" t="s">
        <v>968</v>
      </c>
      <c r="B1315" s="25" t="s">
        <v>88</v>
      </c>
      <c r="C1315" s="39" t="s">
        <v>1767</v>
      </c>
      <c r="D1315" s="125" t="str">
        <f>VLOOKUP(C1315,Locations!$G$4:$H$222,2,false)</f>
        <v>00115 Beryl Cemetery Renovated</v>
      </c>
      <c r="E1315" s="125"/>
      <c r="F1315" s="38" t="s">
        <v>24</v>
      </c>
    </row>
    <row r="1316">
      <c r="A1316" s="38" t="s">
        <v>893</v>
      </c>
      <c r="B1316" s="25" t="s">
        <v>88</v>
      </c>
      <c r="C1316" s="39" t="s">
        <v>1767</v>
      </c>
      <c r="D1316" s="125" t="str">
        <f>VLOOKUP(C1316,Locations!$G$4:$H$222,2,false)</f>
        <v>00115 Beryl Cemetery Renovated</v>
      </c>
      <c r="E1316" s="125"/>
      <c r="F1316" s="38" t="s">
        <v>24</v>
      </c>
    </row>
    <row r="1317">
      <c r="A1317" s="38" t="s">
        <v>719</v>
      </c>
      <c r="B1317" s="25" t="s">
        <v>88</v>
      </c>
      <c r="C1317" s="39" t="s">
        <v>1767</v>
      </c>
      <c r="D1317" s="125" t="str">
        <f>VLOOKUP(C1317,Locations!$G$4:$H$222,2,false)</f>
        <v>00115 Beryl Cemetery Renovated</v>
      </c>
      <c r="E1317" s="125"/>
      <c r="F1317" s="38" t="s">
        <v>24</v>
      </c>
    </row>
    <row r="1318">
      <c r="A1318" s="38" t="s">
        <v>398</v>
      </c>
      <c r="B1318" s="25" t="s">
        <v>96</v>
      </c>
      <c r="C1318" s="39" t="s">
        <v>1767</v>
      </c>
      <c r="D1318" s="125" t="str">
        <f>VLOOKUP(C1318,Locations!$G$4:$H$222,2,false)</f>
        <v>00115 Beryl Cemetery Renovated</v>
      </c>
      <c r="E1318" s="125"/>
      <c r="F1318" s="38" t="s">
        <v>97</v>
      </c>
    </row>
    <row r="1319">
      <c r="A1319" s="38" t="s">
        <v>396</v>
      </c>
      <c r="B1319" s="25" t="s">
        <v>96</v>
      </c>
      <c r="C1319" s="39" t="s">
        <v>1767</v>
      </c>
      <c r="D1319" s="125" t="str">
        <f>VLOOKUP(C1319,Locations!$G$4:$H$222,2,false)</f>
        <v>00115 Beryl Cemetery Renovated</v>
      </c>
      <c r="E1319" s="125"/>
      <c r="F1319" s="38" t="s">
        <v>24</v>
      </c>
    </row>
    <row r="1320">
      <c r="A1320" s="38" t="s">
        <v>113</v>
      </c>
      <c r="B1320" s="25" t="s">
        <v>96</v>
      </c>
      <c r="C1320" s="39" t="s">
        <v>1767</v>
      </c>
      <c r="D1320" s="125" t="str">
        <f>VLOOKUP(C1320,Locations!$G$4:$H$222,2,false)</f>
        <v>00115 Beryl Cemetery Renovated</v>
      </c>
      <c r="E1320" s="125"/>
      <c r="F1320" s="38" t="s">
        <v>24</v>
      </c>
    </row>
    <row r="1321">
      <c r="A1321" s="38" t="s">
        <v>378</v>
      </c>
      <c r="B1321" s="25" t="s">
        <v>96</v>
      </c>
      <c r="C1321" s="39" t="s">
        <v>1767</v>
      </c>
      <c r="D1321" s="125" t="str">
        <f>VLOOKUP(C1321,Locations!$G$4:$H$222,2,false)</f>
        <v>00115 Beryl Cemetery Renovated</v>
      </c>
      <c r="E1321" s="125"/>
      <c r="F1321" s="38" t="s">
        <v>97</v>
      </c>
    </row>
    <row r="1322">
      <c r="A1322" s="38" t="s">
        <v>402</v>
      </c>
      <c r="B1322" s="25" t="s">
        <v>96</v>
      </c>
      <c r="C1322" s="39" t="s">
        <v>1767</v>
      </c>
      <c r="D1322" s="125" t="str">
        <f>VLOOKUP(C1322,Locations!$G$4:$H$222,2,false)</f>
        <v>00115 Beryl Cemetery Renovated</v>
      </c>
      <c r="E1322" s="125"/>
      <c r="F1322" s="38" t="s">
        <v>97</v>
      </c>
    </row>
    <row r="1323">
      <c r="A1323" s="38" t="s">
        <v>367</v>
      </c>
      <c r="B1323" s="25" t="s">
        <v>96</v>
      </c>
      <c r="C1323" s="39" t="s">
        <v>1767</v>
      </c>
      <c r="D1323" s="125" t="str">
        <f>VLOOKUP(C1323,Locations!$G$4:$H$222,2,false)</f>
        <v>00115 Beryl Cemetery Renovated</v>
      </c>
      <c r="E1323" s="125"/>
      <c r="F1323" s="38" t="s">
        <v>97</v>
      </c>
    </row>
    <row r="1324">
      <c r="A1324" s="38" t="s">
        <v>511</v>
      </c>
      <c r="B1324" s="25" t="s">
        <v>96</v>
      </c>
      <c r="C1324" s="39" t="s">
        <v>1767</v>
      </c>
      <c r="D1324" s="125" t="str">
        <f>VLOOKUP(C1324,Locations!$G$4:$H$222,2,false)</f>
        <v>00115 Beryl Cemetery Renovated</v>
      </c>
      <c r="E1324" s="125"/>
      <c r="F1324" s="38" t="s">
        <v>97</v>
      </c>
    </row>
    <row r="1325">
      <c r="A1325" s="38" t="s">
        <v>905</v>
      </c>
      <c r="B1325" s="25" t="s">
        <v>96</v>
      </c>
      <c r="C1325" s="39" t="s">
        <v>1767</v>
      </c>
      <c r="D1325" s="125" t="str">
        <f>VLOOKUP(C1325,Locations!$G$4:$H$222,2,false)</f>
        <v>00115 Beryl Cemetery Renovated</v>
      </c>
      <c r="E1325" s="125"/>
      <c r="F1325" s="38" t="s">
        <v>97</v>
      </c>
    </row>
    <row r="1326">
      <c r="A1326" s="38" t="s">
        <v>489</v>
      </c>
      <c r="B1326" s="25" t="s">
        <v>96</v>
      </c>
      <c r="C1326" s="39" t="s">
        <v>1767</v>
      </c>
      <c r="D1326" s="125" t="str">
        <f>VLOOKUP(C1326,Locations!$G$4:$H$222,2,false)</f>
        <v>00115 Beryl Cemetery Renovated</v>
      </c>
      <c r="E1326" s="125"/>
      <c r="F1326" s="38" t="s">
        <v>97</v>
      </c>
    </row>
    <row r="1327">
      <c r="A1327" s="38" t="s">
        <v>1006</v>
      </c>
      <c r="B1327" s="25" t="s">
        <v>96</v>
      </c>
      <c r="C1327" s="39" t="s">
        <v>1767</v>
      </c>
      <c r="D1327" s="125" t="str">
        <f>VLOOKUP(C1327,Locations!$G$4:$H$222,2,false)</f>
        <v>00115 Beryl Cemetery Renovated</v>
      </c>
      <c r="E1327" s="125"/>
      <c r="F1327" s="38" t="s">
        <v>97</v>
      </c>
    </row>
    <row r="1328">
      <c r="A1328" s="38" t="s">
        <v>1098</v>
      </c>
      <c r="B1328" s="25" t="s">
        <v>96</v>
      </c>
      <c r="C1328" s="39" t="s">
        <v>1767</v>
      </c>
      <c r="D1328" s="125" t="str">
        <f>VLOOKUP(C1328,Locations!$G$4:$H$222,2,false)</f>
        <v>00115 Beryl Cemetery Renovated</v>
      </c>
      <c r="E1328" s="125"/>
      <c r="F1328" s="38" t="s">
        <v>24</v>
      </c>
    </row>
    <row r="1329">
      <c r="A1329" s="38" t="s">
        <v>832</v>
      </c>
      <c r="B1329" s="25" t="s">
        <v>96</v>
      </c>
      <c r="C1329" s="39" t="s">
        <v>1767</v>
      </c>
      <c r="D1329" s="125" t="str">
        <f>VLOOKUP(C1329,Locations!$G$4:$H$222,2,false)</f>
        <v>00115 Beryl Cemetery Renovated</v>
      </c>
      <c r="E1329" s="125"/>
      <c r="F1329" s="38" t="s">
        <v>24</v>
      </c>
    </row>
    <row r="1330">
      <c r="A1330" s="38" t="s">
        <v>100</v>
      </c>
      <c r="B1330" s="25" t="s">
        <v>96</v>
      </c>
      <c r="C1330" s="39" t="s">
        <v>1767</v>
      </c>
      <c r="D1330" s="125" t="str">
        <f>VLOOKUP(C1330,Locations!$G$4:$H$222,2,false)</f>
        <v>00115 Beryl Cemetery Renovated</v>
      </c>
      <c r="E1330" s="125"/>
      <c r="F1330" s="38" t="s">
        <v>101</v>
      </c>
    </row>
    <row r="1331">
      <c r="A1331" s="38" t="s">
        <v>384</v>
      </c>
      <c r="B1331" s="25" t="s">
        <v>96</v>
      </c>
      <c r="C1331" s="39" t="s">
        <v>1767</v>
      </c>
      <c r="D1331" s="125" t="str">
        <f>VLOOKUP(C1331,Locations!$G$4:$H$222,2,false)</f>
        <v>00115 Beryl Cemetery Renovated</v>
      </c>
      <c r="E1331" s="125"/>
      <c r="F1331" s="38" t="s">
        <v>101</v>
      </c>
    </row>
    <row r="1332">
      <c r="A1332" s="38" t="s">
        <v>175</v>
      </c>
      <c r="B1332" s="25" t="s">
        <v>96</v>
      </c>
      <c r="C1332" s="39" t="s">
        <v>1767</v>
      </c>
      <c r="D1332" s="125" t="str">
        <f>VLOOKUP(C1332,Locations!$G$4:$H$222,2,false)</f>
        <v>00115 Beryl Cemetery Renovated</v>
      </c>
      <c r="E1332" s="125"/>
      <c r="F1332" s="38" t="s">
        <v>101</v>
      </c>
    </row>
    <row r="1333">
      <c r="A1333" s="38" t="s">
        <v>401</v>
      </c>
      <c r="B1333" s="25" t="s">
        <v>96</v>
      </c>
      <c r="C1333" s="39" t="s">
        <v>1767</v>
      </c>
      <c r="D1333" s="125" t="str">
        <f>VLOOKUP(C1333,Locations!$G$4:$H$222,2,false)</f>
        <v>00115 Beryl Cemetery Renovated</v>
      </c>
      <c r="E1333" s="125"/>
      <c r="F1333" s="38" t="s">
        <v>101</v>
      </c>
    </row>
    <row r="1334">
      <c r="A1334" s="38" t="s">
        <v>970</v>
      </c>
      <c r="B1334" s="25" t="s">
        <v>96</v>
      </c>
      <c r="C1334" s="39" t="s">
        <v>1767</v>
      </c>
      <c r="D1334" s="125" t="str">
        <f>VLOOKUP(C1334,Locations!$G$4:$H$222,2,false)</f>
        <v>00115 Beryl Cemetery Renovated</v>
      </c>
      <c r="E1334" s="125"/>
      <c r="F1334" s="38" t="s">
        <v>101</v>
      </c>
    </row>
    <row r="1335">
      <c r="A1335" s="38" t="s">
        <v>1004</v>
      </c>
      <c r="B1335" s="25" t="s">
        <v>96</v>
      </c>
      <c r="C1335" s="39" t="s">
        <v>1767</v>
      </c>
      <c r="D1335" s="125" t="str">
        <f>VLOOKUP(C1335,Locations!$G$4:$H$222,2,false)</f>
        <v>00115 Beryl Cemetery Renovated</v>
      </c>
      <c r="E1335" s="125"/>
      <c r="F1335" s="38" t="s">
        <v>101</v>
      </c>
    </row>
    <row r="1336">
      <c r="A1336" s="38" t="s">
        <v>1005</v>
      </c>
      <c r="B1336" s="25" t="s">
        <v>96</v>
      </c>
      <c r="C1336" s="39" t="s">
        <v>1767</v>
      </c>
      <c r="D1336" s="125" t="str">
        <f>VLOOKUP(C1336,Locations!$G$4:$H$222,2,false)</f>
        <v>00115 Beryl Cemetery Renovated</v>
      </c>
      <c r="E1336" s="125"/>
      <c r="F1336" s="38" t="s">
        <v>101</v>
      </c>
    </row>
    <row r="1337">
      <c r="A1337" s="38" t="s">
        <v>603</v>
      </c>
      <c r="B1337" s="38" t="s">
        <v>44</v>
      </c>
      <c r="C1337" s="39" t="s">
        <v>1045</v>
      </c>
      <c r="D1337" s="125" t="str">
        <f>VLOOKUP(C1337,Locations!$G$4:$H$222,2,false)</f>
        <v>00130 Apophyll Beach Renovated</v>
      </c>
      <c r="E1337" s="125"/>
      <c r="F1337" s="38" t="s">
        <v>24</v>
      </c>
    </row>
    <row r="1338">
      <c r="A1338" s="38" t="s">
        <v>979</v>
      </c>
      <c r="B1338" s="38" t="s">
        <v>44</v>
      </c>
      <c r="C1338" s="39" t="s">
        <v>1045</v>
      </c>
      <c r="D1338" s="125" t="str">
        <f>VLOOKUP(C1338,Locations!$G$4:$H$222,2,false)</f>
        <v>00130 Apophyll Beach Renovated</v>
      </c>
      <c r="E1338" s="125"/>
      <c r="F1338" s="38" t="s">
        <v>24</v>
      </c>
    </row>
    <row r="1339">
      <c r="A1339" s="38" t="s">
        <v>966</v>
      </c>
      <c r="B1339" s="38" t="s">
        <v>44</v>
      </c>
      <c r="C1339" s="39" t="s">
        <v>1045</v>
      </c>
      <c r="D1339" s="125" t="str">
        <f>VLOOKUP(C1339,Locations!$G$4:$H$222,2,false)</f>
        <v>00130 Apophyll Beach Renovated</v>
      </c>
      <c r="E1339" s="125"/>
      <c r="F1339" s="38" t="s">
        <v>24</v>
      </c>
    </row>
    <row r="1340">
      <c r="A1340" s="38" t="s">
        <v>977</v>
      </c>
      <c r="B1340" s="38" t="s">
        <v>44</v>
      </c>
      <c r="C1340" s="39" t="s">
        <v>1045</v>
      </c>
      <c r="D1340" s="125" t="str">
        <f>VLOOKUP(C1340,Locations!$G$4:$H$222,2,false)</f>
        <v>00130 Apophyll Beach Renovated</v>
      </c>
      <c r="E1340" s="125"/>
      <c r="F1340" s="38" t="s">
        <v>24</v>
      </c>
    </row>
    <row r="1341">
      <c r="A1341" s="38" t="s">
        <v>280</v>
      </c>
      <c r="B1341" s="38" t="s">
        <v>44</v>
      </c>
      <c r="C1341" s="39" t="s">
        <v>1045</v>
      </c>
      <c r="D1341" s="125" t="str">
        <f>VLOOKUP(C1341,Locations!$G$4:$H$222,2,false)</f>
        <v>00130 Apophyll Beach Renovated</v>
      </c>
      <c r="E1341" s="125"/>
      <c r="F1341" s="38" t="s">
        <v>24</v>
      </c>
    </row>
    <row r="1342">
      <c r="A1342" s="38" t="s">
        <v>577</v>
      </c>
      <c r="B1342" s="25" t="s">
        <v>158</v>
      </c>
      <c r="C1342" s="39" t="s">
        <v>1045</v>
      </c>
      <c r="D1342" s="125" t="str">
        <f>VLOOKUP(C1342,Locations!$G$4:$H$222,2,false)</f>
        <v>00130 Apophyll Beach Renovated</v>
      </c>
      <c r="E1342" s="125"/>
      <c r="F1342" s="38" t="s">
        <v>24</v>
      </c>
    </row>
    <row r="1343">
      <c r="A1343" s="38" t="s">
        <v>481</v>
      </c>
      <c r="B1343" s="25" t="s">
        <v>600</v>
      </c>
      <c r="C1343" s="39" t="s">
        <v>1045</v>
      </c>
      <c r="D1343" s="125" t="str">
        <f>VLOOKUP(C1343,Locations!$G$4:$H$222,2,false)</f>
        <v>00130 Apophyll Beach Renovated</v>
      </c>
      <c r="E1343" s="125"/>
      <c r="F1343" s="38" t="s">
        <v>24</v>
      </c>
    </row>
    <row r="1344">
      <c r="A1344" s="38" t="s">
        <v>532</v>
      </c>
      <c r="B1344" s="25" t="s">
        <v>600</v>
      </c>
      <c r="C1344" s="39" t="s">
        <v>1045</v>
      </c>
      <c r="D1344" s="125" t="str">
        <f>VLOOKUP(C1344,Locations!$G$4:$H$222,2,false)</f>
        <v>00130 Apophyll Beach Renovated</v>
      </c>
      <c r="E1344" s="125"/>
      <c r="F1344" s="38" t="s">
        <v>24</v>
      </c>
    </row>
    <row r="1345">
      <c r="A1345" s="38" t="s">
        <v>266</v>
      </c>
      <c r="B1345" s="25" t="s">
        <v>600</v>
      </c>
      <c r="C1345" s="39" t="s">
        <v>1045</v>
      </c>
      <c r="D1345" s="125" t="str">
        <f>VLOOKUP(C1345,Locations!$G$4:$H$222,2,false)</f>
        <v>00130 Apophyll Beach Renovated</v>
      </c>
      <c r="E1345" s="125"/>
      <c r="F1345" s="38" t="s">
        <v>24</v>
      </c>
    </row>
    <row r="1346">
      <c r="A1346" s="38" t="s">
        <v>973</v>
      </c>
      <c r="B1346" s="25" t="s">
        <v>938</v>
      </c>
      <c r="C1346" s="39" t="s">
        <v>1045</v>
      </c>
      <c r="D1346" s="125" t="str">
        <f>VLOOKUP(C1346,Locations!$G$4:$H$222,2,false)</f>
        <v>00130 Apophyll Beach Renovated</v>
      </c>
      <c r="E1346" s="125"/>
      <c r="F1346" s="38" t="s">
        <v>24</v>
      </c>
    </row>
    <row r="1347">
      <c r="A1347" s="38" t="s">
        <v>324</v>
      </c>
      <c r="B1347" s="25" t="s">
        <v>938</v>
      </c>
      <c r="C1347" s="39" t="s">
        <v>1045</v>
      </c>
      <c r="D1347" s="125" t="str">
        <f>VLOOKUP(C1347,Locations!$G$4:$H$222,2,false)</f>
        <v>00130 Apophyll Beach Renovated</v>
      </c>
      <c r="E1347" s="125"/>
      <c r="F1347" s="38" t="s">
        <v>24</v>
      </c>
    </row>
    <row r="1348">
      <c r="A1348" s="38" t="s">
        <v>972</v>
      </c>
      <c r="B1348" s="25" t="s">
        <v>938</v>
      </c>
      <c r="C1348" s="39" t="s">
        <v>1045</v>
      </c>
      <c r="D1348" s="125" t="str">
        <f>VLOOKUP(C1348,Locations!$G$4:$H$222,2,false)</f>
        <v>00130 Apophyll Beach Renovated</v>
      </c>
      <c r="E1348" s="125"/>
      <c r="F1348" s="38" t="s">
        <v>24</v>
      </c>
    </row>
    <row r="1349">
      <c r="A1349" s="38" t="s">
        <v>948</v>
      </c>
      <c r="B1349" s="25" t="s">
        <v>938</v>
      </c>
      <c r="C1349" s="39" t="s">
        <v>1045</v>
      </c>
      <c r="D1349" s="125" t="str">
        <f>VLOOKUP(C1349,Locations!$G$4:$H$222,2,false)</f>
        <v>00130 Apophyll Beach Renovated</v>
      </c>
      <c r="E1349" s="125"/>
      <c r="F1349" s="38" t="s">
        <v>24</v>
      </c>
    </row>
    <row r="1350">
      <c r="A1350" s="38" t="s">
        <v>974</v>
      </c>
      <c r="B1350" s="25" t="s">
        <v>938</v>
      </c>
      <c r="C1350" s="39" t="s">
        <v>1045</v>
      </c>
      <c r="D1350" s="125" t="str">
        <f>VLOOKUP(C1350,Locations!$G$4:$H$222,2,false)</f>
        <v>00130 Apophyll Beach Renovated</v>
      </c>
      <c r="E1350" s="125"/>
      <c r="F1350" s="38" t="s">
        <v>24</v>
      </c>
    </row>
    <row r="1351">
      <c r="A1351" s="38" t="s">
        <v>442</v>
      </c>
      <c r="B1351" s="25" t="s">
        <v>533</v>
      </c>
      <c r="C1351" s="39" t="s">
        <v>1045</v>
      </c>
      <c r="D1351" s="125" t="str">
        <f>VLOOKUP(C1351,Locations!$G$4:$H$222,2,false)</f>
        <v>00130 Apophyll Beach Renovated</v>
      </c>
      <c r="E1351" s="125"/>
      <c r="F1351" s="38" t="s">
        <v>24</v>
      </c>
    </row>
    <row r="1352">
      <c r="A1352" s="38" t="s">
        <v>538</v>
      </c>
      <c r="B1352" s="25" t="s">
        <v>533</v>
      </c>
      <c r="C1352" s="39" t="s">
        <v>1045</v>
      </c>
      <c r="D1352" s="125" t="str">
        <f>VLOOKUP(C1352,Locations!$G$4:$H$222,2,false)</f>
        <v>00130 Apophyll Beach Renovated</v>
      </c>
      <c r="E1352" s="125"/>
      <c r="F1352" s="38" t="s">
        <v>24</v>
      </c>
    </row>
    <row r="1353">
      <c r="A1353" s="38" t="s">
        <v>544</v>
      </c>
      <c r="B1353" s="25" t="s">
        <v>533</v>
      </c>
      <c r="C1353" s="39" t="s">
        <v>1045</v>
      </c>
      <c r="D1353" s="125" t="str">
        <f>VLOOKUP(C1353,Locations!$G$4:$H$222,2,false)</f>
        <v>00130 Apophyll Beach Renovated</v>
      </c>
      <c r="E1353" s="125"/>
      <c r="F1353" s="38" t="s">
        <v>24</v>
      </c>
    </row>
    <row r="1354">
      <c r="A1354" s="38" t="s">
        <v>444</v>
      </c>
      <c r="B1354" s="25" t="s">
        <v>533</v>
      </c>
      <c r="C1354" s="39" t="s">
        <v>1045</v>
      </c>
      <c r="D1354" s="125" t="str">
        <f>VLOOKUP(C1354,Locations!$G$4:$H$222,2,false)</f>
        <v>00130 Apophyll Beach Renovated</v>
      </c>
      <c r="E1354" s="125"/>
      <c r="F1354" s="38" t="s">
        <v>24</v>
      </c>
    </row>
    <row r="1355">
      <c r="A1355" s="38" t="s">
        <v>1043</v>
      </c>
      <c r="B1355" s="25" t="s">
        <v>533</v>
      </c>
      <c r="C1355" s="39" t="s">
        <v>1045</v>
      </c>
      <c r="D1355" s="125" t="str">
        <f>VLOOKUP(C1355,Locations!$G$4:$H$222,2,false)</f>
        <v>00130 Apophyll Beach Renovated</v>
      </c>
      <c r="E1355" s="125"/>
      <c r="F1355" s="38" t="s">
        <v>24</v>
      </c>
    </row>
    <row r="1356">
      <c r="A1356" s="38" t="s">
        <v>603</v>
      </c>
      <c r="B1356" s="38" t="s">
        <v>44</v>
      </c>
      <c r="C1356" s="39" t="s">
        <v>1728</v>
      </c>
      <c r="D1356" s="125" t="str">
        <f>VLOOKUP(C1356,Locations!$G$4:$H$222,2,false)</f>
        <v>00131 Apophyll Academy Renovated</v>
      </c>
      <c r="E1356" s="125"/>
      <c r="F1356" s="38" t="s">
        <v>24</v>
      </c>
    </row>
    <row r="1357">
      <c r="A1357" s="38" t="s">
        <v>979</v>
      </c>
      <c r="B1357" s="38" t="s">
        <v>44</v>
      </c>
      <c r="C1357" s="39" t="s">
        <v>1728</v>
      </c>
      <c r="D1357" s="125" t="str">
        <f>VLOOKUP(C1357,Locations!$G$4:$H$222,2,false)</f>
        <v>00131 Apophyll Academy Renovated</v>
      </c>
      <c r="E1357" s="125"/>
      <c r="F1357" s="38" t="s">
        <v>24</v>
      </c>
    </row>
    <row r="1358">
      <c r="A1358" s="38" t="s">
        <v>966</v>
      </c>
      <c r="B1358" s="38" t="s">
        <v>44</v>
      </c>
      <c r="C1358" s="39" t="s">
        <v>1728</v>
      </c>
      <c r="D1358" s="125" t="str">
        <f>VLOOKUP(C1358,Locations!$G$4:$H$222,2,false)</f>
        <v>00131 Apophyll Academy Renovated</v>
      </c>
      <c r="E1358" s="125"/>
      <c r="F1358" s="38" t="s">
        <v>24</v>
      </c>
    </row>
    <row r="1359">
      <c r="A1359" s="38" t="s">
        <v>977</v>
      </c>
      <c r="B1359" s="38" t="s">
        <v>44</v>
      </c>
      <c r="C1359" s="39" t="s">
        <v>1728</v>
      </c>
      <c r="D1359" s="125" t="str">
        <f>VLOOKUP(C1359,Locations!$G$4:$H$222,2,false)</f>
        <v>00131 Apophyll Academy Renovated</v>
      </c>
      <c r="E1359" s="125"/>
      <c r="F1359" s="38" t="s">
        <v>24</v>
      </c>
    </row>
    <row r="1360">
      <c r="A1360" s="38" t="s">
        <v>280</v>
      </c>
      <c r="B1360" s="38" t="s">
        <v>44</v>
      </c>
      <c r="C1360" s="39" t="s">
        <v>1728</v>
      </c>
      <c r="D1360" s="125" t="str">
        <f>VLOOKUP(C1360,Locations!$G$4:$H$222,2,false)</f>
        <v>00131 Apophyll Academy Renovated</v>
      </c>
      <c r="E1360" s="125"/>
      <c r="F1360" s="38" t="s">
        <v>24</v>
      </c>
    </row>
    <row r="1361">
      <c r="A1361" s="38" t="s">
        <v>577</v>
      </c>
      <c r="B1361" s="25" t="s">
        <v>158</v>
      </c>
      <c r="C1361" s="39" t="s">
        <v>1728</v>
      </c>
      <c r="D1361" s="125" t="str">
        <f>VLOOKUP(C1361,Locations!$G$4:$H$222,2,false)</f>
        <v>00131 Apophyll Academy Renovated</v>
      </c>
      <c r="E1361" s="125"/>
      <c r="F1361" s="38" t="s">
        <v>24</v>
      </c>
    </row>
    <row r="1362">
      <c r="A1362" s="38" t="s">
        <v>481</v>
      </c>
      <c r="B1362" s="25" t="s">
        <v>600</v>
      </c>
      <c r="C1362" s="39" t="s">
        <v>1728</v>
      </c>
      <c r="D1362" s="125" t="str">
        <f>VLOOKUP(C1362,Locations!$G$4:$H$222,2,false)</f>
        <v>00131 Apophyll Academy Renovated</v>
      </c>
      <c r="E1362" s="125"/>
      <c r="F1362" s="38" t="s">
        <v>24</v>
      </c>
    </row>
    <row r="1363">
      <c r="A1363" s="38" t="s">
        <v>532</v>
      </c>
      <c r="B1363" s="25" t="s">
        <v>600</v>
      </c>
      <c r="C1363" s="39" t="s">
        <v>1728</v>
      </c>
      <c r="D1363" s="125" t="str">
        <f>VLOOKUP(C1363,Locations!$G$4:$H$222,2,false)</f>
        <v>00131 Apophyll Academy Renovated</v>
      </c>
      <c r="E1363" s="125"/>
      <c r="F1363" s="38" t="s">
        <v>24</v>
      </c>
    </row>
    <row r="1364">
      <c r="A1364" s="38" t="s">
        <v>266</v>
      </c>
      <c r="B1364" s="25" t="s">
        <v>600</v>
      </c>
      <c r="C1364" s="39" t="s">
        <v>1728</v>
      </c>
      <c r="D1364" s="125" t="str">
        <f>VLOOKUP(C1364,Locations!$G$4:$H$222,2,false)</f>
        <v>00131 Apophyll Academy Renovated</v>
      </c>
      <c r="E1364" s="125"/>
      <c r="F1364" s="38" t="s">
        <v>24</v>
      </c>
    </row>
    <row r="1365">
      <c r="A1365" s="38" t="s">
        <v>973</v>
      </c>
      <c r="B1365" s="25" t="s">
        <v>938</v>
      </c>
      <c r="C1365" s="39" t="s">
        <v>1728</v>
      </c>
      <c r="D1365" s="125" t="str">
        <f>VLOOKUP(C1365,Locations!$G$4:$H$222,2,false)</f>
        <v>00131 Apophyll Academy Renovated</v>
      </c>
      <c r="E1365" s="125"/>
      <c r="F1365" s="38" t="s">
        <v>24</v>
      </c>
    </row>
    <row r="1366">
      <c r="A1366" s="38" t="s">
        <v>324</v>
      </c>
      <c r="B1366" s="25" t="s">
        <v>938</v>
      </c>
      <c r="C1366" s="39" t="s">
        <v>1728</v>
      </c>
      <c r="D1366" s="125" t="str">
        <f>VLOOKUP(C1366,Locations!$G$4:$H$222,2,false)</f>
        <v>00131 Apophyll Academy Renovated</v>
      </c>
      <c r="E1366" s="125"/>
      <c r="F1366" s="38" t="s">
        <v>24</v>
      </c>
    </row>
    <row r="1367">
      <c r="A1367" s="38" t="s">
        <v>972</v>
      </c>
      <c r="B1367" s="25" t="s">
        <v>938</v>
      </c>
      <c r="C1367" s="39" t="s">
        <v>1728</v>
      </c>
      <c r="D1367" s="125" t="str">
        <f>VLOOKUP(C1367,Locations!$G$4:$H$222,2,false)</f>
        <v>00131 Apophyll Academy Renovated</v>
      </c>
      <c r="E1367" s="125"/>
      <c r="F1367" s="38" t="s">
        <v>24</v>
      </c>
    </row>
    <row r="1368">
      <c r="A1368" s="38" t="s">
        <v>948</v>
      </c>
      <c r="B1368" s="25" t="s">
        <v>938</v>
      </c>
      <c r="C1368" s="39" t="s">
        <v>1728</v>
      </c>
      <c r="D1368" s="125" t="str">
        <f>VLOOKUP(C1368,Locations!$G$4:$H$222,2,false)</f>
        <v>00131 Apophyll Academy Renovated</v>
      </c>
      <c r="E1368" s="125"/>
      <c r="F1368" s="38" t="s">
        <v>24</v>
      </c>
    </row>
    <row r="1369">
      <c r="A1369" s="38" t="s">
        <v>974</v>
      </c>
      <c r="B1369" s="25" t="s">
        <v>938</v>
      </c>
      <c r="C1369" s="39" t="s">
        <v>1728</v>
      </c>
      <c r="D1369" s="125" t="str">
        <f>VLOOKUP(C1369,Locations!$G$4:$H$222,2,false)</f>
        <v>00131 Apophyll Academy Renovated</v>
      </c>
      <c r="E1369" s="125"/>
      <c r="F1369" s="38" t="s">
        <v>24</v>
      </c>
    </row>
    <row r="1370">
      <c r="A1370" s="38" t="s">
        <v>542</v>
      </c>
      <c r="B1370" s="38" t="s">
        <v>165</v>
      </c>
      <c r="C1370" s="39" t="s">
        <v>1045</v>
      </c>
      <c r="D1370" s="125" t="str">
        <f>VLOOKUP(C1370,Locations!$G$4:$H$222,2,false)</f>
        <v>00130 Apophyll Beach Renovated</v>
      </c>
      <c r="E1370" s="125"/>
      <c r="F1370" s="38" t="s">
        <v>24</v>
      </c>
    </row>
    <row r="1371">
      <c r="A1371" s="38" t="s">
        <v>979</v>
      </c>
      <c r="B1371" s="38" t="s">
        <v>165</v>
      </c>
      <c r="C1371" s="39" t="s">
        <v>1045</v>
      </c>
      <c r="D1371" s="125" t="str">
        <f>VLOOKUP(C1371,Locations!$G$4:$H$222,2,false)</f>
        <v>00130 Apophyll Beach Renovated</v>
      </c>
      <c r="E1371" s="125"/>
      <c r="F1371" s="38" t="s">
        <v>24</v>
      </c>
    </row>
    <row r="1372">
      <c r="A1372" s="38" t="s">
        <v>977</v>
      </c>
      <c r="B1372" s="38" t="s">
        <v>165</v>
      </c>
      <c r="C1372" s="39" t="s">
        <v>1045</v>
      </c>
      <c r="D1372" s="125" t="str">
        <f>VLOOKUP(C1372,Locations!$G$4:$H$222,2,false)</f>
        <v>00130 Apophyll Beach Renovated</v>
      </c>
      <c r="E1372" s="125"/>
      <c r="F1372" s="38" t="s">
        <v>24</v>
      </c>
    </row>
    <row r="1373">
      <c r="A1373" s="38" t="s">
        <v>541</v>
      </c>
      <c r="B1373" s="38" t="s">
        <v>165</v>
      </c>
      <c r="C1373" s="39" t="s">
        <v>1045</v>
      </c>
      <c r="D1373" s="125" t="str">
        <f>VLOOKUP(C1373,Locations!$G$4:$H$222,2,false)</f>
        <v>00130 Apophyll Beach Renovated</v>
      </c>
      <c r="E1373" s="125"/>
      <c r="F1373" s="38" t="s">
        <v>24</v>
      </c>
    </row>
    <row r="1374">
      <c r="A1374" s="38" t="s">
        <v>536</v>
      </c>
      <c r="B1374" s="25" t="s">
        <v>533</v>
      </c>
      <c r="C1374" s="39" t="s">
        <v>1045</v>
      </c>
      <c r="D1374" s="125" t="str">
        <f>VLOOKUP(C1374,Locations!$G$4:$H$222,2,false)</f>
        <v>00130 Apophyll Beach Renovated</v>
      </c>
      <c r="E1374" s="125"/>
      <c r="F1374" s="38" t="s">
        <v>24</v>
      </c>
    </row>
    <row r="1375">
      <c r="A1375" s="38" t="s">
        <v>532</v>
      </c>
      <c r="B1375" s="25" t="s">
        <v>533</v>
      </c>
      <c r="C1375" s="39" t="s">
        <v>1045</v>
      </c>
      <c r="D1375" s="125" t="str">
        <f>VLOOKUP(C1375,Locations!$G$4:$H$222,2,false)</f>
        <v>00130 Apophyll Beach Renovated</v>
      </c>
      <c r="E1375" s="125"/>
      <c r="F1375" s="38" t="s">
        <v>24</v>
      </c>
    </row>
    <row r="1376">
      <c r="A1376" s="38" t="s">
        <v>973</v>
      </c>
      <c r="B1376" s="25" t="s">
        <v>533</v>
      </c>
      <c r="C1376" s="39" t="s">
        <v>1045</v>
      </c>
      <c r="D1376" s="125" t="str">
        <f>VLOOKUP(C1376,Locations!$G$4:$H$222,2,false)</f>
        <v>00130 Apophyll Beach Renovated</v>
      </c>
      <c r="E1376" s="125"/>
      <c r="F1376" s="38" t="s">
        <v>24</v>
      </c>
    </row>
    <row r="1377">
      <c r="A1377" s="38" t="s">
        <v>544</v>
      </c>
      <c r="B1377" s="25" t="s">
        <v>533</v>
      </c>
      <c r="C1377" s="25" t="s">
        <v>5857</v>
      </c>
      <c r="D1377" s="125" t="str">
        <f>VLOOKUP(C1377,Locations!$G$4:$H$222,2,false)</f>
        <v>#N/A</v>
      </c>
      <c r="E1377" s="125"/>
      <c r="F1377" s="38" t="s">
        <v>24</v>
      </c>
    </row>
    <row r="1378">
      <c r="A1378" s="38" t="s">
        <v>444</v>
      </c>
      <c r="B1378" s="25" t="s">
        <v>533</v>
      </c>
      <c r="C1378" s="25" t="s">
        <v>5857</v>
      </c>
      <c r="D1378" s="125" t="str">
        <f>VLOOKUP(C1378,Locations!$G$4:$H$222,2,false)</f>
        <v>#N/A</v>
      </c>
      <c r="E1378" s="125"/>
      <c r="F1378" s="38" t="s">
        <v>24</v>
      </c>
    </row>
    <row r="1379">
      <c r="A1379" s="38" t="s">
        <v>1043</v>
      </c>
      <c r="B1379" s="25" t="s">
        <v>533</v>
      </c>
      <c r="C1379" s="25" t="s">
        <v>5857</v>
      </c>
      <c r="D1379" s="125" t="str">
        <f>VLOOKUP(C1379,Locations!$G$4:$H$222,2,false)</f>
        <v>#N/A</v>
      </c>
      <c r="E1379" s="125"/>
      <c r="F1379" s="38" t="s">
        <v>24</v>
      </c>
    </row>
    <row r="1380">
      <c r="A1380" s="38" t="s">
        <v>603</v>
      </c>
      <c r="B1380" s="38" t="s">
        <v>44</v>
      </c>
      <c r="C1380" s="39" t="s">
        <v>1056</v>
      </c>
      <c r="D1380" s="125" t="str">
        <f>VLOOKUP(C1380,Locations!$G$4:$H$222,2,false)</f>
        <v>00128 Azurine Island Renovated</v>
      </c>
      <c r="E1380" s="125"/>
      <c r="F1380" s="38" t="s">
        <v>24</v>
      </c>
    </row>
    <row r="1381">
      <c r="A1381" s="38" t="s">
        <v>979</v>
      </c>
      <c r="B1381" s="38" t="s">
        <v>44</v>
      </c>
      <c r="C1381" s="39" t="s">
        <v>1056</v>
      </c>
      <c r="D1381" s="125" t="str">
        <f>VLOOKUP(C1381,Locations!$G$4:$H$222,2,false)</f>
        <v>00128 Azurine Island Renovated</v>
      </c>
      <c r="E1381" s="125"/>
      <c r="F1381" s="38" t="s">
        <v>24</v>
      </c>
    </row>
    <row r="1382">
      <c r="A1382" s="38" t="s">
        <v>966</v>
      </c>
      <c r="B1382" s="38" t="s">
        <v>44</v>
      </c>
      <c r="C1382" s="39" t="s">
        <v>1056</v>
      </c>
      <c r="D1382" s="125" t="str">
        <f>VLOOKUP(C1382,Locations!$G$4:$H$222,2,false)</f>
        <v>00128 Azurine Island Renovated</v>
      </c>
      <c r="E1382" s="125"/>
      <c r="F1382" s="38" t="s">
        <v>24</v>
      </c>
    </row>
    <row r="1383">
      <c r="A1383" s="38" t="s">
        <v>977</v>
      </c>
      <c r="B1383" s="38" t="s">
        <v>44</v>
      </c>
      <c r="C1383" s="39" t="s">
        <v>1056</v>
      </c>
      <c r="D1383" s="125" t="str">
        <f>VLOOKUP(C1383,Locations!$G$4:$H$222,2,false)</f>
        <v>00128 Azurine Island Renovated</v>
      </c>
      <c r="E1383" s="125"/>
      <c r="F1383" s="38" t="s">
        <v>24</v>
      </c>
    </row>
    <row r="1384">
      <c r="A1384" s="38" t="s">
        <v>280</v>
      </c>
      <c r="B1384" s="38" t="s">
        <v>44</v>
      </c>
      <c r="C1384" s="39" t="s">
        <v>1056</v>
      </c>
      <c r="D1384" s="125" t="str">
        <f>VLOOKUP(C1384,Locations!$G$4:$H$222,2,false)</f>
        <v>00128 Azurine Island Renovated</v>
      </c>
      <c r="E1384" s="125"/>
      <c r="F1384" s="38" t="s">
        <v>24</v>
      </c>
    </row>
    <row r="1385">
      <c r="A1385" s="38" t="s">
        <v>577</v>
      </c>
      <c r="B1385" s="25" t="s">
        <v>158</v>
      </c>
      <c r="C1385" s="39" t="s">
        <v>1056</v>
      </c>
      <c r="D1385" s="125" t="str">
        <f>VLOOKUP(C1385,Locations!$G$4:$H$222,2,false)</f>
        <v>00128 Azurine Island Renovated</v>
      </c>
      <c r="E1385" s="125"/>
      <c r="F1385" s="38" t="s">
        <v>24</v>
      </c>
    </row>
    <row r="1386">
      <c r="A1386" s="38" t="s">
        <v>481</v>
      </c>
      <c r="B1386" s="25" t="s">
        <v>600</v>
      </c>
      <c r="C1386" s="39" t="s">
        <v>1056</v>
      </c>
      <c r="D1386" s="125" t="str">
        <f>VLOOKUP(C1386,Locations!$G$4:$H$222,2,false)</f>
        <v>00128 Azurine Island Renovated</v>
      </c>
      <c r="E1386" s="125"/>
      <c r="F1386" s="38" t="s">
        <v>24</v>
      </c>
    </row>
    <row r="1387">
      <c r="A1387" s="38" t="s">
        <v>532</v>
      </c>
      <c r="B1387" s="25" t="s">
        <v>600</v>
      </c>
      <c r="C1387" s="39" t="s">
        <v>1056</v>
      </c>
      <c r="D1387" s="125" t="str">
        <f>VLOOKUP(C1387,Locations!$G$4:$H$222,2,false)</f>
        <v>00128 Azurine Island Renovated</v>
      </c>
      <c r="E1387" s="125"/>
      <c r="F1387" s="38" t="s">
        <v>24</v>
      </c>
    </row>
    <row r="1388">
      <c r="A1388" s="38" t="s">
        <v>266</v>
      </c>
      <c r="B1388" s="25" t="s">
        <v>600</v>
      </c>
      <c r="C1388" s="39" t="s">
        <v>1056</v>
      </c>
      <c r="D1388" s="125" t="str">
        <f>VLOOKUP(C1388,Locations!$G$4:$H$222,2,false)</f>
        <v>00128 Azurine Island Renovated</v>
      </c>
      <c r="E1388" s="125"/>
      <c r="F1388" s="38" t="s">
        <v>24</v>
      </c>
    </row>
    <row r="1389">
      <c r="A1389" s="38" t="s">
        <v>973</v>
      </c>
      <c r="B1389" s="25" t="s">
        <v>938</v>
      </c>
      <c r="C1389" s="39" t="s">
        <v>1056</v>
      </c>
      <c r="D1389" s="125" t="str">
        <f>VLOOKUP(C1389,Locations!$G$4:$H$222,2,false)</f>
        <v>00128 Azurine Island Renovated</v>
      </c>
      <c r="E1389" s="125"/>
      <c r="F1389" s="38" t="s">
        <v>24</v>
      </c>
    </row>
    <row r="1390">
      <c r="A1390" s="38" t="s">
        <v>324</v>
      </c>
      <c r="B1390" s="25" t="s">
        <v>938</v>
      </c>
      <c r="C1390" s="39" t="s">
        <v>1056</v>
      </c>
      <c r="D1390" s="125" t="str">
        <f>VLOOKUP(C1390,Locations!$G$4:$H$222,2,false)</f>
        <v>00128 Azurine Island Renovated</v>
      </c>
      <c r="E1390" s="125"/>
      <c r="F1390" s="38" t="s">
        <v>24</v>
      </c>
    </row>
    <row r="1391">
      <c r="A1391" s="38" t="s">
        <v>972</v>
      </c>
      <c r="B1391" s="25" t="s">
        <v>938</v>
      </c>
      <c r="C1391" s="39" t="s">
        <v>1056</v>
      </c>
      <c r="D1391" s="125" t="str">
        <f>VLOOKUP(C1391,Locations!$G$4:$H$222,2,false)</f>
        <v>00128 Azurine Island Renovated</v>
      </c>
      <c r="E1391" s="125"/>
      <c r="F1391" s="38" t="s">
        <v>24</v>
      </c>
    </row>
    <row r="1392">
      <c r="A1392" s="38" t="s">
        <v>948</v>
      </c>
      <c r="B1392" s="25" t="s">
        <v>938</v>
      </c>
      <c r="C1392" s="39" t="s">
        <v>1056</v>
      </c>
      <c r="D1392" s="125" t="str">
        <f>VLOOKUP(C1392,Locations!$G$4:$H$222,2,false)</f>
        <v>00128 Azurine Island Renovated</v>
      </c>
      <c r="E1392" s="125"/>
      <c r="F1392" s="38" t="s">
        <v>24</v>
      </c>
    </row>
    <row r="1393">
      <c r="A1393" s="38" t="s">
        <v>974</v>
      </c>
      <c r="B1393" s="25" t="s">
        <v>938</v>
      </c>
      <c r="C1393" s="39" t="s">
        <v>1056</v>
      </c>
      <c r="D1393" s="125" t="str">
        <f>VLOOKUP(C1393,Locations!$G$4:$H$222,2,false)</f>
        <v>00128 Azurine Island Renovated</v>
      </c>
      <c r="E1393" s="125"/>
      <c r="F1393" s="38" t="s">
        <v>24</v>
      </c>
    </row>
    <row r="1394">
      <c r="A1394" s="38" t="s">
        <v>136</v>
      </c>
      <c r="B1394" s="25" t="s">
        <v>88</v>
      </c>
      <c r="C1394" s="39" t="s">
        <v>1056</v>
      </c>
      <c r="D1394" s="125" t="str">
        <f>VLOOKUP(C1394,Locations!$G$4:$H$222,2,false)</f>
        <v>00128 Azurine Island Renovated</v>
      </c>
      <c r="E1394" s="125"/>
      <c r="F1394" s="38" t="s">
        <v>24</v>
      </c>
    </row>
    <row r="1395">
      <c r="A1395" s="38" t="s">
        <v>91</v>
      </c>
      <c r="B1395" s="25" t="s">
        <v>88</v>
      </c>
      <c r="C1395" s="39" t="s">
        <v>1056</v>
      </c>
      <c r="D1395" s="125" t="str">
        <f>VLOOKUP(C1395,Locations!$G$4:$H$222,2,false)</f>
        <v>00128 Azurine Island Renovated</v>
      </c>
      <c r="E1395" s="125"/>
      <c r="F1395" s="38" t="s">
        <v>24</v>
      </c>
    </row>
    <row r="1396">
      <c r="A1396" s="38" t="s">
        <v>570</v>
      </c>
      <c r="B1396" s="25" t="s">
        <v>88</v>
      </c>
      <c r="C1396" s="39" t="s">
        <v>1056</v>
      </c>
      <c r="D1396" s="125" t="str">
        <f>VLOOKUP(C1396,Locations!$G$4:$H$222,2,false)</f>
        <v>00128 Azurine Island Renovated</v>
      </c>
      <c r="E1396" s="125"/>
      <c r="F1396" s="38" t="s">
        <v>24</v>
      </c>
    </row>
    <row r="1397">
      <c r="A1397" s="38" t="s">
        <v>719</v>
      </c>
      <c r="B1397" s="25" t="s">
        <v>88</v>
      </c>
      <c r="C1397" s="39" t="s">
        <v>1056</v>
      </c>
      <c r="D1397" s="125" t="str">
        <f>VLOOKUP(C1397,Locations!$G$4:$H$222,2,false)</f>
        <v>00128 Azurine Island Renovated</v>
      </c>
      <c r="E1397" s="125"/>
      <c r="F1397" s="38" t="s">
        <v>24</v>
      </c>
    </row>
    <row r="1398">
      <c r="A1398" s="38" t="s">
        <v>717</v>
      </c>
      <c r="B1398" s="25" t="s">
        <v>88</v>
      </c>
      <c r="C1398" s="39" t="s">
        <v>1056</v>
      </c>
      <c r="D1398" s="125" t="str">
        <f>VLOOKUP(C1398,Locations!$G$4:$H$222,2,false)</f>
        <v>00128 Azurine Island Renovated</v>
      </c>
      <c r="E1398" s="125"/>
      <c r="F1398" s="38" t="s">
        <v>24</v>
      </c>
    </row>
    <row r="1399">
      <c r="A1399" s="38" t="s">
        <v>968</v>
      </c>
      <c r="B1399" s="25" t="s">
        <v>88</v>
      </c>
      <c r="C1399" s="39" t="s">
        <v>1056</v>
      </c>
      <c r="D1399" s="125" t="str">
        <f>VLOOKUP(C1399,Locations!$G$4:$H$222,2,false)</f>
        <v>00128 Azurine Island Renovated</v>
      </c>
      <c r="E1399" s="125"/>
      <c r="F1399" s="38" t="s">
        <v>24</v>
      </c>
    </row>
    <row r="1400">
      <c r="A1400" s="38" t="s">
        <v>566</v>
      </c>
      <c r="B1400" s="25" t="s">
        <v>96</v>
      </c>
      <c r="C1400" s="39" t="s">
        <v>1056</v>
      </c>
      <c r="D1400" s="125" t="str">
        <f>VLOOKUP(C1400,Locations!$G$4:$H$222,2,false)</f>
        <v>00128 Azurine Island Renovated</v>
      </c>
      <c r="E1400" s="125"/>
      <c r="F1400" s="38" t="s">
        <v>24</v>
      </c>
    </row>
    <row r="1401">
      <c r="A1401" s="38" t="s">
        <v>370</v>
      </c>
      <c r="B1401" s="25" t="s">
        <v>96</v>
      </c>
      <c r="C1401" s="39" t="s">
        <v>1056</v>
      </c>
      <c r="D1401" s="125" t="str">
        <f>VLOOKUP(C1401,Locations!$G$4:$H$222,2,false)</f>
        <v>00128 Azurine Island Renovated</v>
      </c>
      <c r="E1401" s="125"/>
      <c r="F1401" s="38" t="s">
        <v>24</v>
      </c>
    </row>
    <row r="1402">
      <c r="A1402" s="38" t="s">
        <v>579</v>
      </c>
      <c r="B1402" s="25" t="s">
        <v>96</v>
      </c>
      <c r="C1402" s="39" t="s">
        <v>1056</v>
      </c>
      <c r="D1402" s="125" t="str">
        <f>VLOOKUP(C1402,Locations!$G$4:$H$222,2,false)</f>
        <v>00128 Azurine Island Renovated</v>
      </c>
      <c r="E1402" s="125"/>
      <c r="F1402" s="38" t="s">
        <v>97</v>
      </c>
    </row>
    <row r="1403">
      <c r="A1403" s="38" t="s">
        <v>577</v>
      </c>
      <c r="B1403" s="25" t="s">
        <v>96</v>
      </c>
      <c r="C1403" s="39" t="s">
        <v>1056</v>
      </c>
      <c r="D1403" s="125" t="str">
        <f>VLOOKUP(C1403,Locations!$G$4:$H$222,2,false)</f>
        <v>00128 Azurine Island Renovated</v>
      </c>
      <c r="E1403" s="125"/>
      <c r="F1403" s="38" t="s">
        <v>97</v>
      </c>
    </row>
    <row r="1404">
      <c r="A1404" s="38" t="s">
        <v>580</v>
      </c>
      <c r="B1404" s="25" t="s">
        <v>96</v>
      </c>
      <c r="C1404" s="39" t="s">
        <v>1056</v>
      </c>
      <c r="D1404" s="125" t="str">
        <f>VLOOKUP(C1404,Locations!$G$4:$H$222,2,false)</f>
        <v>00128 Azurine Island Renovated</v>
      </c>
      <c r="E1404" s="125"/>
      <c r="F1404" s="38" t="s">
        <v>145</v>
      </c>
    </row>
    <row r="1405">
      <c r="A1405" s="38" t="s">
        <v>646</v>
      </c>
      <c r="B1405" s="25" t="s">
        <v>96</v>
      </c>
      <c r="C1405" s="39" t="s">
        <v>1056</v>
      </c>
      <c r="D1405" s="125" t="str">
        <f>VLOOKUP(C1405,Locations!$G$4:$H$222,2,false)</f>
        <v>00128 Azurine Island Renovated</v>
      </c>
      <c r="E1405" s="125"/>
      <c r="F1405" s="38" t="s">
        <v>97</v>
      </c>
    </row>
    <row r="1406">
      <c r="A1406" s="38" t="s">
        <v>574</v>
      </c>
      <c r="B1406" s="25" t="s">
        <v>96</v>
      </c>
      <c r="C1406" s="39" t="s">
        <v>1056</v>
      </c>
      <c r="D1406" s="125" t="str">
        <f>VLOOKUP(C1406,Locations!$G$4:$H$222,2,false)</f>
        <v>00128 Azurine Island Renovated</v>
      </c>
      <c r="E1406" s="125"/>
      <c r="F1406" s="38" t="s">
        <v>24</v>
      </c>
    </row>
    <row r="1407">
      <c r="A1407" s="38" t="s">
        <v>576</v>
      </c>
      <c r="B1407" s="25" t="s">
        <v>96</v>
      </c>
      <c r="C1407" s="39" t="s">
        <v>1056</v>
      </c>
      <c r="D1407" s="125" t="str">
        <f>VLOOKUP(C1407,Locations!$G$4:$H$222,2,false)</f>
        <v>00128 Azurine Island Renovated</v>
      </c>
      <c r="E1407" s="125"/>
      <c r="F1407" s="38" t="s">
        <v>24</v>
      </c>
    </row>
    <row r="1408">
      <c r="A1408" s="38" t="s">
        <v>572</v>
      </c>
      <c r="B1408" s="25" t="s">
        <v>96</v>
      </c>
      <c r="C1408" s="39" t="s">
        <v>1056</v>
      </c>
      <c r="D1408" s="125" t="str">
        <f>VLOOKUP(C1408,Locations!$G$4:$H$222,2,false)</f>
        <v>00128 Azurine Island Renovated</v>
      </c>
      <c r="E1408" s="125"/>
      <c r="F1408" s="38" t="s">
        <v>24</v>
      </c>
    </row>
    <row r="1409">
      <c r="A1409" s="38" t="s">
        <v>1061</v>
      </c>
      <c r="B1409" s="25" t="s">
        <v>96</v>
      </c>
      <c r="C1409" s="39" t="s">
        <v>1056</v>
      </c>
      <c r="D1409" s="125" t="str">
        <f>VLOOKUP(C1409,Locations!$G$4:$H$222,2,false)</f>
        <v>00128 Azurine Island Renovated</v>
      </c>
      <c r="E1409" s="125"/>
      <c r="F1409" s="38" t="s">
        <v>145</v>
      </c>
    </row>
    <row r="1410">
      <c r="A1410" s="38" t="s">
        <v>1060</v>
      </c>
      <c r="B1410" s="25" t="s">
        <v>96</v>
      </c>
      <c r="C1410" s="39" t="s">
        <v>1056</v>
      </c>
      <c r="D1410" s="125" t="str">
        <f>VLOOKUP(C1410,Locations!$G$4:$H$222,2,false)</f>
        <v>00128 Azurine Island Renovated</v>
      </c>
      <c r="E1410" s="125"/>
      <c r="F1410" s="38" t="s">
        <v>24</v>
      </c>
    </row>
    <row r="1411">
      <c r="A1411" s="38" t="s">
        <v>1059</v>
      </c>
      <c r="B1411" s="25" t="s">
        <v>96</v>
      </c>
      <c r="C1411" s="39" t="s">
        <v>1056</v>
      </c>
      <c r="D1411" s="125" t="str">
        <f>VLOOKUP(C1411,Locations!$G$4:$H$222,2,false)</f>
        <v>00128 Azurine Island Renovated</v>
      </c>
      <c r="E1411" s="125"/>
      <c r="F1411" s="38" t="s">
        <v>24</v>
      </c>
    </row>
    <row r="1412">
      <c r="A1412" s="38" t="s">
        <v>578</v>
      </c>
      <c r="B1412" s="25" t="s">
        <v>96</v>
      </c>
      <c r="C1412" s="39" t="s">
        <v>1056</v>
      </c>
      <c r="D1412" s="125" t="str">
        <f>VLOOKUP(C1412,Locations!$G$4:$H$222,2,false)</f>
        <v>00128 Azurine Island Renovated</v>
      </c>
      <c r="E1412" s="125"/>
      <c r="F1412" s="38" t="s">
        <v>114</v>
      </c>
    </row>
    <row r="1413">
      <c r="A1413" s="38" t="s">
        <v>669</v>
      </c>
      <c r="B1413" s="25" t="s">
        <v>96</v>
      </c>
      <c r="C1413" s="39" t="s">
        <v>1056</v>
      </c>
      <c r="D1413" s="125" t="str">
        <f>VLOOKUP(C1413,Locations!$G$4:$H$222,2,false)</f>
        <v>00128 Azurine Island Renovated</v>
      </c>
      <c r="E1413" s="125"/>
      <c r="F1413" s="38" t="s">
        <v>114</v>
      </c>
    </row>
    <row r="1414">
      <c r="A1414" s="38" t="s">
        <v>365</v>
      </c>
      <c r="B1414" s="25" t="s">
        <v>96</v>
      </c>
      <c r="C1414" s="39" t="s">
        <v>1056</v>
      </c>
      <c r="D1414" s="125" t="str">
        <f>VLOOKUP(C1414,Locations!$G$4:$H$222,2,false)</f>
        <v>00128 Azurine Island Renovated</v>
      </c>
      <c r="E1414" s="125"/>
      <c r="F1414" s="38" t="s">
        <v>101</v>
      </c>
    </row>
    <row r="1415">
      <c r="A1415" s="38" t="s">
        <v>458</v>
      </c>
      <c r="B1415" s="25" t="s">
        <v>96</v>
      </c>
      <c r="C1415" s="39" t="s">
        <v>1056</v>
      </c>
      <c r="D1415" s="125" t="str">
        <f>VLOOKUP(C1415,Locations!$G$4:$H$222,2,false)</f>
        <v>00128 Azurine Island Renovated</v>
      </c>
      <c r="E1415" s="125"/>
      <c r="F1415" s="38" t="s">
        <v>101</v>
      </c>
    </row>
    <row r="1416">
      <c r="A1416" s="38" t="s">
        <v>575</v>
      </c>
      <c r="B1416" s="25" t="s">
        <v>96</v>
      </c>
      <c r="C1416" s="39" t="s">
        <v>1056</v>
      </c>
      <c r="D1416" s="125" t="str">
        <f>VLOOKUP(C1416,Locations!$G$4:$H$222,2,false)</f>
        <v>00128 Azurine Island Renovated</v>
      </c>
      <c r="E1416" s="125"/>
      <c r="F1416" s="38" t="s">
        <v>101</v>
      </c>
    </row>
    <row r="1417">
      <c r="A1417" s="38" t="s">
        <v>573</v>
      </c>
      <c r="B1417" s="25" t="s">
        <v>96</v>
      </c>
      <c r="C1417" s="39" t="s">
        <v>1056</v>
      </c>
      <c r="D1417" s="125" t="str">
        <f>VLOOKUP(C1417,Locations!$G$4:$H$222,2,false)</f>
        <v>00128 Azurine Island Renovated</v>
      </c>
      <c r="E1417" s="125"/>
      <c r="F1417" s="38" t="s">
        <v>101</v>
      </c>
    </row>
    <row r="1418">
      <c r="A1418" s="38" t="s">
        <v>453</v>
      </c>
      <c r="B1418" s="25" t="s">
        <v>96</v>
      </c>
      <c r="C1418" s="39" t="s">
        <v>1056</v>
      </c>
      <c r="D1418" s="125" t="str">
        <f>VLOOKUP(C1418,Locations!$G$4:$H$222,2,false)</f>
        <v>00128 Azurine Island Renovated</v>
      </c>
      <c r="E1418" s="125"/>
      <c r="F1418" s="38" t="s">
        <v>101</v>
      </c>
    </row>
    <row r="1419">
      <c r="A1419" s="38" t="s">
        <v>231</v>
      </c>
      <c r="B1419" s="38" t="s">
        <v>165</v>
      </c>
      <c r="C1419" s="39" t="s">
        <v>1019</v>
      </c>
      <c r="D1419" s="125" t="str">
        <f>VLOOKUP(C1419,Locations!$G$4:$H$222,2,false)</f>
        <v>00119 Obsidia Alleyway Renovated</v>
      </c>
      <c r="E1419" s="125"/>
      <c r="F1419" s="38" t="s">
        <v>24</v>
      </c>
    </row>
    <row r="1420">
      <c r="A1420" s="38" t="s">
        <v>164</v>
      </c>
      <c r="B1420" s="38" t="s">
        <v>165</v>
      </c>
      <c r="C1420" s="39" t="s">
        <v>1019</v>
      </c>
      <c r="D1420" s="125" t="str">
        <f>VLOOKUP(C1420,Locations!$G$4:$H$222,2,false)</f>
        <v>00119 Obsidia Alleyway Renovated</v>
      </c>
      <c r="E1420" s="125"/>
      <c r="F1420" s="38" t="s">
        <v>24</v>
      </c>
    </row>
    <row r="1421">
      <c r="A1421" s="38" t="s">
        <v>300</v>
      </c>
      <c r="B1421" s="38" t="s">
        <v>165</v>
      </c>
      <c r="C1421" s="39" t="s">
        <v>1019</v>
      </c>
      <c r="D1421" s="125" t="str">
        <f>VLOOKUP(C1421,Locations!$G$4:$H$222,2,false)</f>
        <v>00119 Obsidia Alleyway Renovated</v>
      </c>
      <c r="E1421" s="125"/>
      <c r="F1421" s="38" t="s">
        <v>24</v>
      </c>
    </row>
    <row r="1422">
      <c r="A1422" s="38" t="s">
        <v>146</v>
      </c>
      <c r="B1422" s="38" t="s">
        <v>165</v>
      </c>
      <c r="C1422" s="39" t="s">
        <v>1019</v>
      </c>
      <c r="D1422" s="125" t="str">
        <f>VLOOKUP(C1422,Locations!$G$4:$H$222,2,false)</f>
        <v>00119 Obsidia Alleyway Renovated</v>
      </c>
      <c r="E1422" s="125"/>
      <c r="F1422" s="38" t="s">
        <v>24</v>
      </c>
    </row>
    <row r="1423">
      <c r="A1423" s="38" t="s">
        <v>1016</v>
      </c>
      <c r="B1423" s="38" t="s">
        <v>165</v>
      </c>
      <c r="C1423" s="39" t="s">
        <v>1019</v>
      </c>
      <c r="D1423" s="125" t="str">
        <f>VLOOKUP(C1423,Locations!$G$4:$H$222,2,false)</f>
        <v>00119 Obsidia Alleyway Renovated</v>
      </c>
      <c r="E1423" s="125"/>
      <c r="F1423" s="38" t="s">
        <v>24</v>
      </c>
    </row>
    <row r="1424">
      <c r="A1424" s="38" t="s">
        <v>416</v>
      </c>
      <c r="B1424" s="38" t="s">
        <v>165</v>
      </c>
      <c r="C1424" s="39" t="s">
        <v>1019</v>
      </c>
      <c r="D1424" s="125" t="str">
        <f>VLOOKUP(C1424,Locations!$G$4:$H$222,2,false)</f>
        <v>00119 Obsidia Alleyway Renovated</v>
      </c>
      <c r="E1424" s="125"/>
      <c r="F1424" s="38" t="s">
        <v>24</v>
      </c>
    </row>
    <row r="1425">
      <c r="A1425" s="38" t="s">
        <v>987</v>
      </c>
      <c r="B1425" s="38" t="s">
        <v>165</v>
      </c>
      <c r="C1425" s="39" t="s">
        <v>1019</v>
      </c>
      <c r="D1425" s="125" t="str">
        <f>VLOOKUP(C1425,Locations!$G$4:$H$222,2,false)</f>
        <v>00119 Obsidia Alleyway Renovated</v>
      </c>
      <c r="E1425" s="125"/>
      <c r="F1425" s="38" t="s">
        <v>24</v>
      </c>
    </row>
    <row r="1426">
      <c r="A1426" s="38" t="s">
        <v>911</v>
      </c>
      <c r="B1426" s="38" t="s">
        <v>165</v>
      </c>
      <c r="C1426" s="39" t="s">
        <v>1019</v>
      </c>
      <c r="D1426" s="125" t="str">
        <f>VLOOKUP(C1426,Locations!$G$4:$H$222,2,false)</f>
        <v>00119 Obsidia Alleyway Renovated</v>
      </c>
      <c r="E1426" s="125"/>
      <c r="F1426" s="38" t="s">
        <v>24</v>
      </c>
    </row>
    <row r="1427">
      <c r="A1427" s="38" t="s">
        <v>252</v>
      </c>
      <c r="B1427" s="38" t="s">
        <v>165</v>
      </c>
      <c r="C1427" s="39" t="s">
        <v>1019</v>
      </c>
      <c r="D1427" s="125" t="str">
        <f>VLOOKUP(C1427,Locations!$G$4:$H$222,2,false)</f>
        <v>00119 Obsidia Alleyway Renovated</v>
      </c>
      <c r="E1427" s="125"/>
      <c r="F1427" s="38" t="s">
        <v>24</v>
      </c>
    </row>
    <row r="1428">
      <c r="A1428" s="38" t="s">
        <v>1020</v>
      </c>
      <c r="B1428" s="38" t="s">
        <v>165</v>
      </c>
      <c r="C1428" s="39" t="s">
        <v>1019</v>
      </c>
      <c r="D1428" s="125" t="str">
        <f>VLOOKUP(C1428,Locations!$G$4:$H$222,2,false)</f>
        <v>00119 Obsidia Alleyway Renovated</v>
      </c>
      <c r="E1428" s="125"/>
      <c r="F1428" s="38" t="s">
        <v>24</v>
      </c>
    </row>
    <row r="1429">
      <c r="A1429" s="38" t="s">
        <v>93</v>
      </c>
      <c r="B1429" s="25" t="s">
        <v>96</v>
      </c>
      <c r="C1429" s="39" t="s">
        <v>1024</v>
      </c>
      <c r="D1429" s="125" t="str">
        <f>VLOOKUP(C1429,Locations!$G$4:$H$222,2,false)</f>
        <v>00124 Onyx Ward Renovated</v>
      </c>
      <c r="E1429" s="125"/>
      <c r="F1429" s="38" t="s">
        <v>97</v>
      </c>
    </row>
    <row r="1430">
      <c r="A1430" s="38" t="s">
        <v>230</v>
      </c>
      <c r="B1430" s="25" t="s">
        <v>96</v>
      </c>
      <c r="C1430" s="39" t="s">
        <v>1024</v>
      </c>
      <c r="D1430" s="125" t="str">
        <f>VLOOKUP(C1430,Locations!$G$4:$H$222,2,false)</f>
        <v>00124 Onyx Ward Renovated</v>
      </c>
      <c r="E1430" s="125"/>
      <c r="F1430" s="38" t="s">
        <v>97</v>
      </c>
    </row>
    <row r="1431">
      <c r="A1431" s="38" t="s">
        <v>211</v>
      </c>
      <c r="B1431" s="25" t="s">
        <v>96</v>
      </c>
      <c r="C1431" s="39" t="s">
        <v>1024</v>
      </c>
      <c r="D1431" s="125" t="str">
        <f>VLOOKUP(C1431,Locations!$G$4:$H$222,2,false)</f>
        <v>00124 Onyx Ward Renovated</v>
      </c>
      <c r="E1431" s="125"/>
      <c r="F1431" s="38" t="s">
        <v>24</v>
      </c>
    </row>
    <row r="1432">
      <c r="A1432" s="38" t="s">
        <v>221</v>
      </c>
      <c r="B1432" s="25" t="s">
        <v>96</v>
      </c>
      <c r="C1432" s="39" t="s">
        <v>1024</v>
      </c>
      <c r="D1432" s="125" t="str">
        <f>VLOOKUP(C1432,Locations!$G$4:$H$222,2,false)</f>
        <v>00124 Onyx Ward Renovated</v>
      </c>
      <c r="E1432" s="125"/>
      <c r="F1432" s="38" t="s">
        <v>24</v>
      </c>
    </row>
    <row r="1433">
      <c r="A1433" s="38" t="s">
        <v>398</v>
      </c>
      <c r="B1433" s="25" t="s">
        <v>96</v>
      </c>
      <c r="C1433" s="39" t="s">
        <v>1024</v>
      </c>
      <c r="D1433" s="125" t="str">
        <f>VLOOKUP(C1433,Locations!$G$4:$H$222,2,false)</f>
        <v>00124 Onyx Ward Renovated</v>
      </c>
      <c r="E1433" s="125"/>
      <c r="F1433" s="38" t="s">
        <v>24</v>
      </c>
    </row>
    <row r="1434">
      <c r="A1434" s="38" t="s">
        <v>274</v>
      </c>
      <c r="B1434" s="25" t="s">
        <v>96</v>
      </c>
      <c r="C1434" s="39" t="s">
        <v>1024</v>
      </c>
      <c r="D1434" s="125" t="str">
        <f>VLOOKUP(C1434,Locations!$G$4:$H$222,2,false)</f>
        <v>00124 Onyx Ward Renovated</v>
      </c>
      <c r="E1434" s="125"/>
      <c r="F1434" s="38" t="s">
        <v>97</v>
      </c>
    </row>
    <row r="1435">
      <c r="A1435" s="38" t="s">
        <v>275</v>
      </c>
      <c r="B1435" s="25" t="s">
        <v>96</v>
      </c>
      <c r="C1435" s="39" t="s">
        <v>1024</v>
      </c>
      <c r="D1435" s="125" t="str">
        <f>VLOOKUP(C1435,Locations!$G$4:$H$222,2,false)</f>
        <v>00124 Onyx Ward Renovated</v>
      </c>
      <c r="E1435" s="125"/>
      <c r="F1435" s="38" t="s">
        <v>24</v>
      </c>
    </row>
    <row r="1436">
      <c r="A1436" s="38" t="s">
        <v>999</v>
      </c>
      <c r="B1436" s="25" t="s">
        <v>96</v>
      </c>
      <c r="C1436" s="39" t="s">
        <v>1024</v>
      </c>
      <c r="D1436" s="125" t="str">
        <f>VLOOKUP(C1436,Locations!$G$4:$H$222,2,false)</f>
        <v>00124 Onyx Ward Renovated</v>
      </c>
      <c r="E1436" s="125"/>
      <c r="F1436" s="38" t="s">
        <v>24</v>
      </c>
    </row>
    <row r="1437">
      <c r="A1437" s="38" t="s">
        <v>907</v>
      </c>
      <c r="B1437" s="25" t="s">
        <v>96</v>
      </c>
      <c r="C1437" s="39" t="s">
        <v>1024</v>
      </c>
      <c r="D1437" s="125" t="str">
        <f>VLOOKUP(C1437,Locations!$G$4:$H$222,2,false)</f>
        <v>00124 Onyx Ward Renovated</v>
      </c>
      <c r="E1437" s="125"/>
      <c r="F1437" s="38" t="s">
        <v>24</v>
      </c>
    </row>
    <row r="1438">
      <c r="A1438" s="38" t="s">
        <v>1025</v>
      </c>
      <c r="B1438" s="25" t="s">
        <v>96</v>
      </c>
      <c r="C1438" s="39" t="s">
        <v>1024</v>
      </c>
      <c r="D1438" s="125" t="str">
        <f>VLOOKUP(C1438,Locations!$G$4:$H$222,2,false)</f>
        <v>00124 Onyx Ward Renovated</v>
      </c>
      <c r="E1438" s="125"/>
      <c r="F1438" s="38" t="s">
        <v>24</v>
      </c>
    </row>
    <row r="1439">
      <c r="A1439" s="38" t="s">
        <v>1026</v>
      </c>
      <c r="B1439" s="25" t="s">
        <v>96</v>
      </c>
      <c r="C1439" s="39" t="s">
        <v>1024</v>
      </c>
      <c r="D1439" s="125" t="str">
        <f>VLOOKUP(C1439,Locations!$G$4:$H$222,2,false)</f>
        <v>00124 Onyx Ward Renovated</v>
      </c>
      <c r="E1439" s="125"/>
      <c r="F1439" s="38" t="s">
        <v>97</v>
      </c>
    </row>
    <row r="1440">
      <c r="A1440" s="38" t="s">
        <v>100</v>
      </c>
      <c r="B1440" s="25" t="s">
        <v>96</v>
      </c>
      <c r="C1440" s="39" t="s">
        <v>1024</v>
      </c>
      <c r="D1440" s="125" t="str">
        <f>VLOOKUP(C1440,Locations!$G$4:$H$222,2,false)</f>
        <v>00124 Onyx Ward Renovated</v>
      </c>
      <c r="E1440" s="125"/>
      <c r="F1440" s="38" t="s">
        <v>101</v>
      </c>
    </row>
    <row r="1441">
      <c r="A1441" s="38" t="s">
        <v>528</v>
      </c>
      <c r="B1441" s="25" t="s">
        <v>96</v>
      </c>
      <c r="C1441" s="39" t="s">
        <v>1024</v>
      </c>
      <c r="D1441" s="125" t="str">
        <f>VLOOKUP(C1441,Locations!$G$4:$H$222,2,false)</f>
        <v>00124 Onyx Ward Renovated</v>
      </c>
      <c r="E1441" s="125"/>
      <c r="F1441" s="38" t="s">
        <v>101</v>
      </c>
    </row>
    <row r="1442">
      <c r="A1442" s="38" t="s">
        <v>401</v>
      </c>
      <c r="B1442" s="25" t="s">
        <v>96</v>
      </c>
      <c r="C1442" s="39" t="s">
        <v>1024</v>
      </c>
      <c r="D1442" s="125" t="str">
        <f>VLOOKUP(C1442,Locations!$G$4:$H$222,2,false)</f>
        <v>00124 Onyx Ward Renovated</v>
      </c>
      <c r="E1442" s="125"/>
      <c r="F1442" s="38" t="s">
        <v>101</v>
      </c>
    </row>
    <row r="1443">
      <c r="A1443" s="38" t="s">
        <v>268</v>
      </c>
      <c r="B1443" s="38" t="s">
        <v>165</v>
      </c>
      <c r="C1443" s="39" t="s">
        <v>1037</v>
      </c>
      <c r="D1443" s="125" t="str">
        <f>VLOOKUP(C1443,Locations!$G$4:$H$222,2,false)</f>
        <v>00127 Azurine Lake Renovated</v>
      </c>
      <c r="E1443" s="125"/>
      <c r="F1443" s="38" t="s">
        <v>24</v>
      </c>
    </row>
    <row r="1444">
      <c r="A1444" s="38" t="s">
        <v>388</v>
      </c>
      <c r="B1444" s="38" t="s">
        <v>165</v>
      </c>
      <c r="C1444" s="39" t="s">
        <v>1037</v>
      </c>
      <c r="D1444" s="125" t="str">
        <f>VLOOKUP(C1444,Locations!$G$4:$H$222,2,false)</f>
        <v>00127 Azurine Lake Renovated</v>
      </c>
      <c r="E1444" s="125"/>
      <c r="F1444" s="38" t="s">
        <v>24</v>
      </c>
    </row>
    <row r="1445">
      <c r="A1445" s="38" t="s">
        <v>543</v>
      </c>
      <c r="B1445" s="38" t="s">
        <v>165</v>
      </c>
      <c r="C1445" s="39" t="s">
        <v>1037</v>
      </c>
      <c r="D1445" s="125" t="str">
        <f>VLOOKUP(C1445,Locations!$G$4:$H$222,2,false)</f>
        <v>00127 Azurine Lake Renovated</v>
      </c>
      <c r="E1445" s="125"/>
      <c r="F1445" s="38" t="s">
        <v>24</v>
      </c>
    </row>
    <row r="1446">
      <c r="A1446" s="38" t="s">
        <v>537</v>
      </c>
      <c r="B1446" s="38" t="s">
        <v>165</v>
      </c>
      <c r="C1446" s="39" t="s">
        <v>1037</v>
      </c>
      <c r="D1446" s="125" t="str">
        <f>VLOOKUP(C1446,Locations!$G$4:$H$222,2,false)</f>
        <v>00127 Azurine Lake Renovated</v>
      </c>
      <c r="E1446" s="125"/>
      <c r="F1446" s="38" t="s">
        <v>24</v>
      </c>
    </row>
    <row r="1447">
      <c r="A1447" s="38" t="s">
        <v>1036</v>
      </c>
      <c r="B1447" s="38" t="s">
        <v>165</v>
      </c>
      <c r="C1447" s="39" t="s">
        <v>1037</v>
      </c>
      <c r="D1447" s="125" t="str">
        <f>VLOOKUP(C1447,Locations!$G$4:$H$222,2,false)</f>
        <v>00127 Azurine Lake Renovated</v>
      </c>
      <c r="E1447" s="125"/>
      <c r="F1447" s="38" t="s">
        <v>24</v>
      </c>
    </row>
    <row r="1448">
      <c r="A1448" s="38" t="s">
        <v>269</v>
      </c>
      <c r="B1448" s="38" t="s">
        <v>165</v>
      </c>
      <c r="C1448" s="39" t="s">
        <v>1037</v>
      </c>
      <c r="D1448" s="125" t="str">
        <f>VLOOKUP(C1448,Locations!$G$4:$H$222,2,false)</f>
        <v>00127 Azurine Lake Renovated</v>
      </c>
      <c r="E1448" s="125"/>
      <c r="F1448" s="38" t="s">
        <v>24</v>
      </c>
    </row>
    <row r="1449">
      <c r="A1449" s="38" t="s">
        <v>318</v>
      </c>
      <c r="B1449" s="38" t="s">
        <v>165</v>
      </c>
      <c r="C1449" s="39" t="s">
        <v>1037</v>
      </c>
      <c r="D1449" s="125" t="str">
        <f>VLOOKUP(C1449,Locations!$G$4:$H$222,2,false)</f>
        <v>00127 Azurine Lake Renovated</v>
      </c>
      <c r="E1449" s="125"/>
      <c r="F1449" s="38" t="s">
        <v>24</v>
      </c>
    </row>
    <row r="1450">
      <c r="A1450" s="38" t="s">
        <v>406</v>
      </c>
      <c r="B1450" s="38" t="s">
        <v>165</v>
      </c>
      <c r="C1450" s="39" t="s">
        <v>1037</v>
      </c>
      <c r="D1450" s="125" t="str">
        <f>VLOOKUP(C1450,Locations!$G$4:$H$222,2,false)</f>
        <v>00127 Azurine Lake Renovated</v>
      </c>
      <c r="E1450" s="125"/>
      <c r="F1450" s="38" t="s">
        <v>24</v>
      </c>
    </row>
    <row r="1451">
      <c r="A1451" s="38" t="s">
        <v>1035</v>
      </c>
      <c r="B1451" s="38" t="s">
        <v>165</v>
      </c>
      <c r="C1451" s="39" t="s">
        <v>1037</v>
      </c>
      <c r="D1451" s="125" t="str">
        <f>VLOOKUP(C1451,Locations!$G$4:$H$222,2,false)</f>
        <v>00127 Azurine Lake Renovated</v>
      </c>
      <c r="E1451" s="125"/>
      <c r="F1451" s="38" t="s">
        <v>24</v>
      </c>
    </row>
    <row r="1452">
      <c r="A1452" s="38" t="s">
        <v>307</v>
      </c>
      <c r="B1452" s="25" t="s">
        <v>96</v>
      </c>
      <c r="C1452" s="39" t="s">
        <v>1021</v>
      </c>
      <c r="D1452" s="125" t="str">
        <f>VLOOKUP(C1452,Locations!$G$4:$H$222,2,false)</f>
        <v>00121 South Obsidia Ward Renovated</v>
      </c>
      <c r="E1452" s="125"/>
      <c r="F1452" s="38" t="s">
        <v>97</v>
      </c>
    </row>
    <row r="1453">
      <c r="A1453" s="38" t="s">
        <v>523</v>
      </c>
      <c r="B1453" s="25" t="s">
        <v>96</v>
      </c>
      <c r="C1453" s="39" t="s">
        <v>1021</v>
      </c>
      <c r="D1453" s="125" t="str">
        <f>VLOOKUP(C1453,Locations!$G$4:$H$222,2,false)</f>
        <v>00121 South Obsidia Ward Renovated</v>
      </c>
      <c r="E1453" s="125"/>
      <c r="F1453" s="38" t="s">
        <v>24</v>
      </c>
    </row>
    <row r="1454">
      <c r="A1454" s="38" t="s">
        <v>237</v>
      </c>
      <c r="B1454" s="25" t="s">
        <v>96</v>
      </c>
      <c r="C1454" s="39" t="s">
        <v>1021</v>
      </c>
      <c r="D1454" s="125" t="str">
        <f>VLOOKUP(C1454,Locations!$G$4:$H$222,2,false)</f>
        <v>00121 South Obsidia Ward Renovated</v>
      </c>
      <c r="E1454" s="125"/>
      <c r="F1454" s="38" t="s">
        <v>97</v>
      </c>
    </row>
    <row r="1455">
      <c r="A1455" s="38" t="s">
        <v>522</v>
      </c>
      <c r="B1455" s="25" t="s">
        <v>96</v>
      </c>
      <c r="C1455" s="39" t="s">
        <v>1021</v>
      </c>
      <c r="D1455" s="125" t="str">
        <f>VLOOKUP(C1455,Locations!$G$4:$H$222,2,false)</f>
        <v>00121 South Obsidia Ward Renovated</v>
      </c>
      <c r="E1455" s="125"/>
      <c r="F1455" s="38" t="s">
        <v>24</v>
      </c>
    </row>
    <row r="1456">
      <c r="A1456" s="38" t="s">
        <v>826</v>
      </c>
      <c r="B1456" s="25" t="s">
        <v>96</v>
      </c>
      <c r="C1456" s="39" t="s">
        <v>1021</v>
      </c>
      <c r="D1456" s="125" t="str">
        <f>VLOOKUP(C1456,Locations!$G$4:$H$222,2,false)</f>
        <v>00121 South Obsidia Ward Renovated</v>
      </c>
      <c r="E1456" s="125"/>
      <c r="F1456" s="38" t="s">
        <v>97</v>
      </c>
    </row>
    <row r="1457">
      <c r="A1457" s="38" t="s">
        <v>1016</v>
      </c>
      <c r="B1457" s="25" t="s">
        <v>96</v>
      </c>
      <c r="C1457" s="39" t="s">
        <v>1021</v>
      </c>
      <c r="D1457" s="125" t="str">
        <f>VLOOKUP(C1457,Locations!$G$4:$H$222,2,false)</f>
        <v>00121 South Obsidia Ward Renovated</v>
      </c>
      <c r="E1457" s="125"/>
      <c r="F1457" s="38" t="s">
        <v>24</v>
      </c>
    </row>
    <row r="1458">
      <c r="A1458" s="38" t="s">
        <v>1228</v>
      </c>
      <c r="B1458" s="25" t="s">
        <v>96</v>
      </c>
      <c r="C1458" s="39" t="s">
        <v>1021</v>
      </c>
      <c r="D1458" s="125" t="str">
        <f>VLOOKUP(C1458,Locations!$G$4:$H$222,2,false)</f>
        <v>00121 South Obsidia Ward Renovated</v>
      </c>
      <c r="E1458" s="125"/>
      <c r="F1458" s="38" t="s">
        <v>97</v>
      </c>
    </row>
    <row r="1459">
      <c r="A1459" s="38" t="s">
        <v>1026</v>
      </c>
      <c r="B1459" s="25" t="s">
        <v>96</v>
      </c>
      <c r="C1459" s="39" t="s">
        <v>1021</v>
      </c>
      <c r="D1459" s="125" t="str">
        <f>VLOOKUP(C1459,Locations!$G$4:$H$222,2,false)</f>
        <v>00121 South Obsidia Ward Renovated</v>
      </c>
      <c r="E1459" s="125"/>
      <c r="F1459" s="38" t="s">
        <v>97</v>
      </c>
    </row>
    <row r="1460">
      <c r="A1460" s="38" t="s">
        <v>903</v>
      </c>
      <c r="B1460" s="25" t="s">
        <v>96</v>
      </c>
      <c r="C1460" s="39" t="s">
        <v>1021</v>
      </c>
      <c r="D1460" s="125" t="str">
        <f>VLOOKUP(C1460,Locations!$G$4:$H$222,2,false)</f>
        <v>00121 South Obsidia Ward Renovated</v>
      </c>
      <c r="E1460" s="125"/>
      <c r="F1460" s="38" t="s">
        <v>114</v>
      </c>
    </row>
    <row r="1461">
      <c r="A1461" s="38" t="s">
        <v>274</v>
      </c>
      <c r="B1461" s="25" t="s">
        <v>96</v>
      </c>
      <c r="C1461" s="39" t="s">
        <v>1021</v>
      </c>
      <c r="D1461" s="125" t="str">
        <f>VLOOKUP(C1461,Locations!$G$4:$H$222,2,false)</f>
        <v>00121 South Obsidia Ward Renovated</v>
      </c>
      <c r="E1461" s="125"/>
      <c r="F1461" s="38" t="s">
        <v>101</v>
      </c>
    </row>
    <row r="1462">
      <c r="A1462" s="38" t="s">
        <v>227</v>
      </c>
      <c r="B1462" s="25" t="s">
        <v>96</v>
      </c>
      <c r="C1462" s="39" t="s">
        <v>1021</v>
      </c>
      <c r="D1462" s="125" t="str">
        <f>VLOOKUP(C1462,Locations!$G$4:$H$222,2,false)</f>
        <v>00121 South Obsidia Ward Renovated</v>
      </c>
      <c r="E1462" s="125"/>
      <c r="F1462" s="38" t="s">
        <v>101</v>
      </c>
    </row>
    <row r="1463">
      <c r="A1463" s="38" t="s">
        <v>1055</v>
      </c>
      <c r="B1463" s="25" t="s">
        <v>96</v>
      </c>
      <c r="C1463" s="39" t="s">
        <v>1021</v>
      </c>
      <c r="D1463" s="125" t="str">
        <f>VLOOKUP(C1463,Locations!$G$4:$H$222,2,false)</f>
        <v>00121 South Obsidia Ward Renovated</v>
      </c>
      <c r="E1463" s="125"/>
      <c r="F1463" s="38" t="s">
        <v>101</v>
      </c>
    </row>
    <row r="1464">
      <c r="A1464" s="38" t="s">
        <v>710</v>
      </c>
      <c r="B1464" s="25" t="s">
        <v>96</v>
      </c>
      <c r="C1464" s="39" t="s">
        <v>1056</v>
      </c>
      <c r="D1464" s="125" t="str">
        <f>VLOOKUP(C1464,Locations!$G$4:$H$222,2,false)</f>
        <v>00128 Azurine Island Renovated</v>
      </c>
      <c r="E1464" s="125"/>
      <c r="F1464" s="38" t="s">
        <v>24</v>
      </c>
    </row>
    <row r="1465">
      <c r="A1465" s="38" t="s">
        <v>712</v>
      </c>
      <c r="B1465" s="25" t="s">
        <v>96</v>
      </c>
      <c r="C1465" s="39" t="s">
        <v>1056</v>
      </c>
      <c r="D1465" s="125" t="str">
        <f>VLOOKUP(C1465,Locations!$G$4:$H$222,2,false)</f>
        <v>00128 Azurine Island Renovated</v>
      </c>
      <c r="E1465" s="125"/>
      <c r="F1465" s="38" t="s">
        <v>24</v>
      </c>
    </row>
    <row r="1466">
      <c r="A1466" s="38" t="s">
        <v>21</v>
      </c>
      <c r="B1466" s="25" t="s">
        <v>96</v>
      </c>
      <c r="C1466" s="39" t="s">
        <v>1056</v>
      </c>
      <c r="D1466" s="125" t="str">
        <f>VLOOKUP(C1466,Locations!$G$4:$H$222,2,false)</f>
        <v>00128 Azurine Island Renovated</v>
      </c>
      <c r="E1466" s="125"/>
      <c r="F1466" s="38" t="s">
        <v>97</v>
      </c>
    </row>
    <row r="1467">
      <c r="A1467" s="38" t="s">
        <v>184</v>
      </c>
      <c r="B1467" s="38" t="s">
        <v>165</v>
      </c>
      <c r="C1467" s="39" t="s">
        <v>1044</v>
      </c>
      <c r="D1467" s="125" t="str">
        <f>VLOOKUP(C1467,Locations!$G$4:$H$222,2,false)</f>
        <v>00129 Azurine Cave Renovated</v>
      </c>
      <c r="E1467" s="125"/>
      <c r="F1467" s="38" t="s">
        <v>24</v>
      </c>
    </row>
    <row r="1468">
      <c r="A1468" s="38" t="s">
        <v>544</v>
      </c>
      <c r="B1468" s="38" t="s">
        <v>165</v>
      </c>
      <c r="C1468" s="39" t="s">
        <v>1044</v>
      </c>
      <c r="D1468" s="125" t="str">
        <f>VLOOKUP(C1468,Locations!$G$4:$H$222,2,false)</f>
        <v>00129 Azurine Cave Renovated</v>
      </c>
      <c r="E1468" s="125"/>
      <c r="F1468" s="38" t="s">
        <v>24</v>
      </c>
    </row>
    <row r="1469">
      <c r="A1469" s="38" t="s">
        <v>536</v>
      </c>
      <c r="B1469" s="38" t="s">
        <v>165</v>
      </c>
      <c r="C1469" s="39" t="s">
        <v>1044</v>
      </c>
      <c r="D1469" s="125" t="str">
        <f>VLOOKUP(C1469,Locations!$G$4:$H$222,2,false)</f>
        <v>00129 Azurine Cave Renovated</v>
      </c>
      <c r="E1469" s="125"/>
      <c r="F1469" s="38" t="s">
        <v>24</v>
      </c>
    </row>
    <row r="1470">
      <c r="A1470" s="38" t="s">
        <v>532</v>
      </c>
      <c r="B1470" s="38" t="s">
        <v>165</v>
      </c>
      <c r="C1470" s="39" t="s">
        <v>1044</v>
      </c>
      <c r="D1470" s="125" t="str">
        <f>VLOOKUP(C1470,Locations!$G$4:$H$222,2,false)</f>
        <v>00129 Azurine Cave Renovated</v>
      </c>
      <c r="E1470" s="125"/>
      <c r="F1470" s="38" t="s">
        <v>24</v>
      </c>
    </row>
    <row r="1471">
      <c r="A1471" s="38" t="s">
        <v>577</v>
      </c>
      <c r="B1471" s="38" t="s">
        <v>165</v>
      </c>
      <c r="C1471" s="39" t="s">
        <v>1044</v>
      </c>
      <c r="D1471" s="125" t="str">
        <f>VLOOKUP(C1471,Locations!$G$4:$H$222,2,false)</f>
        <v>00129 Azurine Cave Renovated</v>
      </c>
      <c r="E1471" s="125"/>
      <c r="F1471" s="38" t="s">
        <v>24</v>
      </c>
    </row>
    <row r="1472">
      <c r="A1472" s="38" t="s">
        <v>646</v>
      </c>
      <c r="B1472" s="38" t="s">
        <v>165</v>
      </c>
      <c r="C1472" s="39" t="s">
        <v>1044</v>
      </c>
      <c r="D1472" s="125" t="str">
        <f>VLOOKUP(C1472,Locations!$G$4:$H$222,2,false)</f>
        <v>00129 Azurine Cave Renovated</v>
      </c>
      <c r="E1472" s="125"/>
      <c r="F1472" s="38" t="s">
        <v>24</v>
      </c>
    </row>
    <row r="1473">
      <c r="A1473" s="38" t="s">
        <v>972</v>
      </c>
      <c r="B1473" s="38" t="s">
        <v>165</v>
      </c>
      <c r="C1473" s="39" t="s">
        <v>1044</v>
      </c>
      <c r="D1473" s="125" t="str">
        <f>VLOOKUP(C1473,Locations!$G$4:$H$222,2,false)</f>
        <v>00129 Azurine Cave Renovated</v>
      </c>
      <c r="E1473" s="125"/>
      <c r="F1473" s="38" t="s">
        <v>24</v>
      </c>
    </row>
    <row r="1474">
      <c r="A1474" s="38" t="s">
        <v>973</v>
      </c>
      <c r="B1474" s="38" t="s">
        <v>165</v>
      </c>
      <c r="C1474" s="39" t="s">
        <v>1044</v>
      </c>
      <c r="D1474" s="125" t="str">
        <f>VLOOKUP(C1474,Locations!$G$4:$H$222,2,false)</f>
        <v>00129 Azurine Cave Renovated</v>
      </c>
      <c r="E1474" s="125"/>
      <c r="F1474" s="38" t="s">
        <v>24</v>
      </c>
    </row>
    <row r="1475">
      <c r="A1475" s="38" t="s">
        <v>1043</v>
      </c>
      <c r="B1475" s="38" t="s">
        <v>165</v>
      </c>
      <c r="C1475" s="39" t="s">
        <v>1044</v>
      </c>
      <c r="D1475" s="125" t="str">
        <f>VLOOKUP(C1475,Locations!$G$4:$H$222,2,false)</f>
        <v>00129 Azurine Cave Renovated</v>
      </c>
      <c r="E1475" s="125"/>
      <c r="F1475" s="38" t="s">
        <v>24</v>
      </c>
    </row>
    <row r="1476">
      <c r="A1476" s="38" t="s">
        <v>951</v>
      </c>
      <c r="B1476" s="38" t="s">
        <v>165</v>
      </c>
      <c r="C1476" s="39" t="s">
        <v>1044</v>
      </c>
      <c r="D1476" s="125" t="str">
        <f>VLOOKUP(C1476,Locations!$G$4:$H$222,2,false)</f>
        <v>00129 Azurine Cave Renovated</v>
      </c>
      <c r="E1476" s="125"/>
      <c r="F1476" s="38" t="s">
        <v>24</v>
      </c>
    </row>
    <row r="1477">
      <c r="A1477" s="38" t="s">
        <v>603</v>
      </c>
      <c r="B1477" s="38" t="s">
        <v>44</v>
      </c>
      <c r="C1477" s="39" t="s">
        <v>1044</v>
      </c>
      <c r="D1477" s="125" t="str">
        <f>VLOOKUP(C1477,Locations!$G$4:$H$222,2,false)</f>
        <v>00129 Azurine Cave Renovated</v>
      </c>
      <c r="E1477" s="125"/>
      <c r="F1477" s="38" t="s">
        <v>24</v>
      </c>
    </row>
    <row r="1478">
      <c r="A1478" s="38" t="s">
        <v>979</v>
      </c>
      <c r="B1478" s="38" t="s">
        <v>44</v>
      </c>
      <c r="C1478" s="39" t="s">
        <v>1044</v>
      </c>
      <c r="D1478" s="125" t="str">
        <f>VLOOKUP(C1478,Locations!$G$4:$H$222,2,false)</f>
        <v>00129 Azurine Cave Renovated</v>
      </c>
      <c r="E1478" s="125"/>
      <c r="F1478" s="38" t="s">
        <v>24</v>
      </c>
    </row>
    <row r="1479">
      <c r="A1479" s="38" t="s">
        <v>966</v>
      </c>
      <c r="B1479" s="38" t="s">
        <v>44</v>
      </c>
      <c r="C1479" s="39" t="s">
        <v>1044</v>
      </c>
      <c r="D1479" s="125" t="str">
        <f>VLOOKUP(C1479,Locations!$G$4:$H$222,2,false)</f>
        <v>00129 Azurine Cave Renovated</v>
      </c>
      <c r="E1479" s="125"/>
      <c r="F1479" s="38" t="s">
        <v>24</v>
      </c>
    </row>
    <row r="1480">
      <c r="A1480" s="38" t="s">
        <v>977</v>
      </c>
      <c r="B1480" s="38" t="s">
        <v>44</v>
      </c>
      <c r="C1480" s="39" t="s">
        <v>1044</v>
      </c>
      <c r="D1480" s="125" t="str">
        <f>VLOOKUP(C1480,Locations!$G$4:$H$222,2,false)</f>
        <v>00129 Azurine Cave Renovated</v>
      </c>
      <c r="E1480" s="125"/>
      <c r="F1480" s="38" t="s">
        <v>24</v>
      </c>
    </row>
    <row r="1481">
      <c r="A1481" s="38" t="s">
        <v>280</v>
      </c>
      <c r="B1481" s="38" t="s">
        <v>44</v>
      </c>
      <c r="C1481" s="39" t="s">
        <v>1044</v>
      </c>
      <c r="D1481" s="125" t="str">
        <f>VLOOKUP(C1481,Locations!$G$4:$H$222,2,false)</f>
        <v>00129 Azurine Cave Renovated</v>
      </c>
      <c r="E1481" s="125"/>
      <c r="F1481" s="38" t="s">
        <v>24</v>
      </c>
    </row>
    <row r="1482">
      <c r="A1482" s="38" t="s">
        <v>577</v>
      </c>
      <c r="B1482" s="25" t="s">
        <v>158</v>
      </c>
      <c r="C1482" s="39" t="s">
        <v>1044</v>
      </c>
      <c r="D1482" s="125" t="str">
        <f>VLOOKUP(C1482,Locations!$G$4:$H$222,2,false)</f>
        <v>00129 Azurine Cave Renovated</v>
      </c>
      <c r="E1482" s="125"/>
      <c r="F1482" s="38" t="s">
        <v>24</v>
      </c>
    </row>
    <row r="1483">
      <c r="A1483" s="38" t="s">
        <v>481</v>
      </c>
      <c r="B1483" s="25" t="s">
        <v>600</v>
      </c>
      <c r="C1483" s="39" t="s">
        <v>1044</v>
      </c>
      <c r="D1483" s="125" t="str">
        <f>VLOOKUP(C1483,Locations!$G$4:$H$222,2,false)</f>
        <v>00129 Azurine Cave Renovated</v>
      </c>
      <c r="E1483" s="125"/>
      <c r="F1483" s="38" t="s">
        <v>24</v>
      </c>
    </row>
    <row r="1484">
      <c r="A1484" s="38" t="s">
        <v>532</v>
      </c>
      <c r="B1484" s="25" t="s">
        <v>600</v>
      </c>
      <c r="C1484" s="39" t="s">
        <v>1044</v>
      </c>
      <c r="D1484" s="125" t="str">
        <f>VLOOKUP(C1484,Locations!$G$4:$H$222,2,false)</f>
        <v>00129 Azurine Cave Renovated</v>
      </c>
      <c r="E1484" s="125"/>
      <c r="F1484" s="38" t="s">
        <v>24</v>
      </c>
    </row>
    <row r="1485">
      <c r="A1485" s="38" t="s">
        <v>266</v>
      </c>
      <c r="B1485" s="25" t="s">
        <v>600</v>
      </c>
      <c r="C1485" s="39" t="s">
        <v>1044</v>
      </c>
      <c r="D1485" s="125" t="str">
        <f>VLOOKUP(C1485,Locations!$G$4:$H$222,2,false)</f>
        <v>00129 Azurine Cave Renovated</v>
      </c>
      <c r="E1485" s="125"/>
      <c r="F1485" s="38" t="s">
        <v>24</v>
      </c>
    </row>
    <row r="1486">
      <c r="A1486" s="38" t="s">
        <v>973</v>
      </c>
      <c r="B1486" s="25" t="s">
        <v>938</v>
      </c>
      <c r="C1486" s="39" t="s">
        <v>1044</v>
      </c>
      <c r="D1486" s="125" t="str">
        <f>VLOOKUP(C1486,Locations!$G$4:$H$222,2,false)</f>
        <v>00129 Azurine Cave Renovated</v>
      </c>
      <c r="E1486" s="125"/>
      <c r="F1486" s="38" t="s">
        <v>24</v>
      </c>
    </row>
    <row r="1487">
      <c r="A1487" s="38" t="s">
        <v>324</v>
      </c>
      <c r="B1487" s="25" t="s">
        <v>938</v>
      </c>
      <c r="C1487" s="39" t="s">
        <v>1044</v>
      </c>
      <c r="D1487" s="125" t="str">
        <f>VLOOKUP(C1487,Locations!$G$4:$H$222,2,false)</f>
        <v>00129 Azurine Cave Renovated</v>
      </c>
      <c r="E1487" s="125"/>
      <c r="F1487" s="38" t="s">
        <v>24</v>
      </c>
    </row>
    <row r="1488">
      <c r="A1488" s="38" t="s">
        <v>972</v>
      </c>
      <c r="B1488" s="25" t="s">
        <v>938</v>
      </c>
      <c r="C1488" s="39" t="s">
        <v>1044</v>
      </c>
      <c r="D1488" s="125" t="str">
        <f>VLOOKUP(C1488,Locations!$G$4:$H$222,2,false)</f>
        <v>00129 Azurine Cave Renovated</v>
      </c>
      <c r="E1488" s="125"/>
      <c r="F1488" s="38" t="s">
        <v>24</v>
      </c>
    </row>
    <row r="1489">
      <c r="A1489" s="38" t="s">
        <v>948</v>
      </c>
      <c r="B1489" s="25" t="s">
        <v>938</v>
      </c>
      <c r="C1489" s="39" t="s">
        <v>1044</v>
      </c>
      <c r="D1489" s="125" t="str">
        <f>VLOOKUP(C1489,Locations!$G$4:$H$222,2,false)</f>
        <v>00129 Azurine Cave Renovated</v>
      </c>
      <c r="E1489" s="125"/>
      <c r="F1489" s="38" t="s">
        <v>24</v>
      </c>
    </row>
    <row r="1490">
      <c r="A1490" s="38" t="s">
        <v>974</v>
      </c>
      <c r="B1490" s="25" t="s">
        <v>938</v>
      </c>
      <c r="C1490" s="39" t="s">
        <v>1044</v>
      </c>
      <c r="D1490" s="125" t="str">
        <f>VLOOKUP(C1490,Locations!$G$4:$H$222,2,false)</f>
        <v>00129 Azurine Cave Renovated</v>
      </c>
      <c r="E1490" s="125"/>
      <c r="F1490" s="38" t="s">
        <v>24</v>
      </c>
    </row>
    <row r="1491">
      <c r="A1491" s="38" t="s">
        <v>577</v>
      </c>
      <c r="B1491" s="38" t="s">
        <v>96</v>
      </c>
      <c r="C1491" s="25" t="s">
        <v>5868</v>
      </c>
      <c r="D1491" s="125" t="str">
        <f>VLOOKUP(C1491,Locations!$G$4:$H$222,2,false)</f>
        <v>#N/A</v>
      </c>
      <c r="E1491" s="125"/>
      <c r="F1491" s="38" t="s">
        <v>24</v>
      </c>
    </row>
    <row r="1492">
      <c r="A1492" s="38" t="s">
        <v>387</v>
      </c>
      <c r="B1492" s="38" t="s">
        <v>96</v>
      </c>
      <c r="C1492" s="25" t="s">
        <v>5868</v>
      </c>
      <c r="D1492" s="125" t="str">
        <f>VLOOKUP(C1492,Locations!$G$4:$H$222,2,false)</f>
        <v>#N/A</v>
      </c>
      <c r="E1492" s="125"/>
      <c r="F1492" s="38" t="s">
        <v>24</v>
      </c>
    </row>
    <row r="1493">
      <c r="A1493" s="38" t="s">
        <v>579</v>
      </c>
      <c r="B1493" s="38" t="s">
        <v>96</v>
      </c>
      <c r="C1493" s="25" t="s">
        <v>5868</v>
      </c>
      <c r="D1493" s="125" t="str">
        <f>VLOOKUP(C1493,Locations!$G$4:$H$222,2,false)</f>
        <v>#N/A</v>
      </c>
      <c r="E1493" s="125"/>
      <c r="F1493" s="38" t="s">
        <v>24</v>
      </c>
    </row>
    <row r="1494">
      <c r="A1494" s="38" t="s">
        <v>646</v>
      </c>
      <c r="B1494" s="38" t="s">
        <v>96</v>
      </c>
      <c r="C1494" s="25" t="s">
        <v>5868</v>
      </c>
      <c r="D1494" s="125" t="str">
        <f>VLOOKUP(C1494,Locations!$G$4:$H$222,2,false)</f>
        <v>#N/A</v>
      </c>
      <c r="E1494" s="125"/>
      <c r="F1494" s="38" t="s">
        <v>24</v>
      </c>
    </row>
    <row r="1495">
      <c r="A1495" s="38" t="s">
        <v>608</v>
      </c>
      <c r="B1495" s="38" t="s">
        <v>96</v>
      </c>
      <c r="C1495" s="25" t="s">
        <v>5868</v>
      </c>
      <c r="D1495" s="125" t="str">
        <f>VLOOKUP(C1495,Locations!$G$4:$H$222,2,false)</f>
        <v>#N/A</v>
      </c>
      <c r="E1495" s="125"/>
      <c r="F1495" s="38" t="s">
        <v>24</v>
      </c>
    </row>
    <row r="1496">
      <c r="A1496" s="38" t="s">
        <v>576</v>
      </c>
      <c r="B1496" s="38" t="s">
        <v>96</v>
      </c>
      <c r="C1496" s="25" t="s">
        <v>5868</v>
      </c>
      <c r="D1496" s="125" t="str">
        <f>VLOOKUP(C1496,Locations!$G$4:$H$222,2,false)</f>
        <v>#N/A</v>
      </c>
      <c r="E1496" s="125"/>
      <c r="F1496" s="38" t="s">
        <v>24</v>
      </c>
    </row>
    <row r="1497">
      <c r="A1497" s="38" t="s">
        <v>680</v>
      </c>
      <c r="B1497" s="38" t="s">
        <v>96</v>
      </c>
      <c r="C1497" s="25" t="s">
        <v>5868</v>
      </c>
      <c r="D1497" s="125" t="str">
        <f>VLOOKUP(C1497,Locations!$G$4:$H$222,2,false)</f>
        <v>#N/A</v>
      </c>
      <c r="E1497" s="125"/>
      <c r="F1497" s="38" t="s">
        <v>24</v>
      </c>
    </row>
    <row r="1498">
      <c r="A1498" s="38" t="s">
        <v>679</v>
      </c>
      <c r="B1498" s="38" t="s">
        <v>96</v>
      </c>
      <c r="C1498" s="25" t="s">
        <v>5868</v>
      </c>
      <c r="D1498" s="125" t="str">
        <f>VLOOKUP(C1498,Locations!$G$4:$H$222,2,false)</f>
        <v>#N/A</v>
      </c>
      <c r="E1498" s="125"/>
      <c r="F1498" s="38" t="s">
        <v>24</v>
      </c>
    </row>
    <row r="1499">
      <c r="A1499" s="38" t="s">
        <v>268</v>
      </c>
      <c r="B1499" s="38" t="s">
        <v>165</v>
      </c>
      <c r="C1499" s="39" t="s">
        <v>1027</v>
      </c>
      <c r="D1499" s="125" t="str">
        <f>VLOOKUP(C1499,Locations!$G$4:$H$222,2,false)</f>
        <v>00125 Coral Ward Renovated</v>
      </c>
      <c r="E1499" s="125"/>
      <c r="F1499" s="38" t="s">
        <v>24</v>
      </c>
    </row>
    <row r="1500">
      <c r="A1500" s="38" t="s">
        <v>388</v>
      </c>
      <c r="B1500" s="38" t="s">
        <v>165</v>
      </c>
      <c r="C1500" s="39" t="s">
        <v>1027</v>
      </c>
      <c r="D1500" s="125" t="str">
        <f>VLOOKUP(C1500,Locations!$G$4:$H$222,2,false)</f>
        <v>00125 Coral Ward Renovated</v>
      </c>
      <c r="E1500" s="125"/>
      <c r="F1500" s="38" t="s">
        <v>24</v>
      </c>
    </row>
    <row r="1501">
      <c r="A1501" s="38" t="s">
        <v>543</v>
      </c>
      <c r="B1501" s="38" t="s">
        <v>165</v>
      </c>
      <c r="C1501" s="39" t="s">
        <v>1027</v>
      </c>
      <c r="D1501" s="125" t="str">
        <f>VLOOKUP(C1501,Locations!$G$4:$H$222,2,false)</f>
        <v>00125 Coral Ward Renovated</v>
      </c>
      <c r="E1501" s="125"/>
      <c r="F1501" s="38" t="s">
        <v>24</v>
      </c>
    </row>
    <row r="1502">
      <c r="A1502" s="38" t="s">
        <v>537</v>
      </c>
      <c r="B1502" s="38" t="s">
        <v>165</v>
      </c>
      <c r="C1502" s="39" t="s">
        <v>1027</v>
      </c>
      <c r="D1502" s="125" t="str">
        <f>VLOOKUP(C1502,Locations!$G$4:$H$222,2,false)</f>
        <v>00125 Coral Ward Renovated</v>
      </c>
      <c r="E1502" s="125"/>
      <c r="F1502" s="38" t="s">
        <v>24</v>
      </c>
    </row>
    <row r="1503">
      <c r="A1503" s="38" t="s">
        <v>1036</v>
      </c>
      <c r="B1503" s="38" t="s">
        <v>165</v>
      </c>
      <c r="C1503" s="39" t="s">
        <v>1027</v>
      </c>
      <c r="D1503" s="125" t="str">
        <f>VLOOKUP(C1503,Locations!$G$4:$H$222,2,false)</f>
        <v>00125 Coral Ward Renovated</v>
      </c>
      <c r="E1503" s="125"/>
      <c r="F1503" s="38" t="s">
        <v>24</v>
      </c>
    </row>
    <row r="1504">
      <c r="A1504" s="38" t="s">
        <v>269</v>
      </c>
      <c r="B1504" s="38" t="s">
        <v>165</v>
      </c>
      <c r="C1504" s="39" t="s">
        <v>1027</v>
      </c>
      <c r="D1504" s="125" t="str">
        <f>VLOOKUP(C1504,Locations!$G$4:$H$222,2,false)</f>
        <v>00125 Coral Ward Renovated</v>
      </c>
      <c r="E1504" s="125"/>
      <c r="F1504" s="38" t="s">
        <v>24</v>
      </c>
    </row>
    <row r="1505">
      <c r="A1505" s="38" t="s">
        <v>318</v>
      </c>
      <c r="B1505" s="38" t="s">
        <v>165</v>
      </c>
      <c r="C1505" s="39" t="s">
        <v>1027</v>
      </c>
      <c r="D1505" s="125" t="str">
        <f>VLOOKUP(C1505,Locations!$G$4:$H$222,2,false)</f>
        <v>00125 Coral Ward Renovated</v>
      </c>
      <c r="E1505" s="125"/>
      <c r="F1505" s="38" t="s">
        <v>24</v>
      </c>
    </row>
    <row r="1506">
      <c r="A1506" s="38" t="s">
        <v>406</v>
      </c>
      <c r="B1506" s="38" t="s">
        <v>165</v>
      </c>
      <c r="C1506" s="39" t="s">
        <v>1027</v>
      </c>
      <c r="D1506" s="125" t="str">
        <f>VLOOKUP(C1506,Locations!$G$4:$H$222,2,false)</f>
        <v>00125 Coral Ward Renovated</v>
      </c>
      <c r="E1506" s="125"/>
      <c r="F1506" s="38" t="s">
        <v>24</v>
      </c>
    </row>
    <row r="1507">
      <c r="A1507" s="38" t="s">
        <v>1035</v>
      </c>
      <c r="B1507" s="38" t="s">
        <v>165</v>
      </c>
      <c r="C1507" s="39" t="s">
        <v>1027</v>
      </c>
      <c r="D1507" s="125" t="str">
        <f>VLOOKUP(C1507,Locations!$G$4:$H$222,2,false)</f>
        <v>00125 Coral Ward Renovated</v>
      </c>
      <c r="E1507" s="125"/>
      <c r="F1507" s="38" t="s">
        <v>24</v>
      </c>
    </row>
    <row r="1508">
      <c r="A1508" s="38" t="s">
        <v>268</v>
      </c>
      <c r="B1508" s="38" t="s">
        <v>165</v>
      </c>
      <c r="C1508" s="39" t="s">
        <v>1034</v>
      </c>
      <c r="D1508" s="125" t="str">
        <f>VLOOKUP(C1508,Locations!$G$4:$H$222,2,false)</f>
        <v>00126 Coral Lighthouse Renovated</v>
      </c>
      <c r="E1508" s="125"/>
      <c r="F1508" s="38" t="s">
        <v>24</v>
      </c>
    </row>
    <row r="1509">
      <c r="A1509" s="38" t="s">
        <v>388</v>
      </c>
      <c r="B1509" s="38" t="s">
        <v>165</v>
      </c>
      <c r="C1509" s="39" t="s">
        <v>1034</v>
      </c>
      <c r="D1509" s="125" t="str">
        <f>VLOOKUP(C1509,Locations!$G$4:$H$222,2,false)</f>
        <v>00126 Coral Lighthouse Renovated</v>
      </c>
      <c r="E1509" s="125"/>
      <c r="F1509" s="38" t="s">
        <v>24</v>
      </c>
    </row>
    <row r="1510">
      <c r="A1510" s="38" t="s">
        <v>543</v>
      </c>
      <c r="B1510" s="38" t="s">
        <v>165</v>
      </c>
      <c r="C1510" s="39" t="s">
        <v>1034</v>
      </c>
      <c r="D1510" s="125" t="str">
        <f>VLOOKUP(C1510,Locations!$G$4:$H$222,2,false)</f>
        <v>00126 Coral Lighthouse Renovated</v>
      </c>
      <c r="E1510" s="125"/>
      <c r="F1510" s="38" t="s">
        <v>24</v>
      </c>
    </row>
    <row r="1511">
      <c r="A1511" s="38" t="s">
        <v>537</v>
      </c>
      <c r="B1511" s="38" t="s">
        <v>165</v>
      </c>
      <c r="C1511" s="39" t="s">
        <v>1034</v>
      </c>
      <c r="D1511" s="125" t="str">
        <f>VLOOKUP(C1511,Locations!$G$4:$H$222,2,false)</f>
        <v>00126 Coral Lighthouse Renovated</v>
      </c>
      <c r="E1511" s="125"/>
      <c r="F1511" s="38" t="s">
        <v>24</v>
      </c>
    </row>
    <row r="1512">
      <c r="A1512" s="38" t="s">
        <v>1036</v>
      </c>
      <c r="B1512" s="38" t="s">
        <v>165</v>
      </c>
      <c r="C1512" s="39" t="s">
        <v>1034</v>
      </c>
      <c r="D1512" s="125" t="str">
        <f>VLOOKUP(C1512,Locations!$G$4:$H$222,2,false)</f>
        <v>00126 Coral Lighthouse Renovated</v>
      </c>
      <c r="E1512" s="125"/>
      <c r="F1512" s="38" t="s">
        <v>24</v>
      </c>
    </row>
    <row r="1513">
      <c r="A1513" s="38" t="s">
        <v>269</v>
      </c>
      <c r="B1513" s="38" t="s">
        <v>165</v>
      </c>
      <c r="C1513" s="39" t="s">
        <v>1034</v>
      </c>
      <c r="D1513" s="125" t="str">
        <f>VLOOKUP(C1513,Locations!$G$4:$H$222,2,false)</f>
        <v>00126 Coral Lighthouse Renovated</v>
      </c>
      <c r="E1513" s="125"/>
      <c r="F1513" s="38" t="s">
        <v>24</v>
      </c>
    </row>
    <row r="1514">
      <c r="A1514" s="38" t="s">
        <v>318</v>
      </c>
      <c r="B1514" s="38" t="s">
        <v>165</v>
      </c>
      <c r="C1514" s="39" t="s">
        <v>1034</v>
      </c>
      <c r="D1514" s="125" t="str">
        <f>VLOOKUP(C1514,Locations!$G$4:$H$222,2,false)</f>
        <v>00126 Coral Lighthouse Renovated</v>
      </c>
      <c r="E1514" s="125"/>
      <c r="F1514" s="38" t="s">
        <v>24</v>
      </c>
    </row>
    <row r="1515">
      <c r="A1515" s="38" t="s">
        <v>406</v>
      </c>
      <c r="B1515" s="38" t="s">
        <v>165</v>
      </c>
      <c r="C1515" s="39" t="s">
        <v>1034</v>
      </c>
      <c r="D1515" s="125" t="str">
        <f>VLOOKUP(C1515,Locations!$G$4:$H$222,2,false)</f>
        <v>00126 Coral Lighthouse Renovated</v>
      </c>
      <c r="E1515" s="125"/>
      <c r="F1515" s="38" t="s">
        <v>24</v>
      </c>
    </row>
    <row r="1516">
      <c r="A1516" s="38" t="s">
        <v>1035</v>
      </c>
      <c r="B1516" s="38" t="s">
        <v>165</v>
      </c>
      <c r="C1516" s="39" t="s">
        <v>1034</v>
      </c>
      <c r="D1516" s="125" t="str">
        <f>VLOOKUP(C1516,Locations!$G$4:$H$222,2,false)</f>
        <v>00126 Coral Lighthouse Renovated</v>
      </c>
      <c r="E1516" s="125"/>
      <c r="F1516" s="38" t="s">
        <v>24</v>
      </c>
    </row>
    <row r="1517">
      <c r="A1517" s="38" t="s">
        <v>373</v>
      </c>
      <c r="B1517" s="38" t="s">
        <v>165</v>
      </c>
      <c r="C1517" s="25" t="s">
        <v>5886</v>
      </c>
      <c r="D1517" s="125" t="str">
        <f>VLOOKUP(C1517,Locations!$G$4:$H$222,2,false)</f>
        <v>#N/A</v>
      </c>
      <c r="E1517" s="125"/>
      <c r="F1517" s="38" t="s">
        <v>24</v>
      </c>
    </row>
    <row r="1518">
      <c r="A1518" s="38" t="s">
        <v>705</v>
      </c>
      <c r="B1518" s="38" t="s">
        <v>165</v>
      </c>
      <c r="C1518" s="25" t="s">
        <v>5886</v>
      </c>
      <c r="D1518" s="125" t="str">
        <f>VLOOKUP(C1518,Locations!$G$4:$H$222,2,false)</f>
        <v>#N/A</v>
      </c>
      <c r="E1518" s="125"/>
      <c r="F1518" s="38" t="s">
        <v>24</v>
      </c>
    </row>
    <row r="1519">
      <c r="A1519" s="38" t="s">
        <v>1069</v>
      </c>
      <c r="B1519" s="38" t="s">
        <v>165</v>
      </c>
      <c r="C1519" s="25" t="s">
        <v>5886</v>
      </c>
      <c r="D1519" s="125" t="str">
        <f>VLOOKUP(C1519,Locations!$G$4:$H$222,2,false)</f>
        <v>#N/A</v>
      </c>
      <c r="E1519" s="125"/>
      <c r="F1519" s="38" t="s">
        <v>24</v>
      </c>
    </row>
    <row r="1520">
      <c r="A1520" s="38" t="s">
        <v>1121</v>
      </c>
      <c r="B1520" s="38" t="s">
        <v>165</v>
      </c>
      <c r="C1520" s="25" t="s">
        <v>5886</v>
      </c>
      <c r="D1520" s="125" t="str">
        <f>VLOOKUP(C1520,Locations!$G$4:$H$222,2,false)</f>
        <v>#N/A</v>
      </c>
      <c r="E1520" s="125"/>
      <c r="F1520" s="38" t="s">
        <v>24</v>
      </c>
    </row>
    <row r="1521">
      <c r="A1521" s="38" t="s">
        <v>184</v>
      </c>
      <c r="B1521" s="38" t="s">
        <v>165</v>
      </c>
      <c r="C1521" s="39" t="s">
        <v>1063</v>
      </c>
      <c r="D1521" s="125" t="str">
        <f>VLOOKUP(C1521,Locations!$G$4:$H$222,2,false)</f>
        <v>00155 Underground Railnet Renovated</v>
      </c>
      <c r="E1521" s="125"/>
      <c r="F1521" s="38" t="s">
        <v>24</v>
      </c>
    </row>
    <row r="1522">
      <c r="A1522" s="38" t="s">
        <v>187</v>
      </c>
      <c r="B1522" s="38" t="s">
        <v>165</v>
      </c>
      <c r="C1522" s="39" t="s">
        <v>1063</v>
      </c>
      <c r="D1522" s="125" t="str">
        <f>VLOOKUP(C1522,Locations!$G$4:$H$222,2,false)</f>
        <v>00155 Underground Railnet Renovated</v>
      </c>
      <c r="E1522" s="125"/>
      <c r="F1522" s="38" t="s">
        <v>24</v>
      </c>
    </row>
    <row r="1523">
      <c r="A1523" s="38" t="s">
        <v>146</v>
      </c>
      <c r="B1523" s="38" t="s">
        <v>165</v>
      </c>
      <c r="C1523" s="39" t="s">
        <v>1063</v>
      </c>
      <c r="D1523" s="125" t="str">
        <f>VLOOKUP(C1523,Locations!$G$4:$H$222,2,false)</f>
        <v>00155 Underground Railnet Renovated</v>
      </c>
      <c r="E1523" s="125"/>
      <c r="F1523" s="38" t="s">
        <v>24</v>
      </c>
    </row>
    <row r="1524">
      <c r="A1524" s="38" t="s">
        <v>197</v>
      </c>
      <c r="B1524" s="38" t="s">
        <v>165</v>
      </c>
      <c r="C1524" s="39" t="s">
        <v>1063</v>
      </c>
      <c r="D1524" s="125" t="str">
        <f>VLOOKUP(C1524,Locations!$G$4:$H$222,2,false)</f>
        <v>00155 Underground Railnet Renovated</v>
      </c>
      <c r="E1524" s="125"/>
      <c r="F1524" s="38" t="s">
        <v>24</v>
      </c>
    </row>
    <row r="1525">
      <c r="A1525" s="38" t="s">
        <v>442</v>
      </c>
      <c r="B1525" s="38" t="s">
        <v>165</v>
      </c>
      <c r="C1525" s="39" t="s">
        <v>1063</v>
      </c>
      <c r="D1525" s="125" t="str">
        <f>VLOOKUP(C1525,Locations!$G$4:$H$222,2,false)</f>
        <v>00155 Underground Railnet Renovated</v>
      </c>
      <c r="E1525" s="125"/>
      <c r="F1525" s="38" t="s">
        <v>24</v>
      </c>
    </row>
    <row r="1526">
      <c r="A1526" s="38" t="s">
        <v>444</v>
      </c>
      <c r="B1526" s="38" t="s">
        <v>165</v>
      </c>
      <c r="C1526" s="39" t="s">
        <v>1063</v>
      </c>
      <c r="D1526" s="125" t="str">
        <f>VLOOKUP(C1526,Locations!$G$4:$H$222,2,false)</f>
        <v>00155 Underground Railnet Renovated</v>
      </c>
      <c r="E1526" s="125"/>
      <c r="F1526" s="38" t="s">
        <v>24</v>
      </c>
    </row>
    <row r="1527">
      <c r="A1527" s="38" t="s">
        <v>456</v>
      </c>
      <c r="B1527" s="38" t="s">
        <v>165</v>
      </c>
      <c r="C1527" s="39" t="s">
        <v>1063</v>
      </c>
      <c r="D1527" s="125" t="str">
        <f>VLOOKUP(C1527,Locations!$G$4:$H$222,2,false)</f>
        <v>00155 Underground Railnet Renovated</v>
      </c>
      <c r="E1527" s="125"/>
      <c r="F1527" s="38" t="s">
        <v>24</v>
      </c>
    </row>
    <row r="1528">
      <c r="A1528" s="38" t="s">
        <v>458</v>
      </c>
      <c r="B1528" s="38" t="s">
        <v>165</v>
      </c>
      <c r="C1528" s="39" t="s">
        <v>1063</v>
      </c>
      <c r="D1528" s="125" t="str">
        <f>VLOOKUP(C1528,Locations!$G$4:$H$222,2,false)</f>
        <v>00155 Underground Railnet Renovated</v>
      </c>
      <c r="E1528" s="125"/>
      <c r="F1528" s="38" t="s">
        <v>24</v>
      </c>
    </row>
    <row r="1529">
      <c r="A1529" s="38" t="s">
        <v>455</v>
      </c>
      <c r="B1529" s="38" t="s">
        <v>165</v>
      </c>
      <c r="C1529" s="39" t="s">
        <v>1063</v>
      </c>
      <c r="D1529" s="125" t="str">
        <f>VLOOKUP(C1529,Locations!$G$4:$H$222,2,false)</f>
        <v>00155 Underground Railnet Renovated</v>
      </c>
      <c r="E1529" s="125"/>
      <c r="F1529" s="38" t="s">
        <v>24</v>
      </c>
    </row>
    <row r="1530">
      <c r="A1530" s="38" t="s">
        <v>823</v>
      </c>
      <c r="B1530" s="38" t="s">
        <v>165</v>
      </c>
      <c r="C1530" s="39" t="s">
        <v>1099</v>
      </c>
      <c r="D1530" s="125" t="str">
        <f>VLOOKUP(C1530,Locations!$G$4:$H$222,2,false)</f>
        <v>00170 Teknite Cave</v>
      </c>
      <c r="E1530" s="125" t="s">
        <v>1101</v>
      </c>
      <c r="F1530" s="38" t="s">
        <v>24</v>
      </c>
    </row>
    <row r="1531">
      <c r="A1531" s="38" t="s">
        <v>129</v>
      </c>
      <c r="B1531" s="38" t="s">
        <v>165</v>
      </c>
      <c r="C1531" s="39" t="s">
        <v>1099</v>
      </c>
      <c r="D1531" s="125" t="str">
        <f>VLOOKUP(C1531,Locations!$G$4:$H$222,2,false)</f>
        <v>00170 Teknite Cave</v>
      </c>
      <c r="E1531" s="125" t="s">
        <v>1101</v>
      </c>
      <c r="F1531" s="38" t="s">
        <v>24</v>
      </c>
    </row>
    <row r="1532">
      <c r="A1532" s="38" t="s">
        <v>355</v>
      </c>
      <c r="B1532" s="38" t="s">
        <v>165</v>
      </c>
      <c r="C1532" s="39" t="s">
        <v>1099</v>
      </c>
      <c r="D1532" s="125" t="str">
        <f>VLOOKUP(C1532,Locations!$G$4:$H$222,2,false)</f>
        <v>00170 Teknite Cave</v>
      </c>
      <c r="E1532" s="125" t="s">
        <v>1100</v>
      </c>
      <c r="F1532" s="38" t="s">
        <v>24</v>
      </c>
    </row>
    <row r="1533">
      <c r="A1533" s="38" t="s">
        <v>702</v>
      </c>
      <c r="B1533" s="38" t="s">
        <v>165</v>
      </c>
      <c r="C1533" s="39" t="s">
        <v>1099</v>
      </c>
      <c r="D1533" s="125" t="str">
        <f>VLOOKUP(C1533,Locations!$G$4:$H$222,2,false)</f>
        <v>00170 Teknite Cave</v>
      </c>
      <c r="E1533" s="125" t="s">
        <v>1101</v>
      </c>
      <c r="F1533" s="38" t="s">
        <v>24</v>
      </c>
    </row>
    <row r="1534">
      <c r="A1534" s="38" t="s">
        <v>1064</v>
      </c>
      <c r="B1534" s="38" t="s">
        <v>165</v>
      </c>
      <c r="C1534" s="39" t="s">
        <v>1099</v>
      </c>
      <c r="D1534" s="125" t="str">
        <f>VLOOKUP(C1534,Locations!$G$4:$H$222,2,false)</f>
        <v>00170 Teknite Cave</v>
      </c>
      <c r="E1534" s="125" t="s">
        <v>1101</v>
      </c>
      <c r="F1534" s="38" t="s">
        <v>24</v>
      </c>
    </row>
    <row r="1535">
      <c r="A1535" s="38" t="s">
        <v>701</v>
      </c>
      <c r="B1535" s="38" t="s">
        <v>165</v>
      </c>
      <c r="C1535" s="39" t="s">
        <v>1099</v>
      </c>
      <c r="D1535" s="125" t="str">
        <f>VLOOKUP(C1535,Locations!$G$4:$H$222,2,false)</f>
        <v>00170 Teknite Cave</v>
      </c>
      <c r="E1535" s="125" t="s">
        <v>1101</v>
      </c>
      <c r="F1535" s="38" t="s">
        <v>24</v>
      </c>
    </row>
    <row r="1536">
      <c r="A1536" s="38" t="s">
        <v>561</v>
      </c>
      <c r="B1536" s="38" t="s">
        <v>165</v>
      </c>
      <c r="C1536" s="39" t="s">
        <v>1099</v>
      </c>
      <c r="D1536" s="125" t="str">
        <f>VLOOKUP(C1536,Locations!$G$4:$H$222,2,false)</f>
        <v>00170 Teknite Cave</v>
      </c>
      <c r="E1536" s="125" t="s">
        <v>1101</v>
      </c>
      <c r="F1536" s="38" t="s">
        <v>24</v>
      </c>
    </row>
    <row r="1537">
      <c r="A1537" s="38" t="s">
        <v>563</v>
      </c>
      <c r="B1537" s="38" t="s">
        <v>165</v>
      </c>
      <c r="C1537" s="39" t="s">
        <v>1099</v>
      </c>
      <c r="D1537" s="125" t="str">
        <f>VLOOKUP(C1537,Locations!$G$4:$H$222,2,false)</f>
        <v>00170 Teknite Cave</v>
      </c>
      <c r="E1537" s="125" t="s">
        <v>1101</v>
      </c>
      <c r="F1537" s="38" t="s">
        <v>24</v>
      </c>
    </row>
    <row r="1538">
      <c r="A1538" s="38" t="s">
        <v>704</v>
      </c>
      <c r="B1538" s="38" t="s">
        <v>165</v>
      </c>
      <c r="C1538" s="39" t="s">
        <v>1099</v>
      </c>
      <c r="D1538" s="125" t="str">
        <f>VLOOKUP(C1538,Locations!$G$4:$H$222,2,false)</f>
        <v>00170 Teknite Cave</v>
      </c>
      <c r="E1538" s="125" t="s">
        <v>1101</v>
      </c>
      <c r="F1538" s="38" t="s">
        <v>24</v>
      </c>
    </row>
    <row r="1539">
      <c r="A1539" s="38" t="s">
        <v>1088</v>
      </c>
      <c r="B1539" s="38" t="s">
        <v>165</v>
      </c>
      <c r="C1539" s="39" t="s">
        <v>1099</v>
      </c>
      <c r="D1539" s="125" t="str">
        <f>VLOOKUP(C1539,Locations!$G$4:$H$222,2,false)</f>
        <v>00170 Teknite Cave</v>
      </c>
      <c r="E1539" s="125" t="s">
        <v>1101</v>
      </c>
      <c r="F1539" s="38" t="s">
        <v>24</v>
      </c>
    </row>
    <row r="1540">
      <c r="A1540" s="38" t="s">
        <v>1062</v>
      </c>
      <c r="B1540" s="38" t="s">
        <v>165</v>
      </c>
      <c r="C1540" s="39" t="s">
        <v>1099</v>
      </c>
      <c r="D1540" s="125" t="str">
        <f>VLOOKUP(C1540,Locations!$G$4:$H$222,2,false)</f>
        <v>00170 Teknite Cave</v>
      </c>
      <c r="E1540" s="125" t="s">
        <v>1101</v>
      </c>
      <c r="F1540" s="38" t="s">
        <v>24</v>
      </c>
    </row>
    <row r="1541">
      <c r="A1541" s="38" t="s">
        <v>702</v>
      </c>
      <c r="B1541" s="25" t="s">
        <v>96</v>
      </c>
      <c r="C1541" s="39" t="s">
        <v>1092</v>
      </c>
      <c r="D1541" s="125" t="str">
        <f>VLOOKUP(C1541,Locations!$G$4:$H$222,2,false)</f>
        <v>00169 Teknite Ridge</v>
      </c>
      <c r="E1541" s="125"/>
      <c r="F1541" s="38" t="s">
        <v>24</v>
      </c>
    </row>
    <row r="1542">
      <c r="A1542" s="38" t="s">
        <v>561</v>
      </c>
      <c r="B1542" s="25" t="s">
        <v>96</v>
      </c>
      <c r="C1542" s="39" t="s">
        <v>1092</v>
      </c>
      <c r="D1542" s="125" t="str">
        <f>VLOOKUP(C1542,Locations!$G$4:$H$222,2,false)</f>
        <v>00169 Teknite Ridge</v>
      </c>
      <c r="E1542" s="125"/>
      <c r="F1542" s="38" t="s">
        <v>24</v>
      </c>
    </row>
    <row r="1543">
      <c r="A1543" s="38" t="s">
        <v>563</v>
      </c>
      <c r="B1543" s="25" t="s">
        <v>96</v>
      </c>
      <c r="C1543" s="39" t="s">
        <v>1092</v>
      </c>
      <c r="D1543" s="125" t="str">
        <f>VLOOKUP(C1543,Locations!$G$4:$H$222,2,false)</f>
        <v>00169 Teknite Ridge</v>
      </c>
      <c r="E1543" s="125"/>
      <c r="F1543" s="38" t="s">
        <v>24</v>
      </c>
    </row>
    <row r="1544">
      <c r="A1544" s="38" t="s">
        <v>1098</v>
      </c>
      <c r="B1544" s="25" t="s">
        <v>96</v>
      </c>
      <c r="C1544" s="39" t="s">
        <v>1092</v>
      </c>
      <c r="D1544" s="125" t="str">
        <f>VLOOKUP(C1544,Locations!$G$4:$H$222,2,false)</f>
        <v>00169 Teknite Ridge</v>
      </c>
      <c r="E1544" s="125"/>
      <c r="F1544" s="38" t="s">
        <v>24</v>
      </c>
    </row>
    <row r="1545">
      <c r="A1545" s="38" t="s">
        <v>998</v>
      </c>
      <c r="B1545" s="25" t="s">
        <v>96</v>
      </c>
      <c r="C1545" s="39" t="s">
        <v>1092</v>
      </c>
      <c r="D1545" s="125" t="str">
        <f>VLOOKUP(C1545,Locations!$G$4:$H$222,2,false)</f>
        <v>00169 Teknite Ridge</v>
      </c>
      <c r="E1545" s="125"/>
      <c r="F1545" s="38" t="s">
        <v>97</v>
      </c>
    </row>
    <row r="1546">
      <c r="A1546" s="38" t="s">
        <v>1075</v>
      </c>
      <c r="B1546" s="25" t="s">
        <v>96</v>
      </c>
      <c r="C1546" s="39" t="s">
        <v>1092</v>
      </c>
      <c r="D1546" s="125" t="str">
        <f>VLOOKUP(C1546,Locations!$G$4:$H$222,2,false)</f>
        <v>00169 Teknite Ridge</v>
      </c>
      <c r="E1546" s="125"/>
      <c r="F1546" s="38" t="s">
        <v>24</v>
      </c>
    </row>
    <row r="1547">
      <c r="A1547" s="38" t="s">
        <v>1074</v>
      </c>
      <c r="B1547" s="25" t="s">
        <v>96</v>
      </c>
      <c r="C1547" s="39" t="s">
        <v>1092</v>
      </c>
      <c r="D1547" s="125" t="str">
        <f>VLOOKUP(C1547,Locations!$G$4:$H$222,2,false)</f>
        <v>00169 Teknite Ridge</v>
      </c>
      <c r="E1547" s="125"/>
      <c r="F1547" s="38" t="s">
        <v>24</v>
      </c>
    </row>
    <row r="1548">
      <c r="A1548" s="38" t="s">
        <v>1077</v>
      </c>
      <c r="B1548" s="25" t="s">
        <v>96</v>
      </c>
      <c r="C1548" s="39" t="s">
        <v>1092</v>
      </c>
      <c r="D1548" s="125" t="str">
        <f>VLOOKUP(C1548,Locations!$G$4:$H$222,2,false)</f>
        <v>00169 Teknite Ridge</v>
      </c>
      <c r="E1548" s="125"/>
      <c r="F1548" s="38" t="s">
        <v>24</v>
      </c>
    </row>
    <row r="1549">
      <c r="A1549" s="38" t="s">
        <v>1094</v>
      </c>
      <c r="B1549" s="25" t="s">
        <v>96</v>
      </c>
      <c r="C1549" s="39" t="s">
        <v>1092</v>
      </c>
      <c r="D1549" s="125" t="str">
        <f>VLOOKUP(C1549,Locations!$G$4:$H$222,2,false)</f>
        <v>00169 Teknite Ridge</v>
      </c>
      <c r="E1549" s="125"/>
      <c r="F1549" s="38" t="s">
        <v>97</v>
      </c>
    </row>
    <row r="1550">
      <c r="A1550" s="38" t="s">
        <v>925</v>
      </c>
      <c r="B1550" s="25" t="s">
        <v>96</v>
      </c>
      <c r="C1550" s="39" t="s">
        <v>1092</v>
      </c>
      <c r="D1550" s="125" t="str">
        <f>VLOOKUP(C1550,Locations!$G$4:$H$222,2,false)</f>
        <v>00169 Teknite Ridge</v>
      </c>
      <c r="E1550" s="125"/>
      <c r="F1550" s="38" t="s">
        <v>24</v>
      </c>
    </row>
    <row r="1551">
      <c r="A1551" s="38" t="s">
        <v>704</v>
      </c>
      <c r="B1551" s="25" t="s">
        <v>96</v>
      </c>
      <c r="C1551" s="39" t="s">
        <v>1092</v>
      </c>
      <c r="D1551" s="125" t="str">
        <f>VLOOKUP(C1551,Locations!$G$4:$H$222,2,false)</f>
        <v>00169 Teknite Ridge</v>
      </c>
      <c r="E1551" s="125"/>
      <c r="F1551" s="38" t="s">
        <v>114</v>
      </c>
    </row>
    <row r="1552">
      <c r="A1552" s="38" t="s">
        <v>1096</v>
      </c>
      <c r="B1552" s="25" t="s">
        <v>96</v>
      </c>
      <c r="C1552" s="39" t="s">
        <v>1092</v>
      </c>
      <c r="D1552" s="125" t="str">
        <f>VLOOKUP(C1552,Locations!$G$4:$H$222,2,false)</f>
        <v>00169 Teknite Ridge</v>
      </c>
      <c r="E1552" s="125"/>
      <c r="F1552" s="38" t="s">
        <v>101</v>
      </c>
    </row>
    <row r="1553">
      <c r="A1553" s="38" t="s">
        <v>157</v>
      </c>
      <c r="B1553" s="38" t="s">
        <v>44</v>
      </c>
      <c r="C1553" s="39" t="s">
        <v>1099</v>
      </c>
      <c r="D1553" s="125" t="str">
        <f>VLOOKUP(C1553,Locations!$G$4:$H$222,2,false)</f>
        <v>00170 Teknite Cave</v>
      </c>
      <c r="E1553" s="125" t="s">
        <v>1102</v>
      </c>
      <c r="F1553" s="38" t="s">
        <v>24</v>
      </c>
    </row>
    <row r="1554">
      <c r="A1554" s="38" t="s">
        <v>159</v>
      </c>
      <c r="B1554" s="38" t="s">
        <v>44</v>
      </c>
      <c r="C1554" s="39" t="s">
        <v>1099</v>
      </c>
      <c r="D1554" s="125" t="str">
        <f>VLOOKUP(C1554,Locations!$G$4:$H$222,2,false)</f>
        <v>00170 Teknite Cave</v>
      </c>
      <c r="E1554" s="125" t="s">
        <v>1102</v>
      </c>
      <c r="F1554" s="38" t="s">
        <v>24</v>
      </c>
    </row>
    <row r="1555">
      <c r="A1555" s="38" t="s">
        <v>803</v>
      </c>
      <c r="B1555" s="38" t="s">
        <v>44</v>
      </c>
      <c r="C1555" s="39" t="s">
        <v>1099</v>
      </c>
      <c r="D1555" s="125" t="str">
        <f>VLOOKUP(C1555,Locations!$G$4:$H$222,2,false)</f>
        <v>00170 Teknite Cave</v>
      </c>
      <c r="E1555" s="125" t="s">
        <v>1102</v>
      </c>
      <c r="F1555" s="38" t="s">
        <v>24</v>
      </c>
    </row>
    <row r="1556">
      <c r="A1556" s="38" t="s">
        <v>602</v>
      </c>
      <c r="B1556" s="38" t="s">
        <v>44</v>
      </c>
      <c r="C1556" s="39" t="s">
        <v>1099</v>
      </c>
      <c r="D1556" s="125" t="str">
        <f>VLOOKUP(C1556,Locations!$G$4:$H$222,2,false)</f>
        <v>00170 Teknite Cave</v>
      </c>
      <c r="E1556" s="125" t="s">
        <v>1102</v>
      </c>
      <c r="F1556" s="38" t="s">
        <v>24</v>
      </c>
    </row>
    <row r="1557">
      <c r="A1557" s="38" t="s">
        <v>157</v>
      </c>
      <c r="B1557" s="25" t="s">
        <v>158</v>
      </c>
      <c r="C1557" s="39" t="s">
        <v>1099</v>
      </c>
      <c r="D1557" s="125" t="str">
        <f>VLOOKUP(C1557,Locations!$G$4:$H$222,2,false)</f>
        <v>00170 Teknite Cave</v>
      </c>
      <c r="E1557" s="125" t="s">
        <v>1102</v>
      </c>
      <c r="F1557" s="38" t="s">
        <v>24</v>
      </c>
    </row>
    <row r="1558">
      <c r="A1558" s="38" t="s">
        <v>159</v>
      </c>
      <c r="B1558" s="25" t="s">
        <v>158</v>
      </c>
      <c r="C1558" s="39" t="s">
        <v>1099</v>
      </c>
      <c r="D1558" s="125" t="str">
        <f>VLOOKUP(C1558,Locations!$G$4:$H$222,2,false)</f>
        <v>00170 Teknite Cave</v>
      </c>
      <c r="E1558" s="125" t="s">
        <v>1102</v>
      </c>
      <c r="F1558" s="38" t="s">
        <v>24</v>
      </c>
    </row>
    <row r="1559">
      <c r="A1559" s="38" t="s">
        <v>269</v>
      </c>
      <c r="B1559" s="25" t="s">
        <v>600</v>
      </c>
      <c r="C1559" s="39" t="s">
        <v>1099</v>
      </c>
      <c r="D1559" s="125" t="str">
        <f>VLOOKUP(C1559,Locations!$G$4:$H$222,2,false)</f>
        <v>00170 Teknite Cave</v>
      </c>
      <c r="E1559" s="125" t="s">
        <v>1102</v>
      </c>
      <c r="F1559" s="38" t="s">
        <v>24</v>
      </c>
    </row>
    <row r="1560">
      <c r="A1560" s="38" t="s">
        <v>602</v>
      </c>
      <c r="B1560" s="25" t="s">
        <v>600</v>
      </c>
      <c r="C1560" s="39" t="s">
        <v>1099</v>
      </c>
      <c r="D1560" s="125" t="str">
        <f>VLOOKUP(C1560,Locations!$G$4:$H$222,2,false)</f>
        <v>00170 Teknite Cave</v>
      </c>
      <c r="E1560" s="125" t="s">
        <v>1102</v>
      </c>
      <c r="F1560" s="38" t="s">
        <v>24</v>
      </c>
    </row>
    <row r="1561">
      <c r="A1561" s="38" t="s">
        <v>752</v>
      </c>
      <c r="B1561" s="25" t="s">
        <v>600</v>
      </c>
      <c r="C1561" s="39" t="s">
        <v>1099</v>
      </c>
      <c r="D1561" s="125" t="str">
        <f>VLOOKUP(C1561,Locations!$G$4:$H$222,2,false)</f>
        <v>00170 Teknite Cave</v>
      </c>
      <c r="E1561" s="125" t="s">
        <v>1102</v>
      </c>
      <c r="F1561" s="38" t="s">
        <v>24</v>
      </c>
    </row>
    <row r="1562">
      <c r="A1562" s="38" t="s">
        <v>269</v>
      </c>
      <c r="B1562" s="25" t="s">
        <v>938</v>
      </c>
      <c r="C1562" s="39" t="s">
        <v>1099</v>
      </c>
      <c r="D1562" s="125" t="str">
        <f>VLOOKUP(C1562,Locations!$G$4:$H$222,2,false)</f>
        <v>00170 Teknite Cave</v>
      </c>
      <c r="E1562" s="125" t="s">
        <v>1102</v>
      </c>
      <c r="F1562" s="38" t="s">
        <v>24</v>
      </c>
    </row>
    <row r="1563">
      <c r="A1563" s="38" t="s">
        <v>752</v>
      </c>
      <c r="B1563" s="25" t="s">
        <v>938</v>
      </c>
      <c r="C1563" s="39" t="s">
        <v>1099</v>
      </c>
      <c r="D1563" s="125" t="str">
        <f>VLOOKUP(C1563,Locations!$G$4:$H$222,2,false)</f>
        <v>00170 Teknite Cave</v>
      </c>
      <c r="E1563" s="125" t="s">
        <v>1102</v>
      </c>
      <c r="F1563" s="38" t="s">
        <v>24</v>
      </c>
    </row>
    <row r="1564">
      <c r="A1564" s="38" t="s">
        <v>849</v>
      </c>
      <c r="B1564" s="25" t="s">
        <v>938</v>
      </c>
      <c r="C1564" s="39" t="s">
        <v>1099</v>
      </c>
      <c r="D1564" s="125" t="str">
        <f>VLOOKUP(C1564,Locations!$G$4:$H$222,2,false)</f>
        <v>00170 Teknite Cave</v>
      </c>
      <c r="E1564" s="125" t="s">
        <v>1102</v>
      </c>
      <c r="F1564" s="38" t="s">
        <v>24</v>
      </c>
    </row>
    <row r="1565">
      <c r="A1565" s="38" t="s">
        <v>823</v>
      </c>
      <c r="B1565" s="38" t="s">
        <v>165</v>
      </c>
      <c r="C1565" s="39" t="s">
        <v>1087</v>
      </c>
      <c r="D1565" s="125" t="str">
        <f>VLOOKUP(C1565,Locations!$G$4:$H$222,2,false)</f>
        <v>00167 Sugiline Cave</v>
      </c>
      <c r="E1565" s="125" t="s">
        <v>645</v>
      </c>
      <c r="F1565" s="38" t="s">
        <v>24</v>
      </c>
    </row>
    <row r="1566">
      <c r="A1566" s="38" t="s">
        <v>704</v>
      </c>
      <c r="B1566" s="38" t="s">
        <v>165</v>
      </c>
      <c r="C1566" s="39" t="s">
        <v>1087</v>
      </c>
      <c r="D1566" s="125" t="str">
        <f>VLOOKUP(C1566,Locations!$G$4:$H$222,2,false)</f>
        <v>00167 Sugiline Cave</v>
      </c>
      <c r="E1566" s="125" t="s">
        <v>645</v>
      </c>
      <c r="F1566" s="38" t="s">
        <v>24</v>
      </c>
    </row>
    <row r="1567">
      <c r="A1567" s="38" t="s">
        <v>702</v>
      </c>
      <c r="B1567" s="38" t="s">
        <v>165</v>
      </c>
      <c r="C1567" s="39" t="s">
        <v>1087</v>
      </c>
      <c r="D1567" s="125" t="str">
        <f>VLOOKUP(C1567,Locations!$G$4:$H$222,2,false)</f>
        <v>00167 Sugiline Cave</v>
      </c>
      <c r="E1567" s="125" t="s">
        <v>645</v>
      </c>
      <c r="F1567" s="38" t="s">
        <v>24</v>
      </c>
    </row>
    <row r="1568">
      <c r="A1568" s="38" t="s">
        <v>549</v>
      </c>
      <c r="B1568" s="38" t="s">
        <v>165</v>
      </c>
      <c r="C1568" s="39" t="s">
        <v>1087</v>
      </c>
      <c r="D1568" s="125" t="str">
        <f>VLOOKUP(C1568,Locations!$G$4:$H$222,2,false)</f>
        <v>00167 Sugiline Cave</v>
      </c>
      <c r="E1568" s="125" t="s">
        <v>645</v>
      </c>
      <c r="F1568" s="38" t="s">
        <v>24</v>
      </c>
    </row>
    <row r="1569">
      <c r="A1569" s="38" t="s">
        <v>701</v>
      </c>
      <c r="B1569" s="38" t="s">
        <v>165</v>
      </c>
      <c r="C1569" s="39" t="s">
        <v>1087</v>
      </c>
      <c r="D1569" s="125" t="str">
        <f>VLOOKUP(C1569,Locations!$G$4:$H$222,2,false)</f>
        <v>00167 Sugiline Cave</v>
      </c>
      <c r="E1569" s="125" t="s">
        <v>645</v>
      </c>
      <c r="F1569" s="38" t="s">
        <v>24</v>
      </c>
    </row>
    <row r="1570">
      <c r="A1570" s="38" t="s">
        <v>561</v>
      </c>
      <c r="B1570" s="38" t="s">
        <v>165</v>
      </c>
      <c r="C1570" s="39" t="s">
        <v>1087</v>
      </c>
      <c r="D1570" s="125" t="str">
        <f>VLOOKUP(C1570,Locations!$G$4:$H$222,2,false)</f>
        <v>00167 Sugiline Cave</v>
      </c>
      <c r="E1570" s="125" t="s">
        <v>645</v>
      </c>
      <c r="F1570" s="38" t="s">
        <v>24</v>
      </c>
    </row>
    <row r="1571">
      <c r="A1571" s="38" t="s">
        <v>900</v>
      </c>
      <c r="B1571" s="38" t="s">
        <v>165</v>
      </c>
      <c r="C1571" s="39" t="s">
        <v>1087</v>
      </c>
      <c r="D1571" s="125" t="str">
        <f>VLOOKUP(C1571,Locations!$G$4:$H$222,2,false)</f>
        <v>00167 Sugiline Cave</v>
      </c>
      <c r="E1571" s="125" t="s">
        <v>645</v>
      </c>
      <c r="F1571" s="38" t="s">
        <v>24</v>
      </c>
    </row>
    <row r="1572">
      <c r="A1572" s="38" t="s">
        <v>453</v>
      </c>
      <c r="B1572" s="38" t="s">
        <v>165</v>
      </c>
      <c r="C1572" s="39" t="s">
        <v>1087</v>
      </c>
      <c r="D1572" s="125" t="str">
        <f>VLOOKUP(C1572,Locations!$G$4:$H$222,2,false)</f>
        <v>00167 Sugiline Cave</v>
      </c>
      <c r="E1572" s="125" t="s">
        <v>645</v>
      </c>
      <c r="F1572" s="38" t="s">
        <v>24</v>
      </c>
    </row>
    <row r="1573">
      <c r="A1573" s="38" t="s">
        <v>618</v>
      </c>
      <c r="B1573" s="38" t="s">
        <v>165</v>
      </c>
      <c r="C1573" s="39" t="s">
        <v>1087</v>
      </c>
      <c r="D1573" s="125" t="str">
        <f>VLOOKUP(C1573,Locations!$G$4:$H$222,2,false)</f>
        <v>00167 Sugiline Cave</v>
      </c>
      <c r="E1573" s="125" t="s">
        <v>645</v>
      </c>
      <c r="F1573" s="38" t="s">
        <v>24</v>
      </c>
    </row>
    <row r="1574">
      <c r="A1574" s="38" t="s">
        <v>1076</v>
      </c>
      <c r="B1574" s="38" t="s">
        <v>165</v>
      </c>
      <c r="C1574" s="39" t="s">
        <v>1087</v>
      </c>
      <c r="D1574" s="125" t="str">
        <f>VLOOKUP(C1574,Locations!$G$4:$H$222,2,false)</f>
        <v>00167 Sugiline Cave</v>
      </c>
      <c r="E1574" s="125" t="s">
        <v>645</v>
      </c>
      <c r="F1574" s="38" t="s">
        <v>24</v>
      </c>
    </row>
    <row r="1575">
      <c r="A1575" s="38" t="s">
        <v>1088</v>
      </c>
      <c r="B1575" s="38" t="s">
        <v>165</v>
      </c>
      <c r="C1575" s="39" t="s">
        <v>1087</v>
      </c>
      <c r="D1575" s="125" t="str">
        <f>VLOOKUP(C1575,Locations!$G$4:$H$222,2,false)</f>
        <v>00167 Sugiline Cave</v>
      </c>
      <c r="E1575" s="125" t="s">
        <v>645</v>
      </c>
      <c r="F1575" s="38" t="s">
        <v>24</v>
      </c>
    </row>
    <row r="1576">
      <c r="A1576" s="38" t="s">
        <v>1065</v>
      </c>
      <c r="B1576" s="38" t="s">
        <v>165</v>
      </c>
      <c r="C1576" s="39" t="s">
        <v>1087</v>
      </c>
      <c r="D1576" s="125" t="str">
        <f>VLOOKUP(C1576,Locations!$G$4:$H$222,2,false)</f>
        <v>00167 Sugiline Cave</v>
      </c>
      <c r="E1576" s="125" t="s">
        <v>645</v>
      </c>
      <c r="F1576" s="38" t="s">
        <v>24</v>
      </c>
    </row>
    <row r="1577">
      <c r="A1577" s="38" t="s">
        <v>823</v>
      </c>
      <c r="B1577" s="38" t="s">
        <v>165</v>
      </c>
      <c r="C1577" s="39" t="s">
        <v>1089</v>
      </c>
      <c r="D1577" s="125" t="str">
        <f>VLOOKUP(C1577,Locations!$G$4:$H$222,2,false)</f>
        <v>00168 Sugiline Ruin</v>
      </c>
      <c r="E1577" s="125" t="s">
        <v>645</v>
      </c>
      <c r="F1577" s="38" t="s">
        <v>24</v>
      </c>
    </row>
    <row r="1578">
      <c r="A1578" s="38" t="s">
        <v>704</v>
      </c>
      <c r="B1578" s="38" t="s">
        <v>165</v>
      </c>
      <c r="C1578" s="39" t="s">
        <v>1089</v>
      </c>
      <c r="D1578" s="125" t="str">
        <f>VLOOKUP(C1578,Locations!$G$4:$H$222,2,false)</f>
        <v>00168 Sugiline Ruin</v>
      </c>
      <c r="E1578" s="125" t="s">
        <v>645</v>
      </c>
      <c r="F1578" s="38" t="s">
        <v>24</v>
      </c>
    </row>
    <row r="1579">
      <c r="A1579" s="38" t="s">
        <v>702</v>
      </c>
      <c r="B1579" s="38" t="s">
        <v>165</v>
      </c>
      <c r="C1579" s="39" t="s">
        <v>1089</v>
      </c>
      <c r="D1579" s="125" t="str">
        <f>VLOOKUP(C1579,Locations!$G$4:$H$222,2,false)</f>
        <v>00168 Sugiline Ruin</v>
      </c>
      <c r="E1579" s="125" t="s">
        <v>645</v>
      </c>
      <c r="F1579" s="38" t="s">
        <v>24</v>
      </c>
    </row>
    <row r="1580">
      <c r="A1580" s="38" t="s">
        <v>549</v>
      </c>
      <c r="B1580" s="38" t="s">
        <v>165</v>
      </c>
      <c r="C1580" s="39" t="s">
        <v>1089</v>
      </c>
      <c r="D1580" s="125" t="str">
        <f>VLOOKUP(C1580,Locations!$G$4:$H$222,2,false)</f>
        <v>00168 Sugiline Ruin</v>
      </c>
      <c r="E1580" s="125" t="s">
        <v>645</v>
      </c>
      <c r="F1580" s="38" t="s">
        <v>24</v>
      </c>
    </row>
    <row r="1581">
      <c r="A1581" s="38" t="s">
        <v>701</v>
      </c>
      <c r="B1581" s="38" t="s">
        <v>165</v>
      </c>
      <c r="C1581" s="39" t="s">
        <v>1089</v>
      </c>
      <c r="D1581" s="125" t="str">
        <f>VLOOKUP(C1581,Locations!$G$4:$H$222,2,false)</f>
        <v>00168 Sugiline Ruin</v>
      </c>
      <c r="E1581" s="125" t="s">
        <v>645</v>
      </c>
      <c r="F1581" s="38" t="s">
        <v>24</v>
      </c>
    </row>
    <row r="1582">
      <c r="A1582" s="38" t="s">
        <v>561</v>
      </c>
      <c r="B1582" s="38" t="s">
        <v>165</v>
      </c>
      <c r="C1582" s="39" t="s">
        <v>1089</v>
      </c>
      <c r="D1582" s="125" t="str">
        <f>VLOOKUP(C1582,Locations!$G$4:$H$222,2,false)</f>
        <v>00168 Sugiline Ruin</v>
      </c>
      <c r="E1582" s="125" t="s">
        <v>645</v>
      </c>
      <c r="F1582" s="38" t="s">
        <v>24</v>
      </c>
    </row>
    <row r="1583">
      <c r="A1583" s="38" t="s">
        <v>750</v>
      </c>
      <c r="B1583" s="38" t="s">
        <v>165</v>
      </c>
      <c r="C1583" s="39" t="s">
        <v>1089</v>
      </c>
      <c r="D1583" s="125" t="str">
        <f>VLOOKUP(C1583,Locations!$G$4:$H$222,2,false)</f>
        <v>00168 Sugiline Ruin</v>
      </c>
      <c r="E1583" s="125" t="s">
        <v>645</v>
      </c>
      <c r="F1583" s="38" t="s">
        <v>24</v>
      </c>
    </row>
    <row r="1584">
      <c r="A1584" s="38" t="s">
        <v>453</v>
      </c>
      <c r="B1584" s="38" t="s">
        <v>165</v>
      </c>
      <c r="C1584" s="39" t="s">
        <v>1089</v>
      </c>
      <c r="D1584" s="125" t="str">
        <f>VLOOKUP(C1584,Locations!$G$4:$H$222,2,false)</f>
        <v>00168 Sugiline Ruin</v>
      </c>
      <c r="E1584" s="125" t="s">
        <v>645</v>
      </c>
      <c r="F1584" s="38" t="s">
        <v>24</v>
      </c>
    </row>
    <row r="1585">
      <c r="A1585" s="38" t="s">
        <v>748</v>
      </c>
      <c r="B1585" s="38" t="s">
        <v>165</v>
      </c>
      <c r="C1585" s="39" t="s">
        <v>1089</v>
      </c>
      <c r="D1585" s="125" t="str">
        <f>VLOOKUP(C1585,Locations!$G$4:$H$222,2,false)</f>
        <v>00168 Sugiline Ruin</v>
      </c>
      <c r="E1585" s="125" t="s">
        <v>645</v>
      </c>
      <c r="F1585" s="38" t="s">
        <v>24</v>
      </c>
    </row>
    <row r="1586">
      <c r="A1586" s="38" t="s">
        <v>1088</v>
      </c>
      <c r="B1586" s="38" t="s">
        <v>165</v>
      </c>
      <c r="C1586" s="39" t="s">
        <v>1089</v>
      </c>
      <c r="D1586" s="125" t="str">
        <f>VLOOKUP(C1586,Locations!$G$4:$H$222,2,false)</f>
        <v>00168 Sugiline Ruin</v>
      </c>
      <c r="E1586" s="125" t="s">
        <v>645</v>
      </c>
      <c r="F1586" s="38" t="s">
        <v>24</v>
      </c>
    </row>
    <row r="1587">
      <c r="A1587" s="38" t="s">
        <v>705</v>
      </c>
      <c r="B1587" s="38" t="s">
        <v>165</v>
      </c>
      <c r="C1587" s="39" t="s">
        <v>1104</v>
      </c>
      <c r="D1587" s="125" t="str">
        <f>VLOOKUP(C1587,Locations!$G$4:$H$222,2,false)</f>
        <v>00171 1R253 Scrapyard</v>
      </c>
      <c r="E1587" s="125"/>
      <c r="F1587" s="38" t="s">
        <v>24</v>
      </c>
    </row>
    <row r="1588">
      <c r="A1588" s="38" t="s">
        <v>1064</v>
      </c>
      <c r="B1588" s="38" t="s">
        <v>165</v>
      </c>
      <c r="C1588" s="39" t="s">
        <v>1104</v>
      </c>
      <c r="D1588" s="125" t="str">
        <f>VLOOKUP(C1588,Locations!$G$4:$H$222,2,false)</f>
        <v>00171 1R253 Scrapyard</v>
      </c>
      <c r="E1588" s="125"/>
      <c r="F1588" s="38" t="s">
        <v>24</v>
      </c>
    </row>
    <row r="1589">
      <c r="A1589" s="38" t="s">
        <v>1073</v>
      </c>
      <c r="B1589" s="38" t="s">
        <v>165</v>
      </c>
      <c r="C1589" s="39" t="s">
        <v>1104</v>
      </c>
      <c r="D1589" s="125" t="str">
        <f>VLOOKUP(C1589,Locations!$G$4:$H$222,2,false)</f>
        <v>00171 1R253 Scrapyard</v>
      </c>
      <c r="E1589" s="125"/>
      <c r="F1589" s="38" t="s">
        <v>24</v>
      </c>
    </row>
    <row r="1590">
      <c r="A1590" s="38" t="s">
        <v>1069</v>
      </c>
      <c r="B1590" s="38" t="s">
        <v>165</v>
      </c>
      <c r="C1590" s="39" t="s">
        <v>1104</v>
      </c>
      <c r="D1590" s="125" t="str">
        <f>VLOOKUP(C1590,Locations!$G$4:$H$222,2,false)</f>
        <v>00171 1R253 Scrapyard</v>
      </c>
      <c r="E1590" s="125"/>
      <c r="F1590" s="38" t="s">
        <v>24</v>
      </c>
    </row>
    <row r="1591">
      <c r="A1591" s="38" t="s">
        <v>701</v>
      </c>
      <c r="B1591" s="38" t="s">
        <v>165</v>
      </c>
      <c r="C1591" s="39" t="s">
        <v>1104</v>
      </c>
      <c r="D1591" s="125" t="str">
        <f>VLOOKUP(C1591,Locations!$G$4:$H$222,2,false)</f>
        <v>00171 1R253 Scrapyard</v>
      </c>
      <c r="E1591" s="125"/>
      <c r="F1591" s="38" t="s">
        <v>24</v>
      </c>
    </row>
    <row r="1592">
      <c r="A1592" s="38" t="s">
        <v>1077</v>
      </c>
      <c r="B1592" s="38" t="s">
        <v>165</v>
      </c>
      <c r="C1592" s="39" t="s">
        <v>1104</v>
      </c>
      <c r="D1592" s="125" t="str">
        <f>VLOOKUP(C1592,Locations!$G$4:$H$222,2,false)</f>
        <v>00171 1R253 Scrapyard</v>
      </c>
      <c r="E1592" s="125"/>
      <c r="F1592" s="38" t="s">
        <v>24</v>
      </c>
    </row>
    <row r="1593">
      <c r="A1593" s="38" t="s">
        <v>900</v>
      </c>
      <c r="B1593" s="38" t="s">
        <v>165</v>
      </c>
      <c r="C1593" s="39" t="s">
        <v>1104</v>
      </c>
      <c r="D1593" s="125" t="str">
        <f>VLOOKUP(C1593,Locations!$G$4:$H$222,2,false)</f>
        <v>00171 1R253 Scrapyard</v>
      </c>
      <c r="E1593" s="125"/>
      <c r="F1593" s="38" t="s">
        <v>24</v>
      </c>
    </row>
    <row r="1594">
      <c r="A1594" s="38" t="s">
        <v>1068</v>
      </c>
      <c r="B1594" s="38" t="s">
        <v>165</v>
      </c>
      <c r="C1594" s="39" t="s">
        <v>1104</v>
      </c>
      <c r="D1594" s="125" t="str">
        <f>VLOOKUP(C1594,Locations!$G$4:$H$222,2,false)</f>
        <v>00171 1R253 Scrapyard</v>
      </c>
      <c r="E1594" s="125"/>
      <c r="F1594" s="38" t="s">
        <v>24</v>
      </c>
    </row>
    <row r="1595">
      <c r="A1595" s="38" t="s">
        <v>498</v>
      </c>
      <c r="B1595" s="38" t="s">
        <v>165</v>
      </c>
      <c r="C1595" s="39" t="s">
        <v>1104</v>
      </c>
      <c r="D1595" s="125" t="str">
        <f>VLOOKUP(C1595,Locations!$G$4:$H$222,2,false)</f>
        <v>00171 1R253 Scrapyard</v>
      </c>
      <c r="E1595" s="125"/>
      <c r="F1595" s="38" t="s">
        <v>24</v>
      </c>
    </row>
    <row r="1596">
      <c r="A1596" s="38" t="s">
        <v>704</v>
      </c>
      <c r="B1596" s="38" t="s">
        <v>165</v>
      </c>
      <c r="C1596" s="39" t="s">
        <v>1104</v>
      </c>
      <c r="D1596" s="125" t="str">
        <f>VLOOKUP(C1596,Locations!$G$4:$H$222,2,false)</f>
        <v>00171 1R253 Scrapyard</v>
      </c>
      <c r="E1596" s="125"/>
      <c r="F1596" s="38" t="s">
        <v>24</v>
      </c>
    </row>
    <row r="1597">
      <c r="A1597" s="38" t="s">
        <v>1072</v>
      </c>
      <c r="B1597" s="38" t="s">
        <v>165</v>
      </c>
      <c r="C1597" s="39" t="s">
        <v>1104</v>
      </c>
      <c r="D1597" s="125" t="str">
        <f>VLOOKUP(C1597,Locations!$G$4:$H$222,2,false)</f>
        <v>00171 1R253 Scrapyard</v>
      </c>
      <c r="E1597" s="125"/>
      <c r="F1597" s="38" t="s">
        <v>24</v>
      </c>
    </row>
    <row r="1598">
      <c r="A1598" s="38" t="s">
        <v>1062</v>
      </c>
      <c r="B1598" s="38" t="s">
        <v>165</v>
      </c>
      <c r="C1598" s="39" t="s">
        <v>1104</v>
      </c>
      <c r="D1598" s="125" t="str">
        <f>VLOOKUP(C1598,Locations!$G$4:$H$222,2,false)</f>
        <v>00171 1R253 Scrapyard</v>
      </c>
      <c r="E1598" s="125"/>
      <c r="F1598" s="38" t="s">
        <v>24</v>
      </c>
    </row>
    <row r="1599">
      <c r="A1599" s="38" t="s">
        <v>260</v>
      </c>
      <c r="B1599" s="25" t="s">
        <v>533</v>
      </c>
      <c r="C1599" s="39" t="s">
        <v>1104</v>
      </c>
      <c r="D1599" s="125" t="str">
        <f>VLOOKUP(C1599,Locations!$G$4:$H$222,2,false)</f>
        <v>00171 1R253 Scrapyard</v>
      </c>
      <c r="E1599" s="125"/>
      <c r="F1599" s="38" t="s">
        <v>24</v>
      </c>
    </row>
    <row r="1600">
      <c r="A1600" s="38" t="s">
        <v>538</v>
      </c>
      <c r="B1600" s="25" t="s">
        <v>533</v>
      </c>
      <c r="C1600" s="39" t="s">
        <v>1104</v>
      </c>
      <c r="D1600" s="125" t="str">
        <f>VLOOKUP(C1600,Locations!$G$4:$H$222,2,false)</f>
        <v>00171 1R253 Scrapyard</v>
      </c>
      <c r="E1600" s="125"/>
      <c r="F1600" s="38" t="s">
        <v>24</v>
      </c>
    </row>
    <row r="1601">
      <c r="A1601" s="38" t="s">
        <v>498</v>
      </c>
      <c r="B1601" s="25" t="s">
        <v>533</v>
      </c>
      <c r="C1601" s="39" t="s">
        <v>1104</v>
      </c>
      <c r="D1601" s="125" t="str">
        <f>VLOOKUP(C1601,Locations!$G$4:$H$222,2,false)</f>
        <v>00171 1R253 Scrapyard</v>
      </c>
      <c r="E1601" s="125"/>
      <c r="F1601" s="38" t="s">
        <v>24</v>
      </c>
    </row>
    <row r="1602">
      <c r="A1602" s="38" t="s">
        <v>952</v>
      </c>
      <c r="B1602" s="25" t="s">
        <v>533</v>
      </c>
      <c r="C1602" s="39" t="s">
        <v>1104</v>
      </c>
      <c r="D1602" s="125" t="str">
        <f>VLOOKUP(C1602,Locations!$G$4:$H$222,2,false)</f>
        <v>00171 1R253 Scrapyard</v>
      </c>
      <c r="E1602" s="125"/>
      <c r="F1602" s="38" t="s">
        <v>24</v>
      </c>
    </row>
    <row r="1603">
      <c r="A1603" s="38" t="s">
        <v>900</v>
      </c>
      <c r="B1603" s="38" t="s">
        <v>165</v>
      </c>
      <c r="C1603" s="39" t="s">
        <v>1083</v>
      </c>
      <c r="D1603" s="125" t="str">
        <f>VLOOKUP(C1603,Locations!$G$4:$H$222,2,false)</f>
        <v>00166 Mirage Tower</v>
      </c>
      <c r="E1603" s="125" t="s">
        <v>238</v>
      </c>
      <c r="F1603" s="38" t="s">
        <v>24</v>
      </c>
    </row>
    <row r="1604">
      <c r="A1604" s="38" t="s">
        <v>704</v>
      </c>
      <c r="B1604" s="38" t="s">
        <v>165</v>
      </c>
      <c r="C1604" s="39" t="s">
        <v>1083</v>
      </c>
      <c r="D1604" s="125" t="str">
        <f>VLOOKUP(C1604,Locations!$G$4:$H$222,2,false)</f>
        <v>00166 Mirage Tower</v>
      </c>
      <c r="E1604" s="125" t="s">
        <v>238</v>
      </c>
      <c r="F1604" s="38" t="s">
        <v>24</v>
      </c>
    </row>
    <row r="1605">
      <c r="A1605" s="38" t="s">
        <v>1064</v>
      </c>
      <c r="B1605" s="38" t="s">
        <v>165</v>
      </c>
      <c r="C1605" s="39" t="s">
        <v>1083</v>
      </c>
      <c r="D1605" s="125" t="str">
        <f>VLOOKUP(C1605,Locations!$G$4:$H$222,2,false)</f>
        <v>00166 Mirage Tower</v>
      </c>
      <c r="E1605" s="125" t="s">
        <v>238</v>
      </c>
      <c r="F1605" s="38" t="s">
        <v>24</v>
      </c>
    </row>
    <row r="1606">
      <c r="A1606" s="38" t="s">
        <v>765</v>
      </c>
      <c r="B1606" s="38" t="s">
        <v>165</v>
      </c>
      <c r="C1606" s="39" t="s">
        <v>1083</v>
      </c>
      <c r="D1606" s="125" t="str">
        <f>VLOOKUP(C1606,Locations!$G$4:$H$222,2,false)</f>
        <v>00166 Mirage Tower</v>
      </c>
      <c r="E1606" s="125" t="s">
        <v>238</v>
      </c>
      <c r="F1606" s="38" t="s">
        <v>24</v>
      </c>
    </row>
    <row r="1607">
      <c r="A1607" s="38" t="s">
        <v>701</v>
      </c>
      <c r="B1607" s="38" t="s">
        <v>165</v>
      </c>
      <c r="C1607" s="39" t="s">
        <v>1083</v>
      </c>
      <c r="D1607" s="125" t="str">
        <f>VLOOKUP(C1607,Locations!$G$4:$H$222,2,false)</f>
        <v>00166 Mirage Tower</v>
      </c>
      <c r="E1607" s="125" t="s">
        <v>238</v>
      </c>
      <c r="F1607" s="38" t="s">
        <v>24</v>
      </c>
    </row>
    <row r="1608">
      <c r="A1608" s="38" t="s">
        <v>763</v>
      </c>
      <c r="B1608" s="38" t="s">
        <v>165</v>
      </c>
      <c r="C1608" s="39" t="s">
        <v>1083</v>
      </c>
      <c r="D1608" s="125" t="str">
        <f>VLOOKUP(C1608,Locations!$G$4:$H$222,2,false)</f>
        <v>00166 Mirage Tower</v>
      </c>
      <c r="E1608" s="125" t="s">
        <v>238</v>
      </c>
      <c r="F1608" s="38" t="s">
        <v>24</v>
      </c>
    </row>
    <row r="1609">
      <c r="A1609" s="38" t="s">
        <v>1004</v>
      </c>
      <c r="B1609" s="38" t="s">
        <v>165</v>
      </c>
      <c r="C1609" s="39" t="s">
        <v>1083</v>
      </c>
      <c r="D1609" s="125" t="str">
        <f>VLOOKUP(C1609,Locations!$G$4:$H$222,2,false)</f>
        <v>00166 Mirage Tower</v>
      </c>
      <c r="E1609" s="125" t="s">
        <v>238</v>
      </c>
      <c r="F1609" s="38" t="s">
        <v>24</v>
      </c>
    </row>
    <row r="1610">
      <c r="A1610" s="38" t="s">
        <v>1069</v>
      </c>
      <c r="B1610" s="38" t="s">
        <v>165</v>
      </c>
      <c r="C1610" s="39" t="s">
        <v>1083</v>
      </c>
      <c r="D1610" s="125" t="str">
        <f>VLOOKUP(C1610,Locations!$G$4:$H$222,2,false)</f>
        <v>00166 Mirage Tower</v>
      </c>
      <c r="E1610" s="125" t="s">
        <v>238</v>
      </c>
      <c r="F1610" s="38" t="s">
        <v>24</v>
      </c>
    </row>
    <row r="1611">
      <c r="A1611" s="38" t="s">
        <v>900</v>
      </c>
      <c r="B1611" s="38" t="s">
        <v>165</v>
      </c>
      <c r="C1611" s="39" t="s">
        <v>1066</v>
      </c>
      <c r="D1611" s="125" t="str">
        <f>VLOOKUP(C1611,Locations!$G$4:$H$222,2,false)</f>
        <v>00165 Tourmaline Desert</v>
      </c>
      <c r="E1611" s="125"/>
      <c r="F1611" s="38" t="s">
        <v>24</v>
      </c>
    </row>
    <row r="1612">
      <c r="A1612" s="38" t="s">
        <v>1065</v>
      </c>
      <c r="B1612" s="38" t="s">
        <v>165</v>
      </c>
      <c r="C1612" s="39" t="s">
        <v>1066</v>
      </c>
      <c r="D1612" s="125" t="str">
        <f>VLOOKUP(C1612,Locations!$G$4:$H$222,2,false)</f>
        <v>00165 Tourmaline Desert</v>
      </c>
      <c r="E1612" s="125"/>
      <c r="F1612" s="38" t="s">
        <v>24</v>
      </c>
    </row>
    <row r="1613">
      <c r="A1613" s="38" t="s">
        <v>618</v>
      </c>
      <c r="B1613" s="38" t="s">
        <v>165</v>
      </c>
      <c r="C1613" s="39" t="s">
        <v>1066</v>
      </c>
      <c r="D1613" s="125" t="str">
        <f>VLOOKUP(C1613,Locations!$G$4:$H$222,2,false)</f>
        <v>00165 Tourmaline Desert</v>
      </c>
      <c r="E1613" s="125"/>
      <c r="F1613" s="38" t="s">
        <v>24</v>
      </c>
    </row>
    <row r="1614">
      <c r="A1614" s="38" t="s">
        <v>1073</v>
      </c>
      <c r="B1614" s="38" t="s">
        <v>165</v>
      </c>
      <c r="C1614" s="39" t="s">
        <v>1066</v>
      </c>
      <c r="D1614" s="125" t="str">
        <f>VLOOKUP(C1614,Locations!$G$4:$H$222,2,false)</f>
        <v>00165 Tourmaline Desert</v>
      </c>
      <c r="E1614" s="125"/>
      <c r="F1614" s="38" t="s">
        <v>24</v>
      </c>
    </row>
    <row r="1615">
      <c r="A1615" s="38" t="s">
        <v>1069</v>
      </c>
      <c r="B1615" s="38" t="s">
        <v>165</v>
      </c>
      <c r="C1615" s="39" t="s">
        <v>1066</v>
      </c>
      <c r="D1615" s="125" t="str">
        <f>VLOOKUP(C1615,Locations!$G$4:$H$222,2,false)</f>
        <v>00165 Tourmaline Desert</v>
      </c>
      <c r="E1615" s="125"/>
      <c r="F1615" s="38" t="s">
        <v>24</v>
      </c>
    </row>
    <row r="1616">
      <c r="A1616" s="38" t="s">
        <v>701</v>
      </c>
      <c r="B1616" s="38" t="s">
        <v>165</v>
      </c>
      <c r="C1616" s="39" t="s">
        <v>1066</v>
      </c>
      <c r="D1616" s="125" t="str">
        <f>VLOOKUP(C1616,Locations!$G$4:$H$222,2,false)</f>
        <v>00165 Tourmaline Desert</v>
      </c>
      <c r="E1616" s="125"/>
      <c r="F1616" s="38" t="s">
        <v>24</v>
      </c>
    </row>
    <row r="1617">
      <c r="A1617" s="38" t="s">
        <v>1078</v>
      </c>
      <c r="B1617" s="38" t="s">
        <v>165</v>
      </c>
      <c r="C1617" s="39" t="s">
        <v>1066</v>
      </c>
      <c r="D1617" s="125" t="str">
        <f>VLOOKUP(C1617,Locations!$G$4:$H$222,2,false)</f>
        <v>00165 Tourmaline Desert</v>
      </c>
      <c r="E1617" s="125"/>
      <c r="F1617" s="38" t="s">
        <v>24</v>
      </c>
    </row>
    <row r="1618">
      <c r="A1618" s="38" t="s">
        <v>1068</v>
      </c>
      <c r="B1618" s="38" t="s">
        <v>165</v>
      </c>
      <c r="C1618" s="39" t="s">
        <v>1066</v>
      </c>
      <c r="D1618" s="125" t="str">
        <f>VLOOKUP(C1618,Locations!$G$4:$H$222,2,false)</f>
        <v>00165 Tourmaline Desert</v>
      </c>
      <c r="E1618" s="125"/>
      <c r="F1618" s="38" t="s">
        <v>24</v>
      </c>
    </row>
    <row r="1619">
      <c r="A1619" s="38" t="s">
        <v>1071</v>
      </c>
      <c r="B1619" s="38" t="s">
        <v>165</v>
      </c>
      <c r="C1619" s="39" t="s">
        <v>1066</v>
      </c>
      <c r="D1619" s="125" t="str">
        <f>VLOOKUP(C1619,Locations!$G$4:$H$222,2,false)</f>
        <v>00165 Tourmaline Desert</v>
      </c>
      <c r="E1619" s="125"/>
      <c r="F1619" s="38" t="s">
        <v>24</v>
      </c>
    </row>
    <row r="1620">
      <c r="A1620" s="38" t="s">
        <v>1072</v>
      </c>
      <c r="B1620" s="38" t="s">
        <v>165</v>
      </c>
      <c r="C1620" s="39" t="s">
        <v>1066</v>
      </c>
      <c r="D1620" s="125" t="str">
        <f>VLOOKUP(C1620,Locations!$G$4:$H$222,2,false)</f>
        <v>00165 Tourmaline Desert</v>
      </c>
      <c r="E1620" s="125"/>
      <c r="F1620" s="38" t="s">
        <v>24</v>
      </c>
    </row>
    <row r="1621">
      <c r="A1621" s="38" t="s">
        <v>1077</v>
      </c>
      <c r="B1621" s="38" t="s">
        <v>165</v>
      </c>
      <c r="C1621" s="39" t="s">
        <v>1066</v>
      </c>
      <c r="D1621" s="125" t="str">
        <f>VLOOKUP(C1621,Locations!$G$4:$H$222,2,false)</f>
        <v>00165 Tourmaline Desert</v>
      </c>
      <c r="E1621" s="125"/>
      <c r="F1621" s="38" t="s">
        <v>24</v>
      </c>
    </row>
    <row r="1622">
      <c r="A1622" s="38" t="s">
        <v>1070</v>
      </c>
      <c r="B1622" s="38" t="s">
        <v>165</v>
      </c>
      <c r="C1622" s="39" t="s">
        <v>1066</v>
      </c>
      <c r="D1622" s="125" t="str">
        <f>VLOOKUP(C1622,Locations!$G$4:$H$222,2,false)</f>
        <v>00165 Tourmaline Desert</v>
      </c>
      <c r="E1622" s="125"/>
      <c r="F1622" s="38" t="s">
        <v>24</v>
      </c>
    </row>
    <row r="1623">
      <c r="A1623" s="38" t="s">
        <v>1075</v>
      </c>
      <c r="B1623" s="38" t="s">
        <v>44</v>
      </c>
      <c r="C1623" s="39" t="s">
        <v>1066</v>
      </c>
      <c r="D1623" s="125" t="str">
        <f>VLOOKUP(C1623,Locations!$G$4:$H$222,2,false)</f>
        <v>00165 Tourmaline Desert</v>
      </c>
      <c r="E1623" s="125"/>
      <c r="F1623" s="38" t="s">
        <v>24</v>
      </c>
    </row>
    <row r="1624">
      <c r="A1624" s="38" t="s">
        <v>925</v>
      </c>
      <c r="B1624" s="38" t="s">
        <v>44</v>
      </c>
      <c r="C1624" s="39" t="s">
        <v>1066</v>
      </c>
      <c r="D1624" s="125" t="str">
        <f>VLOOKUP(C1624,Locations!$G$4:$H$222,2,false)</f>
        <v>00165 Tourmaline Desert</v>
      </c>
      <c r="E1624" s="125"/>
      <c r="F1624" s="38" t="s">
        <v>24</v>
      </c>
    </row>
    <row r="1625">
      <c r="A1625" s="38" t="s">
        <v>748</v>
      </c>
      <c r="B1625" s="38" t="s">
        <v>44</v>
      </c>
      <c r="C1625" s="39" t="s">
        <v>1066</v>
      </c>
      <c r="D1625" s="125" t="str">
        <f>VLOOKUP(C1625,Locations!$G$4:$H$222,2,false)</f>
        <v>00165 Tourmaline Desert</v>
      </c>
      <c r="E1625" s="125"/>
      <c r="F1625" s="38" t="s">
        <v>24</v>
      </c>
    </row>
    <row r="1626">
      <c r="A1626" s="38" t="s">
        <v>1077</v>
      </c>
      <c r="B1626" s="38" t="s">
        <v>44</v>
      </c>
      <c r="C1626" s="39" t="s">
        <v>1066</v>
      </c>
      <c r="D1626" s="125" t="str">
        <f>VLOOKUP(C1626,Locations!$G$4:$H$222,2,false)</f>
        <v>00165 Tourmaline Desert</v>
      </c>
      <c r="E1626" s="125"/>
      <c r="F1626" s="38" t="s">
        <v>24</v>
      </c>
    </row>
    <row r="1627">
      <c r="A1627" s="38" t="s">
        <v>646</v>
      </c>
      <c r="B1627" s="25" t="s">
        <v>938</v>
      </c>
      <c r="C1627" s="39" t="s">
        <v>1066</v>
      </c>
      <c r="D1627" s="125" t="str">
        <f>VLOOKUP(C1627,Locations!$G$4:$H$222,2,false)</f>
        <v>00165 Tourmaline Desert</v>
      </c>
      <c r="E1627" s="125"/>
      <c r="F1627" s="38" t="s">
        <v>24</v>
      </c>
    </row>
    <row r="1628">
      <c r="A1628" s="38" t="s">
        <v>626</v>
      </c>
      <c r="B1628" s="25" t="s">
        <v>938</v>
      </c>
      <c r="C1628" s="39" t="s">
        <v>1066</v>
      </c>
      <c r="D1628" s="125" t="str">
        <f>VLOOKUP(C1628,Locations!$G$4:$H$222,2,false)</f>
        <v>00165 Tourmaline Desert</v>
      </c>
      <c r="E1628" s="125"/>
      <c r="F1628" s="38" t="s">
        <v>24</v>
      </c>
    </row>
    <row r="1629">
      <c r="A1629" s="38" t="s">
        <v>1081</v>
      </c>
      <c r="B1629" s="25" t="s">
        <v>938</v>
      </c>
      <c r="C1629" s="39" t="s">
        <v>1066</v>
      </c>
      <c r="D1629" s="125" t="str">
        <f>VLOOKUP(C1629,Locations!$G$4:$H$222,2,false)</f>
        <v>00165 Tourmaline Desert</v>
      </c>
      <c r="E1629" s="125"/>
      <c r="F1629" s="38" t="s">
        <v>24</v>
      </c>
    </row>
    <row r="1630">
      <c r="A1630" s="38" t="s">
        <v>704</v>
      </c>
      <c r="B1630" s="38" t="s">
        <v>165</v>
      </c>
      <c r="C1630" s="39" t="s">
        <v>1066</v>
      </c>
      <c r="D1630" s="125" t="str">
        <f>VLOOKUP(C1630,Locations!$G$4:$H$222,2,false)</f>
        <v>00165 Tourmaline Desert</v>
      </c>
      <c r="E1630" s="125"/>
      <c r="F1630" s="38" t="s">
        <v>24</v>
      </c>
    </row>
    <row r="1631">
      <c r="A1631" s="38" t="s">
        <v>1074</v>
      </c>
      <c r="B1631" s="38" t="s">
        <v>165</v>
      </c>
      <c r="C1631" s="39" t="s">
        <v>1066</v>
      </c>
      <c r="D1631" s="125" t="str">
        <f>VLOOKUP(C1631,Locations!$G$4:$H$222,2,false)</f>
        <v>00165 Tourmaline Desert</v>
      </c>
      <c r="E1631" s="125"/>
      <c r="F1631" s="38" t="s">
        <v>24</v>
      </c>
    </row>
    <row r="1632">
      <c r="A1632" s="38" t="s">
        <v>1075</v>
      </c>
      <c r="B1632" s="38" t="s">
        <v>165</v>
      </c>
      <c r="C1632" s="39" t="s">
        <v>1066</v>
      </c>
      <c r="D1632" s="125" t="str">
        <f>VLOOKUP(C1632,Locations!$G$4:$H$222,2,false)</f>
        <v>00165 Tourmaline Desert</v>
      </c>
      <c r="E1632" s="125"/>
      <c r="F1632" s="38" t="s">
        <v>24</v>
      </c>
    </row>
    <row r="1633">
      <c r="A1633" s="38" t="s">
        <v>925</v>
      </c>
      <c r="B1633" s="38" t="s">
        <v>165</v>
      </c>
      <c r="C1633" s="39" t="s">
        <v>1066</v>
      </c>
      <c r="D1633" s="125" t="str">
        <f>VLOOKUP(C1633,Locations!$G$4:$H$222,2,false)</f>
        <v>00165 Tourmaline Desert</v>
      </c>
      <c r="E1633" s="125"/>
      <c r="F1633" s="38" t="s">
        <v>24</v>
      </c>
    </row>
    <row r="1634">
      <c r="A1634" s="38" t="s">
        <v>577</v>
      </c>
      <c r="B1634" s="25" t="s">
        <v>938</v>
      </c>
      <c r="C1634" s="39" t="s">
        <v>1066</v>
      </c>
      <c r="D1634" s="125" t="str">
        <f>VLOOKUP(C1634,Locations!$G$4:$H$222,2,false)</f>
        <v>00165 Tourmaline Desert</v>
      </c>
      <c r="E1634" s="125"/>
      <c r="F1634" s="38" t="s">
        <v>24</v>
      </c>
    </row>
    <row r="1635">
      <c r="A1635" s="38" t="s">
        <v>1076</v>
      </c>
      <c r="B1635" s="38" t="s">
        <v>165</v>
      </c>
      <c r="C1635" s="39" t="s">
        <v>1066</v>
      </c>
      <c r="D1635" s="125" t="str">
        <f>VLOOKUP(C1635,Locations!$G$4:$H$222,2,false)</f>
        <v>00165 Tourmaline Desert</v>
      </c>
      <c r="E1635" s="125"/>
      <c r="F1635" s="38" t="s">
        <v>24</v>
      </c>
    </row>
    <row r="1636">
      <c r="A1636" s="38" t="s">
        <v>1064</v>
      </c>
      <c r="B1636" s="38" t="s">
        <v>165</v>
      </c>
      <c r="C1636" s="39" t="s">
        <v>1066</v>
      </c>
      <c r="D1636" s="125" t="str">
        <f>VLOOKUP(C1636,Locations!$G$4:$H$222,2,false)</f>
        <v>00165 Tourmaline Desert</v>
      </c>
      <c r="E1636" s="125"/>
      <c r="F1636" s="38" t="s">
        <v>24</v>
      </c>
    </row>
    <row r="1637">
      <c r="A1637" s="38" t="s">
        <v>453</v>
      </c>
      <c r="B1637" s="38" t="s">
        <v>165</v>
      </c>
      <c r="C1637" s="39" t="s">
        <v>1066</v>
      </c>
      <c r="D1637" s="125" t="str">
        <f>VLOOKUP(C1637,Locations!$G$4:$H$222,2,false)</f>
        <v>00165 Tourmaline Desert</v>
      </c>
      <c r="E1637" s="125"/>
      <c r="F1637" s="38" t="s">
        <v>24</v>
      </c>
    </row>
    <row r="1638">
      <c r="A1638" s="38" t="s">
        <v>161</v>
      </c>
      <c r="B1638" s="25" t="s">
        <v>158</v>
      </c>
      <c r="C1638" s="39" t="s">
        <v>1066</v>
      </c>
      <c r="D1638" s="125" t="str">
        <f>VLOOKUP(C1638,Locations!$G$4:$H$222,2,false)</f>
        <v>00165 Tourmaline Desert</v>
      </c>
      <c r="E1638" s="125"/>
      <c r="F1638" s="38" t="s">
        <v>24</v>
      </c>
    </row>
    <row r="1639">
      <c r="A1639" s="38" t="s">
        <v>161</v>
      </c>
      <c r="B1639" s="25" t="s">
        <v>600</v>
      </c>
      <c r="C1639" s="39" t="s">
        <v>1066</v>
      </c>
      <c r="D1639" s="125" t="str">
        <f>VLOOKUP(C1639,Locations!$G$4:$H$222,2,false)</f>
        <v>00165 Tourmaline Desert</v>
      </c>
      <c r="E1639" s="125"/>
      <c r="F1639" s="38" t="s">
        <v>24</v>
      </c>
    </row>
    <row r="1640">
      <c r="A1640" s="38" t="s">
        <v>588</v>
      </c>
      <c r="B1640" s="25" t="s">
        <v>600</v>
      </c>
      <c r="C1640" s="39" t="s">
        <v>1066</v>
      </c>
      <c r="D1640" s="125" t="str">
        <f>VLOOKUP(C1640,Locations!$G$4:$H$222,2,false)</f>
        <v>00165 Tourmaline Desert</v>
      </c>
      <c r="E1640" s="125"/>
      <c r="F1640" s="38" t="s">
        <v>24</v>
      </c>
    </row>
    <row r="1641">
      <c r="A1641" s="38" t="s">
        <v>588</v>
      </c>
      <c r="B1641" s="25" t="s">
        <v>938</v>
      </c>
      <c r="C1641" s="39" t="s">
        <v>1066</v>
      </c>
      <c r="D1641" s="125" t="str">
        <f>VLOOKUP(C1641,Locations!$G$4:$H$222,2,false)</f>
        <v>00165 Tourmaline Desert</v>
      </c>
      <c r="E1641" s="125"/>
      <c r="F1641" s="38" t="s">
        <v>24</v>
      </c>
    </row>
    <row r="1642">
      <c r="A1642" s="38" t="s">
        <v>1115</v>
      </c>
      <c r="B1642" s="38" t="s">
        <v>96</v>
      </c>
      <c r="C1642" s="39" t="s">
        <v>1108</v>
      </c>
      <c r="D1642" s="125" t="str">
        <f>VLOOKUP(C1642,Locations!$G$4:$H$222,2,false)</f>
        <v>00172 Once Upon a Somewhere</v>
      </c>
      <c r="E1642" s="125"/>
      <c r="F1642" s="38" t="s">
        <v>24</v>
      </c>
    </row>
    <row r="1643">
      <c r="A1643" s="38" t="s">
        <v>476</v>
      </c>
      <c r="B1643" s="38" t="s">
        <v>96</v>
      </c>
      <c r="C1643" s="39" t="s">
        <v>1108</v>
      </c>
      <c r="D1643" s="125" t="str">
        <f>VLOOKUP(C1643,Locations!$G$4:$H$222,2,false)</f>
        <v>00172 Once Upon a Somewhere</v>
      </c>
      <c r="E1643" s="125"/>
      <c r="F1643" s="38" t="s">
        <v>24</v>
      </c>
    </row>
    <row r="1644">
      <c r="A1644" s="38" t="s">
        <v>637</v>
      </c>
      <c r="B1644" s="38" t="s">
        <v>96</v>
      </c>
      <c r="C1644" s="39" t="s">
        <v>1108</v>
      </c>
      <c r="D1644" s="125" t="str">
        <f>VLOOKUP(C1644,Locations!$G$4:$H$222,2,false)</f>
        <v>00172 Once Upon a Somewhere</v>
      </c>
      <c r="E1644" s="125"/>
      <c r="F1644" s="38" t="s">
        <v>24</v>
      </c>
    </row>
    <row r="1645">
      <c r="A1645" s="38" t="s">
        <v>1113</v>
      </c>
      <c r="B1645" s="38" t="s">
        <v>96</v>
      </c>
      <c r="C1645" s="39" t="s">
        <v>1108</v>
      </c>
      <c r="D1645" s="125" t="str">
        <f>VLOOKUP(C1645,Locations!$G$4:$H$222,2,false)</f>
        <v>00172 Once Upon a Somewhere</v>
      </c>
      <c r="E1645" s="125"/>
      <c r="F1645" s="38" t="s">
        <v>24</v>
      </c>
    </row>
    <row r="1646">
      <c r="A1646" s="38" t="s">
        <v>642</v>
      </c>
      <c r="B1646" s="38" t="s">
        <v>96</v>
      </c>
      <c r="C1646" s="39" t="s">
        <v>1108</v>
      </c>
      <c r="D1646" s="125" t="str">
        <f>VLOOKUP(C1646,Locations!$G$4:$H$222,2,false)</f>
        <v>00172 Once Upon a Somewhere</v>
      </c>
      <c r="E1646" s="125"/>
      <c r="F1646" s="38" t="s">
        <v>24</v>
      </c>
    </row>
    <row r="1647">
      <c r="A1647" s="38" t="s">
        <v>741</v>
      </c>
      <c r="B1647" s="38" t="s">
        <v>96</v>
      </c>
      <c r="C1647" s="39" t="s">
        <v>1108</v>
      </c>
      <c r="D1647" s="125" t="str">
        <f>VLOOKUP(C1647,Locations!$G$4:$H$222,2,false)</f>
        <v>00172 Once Upon a Somewhere</v>
      </c>
      <c r="E1647" s="125"/>
      <c r="F1647" s="38" t="s">
        <v>24</v>
      </c>
    </row>
    <row r="1648">
      <c r="A1648" s="38" t="s">
        <v>631</v>
      </c>
      <c r="B1648" s="38" t="s">
        <v>96</v>
      </c>
      <c r="C1648" s="39" t="s">
        <v>1108</v>
      </c>
      <c r="D1648" s="125" t="str">
        <f>VLOOKUP(C1648,Locations!$G$4:$H$222,2,false)</f>
        <v>00172 Once Upon a Somewhere</v>
      </c>
      <c r="E1648" s="125"/>
      <c r="F1648" s="38" t="s">
        <v>24</v>
      </c>
    </row>
    <row r="1649">
      <c r="A1649" s="38" t="s">
        <v>861</v>
      </c>
      <c r="B1649" s="38" t="s">
        <v>96</v>
      </c>
      <c r="C1649" s="39" t="s">
        <v>1108</v>
      </c>
      <c r="D1649" s="125" t="str">
        <f>VLOOKUP(C1649,Locations!$G$4:$H$222,2,false)</f>
        <v>00172 Once Upon a Somewhere</v>
      </c>
      <c r="E1649" s="125"/>
      <c r="F1649" s="38" t="s">
        <v>24</v>
      </c>
    </row>
    <row r="1650">
      <c r="A1650" s="38" t="s">
        <v>672</v>
      </c>
      <c r="B1650" s="38" t="s">
        <v>96</v>
      </c>
      <c r="C1650" s="39" t="s">
        <v>1108</v>
      </c>
      <c r="D1650" s="125" t="str">
        <f>VLOOKUP(C1650,Locations!$G$4:$H$222,2,false)</f>
        <v>00172 Once Upon a Somewhere</v>
      </c>
      <c r="E1650" s="125"/>
      <c r="F1650" s="38" t="s">
        <v>24</v>
      </c>
    </row>
    <row r="1651">
      <c r="A1651" s="38" t="s">
        <v>483</v>
      </c>
      <c r="B1651" s="38" t="s">
        <v>96</v>
      </c>
      <c r="C1651" s="39" t="s">
        <v>1108</v>
      </c>
      <c r="D1651" s="125" t="str">
        <f>VLOOKUP(C1651,Locations!$G$4:$H$222,2,false)</f>
        <v>00172 Once Upon a Somewhere</v>
      </c>
      <c r="E1651" s="125"/>
      <c r="F1651" s="38" t="s">
        <v>24</v>
      </c>
    </row>
    <row r="1652">
      <c r="A1652" s="38" t="s">
        <v>630</v>
      </c>
      <c r="B1652" s="38" t="s">
        <v>96</v>
      </c>
      <c r="C1652" s="39" t="s">
        <v>1108</v>
      </c>
      <c r="D1652" s="125" t="str">
        <f>VLOOKUP(C1652,Locations!$G$4:$H$222,2,false)</f>
        <v>00172 Once Upon a Somewhere</v>
      </c>
      <c r="E1652" s="125"/>
      <c r="F1652" s="38" t="s">
        <v>24</v>
      </c>
    </row>
    <row r="1653">
      <c r="A1653" s="38" t="s">
        <v>1114</v>
      </c>
      <c r="B1653" s="38" t="s">
        <v>96</v>
      </c>
      <c r="C1653" s="39" t="s">
        <v>1108</v>
      </c>
      <c r="D1653" s="125" t="str">
        <f>VLOOKUP(C1653,Locations!$G$4:$H$222,2,false)</f>
        <v>00172 Once Upon a Somewhere</v>
      </c>
      <c r="E1653" s="125"/>
      <c r="F1653" s="38" t="s">
        <v>24</v>
      </c>
    </row>
    <row r="1654">
      <c r="A1654" s="38" t="s">
        <v>689</v>
      </c>
      <c r="B1654" s="25" t="s">
        <v>88</v>
      </c>
      <c r="C1654" s="39" t="s">
        <v>1108</v>
      </c>
      <c r="D1654" s="125" t="str">
        <f>VLOOKUP(C1654,Locations!$G$4:$H$222,2,false)</f>
        <v>00172 Once Upon a Somewhere</v>
      </c>
      <c r="E1654" s="125"/>
      <c r="F1654" s="38" t="s">
        <v>24</v>
      </c>
    </row>
    <row r="1655">
      <c r="A1655" s="38" t="s">
        <v>1109</v>
      </c>
      <c r="B1655" s="25" t="s">
        <v>88</v>
      </c>
      <c r="C1655" s="39" t="s">
        <v>1108</v>
      </c>
      <c r="D1655" s="125" t="str">
        <f>VLOOKUP(C1655,Locations!$G$4:$H$222,2,false)</f>
        <v>00172 Once Upon a Somewhere</v>
      </c>
      <c r="E1655" s="125"/>
      <c r="F1655" s="38" t="s">
        <v>24</v>
      </c>
    </row>
    <row r="1656">
      <c r="A1656" s="38" t="s">
        <v>1111</v>
      </c>
      <c r="B1656" s="25" t="s">
        <v>88</v>
      </c>
      <c r="C1656" s="39" t="s">
        <v>1108</v>
      </c>
      <c r="D1656" s="125" t="str">
        <f>VLOOKUP(C1656,Locations!$G$4:$H$222,2,false)</f>
        <v>00172 Once Upon a Somewhere</v>
      </c>
      <c r="E1656" s="125"/>
      <c r="F1656" s="38" t="s">
        <v>24</v>
      </c>
    </row>
    <row r="1657">
      <c r="A1657" s="38" t="s">
        <v>630</v>
      </c>
      <c r="B1657" s="25" t="s">
        <v>88</v>
      </c>
      <c r="C1657" s="39" t="s">
        <v>1108</v>
      </c>
      <c r="D1657" s="125" t="str">
        <f>VLOOKUP(C1657,Locations!$G$4:$H$222,2,false)</f>
        <v>00172 Once Upon a Somewhere</v>
      </c>
      <c r="E1657" s="125"/>
      <c r="F1657" s="38" t="s">
        <v>24</v>
      </c>
    </row>
    <row r="1658">
      <c r="A1658" s="38" t="s">
        <v>1110</v>
      </c>
      <c r="B1658" s="25" t="s">
        <v>88</v>
      </c>
      <c r="C1658" s="39" t="s">
        <v>1108</v>
      </c>
      <c r="D1658" s="125" t="str">
        <f>VLOOKUP(C1658,Locations!$G$4:$H$222,2,false)</f>
        <v>00172 Once Upon a Somewhere</v>
      </c>
      <c r="E1658" s="125"/>
      <c r="F1658" s="38" t="s">
        <v>24</v>
      </c>
    </row>
    <row r="1659">
      <c r="A1659" s="38" t="s">
        <v>1115</v>
      </c>
      <c r="B1659" s="38" t="s">
        <v>96</v>
      </c>
      <c r="C1659" s="39" t="s">
        <v>1116</v>
      </c>
      <c r="D1659" s="125" t="str">
        <f>VLOOKUP(C1659,Locations!$G$4:$H$222,2,false)</f>
        <v>00173 Once Upon a Waste of Time</v>
      </c>
      <c r="E1659" s="125"/>
      <c r="F1659" s="38" t="s">
        <v>24</v>
      </c>
    </row>
    <row r="1660">
      <c r="A1660" s="38" t="s">
        <v>476</v>
      </c>
      <c r="B1660" s="38" t="s">
        <v>96</v>
      </c>
      <c r="C1660" s="39" t="s">
        <v>1116</v>
      </c>
      <c r="D1660" s="125" t="str">
        <f>VLOOKUP(C1660,Locations!$G$4:$H$222,2,false)</f>
        <v>00173 Once Upon a Waste of Time</v>
      </c>
      <c r="E1660" s="125"/>
      <c r="F1660" s="38" t="s">
        <v>24</v>
      </c>
    </row>
    <row r="1661">
      <c r="A1661" s="38" t="s">
        <v>637</v>
      </c>
      <c r="B1661" s="38" t="s">
        <v>96</v>
      </c>
      <c r="C1661" s="39" t="s">
        <v>1116</v>
      </c>
      <c r="D1661" s="125" t="str">
        <f>VLOOKUP(C1661,Locations!$G$4:$H$222,2,false)</f>
        <v>00173 Once Upon a Waste of Time</v>
      </c>
      <c r="E1661" s="125"/>
      <c r="F1661" s="38" t="s">
        <v>24</v>
      </c>
    </row>
    <row r="1662">
      <c r="A1662" s="38" t="s">
        <v>1113</v>
      </c>
      <c r="B1662" s="38" t="s">
        <v>96</v>
      </c>
      <c r="C1662" s="39" t="s">
        <v>1116</v>
      </c>
      <c r="D1662" s="125" t="str">
        <f>VLOOKUP(C1662,Locations!$G$4:$H$222,2,false)</f>
        <v>00173 Once Upon a Waste of Time</v>
      </c>
      <c r="E1662" s="125"/>
      <c r="F1662" s="38" t="s">
        <v>24</v>
      </c>
    </row>
    <row r="1663">
      <c r="A1663" s="38" t="s">
        <v>642</v>
      </c>
      <c r="B1663" s="38" t="s">
        <v>96</v>
      </c>
      <c r="C1663" s="39" t="s">
        <v>1116</v>
      </c>
      <c r="D1663" s="125" t="str">
        <f>VLOOKUP(C1663,Locations!$G$4:$H$222,2,false)</f>
        <v>00173 Once Upon a Waste of Time</v>
      </c>
      <c r="E1663" s="125"/>
      <c r="F1663" s="38" t="s">
        <v>24</v>
      </c>
    </row>
    <row r="1664">
      <c r="A1664" s="38" t="s">
        <v>741</v>
      </c>
      <c r="B1664" s="38" t="s">
        <v>96</v>
      </c>
      <c r="C1664" s="39" t="s">
        <v>1116</v>
      </c>
      <c r="D1664" s="125" t="str">
        <f>VLOOKUP(C1664,Locations!$G$4:$H$222,2,false)</f>
        <v>00173 Once Upon a Waste of Time</v>
      </c>
      <c r="E1664" s="125"/>
      <c r="F1664" s="38" t="s">
        <v>24</v>
      </c>
    </row>
    <row r="1665">
      <c r="A1665" s="38" t="s">
        <v>631</v>
      </c>
      <c r="B1665" s="38" t="s">
        <v>96</v>
      </c>
      <c r="C1665" s="39" t="s">
        <v>1116</v>
      </c>
      <c r="D1665" s="125" t="str">
        <f>VLOOKUP(C1665,Locations!$G$4:$H$222,2,false)</f>
        <v>00173 Once Upon a Waste of Time</v>
      </c>
      <c r="E1665" s="125"/>
      <c r="F1665" s="38" t="s">
        <v>24</v>
      </c>
    </row>
    <row r="1666">
      <c r="A1666" s="38" t="s">
        <v>861</v>
      </c>
      <c r="B1666" s="38" t="s">
        <v>96</v>
      </c>
      <c r="C1666" s="39" t="s">
        <v>1116</v>
      </c>
      <c r="D1666" s="125" t="str">
        <f>VLOOKUP(C1666,Locations!$G$4:$H$222,2,false)</f>
        <v>00173 Once Upon a Waste of Time</v>
      </c>
      <c r="E1666" s="125"/>
      <c r="F1666" s="38" t="s">
        <v>24</v>
      </c>
    </row>
    <row r="1667">
      <c r="A1667" s="38" t="s">
        <v>672</v>
      </c>
      <c r="B1667" s="38" t="s">
        <v>96</v>
      </c>
      <c r="C1667" s="39" t="s">
        <v>1116</v>
      </c>
      <c r="D1667" s="125" t="str">
        <f>VLOOKUP(C1667,Locations!$G$4:$H$222,2,false)</f>
        <v>00173 Once Upon a Waste of Time</v>
      </c>
      <c r="E1667" s="125"/>
      <c r="F1667" s="38" t="s">
        <v>24</v>
      </c>
    </row>
    <row r="1668">
      <c r="A1668" s="38" t="s">
        <v>483</v>
      </c>
      <c r="B1668" s="38" t="s">
        <v>96</v>
      </c>
      <c r="C1668" s="39" t="s">
        <v>1116</v>
      </c>
      <c r="D1668" s="125" t="str">
        <f>VLOOKUP(C1668,Locations!$G$4:$H$222,2,false)</f>
        <v>00173 Once Upon a Waste of Time</v>
      </c>
      <c r="E1668" s="125"/>
      <c r="F1668" s="38" t="s">
        <v>24</v>
      </c>
    </row>
    <row r="1669">
      <c r="A1669" s="38" t="s">
        <v>630</v>
      </c>
      <c r="B1669" s="38" t="s">
        <v>96</v>
      </c>
      <c r="C1669" s="39" t="s">
        <v>1116</v>
      </c>
      <c r="D1669" s="125" t="str">
        <f>VLOOKUP(C1669,Locations!$G$4:$H$222,2,false)</f>
        <v>00173 Once Upon a Waste of Time</v>
      </c>
      <c r="E1669" s="125"/>
      <c r="F1669" s="38" t="s">
        <v>24</v>
      </c>
    </row>
    <row r="1670">
      <c r="A1670" s="38" t="s">
        <v>1114</v>
      </c>
      <c r="B1670" s="38" t="s">
        <v>96</v>
      </c>
      <c r="C1670" s="39" t="s">
        <v>1116</v>
      </c>
      <c r="D1670" s="125" t="str">
        <f>VLOOKUP(C1670,Locations!$G$4:$H$222,2,false)</f>
        <v>00173 Once Upon a Waste of Time</v>
      </c>
      <c r="E1670" s="125"/>
      <c r="F1670" s="38" t="s">
        <v>24</v>
      </c>
    </row>
    <row r="1671">
      <c r="A1671" s="38" t="s">
        <v>689</v>
      </c>
      <c r="B1671" s="25" t="s">
        <v>88</v>
      </c>
      <c r="C1671" s="39" t="s">
        <v>1116</v>
      </c>
      <c r="D1671" s="125" t="str">
        <f>VLOOKUP(C1671,Locations!$G$4:$H$222,2,false)</f>
        <v>00173 Once Upon a Waste of Time</v>
      </c>
      <c r="E1671" s="125"/>
      <c r="F1671" s="38" t="s">
        <v>24</v>
      </c>
    </row>
    <row r="1672">
      <c r="A1672" s="38" t="s">
        <v>1109</v>
      </c>
      <c r="B1672" s="25" t="s">
        <v>88</v>
      </c>
      <c r="C1672" s="39" t="s">
        <v>1116</v>
      </c>
      <c r="D1672" s="125" t="str">
        <f>VLOOKUP(C1672,Locations!$G$4:$H$222,2,false)</f>
        <v>00173 Once Upon a Waste of Time</v>
      </c>
      <c r="E1672" s="125"/>
      <c r="F1672" s="38" t="s">
        <v>24</v>
      </c>
    </row>
    <row r="1673">
      <c r="A1673" s="38" t="s">
        <v>1111</v>
      </c>
      <c r="B1673" s="25" t="s">
        <v>88</v>
      </c>
      <c r="C1673" s="39" t="s">
        <v>1116</v>
      </c>
      <c r="D1673" s="125" t="str">
        <f>VLOOKUP(C1673,Locations!$G$4:$H$222,2,false)</f>
        <v>00173 Once Upon a Waste of Time</v>
      </c>
      <c r="E1673" s="125"/>
      <c r="F1673" s="38" t="s">
        <v>24</v>
      </c>
    </row>
    <row r="1674">
      <c r="A1674" s="38" t="s">
        <v>630</v>
      </c>
      <c r="B1674" s="25" t="s">
        <v>88</v>
      </c>
      <c r="C1674" s="39" t="s">
        <v>1116</v>
      </c>
      <c r="D1674" s="125" t="str">
        <f>VLOOKUP(C1674,Locations!$G$4:$H$222,2,false)</f>
        <v>00173 Once Upon a Waste of Time</v>
      </c>
      <c r="E1674" s="125"/>
      <c r="F1674" s="38" t="s">
        <v>24</v>
      </c>
    </row>
    <row r="1675">
      <c r="A1675" s="38" t="s">
        <v>1110</v>
      </c>
      <c r="B1675" s="25" t="s">
        <v>88</v>
      </c>
      <c r="C1675" s="39" t="s">
        <v>1116</v>
      </c>
      <c r="D1675" s="125" t="str">
        <f>VLOOKUP(C1675,Locations!$G$4:$H$222,2,false)</f>
        <v>00173 Once Upon a Waste of Time</v>
      </c>
      <c r="E1675" s="125"/>
      <c r="F1675" s="38" t="s">
        <v>24</v>
      </c>
    </row>
    <row r="1676">
      <c r="A1676" s="38" t="s">
        <v>138</v>
      </c>
      <c r="B1676" s="25" t="s">
        <v>88</v>
      </c>
      <c r="C1676" s="25" t="s">
        <v>1139</v>
      </c>
      <c r="D1676" s="125" t="str">
        <f>VLOOKUP(C1676,Locations!$G$4:$H$222,2,false)</f>
        <v>00175 Upper Route 4</v>
      </c>
      <c r="E1676" s="125"/>
      <c r="F1676" s="38" t="s">
        <v>24</v>
      </c>
    </row>
    <row r="1677">
      <c r="A1677" s="38" t="s">
        <v>91</v>
      </c>
      <c r="B1677" s="25" t="s">
        <v>88</v>
      </c>
      <c r="C1677" s="25" t="s">
        <v>1139</v>
      </c>
      <c r="D1677" s="125" t="str">
        <f>VLOOKUP(C1677,Locations!$G$4:$H$222,2,false)</f>
        <v>00175 Upper Route 4</v>
      </c>
      <c r="E1677" s="125"/>
      <c r="F1677" s="38" t="s">
        <v>24</v>
      </c>
    </row>
    <row r="1678">
      <c r="A1678" s="38" t="s">
        <v>395</v>
      </c>
      <c r="B1678" s="25" t="s">
        <v>88</v>
      </c>
      <c r="C1678" s="25" t="s">
        <v>1139</v>
      </c>
      <c r="D1678" s="125" t="str">
        <f>VLOOKUP(C1678,Locations!$G$4:$H$222,2,false)</f>
        <v>00175 Upper Route 4</v>
      </c>
      <c r="E1678" s="125"/>
      <c r="F1678" s="38" t="s">
        <v>24</v>
      </c>
    </row>
    <row r="1679">
      <c r="A1679" s="38" t="s">
        <v>968</v>
      </c>
      <c r="B1679" s="25" t="s">
        <v>88</v>
      </c>
      <c r="C1679" s="25" t="s">
        <v>1139</v>
      </c>
      <c r="D1679" s="125" t="str">
        <f>VLOOKUP(C1679,Locations!$G$4:$H$222,2,false)</f>
        <v>00175 Upper Route 4</v>
      </c>
      <c r="E1679" s="125"/>
      <c r="F1679" s="38" t="s">
        <v>24</v>
      </c>
    </row>
    <row r="1680">
      <c r="A1680" s="38" t="s">
        <v>893</v>
      </c>
      <c r="B1680" s="25" t="s">
        <v>88</v>
      </c>
      <c r="C1680" s="25" t="s">
        <v>1139</v>
      </c>
      <c r="D1680" s="125" t="str">
        <f>VLOOKUP(C1680,Locations!$G$4:$H$222,2,false)</f>
        <v>00175 Upper Route 4</v>
      </c>
      <c r="E1680" s="125"/>
      <c r="F1680" s="38" t="s">
        <v>24</v>
      </c>
    </row>
    <row r="1681">
      <c r="A1681" s="38" t="s">
        <v>630</v>
      </c>
      <c r="B1681" s="25" t="s">
        <v>88</v>
      </c>
      <c r="C1681" s="25" t="s">
        <v>1139</v>
      </c>
      <c r="D1681" s="125" t="str">
        <f>VLOOKUP(C1681,Locations!$G$4:$H$222,2,false)</f>
        <v>00175 Upper Route 4</v>
      </c>
      <c r="E1681" s="125"/>
      <c r="F1681" s="38" t="s">
        <v>24</v>
      </c>
    </row>
    <row r="1682">
      <c r="A1682" s="38" t="s">
        <v>1148</v>
      </c>
      <c r="B1682" s="25" t="s">
        <v>96</v>
      </c>
      <c r="C1682" s="25" t="s">
        <v>1139</v>
      </c>
      <c r="D1682" s="125" t="str">
        <f>VLOOKUP(C1682,Locations!$G$4:$H$222,2,false)</f>
        <v>00175 Upper Route 4</v>
      </c>
      <c r="E1682" s="125"/>
      <c r="F1682" s="38" t="s">
        <v>97</v>
      </c>
    </row>
    <row r="1683">
      <c r="A1683" s="38" t="s">
        <v>1138</v>
      </c>
      <c r="B1683" s="25" t="s">
        <v>96</v>
      </c>
      <c r="C1683" s="25" t="s">
        <v>1139</v>
      </c>
      <c r="D1683" s="125" t="str">
        <f>VLOOKUP(C1683,Locations!$G$4:$H$222,2,false)</f>
        <v>00175 Upper Route 4</v>
      </c>
      <c r="E1683" s="125"/>
      <c r="F1683" s="38" t="s">
        <v>97</v>
      </c>
    </row>
    <row r="1684">
      <c r="A1684" s="38" t="s">
        <v>483</v>
      </c>
      <c r="B1684" s="25" t="s">
        <v>96</v>
      </c>
      <c r="C1684" s="25" t="s">
        <v>1139</v>
      </c>
      <c r="D1684" s="125" t="str">
        <f>VLOOKUP(C1684,Locations!$G$4:$H$222,2,false)</f>
        <v>00175 Upper Route 4</v>
      </c>
      <c r="E1684" s="125"/>
      <c r="F1684" s="38" t="s">
        <v>24</v>
      </c>
    </row>
    <row r="1685">
      <c r="A1685" s="38" t="s">
        <v>1149</v>
      </c>
      <c r="B1685" s="25" t="s">
        <v>96</v>
      </c>
      <c r="C1685" s="25" t="s">
        <v>1139</v>
      </c>
      <c r="D1685" s="125" t="str">
        <f>VLOOKUP(C1685,Locations!$G$4:$H$222,2,false)</f>
        <v>00175 Upper Route 4</v>
      </c>
      <c r="E1685" s="125"/>
      <c r="F1685" s="38" t="s">
        <v>97</v>
      </c>
    </row>
    <row r="1686">
      <c r="A1686" s="38" t="s">
        <v>751</v>
      </c>
      <c r="B1686" s="25" t="s">
        <v>96</v>
      </c>
      <c r="C1686" s="25" t="s">
        <v>1139</v>
      </c>
      <c r="D1686" s="125" t="str">
        <f>VLOOKUP(C1686,Locations!$G$4:$H$222,2,false)</f>
        <v>00175 Upper Route 4</v>
      </c>
      <c r="E1686" s="125"/>
      <c r="F1686" s="38" t="s">
        <v>24</v>
      </c>
    </row>
    <row r="1687">
      <c r="A1687" s="38" t="s">
        <v>300</v>
      </c>
      <c r="B1687" s="25" t="s">
        <v>96</v>
      </c>
      <c r="C1687" s="25" t="s">
        <v>1139</v>
      </c>
      <c r="D1687" s="125" t="str">
        <f>VLOOKUP(C1687,Locations!$G$4:$H$222,2,false)</f>
        <v>00175 Upper Route 4</v>
      </c>
      <c r="E1687" s="125"/>
      <c r="F1687" s="38" t="s">
        <v>145</v>
      </c>
    </row>
    <row r="1688">
      <c r="A1688" s="38" t="s">
        <v>321</v>
      </c>
      <c r="B1688" s="25" t="s">
        <v>96</v>
      </c>
      <c r="C1688" s="25" t="s">
        <v>1139</v>
      </c>
      <c r="D1688" s="125" t="str">
        <f>VLOOKUP(C1688,Locations!$G$4:$H$222,2,false)</f>
        <v>00175 Upper Route 4</v>
      </c>
      <c r="E1688" s="125"/>
      <c r="F1688" s="38" t="s">
        <v>24</v>
      </c>
    </row>
    <row r="1689">
      <c r="A1689" s="38" t="s">
        <v>1145</v>
      </c>
      <c r="B1689" s="25" t="s">
        <v>96</v>
      </c>
      <c r="C1689" s="25" t="s">
        <v>1139</v>
      </c>
      <c r="D1689" s="125" t="str">
        <f>VLOOKUP(C1689,Locations!$G$4:$H$222,2,false)</f>
        <v>00175 Upper Route 4</v>
      </c>
      <c r="E1689" s="125"/>
      <c r="F1689" s="38" t="s">
        <v>213</v>
      </c>
    </row>
    <row r="1690">
      <c r="A1690" s="38" t="s">
        <v>1023</v>
      </c>
      <c r="B1690" s="25" t="s">
        <v>96</v>
      </c>
      <c r="C1690" s="25" t="s">
        <v>1139</v>
      </c>
      <c r="D1690" s="125" t="str">
        <f>VLOOKUP(C1690,Locations!$G$4:$H$222,2,false)</f>
        <v>00175 Upper Route 4</v>
      </c>
      <c r="E1690" s="125"/>
      <c r="F1690" s="38" t="s">
        <v>101</v>
      </c>
    </row>
    <row r="1691">
      <c r="A1691" s="38" t="s">
        <v>1147</v>
      </c>
      <c r="B1691" s="25" t="s">
        <v>96</v>
      </c>
      <c r="C1691" s="25" t="s">
        <v>1139</v>
      </c>
      <c r="D1691" s="125" t="str">
        <f>VLOOKUP(C1691,Locations!$G$4:$H$222,2,false)</f>
        <v>00175 Upper Route 4</v>
      </c>
      <c r="E1691" s="125"/>
      <c r="F1691" s="38" t="s">
        <v>101</v>
      </c>
    </row>
    <row r="1692">
      <c r="A1692" s="38" t="s">
        <v>1141</v>
      </c>
      <c r="B1692" s="25" t="s">
        <v>96</v>
      </c>
      <c r="C1692" s="25" t="s">
        <v>1139</v>
      </c>
      <c r="D1692" s="125" t="str">
        <f>VLOOKUP(C1692,Locations!$G$4:$H$222,2,false)</f>
        <v>00175 Upper Route 4</v>
      </c>
      <c r="E1692" s="125"/>
      <c r="F1692" s="38" t="s">
        <v>24</v>
      </c>
    </row>
    <row r="1693">
      <c r="A1693" s="38" t="s">
        <v>854</v>
      </c>
      <c r="B1693" s="38" t="s">
        <v>44</v>
      </c>
      <c r="C1693" s="25" t="s">
        <v>1139</v>
      </c>
      <c r="D1693" s="125" t="str">
        <f>VLOOKUP(C1693,Locations!$G$4:$H$222,2,false)</f>
        <v>00175 Upper Route 4</v>
      </c>
      <c r="E1693" s="125"/>
      <c r="F1693" s="38" t="s">
        <v>24</v>
      </c>
    </row>
    <row r="1694">
      <c r="A1694" s="38" t="s">
        <v>803</v>
      </c>
      <c r="B1694" s="38" t="s">
        <v>44</v>
      </c>
      <c r="C1694" s="25" t="s">
        <v>1139</v>
      </c>
      <c r="D1694" s="125" t="str">
        <f>VLOOKUP(C1694,Locations!$G$4:$H$222,2,false)</f>
        <v>00175 Upper Route 4</v>
      </c>
      <c r="E1694" s="125"/>
      <c r="F1694" s="38" t="s">
        <v>24</v>
      </c>
    </row>
    <row r="1695">
      <c r="A1695" s="38" t="s">
        <v>758</v>
      </c>
      <c r="B1695" s="38" t="s">
        <v>44</v>
      </c>
      <c r="C1695" s="25" t="s">
        <v>1139</v>
      </c>
      <c r="D1695" s="125" t="str">
        <f>VLOOKUP(C1695,Locations!$G$4:$H$222,2,false)</f>
        <v>00175 Upper Route 4</v>
      </c>
      <c r="E1695" s="125"/>
      <c r="F1695" s="38" t="s">
        <v>24</v>
      </c>
    </row>
    <row r="1696">
      <c r="A1696" s="38" t="s">
        <v>602</v>
      </c>
      <c r="B1696" s="38" t="s">
        <v>44</v>
      </c>
      <c r="C1696" s="25" t="s">
        <v>1139</v>
      </c>
      <c r="D1696" s="125" t="str">
        <f>VLOOKUP(C1696,Locations!$G$4:$H$222,2,false)</f>
        <v>00175 Upper Route 4</v>
      </c>
      <c r="E1696" s="125"/>
      <c r="F1696" s="38" t="s">
        <v>24</v>
      </c>
    </row>
    <row r="1697">
      <c r="A1697" s="38" t="s">
        <v>58</v>
      </c>
      <c r="B1697" s="25" t="s">
        <v>96</v>
      </c>
      <c r="C1697" s="25" t="s">
        <v>1139</v>
      </c>
      <c r="D1697" s="125" t="str">
        <f>VLOOKUP(C1697,Locations!$G$4:$H$222,2,false)</f>
        <v>00175 Upper Route 4</v>
      </c>
      <c r="E1697" s="125"/>
      <c r="F1697" s="38" t="s">
        <v>24</v>
      </c>
    </row>
    <row r="1698">
      <c r="A1698" s="38" t="s">
        <v>1166</v>
      </c>
      <c r="B1698" s="25" t="s">
        <v>96</v>
      </c>
      <c r="C1698" s="25" t="s">
        <v>1139</v>
      </c>
      <c r="D1698" s="125" t="str">
        <f>VLOOKUP(C1698,Locations!$G$4:$H$222,2,false)</f>
        <v>00175 Upper Route 4</v>
      </c>
      <c r="E1698" s="125"/>
      <c r="F1698" s="38" t="s">
        <v>24</v>
      </c>
    </row>
    <row r="1699">
      <c r="A1699" s="38" t="s">
        <v>1164</v>
      </c>
      <c r="B1699" s="25" t="s">
        <v>96</v>
      </c>
      <c r="C1699" s="25" t="s">
        <v>1139</v>
      </c>
      <c r="D1699" s="125" t="str">
        <f>VLOOKUP(C1699,Locations!$G$4:$H$222,2,false)</f>
        <v>00175 Upper Route 4</v>
      </c>
      <c r="E1699" s="125"/>
      <c r="F1699" s="38" t="s">
        <v>24</v>
      </c>
    </row>
    <row r="1700">
      <c r="A1700" s="38" t="s">
        <v>508</v>
      </c>
      <c r="B1700" s="25" t="s">
        <v>96</v>
      </c>
      <c r="C1700" s="25" t="s">
        <v>1139</v>
      </c>
      <c r="D1700" s="125" t="str">
        <f>VLOOKUP(C1700,Locations!$G$4:$H$222,2,false)</f>
        <v>00175 Upper Route 4</v>
      </c>
      <c r="E1700" s="125"/>
      <c r="F1700" s="38" t="s">
        <v>24</v>
      </c>
    </row>
    <row r="1701">
      <c r="A1701" s="38" t="s">
        <v>1361</v>
      </c>
      <c r="B1701" s="25" t="s">
        <v>96</v>
      </c>
      <c r="C1701" s="25" t="s">
        <v>1139</v>
      </c>
      <c r="D1701" s="125" t="str">
        <f>VLOOKUP(C1701,Locations!$G$4:$H$222,2,false)</f>
        <v>00175 Upper Route 4</v>
      </c>
      <c r="E1701" s="125"/>
      <c r="F1701" s="38" t="s">
        <v>24</v>
      </c>
    </row>
    <row r="1702">
      <c r="A1702" s="38" t="s">
        <v>263</v>
      </c>
      <c r="B1702" s="38" t="s">
        <v>96</v>
      </c>
      <c r="C1702" s="39" t="s">
        <v>1150</v>
      </c>
      <c r="D1702" s="125" t="str">
        <f>VLOOKUP(C1702,Locations!$G$4:$H$222,2,false)</f>
        <v>00177 Agate City</v>
      </c>
      <c r="E1702" s="125"/>
      <c r="F1702" s="38" t="s">
        <v>24</v>
      </c>
    </row>
    <row r="1703">
      <c r="A1703" s="38" t="s">
        <v>532</v>
      </c>
      <c r="B1703" s="38" t="s">
        <v>96</v>
      </c>
      <c r="C1703" s="39" t="s">
        <v>1150</v>
      </c>
      <c r="D1703" s="125" t="str">
        <f>VLOOKUP(C1703,Locations!$G$4:$H$222,2,false)</f>
        <v>00177 Agate City</v>
      </c>
      <c r="E1703" s="125"/>
      <c r="F1703" s="38" t="s">
        <v>24</v>
      </c>
    </row>
    <row r="1704">
      <c r="A1704" s="38" t="s">
        <v>388</v>
      </c>
      <c r="B1704" s="38" t="s">
        <v>96</v>
      </c>
      <c r="C1704" s="39" t="s">
        <v>1150</v>
      </c>
      <c r="D1704" s="125" t="str">
        <f>VLOOKUP(C1704,Locations!$G$4:$H$222,2,false)</f>
        <v>00177 Agate City</v>
      </c>
      <c r="E1704" s="125"/>
      <c r="F1704" s="38" t="s">
        <v>24</v>
      </c>
    </row>
    <row r="1705">
      <c r="A1705" s="38" t="s">
        <v>965</v>
      </c>
      <c r="B1705" s="38" t="s">
        <v>96</v>
      </c>
      <c r="C1705" s="39" t="s">
        <v>1150</v>
      </c>
      <c r="D1705" s="125" t="str">
        <f>VLOOKUP(C1705,Locations!$G$4:$H$222,2,false)</f>
        <v>00177 Agate City</v>
      </c>
      <c r="E1705" s="125"/>
      <c r="F1705" s="38" t="s">
        <v>24</v>
      </c>
    </row>
    <row r="1706">
      <c r="A1706" s="38" t="s">
        <v>880</v>
      </c>
      <c r="B1706" s="38" t="s">
        <v>96</v>
      </c>
      <c r="C1706" s="39" t="s">
        <v>1150</v>
      </c>
      <c r="D1706" s="125" t="str">
        <f>VLOOKUP(C1706,Locations!$G$4:$H$222,2,false)</f>
        <v>00177 Agate City</v>
      </c>
      <c r="E1706" s="125"/>
      <c r="F1706" s="38" t="s">
        <v>24</v>
      </c>
    </row>
    <row r="1707">
      <c r="A1707" s="38" t="s">
        <v>295</v>
      </c>
      <c r="B1707" s="38" t="s">
        <v>96</v>
      </c>
      <c r="C1707" s="39" t="s">
        <v>1150</v>
      </c>
      <c r="D1707" s="125" t="str">
        <f>VLOOKUP(C1707,Locations!$G$4:$H$222,2,false)</f>
        <v>00177 Agate City</v>
      </c>
      <c r="E1707" s="125"/>
      <c r="F1707" s="38" t="s">
        <v>24</v>
      </c>
    </row>
    <row r="1708">
      <c r="A1708" s="38" t="s">
        <v>376</v>
      </c>
      <c r="B1708" s="38" t="s">
        <v>96</v>
      </c>
      <c r="C1708" s="39" t="s">
        <v>1150</v>
      </c>
      <c r="D1708" s="125" t="str">
        <f>VLOOKUP(C1708,Locations!$G$4:$H$222,2,false)</f>
        <v>00177 Agate City</v>
      </c>
      <c r="E1708" s="125"/>
      <c r="F1708" s="38" t="s">
        <v>24</v>
      </c>
    </row>
    <row r="1709">
      <c r="A1709" s="38" t="s">
        <v>280</v>
      </c>
      <c r="B1709" s="38" t="s">
        <v>96</v>
      </c>
      <c r="C1709" s="39" t="s">
        <v>1150</v>
      </c>
      <c r="D1709" s="125" t="str">
        <f>VLOOKUP(C1709,Locations!$G$4:$H$222,2,false)</f>
        <v>00177 Agate City</v>
      </c>
      <c r="E1709" s="125"/>
      <c r="F1709" s="38" t="s">
        <v>24</v>
      </c>
    </row>
    <row r="1710">
      <c r="A1710" s="38" t="s">
        <v>972</v>
      </c>
      <c r="B1710" s="38" t="s">
        <v>96</v>
      </c>
      <c r="C1710" s="39" t="s">
        <v>1150</v>
      </c>
      <c r="D1710" s="125" t="str">
        <f>VLOOKUP(C1710,Locations!$G$4:$H$222,2,false)</f>
        <v>00177 Agate City</v>
      </c>
      <c r="E1710" s="125"/>
      <c r="F1710" s="38" t="s">
        <v>24</v>
      </c>
    </row>
    <row r="1711">
      <c r="A1711" s="38" t="s">
        <v>847</v>
      </c>
      <c r="B1711" s="38" t="s">
        <v>96</v>
      </c>
      <c r="C1711" s="39" t="s">
        <v>1150</v>
      </c>
      <c r="D1711" s="125" t="str">
        <f>VLOOKUP(C1711,Locations!$G$4:$H$222,2,false)</f>
        <v>00177 Agate City</v>
      </c>
      <c r="E1711" s="125"/>
      <c r="F1711" s="38" t="s">
        <v>24</v>
      </c>
    </row>
    <row r="1712">
      <c r="A1712" s="38" t="s">
        <v>1146</v>
      </c>
      <c r="B1712" s="25" t="s">
        <v>96</v>
      </c>
      <c r="C1712" s="25" t="s">
        <v>1139</v>
      </c>
      <c r="D1712" s="125" t="str">
        <f>VLOOKUP(C1712,Locations!$G$4:$H$222,2,false)</f>
        <v>00175 Upper Route 4</v>
      </c>
      <c r="E1712" s="125"/>
      <c r="F1712" s="38" t="s">
        <v>24</v>
      </c>
    </row>
    <row r="1713">
      <c r="A1713" s="38" t="s">
        <v>1144</v>
      </c>
      <c r="B1713" s="25" t="s">
        <v>96</v>
      </c>
      <c r="C1713" s="25" t="s">
        <v>1139</v>
      </c>
      <c r="D1713" s="125" t="str">
        <f>VLOOKUP(C1713,Locations!$G$4:$H$222,2,false)</f>
        <v>00175 Upper Route 4</v>
      </c>
      <c r="E1713" s="125"/>
      <c r="F1713" s="38" t="s">
        <v>24</v>
      </c>
    </row>
    <row r="1714">
      <c r="A1714" s="38" t="s">
        <v>669</v>
      </c>
      <c r="B1714" s="25" t="s">
        <v>96</v>
      </c>
      <c r="C1714" s="39" t="s">
        <v>1092</v>
      </c>
      <c r="D1714" s="125" t="str">
        <f>VLOOKUP(C1714,Locations!$G$4:$H$222,2,false)</f>
        <v>00169 Teknite Ridge</v>
      </c>
      <c r="E1714" s="125"/>
      <c r="F1714" s="38" t="s">
        <v>24</v>
      </c>
    </row>
    <row r="1715">
      <c r="A1715" s="38" t="s">
        <v>444</v>
      </c>
      <c r="B1715" s="25" t="s">
        <v>96</v>
      </c>
      <c r="C1715" s="39" t="s">
        <v>1092</v>
      </c>
      <c r="D1715" s="125" t="str">
        <f>VLOOKUP(C1715,Locations!$G$4:$H$222,2,false)</f>
        <v>00169 Teknite Ridge</v>
      </c>
      <c r="E1715" s="125"/>
      <c r="F1715" s="38" t="s">
        <v>24</v>
      </c>
    </row>
    <row r="1716">
      <c r="A1716" s="38" t="s">
        <v>861</v>
      </c>
      <c r="B1716" s="25" t="s">
        <v>96</v>
      </c>
      <c r="C1716" s="39" t="s">
        <v>1092</v>
      </c>
      <c r="D1716" s="125" t="str">
        <f>VLOOKUP(C1716,Locations!$G$4:$H$222,2,false)</f>
        <v>00169 Teknite Ridge</v>
      </c>
      <c r="E1716" s="125"/>
      <c r="F1716" s="38" t="s">
        <v>24</v>
      </c>
    </row>
    <row r="1717">
      <c r="A1717" s="38" t="s">
        <v>1095</v>
      </c>
      <c r="B1717" s="25" t="s">
        <v>96</v>
      </c>
      <c r="C1717" s="39" t="s">
        <v>1092</v>
      </c>
      <c r="D1717" s="125" t="str">
        <f>VLOOKUP(C1717,Locations!$G$4:$H$222,2,false)</f>
        <v>00169 Teknite Ridge</v>
      </c>
      <c r="E1717" s="125"/>
      <c r="F1717" s="38" t="s">
        <v>24</v>
      </c>
    </row>
    <row r="1718">
      <c r="A1718" s="38" t="s">
        <v>508</v>
      </c>
      <c r="B1718" s="38" t="s">
        <v>165</v>
      </c>
      <c r="C1718" s="39" t="s">
        <v>1155</v>
      </c>
      <c r="D1718" s="125" t="str">
        <f>VLOOKUP(C1718,Locations!$G$4:$H$222,2,false)</f>
        <v>00178 Charous Mountain</v>
      </c>
      <c r="E1718" s="125" t="s">
        <v>920</v>
      </c>
      <c r="F1718" s="38" t="s">
        <v>24</v>
      </c>
    </row>
    <row r="1719">
      <c r="A1719" s="38" t="s">
        <v>843</v>
      </c>
      <c r="B1719" s="38" t="s">
        <v>165</v>
      </c>
      <c r="C1719" s="39" t="s">
        <v>1155</v>
      </c>
      <c r="D1719" s="125" t="str">
        <f>VLOOKUP(C1719,Locations!$G$4:$H$222,2,false)</f>
        <v>00178 Charous Mountain</v>
      </c>
      <c r="E1719" s="125" t="s">
        <v>920</v>
      </c>
      <c r="F1719" s="38" t="s">
        <v>24</v>
      </c>
    </row>
    <row r="1720">
      <c r="A1720" s="38" t="s">
        <v>1156</v>
      </c>
      <c r="B1720" s="38" t="s">
        <v>165</v>
      </c>
      <c r="C1720" s="39" t="s">
        <v>1155</v>
      </c>
      <c r="D1720" s="125" t="str">
        <f>VLOOKUP(C1720,Locations!$G$4:$H$222,2,false)</f>
        <v>00178 Charous Mountain</v>
      </c>
      <c r="E1720" s="125" t="s">
        <v>920</v>
      </c>
      <c r="F1720" s="38" t="s">
        <v>24</v>
      </c>
    </row>
    <row r="1721">
      <c r="A1721" s="38" t="s">
        <v>704</v>
      </c>
      <c r="B1721" s="38" t="s">
        <v>165</v>
      </c>
      <c r="C1721" s="39" t="s">
        <v>1155</v>
      </c>
      <c r="D1721" s="125" t="str">
        <f>VLOOKUP(C1721,Locations!$G$4:$H$222,2,false)</f>
        <v>00178 Charous Mountain</v>
      </c>
      <c r="E1721" s="125" t="s">
        <v>920</v>
      </c>
      <c r="F1721" s="38" t="s">
        <v>24</v>
      </c>
    </row>
    <row r="1722">
      <c r="A1722" s="38" t="s">
        <v>1158</v>
      </c>
      <c r="B1722" s="38" t="s">
        <v>165</v>
      </c>
      <c r="C1722" s="39" t="s">
        <v>1155</v>
      </c>
      <c r="D1722" s="125" t="str">
        <f>VLOOKUP(C1722,Locations!$G$4:$H$222,2,false)</f>
        <v>00178 Charous Mountain</v>
      </c>
      <c r="E1722" s="125" t="s">
        <v>920</v>
      </c>
      <c r="F1722" s="38" t="s">
        <v>24</v>
      </c>
    </row>
    <row r="1723">
      <c r="A1723" s="38" t="s">
        <v>1157</v>
      </c>
      <c r="B1723" s="38" t="s">
        <v>165</v>
      </c>
      <c r="C1723" s="39" t="s">
        <v>1155</v>
      </c>
      <c r="D1723" s="125" t="str">
        <f>VLOOKUP(C1723,Locations!$G$4:$H$222,2,false)</f>
        <v>00178 Charous Mountain</v>
      </c>
      <c r="E1723" s="125" t="s">
        <v>920</v>
      </c>
      <c r="F1723" s="38" t="s">
        <v>24</v>
      </c>
    </row>
    <row r="1724">
      <c r="A1724" s="38" t="s">
        <v>1159</v>
      </c>
      <c r="B1724" s="38" t="s">
        <v>165</v>
      </c>
      <c r="C1724" s="39" t="s">
        <v>1155</v>
      </c>
      <c r="D1724" s="125" t="str">
        <f>VLOOKUP(C1724,Locations!$G$4:$H$222,2,false)</f>
        <v>00178 Charous Mountain</v>
      </c>
      <c r="E1724" s="125" t="s">
        <v>920</v>
      </c>
      <c r="F1724" s="38" t="s">
        <v>24</v>
      </c>
    </row>
    <row r="1725">
      <c r="A1725" s="38" t="s">
        <v>759</v>
      </c>
      <c r="B1725" s="38" t="s">
        <v>165</v>
      </c>
      <c r="C1725" s="39" t="s">
        <v>1155</v>
      </c>
      <c r="D1725" s="125" t="str">
        <f>VLOOKUP(C1725,Locations!$G$4:$H$222,2,false)</f>
        <v>00178 Charous Mountain</v>
      </c>
      <c r="E1725" s="125" t="s">
        <v>1161</v>
      </c>
      <c r="F1725" s="38" t="s">
        <v>24</v>
      </c>
    </row>
    <row r="1726">
      <c r="A1726" s="38" t="s">
        <v>822</v>
      </c>
      <c r="B1726" s="38" t="s">
        <v>165</v>
      </c>
      <c r="C1726" s="39" t="s">
        <v>1155</v>
      </c>
      <c r="D1726" s="125" t="str">
        <f>VLOOKUP(C1726,Locations!$G$4:$H$222,2,false)</f>
        <v>00178 Charous Mountain</v>
      </c>
      <c r="E1726" s="125" t="s">
        <v>1161</v>
      </c>
      <c r="F1726" s="38" t="s">
        <v>24</v>
      </c>
    </row>
    <row r="1727">
      <c r="A1727" s="38" t="s">
        <v>854</v>
      </c>
      <c r="B1727" s="38" t="s">
        <v>44</v>
      </c>
      <c r="C1727" s="39" t="s">
        <v>1155</v>
      </c>
      <c r="D1727" s="125" t="str">
        <f>VLOOKUP(C1727,Locations!$G$4:$H$222,2,false)</f>
        <v>00178 Charous Mountain</v>
      </c>
      <c r="E1727" s="125" t="s">
        <v>920</v>
      </c>
      <c r="F1727" s="38" t="s">
        <v>24</v>
      </c>
    </row>
    <row r="1728">
      <c r="A1728" s="38" t="s">
        <v>270</v>
      </c>
      <c r="B1728" s="38" t="s">
        <v>44</v>
      </c>
      <c r="C1728" s="39" t="s">
        <v>1155</v>
      </c>
      <c r="D1728" s="125" t="str">
        <f>VLOOKUP(C1728,Locations!$G$4:$H$222,2,false)</f>
        <v>00178 Charous Mountain</v>
      </c>
      <c r="E1728" s="125" t="s">
        <v>920</v>
      </c>
      <c r="F1728" s="38" t="s">
        <v>24</v>
      </c>
    </row>
    <row r="1729">
      <c r="A1729" s="38" t="s">
        <v>803</v>
      </c>
      <c r="B1729" s="38" t="s">
        <v>44</v>
      </c>
      <c r="C1729" s="39" t="s">
        <v>1155</v>
      </c>
      <c r="D1729" s="125" t="str">
        <f>VLOOKUP(C1729,Locations!$G$4:$H$222,2,false)</f>
        <v>00178 Charous Mountain</v>
      </c>
      <c r="E1729" s="125" t="s">
        <v>920</v>
      </c>
      <c r="F1729" s="38" t="s">
        <v>24</v>
      </c>
    </row>
    <row r="1730">
      <c r="A1730" s="38" t="s">
        <v>758</v>
      </c>
      <c r="B1730" s="38" t="s">
        <v>44</v>
      </c>
      <c r="C1730" s="39" t="s">
        <v>1155</v>
      </c>
      <c r="D1730" s="125" t="str">
        <f>VLOOKUP(C1730,Locations!$G$4:$H$222,2,false)</f>
        <v>00178 Charous Mountain</v>
      </c>
      <c r="E1730" s="125" t="s">
        <v>920</v>
      </c>
      <c r="F1730" s="38" t="s">
        <v>24</v>
      </c>
    </row>
    <row r="1731">
      <c r="A1731" s="38" t="s">
        <v>852</v>
      </c>
      <c r="B1731" s="38" t="s">
        <v>44</v>
      </c>
      <c r="C1731" s="39" t="s">
        <v>1155</v>
      </c>
      <c r="D1731" s="125" t="str">
        <f>VLOOKUP(C1731,Locations!$G$4:$H$222,2,false)</f>
        <v>00178 Charous Mountain</v>
      </c>
      <c r="E1731" s="125" t="s">
        <v>920</v>
      </c>
      <c r="F1731" s="38" t="s">
        <v>24</v>
      </c>
    </row>
    <row r="1732">
      <c r="A1732" s="38" t="s">
        <v>157</v>
      </c>
      <c r="B1732" s="25" t="s">
        <v>158</v>
      </c>
      <c r="C1732" s="39" t="s">
        <v>1155</v>
      </c>
      <c r="D1732" s="125" t="str">
        <f>VLOOKUP(C1732,Locations!$G$4:$H$222,2,false)</f>
        <v>00178 Charous Mountain</v>
      </c>
      <c r="E1732" s="125" t="s">
        <v>920</v>
      </c>
      <c r="F1732" s="38" t="s">
        <v>24</v>
      </c>
    </row>
    <row r="1733">
      <c r="A1733" s="38" t="s">
        <v>803</v>
      </c>
      <c r="B1733" s="25" t="s">
        <v>158</v>
      </c>
      <c r="C1733" s="39" t="s">
        <v>1155</v>
      </c>
      <c r="D1733" s="125" t="str">
        <f>VLOOKUP(C1733,Locations!$G$4:$H$222,2,false)</f>
        <v>00178 Charous Mountain</v>
      </c>
      <c r="E1733" s="125" t="s">
        <v>920</v>
      </c>
      <c r="F1733" s="38" t="s">
        <v>24</v>
      </c>
    </row>
    <row r="1734">
      <c r="A1734" s="38" t="s">
        <v>803</v>
      </c>
      <c r="B1734" s="25" t="s">
        <v>600</v>
      </c>
      <c r="C1734" s="39" t="s">
        <v>1155</v>
      </c>
      <c r="D1734" s="125" t="str">
        <f>VLOOKUP(C1734,Locations!$G$4:$H$222,2,false)</f>
        <v>00178 Charous Mountain</v>
      </c>
      <c r="E1734" s="125" t="s">
        <v>920</v>
      </c>
      <c r="F1734" s="38" t="s">
        <v>24</v>
      </c>
    </row>
    <row r="1735">
      <c r="A1735" s="38" t="s">
        <v>836</v>
      </c>
      <c r="B1735" s="25" t="s">
        <v>600</v>
      </c>
      <c r="C1735" s="39" t="s">
        <v>1155</v>
      </c>
      <c r="D1735" s="125" t="str">
        <f>VLOOKUP(C1735,Locations!$G$4:$H$222,2,false)</f>
        <v>00178 Charous Mountain</v>
      </c>
      <c r="E1735" s="125" t="s">
        <v>920</v>
      </c>
      <c r="F1735" s="38" t="s">
        <v>24</v>
      </c>
    </row>
    <row r="1736">
      <c r="A1736" s="38" t="s">
        <v>752</v>
      </c>
      <c r="B1736" s="25" t="s">
        <v>600</v>
      </c>
      <c r="C1736" s="39" t="s">
        <v>1155</v>
      </c>
      <c r="D1736" s="125" t="str">
        <f>VLOOKUP(C1736,Locations!$G$4:$H$222,2,false)</f>
        <v>00178 Charous Mountain</v>
      </c>
      <c r="E1736" s="125" t="s">
        <v>920</v>
      </c>
      <c r="F1736" s="38" t="s">
        <v>24</v>
      </c>
    </row>
    <row r="1737">
      <c r="A1737" s="38" t="s">
        <v>803</v>
      </c>
      <c r="B1737" s="25" t="s">
        <v>938</v>
      </c>
      <c r="C1737" s="39" t="s">
        <v>1155</v>
      </c>
      <c r="D1737" s="125" t="str">
        <f>VLOOKUP(C1737,Locations!$G$4:$H$222,2,false)</f>
        <v>00178 Charous Mountain</v>
      </c>
      <c r="E1737" s="125" t="s">
        <v>920</v>
      </c>
      <c r="F1737" s="38" t="s">
        <v>24</v>
      </c>
    </row>
    <row r="1738">
      <c r="A1738" s="38" t="s">
        <v>965</v>
      </c>
      <c r="B1738" s="25" t="s">
        <v>938</v>
      </c>
      <c r="C1738" s="39" t="s">
        <v>1155</v>
      </c>
      <c r="D1738" s="125" t="str">
        <f>VLOOKUP(C1738,Locations!$G$4:$H$222,2,false)</f>
        <v>00178 Charous Mountain</v>
      </c>
      <c r="E1738" s="125" t="s">
        <v>920</v>
      </c>
      <c r="F1738" s="38" t="s">
        <v>24</v>
      </c>
    </row>
    <row r="1739">
      <c r="A1739" s="38" t="s">
        <v>1160</v>
      </c>
      <c r="B1739" s="25" t="s">
        <v>938</v>
      </c>
      <c r="C1739" s="39" t="s">
        <v>1155</v>
      </c>
      <c r="D1739" s="125" t="str">
        <f>VLOOKUP(C1739,Locations!$G$4:$H$222,2,false)</f>
        <v>00178 Charous Mountain</v>
      </c>
      <c r="E1739" s="125" t="s">
        <v>920</v>
      </c>
      <c r="F1739" s="38" t="s">
        <v>24</v>
      </c>
    </row>
    <row r="1740">
      <c r="A1740" s="38" t="s">
        <v>752</v>
      </c>
      <c r="B1740" s="25" t="s">
        <v>938</v>
      </c>
      <c r="C1740" s="39" t="s">
        <v>1155</v>
      </c>
      <c r="D1740" s="125" t="str">
        <f>VLOOKUP(C1740,Locations!$G$4:$H$222,2,false)</f>
        <v>00178 Charous Mountain</v>
      </c>
      <c r="E1740" s="125" t="s">
        <v>920</v>
      </c>
      <c r="F1740" s="38" t="s">
        <v>24</v>
      </c>
    </row>
    <row r="1741">
      <c r="A1741" s="38" t="s">
        <v>847</v>
      </c>
      <c r="B1741" s="25" t="s">
        <v>938</v>
      </c>
      <c r="C1741" s="39" t="s">
        <v>1155</v>
      </c>
      <c r="D1741" s="125" t="str">
        <f>VLOOKUP(C1741,Locations!$G$4:$H$222,2,false)</f>
        <v>00178 Charous Mountain</v>
      </c>
      <c r="E1741" s="125" t="s">
        <v>920</v>
      </c>
      <c r="F1741" s="38" t="s">
        <v>24</v>
      </c>
    </row>
    <row r="1742">
      <c r="A1742" s="38" t="s">
        <v>129</v>
      </c>
      <c r="B1742" s="38" t="s">
        <v>165</v>
      </c>
      <c r="C1742" s="25" t="s">
        <v>5887</v>
      </c>
      <c r="D1742" s="125" t="str">
        <f>VLOOKUP(C1742,Locations!$G$4:$H$222,2,false)</f>
        <v>#N/A</v>
      </c>
      <c r="E1742" s="125"/>
      <c r="F1742" s="38" t="s">
        <v>24</v>
      </c>
    </row>
    <row r="1743">
      <c r="A1743" s="38" t="s">
        <v>1064</v>
      </c>
      <c r="B1743" s="38" t="s">
        <v>165</v>
      </c>
      <c r="C1743" s="25" t="s">
        <v>5887</v>
      </c>
      <c r="D1743" s="125" t="str">
        <f>VLOOKUP(C1743,Locations!$G$4:$H$222,2,false)</f>
        <v>#N/A</v>
      </c>
      <c r="E1743" s="125"/>
      <c r="F1743" s="38" t="s">
        <v>24</v>
      </c>
    </row>
    <row r="1744">
      <c r="A1744" s="38" t="s">
        <v>951</v>
      </c>
      <c r="B1744" s="38" t="s">
        <v>165</v>
      </c>
      <c r="C1744" s="25" t="s">
        <v>5887</v>
      </c>
      <c r="D1744" s="125" t="str">
        <f>VLOOKUP(C1744,Locations!$G$4:$H$222,2,false)</f>
        <v>#N/A</v>
      </c>
      <c r="E1744" s="125"/>
      <c r="F1744" s="38" t="s">
        <v>24</v>
      </c>
    </row>
    <row r="1745">
      <c r="A1745" s="38" t="s">
        <v>1062</v>
      </c>
      <c r="B1745" s="38" t="s">
        <v>165</v>
      </c>
      <c r="C1745" s="25" t="s">
        <v>5887</v>
      </c>
      <c r="D1745" s="125" t="str">
        <f>VLOOKUP(C1745,Locations!$G$4:$H$222,2,false)</f>
        <v>#N/A</v>
      </c>
      <c r="E1745" s="125"/>
      <c r="F1745" s="38" t="s">
        <v>24</v>
      </c>
    </row>
    <row r="1746">
      <c r="A1746" s="38" t="s">
        <v>767</v>
      </c>
      <c r="B1746" s="38" t="s">
        <v>165</v>
      </c>
      <c r="C1746" s="25" t="s">
        <v>5887</v>
      </c>
      <c r="D1746" s="125" t="str">
        <f>VLOOKUP(C1746,Locations!$G$4:$H$222,2,false)</f>
        <v>#N/A</v>
      </c>
      <c r="E1746" s="125"/>
      <c r="F1746" s="38" t="s">
        <v>24</v>
      </c>
    </row>
    <row r="1747">
      <c r="A1747" s="38" t="s">
        <v>854</v>
      </c>
      <c r="B1747" s="38" t="s">
        <v>44</v>
      </c>
      <c r="C1747" s="39" t="s">
        <v>1150</v>
      </c>
      <c r="D1747" s="125" t="str">
        <f>VLOOKUP(C1747,Locations!$G$4:$H$222,2,false)</f>
        <v>00177 Agate City</v>
      </c>
      <c r="E1747" s="125"/>
      <c r="F1747" s="38" t="s">
        <v>24</v>
      </c>
    </row>
    <row r="1748">
      <c r="A1748" s="38" t="s">
        <v>803</v>
      </c>
      <c r="B1748" s="38" t="s">
        <v>44</v>
      </c>
      <c r="C1748" s="39" t="s">
        <v>1150</v>
      </c>
      <c r="D1748" s="125" t="str">
        <f>VLOOKUP(C1748,Locations!$G$4:$H$222,2,false)</f>
        <v>00177 Agate City</v>
      </c>
      <c r="E1748" s="125"/>
      <c r="F1748" s="38" t="s">
        <v>24</v>
      </c>
    </row>
    <row r="1749">
      <c r="A1749" s="38" t="s">
        <v>758</v>
      </c>
      <c r="B1749" s="38" t="s">
        <v>44</v>
      </c>
      <c r="C1749" s="39" t="s">
        <v>1150</v>
      </c>
      <c r="D1749" s="125" t="str">
        <f>VLOOKUP(C1749,Locations!$G$4:$H$222,2,false)</f>
        <v>00177 Agate City</v>
      </c>
      <c r="E1749" s="125"/>
      <c r="F1749" s="38" t="s">
        <v>24</v>
      </c>
    </row>
    <row r="1750">
      <c r="A1750" s="38" t="s">
        <v>602</v>
      </c>
      <c r="B1750" s="38" t="s">
        <v>44</v>
      </c>
      <c r="C1750" s="39" t="s">
        <v>1150</v>
      </c>
      <c r="D1750" s="125" t="str">
        <f>VLOOKUP(C1750,Locations!$G$4:$H$222,2,false)</f>
        <v>00177 Agate City</v>
      </c>
      <c r="E1750" s="125"/>
      <c r="F1750" s="38" t="s">
        <v>24</v>
      </c>
    </row>
    <row r="1751">
      <c r="A1751" s="38" t="s">
        <v>157</v>
      </c>
      <c r="B1751" s="25" t="s">
        <v>158</v>
      </c>
      <c r="C1751" s="39" t="s">
        <v>1150</v>
      </c>
      <c r="D1751" s="125" t="str">
        <f>VLOOKUP(C1751,Locations!$G$4:$H$222,2,false)</f>
        <v>00177 Agate City</v>
      </c>
      <c r="E1751" s="125"/>
      <c r="F1751" s="38" t="s">
        <v>24</v>
      </c>
    </row>
    <row r="1752">
      <c r="A1752" s="38" t="s">
        <v>159</v>
      </c>
      <c r="B1752" s="25" t="s">
        <v>158</v>
      </c>
      <c r="C1752" s="39" t="s">
        <v>1150</v>
      </c>
      <c r="D1752" s="125" t="str">
        <f>VLOOKUP(C1752,Locations!$G$4:$H$222,2,false)</f>
        <v>00177 Agate City</v>
      </c>
      <c r="E1752" s="125"/>
      <c r="F1752" s="38" t="s">
        <v>24</v>
      </c>
    </row>
    <row r="1753">
      <c r="A1753" s="38" t="s">
        <v>803</v>
      </c>
      <c r="B1753" s="25" t="s">
        <v>600</v>
      </c>
      <c r="C1753" s="39" t="s">
        <v>1150</v>
      </c>
      <c r="D1753" s="125" t="str">
        <f>VLOOKUP(C1753,Locations!$G$4:$H$222,2,false)</f>
        <v>00177 Agate City</v>
      </c>
      <c r="E1753" s="125"/>
      <c r="F1753" s="38" t="s">
        <v>24</v>
      </c>
    </row>
    <row r="1754">
      <c r="A1754" s="38" t="s">
        <v>758</v>
      </c>
      <c r="B1754" s="25" t="s">
        <v>600</v>
      </c>
      <c r="C1754" s="39" t="s">
        <v>1150</v>
      </c>
      <c r="D1754" s="125" t="str">
        <f>VLOOKUP(C1754,Locations!$G$4:$H$222,2,false)</f>
        <v>00177 Agate City</v>
      </c>
      <c r="E1754" s="125"/>
      <c r="F1754" s="38" t="s">
        <v>24</v>
      </c>
    </row>
    <row r="1755">
      <c r="A1755" s="38" t="s">
        <v>679</v>
      </c>
      <c r="B1755" s="25" t="s">
        <v>600</v>
      </c>
      <c r="C1755" s="39" t="s">
        <v>1150</v>
      </c>
      <c r="D1755" s="125" t="str">
        <f>VLOOKUP(C1755,Locations!$G$4:$H$222,2,false)</f>
        <v>00177 Agate City</v>
      </c>
      <c r="E1755" s="125"/>
      <c r="F1755" s="38" t="s">
        <v>24</v>
      </c>
    </row>
    <row r="1756">
      <c r="A1756" s="38" t="s">
        <v>803</v>
      </c>
      <c r="B1756" s="25" t="s">
        <v>938</v>
      </c>
      <c r="C1756" s="39" t="s">
        <v>1150</v>
      </c>
      <c r="D1756" s="125" t="str">
        <f>VLOOKUP(C1756,Locations!$G$4:$H$222,2,false)</f>
        <v>00177 Agate City</v>
      </c>
      <c r="E1756" s="125"/>
      <c r="F1756" s="38" t="s">
        <v>24</v>
      </c>
    </row>
    <row r="1757">
      <c r="A1757" s="38" t="s">
        <v>758</v>
      </c>
      <c r="B1757" s="25" t="s">
        <v>938</v>
      </c>
      <c r="C1757" s="39" t="s">
        <v>1150</v>
      </c>
      <c r="D1757" s="125" t="str">
        <f>VLOOKUP(C1757,Locations!$G$4:$H$222,2,false)</f>
        <v>00177 Agate City</v>
      </c>
      <c r="E1757" s="125"/>
      <c r="F1757" s="38" t="s">
        <v>24</v>
      </c>
    </row>
    <row r="1758">
      <c r="A1758" s="38" t="s">
        <v>679</v>
      </c>
      <c r="B1758" s="25" t="s">
        <v>938</v>
      </c>
      <c r="C1758" s="39" t="s">
        <v>1150</v>
      </c>
      <c r="D1758" s="125" t="str">
        <f>VLOOKUP(C1758,Locations!$G$4:$H$222,2,false)</f>
        <v>00177 Agate City</v>
      </c>
      <c r="E1758" s="125"/>
      <c r="F1758" s="38" t="s">
        <v>24</v>
      </c>
    </row>
    <row r="1759">
      <c r="A1759" s="38" t="s">
        <v>949</v>
      </c>
      <c r="B1759" s="25" t="s">
        <v>938</v>
      </c>
      <c r="C1759" s="39" t="s">
        <v>1150</v>
      </c>
      <c r="D1759" s="125" t="str">
        <f>VLOOKUP(C1759,Locations!$G$4:$H$222,2,false)</f>
        <v>00177 Agate City</v>
      </c>
      <c r="E1759" s="125"/>
      <c r="F1759" s="38" t="s">
        <v>24</v>
      </c>
    </row>
    <row r="1760">
      <c r="A1760" s="38" t="s">
        <v>1062</v>
      </c>
      <c r="B1760" s="38" t="s">
        <v>165</v>
      </c>
      <c r="C1760" s="39" t="s">
        <v>1173</v>
      </c>
      <c r="D1760" s="125" t="str">
        <f>VLOOKUP(C1760,Locations!$G$4:$H$222,2,false)</f>
        <v>00182 Victory Road</v>
      </c>
      <c r="E1760" s="125"/>
      <c r="F1760" s="38" t="s">
        <v>24</v>
      </c>
    </row>
    <row r="1761">
      <c r="A1761" s="38" t="s">
        <v>1088</v>
      </c>
      <c r="B1761" s="38" t="s">
        <v>165</v>
      </c>
      <c r="C1761" s="39" t="s">
        <v>1173</v>
      </c>
      <c r="D1761" s="125" t="str">
        <f>VLOOKUP(C1761,Locations!$G$4:$H$222,2,false)</f>
        <v>00182 Victory Road</v>
      </c>
      <c r="E1761" s="125" t="s">
        <v>1180</v>
      </c>
      <c r="F1761" s="38" t="s">
        <v>24</v>
      </c>
    </row>
    <row r="1762">
      <c r="A1762" s="38" t="s">
        <v>1145</v>
      </c>
      <c r="B1762" s="38" t="s">
        <v>165</v>
      </c>
      <c r="C1762" s="39" t="s">
        <v>1173</v>
      </c>
      <c r="D1762" s="125" t="str">
        <f>VLOOKUP(C1762,Locations!$G$4:$H$222,2,false)</f>
        <v>00182 Victory Road</v>
      </c>
      <c r="E1762" s="125" t="s">
        <v>546</v>
      </c>
      <c r="F1762" s="38" t="s">
        <v>24</v>
      </c>
    </row>
    <row r="1763">
      <c r="A1763" s="38" t="s">
        <v>1174</v>
      </c>
      <c r="B1763" s="38" t="s">
        <v>165</v>
      </c>
      <c r="C1763" s="39" t="s">
        <v>1173</v>
      </c>
      <c r="D1763" s="125" t="str">
        <f>VLOOKUP(C1763,Locations!$G$4:$H$222,2,false)</f>
        <v>00182 Victory Road</v>
      </c>
      <c r="E1763" s="125" t="s">
        <v>546</v>
      </c>
      <c r="F1763" s="38" t="s">
        <v>24</v>
      </c>
    </row>
    <row r="1764">
      <c r="A1764" s="38" t="s">
        <v>1178</v>
      </c>
      <c r="B1764" s="38" t="s">
        <v>165</v>
      </c>
      <c r="C1764" s="39" t="s">
        <v>1173</v>
      </c>
      <c r="D1764" s="125" t="str">
        <f>VLOOKUP(C1764,Locations!$G$4:$H$222,2,false)</f>
        <v>00182 Victory Road</v>
      </c>
      <c r="E1764" s="125" t="s">
        <v>546</v>
      </c>
      <c r="F1764" s="38" t="s">
        <v>24</v>
      </c>
    </row>
    <row r="1765">
      <c r="A1765" s="38" t="s">
        <v>741</v>
      </c>
      <c r="B1765" s="38" t="s">
        <v>165</v>
      </c>
      <c r="C1765" s="39" t="s">
        <v>1173</v>
      </c>
      <c r="D1765" s="125" t="str">
        <f>VLOOKUP(C1765,Locations!$G$4:$H$222,2,false)</f>
        <v>00182 Victory Road</v>
      </c>
      <c r="E1765" s="125" t="s">
        <v>546</v>
      </c>
      <c r="F1765" s="38" t="s">
        <v>24</v>
      </c>
    </row>
    <row r="1766">
      <c r="A1766" s="38" t="s">
        <v>1235</v>
      </c>
      <c r="B1766" s="38" t="s">
        <v>165</v>
      </c>
      <c r="C1766" s="39" t="s">
        <v>1173</v>
      </c>
      <c r="D1766" s="125" t="str">
        <f>VLOOKUP(C1766,Locations!$G$4:$H$222,2,false)</f>
        <v>00182 Victory Road</v>
      </c>
      <c r="E1766" s="125"/>
      <c r="F1766" s="38" t="s">
        <v>24</v>
      </c>
    </row>
    <row r="1767">
      <c r="A1767" s="38" t="s">
        <v>1232</v>
      </c>
      <c r="B1767" s="38" t="s">
        <v>165</v>
      </c>
      <c r="C1767" s="39" t="s">
        <v>1173</v>
      </c>
      <c r="D1767" s="125" t="str">
        <f>VLOOKUP(C1767,Locations!$G$4:$H$222,2,false)</f>
        <v>00182 Victory Road</v>
      </c>
      <c r="E1767" s="125"/>
      <c r="F1767" s="38" t="s">
        <v>24</v>
      </c>
    </row>
    <row r="1768">
      <c r="A1768" s="38" t="s">
        <v>524</v>
      </c>
      <c r="B1768" s="38" t="s">
        <v>165</v>
      </c>
      <c r="C1768" s="39" t="s">
        <v>1173</v>
      </c>
      <c r="D1768" s="125" t="str">
        <f>VLOOKUP(C1768,Locations!$G$4:$H$222,2,false)</f>
        <v>00182 Victory Road</v>
      </c>
      <c r="E1768" s="125"/>
      <c r="F1768" s="38" t="s">
        <v>24</v>
      </c>
    </row>
    <row r="1769">
      <c r="A1769" s="38" t="s">
        <v>1234</v>
      </c>
      <c r="B1769" s="38" t="s">
        <v>165</v>
      </c>
      <c r="C1769" s="39" t="s">
        <v>1173</v>
      </c>
      <c r="D1769" s="125" t="str">
        <f>VLOOKUP(C1769,Locations!$G$4:$H$222,2,false)</f>
        <v>00182 Victory Road</v>
      </c>
      <c r="E1769" s="125"/>
      <c r="F1769" s="38" t="s">
        <v>24</v>
      </c>
    </row>
    <row r="1770">
      <c r="A1770" s="38" t="s">
        <v>1181</v>
      </c>
      <c r="B1770" s="38" t="s">
        <v>165</v>
      </c>
      <c r="C1770" s="39" t="s">
        <v>1173</v>
      </c>
      <c r="D1770" s="125" t="str">
        <f>VLOOKUP(C1770,Locations!$G$4:$H$222,2,false)</f>
        <v>00182 Victory Road</v>
      </c>
      <c r="E1770" s="125" t="s">
        <v>1182</v>
      </c>
      <c r="F1770" s="38" t="s">
        <v>24</v>
      </c>
    </row>
    <row r="1771">
      <c r="A1771" s="38" t="s">
        <v>822</v>
      </c>
      <c r="B1771" s="38" t="s">
        <v>165</v>
      </c>
      <c r="C1771" s="39" t="s">
        <v>1173</v>
      </c>
      <c r="D1771" s="125" t="str">
        <f>VLOOKUP(C1771,Locations!$G$4:$H$222,2,false)</f>
        <v>00182 Victory Road</v>
      </c>
      <c r="E1771" s="125" t="s">
        <v>546</v>
      </c>
      <c r="F1771" s="38" t="s">
        <v>24</v>
      </c>
    </row>
    <row r="1772">
      <c r="A1772" s="38" t="s">
        <v>767</v>
      </c>
      <c r="B1772" s="38" t="s">
        <v>165</v>
      </c>
      <c r="C1772" s="39" t="s">
        <v>1173</v>
      </c>
      <c r="D1772" s="125" t="str">
        <f>VLOOKUP(C1772,Locations!$G$4:$H$222,2,false)</f>
        <v>00182 Victory Road</v>
      </c>
      <c r="E1772" s="125" t="s">
        <v>1191</v>
      </c>
      <c r="F1772" s="38" t="s">
        <v>24</v>
      </c>
    </row>
    <row r="1773">
      <c r="A1773" s="38" t="s">
        <v>765</v>
      </c>
      <c r="B1773" s="38" t="s">
        <v>165</v>
      </c>
      <c r="C1773" s="39" t="s">
        <v>1173</v>
      </c>
      <c r="D1773" s="125" t="str">
        <f>VLOOKUP(C1773,Locations!$G$4:$H$222,2,false)</f>
        <v>00182 Victory Road</v>
      </c>
      <c r="E1773" s="125" t="s">
        <v>5888</v>
      </c>
      <c r="F1773" s="38" t="s">
        <v>24</v>
      </c>
    </row>
    <row r="1774">
      <c r="A1774" s="38" t="s">
        <v>1177</v>
      </c>
      <c r="B1774" s="38" t="s">
        <v>165</v>
      </c>
      <c r="C1774" s="39" t="s">
        <v>1173</v>
      </c>
      <c r="D1774" s="125" t="str">
        <f>VLOOKUP(C1774,Locations!$G$4:$H$222,2,false)</f>
        <v>00182 Victory Road</v>
      </c>
      <c r="E1774" s="125" t="s">
        <v>5889</v>
      </c>
      <c r="F1774" s="38" t="s">
        <v>24</v>
      </c>
    </row>
    <row r="1775">
      <c r="A1775" s="38" t="s">
        <v>1018</v>
      </c>
      <c r="B1775" s="38" t="s">
        <v>165</v>
      </c>
      <c r="C1775" s="39" t="s">
        <v>1173</v>
      </c>
      <c r="D1775" s="125" t="str">
        <f>VLOOKUP(C1775,Locations!$G$4:$H$222,2,false)</f>
        <v>00182 Victory Road</v>
      </c>
      <c r="E1775" s="125" t="s">
        <v>5890</v>
      </c>
      <c r="F1775" s="38" t="s">
        <v>24</v>
      </c>
    </row>
    <row r="1776">
      <c r="A1776" s="38" t="s">
        <v>1194</v>
      </c>
      <c r="B1776" s="38" t="s">
        <v>165</v>
      </c>
      <c r="C1776" s="39" t="s">
        <v>1173</v>
      </c>
      <c r="D1776" s="125" t="str">
        <f>VLOOKUP(C1776,Locations!$G$4:$H$222,2,false)</f>
        <v>00182 Victory Road</v>
      </c>
      <c r="E1776" s="125" t="s">
        <v>1193</v>
      </c>
      <c r="F1776" s="38" t="s">
        <v>24</v>
      </c>
    </row>
    <row r="1777">
      <c r="A1777" s="38" t="s">
        <v>993</v>
      </c>
      <c r="B1777" s="38" t="s">
        <v>165</v>
      </c>
      <c r="C1777" s="39" t="s">
        <v>1173</v>
      </c>
      <c r="D1777" s="125" t="str">
        <f>VLOOKUP(C1777,Locations!$G$4:$H$222,2,false)</f>
        <v>00182 Victory Road</v>
      </c>
      <c r="E1777" s="125" t="s">
        <v>1189</v>
      </c>
      <c r="F1777" s="38" t="s">
        <v>24</v>
      </c>
    </row>
    <row r="1778">
      <c r="A1778" s="38" t="s">
        <v>1192</v>
      </c>
      <c r="B1778" s="38" t="s">
        <v>165</v>
      </c>
      <c r="C1778" s="39" t="s">
        <v>1173</v>
      </c>
      <c r="D1778" s="125" t="str">
        <f>VLOOKUP(C1778,Locations!$G$4:$H$222,2,false)</f>
        <v>00182 Victory Road</v>
      </c>
      <c r="E1778" s="125" t="s">
        <v>1193</v>
      </c>
      <c r="F1778" s="38" t="s">
        <v>24</v>
      </c>
    </row>
    <row r="1779">
      <c r="A1779" s="38" t="s">
        <v>1197</v>
      </c>
      <c r="B1779" s="38" t="s">
        <v>165</v>
      </c>
      <c r="C1779" s="39" t="s">
        <v>1173</v>
      </c>
      <c r="D1779" s="125" t="str">
        <f>VLOOKUP(C1779,Locations!$G$4:$H$222,2,false)</f>
        <v>00182 Victory Road</v>
      </c>
      <c r="E1779" s="125" t="s">
        <v>437</v>
      </c>
      <c r="F1779" s="38" t="s">
        <v>24</v>
      </c>
    </row>
    <row r="1780">
      <c r="A1780" s="38" t="s">
        <v>1196</v>
      </c>
      <c r="B1780" s="38" t="s">
        <v>165</v>
      </c>
      <c r="C1780" s="39" t="s">
        <v>1173</v>
      </c>
      <c r="D1780" s="125" t="str">
        <f>VLOOKUP(C1780,Locations!$G$4:$H$222,2,false)</f>
        <v>00182 Victory Road</v>
      </c>
      <c r="E1780" s="125" t="s">
        <v>437</v>
      </c>
      <c r="F1780" s="38" t="s">
        <v>24</v>
      </c>
    </row>
    <row r="1781">
      <c r="A1781" s="38" t="s">
        <v>498</v>
      </c>
      <c r="B1781" s="38" t="s">
        <v>165</v>
      </c>
      <c r="C1781" s="39" t="s">
        <v>1173</v>
      </c>
      <c r="D1781" s="125" t="str">
        <f>VLOOKUP(C1781,Locations!$G$4:$H$222,2,false)</f>
        <v>00182 Victory Road</v>
      </c>
      <c r="E1781" s="125" t="s">
        <v>1191</v>
      </c>
      <c r="F1781" s="38" t="s">
        <v>24</v>
      </c>
    </row>
    <row r="1782">
      <c r="A1782" s="38" t="s">
        <v>705</v>
      </c>
      <c r="B1782" s="38" t="s">
        <v>165</v>
      </c>
      <c r="C1782" s="39" t="s">
        <v>1173</v>
      </c>
      <c r="D1782" s="125" t="str">
        <f>VLOOKUP(C1782,Locations!$G$4:$H$222,2,false)</f>
        <v>00182 Victory Road</v>
      </c>
      <c r="E1782" s="125" t="s">
        <v>437</v>
      </c>
      <c r="F1782" s="38" t="s">
        <v>24</v>
      </c>
    </row>
    <row r="1783">
      <c r="A1783" s="38" t="s">
        <v>597</v>
      </c>
      <c r="B1783" s="38" t="s">
        <v>165</v>
      </c>
      <c r="C1783" s="39" t="s">
        <v>1173</v>
      </c>
      <c r="D1783" s="125" t="str">
        <f>VLOOKUP(C1783,Locations!$G$4:$H$222,2,false)</f>
        <v>00182 Victory Road</v>
      </c>
      <c r="E1783" s="125" t="s">
        <v>232</v>
      </c>
      <c r="F1783" s="38" t="s">
        <v>24</v>
      </c>
    </row>
    <row r="1784">
      <c r="A1784" s="38" t="s">
        <v>759</v>
      </c>
      <c r="B1784" s="38" t="s">
        <v>165</v>
      </c>
      <c r="C1784" s="39" t="s">
        <v>1173</v>
      </c>
      <c r="D1784" s="125" t="str">
        <f>VLOOKUP(C1784,Locations!$G$4:$H$222,2,false)</f>
        <v>00182 Victory Road</v>
      </c>
      <c r="E1784" s="125" t="s">
        <v>1187</v>
      </c>
      <c r="F1784" s="38" t="s">
        <v>24</v>
      </c>
    </row>
    <row r="1785">
      <c r="A1785" s="38" t="s">
        <v>456</v>
      </c>
      <c r="B1785" s="38" t="s">
        <v>165</v>
      </c>
      <c r="C1785" s="39" t="s">
        <v>1173</v>
      </c>
      <c r="D1785" s="125" t="str">
        <f>VLOOKUP(C1785,Locations!$G$4:$H$222,2,false)</f>
        <v>00182 Victory Road</v>
      </c>
      <c r="E1785" s="125" t="s">
        <v>232</v>
      </c>
      <c r="F1785" s="38" t="s">
        <v>24</v>
      </c>
    </row>
    <row r="1786">
      <c r="A1786" s="38" t="s">
        <v>1179</v>
      </c>
      <c r="B1786" s="38" t="s">
        <v>165</v>
      </c>
      <c r="C1786" s="39" t="s">
        <v>1173</v>
      </c>
      <c r="D1786" s="125" t="str">
        <f>VLOOKUP(C1786,Locations!$G$4:$H$222,2,false)</f>
        <v>00182 Victory Road</v>
      </c>
      <c r="E1786" s="125" t="s">
        <v>5891</v>
      </c>
      <c r="F1786" s="38" t="s">
        <v>24</v>
      </c>
    </row>
    <row r="1787">
      <c r="A1787" s="38" t="s">
        <v>597</v>
      </c>
      <c r="B1787" s="38" t="s">
        <v>165</v>
      </c>
      <c r="C1787" s="25" t="s">
        <v>5892</v>
      </c>
      <c r="D1787" s="125" t="str">
        <f>VLOOKUP(C1787,Locations!$G$4:$H$222,2,false)</f>
        <v>#N/A</v>
      </c>
      <c r="E1787" s="125"/>
      <c r="F1787" s="38" t="s">
        <v>24</v>
      </c>
    </row>
    <row r="1788">
      <c r="A1788" s="38" t="s">
        <v>1177</v>
      </c>
      <c r="B1788" s="38" t="s">
        <v>165</v>
      </c>
      <c r="C1788" s="25" t="s">
        <v>5892</v>
      </c>
      <c r="D1788" s="125" t="str">
        <f>VLOOKUP(C1788,Locations!$G$4:$H$222,2,false)</f>
        <v>#N/A</v>
      </c>
      <c r="E1788" s="125"/>
      <c r="F1788" s="38" t="s">
        <v>24</v>
      </c>
    </row>
    <row r="1789">
      <c r="A1789" s="38" t="s">
        <v>1178</v>
      </c>
      <c r="B1789" s="38" t="s">
        <v>165</v>
      </c>
      <c r="C1789" s="25" t="s">
        <v>5892</v>
      </c>
      <c r="D1789" s="125" t="str">
        <f>VLOOKUP(C1789,Locations!$G$4:$H$222,2,false)</f>
        <v>#N/A</v>
      </c>
      <c r="E1789" s="125"/>
      <c r="F1789" s="38" t="s">
        <v>24</v>
      </c>
    </row>
    <row r="1790">
      <c r="A1790" s="38" t="s">
        <v>1145</v>
      </c>
      <c r="B1790" s="38" t="s">
        <v>165</v>
      </c>
      <c r="C1790" s="25" t="s">
        <v>5892</v>
      </c>
      <c r="D1790" s="125" t="str">
        <f>VLOOKUP(C1790,Locations!$G$4:$H$222,2,false)</f>
        <v>#N/A</v>
      </c>
      <c r="E1790" s="125"/>
      <c r="F1790" s="38" t="s">
        <v>24</v>
      </c>
    </row>
    <row r="1791">
      <c r="A1791" s="38" t="s">
        <v>456</v>
      </c>
      <c r="B1791" s="38" t="s">
        <v>165</v>
      </c>
      <c r="C1791" s="25" t="s">
        <v>5892</v>
      </c>
      <c r="D1791" s="125" t="str">
        <f>VLOOKUP(C1791,Locations!$G$4:$H$222,2,false)</f>
        <v>#N/A</v>
      </c>
      <c r="E1791" s="125"/>
      <c r="F1791" s="38" t="s">
        <v>24</v>
      </c>
    </row>
    <row r="1792">
      <c r="A1792" s="38" t="s">
        <v>1179</v>
      </c>
      <c r="B1792" s="38" t="s">
        <v>165</v>
      </c>
      <c r="C1792" s="25" t="s">
        <v>5892</v>
      </c>
      <c r="D1792" s="125" t="str">
        <f>VLOOKUP(C1792,Locations!$G$4:$H$222,2,false)</f>
        <v>#N/A</v>
      </c>
      <c r="E1792" s="125"/>
      <c r="F1792" s="38" t="s">
        <v>24</v>
      </c>
    </row>
    <row r="1793">
      <c r="A1793" s="38" t="s">
        <v>1088</v>
      </c>
      <c r="B1793" s="38" t="s">
        <v>165</v>
      </c>
      <c r="C1793" s="25" t="s">
        <v>5892</v>
      </c>
      <c r="D1793" s="125" t="str">
        <f>VLOOKUP(C1793,Locations!$G$4:$H$222,2,false)</f>
        <v>#N/A</v>
      </c>
      <c r="E1793" s="125"/>
      <c r="F1793" s="38" t="s">
        <v>24</v>
      </c>
    </row>
    <row r="1794">
      <c r="A1794" s="38" t="s">
        <v>993</v>
      </c>
      <c r="B1794" s="38" t="s">
        <v>165</v>
      </c>
      <c r="C1794" s="25" t="s">
        <v>5892</v>
      </c>
      <c r="D1794" s="125" t="str">
        <f>VLOOKUP(C1794,Locations!$G$4:$H$222,2,false)</f>
        <v>#N/A</v>
      </c>
      <c r="E1794" s="125"/>
      <c r="F1794" s="38" t="s">
        <v>24</v>
      </c>
    </row>
    <row r="1795">
      <c r="A1795" s="38" t="s">
        <v>741</v>
      </c>
      <c r="B1795" s="38" t="s">
        <v>165</v>
      </c>
      <c r="C1795" s="25" t="s">
        <v>5892</v>
      </c>
      <c r="D1795" s="125" t="str">
        <f>VLOOKUP(C1795,Locations!$G$4:$H$222,2,false)</f>
        <v>#N/A</v>
      </c>
      <c r="E1795" s="125"/>
      <c r="F1795" s="38" t="s">
        <v>24</v>
      </c>
    </row>
    <row r="1796">
      <c r="A1796" s="38" t="s">
        <v>1174</v>
      </c>
      <c r="B1796" s="38" t="s">
        <v>165</v>
      </c>
      <c r="C1796" s="25" t="s">
        <v>5892</v>
      </c>
      <c r="D1796" s="125" t="str">
        <f>VLOOKUP(C1796,Locations!$G$4:$H$222,2,false)</f>
        <v>#N/A</v>
      </c>
      <c r="E1796" s="125"/>
      <c r="F1796" s="38" t="s">
        <v>24</v>
      </c>
    </row>
    <row r="1797">
      <c r="A1797" s="38" t="s">
        <v>759</v>
      </c>
      <c r="B1797" s="38" t="s">
        <v>96</v>
      </c>
      <c r="C1797" s="39" t="s">
        <v>1240</v>
      </c>
      <c r="D1797" s="125" t="str">
        <f>VLOOKUP(C1797,Locations!$G$4:$H$222,2,false)</f>
        <v>00184 Charous Path</v>
      </c>
      <c r="E1797" s="125"/>
      <c r="F1797" s="38" t="s">
        <v>24</v>
      </c>
    </row>
    <row r="1798">
      <c r="A1798" s="38" t="s">
        <v>960</v>
      </c>
      <c r="B1798" s="38" t="s">
        <v>96</v>
      </c>
      <c r="C1798" s="39" t="s">
        <v>1240</v>
      </c>
      <c r="D1798" s="125" t="str">
        <f>VLOOKUP(C1798,Locations!$G$4:$H$222,2,false)</f>
        <v>00184 Charous Path</v>
      </c>
      <c r="E1798" s="125"/>
      <c r="F1798" s="38" t="s">
        <v>24</v>
      </c>
    </row>
    <row r="1799">
      <c r="A1799" s="38" t="s">
        <v>1361</v>
      </c>
      <c r="B1799" s="38" t="s">
        <v>96</v>
      </c>
      <c r="C1799" s="39" t="s">
        <v>1240</v>
      </c>
      <c r="D1799" s="125" t="str">
        <f>VLOOKUP(C1799,Locations!$G$4:$H$222,2,false)</f>
        <v>00184 Charous Path</v>
      </c>
      <c r="E1799" s="125"/>
      <c r="F1799" s="38" t="s">
        <v>24</v>
      </c>
    </row>
    <row r="1800">
      <c r="A1800" s="38" t="s">
        <v>1005</v>
      </c>
      <c r="B1800" s="38" t="s">
        <v>96</v>
      </c>
      <c r="C1800" s="39" t="s">
        <v>1240</v>
      </c>
      <c r="D1800" s="125" t="str">
        <f>VLOOKUP(C1800,Locations!$G$4:$H$222,2,false)</f>
        <v>00184 Charous Path</v>
      </c>
      <c r="E1800" s="125"/>
      <c r="F1800" s="38" t="s">
        <v>24</v>
      </c>
    </row>
    <row r="1801">
      <c r="A1801" s="38" t="s">
        <v>1243</v>
      </c>
      <c r="B1801" s="38" t="s">
        <v>96</v>
      </c>
      <c r="C1801" s="39" t="s">
        <v>1240</v>
      </c>
      <c r="D1801" s="125" t="str">
        <f>VLOOKUP(C1801,Locations!$G$4:$H$222,2,false)</f>
        <v>00184 Charous Path</v>
      </c>
      <c r="E1801" s="125"/>
      <c r="F1801" s="38" t="s">
        <v>24</v>
      </c>
    </row>
    <row r="1802">
      <c r="A1802" s="38" t="s">
        <v>597</v>
      </c>
      <c r="B1802" s="38" t="s">
        <v>96</v>
      </c>
      <c r="C1802" s="39" t="s">
        <v>1240</v>
      </c>
      <c r="D1802" s="125" t="str">
        <f>VLOOKUP(C1802,Locations!$G$4:$H$222,2,false)</f>
        <v>00184 Charous Path</v>
      </c>
      <c r="E1802" s="125"/>
      <c r="F1802" s="38" t="s">
        <v>24</v>
      </c>
    </row>
    <row r="1803">
      <c r="A1803" s="38" t="s">
        <v>1159</v>
      </c>
      <c r="B1803" s="38" t="s">
        <v>96</v>
      </c>
      <c r="C1803" s="39" t="s">
        <v>1240</v>
      </c>
      <c r="D1803" s="125" t="str">
        <f>VLOOKUP(C1803,Locations!$G$4:$H$222,2,false)</f>
        <v>00184 Charous Path</v>
      </c>
      <c r="E1803" s="125"/>
      <c r="F1803" s="38" t="s">
        <v>24</v>
      </c>
    </row>
    <row r="1804">
      <c r="A1804" s="38" t="s">
        <v>796</v>
      </c>
      <c r="B1804" s="38" t="s">
        <v>96</v>
      </c>
      <c r="C1804" s="39" t="s">
        <v>1240</v>
      </c>
      <c r="D1804" s="125" t="str">
        <f>VLOOKUP(C1804,Locations!$G$4:$H$222,2,false)</f>
        <v>00184 Charous Path</v>
      </c>
      <c r="E1804" s="125"/>
      <c r="F1804" s="38" t="s">
        <v>24</v>
      </c>
    </row>
    <row r="1805">
      <c r="A1805" s="38" t="s">
        <v>1242</v>
      </c>
      <c r="B1805" s="38" t="s">
        <v>96</v>
      </c>
      <c r="C1805" s="39" t="s">
        <v>1240</v>
      </c>
      <c r="D1805" s="125" t="str">
        <f>VLOOKUP(C1805,Locations!$G$4:$H$222,2,false)</f>
        <v>00184 Charous Path</v>
      </c>
      <c r="E1805" s="125"/>
      <c r="F1805" s="38" t="s">
        <v>24</v>
      </c>
    </row>
    <row r="1806">
      <c r="A1806" s="38" t="s">
        <v>1232</v>
      </c>
      <c r="B1806" s="38" t="s">
        <v>96</v>
      </c>
      <c r="C1806" s="39" t="s">
        <v>1240</v>
      </c>
      <c r="D1806" s="125" t="str">
        <f>VLOOKUP(C1806,Locations!$G$4:$H$222,2,false)</f>
        <v>00184 Charous Path</v>
      </c>
      <c r="E1806" s="125"/>
      <c r="F1806" s="38" t="s">
        <v>24</v>
      </c>
    </row>
    <row r="1807">
      <c r="A1807" s="38" t="s">
        <v>1234</v>
      </c>
      <c r="B1807" s="38" t="s">
        <v>96</v>
      </c>
      <c r="C1807" s="39" t="s">
        <v>1240</v>
      </c>
      <c r="D1807" s="125" t="str">
        <f>VLOOKUP(C1807,Locations!$G$4:$H$222,2,false)</f>
        <v>00184 Charous Path</v>
      </c>
      <c r="E1807" s="125"/>
      <c r="F1807" s="38" t="s">
        <v>24</v>
      </c>
    </row>
    <row r="1808">
      <c r="A1808" s="38" t="s">
        <v>822</v>
      </c>
      <c r="B1808" s="38" t="s">
        <v>96</v>
      </c>
      <c r="C1808" s="39" t="s">
        <v>1240</v>
      </c>
      <c r="D1808" s="125" t="str">
        <f>VLOOKUP(C1808,Locations!$G$4:$H$222,2,false)</f>
        <v>00184 Charous Path</v>
      </c>
      <c r="E1808" s="125"/>
      <c r="F1808" s="38" t="s">
        <v>24</v>
      </c>
    </row>
    <row r="1809">
      <c r="A1809" s="38" t="s">
        <v>1231</v>
      </c>
      <c r="B1809" s="38" t="s">
        <v>165</v>
      </c>
      <c r="C1809" s="39" t="s">
        <v>1173</v>
      </c>
      <c r="D1809" s="125" t="str">
        <f>VLOOKUP(C1809,Locations!$G$4:$H$222,2,false)</f>
        <v>00182 Victory Road</v>
      </c>
      <c r="E1809" s="125"/>
      <c r="F1809" s="38" t="s">
        <v>24</v>
      </c>
    </row>
    <row r="1810">
      <c r="A1810" s="38" t="s">
        <v>1239</v>
      </c>
      <c r="B1810" s="38" t="s">
        <v>165</v>
      </c>
      <c r="C1810" s="39" t="s">
        <v>1173</v>
      </c>
      <c r="D1810" s="125" t="str">
        <f>VLOOKUP(C1810,Locations!$G$4:$H$222,2,false)</f>
        <v>00182 Victory Road</v>
      </c>
      <c r="E1810" s="125"/>
      <c r="F1810" s="38" t="s">
        <v>24</v>
      </c>
    </row>
    <row r="1811">
      <c r="A1811" s="38" t="s">
        <v>1237</v>
      </c>
      <c r="B1811" s="38" t="s">
        <v>165</v>
      </c>
      <c r="C1811" s="39" t="s">
        <v>1173</v>
      </c>
      <c r="D1811" s="125" t="str">
        <f>VLOOKUP(C1811,Locations!$G$4:$H$222,2,false)</f>
        <v>00182 Victory Road</v>
      </c>
      <c r="E1811" s="125"/>
      <c r="F1811" s="38" t="s">
        <v>24</v>
      </c>
    </row>
    <row r="1812">
      <c r="A1812" s="38" t="s">
        <v>1185</v>
      </c>
      <c r="B1812" s="38" t="s">
        <v>165</v>
      </c>
      <c r="C1812" s="39" t="s">
        <v>1173</v>
      </c>
      <c r="D1812" s="125" t="str">
        <f>VLOOKUP(C1812,Locations!$G$4:$H$222,2,false)</f>
        <v>00182 Victory Road</v>
      </c>
      <c r="E1812" s="125" t="s">
        <v>5893</v>
      </c>
      <c r="F1812" s="38" t="s">
        <v>24</v>
      </c>
    </row>
    <row r="1813">
      <c r="A1813" s="38" t="s">
        <v>1158</v>
      </c>
      <c r="B1813" s="38" t="s">
        <v>165</v>
      </c>
      <c r="C1813" s="39" t="s">
        <v>1173</v>
      </c>
      <c r="D1813" s="125" t="str">
        <f>VLOOKUP(C1813,Locations!$G$4:$H$222,2,false)</f>
        <v>00182 Victory Road</v>
      </c>
      <c r="E1813" s="125"/>
      <c r="F1813" s="38" t="s">
        <v>24</v>
      </c>
    </row>
    <row r="1814">
      <c r="A1814" s="38" t="s">
        <v>960</v>
      </c>
      <c r="B1814" s="38" t="s">
        <v>165</v>
      </c>
      <c r="C1814" s="39" t="s">
        <v>1173</v>
      </c>
      <c r="D1814" s="125" t="str">
        <f>VLOOKUP(C1814,Locations!$G$4:$H$222,2,false)</f>
        <v>00182 Victory Road</v>
      </c>
      <c r="E1814" s="125" t="s">
        <v>5894</v>
      </c>
      <c r="F1814" s="38" t="s">
        <v>24</v>
      </c>
    </row>
    <row r="1815">
      <c r="A1815" s="38" t="s">
        <v>630</v>
      </c>
      <c r="B1815" s="38" t="s">
        <v>165</v>
      </c>
      <c r="C1815" s="39" t="s">
        <v>1173</v>
      </c>
      <c r="D1815" s="125" t="str">
        <f>VLOOKUP(C1815,Locations!$G$4:$H$222,2,false)</f>
        <v>00182 Victory Road</v>
      </c>
      <c r="E1815" s="125" t="s">
        <v>5893</v>
      </c>
      <c r="F1815" s="38" t="s">
        <v>24</v>
      </c>
    </row>
    <row r="1816">
      <c r="A1816" s="38" t="s">
        <v>365</v>
      </c>
      <c r="B1816" s="38" t="s">
        <v>165</v>
      </c>
      <c r="C1816" s="39" t="s">
        <v>1173</v>
      </c>
      <c r="D1816" s="125" t="str">
        <f>VLOOKUP(C1816,Locations!$G$4:$H$222,2,false)</f>
        <v>00182 Victory Road</v>
      </c>
      <c r="E1816" s="125" t="s">
        <v>5893</v>
      </c>
      <c r="F1816" s="38" t="s">
        <v>24</v>
      </c>
    </row>
    <row r="1817">
      <c r="A1817" s="38" t="s">
        <v>891</v>
      </c>
      <c r="B1817" s="38" t="s">
        <v>165</v>
      </c>
      <c r="C1817" s="39" t="s">
        <v>1173</v>
      </c>
      <c r="D1817" s="125" t="str">
        <f>VLOOKUP(C1817,Locations!$G$4:$H$222,2,false)</f>
        <v>00182 Victory Road</v>
      </c>
      <c r="E1817" s="125"/>
      <c r="F1817" s="38" t="s">
        <v>24</v>
      </c>
    </row>
    <row r="1818">
      <c r="A1818" s="38" t="s">
        <v>1068</v>
      </c>
      <c r="B1818" s="38" t="s">
        <v>165</v>
      </c>
      <c r="C1818" s="39" t="s">
        <v>1173</v>
      </c>
      <c r="D1818" s="125" t="str">
        <f>VLOOKUP(C1818,Locations!$G$4:$H$222,2,false)</f>
        <v>00182 Victory Road</v>
      </c>
      <c r="E1818" s="125" t="s">
        <v>5895</v>
      </c>
      <c r="F1818" s="38" t="s">
        <v>24</v>
      </c>
    </row>
    <row r="1819">
      <c r="A1819" s="38" t="s">
        <v>1020</v>
      </c>
      <c r="B1819" s="38" t="s">
        <v>165</v>
      </c>
      <c r="C1819" s="39" t="s">
        <v>1173</v>
      </c>
      <c r="D1819" s="125" t="str">
        <f>VLOOKUP(C1819,Locations!$G$4:$H$222,2,false)</f>
        <v>00182 Victory Road</v>
      </c>
      <c r="E1819" s="125" t="s">
        <v>5895</v>
      </c>
      <c r="F1819" s="38" t="s">
        <v>24</v>
      </c>
    </row>
    <row r="1820">
      <c r="A1820" s="38" t="s">
        <v>1200</v>
      </c>
      <c r="B1820" s="38" t="s">
        <v>165</v>
      </c>
      <c r="C1820" s="39" t="s">
        <v>1173</v>
      </c>
      <c r="D1820" s="125" t="str">
        <f>VLOOKUP(C1820,Locations!$G$4:$H$222,2,false)</f>
        <v>00182 Victory Road</v>
      </c>
      <c r="E1820" s="125" t="s">
        <v>5895</v>
      </c>
      <c r="F1820" s="38" t="s">
        <v>24</v>
      </c>
    </row>
    <row r="1821">
      <c r="A1821" s="38" t="s">
        <v>1147</v>
      </c>
      <c r="B1821" s="38" t="s">
        <v>165</v>
      </c>
      <c r="C1821" s="39" t="s">
        <v>1173</v>
      </c>
      <c r="D1821" s="125" t="str">
        <f>VLOOKUP(C1821,Locations!$G$4:$H$222,2,false)</f>
        <v>00182 Victory Road</v>
      </c>
      <c r="E1821" s="125" t="s">
        <v>5896</v>
      </c>
      <c r="F1821" s="38" t="s">
        <v>24</v>
      </c>
    </row>
    <row r="1822">
      <c r="A1822" s="38" t="s">
        <v>969</v>
      </c>
      <c r="B1822" s="38" t="s">
        <v>165</v>
      </c>
      <c r="C1822" s="39" t="s">
        <v>1173</v>
      </c>
      <c r="D1822" s="125" t="str">
        <f>VLOOKUP(C1822,Locations!$G$4:$H$222,2,false)</f>
        <v>00182 Victory Road</v>
      </c>
      <c r="E1822" s="125" t="s">
        <v>5896</v>
      </c>
      <c r="F1822" s="38" t="s">
        <v>24</v>
      </c>
    </row>
    <row r="1823">
      <c r="A1823" s="38" t="s">
        <v>1202</v>
      </c>
      <c r="B1823" s="38" t="s">
        <v>165</v>
      </c>
      <c r="C1823" s="39" t="s">
        <v>1173</v>
      </c>
      <c r="D1823" s="125" t="str">
        <f>VLOOKUP(C1823,Locations!$G$4:$H$222,2,false)</f>
        <v>00182 Victory Road</v>
      </c>
      <c r="E1823" s="125" t="s">
        <v>5896</v>
      </c>
      <c r="F1823" s="38" t="s">
        <v>24</v>
      </c>
    </row>
    <row r="1824">
      <c r="A1824" s="38" t="s">
        <v>1204</v>
      </c>
      <c r="B1824" s="38" t="s">
        <v>165</v>
      </c>
      <c r="C1824" s="39" t="s">
        <v>1173</v>
      </c>
      <c r="D1824" s="125" t="str">
        <f>VLOOKUP(C1824,Locations!$G$4:$H$222,2,false)</f>
        <v>00182 Victory Road</v>
      </c>
      <c r="E1824" s="125" t="s">
        <v>5896</v>
      </c>
      <c r="F1824" s="38" t="s">
        <v>24</v>
      </c>
    </row>
    <row r="1825">
      <c r="A1825" s="38" t="s">
        <v>1055</v>
      </c>
      <c r="B1825" s="38" t="s">
        <v>165</v>
      </c>
      <c r="C1825" s="39" t="s">
        <v>1173</v>
      </c>
      <c r="D1825" s="125" t="str">
        <f>VLOOKUP(C1825,Locations!$G$4:$H$222,2,false)</f>
        <v>00182 Victory Road</v>
      </c>
      <c r="E1825" s="125" t="s">
        <v>5897</v>
      </c>
      <c r="F1825" s="38" t="s">
        <v>24</v>
      </c>
    </row>
    <row r="1826">
      <c r="A1826" s="38" t="s">
        <v>1210</v>
      </c>
      <c r="B1826" s="38" t="s">
        <v>165</v>
      </c>
      <c r="C1826" s="39" t="s">
        <v>1173</v>
      </c>
      <c r="D1826" s="125" t="str">
        <f>VLOOKUP(C1826,Locations!$G$4:$H$222,2,false)</f>
        <v>00182 Victory Road</v>
      </c>
      <c r="E1826" s="125" t="s">
        <v>5897</v>
      </c>
      <c r="F1826" s="38" t="s">
        <v>24</v>
      </c>
    </row>
    <row r="1827">
      <c r="A1827" s="38" t="s">
        <v>1206</v>
      </c>
      <c r="B1827" s="38" t="s">
        <v>165</v>
      </c>
      <c r="C1827" s="39" t="s">
        <v>1173</v>
      </c>
      <c r="D1827" s="125" t="str">
        <f>VLOOKUP(C1827,Locations!$G$4:$H$222,2,false)</f>
        <v>00182 Victory Road</v>
      </c>
      <c r="E1827" s="125" t="s">
        <v>5897</v>
      </c>
      <c r="F1827" s="38" t="s">
        <v>24</v>
      </c>
    </row>
    <row r="1828">
      <c r="A1828" s="38" t="s">
        <v>1209</v>
      </c>
      <c r="B1828" s="38" t="s">
        <v>165</v>
      </c>
      <c r="C1828" s="39" t="s">
        <v>1173</v>
      </c>
      <c r="D1828" s="125" t="str">
        <f>VLOOKUP(C1828,Locations!$G$4:$H$222,2,false)</f>
        <v>00182 Victory Road</v>
      </c>
      <c r="E1828" s="125" t="s">
        <v>5897</v>
      </c>
      <c r="F1828" s="38" t="s">
        <v>24</v>
      </c>
    </row>
    <row r="1829">
      <c r="A1829" s="38" t="s">
        <v>925</v>
      </c>
      <c r="B1829" s="38" t="s">
        <v>165</v>
      </c>
      <c r="C1829" s="39" t="s">
        <v>1173</v>
      </c>
      <c r="D1829" s="125" t="str">
        <f>VLOOKUP(C1829,Locations!$G$4:$H$222,2,false)</f>
        <v>00182 Victory Road</v>
      </c>
      <c r="E1829" s="125" t="s">
        <v>5897</v>
      </c>
      <c r="F1829" s="38" t="s">
        <v>24</v>
      </c>
    </row>
    <row r="1830">
      <c r="A1830" s="38" t="s">
        <v>1208</v>
      </c>
      <c r="B1830" s="38" t="s">
        <v>165</v>
      </c>
      <c r="C1830" s="39" t="s">
        <v>1173</v>
      </c>
      <c r="D1830" s="125" t="str">
        <f>VLOOKUP(C1830,Locations!$G$4:$H$222,2,false)</f>
        <v>00182 Victory Road</v>
      </c>
      <c r="E1830" s="125" t="s">
        <v>5897</v>
      </c>
      <c r="F1830" s="38" t="s">
        <v>24</v>
      </c>
    </row>
    <row r="1831">
      <c r="A1831" s="38" t="s">
        <v>1159</v>
      </c>
      <c r="B1831" s="38" t="s">
        <v>165</v>
      </c>
      <c r="C1831" s="39" t="s">
        <v>1173</v>
      </c>
      <c r="D1831" s="125" t="str">
        <f>VLOOKUP(C1831,Locations!$G$4:$H$222,2,false)</f>
        <v>00182 Victory Road</v>
      </c>
      <c r="E1831" s="125" t="s">
        <v>5897</v>
      </c>
      <c r="F1831" s="38" t="s">
        <v>24</v>
      </c>
    </row>
    <row r="1832">
      <c r="A1832" s="38" t="s">
        <v>954</v>
      </c>
      <c r="B1832" s="38" t="s">
        <v>165</v>
      </c>
      <c r="C1832" s="39" t="s">
        <v>1173</v>
      </c>
      <c r="D1832" s="125" t="str">
        <f>VLOOKUP(C1832,Locations!$G$4:$H$222,2,false)</f>
        <v>00182 Victory Road</v>
      </c>
      <c r="E1832" s="125" t="s">
        <v>5897</v>
      </c>
      <c r="F1832" s="38" t="s">
        <v>24</v>
      </c>
    </row>
    <row r="1833">
      <c r="A1833" s="38" t="s">
        <v>1041</v>
      </c>
      <c r="B1833" s="38" t="s">
        <v>165</v>
      </c>
      <c r="C1833" s="39" t="s">
        <v>1173</v>
      </c>
      <c r="D1833" s="125" t="str">
        <f>VLOOKUP(C1833,Locations!$G$4:$H$222,2,false)</f>
        <v>00182 Victory Road</v>
      </c>
      <c r="E1833" s="125" t="s">
        <v>5897</v>
      </c>
      <c r="F1833" s="38" t="s">
        <v>24</v>
      </c>
    </row>
    <row r="1834">
      <c r="A1834" s="38" t="s">
        <v>849</v>
      </c>
      <c r="B1834" s="38" t="s">
        <v>165</v>
      </c>
      <c r="C1834" s="39" t="s">
        <v>1173</v>
      </c>
      <c r="D1834" s="125" t="str">
        <f>VLOOKUP(C1834,Locations!$G$4:$H$222,2,false)</f>
        <v>00182 Victory Road</v>
      </c>
      <c r="E1834" s="125" t="s">
        <v>5897</v>
      </c>
      <c r="F1834" s="38" t="s">
        <v>24</v>
      </c>
    </row>
    <row r="1835">
      <c r="A1835" s="38" t="s">
        <v>1216</v>
      </c>
      <c r="B1835" s="38" t="s">
        <v>165</v>
      </c>
      <c r="C1835" s="39" t="s">
        <v>1173</v>
      </c>
      <c r="D1835" s="125" t="str">
        <f>VLOOKUP(C1835,Locations!$G$4:$H$222,2,false)</f>
        <v>00182 Victory Road</v>
      </c>
      <c r="E1835" s="125" t="s">
        <v>5897</v>
      </c>
      <c r="F1835" s="38" t="s">
        <v>24</v>
      </c>
    </row>
    <row r="1836">
      <c r="A1836" s="38" t="s">
        <v>1215</v>
      </c>
      <c r="B1836" s="38" t="s">
        <v>165</v>
      </c>
      <c r="C1836" s="39" t="s">
        <v>1173</v>
      </c>
      <c r="D1836" s="125" t="str">
        <f>VLOOKUP(C1836,Locations!$G$4:$H$222,2,false)</f>
        <v>00182 Victory Road</v>
      </c>
      <c r="E1836" s="125" t="s">
        <v>5897</v>
      </c>
      <c r="F1836" s="38" t="s">
        <v>24</v>
      </c>
    </row>
    <row r="1837">
      <c r="A1837" s="38" t="s">
        <v>1214</v>
      </c>
      <c r="B1837" s="38" t="s">
        <v>165</v>
      </c>
      <c r="C1837" s="39" t="s">
        <v>1173</v>
      </c>
      <c r="D1837" s="125" t="str">
        <f>VLOOKUP(C1837,Locations!$G$4:$H$222,2,false)</f>
        <v>00182 Victory Road</v>
      </c>
      <c r="E1837" s="125" t="s">
        <v>5897</v>
      </c>
      <c r="F1837" s="38" t="s">
        <v>24</v>
      </c>
    </row>
    <row r="1838">
      <c r="A1838" s="38" t="s">
        <v>1213</v>
      </c>
      <c r="B1838" s="38" t="s">
        <v>165</v>
      </c>
      <c r="C1838" s="39" t="s">
        <v>1173</v>
      </c>
      <c r="D1838" s="125" t="str">
        <f>VLOOKUP(C1838,Locations!$G$4:$H$222,2,false)</f>
        <v>00182 Victory Road</v>
      </c>
      <c r="E1838" s="125" t="s">
        <v>5897</v>
      </c>
      <c r="F1838" s="38" t="s">
        <v>24</v>
      </c>
    </row>
    <row r="1839">
      <c r="A1839" s="38" t="s">
        <v>1211</v>
      </c>
      <c r="B1839" s="38" t="s">
        <v>165</v>
      </c>
      <c r="C1839" s="39" t="s">
        <v>1173</v>
      </c>
      <c r="D1839" s="125" t="str">
        <f>VLOOKUP(C1839,Locations!$G$4:$H$222,2,false)</f>
        <v>00182 Victory Road</v>
      </c>
      <c r="E1839" s="125" t="s">
        <v>5897</v>
      </c>
      <c r="F1839" s="38" t="s">
        <v>24</v>
      </c>
    </row>
    <row r="1840">
      <c r="A1840" s="38" t="s">
        <v>1223</v>
      </c>
      <c r="B1840" s="38" t="s">
        <v>165</v>
      </c>
      <c r="C1840" s="39" t="s">
        <v>1173</v>
      </c>
      <c r="D1840" s="125" t="str">
        <f>VLOOKUP(C1840,Locations!$G$4:$H$222,2,false)</f>
        <v>00182 Victory Road</v>
      </c>
      <c r="E1840" s="125" t="s">
        <v>5898</v>
      </c>
      <c r="F1840" s="38" t="s">
        <v>24</v>
      </c>
    </row>
    <row r="1841">
      <c r="A1841" s="38" t="s">
        <v>1226</v>
      </c>
      <c r="B1841" s="38" t="s">
        <v>165</v>
      </c>
      <c r="C1841" s="39" t="s">
        <v>1173</v>
      </c>
      <c r="D1841" s="125" t="str">
        <f>VLOOKUP(C1841,Locations!$G$4:$H$222,2,false)</f>
        <v>00182 Victory Road</v>
      </c>
      <c r="E1841" s="125" t="s">
        <v>5898</v>
      </c>
      <c r="F1841" s="38" t="s">
        <v>24</v>
      </c>
    </row>
    <row r="1842">
      <c r="A1842" s="38" t="s">
        <v>770</v>
      </c>
      <c r="B1842" s="38" t="s">
        <v>165</v>
      </c>
      <c r="C1842" s="39" t="s">
        <v>1173</v>
      </c>
      <c r="D1842" s="125" t="str">
        <f>VLOOKUP(C1842,Locations!$G$4:$H$222,2,false)</f>
        <v>00182 Victory Road</v>
      </c>
      <c r="E1842" s="125" t="s">
        <v>5898</v>
      </c>
      <c r="F1842" s="38" t="s">
        <v>24</v>
      </c>
    </row>
    <row r="1843">
      <c r="A1843" s="38" t="s">
        <v>1225</v>
      </c>
      <c r="B1843" s="38" t="s">
        <v>165</v>
      </c>
      <c r="C1843" s="39" t="s">
        <v>1173</v>
      </c>
      <c r="D1843" s="125" t="str">
        <f>VLOOKUP(C1843,Locations!$G$4:$H$222,2,false)</f>
        <v>00182 Victory Road</v>
      </c>
      <c r="E1843" s="125" t="s">
        <v>5898</v>
      </c>
      <c r="F1843" s="38" t="s">
        <v>24</v>
      </c>
    </row>
    <row r="1844">
      <c r="A1844" s="38" t="s">
        <v>1227</v>
      </c>
      <c r="B1844" s="38" t="s">
        <v>165</v>
      </c>
      <c r="C1844" s="39" t="s">
        <v>1173</v>
      </c>
      <c r="D1844" s="125" t="str">
        <f>VLOOKUP(C1844,Locations!$G$4:$H$222,2,false)</f>
        <v>00182 Victory Road</v>
      </c>
      <c r="E1844" s="125" t="s">
        <v>5898</v>
      </c>
      <c r="F1844" s="38" t="s">
        <v>24</v>
      </c>
    </row>
    <row r="1845">
      <c r="A1845" s="38" t="s">
        <v>1224</v>
      </c>
      <c r="B1845" s="38" t="s">
        <v>165</v>
      </c>
      <c r="C1845" s="39" t="s">
        <v>1173</v>
      </c>
      <c r="D1845" s="125" t="str">
        <f>VLOOKUP(C1845,Locations!$G$4:$H$222,2,false)</f>
        <v>00182 Victory Road</v>
      </c>
      <c r="E1845" s="125" t="s">
        <v>5898</v>
      </c>
      <c r="F1845" s="38" t="s">
        <v>24</v>
      </c>
    </row>
    <row r="1846">
      <c r="A1846" s="38" t="s">
        <v>984</v>
      </c>
      <c r="B1846" s="38" t="s">
        <v>165</v>
      </c>
      <c r="C1846" s="39" t="s">
        <v>1173</v>
      </c>
      <c r="D1846" s="125" t="str">
        <f>VLOOKUP(C1846,Locations!$G$4:$H$222,2,false)</f>
        <v>00182 Victory Road</v>
      </c>
      <c r="E1846" s="125" t="s">
        <v>5898</v>
      </c>
      <c r="F1846" s="38" t="s">
        <v>24</v>
      </c>
    </row>
    <row r="1847">
      <c r="A1847" s="38" t="s">
        <v>1035</v>
      </c>
      <c r="B1847" s="38" t="s">
        <v>165</v>
      </c>
      <c r="C1847" s="39" t="s">
        <v>1173</v>
      </c>
      <c r="D1847" s="125" t="str">
        <f>VLOOKUP(C1847,Locations!$G$4:$H$222,2,false)</f>
        <v>00182 Victory Road</v>
      </c>
      <c r="E1847" s="125" t="s">
        <v>5898</v>
      </c>
      <c r="F1847" s="38" t="s">
        <v>24</v>
      </c>
    </row>
    <row r="1848">
      <c r="A1848" s="38" t="s">
        <v>929</v>
      </c>
      <c r="B1848" s="38" t="s">
        <v>165</v>
      </c>
      <c r="C1848" s="39" t="s">
        <v>1173</v>
      </c>
      <c r="D1848" s="125" t="str">
        <f>VLOOKUP(C1848,Locations!$G$4:$H$222,2,false)</f>
        <v>00182 Victory Road</v>
      </c>
      <c r="E1848" s="125" t="s">
        <v>5898</v>
      </c>
      <c r="F1848" s="38" t="s">
        <v>24</v>
      </c>
    </row>
    <row r="1849">
      <c r="A1849" s="38" t="s">
        <v>763</v>
      </c>
      <c r="B1849" s="38" t="s">
        <v>165</v>
      </c>
      <c r="C1849" s="39" t="s">
        <v>1173</v>
      </c>
      <c r="D1849" s="125" t="str">
        <f>VLOOKUP(C1849,Locations!$G$4:$H$222,2,false)</f>
        <v>00182 Victory Road</v>
      </c>
      <c r="E1849" s="125" t="s">
        <v>5898</v>
      </c>
      <c r="F1849" s="38" t="s">
        <v>24</v>
      </c>
    </row>
    <row r="1850">
      <c r="A1850" s="38" t="s">
        <v>1217</v>
      </c>
      <c r="B1850" s="38" t="s">
        <v>165</v>
      </c>
      <c r="C1850" s="39" t="s">
        <v>1173</v>
      </c>
      <c r="D1850" s="125" t="str">
        <f>VLOOKUP(C1850,Locations!$G$4:$H$222,2,false)</f>
        <v>00182 Victory Road</v>
      </c>
      <c r="E1850" s="125" t="s">
        <v>5898</v>
      </c>
      <c r="F1850" s="38" t="s">
        <v>24</v>
      </c>
    </row>
    <row r="1851">
      <c r="A1851" s="38" t="s">
        <v>937</v>
      </c>
      <c r="B1851" s="38" t="s">
        <v>165</v>
      </c>
      <c r="C1851" s="39" t="s">
        <v>1173</v>
      </c>
      <c r="D1851" s="125" t="str">
        <f>VLOOKUP(C1851,Locations!$G$4:$H$222,2,false)</f>
        <v>00182 Victory Road</v>
      </c>
      <c r="E1851" s="125" t="s">
        <v>5898</v>
      </c>
      <c r="F1851" s="38" t="s">
        <v>24</v>
      </c>
    </row>
    <row r="1852">
      <c r="A1852" s="38" t="s">
        <v>866</v>
      </c>
      <c r="B1852" s="38" t="s">
        <v>165</v>
      </c>
      <c r="C1852" s="39" t="s">
        <v>1173</v>
      </c>
      <c r="D1852" s="125" t="str">
        <f>VLOOKUP(C1852,Locations!$G$4:$H$222,2,false)</f>
        <v>00182 Victory Road</v>
      </c>
      <c r="E1852" s="125" t="s">
        <v>5898</v>
      </c>
      <c r="F1852" s="38" t="s">
        <v>24</v>
      </c>
    </row>
    <row r="1853">
      <c r="A1853" s="38" t="s">
        <v>796</v>
      </c>
      <c r="B1853" s="38" t="s">
        <v>165</v>
      </c>
      <c r="C1853" s="39" t="s">
        <v>1173</v>
      </c>
      <c r="D1853" s="125" t="str">
        <f>VLOOKUP(C1853,Locations!$G$4:$H$222,2,false)</f>
        <v>00182 Victory Road</v>
      </c>
      <c r="E1853" s="125" t="s">
        <v>5898</v>
      </c>
      <c r="F1853" s="38" t="s">
        <v>24</v>
      </c>
    </row>
    <row r="1854">
      <c r="A1854" s="38" t="s">
        <v>1219</v>
      </c>
      <c r="B1854" s="38" t="s">
        <v>165</v>
      </c>
      <c r="C1854" s="39" t="s">
        <v>1173</v>
      </c>
      <c r="D1854" s="125" t="str">
        <f>VLOOKUP(C1854,Locations!$G$4:$H$222,2,false)</f>
        <v>00182 Victory Road</v>
      </c>
      <c r="E1854" s="125" t="s">
        <v>5898</v>
      </c>
      <c r="F1854" s="38" t="s">
        <v>24</v>
      </c>
    </row>
    <row r="1855">
      <c r="A1855" s="38" t="s">
        <v>1220</v>
      </c>
      <c r="B1855" s="38" t="s">
        <v>165</v>
      </c>
      <c r="C1855" s="39" t="s">
        <v>1173</v>
      </c>
      <c r="D1855" s="125" t="str">
        <f>VLOOKUP(C1855,Locations!$G$4:$H$222,2,false)</f>
        <v>00182 Victory Road</v>
      </c>
      <c r="E1855" s="125" t="s">
        <v>5898</v>
      </c>
      <c r="F1855" s="38" t="s">
        <v>24</v>
      </c>
    </row>
    <row r="1856">
      <c r="A1856" s="38" t="s">
        <v>733</v>
      </c>
      <c r="B1856" s="38" t="s">
        <v>96</v>
      </c>
      <c r="C1856" s="25" t="s">
        <v>5899</v>
      </c>
      <c r="D1856" s="125" t="str">
        <f>VLOOKUP(C1856,Locations!$G$4:$H$222,2,false)</f>
        <v>#N/A</v>
      </c>
      <c r="E1856" s="125"/>
      <c r="F1856" s="38" t="s">
        <v>24</v>
      </c>
    </row>
    <row r="1857">
      <c r="A1857" s="38" t="s">
        <v>1111</v>
      </c>
      <c r="B1857" s="38" t="s">
        <v>96</v>
      </c>
      <c r="C1857" s="25" t="s">
        <v>5899</v>
      </c>
      <c r="D1857" s="125" t="str">
        <f>VLOOKUP(C1857,Locations!$G$4:$H$222,2,false)</f>
        <v>#N/A</v>
      </c>
      <c r="E1857" s="125"/>
      <c r="F1857" s="38" t="s">
        <v>24</v>
      </c>
    </row>
    <row r="1858">
      <c r="A1858" s="38" t="s">
        <v>1149</v>
      </c>
      <c r="B1858" s="38" t="s">
        <v>96</v>
      </c>
      <c r="C1858" s="25" t="s">
        <v>5899</v>
      </c>
      <c r="D1858" s="125" t="str">
        <f>VLOOKUP(C1858,Locations!$G$4:$H$222,2,false)</f>
        <v>#N/A</v>
      </c>
      <c r="E1858" s="125"/>
      <c r="F1858" s="38" t="s">
        <v>24</v>
      </c>
    </row>
    <row r="1859">
      <c r="A1859" s="38" t="s">
        <v>416</v>
      </c>
      <c r="B1859" s="38" t="s">
        <v>96</v>
      </c>
      <c r="C1859" s="25" t="s">
        <v>5899</v>
      </c>
      <c r="D1859" s="125" t="str">
        <f>VLOOKUP(C1859,Locations!$G$4:$H$222,2,false)</f>
        <v>#N/A</v>
      </c>
      <c r="E1859" s="125"/>
      <c r="F1859" s="38" t="s">
        <v>24</v>
      </c>
    </row>
    <row r="1860">
      <c r="A1860" s="38" t="s">
        <v>644</v>
      </c>
      <c r="B1860" s="38" t="s">
        <v>96</v>
      </c>
      <c r="C1860" s="25" t="s">
        <v>5899</v>
      </c>
      <c r="D1860" s="125" t="str">
        <f>VLOOKUP(C1860,Locations!$G$4:$H$222,2,false)</f>
        <v>#N/A</v>
      </c>
      <c r="E1860" s="125"/>
      <c r="F1860" s="38" t="s">
        <v>24</v>
      </c>
    </row>
    <row r="1861">
      <c r="A1861" s="38" t="s">
        <v>1016</v>
      </c>
      <c r="B1861" s="38" t="s">
        <v>96</v>
      </c>
      <c r="C1861" s="25" t="s">
        <v>5899</v>
      </c>
      <c r="D1861" s="125" t="str">
        <f>VLOOKUP(C1861,Locations!$G$4:$H$222,2,false)</f>
        <v>#N/A</v>
      </c>
      <c r="E1861" s="125"/>
      <c r="F1861" s="38" t="s">
        <v>24</v>
      </c>
    </row>
    <row r="1862">
      <c r="A1862" s="38" t="s">
        <v>716</v>
      </c>
      <c r="B1862" s="38" t="s">
        <v>96</v>
      </c>
      <c r="C1862" s="25" t="s">
        <v>5899</v>
      </c>
      <c r="D1862" s="125" t="str">
        <f>VLOOKUP(C1862,Locations!$G$4:$H$222,2,false)</f>
        <v>#N/A</v>
      </c>
      <c r="E1862" s="125"/>
      <c r="F1862" s="38" t="s">
        <v>24</v>
      </c>
    </row>
    <row r="1863">
      <c r="A1863" s="38" t="s">
        <v>832</v>
      </c>
      <c r="B1863" s="38" t="s">
        <v>96</v>
      </c>
      <c r="C1863" s="25" t="s">
        <v>5899</v>
      </c>
      <c r="D1863" s="125" t="str">
        <f>VLOOKUP(C1863,Locations!$G$4:$H$222,2,false)</f>
        <v>#N/A</v>
      </c>
      <c r="E1863" s="125"/>
      <c r="F1863" s="38" t="s">
        <v>24</v>
      </c>
    </row>
    <row r="1864">
      <c r="A1864" s="38" t="s">
        <v>490</v>
      </c>
      <c r="B1864" s="38" t="s">
        <v>96</v>
      </c>
      <c r="C1864" s="25" t="s">
        <v>5899</v>
      </c>
      <c r="D1864" s="125" t="str">
        <f>VLOOKUP(C1864,Locations!$G$4:$H$222,2,false)</f>
        <v>#N/A</v>
      </c>
      <c r="E1864" s="125"/>
      <c r="F1864" s="38" t="s">
        <v>24</v>
      </c>
    </row>
    <row r="1865">
      <c r="A1865" s="38" t="s">
        <v>572</v>
      </c>
      <c r="B1865" s="38" t="s">
        <v>96</v>
      </c>
      <c r="C1865" s="25" t="s">
        <v>5899</v>
      </c>
      <c r="D1865" s="125" t="str">
        <f>VLOOKUP(C1865,Locations!$G$4:$H$222,2,false)</f>
        <v>#N/A</v>
      </c>
      <c r="E1865" s="125"/>
      <c r="F1865" s="38" t="s">
        <v>24</v>
      </c>
    </row>
    <row r="1866">
      <c r="A1866" s="38" t="s">
        <v>1113</v>
      </c>
      <c r="B1866" s="38" t="s">
        <v>96</v>
      </c>
      <c r="C1866" s="25" t="s">
        <v>5899</v>
      </c>
      <c r="D1866" s="125" t="str">
        <f>VLOOKUP(C1866,Locations!$G$4:$H$222,2,false)</f>
        <v>#N/A</v>
      </c>
      <c r="E1866" s="125"/>
      <c r="F1866" s="38" t="s">
        <v>24</v>
      </c>
    </row>
    <row r="1867">
      <c r="A1867" s="38" t="s">
        <v>1248</v>
      </c>
      <c r="B1867" s="38" t="s">
        <v>96</v>
      </c>
      <c r="C1867" s="25" t="s">
        <v>5899</v>
      </c>
      <c r="D1867" s="125" t="str">
        <f>VLOOKUP(C1867,Locations!$G$4:$H$222,2,false)</f>
        <v>#N/A</v>
      </c>
      <c r="E1867" s="125"/>
      <c r="F1867" s="38" t="s">
        <v>24</v>
      </c>
    </row>
    <row r="1868">
      <c r="A1868" s="38" t="s">
        <v>1269</v>
      </c>
      <c r="B1868" s="38" t="s">
        <v>96</v>
      </c>
      <c r="C1868" s="25" t="s">
        <v>5900</v>
      </c>
      <c r="D1868" s="125" t="str">
        <f>VLOOKUP(C1868,Locations!$G$4:$H$222,2,false)</f>
        <v>#N/A</v>
      </c>
      <c r="E1868" s="125"/>
      <c r="F1868" s="38" t="s">
        <v>24</v>
      </c>
    </row>
    <row r="1869">
      <c r="A1869" s="38" t="s">
        <v>866</v>
      </c>
      <c r="B1869" s="38" t="s">
        <v>96</v>
      </c>
      <c r="C1869" s="25" t="s">
        <v>5900</v>
      </c>
      <c r="D1869" s="125" t="str">
        <f>VLOOKUP(C1869,Locations!$G$4:$H$222,2,false)</f>
        <v>#N/A</v>
      </c>
      <c r="E1869" s="125"/>
      <c r="F1869" s="38" t="s">
        <v>24</v>
      </c>
    </row>
    <row r="1870">
      <c r="A1870" s="38" t="s">
        <v>1270</v>
      </c>
      <c r="B1870" s="38" t="s">
        <v>96</v>
      </c>
      <c r="C1870" s="25" t="s">
        <v>5900</v>
      </c>
      <c r="D1870" s="125" t="str">
        <f>VLOOKUP(C1870,Locations!$G$4:$H$222,2,false)</f>
        <v>#N/A</v>
      </c>
      <c r="E1870" s="125"/>
      <c r="F1870" s="38" t="s">
        <v>24</v>
      </c>
    </row>
    <row r="1871">
      <c r="A1871" s="38" t="s">
        <v>462</v>
      </c>
      <c r="B1871" s="38" t="s">
        <v>96</v>
      </c>
      <c r="C1871" s="25" t="s">
        <v>5900</v>
      </c>
      <c r="D1871" s="125" t="str">
        <f>VLOOKUP(C1871,Locations!$G$4:$H$222,2,false)</f>
        <v>#N/A</v>
      </c>
      <c r="E1871" s="125"/>
      <c r="F1871" s="38" t="s">
        <v>24</v>
      </c>
    </row>
    <row r="1872">
      <c r="A1872" s="38" t="s">
        <v>644</v>
      </c>
      <c r="B1872" s="38" t="s">
        <v>96</v>
      </c>
      <c r="C1872" s="25" t="s">
        <v>5900</v>
      </c>
      <c r="D1872" s="125" t="str">
        <f>VLOOKUP(C1872,Locations!$G$4:$H$222,2,false)</f>
        <v>#N/A</v>
      </c>
      <c r="E1872" s="125"/>
      <c r="F1872" s="38" t="s">
        <v>24</v>
      </c>
    </row>
    <row r="1873">
      <c r="A1873" s="38" t="s">
        <v>549</v>
      </c>
      <c r="B1873" s="38" t="s">
        <v>96</v>
      </c>
      <c r="C1873" s="25" t="s">
        <v>5900</v>
      </c>
      <c r="D1873" s="125" t="str">
        <f>VLOOKUP(C1873,Locations!$G$4:$H$222,2,false)</f>
        <v>#N/A</v>
      </c>
      <c r="E1873" s="125"/>
      <c r="F1873" s="38" t="s">
        <v>24</v>
      </c>
    </row>
    <row r="1874">
      <c r="A1874" s="38" t="s">
        <v>1055</v>
      </c>
      <c r="B1874" s="38" t="s">
        <v>96</v>
      </c>
      <c r="C1874" s="25" t="s">
        <v>5900</v>
      </c>
      <c r="D1874" s="125" t="str">
        <f>VLOOKUP(C1874,Locations!$G$4:$H$222,2,false)</f>
        <v>#N/A</v>
      </c>
      <c r="E1874" s="125"/>
      <c r="F1874" s="38" t="s">
        <v>24</v>
      </c>
    </row>
    <row r="1875">
      <c r="A1875" s="38" t="s">
        <v>799</v>
      </c>
      <c r="B1875" s="38" t="s">
        <v>96</v>
      </c>
      <c r="C1875" s="25" t="s">
        <v>5900</v>
      </c>
      <c r="D1875" s="125" t="str">
        <f>VLOOKUP(C1875,Locations!$G$4:$H$222,2,false)</f>
        <v>#N/A</v>
      </c>
      <c r="E1875" s="125"/>
      <c r="F1875" s="38" t="s">
        <v>24</v>
      </c>
    </row>
    <row r="1876">
      <c r="A1876" s="38" t="s">
        <v>557</v>
      </c>
      <c r="B1876" s="38" t="s">
        <v>96</v>
      </c>
      <c r="C1876" s="25" t="s">
        <v>5900</v>
      </c>
      <c r="D1876" s="125" t="str">
        <f>VLOOKUP(C1876,Locations!$G$4:$H$222,2,false)</f>
        <v>#N/A</v>
      </c>
      <c r="E1876" s="125"/>
      <c r="F1876" s="38" t="s">
        <v>24</v>
      </c>
    </row>
    <row r="1877">
      <c r="A1877" s="38" t="s">
        <v>572</v>
      </c>
      <c r="B1877" s="38" t="s">
        <v>96</v>
      </c>
      <c r="C1877" s="25" t="s">
        <v>5900</v>
      </c>
      <c r="D1877" s="125" t="str">
        <f>VLOOKUP(C1877,Locations!$G$4:$H$222,2,false)</f>
        <v>#N/A</v>
      </c>
      <c r="E1877" s="125"/>
      <c r="F1877" s="38" t="s">
        <v>24</v>
      </c>
    </row>
    <row r="1878">
      <c r="A1878" s="38" t="s">
        <v>1239</v>
      </c>
      <c r="B1878" s="38" t="s">
        <v>96</v>
      </c>
      <c r="C1878" s="25" t="s">
        <v>5900</v>
      </c>
      <c r="D1878" s="125" t="str">
        <f>VLOOKUP(C1878,Locations!$G$4:$H$222,2,false)</f>
        <v>#N/A</v>
      </c>
      <c r="E1878" s="125"/>
      <c r="F1878" s="38" t="s">
        <v>24</v>
      </c>
    </row>
    <row r="1879">
      <c r="A1879" s="38" t="s">
        <v>588</v>
      </c>
      <c r="B1879" s="38" t="s">
        <v>96</v>
      </c>
      <c r="C1879" s="25" t="s">
        <v>5900</v>
      </c>
      <c r="D1879" s="125" t="str">
        <f>VLOOKUP(C1879,Locations!$G$4:$H$222,2,false)</f>
        <v>#N/A</v>
      </c>
      <c r="E1879" s="125"/>
      <c r="F1879" s="38" t="s">
        <v>24</v>
      </c>
    </row>
    <row r="1880">
      <c r="A1880" s="38" t="s">
        <v>449</v>
      </c>
      <c r="B1880" s="38" t="s">
        <v>96</v>
      </c>
      <c r="C1880" s="25" t="s">
        <v>5901</v>
      </c>
      <c r="D1880" s="125" t="str">
        <f>VLOOKUP(C1880,Locations!$G$4:$H$222,2,false)</f>
        <v>#N/A</v>
      </c>
      <c r="E1880" s="125"/>
      <c r="F1880" s="38" t="s">
        <v>24</v>
      </c>
    </row>
    <row r="1881">
      <c r="A1881" s="38" t="s">
        <v>1269</v>
      </c>
      <c r="B1881" s="38" t="s">
        <v>96</v>
      </c>
      <c r="C1881" s="25" t="s">
        <v>5901</v>
      </c>
      <c r="D1881" s="125" t="str">
        <f>VLOOKUP(C1881,Locations!$G$4:$H$222,2,false)</f>
        <v>#N/A</v>
      </c>
      <c r="E1881" s="125"/>
      <c r="F1881" s="38" t="s">
        <v>24</v>
      </c>
    </row>
    <row r="1882">
      <c r="A1882" s="38" t="s">
        <v>906</v>
      </c>
      <c r="B1882" s="38" t="s">
        <v>96</v>
      </c>
      <c r="C1882" s="25" t="s">
        <v>5901</v>
      </c>
      <c r="D1882" s="125" t="str">
        <f>VLOOKUP(C1882,Locations!$G$4:$H$222,2,false)</f>
        <v>#N/A</v>
      </c>
      <c r="E1882" s="125"/>
      <c r="F1882" s="38" t="s">
        <v>24</v>
      </c>
    </row>
    <row r="1883">
      <c r="A1883" s="38" t="s">
        <v>993</v>
      </c>
      <c r="B1883" s="38" t="s">
        <v>96</v>
      </c>
      <c r="C1883" s="25" t="s">
        <v>5901</v>
      </c>
      <c r="D1883" s="125" t="str">
        <f>VLOOKUP(C1883,Locations!$G$4:$H$222,2,false)</f>
        <v>#N/A</v>
      </c>
      <c r="E1883" s="125"/>
      <c r="F1883" s="38" t="s">
        <v>24</v>
      </c>
    </row>
    <row r="1884">
      <c r="A1884" s="38" t="s">
        <v>1181</v>
      </c>
      <c r="B1884" s="38" t="s">
        <v>96</v>
      </c>
      <c r="C1884" s="25" t="s">
        <v>5901</v>
      </c>
      <c r="D1884" s="125" t="str">
        <f>VLOOKUP(C1884,Locations!$G$4:$H$222,2,false)</f>
        <v>#N/A</v>
      </c>
      <c r="E1884" s="125"/>
      <c r="F1884" s="38" t="s">
        <v>24</v>
      </c>
    </row>
    <row r="1885">
      <c r="A1885" s="38" t="s">
        <v>1088</v>
      </c>
      <c r="B1885" s="38" t="s">
        <v>96</v>
      </c>
      <c r="C1885" s="25" t="s">
        <v>5901</v>
      </c>
      <c r="D1885" s="125" t="str">
        <f>VLOOKUP(C1885,Locations!$G$4:$H$222,2,false)</f>
        <v>#N/A</v>
      </c>
      <c r="E1885" s="125"/>
      <c r="F1885" s="38" t="s">
        <v>24</v>
      </c>
    </row>
    <row r="1886">
      <c r="A1886" s="38" t="s">
        <v>1062</v>
      </c>
      <c r="B1886" s="38" t="s">
        <v>96</v>
      </c>
      <c r="C1886" s="25" t="s">
        <v>5901</v>
      </c>
      <c r="D1886" s="125" t="str">
        <f>VLOOKUP(C1886,Locations!$G$4:$H$222,2,false)</f>
        <v>#N/A</v>
      </c>
      <c r="E1886" s="125"/>
      <c r="F1886" s="38" t="s">
        <v>24</v>
      </c>
    </row>
    <row r="1887">
      <c r="A1887" s="38" t="s">
        <v>1074</v>
      </c>
      <c r="B1887" s="38" t="s">
        <v>96</v>
      </c>
      <c r="C1887" s="25" t="s">
        <v>5901</v>
      </c>
      <c r="D1887" s="125" t="str">
        <f>VLOOKUP(C1887,Locations!$G$4:$H$222,2,false)</f>
        <v>#N/A</v>
      </c>
      <c r="E1887" s="125"/>
      <c r="F1887" s="38" t="s">
        <v>24</v>
      </c>
    </row>
    <row r="1888">
      <c r="A1888" s="38" t="s">
        <v>704</v>
      </c>
      <c r="B1888" s="38" t="s">
        <v>96</v>
      </c>
      <c r="C1888" s="25" t="s">
        <v>5901</v>
      </c>
      <c r="D1888" s="125" t="str">
        <f>VLOOKUP(C1888,Locations!$G$4:$H$222,2,false)</f>
        <v>#N/A</v>
      </c>
      <c r="E1888" s="125"/>
      <c r="F1888" s="38" t="s">
        <v>24</v>
      </c>
    </row>
    <row r="1889">
      <c r="A1889" s="38" t="s">
        <v>929</v>
      </c>
      <c r="B1889" s="38" t="s">
        <v>96</v>
      </c>
      <c r="C1889" s="25" t="s">
        <v>5901</v>
      </c>
      <c r="D1889" s="125" t="str">
        <f>VLOOKUP(C1889,Locations!$G$4:$H$222,2,false)</f>
        <v>#N/A</v>
      </c>
      <c r="E1889" s="125"/>
      <c r="F1889" s="38" t="s">
        <v>24</v>
      </c>
    </row>
    <row r="1890">
      <c r="A1890" s="38" t="s">
        <v>1231</v>
      </c>
      <c r="B1890" s="38" t="s">
        <v>96</v>
      </c>
      <c r="C1890" s="25" t="s">
        <v>5901</v>
      </c>
      <c r="D1890" s="125" t="str">
        <f>VLOOKUP(C1890,Locations!$G$4:$H$222,2,false)</f>
        <v>#N/A</v>
      </c>
      <c r="E1890" s="125"/>
      <c r="F1890" s="38" t="s">
        <v>24</v>
      </c>
    </row>
    <row r="1891">
      <c r="A1891" s="38" t="s">
        <v>705</v>
      </c>
      <c r="B1891" s="38" t="s">
        <v>96</v>
      </c>
      <c r="C1891" s="25" t="s">
        <v>5901</v>
      </c>
      <c r="D1891" s="125" t="str">
        <f>VLOOKUP(C1891,Locations!$G$4:$H$222,2,false)</f>
        <v>#N/A</v>
      </c>
      <c r="E1891" s="125"/>
      <c r="F1891" s="38" t="s">
        <v>24</v>
      </c>
    </row>
    <row r="1892">
      <c r="A1892" s="38" t="s">
        <v>1077</v>
      </c>
      <c r="B1892" s="38" t="s">
        <v>96</v>
      </c>
      <c r="C1892" s="25" t="s">
        <v>5901</v>
      </c>
      <c r="D1892" s="125" t="str">
        <f>VLOOKUP(C1892,Locations!$G$4:$H$222,2,false)</f>
        <v>#N/A</v>
      </c>
      <c r="E1892" s="125"/>
      <c r="F1892" s="38" t="s">
        <v>24</v>
      </c>
    </row>
    <row r="1893">
      <c r="A1893" s="38" t="s">
        <v>977</v>
      </c>
      <c r="B1893" s="38" t="s">
        <v>44</v>
      </c>
      <c r="C1893" s="25" t="s">
        <v>5901</v>
      </c>
      <c r="D1893" s="125" t="str">
        <f>VLOOKUP(C1893,Locations!$G$4:$H$222,2,false)</f>
        <v>#N/A</v>
      </c>
      <c r="E1893" s="125"/>
      <c r="F1893" s="38" t="s">
        <v>24</v>
      </c>
    </row>
    <row r="1894">
      <c r="A1894" s="38" t="s">
        <v>280</v>
      </c>
      <c r="B1894" s="38" t="s">
        <v>44</v>
      </c>
      <c r="C1894" s="25" t="s">
        <v>5901</v>
      </c>
      <c r="D1894" s="125" t="str">
        <f>VLOOKUP(C1894,Locations!$G$4:$H$222,2,false)</f>
        <v>#N/A</v>
      </c>
      <c r="E1894" s="125"/>
      <c r="F1894" s="38" t="s">
        <v>24</v>
      </c>
    </row>
    <row r="1895">
      <c r="A1895" s="38" t="s">
        <v>676</v>
      </c>
      <c r="B1895" s="38" t="s">
        <v>44</v>
      </c>
      <c r="C1895" s="25" t="s">
        <v>5901</v>
      </c>
      <c r="D1895" s="125" t="str">
        <f>VLOOKUP(C1895,Locations!$G$4:$H$222,2,false)</f>
        <v>#N/A</v>
      </c>
      <c r="E1895" s="125"/>
      <c r="F1895" s="38" t="s">
        <v>24</v>
      </c>
    </row>
    <row r="1896">
      <c r="A1896" s="38" t="s">
        <v>1081</v>
      </c>
      <c r="B1896" s="38" t="s">
        <v>44</v>
      </c>
      <c r="C1896" s="25" t="s">
        <v>5901</v>
      </c>
      <c r="D1896" s="125" t="str">
        <f>VLOOKUP(C1896,Locations!$G$4:$H$222,2,false)</f>
        <v>#N/A</v>
      </c>
      <c r="E1896" s="125"/>
      <c r="F1896" s="38" t="s">
        <v>24</v>
      </c>
    </row>
    <row r="1897">
      <c r="A1897" s="38" t="s">
        <v>1103</v>
      </c>
      <c r="B1897" s="38" t="s">
        <v>44</v>
      </c>
      <c r="C1897" s="25" t="s">
        <v>5901</v>
      </c>
      <c r="D1897" s="125" t="str">
        <f>VLOOKUP(C1897,Locations!$G$4:$H$222,2,false)</f>
        <v>#N/A</v>
      </c>
      <c r="E1897" s="125"/>
      <c r="F1897" s="38" t="s">
        <v>24</v>
      </c>
    </row>
    <row r="1898">
      <c r="A1898" s="38" t="s">
        <v>680</v>
      </c>
      <c r="B1898" s="25" t="s">
        <v>158</v>
      </c>
      <c r="C1898" s="25" t="s">
        <v>5901</v>
      </c>
      <c r="D1898" s="125" t="str">
        <f>VLOOKUP(C1898,Locations!$G$4:$H$222,2,false)</f>
        <v>#N/A</v>
      </c>
      <c r="E1898" s="125"/>
      <c r="F1898" s="38" t="s">
        <v>24</v>
      </c>
    </row>
    <row r="1899">
      <c r="A1899" s="38" t="s">
        <v>752</v>
      </c>
      <c r="B1899" s="25" t="s">
        <v>158</v>
      </c>
      <c r="C1899" s="25" t="s">
        <v>5901</v>
      </c>
      <c r="D1899" s="125" t="str">
        <f>VLOOKUP(C1899,Locations!$G$4:$H$222,2,false)</f>
        <v>#N/A</v>
      </c>
      <c r="E1899" s="125"/>
      <c r="F1899" s="38" t="s">
        <v>24</v>
      </c>
    </row>
    <row r="1900">
      <c r="A1900" s="38" t="s">
        <v>680</v>
      </c>
      <c r="B1900" s="25" t="s">
        <v>600</v>
      </c>
      <c r="C1900" s="25" t="s">
        <v>5901</v>
      </c>
      <c r="D1900" s="125" t="str">
        <f>VLOOKUP(C1900,Locations!$G$4:$H$222,2,false)</f>
        <v>#N/A</v>
      </c>
      <c r="E1900" s="125"/>
      <c r="F1900" s="38" t="s">
        <v>24</v>
      </c>
    </row>
    <row r="1901">
      <c r="A1901" s="38" t="s">
        <v>802</v>
      </c>
      <c r="B1901" s="25" t="s">
        <v>600</v>
      </c>
      <c r="C1901" s="25" t="s">
        <v>5901</v>
      </c>
      <c r="D1901" s="125" t="str">
        <f>VLOOKUP(C1901,Locations!$G$4:$H$222,2,false)</f>
        <v>#N/A</v>
      </c>
      <c r="E1901" s="125"/>
      <c r="F1901" s="38" t="s">
        <v>24</v>
      </c>
    </row>
    <row r="1902">
      <c r="A1902" s="38" t="s">
        <v>965</v>
      </c>
      <c r="B1902" s="25" t="s">
        <v>600</v>
      </c>
      <c r="C1902" s="25" t="s">
        <v>5901</v>
      </c>
      <c r="D1902" s="125" t="str">
        <f>VLOOKUP(C1902,Locations!$G$4:$H$222,2,false)</f>
        <v>#N/A</v>
      </c>
      <c r="E1902" s="125"/>
      <c r="F1902" s="38" t="s">
        <v>24</v>
      </c>
    </row>
    <row r="1903">
      <c r="A1903" s="38" t="s">
        <v>376</v>
      </c>
      <c r="B1903" s="25" t="s">
        <v>938</v>
      </c>
      <c r="C1903" s="25" t="s">
        <v>5901</v>
      </c>
      <c r="D1903" s="125" t="str">
        <f>VLOOKUP(C1903,Locations!$G$4:$H$222,2,false)</f>
        <v>#N/A</v>
      </c>
      <c r="E1903" s="125"/>
      <c r="F1903" s="38" t="s">
        <v>24</v>
      </c>
    </row>
    <row r="1904">
      <c r="A1904" s="38" t="s">
        <v>295</v>
      </c>
      <c r="B1904" s="25" t="s">
        <v>938</v>
      </c>
      <c r="C1904" s="25" t="s">
        <v>5901</v>
      </c>
      <c r="D1904" s="125" t="str">
        <f>VLOOKUP(C1904,Locations!$G$4:$H$222,2,false)</f>
        <v>#N/A</v>
      </c>
      <c r="E1904" s="125"/>
      <c r="F1904" s="38" t="s">
        <v>24</v>
      </c>
    </row>
    <row r="1905">
      <c r="A1905" s="38" t="s">
        <v>954</v>
      </c>
      <c r="B1905" s="25" t="s">
        <v>938</v>
      </c>
      <c r="C1905" s="25" t="s">
        <v>5901</v>
      </c>
      <c r="D1905" s="125" t="str">
        <f>VLOOKUP(C1905,Locations!$G$4:$H$222,2,false)</f>
        <v>#N/A</v>
      </c>
      <c r="E1905" s="125"/>
      <c r="F1905" s="38" t="s">
        <v>24</v>
      </c>
    </row>
    <row r="1906">
      <c r="A1906" s="38" t="s">
        <v>847</v>
      </c>
      <c r="B1906" s="25" t="s">
        <v>938</v>
      </c>
      <c r="C1906" s="25" t="s">
        <v>5901</v>
      </c>
      <c r="D1906" s="125" t="str">
        <f>VLOOKUP(C1906,Locations!$G$4:$H$222,2,false)</f>
        <v>#N/A</v>
      </c>
      <c r="E1906" s="125"/>
      <c r="F1906" s="38" t="s">
        <v>24</v>
      </c>
    </row>
    <row r="1907">
      <c r="A1907" s="38" t="s">
        <v>1125</v>
      </c>
      <c r="B1907" s="25" t="s">
        <v>938</v>
      </c>
      <c r="C1907" s="25" t="s">
        <v>5901</v>
      </c>
      <c r="D1907" s="125" t="str">
        <f>VLOOKUP(C1907,Locations!$G$4:$H$222,2,false)</f>
        <v>#N/A</v>
      </c>
      <c r="E1907" s="125"/>
      <c r="F1907" s="38" t="s">
        <v>24</v>
      </c>
    </row>
    <row r="1908">
      <c r="A1908" s="38" t="s">
        <v>492</v>
      </c>
      <c r="B1908" s="38" t="s">
        <v>96</v>
      </c>
      <c r="C1908" s="25" t="s">
        <v>5902</v>
      </c>
      <c r="D1908" s="125" t="str">
        <f>VLOOKUP(C1908,Locations!$G$4:$H$222,2,false)</f>
        <v>#N/A</v>
      </c>
      <c r="E1908" s="125"/>
      <c r="F1908" s="38" t="s">
        <v>24</v>
      </c>
    </row>
    <row r="1909">
      <c r="A1909" s="38" t="s">
        <v>719</v>
      </c>
      <c r="B1909" s="38" t="s">
        <v>96</v>
      </c>
      <c r="C1909" s="25" t="s">
        <v>5902</v>
      </c>
      <c r="D1909" s="125" t="str">
        <f>VLOOKUP(C1909,Locations!$G$4:$H$222,2,false)</f>
        <v>#N/A</v>
      </c>
      <c r="E1909" s="125"/>
      <c r="F1909" s="38" t="s">
        <v>24</v>
      </c>
    </row>
    <row r="1910">
      <c r="A1910" s="38" t="s">
        <v>724</v>
      </c>
      <c r="B1910" s="38" t="s">
        <v>96</v>
      </c>
      <c r="C1910" s="25" t="s">
        <v>5902</v>
      </c>
      <c r="D1910" s="125" t="str">
        <f>VLOOKUP(C1910,Locations!$G$4:$H$222,2,false)</f>
        <v>#N/A</v>
      </c>
      <c r="E1910" s="125"/>
      <c r="F1910" s="38" t="s">
        <v>24</v>
      </c>
    </row>
    <row r="1911">
      <c r="A1911" s="38" t="s">
        <v>907</v>
      </c>
      <c r="B1911" s="38" t="s">
        <v>96</v>
      </c>
      <c r="C1911" s="25" t="s">
        <v>5902</v>
      </c>
      <c r="D1911" s="125" t="str">
        <f>VLOOKUP(C1911,Locations!$G$4:$H$222,2,false)</f>
        <v>#N/A</v>
      </c>
      <c r="E1911" s="125"/>
      <c r="F1911" s="38" t="s">
        <v>24</v>
      </c>
    </row>
    <row r="1912">
      <c r="A1912" s="38" t="s">
        <v>767</v>
      </c>
      <c r="B1912" s="38" t="s">
        <v>96</v>
      </c>
      <c r="C1912" s="25" t="s">
        <v>5902</v>
      </c>
      <c r="D1912" s="125" t="str">
        <f>VLOOKUP(C1912,Locations!$G$4:$H$222,2,false)</f>
        <v>#N/A</v>
      </c>
      <c r="E1912" s="125"/>
      <c r="F1912" s="38" t="s">
        <v>24</v>
      </c>
    </row>
    <row r="1913">
      <c r="A1913" s="38" t="s">
        <v>702</v>
      </c>
      <c r="B1913" s="38" t="s">
        <v>96</v>
      </c>
      <c r="C1913" s="25" t="s">
        <v>5902</v>
      </c>
      <c r="D1913" s="125" t="str">
        <f>VLOOKUP(C1913,Locations!$G$4:$H$222,2,false)</f>
        <v>#N/A</v>
      </c>
      <c r="E1913" s="125"/>
      <c r="F1913" s="38" t="s">
        <v>24</v>
      </c>
    </row>
    <row r="1914">
      <c r="A1914" s="38" t="s">
        <v>1060</v>
      </c>
      <c r="B1914" s="38" t="s">
        <v>96</v>
      </c>
      <c r="C1914" s="25" t="s">
        <v>5902</v>
      </c>
      <c r="D1914" s="125" t="str">
        <f>VLOOKUP(C1914,Locations!$G$4:$H$222,2,false)</f>
        <v>#N/A</v>
      </c>
      <c r="E1914" s="125"/>
      <c r="F1914" s="38" t="s">
        <v>24</v>
      </c>
    </row>
    <row r="1915">
      <c r="A1915" s="38" t="s">
        <v>1286</v>
      </c>
      <c r="B1915" s="38" t="s">
        <v>96</v>
      </c>
      <c r="C1915" s="25" t="s">
        <v>5902</v>
      </c>
      <c r="D1915" s="125" t="str">
        <f>VLOOKUP(C1915,Locations!$G$4:$H$222,2,false)</f>
        <v>#N/A</v>
      </c>
      <c r="E1915" s="125"/>
      <c r="F1915" s="38" t="s">
        <v>24</v>
      </c>
    </row>
    <row r="1916">
      <c r="A1916" s="38" t="s">
        <v>1285</v>
      </c>
      <c r="B1916" s="38" t="s">
        <v>96</v>
      </c>
      <c r="C1916" s="25" t="s">
        <v>5902</v>
      </c>
      <c r="D1916" s="125" t="str">
        <f>VLOOKUP(C1916,Locations!$G$4:$H$222,2,false)</f>
        <v>#N/A</v>
      </c>
      <c r="E1916" s="125"/>
      <c r="F1916" s="38" t="s">
        <v>24</v>
      </c>
    </row>
    <row r="1917">
      <c r="A1917" s="38" t="s">
        <v>639</v>
      </c>
      <c r="B1917" s="38" t="s">
        <v>96</v>
      </c>
      <c r="C1917" s="25" t="s">
        <v>5902</v>
      </c>
      <c r="D1917" s="125" t="str">
        <f>VLOOKUP(C1917,Locations!$G$4:$H$222,2,false)</f>
        <v>#N/A</v>
      </c>
      <c r="E1917" s="125"/>
      <c r="F1917" s="38" t="s">
        <v>24</v>
      </c>
    </row>
    <row r="1918">
      <c r="A1918" s="38" t="s">
        <v>1110</v>
      </c>
      <c r="B1918" s="38" t="s">
        <v>96</v>
      </c>
      <c r="C1918" s="25" t="s">
        <v>5902</v>
      </c>
      <c r="D1918" s="125" t="str">
        <f>VLOOKUP(C1918,Locations!$G$4:$H$222,2,false)</f>
        <v>#N/A</v>
      </c>
      <c r="E1918" s="125"/>
      <c r="F1918" s="38" t="s">
        <v>24</v>
      </c>
    </row>
    <row r="1919">
      <c r="A1919" s="38" t="s">
        <v>1094</v>
      </c>
      <c r="B1919" s="38" t="s">
        <v>96</v>
      </c>
      <c r="C1919" s="25" t="s">
        <v>5902</v>
      </c>
      <c r="D1919" s="125" t="str">
        <f>VLOOKUP(C1919,Locations!$G$4:$H$222,2,false)</f>
        <v>#N/A</v>
      </c>
      <c r="E1919" s="125"/>
      <c r="F1919" s="38" t="s">
        <v>24</v>
      </c>
    </row>
    <row r="1920">
      <c r="A1920" s="38" t="s">
        <v>810</v>
      </c>
      <c r="B1920" s="38" t="s">
        <v>96</v>
      </c>
      <c r="C1920" s="25" t="s">
        <v>5902</v>
      </c>
      <c r="D1920" s="125" t="str">
        <f>VLOOKUP(C1920,Locations!$G$4:$H$222,2,false)</f>
        <v>#N/A</v>
      </c>
      <c r="E1920" s="125"/>
      <c r="F1920" s="38" t="s">
        <v>24</v>
      </c>
    </row>
    <row r="1921">
      <c r="A1921" s="38" t="s">
        <v>750</v>
      </c>
      <c r="B1921" s="38" t="s">
        <v>96</v>
      </c>
      <c r="C1921" s="25" t="s">
        <v>5902</v>
      </c>
      <c r="D1921" s="125" t="str">
        <f>VLOOKUP(C1921,Locations!$G$4:$H$222,2,false)</f>
        <v>#N/A</v>
      </c>
      <c r="E1921" s="125"/>
      <c r="F1921" s="38" t="s">
        <v>24</v>
      </c>
    </row>
    <row r="1922">
      <c r="A1922" s="38" t="s">
        <v>1032</v>
      </c>
      <c r="B1922" s="38" t="s">
        <v>96</v>
      </c>
      <c r="C1922" s="25" t="s">
        <v>5902</v>
      </c>
      <c r="D1922" s="125" t="str">
        <f>VLOOKUP(C1922,Locations!$G$4:$H$222,2,false)</f>
        <v>#N/A</v>
      </c>
      <c r="E1922" s="125"/>
      <c r="F1922" s="38" t="s">
        <v>24</v>
      </c>
    </row>
    <row r="1923">
      <c r="A1923" s="38" t="s">
        <v>1211</v>
      </c>
      <c r="B1923" s="38" t="s">
        <v>96</v>
      </c>
      <c r="C1923" s="25" t="s">
        <v>5902</v>
      </c>
      <c r="D1923" s="125" t="str">
        <f>VLOOKUP(C1923,Locations!$G$4:$H$222,2,false)</f>
        <v>#N/A</v>
      </c>
      <c r="E1923" s="125"/>
      <c r="F1923" s="38" t="s">
        <v>24</v>
      </c>
    </row>
    <row r="1924">
      <c r="A1924" s="38" t="s">
        <v>341</v>
      </c>
      <c r="B1924" s="38" t="s">
        <v>96</v>
      </c>
      <c r="C1924" s="25" t="s">
        <v>5902</v>
      </c>
      <c r="D1924" s="125" t="str">
        <f>VLOOKUP(C1924,Locations!$G$4:$H$222,2,false)</f>
        <v>#N/A</v>
      </c>
      <c r="E1924" s="125"/>
      <c r="F1924" s="38" t="s">
        <v>24</v>
      </c>
    </row>
    <row r="1925">
      <c r="A1925" s="38" t="s">
        <v>985</v>
      </c>
      <c r="B1925" s="38" t="s">
        <v>96</v>
      </c>
      <c r="C1925" s="25" t="s">
        <v>5902</v>
      </c>
      <c r="D1925" s="125" t="str">
        <f>VLOOKUP(C1925,Locations!$G$4:$H$222,2,false)</f>
        <v>#N/A</v>
      </c>
      <c r="E1925" s="125"/>
      <c r="F1925" s="38" t="s">
        <v>24</v>
      </c>
    </row>
    <row r="1926">
      <c r="A1926" s="38" t="s">
        <v>547</v>
      </c>
      <c r="B1926" s="38" t="s">
        <v>96</v>
      </c>
      <c r="C1926" s="25" t="s">
        <v>5902</v>
      </c>
      <c r="D1926" s="125" t="str">
        <f>VLOOKUP(C1926,Locations!$G$4:$H$222,2,false)</f>
        <v>#N/A</v>
      </c>
      <c r="E1926" s="125"/>
      <c r="F1926" s="38" t="s">
        <v>24</v>
      </c>
    </row>
    <row r="1927">
      <c r="A1927" s="38" t="s">
        <v>1296</v>
      </c>
      <c r="B1927" s="38" t="s">
        <v>96</v>
      </c>
      <c r="C1927" s="25" t="s">
        <v>5902</v>
      </c>
      <c r="D1927" s="125" t="str">
        <f>VLOOKUP(C1927,Locations!$G$4:$H$222,2,false)</f>
        <v>#N/A</v>
      </c>
      <c r="E1927" s="125"/>
      <c r="F1927" s="38" t="s">
        <v>24</v>
      </c>
    </row>
    <row r="1928">
      <c r="A1928" s="38" t="s">
        <v>1235</v>
      </c>
      <c r="B1928" s="38" t="s">
        <v>96</v>
      </c>
      <c r="C1928" s="25" t="s">
        <v>5902</v>
      </c>
      <c r="D1928" s="125" t="str">
        <f>VLOOKUP(C1928,Locations!$G$4:$H$222,2,false)</f>
        <v>#N/A</v>
      </c>
      <c r="E1928" s="125"/>
      <c r="F1928" s="38" t="s">
        <v>24</v>
      </c>
    </row>
    <row r="1929">
      <c r="A1929" s="38" t="s">
        <v>1070</v>
      </c>
      <c r="B1929" s="38" t="s">
        <v>96</v>
      </c>
      <c r="C1929" s="25" t="s">
        <v>5902</v>
      </c>
      <c r="D1929" s="125" t="str">
        <f>VLOOKUP(C1929,Locations!$G$4:$H$222,2,false)</f>
        <v>#N/A</v>
      </c>
      <c r="E1929" s="125"/>
      <c r="F1929" s="38" t="s">
        <v>24</v>
      </c>
    </row>
    <row r="1930">
      <c r="A1930" s="38" t="s">
        <v>720</v>
      </c>
      <c r="B1930" s="38" t="s">
        <v>96</v>
      </c>
      <c r="C1930" s="25" t="s">
        <v>5902</v>
      </c>
      <c r="D1930" s="125" t="str">
        <f>VLOOKUP(C1930,Locations!$G$4:$H$222,2,false)</f>
        <v>#N/A</v>
      </c>
      <c r="E1930" s="125"/>
      <c r="F1930" s="38" t="s">
        <v>24</v>
      </c>
    </row>
    <row r="1931">
      <c r="A1931" s="38" t="s">
        <v>1005</v>
      </c>
      <c r="B1931" s="38" t="s">
        <v>96</v>
      </c>
      <c r="C1931" s="25" t="s">
        <v>5902</v>
      </c>
      <c r="D1931" s="125" t="str">
        <f>VLOOKUP(C1931,Locations!$G$4:$H$222,2,false)</f>
        <v>#N/A</v>
      </c>
      <c r="E1931" s="125"/>
      <c r="F1931" s="38" t="s">
        <v>24</v>
      </c>
    </row>
    <row r="1932">
      <c r="A1932" s="38" t="s">
        <v>1072</v>
      </c>
      <c r="B1932" s="38" t="s">
        <v>96</v>
      </c>
      <c r="C1932" s="25" t="s">
        <v>5902</v>
      </c>
      <c r="D1932" s="125" t="str">
        <f>VLOOKUP(C1932,Locations!$G$4:$H$222,2,false)</f>
        <v>#N/A</v>
      </c>
      <c r="E1932" s="125"/>
      <c r="F1932" s="38" t="s">
        <v>24</v>
      </c>
    </row>
    <row r="1933">
      <c r="A1933" s="38" t="s">
        <v>968</v>
      </c>
      <c r="B1933" s="38" t="s">
        <v>96</v>
      </c>
      <c r="C1933" s="25" t="s">
        <v>5902</v>
      </c>
      <c r="D1933" s="125" t="str">
        <f>VLOOKUP(C1933,Locations!$G$4:$H$222,2,false)</f>
        <v>#N/A</v>
      </c>
      <c r="E1933" s="125"/>
      <c r="F1933" s="38" t="s">
        <v>24</v>
      </c>
    </row>
    <row r="1934">
      <c r="A1934" s="38" t="s">
        <v>483</v>
      </c>
      <c r="B1934" s="38" t="s">
        <v>96</v>
      </c>
      <c r="C1934" s="25" t="s">
        <v>5902</v>
      </c>
      <c r="D1934" s="125" t="str">
        <f>VLOOKUP(C1934,Locations!$G$4:$H$222,2,false)</f>
        <v>#N/A</v>
      </c>
      <c r="E1934" s="125"/>
      <c r="F1934" s="38" t="s">
        <v>24</v>
      </c>
    </row>
    <row r="1935">
      <c r="A1935" s="38" t="s">
        <v>919</v>
      </c>
      <c r="B1935" s="38" t="s">
        <v>96</v>
      </c>
      <c r="C1935" s="25" t="s">
        <v>5902</v>
      </c>
      <c r="D1935" s="125" t="str">
        <f>VLOOKUP(C1935,Locations!$G$4:$H$222,2,false)</f>
        <v>#N/A</v>
      </c>
      <c r="E1935" s="125"/>
      <c r="F1935" s="38" t="s">
        <v>24</v>
      </c>
    </row>
    <row r="1936">
      <c r="A1936" s="38" t="s">
        <v>1237</v>
      </c>
      <c r="B1936" s="38" t="s">
        <v>96</v>
      </c>
      <c r="C1936" s="25" t="s">
        <v>5902</v>
      </c>
      <c r="D1936" s="125" t="str">
        <f>VLOOKUP(C1936,Locations!$G$4:$H$222,2,false)</f>
        <v>#N/A</v>
      </c>
      <c r="E1936" s="125"/>
      <c r="F1936" s="38" t="s">
        <v>24</v>
      </c>
    </row>
    <row r="1937">
      <c r="A1937" s="38" t="s">
        <v>1298</v>
      </c>
      <c r="B1937" s="38" t="s">
        <v>96</v>
      </c>
      <c r="C1937" s="25" t="s">
        <v>5902</v>
      </c>
      <c r="D1937" s="125" t="str">
        <f>VLOOKUP(C1937,Locations!$G$4:$H$222,2,false)</f>
        <v>#N/A</v>
      </c>
      <c r="E1937" s="125"/>
      <c r="F1937" s="38" t="s">
        <v>24</v>
      </c>
    </row>
    <row r="1938">
      <c r="A1938" s="38" t="s">
        <v>602</v>
      </c>
      <c r="B1938" s="38" t="s">
        <v>44</v>
      </c>
      <c r="C1938" s="25" t="s">
        <v>5902</v>
      </c>
      <c r="D1938" s="125" t="str">
        <f>VLOOKUP(C1938,Locations!$G$4:$H$222,2,false)</f>
        <v>#N/A</v>
      </c>
      <c r="E1938" s="125"/>
      <c r="F1938" s="38" t="s">
        <v>24</v>
      </c>
    </row>
    <row r="1939">
      <c r="A1939" s="38" t="s">
        <v>646</v>
      </c>
      <c r="B1939" s="38" t="s">
        <v>44</v>
      </c>
      <c r="C1939" s="25" t="s">
        <v>5902</v>
      </c>
      <c r="D1939" s="125" t="str">
        <f>VLOOKUP(C1939,Locations!$G$4:$H$222,2,false)</f>
        <v>#N/A</v>
      </c>
      <c r="E1939" s="125"/>
      <c r="F1939" s="38" t="s">
        <v>24</v>
      </c>
    </row>
    <row r="1940">
      <c r="A1940" s="38" t="s">
        <v>966</v>
      </c>
      <c r="B1940" s="38" t="s">
        <v>44</v>
      </c>
      <c r="C1940" s="25" t="s">
        <v>5902</v>
      </c>
      <c r="D1940" s="125" t="str">
        <f>VLOOKUP(C1940,Locations!$G$4:$H$222,2,false)</f>
        <v>#N/A</v>
      </c>
      <c r="E1940" s="125"/>
      <c r="F1940" s="38" t="s">
        <v>24</v>
      </c>
    </row>
    <row r="1941">
      <c r="A1941" s="38" t="s">
        <v>157</v>
      </c>
      <c r="B1941" s="25" t="s">
        <v>158</v>
      </c>
      <c r="C1941" s="25" t="s">
        <v>5902</v>
      </c>
      <c r="D1941" s="125" t="str">
        <f>VLOOKUP(C1941,Locations!$G$4:$H$222,2,false)</f>
        <v>#N/A</v>
      </c>
      <c r="E1941" s="125"/>
      <c r="F1941" s="38" t="s">
        <v>24</v>
      </c>
    </row>
    <row r="1942">
      <c r="A1942" s="38" t="s">
        <v>948</v>
      </c>
      <c r="B1942" s="25" t="s">
        <v>158</v>
      </c>
      <c r="C1942" s="25" t="s">
        <v>5902</v>
      </c>
      <c r="D1942" s="125" t="str">
        <f>VLOOKUP(C1942,Locations!$G$4:$H$222,2,false)</f>
        <v>#N/A</v>
      </c>
      <c r="E1942" s="125"/>
      <c r="F1942" s="38" t="s">
        <v>24</v>
      </c>
    </row>
    <row r="1943">
      <c r="A1943" s="38" t="s">
        <v>803</v>
      </c>
      <c r="B1943" s="25" t="s">
        <v>600</v>
      </c>
      <c r="C1943" s="25" t="s">
        <v>5902</v>
      </c>
      <c r="D1943" s="125" t="str">
        <f>VLOOKUP(C1943,Locations!$G$4:$H$222,2,false)</f>
        <v>#N/A</v>
      </c>
      <c r="E1943" s="125"/>
      <c r="F1943" s="38" t="s">
        <v>24</v>
      </c>
    </row>
    <row r="1944">
      <c r="A1944" s="38" t="s">
        <v>266</v>
      </c>
      <c r="B1944" s="25" t="s">
        <v>600</v>
      </c>
      <c r="C1944" s="25" t="s">
        <v>5902</v>
      </c>
      <c r="D1944" s="125" t="str">
        <f>VLOOKUP(C1944,Locations!$G$4:$H$222,2,false)</f>
        <v>#N/A</v>
      </c>
      <c r="E1944" s="125"/>
      <c r="F1944" s="38" t="s">
        <v>24</v>
      </c>
    </row>
    <row r="1945">
      <c r="A1945" s="38" t="s">
        <v>576</v>
      </c>
      <c r="B1945" s="25" t="s">
        <v>600</v>
      </c>
      <c r="C1945" s="25" t="s">
        <v>5902</v>
      </c>
      <c r="D1945" s="125" t="str">
        <f>VLOOKUP(C1945,Locations!$G$4:$H$222,2,false)</f>
        <v>#N/A</v>
      </c>
      <c r="E1945" s="125"/>
      <c r="F1945" s="38" t="s">
        <v>24</v>
      </c>
    </row>
    <row r="1946">
      <c r="A1946" s="38" t="s">
        <v>266</v>
      </c>
      <c r="B1946" s="25" t="s">
        <v>938</v>
      </c>
      <c r="C1946" s="25" t="s">
        <v>5902</v>
      </c>
      <c r="D1946" s="125" t="str">
        <f>VLOOKUP(C1946,Locations!$G$4:$H$222,2,false)</f>
        <v>#N/A</v>
      </c>
      <c r="E1946" s="125"/>
      <c r="F1946" s="38" t="s">
        <v>24</v>
      </c>
    </row>
    <row r="1947">
      <c r="A1947" s="38" t="s">
        <v>576</v>
      </c>
      <c r="B1947" s="25" t="s">
        <v>938</v>
      </c>
      <c r="C1947" s="25" t="s">
        <v>5902</v>
      </c>
      <c r="D1947" s="125" t="str">
        <f>VLOOKUP(C1947,Locations!$G$4:$H$222,2,false)</f>
        <v>#N/A</v>
      </c>
      <c r="E1947" s="125"/>
      <c r="F1947" s="38" t="s">
        <v>24</v>
      </c>
    </row>
    <row r="1948">
      <c r="A1948" s="38" t="s">
        <v>770</v>
      </c>
      <c r="B1948" s="25" t="s">
        <v>938</v>
      </c>
      <c r="C1948" s="25" t="s">
        <v>5902</v>
      </c>
      <c r="D1948" s="125" t="str">
        <f>VLOOKUP(C1948,Locations!$G$4:$H$222,2,false)</f>
        <v>#N/A</v>
      </c>
      <c r="E1948" s="125"/>
      <c r="F1948" s="38" t="s">
        <v>24</v>
      </c>
    </row>
    <row r="1949">
      <c r="A1949" s="38" t="s">
        <v>404</v>
      </c>
      <c r="B1949" s="25" t="s">
        <v>96</v>
      </c>
      <c r="C1949" s="39" t="s">
        <v>1299</v>
      </c>
      <c r="D1949" s="125" t="str">
        <f>VLOOKUP(C1949,Locations!$G$4:$H$222,2,false)</f>
        <v>00193 Chrysolia Deepwoods</v>
      </c>
      <c r="E1949" s="125"/>
      <c r="F1949" s="38" t="s">
        <v>24</v>
      </c>
    </row>
    <row r="1950">
      <c r="A1950" s="38" t="s">
        <v>1303</v>
      </c>
      <c r="B1950" s="25" t="s">
        <v>96</v>
      </c>
      <c r="C1950" s="39" t="s">
        <v>1299</v>
      </c>
      <c r="D1950" s="125" t="str">
        <f>VLOOKUP(C1950,Locations!$G$4:$H$222,2,false)</f>
        <v>00193 Chrysolia Deepwoods</v>
      </c>
      <c r="E1950" s="125"/>
      <c r="F1950" s="38" t="s">
        <v>24</v>
      </c>
    </row>
    <row r="1951">
      <c r="A1951" s="38" t="s">
        <v>359</v>
      </c>
      <c r="B1951" s="25" t="s">
        <v>96</v>
      </c>
      <c r="C1951" s="39" t="s">
        <v>1299</v>
      </c>
      <c r="D1951" s="125" t="str">
        <f>VLOOKUP(C1951,Locations!$G$4:$H$222,2,false)</f>
        <v>00193 Chrysolia Deepwoods</v>
      </c>
      <c r="E1951" s="125"/>
      <c r="F1951" s="38" t="s">
        <v>24</v>
      </c>
    </row>
    <row r="1952">
      <c r="A1952" s="38" t="s">
        <v>371</v>
      </c>
      <c r="B1952" s="25" t="s">
        <v>96</v>
      </c>
      <c r="C1952" s="39" t="s">
        <v>1299</v>
      </c>
      <c r="D1952" s="125" t="str">
        <f>VLOOKUP(C1952,Locations!$G$4:$H$222,2,false)</f>
        <v>00193 Chrysolia Deepwoods</v>
      </c>
      <c r="E1952" s="125"/>
      <c r="F1952" s="38" t="s">
        <v>145</v>
      </c>
    </row>
    <row r="1953">
      <c r="A1953" s="38" t="s">
        <v>694</v>
      </c>
      <c r="B1953" s="25" t="s">
        <v>96</v>
      </c>
      <c r="C1953" s="39" t="s">
        <v>1299</v>
      </c>
      <c r="D1953" s="125" t="str">
        <f>VLOOKUP(C1953,Locations!$G$4:$H$222,2,false)</f>
        <v>00193 Chrysolia Deepwoods</v>
      </c>
      <c r="E1953" s="125"/>
      <c r="F1953" s="38" t="s">
        <v>24</v>
      </c>
    </row>
    <row r="1954">
      <c r="A1954" s="38" t="s">
        <v>1138</v>
      </c>
      <c r="B1954" s="25" t="s">
        <v>96</v>
      </c>
      <c r="C1954" s="39" t="s">
        <v>1299</v>
      </c>
      <c r="D1954" s="125" t="str">
        <f>VLOOKUP(C1954,Locations!$G$4:$H$222,2,false)</f>
        <v>00193 Chrysolia Deepwoods</v>
      </c>
      <c r="E1954" s="125"/>
      <c r="F1954" s="38" t="s">
        <v>97</v>
      </c>
    </row>
    <row r="1955">
      <c r="A1955" s="38" t="s">
        <v>1270</v>
      </c>
      <c r="B1955" s="25" t="s">
        <v>96</v>
      </c>
      <c r="C1955" s="39" t="s">
        <v>1299</v>
      </c>
      <c r="D1955" s="125" t="str">
        <f>VLOOKUP(C1955,Locations!$G$4:$H$222,2,false)</f>
        <v>00193 Chrysolia Deepwoods</v>
      </c>
      <c r="E1955" s="125"/>
      <c r="F1955" s="38" t="s">
        <v>24</v>
      </c>
    </row>
    <row r="1956">
      <c r="A1956" s="38" t="s">
        <v>639</v>
      </c>
      <c r="B1956" s="25" t="s">
        <v>96</v>
      </c>
      <c r="C1956" s="39" t="s">
        <v>1299</v>
      </c>
      <c r="D1956" s="125" t="str">
        <f>VLOOKUP(C1956,Locations!$G$4:$H$222,2,false)</f>
        <v>00193 Chrysolia Deepwoods</v>
      </c>
      <c r="E1956" s="125"/>
      <c r="F1956" s="38" t="s">
        <v>24</v>
      </c>
    </row>
    <row r="1957">
      <c r="A1957" s="38" t="s">
        <v>1113</v>
      </c>
      <c r="B1957" s="25" t="s">
        <v>96</v>
      </c>
      <c r="C1957" s="39" t="s">
        <v>1299</v>
      </c>
      <c r="D1957" s="125" t="str">
        <f>VLOOKUP(C1957,Locations!$G$4:$H$222,2,false)</f>
        <v>00193 Chrysolia Deepwoods</v>
      </c>
      <c r="E1957" s="125"/>
      <c r="F1957" s="38" t="s">
        <v>97</v>
      </c>
    </row>
    <row r="1958">
      <c r="A1958" s="38" t="s">
        <v>631</v>
      </c>
      <c r="B1958" s="25" t="s">
        <v>96</v>
      </c>
      <c r="C1958" s="39" t="s">
        <v>1299</v>
      </c>
      <c r="D1958" s="125" t="str">
        <f>VLOOKUP(C1958,Locations!$G$4:$H$222,2,false)</f>
        <v>00193 Chrysolia Deepwoods</v>
      </c>
      <c r="E1958" s="125"/>
      <c r="F1958" s="38" t="s">
        <v>589</v>
      </c>
    </row>
    <row r="1959">
      <c r="A1959" s="38" t="s">
        <v>1301</v>
      </c>
      <c r="B1959" s="25" t="s">
        <v>96</v>
      </c>
      <c r="C1959" s="39" t="s">
        <v>1299</v>
      </c>
      <c r="D1959" s="125" t="str">
        <f>VLOOKUP(C1959,Locations!$G$4:$H$222,2,false)</f>
        <v>00193 Chrysolia Deepwoods</v>
      </c>
      <c r="E1959" s="125"/>
      <c r="F1959" s="38" t="s">
        <v>24</v>
      </c>
    </row>
    <row r="1960">
      <c r="A1960" s="38" t="s">
        <v>1304</v>
      </c>
      <c r="B1960" s="25" t="s">
        <v>96</v>
      </c>
      <c r="C1960" s="39" t="s">
        <v>1299</v>
      </c>
      <c r="D1960" s="125" t="str">
        <f>VLOOKUP(C1960,Locations!$G$4:$H$222,2,false)</f>
        <v>00193 Chrysolia Deepwoods</v>
      </c>
      <c r="E1960" s="125"/>
      <c r="F1960" s="38" t="s">
        <v>145</v>
      </c>
    </row>
    <row r="1961">
      <c r="A1961" s="38" t="s">
        <v>1302</v>
      </c>
      <c r="B1961" s="25" t="s">
        <v>96</v>
      </c>
      <c r="C1961" s="39" t="s">
        <v>1299</v>
      </c>
      <c r="D1961" s="125" t="str">
        <f>VLOOKUP(C1961,Locations!$G$4:$H$222,2,false)</f>
        <v>00193 Chrysolia Deepwoods</v>
      </c>
      <c r="E1961" s="125"/>
      <c r="F1961" s="38" t="s">
        <v>114</v>
      </c>
    </row>
    <row r="1962">
      <c r="A1962" s="38" t="s">
        <v>1148</v>
      </c>
      <c r="B1962" s="25" t="s">
        <v>96</v>
      </c>
      <c r="C1962" s="39" t="s">
        <v>1299</v>
      </c>
      <c r="D1962" s="125" t="str">
        <f>VLOOKUP(C1962,Locations!$G$4:$H$222,2,false)</f>
        <v>00193 Chrysolia Deepwoods</v>
      </c>
      <c r="E1962" s="125"/>
      <c r="F1962" s="38" t="s">
        <v>114</v>
      </c>
    </row>
    <row r="1963">
      <c r="A1963" s="38" t="s">
        <v>1305</v>
      </c>
      <c r="B1963" s="25" t="s">
        <v>96</v>
      </c>
      <c r="C1963" s="39" t="s">
        <v>1299</v>
      </c>
      <c r="D1963" s="125" t="str">
        <f>VLOOKUP(C1963,Locations!$G$4:$H$222,2,false)</f>
        <v>00193 Chrysolia Deepwoods</v>
      </c>
      <c r="E1963" s="125"/>
      <c r="F1963" s="38" t="s">
        <v>114</v>
      </c>
    </row>
    <row r="1964">
      <c r="A1964" s="38" t="s">
        <v>337</v>
      </c>
      <c r="B1964" s="25" t="s">
        <v>96</v>
      </c>
      <c r="C1964" s="39" t="s">
        <v>1299</v>
      </c>
      <c r="D1964" s="125" t="str">
        <f>VLOOKUP(C1964,Locations!$G$4:$H$222,2,false)</f>
        <v>00193 Chrysolia Deepwoods</v>
      </c>
      <c r="E1964" s="125"/>
      <c r="F1964" s="38" t="s">
        <v>101</v>
      </c>
    </row>
    <row r="1965">
      <c r="A1965" s="38" t="s">
        <v>575</v>
      </c>
      <c r="B1965" s="25" t="s">
        <v>96</v>
      </c>
      <c r="C1965" s="39" t="s">
        <v>1299</v>
      </c>
      <c r="D1965" s="125" t="str">
        <f>VLOOKUP(C1965,Locations!$G$4:$H$222,2,false)</f>
        <v>00193 Chrysolia Deepwoods</v>
      </c>
      <c r="E1965" s="125"/>
      <c r="F1965" s="38" t="s">
        <v>101</v>
      </c>
    </row>
    <row r="1966">
      <c r="A1966" s="38" t="s">
        <v>642</v>
      </c>
      <c r="B1966" s="25" t="s">
        <v>96</v>
      </c>
      <c r="C1966" s="39" t="s">
        <v>1299</v>
      </c>
      <c r="D1966" s="125" t="str">
        <f>VLOOKUP(C1966,Locations!$G$4:$H$222,2,false)</f>
        <v>00193 Chrysolia Deepwoods</v>
      </c>
      <c r="E1966" s="125"/>
      <c r="F1966" s="38" t="s">
        <v>101</v>
      </c>
    </row>
    <row r="1967">
      <c r="A1967" s="38" t="s">
        <v>637</v>
      </c>
      <c r="B1967" s="25" t="s">
        <v>96</v>
      </c>
      <c r="C1967" s="39" t="s">
        <v>1299</v>
      </c>
      <c r="D1967" s="125" t="str">
        <f>VLOOKUP(C1967,Locations!$G$4:$H$222,2,false)</f>
        <v>00193 Chrysolia Deepwoods</v>
      </c>
      <c r="E1967" s="125"/>
      <c r="F1967" s="38" t="s">
        <v>101</v>
      </c>
    </row>
    <row r="1968">
      <c r="A1968" s="38" t="s">
        <v>1075</v>
      </c>
      <c r="B1968" s="38" t="s">
        <v>165</v>
      </c>
      <c r="C1968" s="39" t="s">
        <v>1338</v>
      </c>
      <c r="D1968" s="125" t="str">
        <f>VLOOKUP(C1968,Locations!$G$4:$H$222,2,false)</f>
        <v>00195 Twilight Desert</v>
      </c>
      <c r="E1968" s="125"/>
      <c r="F1968" s="38" t="s">
        <v>24</v>
      </c>
    </row>
    <row r="1969">
      <c r="A1969" s="38" t="s">
        <v>900</v>
      </c>
      <c r="B1969" s="38" t="s">
        <v>165</v>
      </c>
      <c r="C1969" s="39" t="s">
        <v>1338</v>
      </c>
      <c r="D1969" s="125" t="str">
        <f>VLOOKUP(C1969,Locations!$G$4:$H$222,2,false)</f>
        <v>00195 Twilight Desert</v>
      </c>
      <c r="E1969" s="125"/>
      <c r="F1969" s="38" t="s">
        <v>24</v>
      </c>
    </row>
    <row r="1970">
      <c r="A1970" s="38" t="s">
        <v>864</v>
      </c>
      <c r="B1970" s="38" t="s">
        <v>165</v>
      </c>
      <c r="C1970" s="39" t="s">
        <v>1338</v>
      </c>
      <c r="D1970" s="125" t="str">
        <f>VLOOKUP(C1970,Locations!$G$4:$H$222,2,false)</f>
        <v>00195 Twilight Desert</v>
      </c>
      <c r="E1970" s="125"/>
      <c r="F1970" s="38" t="s">
        <v>24</v>
      </c>
    </row>
    <row r="1971">
      <c r="A1971" s="38" t="s">
        <v>1269</v>
      </c>
      <c r="B1971" s="38" t="s">
        <v>165</v>
      </c>
      <c r="C1971" s="39" t="s">
        <v>1338</v>
      </c>
      <c r="D1971" s="125" t="str">
        <f>VLOOKUP(C1971,Locations!$G$4:$H$222,2,false)</f>
        <v>00195 Twilight Desert</v>
      </c>
      <c r="E1971" s="125"/>
      <c r="F1971" s="38" t="s">
        <v>24</v>
      </c>
    </row>
    <row r="1972">
      <c r="A1972" s="38" t="s">
        <v>482</v>
      </c>
      <c r="B1972" s="38" t="s">
        <v>165</v>
      </c>
      <c r="C1972" s="39" t="s">
        <v>1338</v>
      </c>
      <c r="D1972" s="125" t="str">
        <f>VLOOKUP(C1972,Locations!$G$4:$H$222,2,false)</f>
        <v>00195 Twilight Desert</v>
      </c>
      <c r="E1972" s="125"/>
      <c r="F1972" s="38" t="s">
        <v>24</v>
      </c>
    </row>
    <row r="1973">
      <c r="A1973" s="38" t="s">
        <v>1339</v>
      </c>
      <c r="B1973" s="38" t="s">
        <v>165</v>
      </c>
      <c r="C1973" s="39" t="s">
        <v>1338</v>
      </c>
      <c r="D1973" s="125" t="str">
        <f>VLOOKUP(C1973,Locations!$G$4:$H$222,2,false)</f>
        <v>00195 Twilight Desert</v>
      </c>
      <c r="E1973" s="125"/>
      <c r="F1973" s="38" t="s">
        <v>24</v>
      </c>
    </row>
    <row r="1974">
      <c r="A1974" s="38" t="s">
        <v>1340</v>
      </c>
      <c r="B1974" s="38" t="s">
        <v>165</v>
      </c>
      <c r="C1974" s="39" t="s">
        <v>1338</v>
      </c>
      <c r="D1974" s="125" t="str">
        <f>VLOOKUP(C1974,Locations!$G$4:$H$222,2,false)</f>
        <v>00195 Twilight Desert</v>
      </c>
      <c r="E1974" s="125"/>
      <c r="F1974" s="38" t="s">
        <v>24</v>
      </c>
    </row>
    <row r="1975">
      <c r="A1975" s="38" t="s">
        <v>957</v>
      </c>
      <c r="B1975" s="38" t="s">
        <v>165</v>
      </c>
      <c r="C1975" s="39" t="s">
        <v>1338</v>
      </c>
      <c r="D1975" s="125" t="str">
        <f>VLOOKUP(C1975,Locations!$G$4:$H$222,2,false)</f>
        <v>00195 Twilight Desert</v>
      </c>
      <c r="E1975" s="125"/>
      <c r="F1975" s="38" t="s">
        <v>24</v>
      </c>
    </row>
    <row r="1976">
      <c r="A1976" s="38" t="s">
        <v>456</v>
      </c>
      <c r="B1976" s="38" t="s">
        <v>165</v>
      </c>
      <c r="C1976" s="39" t="s">
        <v>1338</v>
      </c>
      <c r="D1976" s="125" t="str">
        <f>VLOOKUP(C1976,Locations!$G$4:$H$222,2,false)</f>
        <v>00195 Twilight Desert</v>
      </c>
      <c r="E1976" s="125"/>
      <c r="F1976" s="38" t="s">
        <v>24</v>
      </c>
    </row>
    <row r="1977">
      <c r="A1977" s="38" t="s">
        <v>770</v>
      </c>
      <c r="B1977" s="38" t="s">
        <v>165</v>
      </c>
      <c r="C1977" s="39" t="s">
        <v>1338</v>
      </c>
      <c r="D1977" s="125" t="str">
        <f>VLOOKUP(C1977,Locations!$G$4:$H$222,2,false)</f>
        <v>00195 Twilight Desert</v>
      </c>
      <c r="E1977" s="125"/>
      <c r="F1977" s="38" t="s">
        <v>24</v>
      </c>
    </row>
    <row r="1978">
      <c r="A1978" s="38" t="s">
        <v>960</v>
      </c>
      <c r="B1978" s="38" t="s">
        <v>165</v>
      </c>
      <c r="C1978" s="39" t="s">
        <v>1338</v>
      </c>
      <c r="D1978" s="125" t="str">
        <f>VLOOKUP(C1978,Locations!$G$4:$H$222,2,false)</f>
        <v>00195 Twilight Desert</v>
      </c>
      <c r="E1978" s="125"/>
      <c r="F1978" s="38" t="s">
        <v>24</v>
      </c>
    </row>
    <row r="1979">
      <c r="A1979" s="38" t="s">
        <v>1197</v>
      </c>
      <c r="B1979" s="38" t="s">
        <v>165</v>
      </c>
      <c r="C1979" s="39" t="s">
        <v>1338</v>
      </c>
      <c r="D1979" s="125" t="str">
        <f>VLOOKUP(C1979,Locations!$G$4:$H$222,2,false)</f>
        <v>00195 Twilight Desert</v>
      </c>
      <c r="E1979" s="125"/>
      <c r="F1979" s="38" t="s">
        <v>24</v>
      </c>
    </row>
    <row r="1980">
      <c r="A1980" s="38" t="s">
        <v>159</v>
      </c>
      <c r="B1980" s="25" t="s">
        <v>158</v>
      </c>
      <c r="C1980" s="39" t="s">
        <v>1481</v>
      </c>
      <c r="D1980" s="125" t="str">
        <f>VLOOKUP(C1980,Locations!$G$4:$H$222,2,false)</f>
        <v>00196 Vacant Past</v>
      </c>
      <c r="E1980" s="125"/>
      <c r="F1980" s="38" t="s">
        <v>24</v>
      </c>
    </row>
    <row r="1981">
      <c r="A1981" s="38" t="s">
        <v>159</v>
      </c>
      <c r="B1981" s="25" t="s">
        <v>600</v>
      </c>
      <c r="C1981" s="39" t="s">
        <v>1481</v>
      </c>
      <c r="D1981" s="125" t="str">
        <f>VLOOKUP(C1981,Locations!$G$4:$H$222,2,false)</f>
        <v>00196 Vacant Past</v>
      </c>
      <c r="E1981" s="125"/>
      <c r="F1981" s="38" t="s">
        <v>24</v>
      </c>
    </row>
    <row r="1982">
      <c r="A1982" s="38" t="s">
        <v>602</v>
      </c>
      <c r="B1982" s="25" t="s">
        <v>600</v>
      </c>
      <c r="C1982" s="39" t="s">
        <v>1481</v>
      </c>
      <c r="D1982" s="125" t="str">
        <f>VLOOKUP(C1982,Locations!$G$4:$H$222,2,false)</f>
        <v>00196 Vacant Past</v>
      </c>
      <c r="E1982" s="125"/>
      <c r="F1982" s="38" t="s">
        <v>24</v>
      </c>
    </row>
    <row r="1983">
      <c r="A1983" s="38" t="s">
        <v>602</v>
      </c>
      <c r="B1983" s="25" t="s">
        <v>938</v>
      </c>
      <c r="C1983" s="39" t="s">
        <v>1481</v>
      </c>
      <c r="D1983" s="125" t="str">
        <f>VLOOKUP(C1983,Locations!$G$4:$H$222,2,false)</f>
        <v>00196 Vacant Past</v>
      </c>
      <c r="E1983" s="125"/>
      <c r="F1983" s="38" t="s">
        <v>24</v>
      </c>
    </row>
    <row r="1984">
      <c r="A1984" s="38" t="s">
        <v>1103</v>
      </c>
      <c r="B1984" s="25" t="s">
        <v>938</v>
      </c>
      <c r="C1984" s="39" t="s">
        <v>1481</v>
      </c>
      <c r="D1984" s="125" t="str">
        <f>VLOOKUP(C1984,Locations!$G$4:$H$222,2,false)</f>
        <v>00196 Vacant Past</v>
      </c>
      <c r="E1984" s="125"/>
      <c r="F1984" s="38" t="s">
        <v>24</v>
      </c>
    </row>
    <row r="1985">
      <c r="A1985" s="38" t="s">
        <v>917</v>
      </c>
      <c r="B1985" s="25" t="s">
        <v>938</v>
      </c>
      <c r="C1985" s="39" t="s">
        <v>1481</v>
      </c>
      <c r="D1985" s="125" t="str">
        <f>VLOOKUP(C1985,Locations!$G$4:$H$222,2,false)</f>
        <v>00196 Vacant Past</v>
      </c>
      <c r="E1985" s="125"/>
      <c r="F1985" s="38" t="s">
        <v>24</v>
      </c>
    </row>
    <row r="1986">
      <c r="A1986" s="38" t="s">
        <v>355</v>
      </c>
      <c r="B1986" s="38" t="s">
        <v>96</v>
      </c>
      <c r="C1986" s="25" t="s">
        <v>5903</v>
      </c>
      <c r="D1986" s="125" t="str">
        <f>VLOOKUP(C1986,Locations!$G$4:$H$222,2,false)</f>
        <v>#N/A</v>
      </c>
      <c r="E1986" s="125"/>
      <c r="F1986" s="38" t="s">
        <v>24</v>
      </c>
    </row>
    <row r="1987">
      <c r="A1987" s="38" t="s">
        <v>1197</v>
      </c>
      <c r="B1987" s="38" t="s">
        <v>96</v>
      </c>
      <c r="C1987" s="25" t="s">
        <v>5903</v>
      </c>
      <c r="D1987" s="125" t="str">
        <f>VLOOKUP(C1987,Locations!$G$4:$H$222,2,false)</f>
        <v>#N/A</v>
      </c>
      <c r="E1987" s="125"/>
      <c r="F1987" s="38" t="s">
        <v>24</v>
      </c>
    </row>
    <row r="1988">
      <c r="A1988" s="38" t="s">
        <v>447</v>
      </c>
      <c r="B1988" s="38" t="s">
        <v>96</v>
      </c>
      <c r="C1988" s="25" t="s">
        <v>5903</v>
      </c>
      <c r="D1988" s="125" t="str">
        <f>VLOOKUP(C1988,Locations!$G$4:$H$222,2,false)</f>
        <v>#N/A</v>
      </c>
      <c r="E1988" s="125"/>
      <c r="F1988" s="38" t="s">
        <v>24</v>
      </c>
    </row>
    <row r="1989">
      <c r="A1989" s="38" t="s">
        <v>482</v>
      </c>
      <c r="B1989" s="38" t="s">
        <v>96</v>
      </c>
      <c r="C1989" s="25" t="s">
        <v>5903</v>
      </c>
      <c r="D1989" s="125" t="str">
        <f>VLOOKUP(C1989,Locations!$G$4:$H$222,2,false)</f>
        <v>#N/A</v>
      </c>
      <c r="E1989" s="125"/>
      <c r="F1989" s="38" t="s">
        <v>24</v>
      </c>
    </row>
    <row r="1990">
      <c r="A1990" s="38" t="s">
        <v>796</v>
      </c>
      <c r="B1990" s="38" t="s">
        <v>96</v>
      </c>
      <c r="C1990" s="25" t="s">
        <v>5903</v>
      </c>
      <c r="D1990" s="125" t="str">
        <f>VLOOKUP(C1990,Locations!$G$4:$H$222,2,false)</f>
        <v>#N/A</v>
      </c>
      <c r="E1990" s="125"/>
      <c r="F1990" s="38" t="s">
        <v>24</v>
      </c>
    </row>
    <row r="1991">
      <c r="A1991" s="38" t="s">
        <v>1096</v>
      </c>
      <c r="B1991" s="38" t="s">
        <v>96</v>
      </c>
      <c r="C1991" s="25" t="s">
        <v>5903</v>
      </c>
      <c r="D1991" s="125" t="str">
        <f>VLOOKUP(C1991,Locations!$G$4:$H$222,2,false)</f>
        <v>#N/A</v>
      </c>
      <c r="E1991" s="125"/>
      <c r="F1991" s="38" t="s">
        <v>24</v>
      </c>
    </row>
    <row r="1992">
      <c r="A1992" s="38" t="s">
        <v>768</v>
      </c>
      <c r="B1992" s="38" t="s">
        <v>96</v>
      </c>
      <c r="C1992" s="25" t="s">
        <v>5903</v>
      </c>
      <c r="D1992" s="125" t="str">
        <f>VLOOKUP(C1992,Locations!$G$4:$H$222,2,false)</f>
        <v>#N/A</v>
      </c>
      <c r="E1992" s="125"/>
      <c r="F1992" s="38" t="s">
        <v>24</v>
      </c>
    </row>
    <row r="1993">
      <c r="A1993" s="38" t="s">
        <v>1336</v>
      </c>
      <c r="B1993" s="38" t="s">
        <v>96</v>
      </c>
      <c r="C1993" s="25" t="s">
        <v>5903</v>
      </c>
      <c r="D1993" s="125" t="str">
        <f>VLOOKUP(C1993,Locations!$G$4:$H$222,2,false)</f>
        <v>#N/A</v>
      </c>
      <c r="E1993" s="125"/>
      <c r="F1993" s="38" t="s">
        <v>24</v>
      </c>
    </row>
    <row r="1994">
      <c r="A1994" s="38" t="s">
        <v>724</v>
      </c>
      <c r="B1994" s="38" t="s">
        <v>96</v>
      </c>
      <c r="C1994" s="39" t="s">
        <v>1482</v>
      </c>
      <c r="D1994" s="125" t="str">
        <f>VLOOKUP(C1994,Locations!$G$4:$H$222,2,false)</f>
        <v>00198 Manyworld Forest</v>
      </c>
      <c r="E1994" s="125"/>
      <c r="F1994" s="38" t="s">
        <v>24</v>
      </c>
    </row>
    <row r="1995">
      <c r="A1995" s="38" t="s">
        <v>1029</v>
      </c>
      <c r="B1995" s="38" t="s">
        <v>96</v>
      </c>
      <c r="C1995" s="39" t="s">
        <v>1482</v>
      </c>
      <c r="D1995" s="125" t="str">
        <f>VLOOKUP(C1995,Locations!$G$4:$H$222,2,false)</f>
        <v>00198 Manyworld Forest</v>
      </c>
      <c r="E1995" s="125"/>
      <c r="F1995" s="38" t="s">
        <v>24</v>
      </c>
    </row>
    <row r="1996">
      <c r="A1996" s="38" t="s">
        <v>482</v>
      </c>
      <c r="B1996" s="38" t="s">
        <v>96</v>
      </c>
      <c r="C1996" s="39" t="s">
        <v>1482</v>
      </c>
      <c r="D1996" s="125" t="str">
        <f>VLOOKUP(C1996,Locations!$G$4:$H$222,2,false)</f>
        <v>00198 Manyworld Forest</v>
      </c>
      <c r="E1996" s="125"/>
      <c r="F1996" s="38" t="s">
        <v>24</v>
      </c>
    </row>
    <row r="1997">
      <c r="A1997" s="38" t="s">
        <v>447</v>
      </c>
      <c r="B1997" s="38" t="s">
        <v>96</v>
      </c>
      <c r="C1997" s="39" t="s">
        <v>1482</v>
      </c>
      <c r="D1997" s="125" t="str">
        <f>VLOOKUP(C1997,Locations!$G$4:$H$222,2,false)</f>
        <v>00198 Manyworld Forest</v>
      </c>
      <c r="E1997" s="125"/>
      <c r="F1997" s="38" t="s">
        <v>24</v>
      </c>
    </row>
    <row r="1998">
      <c r="A1998" s="38" t="s">
        <v>368</v>
      </c>
      <c r="B1998" s="38" t="s">
        <v>96</v>
      </c>
      <c r="C1998" s="39" t="s">
        <v>1482</v>
      </c>
      <c r="D1998" s="125" t="str">
        <f>VLOOKUP(C1998,Locations!$G$4:$H$222,2,false)</f>
        <v>00198 Manyworld Forest</v>
      </c>
      <c r="E1998" s="125"/>
      <c r="F1998" s="38" t="s">
        <v>24</v>
      </c>
    </row>
    <row r="1999">
      <c r="A1999" s="38" t="s">
        <v>522</v>
      </c>
      <c r="B1999" s="38" t="s">
        <v>96</v>
      </c>
      <c r="C1999" s="39" t="s">
        <v>1482</v>
      </c>
      <c r="D1999" s="125" t="str">
        <f>VLOOKUP(C1999,Locations!$G$4:$H$222,2,false)</f>
        <v>00198 Manyworld Forest</v>
      </c>
      <c r="E1999" s="125"/>
      <c r="F1999" s="38" t="s">
        <v>24</v>
      </c>
    </row>
    <row r="2000">
      <c r="A2000" s="38" t="s">
        <v>1237</v>
      </c>
      <c r="B2000" s="38" t="s">
        <v>96</v>
      </c>
      <c r="C2000" s="39" t="s">
        <v>1482</v>
      </c>
      <c r="D2000" s="125" t="str">
        <f>VLOOKUP(C2000,Locations!$G$4:$H$222,2,false)</f>
        <v>00198 Manyworld Forest</v>
      </c>
      <c r="E2000" s="125"/>
      <c r="F2000" s="38" t="s">
        <v>24</v>
      </c>
    </row>
    <row r="2001">
      <c r="A2001" s="38" t="s">
        <v>1077</v>
      </c>
      <c r="B2001" s="38" t="s">
        <v>96</v>
      </c>
      <c r="C2001" s="39" t="s">
        <v>1482</v>
      </c>
      <c r="D2001" s="125" t="str">
        <f>VLOOKUP(C2001,Locations!$G$4:$H$222,2,false)</f>
        <v>00198 Manyworld Forest</v>
      </c>
      <c r="E2001" s="125"/>
      <c r="F2001" s="38" t="s">
        <v>24</v>
      </c>
    </row>
    <row r="2002">
      <c r="A2002" s="38" t="s">
        <v>1483</v>
      </c>
      <c r="B2002" s="38" t="s">
        <v>96</v>
      </c>
      <c r="C2002" s="39" t="s">
        <v>1482</v>
      </c>
      <c r="D2002" s="125" t="str">
        <f>VLOOKUP(C2002,Locations!$G$4:$H$222,2,false)</f>
        <v>00198 Manyworld Forest</v>
      </c>
      <c r="E2002" s="125"/>
      <c r="F2002" s="38" t="s">
        <v>24</v>
      </c>
    </row>
    <row r="2003">
      <c r="A2003" s="38" t="s">
        <v>1485</v>
      </c>
      <c r="B2003" s="38" t="s">
        <v>96</v>
      </c>
      <c r="C2003" s="39" t="s">
        <v>1482</v>
      </c>
      <c r="D2003" s="125" t="str">
        <f>VLOOKUP(C2003,Locations!$G$4:$H$222,2,false)</f>
        <v>00198 Manyworld Forest</v>
      </c>
      <c r="E2003" s="125"/>
      <c r="F2003" s="38" t="s">
        <v>24</v>
      </c>
    </row>
    <row r="2004">
      <c r="A2004" s="38" t="s">
        <v>1486</v>
      </c>
      <c r="B2004" s="38" t="s">
        <v>96</v>
      </c>
      <c r="C2004" s="39" t="s">
        <v>1482</v>
      </c>
      <c r="D2004" s="125" t="str">
        <f>VLOOKUP(C2004,Locations!$G$4:$H$222,2,false)</f>
        <v>00198 Manyworld Forest</v>
      </c>
      <c r="E2004" s="125"/>
      <c r="F2004" s="38" t="s">
        <v>24</v>
      </c>
    </row>
    <row r="2005">
      <c r="A2005" s="38" t="s">
        <v>1484</v>
      </c>
      <c r="B2005" s="38" t="s">
        <v>96</v>
      </c>
      <c r="C2005" s="39" t="s">
        <v>1482</v>
      </c>
      <c r="D2005" s="125" t="str">
        <f>VLOOKUP(C2005,Locations!$G$4:$H$222,2,false)</f>
        <v>00198 Manyworld Forest</v>
      </c>
      <c r="E2005" s="125"/>
      <c r="F2005" s="38" t="s">
        <v>24</v>
      </c>
    </row>
    <row r="2006">
      <c r="A2006" s="38" t="s">
        <v>881</v>
      </c>
      <c r="B2006" s="38" t="s">
        <v>44</v>
      </c>
      <c r="C2006" s="39" t="s">
        <v>1482</v>
      </c>
      <c r="D2006" s="125" t="str">
        <f>VLOOKUP(C2006,Locations!$G$4:$H$222,2,false)</f>
        <v>00198 Manyworld Forest</v>
      </c>
      <c r="E2006" s="125"/>
      <c r="F2006" s="38" t="s">
        <v>24</v>
      </c>
    </row>
    <row r="2007">
      <c r="A2007" s="38" t="s">
        <v>660</v>
      </c>
      <c r="B2007" s="25" t="s">
        <v>158</v>
      </c>
      <c r="C2007" s="39" t="s">
        <v>1482</v>
      </c>
      <c r="D2007" s="125" t="str">
        <f>VLOOKUP(C2007,Locations!$G$4:$H$222,2,false)</f>
        <v>00198 Manyworld Forest</v>
      </c>
      <c r="E2007" s="125"/>
      <c r="F2007" s="38" t="s">
        <v>24</v>
      </c>
    </row>
    <row r="2008">
      <c r="A2008" s="38" t="s">
        <v>658</v>
      </c>
      <c r="B2008" s="25" t="s">
        <v>158</v>
      </c>
      <c r="C2008" s="39" t="s">
        <v>1482</v>
      </c>
      <c r="D2008" s="125" t="str">
        <f>VLOOKUP(C2008,Locations!$G$4:$H$222,2,false)</f>
        <v>00198 Manyworld Forest</v>
      </c>
      <c r="E2008" s="125"/>
      <c r="F2008" s="38" t="s">
        <v>24</v>
      </c>
    </row>
    <row r="2009">
      <c r="A2009" s="38" t="s">
        <v>660</v>
      </c>
      <c r="B2009" s="25" t="s">
        <v>600</v>
      </c>
      <c r="C2009" s="39" t="s">
        <v>1482</v>
      </c>
      <c r="D2009" s="125" t="str">
        <f>VLOOKUP(C2009,Locations!$G$4:$H$222,2,false)</f>
        <v>00198 Manyworld Forest</v>
      </c>
      <c r="E2009" s="125"/>
      <c r="F2009" s="38" t="s">
        <v>24</v>
      </c>
    </row>
    <row r="2010">
      <c r="A2010" s="38" t="s">
        <v>658</v>
      </c>
      <c r="B2010" s="25" t="s">
        <v>600</v>
      </c>
      <c r="C2010" s="39" t="s">
        <v>1482</v>
      </c>
      <c r="D2010" s="125" t="str">
        <f>VLOOKUP(C2010,Locations!$G$4:$H$222,2,false)</f>
        <v>00198 Manyworld Forest</v>
      </c>
      <c r="E2010" s="125"/>
      <c r="F2010" s="38" t="s">
        <v>24</v>
      </c>
    </row>
    <row r="2011">
      <c r="A2011" s="38" t="s">
        <v>653</v>
      </c>
      <c r="B2011" s="25" t="s">
        <v>600</v>
      </c>
      <c r="C2011" s="39" t="s">
        <v>1482</v>
      </c>
      <c r="D2011" s="125" t="str">
        <f>VLOOKUP(C2011,Locations!$G$4:$H$222,2,false)</f>
        <v>00198 Manyworld Forest</v>
      </c>
      <c r="E2011" s="125"/>
      <c r="F2011" s="38" t="s">
        <v>24</v>
      </c>
    </row>
    <row r="2012">
      <c r="A2012" s="38" t="s">
        <v>660</v>
      </c>
      <c r="B2012" s="25" t="s">
        <v>938</v>
      </c>
      <c r="C2012" s="39" t="s">
        <v>1482</v>
      </c>
      <c r="D2012" s="125" t="str">
        <f>VLOOKUP(C2012,Locations!$G$4:$H$222,2,false)</f>
        <v>00198 Manyworld Forest</v>
      </c>
      <c r="E2012" s="125"/>
      <c r="F2012" s="38" t="s">
        <v>24</v>
      </c>
    </row>
    <row r="2013">
      <c r="A2013" s="38" t="s">
        <v>658</v>
      </c>
      <c r="B2013" s="25" t="s">
        <v>938</v>
      </c>
      <c r="C2013" s="39" t="s">
        <v>1482</v>
      </c>
      <c r="D2013" s="125" t="str">
        <f>VLOOKUP(C2013,Locations!$G$4:$H$222,2,false)</f>
        <v>00198 Manyworld Forest</v>
      </c>
      <c r="E2013" s="125"/>
      <c r="F2013" s="38" t="s">
        <v>24</v>
      </c>
    </row>
    <row r="2014">
      <c r="A2014" s="38" t="s">
        <v>1362</v>
      </c>
      <c r="B2014" s="25" t="s">
        <v>938</v>
      </c>
      <c r="C2014" s="39" t="s">
        <v>1482</v>
      </c>
      <c r="D2014" s="125" t="str">
        <f>VLOOKUP(C2014,Locations!$G$4:$H$222,2,false)</f>
        <v>00198 Manyworld Forest</v>
      </c>
      <c r="E2014" s="125"/>
      <c r="F2014" s="38" t="s">
        <v>24</v>
      </c>
    </row>
    <row r="2015">
      <c r="A2015" s="38" t="s">
        <v>1360</v>
      </c>
      <c r="B2015" s="25" t="s">
        <v>938</v>
      </c>
      <c r="C2015" s="39" t="s">
        <v>1482</v>
      </c>
      <c r="D2015" s="125" t="str">
        <f>VLOOKUP(C2015,Locations!$G$4:$H$222,2,false)</f>
        <v>00198 Manyworld Forest</v>
      </c>
      <c r="E2015" s="125"/>
      <c r="F2015" s="38" t="s">
        <v>24</v>
      </c>
    </row>
    <row r="2016">
      <c r="A2016" s="38" t="s">
        <v>1213</v>
      </c>
      <c r="B2016" s="25" t="s">
        <v>938</v>
      </c>
      <c r="C2016" s="39" t="s">
        <v>1482</v>
      </c>
      <c r="D2016" s="125" t="str">
        <f>VLOOKUP(C2016,Locations!$G$4:$H$222,2,false)</f>
        <v>00198 Manyworld Forest</v>
      </c>
      <c r="E2016" s="125"/>
      <c r="F2016" s="38" t="s">
        <v>24</v>
      </c>
    </row>
    <row r="2017">
      <c r="A2017" s="38" t="s">
        <v>1351</v>
      </c>
      <c r="B2017" s="38" t="s">
        <v>96</v>
      </c>
      <c r="C2017" s="39" t="s">
        <v>1347</v>
      </c>
      <c r="D2017" s="125" t="str">
        <f>VLOOKUP(C2017,Locations!$G$4:$H$222,2,false)</f>
        <v>00200 Aegir Cave</v>
      </c>
      <c r="E2017" s="125"/>
      <c r="F2017" s="38" t="s">
        <v>24</v>
      </c>
    </row>
    <row r="2018">
      <c r="A2018" s="38" t="s">
        <v>342</v>
      </c>
      <c r="B2018" s="38" t="s">
        <v>96</v>
      </c>
      <c r="C2018" s="39" t="s">
        <v>1347</v>
      </c>
      <c r="D2018" s="125" t="str">
        <f>VLOOKUP(C2018,Locations!$G$4:$H$222,2,false)</f>
        <v>00200 Aegir Cave</v>
      </c>
      <c r="E2018" s="125"/>
      <c r="F2018" s="38" t="s">
        <v>24</v>
      </c>
    </row>
    <row r="2019">
      <c r="A2019" s="38" t="s">
        <v>355</v>
      </c>
      <c r="B2019" s="38" t="s">
        <v>96</v>
      </c>
      <c r="C2019" s="39" t="s">
        <v>1347</v>
      </c>
      <c r="D2019" s="125" t="str">
        <f>VLOOKUP(C2019,Locations!$G$4:$H$222,2,false)</f>
        <v>00200 Aegir Cave</v>
      </c>
      <c r="E2019" s="125"/>
      <c r="F2019" s="38" t="s">
        <v>24</v>
      </c>
    </row>
    <row r="2020">
      <c r="A2020" s="38" t="s">
        <v>871</v>
      </c>
      <c r="B2020" s="38" t="s">
        <v>96</v>
      </c>
      <c r="C2020" s="39" t="s">
        <v>1347</v>
      </c>
      <c r="D2020" s="125" t="str">
        <f>VLOOKUP(C2020,Locations!$G$4:$H$222,2,false)</f>
        <v>00200 Aegir Cave</v>
      </c>
      <c r="E2020" s="125"/>
      <c r="F2020" s="38" t="s">
        <v>24</v>
      </c>
    </row>
    <row r="2021">
      <c r="A2021" s="38" t="s">
        <v>1138</v>
      </c>
      <c r="B2021" s="38" t="s">
        <v>96</v>
      </c>
      <c r="C2021" s="39" t="s">
        <v>1347</v>
      </c>
      <c r="D2021" s="125" t="str">
        <f>VLOOKUP(C2021,Locations!$G$4:$H$222,2,false)</f>
        <v>00200 Aegir Cave</v>
      </c>
      <c r="E2021" s="125"/>
      <c r="F2021" s="38" t="s">
        <v>24</v>
      </c>
    </row>
    <row r="2022">
      <c r="A2022" s="38" t="s">
        <v>368</v>
      </c>
      <c r="B2022" s="38" t="s">
        <v>96</v>
      </c>
      <c r="C2022" s="39" t="s">
        <v>1347</v>
      </c>
      <c r="D2022" s="125" t="str">
        <f>VLOOKUP(C2022,Locations!$G$4:$H$222,2,false)</f>
        <v>00200 Aegir Cave</v>
      </c>
      <c r="E2022" s="125"/>
      <c r="F2022" s="38" t="s">
        <v>24</v>
      </c>
    </row>
    <row r="2023">
      <c r="A2023" s="38" t="s">
        <v>363</v>
      </c>
      <c r="B2023" s="38" t="s">
        <v>96</v>
      </c>
      <c r="C2023" s="39" t="s">
        <v>1347</v>
      </c>
      <c r="D2023" s="125" t="str">
        <f>VLOOKUP(C2023,Locations!$G$4:$H$222,2,false)</f>
        <v>00200 Aegir Cave</v>
      </c>
      <c r="E2023" s="125"/>
      <c r="F2023" s="38" t="s">
        <v>24</v>
      </c>
    </row>
    <row r="2024">
      <c r="A2024" s="38" t="s">
        <v>741</v>
      </c>
      <c r="B2024" s="38" t="s">
        <v>96</v>
      </c>
      <c r="C2024" s="39" t="s">
        <v>1347</v>
      </c>
      <c r="D2024" s="125" t="str">
        <f>VLOOKUP(C2024,Locations!$G$4:$H$222,2,false)</f>
        <v>00200 Aegir Cave</v>
      </c>
      <c r="E2024" s="125"/>
      <c r="F2024" s="38" t="s">
        <v>24</v>
      </c>
    </row>
    <row r="2025">
      <c r="A2025" s="38" t="s">
        <v>740</v>
      </c>
      <c r="B2025" s="38" t="s">
        <v>96</v>
      </c>
      <c r="C2025" s="39" t="s">
        <v>1347</v>
      </c>
      <c r="D2025" s="125" t="str">
        <f>VLOOKUP(C2025,Locations!$G$4:$H$222,2,false)</f>
        <v>00200 Aegir Cave</v>
      </c>
      <c r="E2025" s="125"/>
      <c r="F2025" s="38" t="s">
        <v>24</v>
      </c>
    </row>
    <row r="2026">
      <c r="A2026" s="38" t="s">
        <v>801</v>
      </c>
      <c r="B2026" s="38" t="s">
        <v>96</v>
      </c>
      <c r="C2026" s="39" t="s">
        <v>1347</v>
      </c>
      <c r="D2026" s="125" t="str">
        <f>VLOOKUP(C2026,Locations!$G$4:$H$222,2,false)</f>
        <v>00200 Aegir Cave</v>
      </c>
      <c r="E2026" s="125"/>
      <c r="F2026" s="38" t="s">
        <v>24</v>
      </c>
    </row>
    <row r="2027">
      <c r="A2027" s="38" t="s">
        <v>1350</v>
      </c>
      <c r="B2027" s="38" t="s">
        <v>96</v>
      </c>
      <c r="C2027" s="39" t="s">
        <v>1347</v>
      </c>
      <c r="D2027" s="125" t="str">
        <f>VLOOKUP(C2027,Locations!$G$4:$H$222,2,false)</f>
        <v>00200 Aegir Cave</v>
      </c>
      <c r="E2027" s="125"/>
      <c r="F2027" s="38" t="s">
        <v>24</v>
      </c>
    </row>
    <row r="2028">
      <c r="A2028" s="38" t="s">
        <v>866</v>
      </c>
      <c r="B2028" s="38" t="s">
        <v>96</v>
      </c>
      <c r="C2028" s="39" t="s">
        <v>1347</v>
      </c>
      <c r="D2028" s="125" t="str">
        <f>VLOOKUP(C2028,Locations!$G$4:$H$222,2,false)</f>
        <v>00200 Aegir Cave</v>
      </c>
      <c r="E2028" s="125"/>
      <c r="F2028" s="38" t="s">
        <v>24</v>
      </c>
    </row>
    <row r="2029">
      <c r="A2029" s="38" t="s">
        <v>153</v>
      </c>
      <c r="B2029" s="25" t="s">
        <v>88</v>
      </c>
      <c r="C2029" s="39" t="s">
        <v>1347</v>
      </c>
      <c r="D2029" s="125" t="str">
        <f>VLOOKUP(C2029,Locations!$G$4:$H$222,2,false)</f>
        <v>00200 Aegir Cave</v>
      </c>
      <c r="E2029" s="125"/>
      <c r="F2029" s="38" t="s">
        <v>24</v>
      </c>
    </row>
    <row r="2030">
      <c r="A2030" s="38" t="s">
        <v>178</v>
      </c>
      <c r="B2030" s="38" t="s">
        <v>44</v>
      </c>
      <c r="C2030" s="39" t="s">
        <v>1347</v>
      </c>
      <c r="D2030" s="125" t="str">
        <f>VLOOKUP(C2030,Locations!$G$4:$H$222,2,false)</f>
        <v>00200 Aegir Cave</v>
      </c>
      <c r="E2030" s="125"/>
      <c r="F2030" s="38" t="s">
        <v>24</v>
      </c>
    </row>
    <row r="2031">
      <c r="A2031" s="38" t="s">
        <v>1005</v>
      </c>
      <c r="B2031" s="38" t="s">
        <v>44</v>
      </c>
      <c r="C2031" s="39" t="s">
        <v>1347</v>
      </c>
      <c r="D2031" s="125" t="str">
        <f>VLOOKUP(C2031,Locations!$G$4:$H$222,2,false)</f>
        <v>00200 Aegir Cave</v>
      </c>
      <c r="E2031" s="125"/>
      <c r="F2031" s="38" t="s">
        <v>24</v>
      </c>
    </row>
    <row r="2032">
      <c r="A2032" s="38" t="s">
        <v>1032</v>
      </c>
      <c r="B2032" s="38" t="s">
        <v>44</v>
      </c>
      <c r="C2032" s="39" t="s">
        <v>1347</v>
      </c>
      <c r="D2032" s="125" t="str">
        <f>VLOOKUP(C2032,Locations!$G$4:$H$222,2,false)</f>
        <v>00200 Aegir Cave</v>
      </c>
      <c r="E2032" s="125"/>
      <c r="F2032" s="38" t="s">
        <v>24</v>
      </c>
    </row>
    <row r="2033">
      <c r="A2033" s="38" t="s">
        <v>538</v>
      </c>
      <c r="B2033" s="25" t="s">
        <v>533</v>
      </c>
      <c r="C2033" s="39" t="s">
        <v>1347</v>
      </c>
      <c r="D2033" s="125" t="str">
        <f>VLOOKUP(C2033,Locations!$G$4:$H$222,2,false)</f>
        <v>00200 Aegir Cave</v>
      </c>
      <c r="E2033" s="125"/>
      <c r="F2033" s="38" t="s">
        <v>24</v>
      </c>
    </row>
    <row r="2034">
      <c r="A2034" s="38" t="s">
        <v>266</v>
      </c>
      <c r="B2034" s="25" t="s">
        <v>158</v>
      </c>
      <c r="C2034" s="39" t="s">
        <v>1347</v>
      </c>
      <c r="D2034" s="125" t="str">
        <f>VLOOKUP(C2034,Locations!$G$4:$H$222,2,false)</f>
        <v>00200 Aegir Cave</v>
      </c>
      <c r="E2034" s="125"/>
      <c r="F2034" s="38" t="s">
        <v>24</v>
      </c>
    </row>
    <row r="2035">
      <c r="A2035" s="38" t="s">
        <v>758</v>
      </c>
      <c r="B2035" s="25" t="s">
        <v>158</v>
      </c>
      <c r="C2035" s="39" t="s">
        <v>1347</v>
      </c>
      <c r="D2035" s="125" t="str">
        <f>VLOOKUP(C2035,Locations!$G$4:$H$222,2,false)</f>
        <v>00200 Aegir Cave</v>
      </c>
      <c r="E2035" s="125"/>
      <c r="F2035" s="38" t="s">
        <v>24</v>
      </c>
    </row>
    <row r="2036">
      <c r="A2036" s="38" t="s">
        <v>758</v>
      </c>
      <c r="B2036" s="25" t="s">
        <v>600</v>
      </c>
      <c r="C2036" s="39" t="s">
        <v>1347</v>
      </c>
      <c r="D2036" s="125" t="str">
        <f>VLOOKUP(C2036,Locations!$G$4:$H$222,2,false)</f>
        <v>00200 Aegir Cave</v>
      </c>
      <c r="E2036" s="125"/>
      <c r="F2036" s="38" t="s">
        <v>24</v>
      </c>
    </row>
    <row r="2037">
      <c r="A2037" s="38" t="s">
        <v>948</v>
      </c>
      <c r="B2037" s="25" t="s">
        <v>600</v>
      </c>
      <c r="C2037" s="39" t="s">
        <v>1347</v>
      </c>
      <c r="D2037" s="125" t="str">
        <f>VLOOKUP(C2037,Locations!$G$4:$H$222,2,false)</f>
        <v>00200 Aegir Cave</v>
      </c>
      <c r="E2037" s="125"/>
      <c r="F2037" s="38" t="s">
        <v>24</v>
      </c>
    </row>
    <row r="2038">
      <c r="A2038" s="38" t="s">
        <v>1036</v>
      </c>
      <c r="B2038" s="25" t="s">
        <v>600</v>
      </c>
      <c r="C2038" s="39" t="s">
        <v>1347</v>
      </c>
      <c r="D2038" s="125" t="str">
        <f>VLOOKUP(C2038,Locations!$G$4:$H$222,2,false)</f>
        <v>00200 Aegir Cave</v>
      </c>
      <c r="E2038" s="125"/>
      <c r="F2038" s="38" t="s">
        <v>24</v>
      </c>
    </row>
    <row r="2039">
      <c r="A2039" s="38" t="s">
        <v>948</v>
      </c>
      <c r="B2039" s="25" t="s">
        <v>938</v>
      </c>
      <c r="C2039" s="39" t="s">
        <v>1347</v>
      </c>
      <c r="D2039" s="125" t="str">
        <f>VLOOKUP(C2039,Locations!$G$4:$H$222,2,false)</f>
        <v>00200 Aegir Cave</v>
      </c>
      <c r="E2039" s="125"/>
      <c r="F2039" s="38" t="s">
        <v>24</v>
      </c>
    </row>
    <row r="2040">
      <c r="A2040" s="38" t="s">
        <v>758</v>
      </c>
      <c r="B2040" s="25" t="s">
        <v>938</v>
      </c>
      <c r="C2040" s="39" t="s">
        <v>1347</v>
      </c>
      <c r="D2040" s="125" t="str">
        <f>VLOOKUP(C2040,Locations!$G$4:$H$222,2,false)</f>
        <v>00200 Aegir Cave</v>
      </c>
      <c r="E2040" s="125"/>
      <c r="F2040" s="38" t="s">
        <v>24</v>
      </c>
    </row>
    <row r="2041">
      <c r="A2041" s="38" t="s">
        <v>1035</v>
      </c>
      <c r="B2041" s="25" t="s">
        <v>938</v>
      </c>
      <c r="C2041" s="39" t="s">
        <v>1347</v>
      </c>
      <c r="D2041" s="125" t="str">
        <f>VLOOKUP(C2041,Locations!$G$4:$H$222,2,false)</f>
        <v>00200 Aegir Cave</v>
      </c>
      <c r="E2041" s="125"/>
      <c r="F2041" s="38" t="s">
        <v>24</v>
      </c>
    </row>
    <row r="2042">
      <c r="A2042" s="38" t="s">
        <v>602</v>
      </c>
      <c r="B2042" s="38" t="s">
        <v>96</v>
      </c>
      <c r="C2042" s="39" t="s">
        <v>1347</v>
      </c>
      <c r="D2042" s="125" t="str">
        <f>VLOOKUP(C2042,Locations!$G$4:$H$222,2,false)</f>
        <v>00200 Aegir Cave</v>
      </c>
      <c r="E2042" s="125"/>
      <c r="F2042" s="38" t="s">
        <v>24</v>
      </c>
    </row>
    <row r="2043">
      <c r="A2043" s="38" t="s">
        <v>880</v>
      </c>
      <c r="B2043" s="38" t="s">
        <v>96</v>
      </c>
      <c r="C2043" s="39" t="s">
        <v>1347</v>
      </c>
      <c r="D2043" s="125" t="str">
        <f>VLOOKUP(C2043,Locations!$G$4:$H$222,2,false)</f>
        <v>00200 Aegir Cave</v>
      </c>
      <c r="E2043" s="125"/>
      <c r="F2043" s="38" t="s">
        <v>24</v>
      </c>
    </row>
    <row r="2044">
      <c r="A2044" s="38" t="s">
        <v>1035</v>
      </c>
      <c r="B2044" s="38" t="s">
        <v>96</v>
      </c>
      <c r="C2044" s="39" t="s">
        <v>1347</v>
      </c>
      <c r="D2044" s="125" t="str">
        <f>VLOOKUP(C2044,Locations!$G$4:$H$222,2,false)</f>
        <v>00200 Aegir Cave</v>
      </c>
      <c r="E2044" s="125"/>
      <c r="F2044" s="38" t="s">
        <v>24</v>
      </c>
    </row>
    <row r="2045">
      <c r="A2045" s="38" t="s">
        <v>537</v>
      </c>
      <c r="B2045" s="38" t="s">
        <v>96</v>
      </c>
      <c r="C2045" s="39" t="s">
        <v>1347</v>
      </c>
      <c r="D2045" s="125" t="str">
        <f>VLOOKUP(C2045,Locations!$G$4:$H$222,2,false)</f>
        <v>00200 Aegir Cave</v>
      </c>
      <c r="E2045" s="125"/>
      <c r="F2045" s="38" t="s">
        <v>24</v>
      </c>
    </row>
    <row r="2046">
      <c r="A2046" s="38" t="s">
        <v>881</v>
      </c>
      <c r="B2046" s="38" t="s">
        <v>96</v>
      </c>
      <c r="C2046" s="39" t="s">
        <v>1347</v>
      </c>
      <c r="D2046" s="125" t="str">
        <f>VLOOKUP(C2046,Locations!$G$4:$H$222,2,false)</f>
        <v>00200 Aegir Cave</v>
      </c>
      <c r="E2046" s="125"/>
      <c r="F2046" s="38" t="s">
        <v>24</v>
      </c>
    </row>
    <row r="2047">
      <c r="A2047" s="38" t="s">
        <v>648</v>
      </c>
      <c r="B2047" s="38" t="s">
        <v>96</v>
      </c>
      <c r="C2047" s="25" t="s">
        <v>5904</v>
      </c>
      <c r="D2047" s="125" t="str">
        <f>VLOOKUP(C2047,Locations!$G$4:$H$222,2,false)</f>
        <v>#N/A</v>
      </c>
      <c r="E2047" s="125"/>
      <c r="F2047" s="38" t="s">
        <v>24</v>
      </c>
    </row>
    <row r="2048">
      <c r="A2048" s="38" t="s">
        <v>647</v>
      </c>
      <c r="B2048" s="38" t="s">
        <v>96</v>
      </c>
      <c r="C2048" s="25" t="s">
        <v>5904</v>
      </c>
      <c r="D2048" s="125" t="str">
        <f>VLOOKUP(C2048,Locations!$G$4:$H$222,2,false)</f>
        <v>#N/A</v>
      </c>
      <c r="E2048" s="125"/>
      <c r="F2048" s="38" t="s">
        <v>24</v>
      </c>
    </row>
    <row r="2049">
      <c r="A2049" s="38" t="s">
        <v>724</v>
      </c>
      <c r="B2049" s="38" t="s">
        <v>96</v>
      </c>
      <c r="C2049" s="25" t="s">
        <v>5904</v>
      </c>
      <c r="D2049" s="125" t="str">
        <f>VLOOKUP(C2049,Locations!$G$4:$H$222,2,false)</f>
        <v>#N/A</v>
      </c>
      <c r="E2049" s="125"/>
      <c r="F2049" s="38" t="s">
        <v>24</v>
      </c>
    </row>
    <row r="2050">
      <c r="A2050" s="38" t="s">
        <v>716</v>
      </c>
      <c r="B2050" s="38" t="s">
        <v>96</v>
      </c>
      <c r="C2050" s="25" t="s">
        <v>5904</v>
      </c>
      <c r="D2050" s="125" t="str">
        <f>VLOOKUP(C2050,Locations!$G$4:$H$222,2,false)</f>
        <v>#N/A</v>
      </c>
      <c r="E2050" s="125"/>
      <c r="F2050" s="38" t="s">
        <v>24</v>
      </c>
    </row>
    <row r="2051">
      <c r="A2051" s="38" t="s">
        <v>1346</v>
      </c>
      <c r="B2051" s="38" t="s">
        <v>96</v>
      </c>
      <c r="C2051" s="25" t="s">
        <v>5904</v>
      </c>
      <c r="D2051" s="125" t="str">
        <f>VLOOKUP(C2051,Locations!$G$4:$H$222,2,false)</f>
        <v>#N/A</v>
      </c>
      <c r="E2051" s="125"/>
      <c r="F2051" s="38" t="s">
        <v>24</v>
      </c>
    </row>
    <row r="2052">
      <c r="A2052" s="38" t="s">
        <v>602</v>
      </c>
      <c r="B2052" s="38" t="s">
        <v>96</v>
      </c>
      <c r="C2052" s="25" t="s">
        <v>5904</v>
      </c>
      <c r="D2052" s="125" t="str">
        <f>VLOOKUP(C2052,Locations!$G$4:$H$222,2,false)</f>
        <v>#N/A</v>
      </c>
      <c r="E2052" s="125"/>
      <c r="F2052" s="38" t="s">
        <v>24</v>
      </c>
    </row>
    <row r="2053">
      <c r="A2053" s="38" t="s">
        <v>561</v>
      </c>
      <c r="B2053" s="38" t="s">
        <v>96</v>
      </c>
      <c r="C2053" s="25" t="s">
        <v>5904</v>
      </c>
      <c r="D2053" s="125" t="str">
        <f>VLOOKUP(C2053,Locations!$G$4:$H$222,2,false)</f>
        <v>#N/A</v>
      </c>
      <c r="E2053" s="125"/>
      <c r="F2053" s="38" t="s">
        <v>24</v>
      </c>
    </row>
    <row r="2054">
      <c r="A2054" s="38" t="s">
        <v>644</v>
      </c>
      <c r="B2054" s="38" t="s">
        <v>96</v>
      </c>
      <c r="C2054" s="25" t="s">
        <v>5904</v>
      </c>
      <c r="D2054" s="125" t="str">
        <f>VLOOKUP(C2054,Locations!$G$4:$H$222,2,false)</f>
        <v>#N/A</v>
      </c>
      <c r="E2054" s="125"/>
      <c r="F2054" s="38" t="s">
        <v>24</v>
      </c>
    </row>
    <row r="2055">
      <c r="A2055" s="38" t="s">
        <v>748</v>
      </c>
      <c r="B2055" s="38" t="s">
        <v>96</v>
      </c>
      <c r="C2055" s="25" t="s">
        <v>5904</v>
      </c>
      <c r="D2055" s="125" t="str">
        <f>VLOOKUP(C2055,Locations!$G$4:$H$222,2,false)</f>
        <v>#N/A</v>
      </c>
      <c r="E2055" s="125"/>
      <c r="F2055" s="38" t="s">
        <v>24</v>
      </c>
    </row>
    <row r="2056">
      <c r="A2056" s="38" t="s">
        <v>1068</v>
      </c>
      <c r="B2056" s="38" t="s">
        <v>96</v>
      </c>
      <c r="C2056" s="25" t="s">
        <v>5904</v>
      </c>
      <c r="D2056" s="125" t="str">
        <f>VLOOKUP(C2056,Locations!$G$4:$H$222,2,false)</f>
        <v>#N/A</v>
      </c>
      <c r="E2056" s="125"/>
      <c r="F2056" s="38" t="s">
        <v>24</v>
      </c>
    </row>
    <row r="2057">
      <c r="A2057" s="38" t="s">
        <v>1234</v>
      </c>
      <c r="B2057" s="38" t="s">
        <v>96</v>
      </c>
      <c r="C2057" s="25" t="s">
        <v>5904</v>
      </c>
      <c r="D2057" s="125" t="str">
        <f>VLOOKUP(C2057,Locations!$G$4:$H$222,2,false)</f>
        <v>#N/A</v>
      </c>
      <c r="E2057" s="125"/>
      <c r="F2057" s="38" t="s">
        <v>24</v>
      </c>
    </row>
    <row r="2058">
      <c r="A2058" s="38" t="s">
        <v>1344</v>
      </c>
      <c r="B2058" s="38" t="s">
        <v>96</v>
      </c>
      <c r="C2058" s="25" t="s">
        <v>5904</v>
      </c>
      <c r="D2058" s="125" t="str">
        <f>VLOOKUP(C2058,Locations!$G$4:$H$222,2,false)</f>
        <v>#N/A</v>
      </c>
      <c r="E2058" s="125"/>
      <c r="F2058" s="38" t="s">
        <v>24</v>
      </c>
    </row>
    <row r="2059">
      <c r="A2059" s="38" t="s">
        <v>852</v>
      </c>
      <c r="B2059" s="38" t="s">
        <v>96</v>
      </c>
      <c r="C2059" s="39" t="s">
        <v>1353</v>
      </c>
      <c r="D2059" s="125" t="str">
        <f>VLOOKUP(C2059,Locations!$G$4:$H$222,2,false)</f>
        <v>00201 Unexplored Territory</v>
      </c>
      <c r="E2059" s="125"/>
      <c r="F2059" s="38" t="s">
        <v>24</v>
      </c>
    </row>
    <row r="2060">
      <c r="A2060" s="38" t="s">
        <v>880</v>
      </c>
      <c r="B2060" s="38" t="s">
        <v>96</v>
      </c>
      <c r="C2060" s="39" t="s">
        <v>1353</v>
      </c>
      <c r="D2060" s="125" t="str">
        <f>VLOOKUP(C2060,Locations!$G$4:$H$222,2,false)</f>
        <v>00201 Unexplored Territory</v>
      </c>
      <c r="E2060" s="125"/>
      <c r="F2060" s="38" t="s">
        <v>24</v>
      </c>
    </row>
    <row r="2061">
      <c r="A2061" s="38" t="s">
        <v>602</v>
      </c>
      <c r="B2061" s="38" t="s">
        <v>96</v>
      </c>
      <c r="C2061" s="39" t="s">
        <v>1353</v>
      </c>
      <c r="D2061" s="125" t="str">
        <f>VLOOKUP(C2061,Locations!$G$4:$H$222,2,false)</f>
        <v>00201 Unexplored Territory</v>
      </c>
      <c r="E2061" s="125"/>
      <c r="F2061" s="38" t="s">
        <v>24</v>
      </c>
    </row>
    <row r="2062">
      <c r="A2062" s="38" t="s">
        <v>537</v>
      </c>
      <c r="B2062" s="38" t="s">
        <v>96</v>
      </c>
      <c r="C2062" s="39" t="s">
        <v>1353</v>
      </c>
      <c r="D2062" s="125" t="str">
        <f>VLOOKUP(C2062,Locations!$G$4:$H$222,2,false)</f>
        <v>00201 Unexplored Territory</v>
      </c>
      <c r="E2062" s="125"/>
      <c r="F2062" s="38" t="s">
        <v>24</v>
      </c>
    </row>
    <row r="2063">
      <c r="A2063" s="38" t="s">
        <v>849</v>
      </c>
      <c r="B2063" s="38" t="s">
        <v>96</v>
      </c>
      <c r="C2063" s="39" t="s">
        <v>1353</v>
      </c>
      <c r="D2063" s="125" t="str">
        <f>VLOOKUP(C2063,Locations!$G$4:$H$222,2,false)</f>
        <v>00201 Unexplored Territory</v>
      </c>
      <c r="E2063" s="125"/>
      <c r="F2063" s="38" t="s">
        <v>24</v>
      </c>
    </row>
    <row r="2064">
      <c r="A2064" s="38" t="s">
        <v>576</v>
      </c>
      <c r="B2064" s="38" t="s">
        <v>96</v>
      </c>
      <c r="C2064" s="39" t="s">
        <v>1353</v>
      </c>
      <c r="D2064" s="125" t="str">
        <f>VLOOKUP(C2064,Locations!$G$4:$H$222,2,false)</f>
        <v>00201 Unexplored Territory</v>
      </c>
      <c r="E2064" s="125"/>
      <c r="F2064" s="38" t="s">
        <v>24</v>
      </c>
    </row>
    <row r="2065">
      <c r="A2065" s="38" t="s">
        <v>1358</v>
      </c>
      <c r="B2065" s="38" t="s">
        <v>96</v>
      </c>
      <c r="C2065" s="39" t="s">
        <v>1353</v>
      </c>
      <c r="D2065" s="125" t="str">
        <f>VLOOKUP(C2065,Locations!$G$4:$H$222,2,false)</f>
        <v>00201 Unexplored Territory</v>
      </c>
      <c r="E2065" s="125"/>
      <c r="F2065" s="38" t="s">
        <v>24</v>
      </c>
    </row>
    <row r="2066">
      <c r="A2066" s="38" t="s">
        <v>1216</v>
      </c>
      <c r="B2066" s="38" t="s">
        <v>96</v>
      </c>
      <c r="C2066" s="39" t="s">
        <v>1353</v>
      </c>
      <c r="D2066" s="125" t="str">
        <f>VLOOKUP(C2066,Locations!$G$4:$H$222,2,false)</f>
        <v>00201 Unexplored Territory</v>
      </c>
      <c r="E2066" s="125"/>
      <c r="F2066" s="38" t="s">
        <v>24</v>
      </c>
    </row>
    <row r="2067">
      <c r="A2067" s="38" t="s">
        <v>749</v>
      </c>
      <c r="B2067" s="38" t="s">
        <v>96</v>
      </c>
      <c r="C2067" s="39" t="s">
        <v>1353</v>
      </c>
      <c r="D2067" s="125" t="str">
        <f>VLOOKUP(C2067,Locations!$G$4:$H$222,2,false)</f>
        <v>00201 Unexplored Territory</v>
      </c>
      <c r="E2067" s="125"/>
      <c r="F2067" s="38" t="s">
        <v>24</v>
      </c>
    </row>
    <row r="2068">
      <c r="A2068" s="38" t="s">
        <v>1144</v>
      </c>
      <c r="B2068" s="38" t="s">
        <v>96</v>
      </c>
      <c r="C2068" s="39" t="s">
        <v>1353</v>
      </c>
      <c r="D2068" s="125" t="str">
        <f>VLOOKUP(C2068,Locations!$G$4:$H$222,2,false)</f>
        <v>00201 Unexplored Territory</v>
      </c>
      <c r="E2068" s="125"/>
      <c r="F2068" s="38" t="s">
        <v>24</v>
      </c>
    </row>
    <row r="2069">
      <c r="A2069" s="38" t="s">
        <v>398</v>
      </c>
      <c r="B2069" s="38" t="s">
        <v>96</v>
      </c>
      <c r="C2069" s="39" t="s">
        <v>1353</v>
      </c>
      <c r="D2069" s="125" t="str">
        <f>VLOOKUP(C2069,Locations!$G$4:$H$222,2,false)</f>
        <v>00201 Unexplored Territory</v>
      </c>
      <c r="E2069" s="125"/>
      <c r="F2069" s="38" t="s">
        <v>24</v>
      </c>
    </row>
    <row r="2070">
      <c r="A2070" s="38" t="s">
        <v>1359</v>
      </c>
      <c r="B2070" s="38" t="s">
        <v>96</v>
      </c>
      <c r="C2070" s="39" t="s">
        <v>1353</v>
      </c>
      <c r="D2070" s="125" t="str">
        <f>VLOOKUP(C2070,Locations!$G$4:$H$222,2,false)</f>
        <v>00201 Unexplored Territory</v>
      </c>
      <c r="E2070" s="125"/>
      <c r="F2070" s="38" t="s">
        <v>24</v>
      </c>
    </row>
    <row r="2071">
      <c r="A2071" s="38" t="s">
        <v>1141</v>
      </c>
      <c r="B2071" s="38" t="s">
        <v>96</v>
      </c>
      <c r="C2071" s="39" t="s">
        <v>1353</v>
      </c>
      <c r="D2071" s="125" t="str">
        <f>VLOOKUP(C2071,Locations!$G$4:$H$222,2,false)</f>
        <v>00201 Unexplored Territory</v>
      </c>
      <c r="E2071" s="125"/>
      <c r="F2071" s="38" t="s">
        <v>24</v>
      </c>
    </row>
    <row r="2072">
      <c r="A2072" s="38" t="s">
        <v>368</v>
      </c>
      <c r="B2072" s="38" t="s">
        <v>96</v>
      </c>
      <c r="C2072" s="39" t="s">
        <v>1353</v>
      </c>
      <c r="D2072" s="125" t="str">
        <f>VLOOKUP(C2072,Locations!$G$4:$H$222,2,false)</f>
        <v>00201 Unexplored Territory</v>
      </c>
      <c r="E2072" s="125"/>
      <c r="F2072" s="38" t="s">
        <v>24</v>
      </c>
    </row>
    <row r="2073">
      <c r="A2073" s="38" t="s">
        <v>741</v>
      </c>
      <c r="B2073" s="38" t="s">
        <v>96</v>
      </c>
      <c r="C2073" s="39" t="s">
        <v>1353</v>
      </c>
      <c r="D2073" s="125" t="str">
        <f>VLOOKUP(C2073,Locations!$G$4:$H$222,2,false)</f>
        <v>00201 Unexplored Territory</v>
      </c>
      <c r="E2073" s="125"/>
      <c r="F2073" s="38" t="s">
        <v>24</v>
      </c>
    </row>
    <row r="2074">
      <c r="A2074" s="38" t="s">
        <v>853</v>
      </c>
      <c r="B2074" s="38" t="s">
        <v>96</v>
      </c>
      <c r="C2074" s="39" t="s">
        <v>1353</v>
      </c>
      <c r="D2074" s="125" t="str">
        <f>VLOOKUP(C2074,Locations!$G$4:$H$222,2,false)</f>
        <v>00201 Unexplored Territory</v>
      </c>
      <c r="E2074" s="125"/>
      <c r="F2074" s="38" t="s">
        <v>24</v>
      </c>
    </row>
    <row r="2075">
      <c r="A2075" s="38" t="s">
        <v>766</v>
      </c>
      <c r="B2075" s="38" t="s">
        <v>96</v>
      </c>
      <c r="C2075" s="39" t="s">
        <v>1353</v>
      </c>
      <c r="D2075" s="125" t="str">
        <f>VLOOKUP(C2075,Locations!$G$4:$H$222,2,false)</f>
        <v>00201 Unexplored Territory</v>
      </c>
      <c r="E2075" s="125"/>
      <c r="F2075" s="38" t="s">
        <v>24</v>
      </c>
    </row>
    <row r="2076">
      <c r="A2076" s="38" t="s">
        <v>1219</v>
      </c>
      <c r="B2076" s="38" t="s">
        <v>96</v>
      </c>
      <c r="C2076" s="39" t="s">
        <v>1353</v>
      </c>
      <c r="D2076" s="125" t="str">
        <f>VLOOKUP(C2076,Locations!$G$4:$H$222,2,false)</f>
        <v>00201 Unexplored Territory</v>
      </c>
      <c r="E2076" s="125"/>
      <c r="F2076" s="38" t="s">
        <v>24</v>
      </c>
    </row>
    <row r="2077">
      <c r="A2077" s="38" t="s">
        <v>1361</v>
      </c>
      <c r="B2077" s="38" t="s">
        <v>96</v>
      </c>
      <c r="C2077" s="39" t="s">
        <v>1353</v>
      </c>
      <c r="D2077" s="125" t="str">
        <f>VLOOKUP(C2077,Locations!$G$4:$H$222,2,false)</f>
        <v>00201 Unexplored Territory</v>
      </c>
      <c r="E2077" s="125"/>
      <c r="F2077" s="38" t="s">
        <v>24</v>
      </c>
    </row>
    <row r="2078">
      <c r="A2078" s="38" t="s">
        <v>853</v>
      </c>
      <c r="B2078" s="38" t="s">
        <v>44</v>
      </c>
      <c r="C2078" s="39" t="s">
        <v>1353</v>
      </c>
      <c r="D2078" s="125" t="str">
        <f>VLOOKUP(C2078,Locations!$G$4:$H$222,2,false)</f>
        <v>00201 Unexplored Territory</v>
      </c>
      <c r="E2078" s="125"/>
      <c r="F2078" s="38" t="s">
        <v>24</v>
      </c>
    </row>
    <row r="2079">
      <c r="A2079" s="38" t="s">
        <v>1360</v>
      </c>
      <c r="B2079" s="38" t="s">
        <v>44</v>
      </c>
      <c r="C2079" s="39" t="s">
        <v>1353</v>
      </c>
      <c r="D2079" s="125" t="str">
        <f>VLOOKUP(C2079,Locations!$G$4:$H$222,2,false)</f>
        <v>00201 Unexplored Territory</v>
      </c>
      <c r="E2079" s="125"/>
      <c r="F2079" s="38" t="s">
        <v>24</v>
      </c>
    </row>
    <row r="2080">
      <c r="A2080" s="38" t="s">
        <v>957</v>
      </c>
      <c r="B2080" s="38" t="s">
        <v>44</v>
      </c>
      <c r="C2080" s="39" t="s">
        <v>1353</v>
      </c>
      <c r="D2080" s="125" t="str">
        <f>VLOOKUP(C2080,Locations!$G$4:$H$222,2,false)</f>
        <v>00201 Unexplored Territory</v>
      </c>
      <c r="E2080" s="125"/>
      <c r="F2080" s="38" t="s">
        <v>24</v>
      </c>
    </row>
    <row r="2081">
      <c r="A2081" s="38" t="s">
        <v>923</v>
      </c>
      <c r="B2081" s="38" t="s">
        <v>44</v>
      </c>
      <c r="C2081" s="39" t="s">
        <v>1353</v>
      </c>
      <c r="D2081" s="125" t="str">
        <f>VLOOKUP(C2081,Locations!$G$4:$H$222,2,false)</f>
        <v>00201 Unexplored Territory</v>
      </c>
      <c r="E2081" s="125"/>
      <c r="F2081" s="38" t="s">
        <v>24</v>
      </c>
    </row>
    <row r="2082">
      <c r="A2082" s="38" t="s">
        <v>658</v>
      </c>
      <c r="B2082" s="25" t="s">
        <v>158</v>
      </c>
      <c r="C2082" s="39" t="s">
        <v>1353</v>
      </c>
      <c r="D2082" s="125" t="str">
        <f>VLOOKUP(C2082,Locations!$G$4:$H$222,2,false)</f>
        <v>00201 Unexplored Territory</v>
      </c>
      <c r="E2082" s="125"/>
      <c r="F2082" s="38" t="s">
        <v>24</v>
      </c>
    </row>
    <row r="2083">
      <c r="A2083" s="38" t="s">
        <v>660</v>
      </c>
      <c r="B2083" s="25" t="s">
        <v>158</v>
      </c>
      <c r="C2083" s="39" t="s">
        <v>1353</v>
      </c>
      <c r="D2083" s="125" t="str">
        <f>VLOOKUP(C2083,Locations!$G$4:$H$222,2,false)</f>
        <v>00201 Unexplored Territory</v>
      </c>
      <c r="E2083" s="125"/>
      <c r="F2083" s="38" t="s">
        <v>24</v>
      </c>
    </row>
    <row r="2084">
      <c r="A2084" s="38" t="s">
        <v>660</v>
      </c>
      <c r="B2084" s="25" t="s">
        <v>600</v>
      </c>
      <c r="C2084" s="39" t="s">
        <v>1353</v>
      </c>
      <c r="D2084" s="125" t="str">
        <f>VLOOKUP(C2084,Locations!$G$4:$H$222,2,false)</f>
        <v>00201 Unexplored Territory</v>
      </c>
      <c r="E2084" s="125"/>
      <c r="F2084" s="38" t="s">
        <v>24</v>
      </c>
    </row>
    <row r="2085">
      <c r="A2085" s="38" t="s">
        <v>752</v>
      </c>
      <c r="B2085" s="25" t="s">
        <v>600</v>
      </c>
      <c r="C2085" s="39" t="s">
        <v>1353</v>
      </c>
      <c r="D2085" s="125" t="str">
        <f>VLOOKUP(C2085,Locations!$G$4:$H$222,2,false)</f>
        <v>00201 Unexplored Territory</v>
      </c>
      <c r="E2085" s="125"/>
      <c r="F2085" s="38" t="s">
        <v>24</v>
      </c>
    </row>
    <row r="2086">
      <c r="A2086" s="38" t="s">
        <v>324</v>
      </c>
      <c r="B2086" s="25" t="s">
        <v>600</v>
      </c>
      <c r="C2086" s="39" t="s">
        <v>1353</v>
      </c>
      <c r="D2086" s="125" t="str">
        <f>VLOOKUP(C2086,Locations!$G$4:$H$222,2,false)</f>
        <v>00201 Unexplored Territory</v>
      </c>
      <c r="E2086" s="125"/>
      <c r="F2086" s="38" t="s">
        <v>24</v>
      </c>
    </row>
    <row r="2087">
      <c r="A2087" s="38" t="s">
        <v>1362</v>
      </c>
      <c r="B2087" s="25" t="s">
        <v>938</v>
      </c>
      <c r="C2087" s="39" t="s">
        <v>1353</v>
      </c>
      <c r="D2087" s="125" t="str">
        <f>VLOOKUP(C2087,Locations!$G$4:$H$222,2,false)</f>
        <v>00201 Unexplored Territory</v>
      </c>
      <c r="E2087" s="125"/>
      <c r="F2087" s="38" t="s">
        <v>24</v>
      </c>
    </row>
    <row r="2088">
      <c r="A2088" s="38" t="s">
        <v>280</v>
      </c>
      <c r="B2088" s="25" t="s">
        <v>938</v>
      </c>
      <c r="C2088" s="39" t="s">
        <v>1353</v>
      </c>
      <c r="D2088" s="125" t="str">
        <f>VLOOKUP(C2088,Locations!$G$4:$H$222,2,false)</f>
        <v>00201 Unexplored Territory</v>
      </c>
      <c r="E2088" s="125"/>
      <c r="F2088" s="38" t="s">
        <v>24</v>
      </c>
    </row>
    <row r="2089">
      <c r="A2089" s="38" t="s">
        <v>752</v>
      </c>
      <c r="B2089" s="25" t="s">
        <v>938</v>
      </c>
      <c r="C2089" s="39" t="s">
        <v>1353</v>
      </c>
      <c r="D2089" s="125" t="str">
        <f>VLOOKUP(C2089,Locations!$G$4:$H$222,2,false)</f>
        <v>00201 Unexplored Territory</v>
      </c>
      <c r="E2089" s="125"/>
      <c r="F2089" s="38" t="s">
        <v>24</v>
      </c>
    </row>
    <row r="2090">
      <c r="A2090" s="38" t="s">
        <v>1363</v>
      </c>
      <c r="B2090" s="25" t="s">
        <v>938</v>
      </c>
      <c r="C2090" s="39" t="s">
        <v>1353</v>
      </c>
      <c r="D2090" s="125" t="str">
        <f>VLOOKUP(C2090,Locations!$G$4:$H$222,2,false)</f>
        <v>00201 Unexplored Territory</v>
      </c>
      <c r="E2090" s="125"/>
      <c r="F2090" s="38" t="s">
        <v>24</v>
      </c>
    </row>
    <row r="2091">
      <c r="A2091" s="38" t="s">
        <v>365</v>
      </c>
      <c r="B2091" s="38" t="s">
        <v>96</v>
      </c>
      <c r="C2091" s="39" t="s">
        <v>1353</v>
      </c>
      <c r="D2091" s="125" t="str">
        <f>VLOOKUP(C2091,Locations!$G$4:$H$222,2,false)</f>
        <v>00201 Unexplored Territory</v>
      </c>
      <c r="E2091" s="125"/>
      <c r="F2091" s="38" t="s">
        <v>24</v>
      </c>
    </row>
    <row r="2092">
      <c r="A2092" s="38" t="s">
        <v>1061</v>
      </c>
      <c r="B2092" s="38" t="s">
        <v>96</v>
      </c>
      <c r="C2092" s="39" t="s">
        <v>1353</v>
      </c>
      <c r="D2092" s="125" t="str">
        <f>VLOOKUP(C2092,Locations!$G$4:$H$222,2,false)</f>
        <v>00201 Unexplored Territory</v>
      </c>
      <c r="E2092" s="125"/>
      <c r="F2092" s="38" t="s">
        <v>24</v>
      </c>
    </row>
    <row r="2093">
      <c r="A2093" s="38" t="s">
        <v>981</v>
      </c>
      <c r="B2093" s="38" t="s">
        <v>96</v>
      </c>
      <c r="C2093" s="39" t="s">
        <v>1353</v>
      </c>
      <c r="D2093" s="125" t="str">
        <f>VLOOKUP(C2093,Locations!$G$4:$H$222,2,false)</f>
        <v>00201 Unexplored Territory</v>
      </c>
      <c r="E2093" s="125"/>
      <c r="F2093" s="38" t="s">
        <v>24</v>
      </c>
    </row>
    <row r="2094">
      <c r="A2094" s="38" t="s">
        <v>335</v>
      </c>
      <c r="B2094" s="38" t="s">
        <v>96</v>
      </c>
      <c r="C2094" s="39" t="s">
        <v>1353</v>
      </c>
      <c r="D2094" s="125" t="str">
        <f>VLOOKUP(C2094,Locations!$G$4:$H$222,2,false)</f>
        <v>00201 Unexplored Territory</v>
      </c>
      <c r="E2094" s="125"/>
      <c r="F2094" s="38" t="s">
        <v>24</v>
      </c>
    </row>
    <row r="2095">
      <c r="A2095" s="38" t="s">
        <v>1301</v>
      </c>
      <c r="B2095" s="38" t="s">
        <v>96</v>
      </c>
      <c r="C2095" s="39" t="s">
        <v>1353</v>
      </c>
      <c r="D2095" s="125" t="str">
        <f>VLOOKUP(C2095,Locations!$G$4:$H$222,2,false)</f>
        <v>00201 Unexplored Territory</v>
      </c>
      <c r="E2095" s="125"/>
      <c r="F2095" s="38" t="s">
        <v>24</v>
      </c>
    </row>
    <row r="2096">
      <c r="A2096" s="38" t="s">
        <v>1210</v>
      </c>
      <c r="B2096" s="38" t="s">
        <v>96</v>
      </c>
      <c r="C2096" s="39" t="s">
        <v>1353</v>
      </c>
      <c r="D2096" s="125" t="str">
        <f>VLOOKUP(C2096,Locations!$G$4:$H$222,2,false)</f>
        <v>00201 Unexplored Territory</v>
      </c>
      <c r="E2096" s="125"/>
      <c r="F2096" s="38" t="s">
        <v>24</v>
      </c>
    </row>
    <row r="2097">
      <c r="A2097" s="38" t="s">
        <v>1060</v>
      </c>
      <c r="B2097" s="38" t="s">
        <v>96</v>
      </c>
      <c r="C2097" s="39" t="s">
        <v>1353</v>
      </c>
      <c r="D2097" s="125" t="str">
        <f>VLOOKUP(C2097,Locations!$G$4:$H$222,2,false)</f>
        <v>00201 Unexplored Territory</v>
      </c>
      <c r="E2097" s="125"/>
      <c r="F2097" s="38" t="s">
        <v>24</v>
      </c>
    </row>
    <row r="2098">
      <c r="A2098" s="38" t="s">
        <v>1360</v>
      </c>
      <c r="B2098" s="38" t="s">
        <v>96</v>
      </c>
      <c r="C2098" s="39" t="s">
        <v>1353</v>
      </c>
      <c r="D2098" s="125" t="str">
        <f>VLOOKUP(C2098,Locations!$G$4:$H$222,2,false)</f>
        <v>00201 Unexplored Territory</v>
      </c>
      <c r="E2098" s="125"/>
      <c r="F2098" s="38" t="s">
        <v>24</v>
      </c>
    </row>
    <row r="2099">
      <c r="A2099" s="38" t="s">
        <v>796</v>
      </c>
      <c r="B2099" s="38" t="s">
        <v>165</v>
      </c>
      <c r="C2099" s="39" t="s">
        <v>1365</v>
      </c>
      <c r="D2099" s="125" t="str">
        <f>VLOOKUP(C2099,Locations!$G$4:$H$222,2,false)</f>
        <v>00202 Aegir Cave Depths</v>
      </c>
      <c r="E2099" s="125"/>
      <c r="F2099" s="38" t="s">
        <v>24</v>
      </c>
    </row>
    <row r="2100">
      <c r="A2100" s="38" t="s">
        <v>355</v>
      </c>
      <c r="B2100" s="38" t="s">
        <v>165</v>
      </c>
      <c r="C2100" s="39" t="s">
        <v>1365</v>
      </c>
      <c r="D2100" s="125" t="str">
        <f>VLOOKUP(C2100,Locations!$G$4:$H$222,2,false)</f>
        <v>00202 Aegir Cave Depths</v>
      </c>
      <c r="E2100" s="125"/>
      <c r="F2100" s="38" t="s">
        <v>24</v>
      </c>
    </row>
    <row r="2101">
      <c r="A2101" s="38" t="s">
        <v>1157</v>
      </c>
      <c r="B2101" s="38" t="s">
        <v>165</v>
      </c>
      <c r="C2101" s="39" t="s">
        <v>1365</v>
      </c>
      <c r="D2101" s="125" t="str">
        <f>VLOOKUP(C2101,Locations!$G$4:$H$222,2,false)</f>
        <v>00202 Aegir Cave Depths</v>
      </c>
      <c r="E2101" s="125"/>
      <c r="F2101" s="38" t="s">
        <v>24</v>
      </c>
    </row>
    <row r="2102">
      <c r="A2102" s="38" t="s">
        <v>456</v>
      </c>
      <c r="B2102" s="38" t="s">
        <v>165</v>
      </c>
      <c r="C2102" s="39" t="s">
        <v>1365</v>
      </c>
      <c r="D2102" s="125" t="str">
        <f>VLOOKUP(C2102,Locations!$G$4:$H$222,2,false)</f>
        <v>00202 Aegir Cave Depths</v>
      </c>
      <c r="E2102" s="125"/>
      <c r="F2102" s="38" t="s">
        <v>24</v>
      </c>
    </row>
    <row r="2103">
      <c r="A2103" s="38" t="s">
        <v>492</v>
      </c>
      <c r="B2103" s="38" t="s">
        <v>165</v>
      </c>
      <c r="C2103" s="39" t="s">
        <v>1365</v>
      </c>
      <c r="D2103" s="125" t="str">
        <f>VLOOKUP(C2103,Locations!$G$4:$H$222,2,false)</f>
        <v>00202 Aegir Cave Depths</v>
      </c>
      <c r="E2103" s="125"/>
      <c r="F2103" s="38" t="s">
        <v>24</v>
      </c>
    </row>
    <row r="2104">
      <c r="A2104" s="38" t="s">
        <v>689</v>
      </c>
      <c r="B2104" s="38" t="s">
        <v>165</v>
      </c>
      <c r="C2104" s="39" t="s">
        <v>1365</v>
      </c>
      <c r="D2104" s="125" t="str">
        <f>VLOOKUP(C2104,Locations!$G$4:$H$222,2,false)</f>
        <v>00202 Aegir Cave Depths</v>
      </c>
      <c r="E2104" s="125"/>
      <c r="F2104" s="38" t="s">
        <v>24</v>
      </c>
    </row>
    <row r="2105">
      <c r="A2105" s="38" t="s">
        <v>981</v>
      </c>
      <c r="B2105" s="38" t="s">
        <v>165</v>
      </c>
      <c r="C2105" s="39" t="s">
        <v>1365</v>
      </c>
      <c r="D2105" s="125" t="str">
        <f>VLOOKUP(C2105,Locations!$G$4:$H$222,2,false)</f>
        <v>00202 Aegir Cave Depths</v>
      </c>
      <c r="E2105" s="125"/>
      <c r="F2105" s="38" t="s">
        <v>24</v>
      </c>
    </row>
    <row r="2106">
      <c r="A2106" s="38" t="s">
        <v>1346</v>
      </c>
      <c r="B2106" s="38" t="s">
        <v>165</v>
      </c>
      <c r="C2106" s="39" t="s">
        <v>1365</v>
      </c>
      <c r="D2106" s="125" t="str">
        <f>VLOOKUP(C2106,Locations!$G$4:$H$222,2,false)</f>
        <v>00202 Aegir Cave Depths</v>
      </c>
      <c r="E2106" s="125"/>
      <c r="F2106" s="38" t="s">
        <v>24</v>
      </c>
    </row>
    <row r="2107">
      <c r="A2107" s="38" t="s">
        <v>642</v>
      </c>
      <c r="B2107" s="38" t="s">
        <v>165</v>
      </c>
      <c r="C2107" s="39" t="s">
        <v>1365</v>
      </c>
      <c r="D2107" s="125" t="str">
        <f>VLOOKUP(C2107,Locations!$G$4:$H$222,2,false)</f>
        <v>00202 Aegir Cave Depths</v>
      </c>
      <c r="E2107" s="125"/>
      <c r="F2107" s="38" t="s">
        <v>24</v>
      </c>
    </row>
    <row r="2108">
      <c r="A2108" s="38" t="s">
        <v>637</v>
      </c>
      <c r="B2108" s="38" t="s">
        <v>165</v>
      </c>
      <c r="C2108" s="39" t="s">
        <v>1365</v>
      </c>
      <c r="D2108" s="125" t="str">
        <f>VLOOKUP(C2108,Locations!$G$4:$H$222,2,false)</f>
        <v>00202 Aegir Cave Depths</v>
      </c>
      <c r="E2108" s="125"/>
      <c r="F2108" s="38" t="s">
        <v>24</v>
      </c>
    </row>
    <row r="2109">
      <c r="A2109" s="38" t="s">
        <v>1114</v>
      </c>
      <c r="B2109" s="38" t="s">
        <v>165</v>
      </c>
      <c r="C2109" s="39" t="s">
        <v>1365</v>
      </c>
      <c r="D2109" s="125" t="str">
        <f>VLOOKUP(C2109,Locations!$G$4:$H$222,2,false)</f>
        <v>00202 Aegir Cave Depths</v>
      </c>
      <c r="E2109" s="125"/>
      <c r="F2109" s="38" t="s">
        <v>24</v>
      </c>
    </row>
    <row r="2110">
      <c r="A2110" s="38" t="s">
        <v>742</v>
      </c>
      <c r="B2110" s="38" t="s">
        <v>165</v>
      </c>
      <c r="C2110" s="39" t="s">
        <v>1365</v>
      </c>
      <c r="D2110" s="125" t="str">
        <f>VLOOKUP(C2110,Locations!$G$4:$H$222,2,false)</f>
        <v>00202 Aegir Cave Depths</v>
      </c>
      <c r="E2110" s="125"/>
      <c r="F2110" s="38" t="s">
        <v>24</v>
      </c>
    </row>
    <row r="2111">
      <c r="A2111" s="38" t="s">
        <v>803</v>
      </c>
      <c r="B2111" s="38" t="s">
        <v>44</v>
      </c>
      <c r="C2111" s="39" t="s">
        <v>1365</v>
      </c>
      <c r="D2111" s="125" t="str">
        <f>VLOOKUP(C2111,Locations!$G$4:$H$222,2,false)</f>
        <v>00202 Aegir Cave Depths</v>
      </c>
      <c r="E2111" s="125"/>
      <c r="F2111" s="38" t="s">
        <v>24</v>
      </c>
    </row>
    <row r="2112">
      <c r="A2112" s="38" t="s">
        <v>1367</v>
      </c>
      <c r="B2112" s="38" t="s">
        <v>44</v>
      </c>
      <c r="C2112" s="39" t="s">
        <v>1365</v>
      </c>
      <c r="D2112" s="125" t="str">
        <f>VLOOKUP(C2112,Locations!$G$4:$H$222,2,false)</f>
        <v>00202 Aegir Cave Depths</v>
      </c>
      <c r="E2112" s="125"/>
      <c r="F2112" s="38" t="s">
        <v>24</v>
      </c>
    </row>
    <row r="2113">
      <c r="A2113" s="38" t="s">
        <v>1023</v>
      </c>
      <c r="B2113" s="38" t="s">
        <v>44</v>
      </c>
      <c r="C2113" s="39" t="s">
        <v>1365</v>
      </c>
      <c r="D2113" s="125" t="str">
        <f>VLOOKUP(C2113,Locations!$G$4:$H$222,2,false)</f>
        <v>00202 Aegir Cave Depths</v>
      </c>
      <c r="E2113" s="125"/>
      <c r="F2113" s="38" t="s">
        <v>24</v>
      </c>
    </row>
    <row r="2114">
      <c r="A2114" s="38" t="s">
        <v>923</v>
      </c>
      <c r="B2114" s="38" t="s">
        <v>44</v>
      </c>
      <c r="C2114" s="39" t="s">
        <v>1365</v>
      </c>
      <c r="D2114" s="125" t="str">
        <f>VLOOKUP(C2114,Locations!$G$4:$H$222,2,false)</f>
        <v>00202 Aegir Cave Depths</v>
      </c>
      <c r="E2114" s="125"/>
      <c r="F2114" s="38" t="s">
        <v>24</v>
      </c>
    </row>
    <row r="2115">
      <c r="A2115" s="38" t="s">
        <v>1144</v>
      </c>
      <c r="B2115" s="38" t="s">
        <v>44</v>
      </c>
      <c r="C2115" s="39" t="s">
        <v>1365</v>
      </c>
      <c r="D2115" s="125" t="str">
        <f>VLOOKUP(C2115,Locations!$G$4:$H$222,2,false)</f>
        <v>00202 Aegir Cave Depths</v>
      </c>
      <c r="E2115" s="125"/>
      <c r="F2115" s="38" t="s">
        <v>24</v>
      </c>
    </row>
    <row r="2116">
      <c r="A2116" s="38" t="s">
        <v>268</v>
      </c>
      <c r="B2116" s="25" t="s">
        <v>158</v>
      </c>
      <c r="C2116" s="39" t="s">
        <v>1365</v>
      </c>
      <c r="D2116" s="125" t="str">
        <f>VLOOKUP(C2116,Locations!$G$4:$H$222,2,false)</f>
        <v>00202 Aegir Cave Depths</v>
      </c>
      <c r="E2116" s="125"/>
      <c r="F2116" s="38" t="s">
        <v>24</v>
      </c>
    </row>
    <row r="2117">
      <c r="A2117" s="38" t="s">
        <v>268</v>
      </c>
      <c r="B2117" s="25" t="s">
        <v>600</v>
      </c>
      <c r="C2117" s="39" t="s">
        <v>1365</v>
      </c>
      <c r="D2117" s="125" t="str">
        <f>VLOOKUP(C2117,Locations!$G$4:$H$222,2,false)</f>
        <v>00202 Aegir Cave Depths</v>
      </c>
      <c r="E2117" s="125"/>
      <c r="F2117" s="38" t="s">
        <v>24</v>
      </c>
    </row>
    <row r="2118">
      <c r="A2118" s="38" t="s">
        <v>802</v>
      </c>
      <c r="B2118" s="25" t="s">
        <v>600</v>
      </c>
      <c r="C2118" s="39" t="s">
        <v>1365</v>
      </c>
      <c r="D2118" s="125" t="str">
        <f>VLOOKUP(C2118,Locations!$G$4:$H$222,2,false)</f>
        <v>00202 Aegir Cave Depths</v>
      </c>
      <c r="E2118" s="125"/>
      <c r="F2118" s="38" t="s">
        <v>24</v>
      </c>
    </row>
    <row r="2119">
      <c r="A2119" s="38" t="s">
        <v>324</v>
      </c>
      <c r="B2119" s="25" t="s">
        <v>600</v>
      </c>
      <c r="C2119" s="39" t="s">
        <v>1365</v>
      </c>
      <c r="D2119" s="125" t="str">
        <f>VLOOKUP(C2119,Locations!$G$4:$H$222,2,false)</f>
        <v>00202 Aegir Cave Depths</v>
      </c>
      <c r="E2119" s="125"/>
      <c r="F2119" s="38" t="s">
        <v>24</v>
      </c>
    </row>
    <row r="2120">
      <c r="A2120" s="38" t="s">
        <v>802</v>
      </c>
      <c r="B2120" s="25" t="s">
        <v>938</v>
      </c>
      <c r="C2120" s="39" t="s">
        <v>1365</v>
      </c>
      <c r="D2120" s="125" t="str">
        <f>VLOOKUP(C2120,Locations!$G$4:$H$222,2,false)</f>
        <v>00202 Aegir Cave Depths</v>
      </c>
      <c r="E2120" s="125"/>
      <c r="F2120" s="38" t="s">
        <v>24</v>
      </c>
    </row>
    <row r="2121">
      <c r="A2121" s="38" t="s">
        <v>1041</v>
      </c>
      <c r="B2121" s="25" t="s">
        <v>938</v>
      </c>
      <c r="C2121" s="39" t="s">
        <v>1365</v>
      </c>
      <c r="D2121" s="125" t="str">
        <f>VLOOKUP(C2121,Locations!$G$4:$H$222,2,false)</f>
        <v>00202 Aegir Cave Depths</v>
      </c>
      <c r="E2121" s="125"/>
      <c r="F2121" s="38" t="s">
        <v>24</v>
      </c>
    </row>
    <row r="2122">
      <c r="A2122" s="38" t="s">
        <v>1363</v>
      </c>
      <c r="B2122" s="25" t="s">
        <v>938</v>
      </c>
      <c r="C2122" s="39" t="s">
        <v>1365</v>
      </c>
      <c r="D2122" s="125" t="str">
        <f>VLOOKUP(C2122,Locations!$G$4:$H$222,2,false)</f>
        <v>00202 Aegir Cave Depths</v>
      </c>
      <c r="E2122" s="125"/>
      <c r="F2122" s="38" t="s">
        <v>24</v>
      </c>
    </row>
    <row r="2123">
      <c r="A2123" s="38" t="s">
        <v>537</v>
      </c>
      <c r="B2123" s="38" t="s">
        <v>165</v>
      </c>
      <c r="C2123" s="39" t="s">
        <v>1370</v>
      </c>
      <c r="D2123" s="125" t="str">
        <f>VLOOKUP(C2123,Locations!$G$4:$H$222,2,false)</f>
        <v>00205 Splash Grounds</v>
      </c>
      <c r="E2123" s="125"/>
      <c r="F2123" s="38" t="s">
        <v>24</v>
      </c>
    </row>
    <row r="2124">
      <c r="A2124" s="38" t="s">
        <v>1213</v>
      </c>
      <c r="B2124" s="38" t="s">
        <v>165</v>
      </c>
      <c r="C2124" s="39" t="s">
        <v>1370</v>
      </c>
      <c r="D2124" s="125" t="str">
        <f>VLOOKUP(C2124,Locations!$G$4:$H$222,2,false)</f>
        <v>00205 Splash Grounds</v>
      </c>
      <c r="E2124" s="125"/>
      <c r="F2124" s="38" t="s">
        <v>24</v>
      </c>
    </row>
    <row r="2125">
      <c r="A2125" s="38" t="s">
        <v>1041</v>
      </c>
      <c r="B2125" s="38" t="s">
        <v>165</v>
      </c>
      <c r="C2125" s="39" t="s">
        <v>1370</v>
      </c>
      <c r="D2125" s="125" t="str">
        <f>VLOOKUP(C2125,Locations!$G$4:$H$222,2,false)</f>
        <v>00205 Splash Grounds</v>
      </c>
      <c r="E2125" s="125"/>
      <c r="F2125" s="38" t="s">
        <v>24</v>
      </c>
    </row>
    <row r="2126">
      <c r="A2126" s="38" t="s">
        <v>770</v>
      </c>
      <c r="B2126" s="38" t="s">
        <v>165</v>
      </c>
      <c r="C2126" s="39" t="s">
        <v>1370</v>
      </c>
      <c r="D2126" s="125" t="str">
        <f>VLOOKUP(C2126,Locations!$G$4:$H$222,2,false)</f>
        <v>00205 Splash Grounds</v>
      </c>
      <c r="E2126" s="125"/>
      <c r="F2126" s="38" t="s">
        <v>24</v>
      </c>
    </row>
    <row r="2127">
      <c r="A2127" s="38" t="s">
        <v>937</v>
      </c>
      <c r="B2127" s="38" t="s">
        <v>165</v>
      </c>
      <c r="C2127" s="39" t="s">
        <v>1370</v>
      </c>
      <c r="D2127" s="125" t="str">
        <f>VLOOKUP(C2127,Locations!$G$4:$H$222,2,false)</f>
        <v>00205 Splash Grounds</v>
      </c>
      <c r="E2127" s="125"/>
      <c r="F2127" s="38" t="s">
        <v>24</v>
      </c>
    </row>
    <row r="2128">
      <c r="A2128" s="38" t="s">
        <v>376</v>
      </c>
      <c r="B2128" s="38" t="s">
        <v>165</v>
      </c>
      <c r="C2128" s="39" t="s">
        <v>1370</v>
      </c>
      <c r="D2128" s="125" t="str">
        <f>VLOOKUP(C2128,Locations!$G$4:$H$222,2,false)</f>
        <v>00205 Splash Grounds</v>
      </c>
      <c r="E2128" s="125"/>
      <c r="F2128" s="38" t="s">
        <v>24</v>
      </c>
    </row>
    <row r="2129">
      <c r="A2129" s="38" t="s">
        <v>295</v>
      </c>
      <c r="B2129" s="38" t="s">
        <v>165</v>
      </c>
      <c r="C2129" s="39" t="s">
        <v>1370</v>
      </c>
      <c r="D2129" s="125" t="str">
        <f>VLOOKUP(C2129,Locations!$G$4:$H$222,2,false)</f>
        <v>00205 Splash Grounds</v>
      </c>
      <c r="E2129" s="125"/>
      <c r="F2129" s="38" t="s">
        <v>24</v>
      </c>
    </row>
    <row r="2130">
      <c r="A2130" s="38" t="s">
        <v>524</v>
      </c>
      <c r="B2130" s="38" t="s">
        <v>165</v>
      </c>
      <c r="C2130" s="39" t="s">
        <v>1370</v>
      </c>
      <c r="D2130" s="125" t="str">
        <f>VLOOKUP(C2130,Locations!$G$4:$H$222,2,false)</f>
        <v>00205 Splash Grounds</v>
      </c>
      <c r="E2130" s="125"/>
      <c r="F2130" s="38" t="s">
        <v>24</v>
      </c>
    </row>
    <row r="2131">
      <c r="A2131" s="38" t="s">
        <v>1081</v>
      </c>
      <c r="B2131" s="38" t="s">
        <v>165</v>
      </c>
      <c r="C2131" s="39" t="s">
        <v>1370</v>
      </c>
      <c r="D2131" s="125" t="str">
        <f>VLOOKUP(C2131,Locations!$G$4:$H$222,2,false)</f>
        <v>00205 Splash Grounds</v>
      </c>
      <c r="E2131" s="125"/>
      <c r="F2131" s="38" t="s">
        <v>24</v>
      </c>
    </row>
    <row r="2132">
      <c r="A2132" s="38" t="s">
        <v>1042</v>
      </c>
      <c r="B2132" s="38" t="s">
        <v>165</v>
      </c>
      <c r="C2132" s="39" t="s">
        <v>1370</v>
      </c>
      <c r="D2132" s="125" t="str">
        <f>VLOOKUP(C2132,Locations!$G$4:$H$222,2,false)</f>
        <v>00205 Splash Grounds</v>
      </c>
      <c r="E2132" s="125"/>
      <c r="F2132" s="38" t="s">
        <v>24</v>
      </c>
    </row>
    <row r="2133">
      <c r="A2133" s="38" t="s">
        <v>1372</v>
      </c>
      <c r="B2133" s="38" t="s">
        <v>165</v>
      </c>
      <c r="C2133" s="39" t="s">
        <v>1370</v>
      </c>
      <c r="D2133" s="125" t="str">
        <f>VLOOKUP(C2133,Locations!$G$4:$H$222,2,false)</f>
        <v>00205 Splash Grounds</v>
      </c>
      <c r="E2133" s="125"/>
      <c r="F2133" s="38" t="s">
        <v>24</v>
      </c>
    </row>
    <row r="2134">
      <c r="A2134" s="38" t="s">
        <v>847</v>
      </c>
      <c r="B2134" s="38" t="s">
        <v>165</v>
      </c>
      <c r="C2134" s="39" t="s">
        <v>1370</v>
      </c>
      <c r="D2134" s="125" t="str">
        <f>VLOOKUP(C2134,Locations!$G$4:$H$222,2,false)</f>
        <v>00205 Splash Grounds</v>
      </c>
      <c r="E2134" s="125"/>
      <c r="F2134" s="38" t="s">
        <v>24</v>
      </c>
    </row>
    <row r="2135">
      <c r="A2135" s="38" t="s">
        <v>646</v>
      </c>
      <c r="B2135" s="38" t="s">
        <v>96</v>
      </c>
      <c r="C2135" s="25" t="s">
        <v>5905</v>
      </c>
      <c r="D2135" s="125" t="str">
        <f>VLOOKUP(C2135,Locations!$G$4:$H$222,2,false)</f>
        <v>#N/A</v>
      </c>
      <c r="E2135" s="125"/>
      <c r="F2135" s="38" t="s">
        <v>24</v>
      </c>
    </row>
    <row r="2136">
      <c r="A2136" s="38" t="s">
        <v>679</v>
      </c>
      <c r="B2136" s="38" t="s">
        <v>96</v>
      </c>
      <c r="C2136" s="25" t="s">
        <v>5905</v>
      </c>
      <c r="D2136" s="125" t="str">
        <f>VLOOKUP(C2136,Locations!$G$4:$H$222,2,false)</f>
        <v>#N/A</v>
      </c>
      <c r="E2136" s="125"/>
      <c r="F2136" s="38" t="s">
        <v>24</v>
      </c>
    </row>
    <row r="2137">
      <c r="A2137" s="38" t="s">
        <v>602</v>
      </c>
      <c r="B2137" s="38" t="s">
        <v>96</v>
      </c>
      <c r="C2137" s="25" t="s">
        <v>5905</v>
      </c>
      <c r="D2137" s="125" t="str">
        <f>VLOOKUP(C2137,Locations!$G$4:$H$222,2,false)</f>
        <v>#N/A</v>
      </c>
      <c r="E2137" s="125"/>
      <c r="F2137" s="38" t="s">
        <v>24</v>
      </c>
    </row>
    <row r="2138">
      <c r="A2138" s="38" t="s">
        <v>537</v>
      </c>
      <c r="B2138" s="38" t="s">
        <v>96</v>
      </c>
      <c r="C2138" s="25" t="s">
        <v>5905</v>
      </c>
      <c r="D2138" s="125" t="str">
        <f>VLOOKUP(C2138,Locations!$G$4:$H$222,2,false)</f>
        <v>#N/A</v>
      </c>
      <c r="E2138" s="125"/>
      <c r="F2138" s="38" t="s">
        <v>24</v>
      </c>
    </row>
    <row r="2139">
      <c r="A2139" s="38" t="s">
        <v>626</v>
      </c>
      <c r="B2139" s="38" t="s">
        <v>96</v>
      </c>
      <c r="C2139" s="25" t="s">
        <v>5905</v>
      </c>
      <c r="D2139" s="125" t="str">
        <f>VLOOKUP(C2139,Locations!$G$4:$H$222,2,false)</f>
        <v>#N/A</v>
      </c>
      <c r="E2139" s="125"/>
      <c r="F2139" s="38" t="s">
        <v>24</v>
      </c>
    </row>
    <row r="2140">
      <c r="A2140" s="38" t="s">
        <v>576</v>
      </c>
      <c r="B2140" s="38" t="s">
        <v>96</v>
      </c>
      <c r="C2140" s="25" t="s">
        <v>5905</v>
      </c>
      <c r="D2140" s="125" t="str">
        <f>VLOOKUP(C2140,Locations!$G$4:$H$222,2,false)</f>
        <v>#N/A</v>
      </c>
      <c r="E2140" s="125"/>
      <c r="F2140" s="38" t="s">
        <v>24</v>
      </c>
    </row>
    <row r="2141">
      <c r="A2141" s="38" t="s">
        <v>1081</v>
      </c>
      <c r="B2141" s="38" t="s">
        <v>96</v>
      </c>
      <c r="C2141" s="25" t="s">
        <v>5905</v>
      </c>
      <c r="D2141" s="125" t="str">
        <f>VLOOKUP(C2141,Locations!$G$4:$H$222,2,false)</f>
        <v>#N/A</v>
      </c>
      <c r="E2141" s="125"/>
      <c r="F2141" s="38" t="s">
        <v>24</v>
      </c>
    </row>
    <row r="2142">
      <c r="A2142" s="38" t="s">
        <v>1343</v>
      </c>
      <c r="B2142" s="38" t="s">
        <v>96</v>
      </c>
      <c r="C2142" s="25" t="s">
        <v>5906</v>
      </c>
      <c r="D2142" s="125" t="str">
        <f>VLOOKUP(C2142,Locations!$G$4:$H$222,2,false)</f>
        <v>#N/A</v>
      </c>
      <c r="E2142" s="125"/>
      <c r="F2142" s="38" t="s">
        <v>24</v>
      </c>
    </row>
    <row r="2143">
      <c r="A2143" s="38" t="s">
        <v>5885</v>
      </c>
      <c r="B2143" s="38" t="s">
        <v>96</v>
      </c>
      <c r="C2143" s="25" t="s">
        <v>5906</v>
      </c>
      <c r="D2143" s="125" t="str">
        <f>VLOOKUP(C2143,Locations!$G$4:$H$222,2,false)</f>
        <v>#N/A</v>
      </c>
      <c r="E2143" s="125"/>
      <c r="F2143" s="38" t="s">
        <v>24</v>
      </c>
    </row>
    <row r="2144">
      <c r="A2144" s="38" t="s">
        <v>861</v>
      </c>
      <c r="B2144" s="38" t="s">
        <v>96</v>
      </c>
      <c r="C2144" s="25" t="s">
        <v>5906</v>
      </c>
      <c r="D2144" s="125" t="str">
        <f>VLOOKUP(C2144,Locations!$G$4:$H$222,2,false)</f>
        <v>#N/A</v>
      </c>
      <c r="E2144" s="125"/>
      <c r="F2144" s="38" t="s">
        <v>24</v>
      </c>
    </row>
    <row r="2145">
      <c r="A2145" s="38" t="s">
        <v>960</v>
      </c>
      <c r="B2145" s="38" t="s">
        <v>96</v>
      </c>
      <c r="C2145" s="25" t="s">
        <v>5906</v>
      </c>
      <c r="D2145" s="125" t="str">
        <f>VLOOKUP(C2145,Locations!$G$4:$H$222,2,false)</f>
        <v>#N/A</v>
      </c>
      <c r="E2145" s="125"/>
      <c r="F2145" s="38" t="s">
        <v>24</v>
      </c>
    </row>
    <row r="2146">
      <c r="A2146" s="38" t="s">
        <v>970</v>
      </c>
      <c r="B2146" s="38" t="s">
        <v>96</v>
      </c>
      <c r="C2146" s="25" t="s">
        <v>5906</v>
      </c>
      <c r="D2146" s="125" t="str">
        <f>VLOOKUP(C2146,Locations!$G$4:$H$222,2,false)</f>
        <v>#N/A</v>
      </c>
      <c r="E2146" s="125"/>
      <c r="F2146" s="38" t="s">
        <v>24</v>
      </c>
    </row>
    <row r="2147">
      <c r="A2147" s="38" t="s">
        <v>1210</v>
      </c>
      <c r="B2147" s="38" t="s">
        <v>96</v>
      </c>
      <c r="C2147" s="25" t="s">
        <v>5906</v>
      </c>
      <c r="D2147" s="125" t="str">
        <f>VLOOKUP(C2147,Locations!$G$4:$H$222,2,false)</f>
        <v>#N/A</v>
      </c>
      <c r="E2147" s="125"/>
      <c r="F2147" s="38" t="s">
        <v>24</v>
      </c>
    </row>
    <row r="2148">
      <c r="A2148" s="38" t="s">
        <v>1341</v>
      </c>
      <c r="B2148" s="38" t="s">
        <v>96</v>
      </c>
      <c r="C2148" s="25" t="s">
        <v>5906</v>
      </c>
      <c r="D2148" s="125" t="str">
        <f>VLOOKUP(C2148,Locations!$G$4:$H$222,2,false)</f>
        <v>#N/A</v>
      </c>
      <c r="E2148" s="125"/>
      <c r="F2148" s="38" t="s">
        <v>24</v>
      </c>
    </row>
    <row r="2149">
      <c r="A2149" s="38" t="s">
        <v>752</v>
      </c>
      <c r="B2149" s="38" t="s">
        <v>96</v>
      </c>
      <c r="C2149" s="39" t="s">
        <v>1488</v>
      </c>
      <c r="D2149" s="125" t="str">
        <f>VLOOKUP(C2149,Locations!$G$4:$H$222,2,false)</f>
        <v>00210 Manyworld Pool</v>
      </c>
      <c r="E2149" s="125"/>
      <c r="F2149" s="38" t="s">
        <v>24</v>
      </c>
    </row>
    <row r="2150">
      <c r="A2150" s="38" t="s">
        <v>269</v>
      </c>
      <c r="B2150" s="38" t="s">
        <v>96</v>
      </c>
      <c r="C2150" s="39" t="s">
        <v>1488</v>
      </c>
      <c r="D2150" s="125" t="str">
        <f>VLOOKUP(C2150,Locations!$G$4:$H$222,2,false)</f>
        <v>00210 Manyworld Pool</v>
      </c>
      <c r="E2150" s="125"/>
      <c r="F2150" s="38" t="s">
        <v>24</v>
      </c>
    </row>
    <row r="2151">
      <c r="A2151" s="38" t="s">
        <v>270</v>
      </c>
      <c r="B2151" s="38" t="s">
        <v>96</v>
      </c>
      <c r="C2151" s="39" t="s">
        <v>1488</v>
      </c>
      <c r="D2151" s="125" t="str">
        <f>VLOOKUP(C2151,Locations!$G$4:$H$222,2,false)</f>
        <v>00210 Manyworld Pool</v>
      </c>
      <c r="E2151" s="125"/>
      <c r="F2151" s="38" t="s">
        <v>24</v>
      </c>
    </row>
    <row r="2152">
      <c r="A2152" s="38" t="s">
        <v>272</v>
      </c>
      <c r="B2152" s="38" t="s">
        <v>96</v>
      </c>
      <c r="C2152" s="39" t="s">
        <v>1488</v>
      </c>
      <c r="D2152" s="125" t="str">
        <f>VLOOKUP(C2152,Locations!$G$4:$H$222,2,false)</f>
        <v>00210 Manyworld Pool</v>
      </c>
      <c r="E2152" s="125"/>
      <c r="F2152" s="38" t="s">
        <v>24</v>
      </c>
    </row>
    <row r="2153">
      <c r="A2153" s="38" t="s">
        <v>942</v>
      </c>
      <c r="B2153" s="38" t="s">
        <v>96</v>
      </c>
      <c r="C2153" s="39" t="s">
        <v>1488</v>
      </c>
      <c r="D2153" s="125" t="str">
        <f>VLOOKUP(C2153,Locations!$G$4:$H$222,2,false)</f>
        <v>00210 Manyworld Pool</v>
      </c>
      <c r="E2153" s="125"/>
      <c r="F2153" s="38" t="s">
        <v>24</v>
      </c>
    </row>
    <row r="2154">
      <c r="A2154" s="38" t="s">
        <v>853</v>
      </c>
      <c r="B2154" s="38" t="s">
        <v>96</v>
      </c>
      <c r="C2154" s="39" t="s">
        <v>1488</v>
      </c>
      <c r="D2154" s="125" t="str">
        <f>VLOOKUP(C2154,Locations!$G$4:$H$222,2,false)</f>
        <v>00210 Manyworld Pool</v>
      </c>
      <c r="E2154" s="125"/>
      <c r="F2154" s="38" t="s">
        <v>24</v>
      </c>
    </row>
    <row r="2155">
      <c r="A2155" s="38" t="s">
        <v>576</v>
      </c>
      <c r="B2155" s="38" t="s">
        <v>96</v>
      </c>
      <c r="C2155" s="39" t="s">
        <v>1488</v>
      </c>
      <c r="D2155" s="125" t="str">
        <f>VLOOKUP(C2155,Locations!$G$4:$H$222,2,false)</f>
        <v>00210 Manyworld Pool</v>
      </c>
      <c r="E2155" s="125"/>
      <c r="F2155" s="38" t="s">
        <v>24</v>
      </c>
    </row>
    <row r="2156">
      <c r="A2156" s="38" t="s">
        <v>923</v>
      </c>
      <c r="B2156" s="38" t="s">
        <v>96</v>
      </c>
      <c r="C2156" s="39" t="s">
        <v>1488</v>
      </c>
      <c r="D2156" s="125" t="str">
        <f>VLOOKUP(C2156,Locations!$G$4:$H$222,2,false)</f>
        <v>00210 Manyworld Pool</v>
      </c>
      <c r="E2156" s="125"/>
      <c r="F2156" s="38" t="s">
        <v>24</v>
      </c>
    </row>
    <row r="2157">
      <c r="A2157" s="38" t="s">
        <v>1200</v>
      </c>
      <c r="B2157" s="38" t="s">
        <v>96</v>
      </c>
      <c r="C2157" s="39" t="s">
        <v>1488</v>
      </c>
      <c r="D2157" s="125" t="str">
        <f>VLOOKUP(C2157,Locations!$G$4:$H$222,2,false)</f>
        <v>00210 Manyworld Pool</v>
      </c>
      <c r="E2157" s="125"/>
      <c r="F2157" s="38" t="s">
        <v>24</v>
      </c>
    </row>
    <row r="2158">
      <c r="A2158" s="38" t="s">
        <v>1363</v>
      </c>
      <c r="B2158" s="38" t="s">
        <v>96</v>
      </c>
      <c r="C2158" s="39" t="s">
        <v>1488</v>
      </c>
      <c r="D2158" s="125" t="str">
        <f>VLOOKUP(C2158,Locations!$G$4:$H$222,2,false)</f>
        <v>00210 Manyworld Pool</v>
      </c>
      <c r="E2158" s="125"/>
      <c r="F2158" s="38" t="s">
        <v>24</v>
      </c>
    </row>
    <row r="2159">
      <c r="A2159" s="38" t="s">
        <v>1216</v>
      </c>
      <c r="B2159" s="38" t="s">
        <v>96</v>
      </c>
      <c r="C2159" s="39" t="s">
        <v>1488</v>
      </c>
      <c r="D2159" s="125" t="str">
        <f>VLOOKUP(C2159,Locations!$G$4:$H$222,2,false)</f>
        <v>00210 Manyworld Pool</v>
      </c>
      <c r="E2159" s="125"/>
      <c r="F2159" s="38" t="s">
        <v>24</v>
      </c>
    </row>
    <row r="2160">
      <c r="A2160" s="38" t="s">
        <v>1487</v>
      </c>
      <c r="B2160" s="38" t="s">
        <v>96</v>
      </c>
      <c r="C2160" s="39" t="s">
        <v>1488</v>
      </c>
      <c r="D2160" s="125" t="str">
        <f>VLOOKUP(C2160,Locations!$G$4:$H$222,2,false)</f>
        <v>00210 Manyworld Pool</v>
      </c>
      <c r="E2160" s="125"/>
      <c r="F2160" s="38" t="s">
        <v>24</v>
      </c>
    </row>
    <row r="2161">
      <c r="A2161" s="38" t="s">
        <v>508</v>
      </c>
      <c r="B2161" s="38" t="s">
        <v>165</v>
      </c>
      <c r="C2161" s="39" t="s">
        <v>1386</v>
      </c>
      <c r="D2161" s="125" t="str">
        <f>VLOOKUP(C2161,Locations!$G$4:$H$222,2,false)</f>
        <v>00209 Ametrine Core</v>
      </c>
      <c r="E2161" s="125"/>
      <c r="F2161" s="38" t="s">
        <v>24</v>
      </c>
    </row>
    <row r="2162">
      <c r="A2162" s="38" t="s">
        <v>801</v>
      </c>
      <c r="B2162" s="38" t="s">
        <v>165</v>
      </c>
      <c r="C2162" s="39" t="s">
        <v>1386</v>
      </c>
      <c r="D2162" s="125" t="str">
        <f>VLOOKUP(C2162,Locations!$G$4:$H$222,2,false)</f>
        <v>00209 Ametrine Core</v>
      </c>
      <c r="E2162" s="125"/>
      <c r="F2162" s="38" t="s">
        <v>24</v>
      </c>
    </row>
    <row r="2163">
      <c r="A2163" s="38" t="s">
        <v>1156</v>
      </c>
      <c r="B2163" s="38" t="s">
        <v>165</v>
      </c>
      <c r="C2163" s="39" t="s">
        <v>1386</v>
      </c>
      <c r="D2163" s="125" t="str">
        <f>VLOOKUP(C2163,Locations!$G$4:$H$222,2,false)</f>
        <v>00209 Ametrine Core</v>
      </c>
      <c r="E2163" s="125"/>
      <c r="F2163" s="38" t="s">
        <v>24</v>
      </c>
    </row>
    <row r="2164">
      <c r="A2164" s="38" t="s">
        <v>557</v>
      </c>
      <c r="B2164" s="38" t="s">
        <v>165</v>
      </c>
      <c r="C2164" s="39" t="s">
        <v>1386</v>
      </c>
      <c r="D2164" s="125" t="str">
        <f>VLOOKUP(C2164,Locations!$G$4:$H$222,2,false)</f>
        <v>00209 Ametrine Core</v>
      </c>
      <c r="E2164" s="125"/>
      <c r="F2164" s="38" t="s">
        <v>24</v>
      </c>
    </row>
    <row r="2165">
      <c r="A2165" s="38" t="s">
        <v>1390</v>
      </c>
      <c r="B2165" s="38" t="s">
        <v>165</v>
      </c>
      <c r="C2165" s="39" t="s">
        <v>1386</v>
      </c>
      <c r="D2165" s="125" t="str">
        <f>VLOOKUP(C2165,Locations!$G$4:$H$222,2,false)</f>
        <v>00209 Ametrine Core</v>
      </c>
      <c r="E2165" s="125"/>
      <c r="F2165" s="38" t="s">
        <v>24</v>
      </c>
    </row>
    <row r="2166">
      <c r="A2166" s="38" t="s">
        <v>115</v>
      </c>
      <c r="B2166" s="38" t="s">
        <v>165</v>
      </c>
      <c r="C2166" s="39" t="s">
        <v>1386</v>
      </c>
      <c r="D2166" s="125" t="str">
        <f>VLOOKUP(C2166,Locations!$G$4:$H$222,2,false)</f>
        <v>00209 Ametrine Core</v>
      </c>
      <c r="E2166" s="125"/>
      <c r="F2166" s="38" t="s">
        <v>24</v>
      </c>
    </row>
    <row r="2167">
      <c r="A2167" s="38" t="s">
        <v>606</v>
      </c>
      <c r="B2167" s="38" t="s">
        <v>165</v>
      </c>
      <c r="C2167" s="39" t="s">
        <v>1386</v>
      </c>
      <c r="D2167" s="125" t="str">
        <f>VLOOKUP(C2167,Locations!$G$4:$H$222,2,false)</f>
        <v>00209 Ametrine Core</v>
      </c>
      <c r="E2167" s="125"/>
      <c r="F2167" s="38" t="s">
        <v>24</v>
      </c>
    </row>
    <row r="2168">
      <c r="A2168" s="38" t="s">
        <v>1232</v>
      </c>
      <c r="B2168" s="38" t="s">
        <v>165</v>
      </c>
      <c r="C2168" s="39" t="s">
        <v>1386</v>
      </c>
      <c r="D2168" s="125" t="str">
        <f>VLOOKUP(C2168,Locations!$G$4:$H$222,2,false)</f>
        <v>00209 Ametrine Core</v>
      </c>
      <c r="E2168" s="125"/>
      <c r="F2168" s="38" t="s">
        <v>24</v>
      </c>
    </row>
    <row r="2169">
      <c r="A2169" s="38" t="s">
        <v>358</v>
      </c>
      <c r="B2169" s="38" t="s">
        <v>165</v>
      </c>
      <c r="C2169" s="39" t="s">
        <v>1386</v>
      </c>
      <c r="D2169" s="125" t="str">
        <f>VLOOKUP(C2169,Locations!$G$4:$H$222,2,false)</f>
        <v>00209 Ametrine Core</v>
      </c>
      <c r="E2169" s="125"/>
      <c r="F2169" s="38" t="s">
        <v>24</v>
      </c>
    </row>
    <row r="2170">
      <c r="A2170" s="38" t="s">
        <v>1158</v>
      </c>
      <c r="B2170" s="38" t="s">
        <v>165</v>
      </c>
      <c r="C2170" s="39" t="s">
        <v>1386</v>
      </c>
      <c r="D2170" s="125" t="str">
        <f>VLOOKUP(C2170,Locations!$G$4:$H$222,2,false)</f>
        <v>00209 Ametrine Core</v>
      </c>
      <c r="E2170" s="125"/>
      <c r="F2170" s="38" t="s">
        <v>24</v>
      </c>
    </row>
    <row r="2171">
      <c r="A2171" s="38" t="s">
        <v>1389</v>
      </c>
      <c r="B2171" s="38" t="s">
        <v>165</v>
      </c>
      <c r="C2171" s="39" t="s">
        <v>1386</v>
      </c>
      <c r="D2171" s="125" t="str">
        <f>VLOOKUP(C2171,Locations!$G$4:$H$222,2,false)</f>
        <v>00209 Ametrine Core</v>
      </c>
      <c r="E2171" s="125"/>
      <c r="F2171" s="38" t="s">
        <v>24</v>
      </c>
    </row>
    <row r="2172">
      <c r="A2172" s="38" t="s">
        <v>1157</v>
      </c>
      <c r="B2172" s="38" t="s">
        <v>165</v>
      </c>
      <c r="C2172" s="39" t="s">
        <v>1386</v>
      </c>
      <c r="D2172" s="125" t="str">
        <f>VLOOKUP(C2172,Locations!$G$4:$H$222,2,false)</f>
        <v>00209 Ametrine Core</v>
      </c>
      <c r="E2172" s="125"/>
      <c r="F2172" s="38" t="s">
        <v>24</v>
      </c>
    </row>
    <row r="2173">
      <c r="A2173" s="38" t="s">
        <v>854</v>
      </c>
      <c r="B2173" s="38" t="s">
        <v>44</v>
      </c>
      <c r="C2173" s="39" t="s">
        <v>1386</v>
      </c>
      <c r="D2173" s="125" t="str">
        <f>VLOOKUP(C2173,Locations!$G$4:$H$222,2,false)</f>
        <v>00209 Ametrine Core</v>
      </c>
      <c r="E2173" s="125"/>
      <c r="F2173" s="38" t="s">
        <v>24</v>
      </c>
    </row>
    <row r="2174">
      <c r="A2174" s="38" t="s">
        <v>270</v>
      </c>
      <c r="B2174" s="38" t="s">
        <v>44</v>
      </c>
      <c r="C2174" s="39" t="s">
        <v>1386</v>
      </c>
      <c r="D2174" s="125" t="str">
        <f>VLOOKUP(C2174,Locations!$G$4:$H$222,2,false)</f>
        <v>00209 Ametrine Core</v>
      </c>
      <c r="E2174" s="125"/>
      <c r="F2174" s="38" t="s">
        <v>24</v>
      </c>
    </row>
    <row r="2175">
      <c r="A2175" s="38" t="s">
        <v>803</v>
      </c>
      <c r="B2175" s="38" t="s">
        <v>44</v>
      </c>
      <c r="C2175" s="39" t="s">
        <v>1386</v>
      </c>
      <c r="D2175" s="125" t="str">
        <f>VLOOKUP(C2175,Locations!$G$4:$H$222,2,false)</f>
        <v>00209 Ametrine Core</v>
      </c>
      <c r="E2175" s="125"/>
      <c r="F2175" s="38" t="s">
        <v>24</v>
      </c>
    </row>
    <row r="2176">
      <c r="A2176" s="38" t="s">
        <v>758</v>
      </c>
      <c r="B2176" s="38" t="s">
        <v>44</v>
      </c>
      <c r="C2176" s="39" t="s">
        <v>1386</v>
      </c>
      <c r="D2176" s="125" t="str">
        <f>VLOOKUP(C2176,Locations!$G$4:$H$222,2,false)</f>
        <v>00209 Ametrine Core</v>
      </c>
      <c r="E2176" s="125"/>
      <c r="F2176" s="38" t="s">
        <v>24</v>
      </c>
    </row>
    <row r="2177">
      <c r="A2177" s="38" t="s">
        <v>852</v>
      </c>
      <c r="B2177" s="38" t="s">
        <v>44</v>
      </c>
      <c r="C2177" s="39" t="s">
        <v>1386</v>
      </c>
      <c r="D2177" s="125" t="str">
        <f>VLOOKUP(C2177,Locations!$G$4:$H$222,2,false)</f>
        <v>00209 Ametrine Core</v>
      </c>
      <c r="E2177" s="125"/>
      <c r="F2177" s="38" t="s">
        <v>24</v>
      </c>
    </row>
    <row r="2178">
      <c r="A2178" s="38" t="s">
        <v>157</v>
      </c>
      <c r="B2178" s="25" t="s">
        <v>158</v>
      </c>
      <c r="C2178" s="39" t="s">
        <v>1386</v>
      </c>
      <c r="D2178" s="125" t="str">
        <f>VLOOKUP(C2178,Locations!$G$4:$H$222,2,false)</f>
        <v>00209 Ametrine Core</v>
      </c>
      <c r="E2178" s="125"/>
      <c r="F2178" s="38" t="s">
        <v>24</v>
      </c>
    </row>
    <row r="2179">
      <c r="A2179" s="38" t="s">
        <v>758</v>
      </c>
      <c r="B2179" s="25" t="s">
        <v>158</v>
      </c>
      <c r="C2179" s="39" t="s">
        <v>1386</v>
      </c>
      <c r="D2179" s="125" t="str">
        <f>VLOOKUP(C2179,Locations!$G$4:$H$222,2,false)</f>
        <v>00209 Ametrine Core</v>
      </c>
      <c r="E2179" s="125"/>
      <c r="F2179" s="38" t="s">
        <v>24</v>
      </c>
    </row>
    <row r="2180">
      <c r="A2180" s="38" t="s">
        <v>269</v>
      </c>
      <c r="B2180" s="25" t="s">
        <v>600</v>
      </c>
      <c r="C2180" s="39" t="s">
        <v>1386</v>
      </c>
      <c r="D2180" s="125" t="str">
        <f>VLOOKUP(C2180,Locations!$G$4:$H$222,2,false)</f>
        <v>00209 Ametrine Core</v>
      </c>
      <c r="E2180" s="125"/>
      <c r="F2180" s="38" t="s">
        <v>24</v>
      </c>
    </row>
    <row r="2181">
      <c r="A2181" s="38" t="s">
        <v>836</v>
      </c>
      <c r="B2181" s="25" t="s">
        <v>600</v>
      </c>
      <c r="C2181" s="39" t="s">
        <v>1386</v>
      </c>
      <c r="D2181" s="125" t="str">
        <f>VLOOKUP(C2181,Locations!$G$4:$H$222,2,false)</f>
        <v>00209 Ametrine Core</v>
      </c>
      <c r="E2181" s="125"/>
      <c r="F2181" s="38" t="s">
        <v>24</v>
      </c>
    </row>
    <row r="2182">
      <c r="A2182" s="38" t="s">
        <v>752</v>
      </c>
      <c r="B2182" s="25" t="s">
        <v>600</v>
      </c>
      <c r="C2182" s="39" t="s">
        <v>1386</v>
      </c>
      <c r="D2182" s="125" t="str">
        <f>VLOOKUP(C2182,Locations!$G$4:$H$222,2,false)</f>
        <v>00209 Ametrine Core</v>
      </c>
      <c r="E2182" s="125"/>
      <c r="F2182" s="38" t="s">
        <v>24</v>
      </c>
    </row>
    <row r="2183">
      <c r="A2183" s="38" t="s">
        <v>849</v>
      </c>
      <c r="B2183" s="25" t="s">
        <v>938</v>
      </c>
      <c r="C2183" s="39" t="s">
        <v>1386</v>
      </c>
      <c r="D2183" s="125" t="str">
        <f>VLOOKUP(C2183,Locations!$G$4:$H$222,2,false)</f>
        <v>00209 Ametrine Core</v>
      </c>
      <c r="E2183" s="125"/>
      <c r="F2183" s="38" t="s">
        <v>24</v>
      </c>
    </row>
    <row r="2184">
      <c r="A2184" s="38" t="s">
        <v>752</v>
      </c>
      <c r="B2184" s="25" t="s">
        <v>938</v>
      </c>
      <c r="C2184" s="39" t="s">
        <v>1386</v>
      </c>
      <c r="D2184" s="125" t="str">
        <f>VLOOKUP(C2184,Locations!$G$4:$H$222,2,false)</f>
        <v>00209 Ametrine Core</v>
      </c>
      <c r="E2184" s="125"/>
      <c r="F2184" s="38" t="s">
        <v>24</v>
      </c>
    </row>
    <row r="2185">
      <c r="A2185" s="38" t="s">
        <v>1160</v>
      </c>
      <c r="B2185" s="25" t="s">
        <v>938</v>
      </c>
      <c r="C2185" s="39" t="s">
        <v>1386</v>
      </c>
      <c r="D2185" s="125" t="str">
        <f>VLOOKUP(C2185,Locations!$G$4:$H$222,2,false)</f>
        <v>00209 Ametrine Core</v>
      </c>
      <c r="E2185" s="125"/>
      <c r="F2185" s="38" t="s">
        <v>24</v>
      </c>
    </row>
    <row r="2186">
      <c r="A2186" s="38" t="s">
        <v>847</v>
      </c>
      <c r="B2186" s="25" t="s">
        <v>938</v>
      </c>
      <c r="C2186" s="39" t="s">
        <v>1386</v>
      </c>
      <c r="D2186" s="125" t="str">
        <f>VLOOKUP(C2186,Locations!$G$4:$H$222,2,false)</f>
        <v>00209 Ametrine Core</v>
      </c>
      <c r="E2186" s="125"/>
      <c r="F2186" s="38" t="s">
        <v>24</v>
      </c>
    </row>
    <row r="2187">
      <c r="A2187" s="38" t="s">
        <v>1269</v>
      </c>
      <c r="B2187" s="38" t="s">
        <v>165</v>
      </c>
      <c r="C2187" s="39" t="s">
        <v>1386</v>
      </c>
      <c r="D2187" s="125" t="str">
        <f>VLOOKUP(C2187,Locations!$G$4:$H$222,2,false)</f>
        <v>00209 Ametrine Core</v>
      </c>
      <c r="E2187" s="125"/>
      <c r="F2187" s="38" t="s">
        <v>24</v>
      </c>
    </row>
    <row r="2188">
      <c r="A2188" s="38" t="s">
        <v>561</v>
      </c>
      <c r="B2188" s="38" t="s">
        <v>165</v>
      </c>
      <c r="C2188" s="39" t="s">
        <v>1386</v>
      </c>
      <c r="D2188" s="125" t="str">
        <f>VLOOKUP(C2188,Locations!$G$4:$H$222,2,false)</f>
        <v>00209 Ametrine Core</v>
      </c>
      <c r="E2188" s="125"/>
      <c r="F2188" s="38" t="s">
        <v>24</v>
      </c>
    </row>
    <row r="2189">
      <c r="A2189" s="38" t="s">
        <v>701</v>
      </c>
      <c r="B2189" s="38" t="s">
        <v>165</v>
      </c>
      <c r="C2189" s="39" t="s">
        <v>1386</v>
      </c>
      <c r="D2189" s="125" t="str">
        <f>VLOOKUP(C2189,Locations!$G$4:$H$222,2,false)</f>
        <v>00209 Ametrine Core</v>
      </c>
      <c r="E2189" s="125"/>
      <c r="F2189" s="38" t="s">
        <v>24</v>
      </c>
    </row>
    <row r="2190">
      <c r="A2190" s="38" t="s">
        <v>1388</v>
      </c>
      <c r="B2190" s="38" t="s">
        <v>165</v>
      </c>
      <c r="C2190" s="39" t="s">
        <v>1386</v>
      </c>
      <c r="D2190" s="125" t="str">
        <f>VLOOKUP(C2190,Locations!$G$4:$H$222,2,false)</f>
        <v>00209 Ametrine Core</v>
      </c>
      <c r="E2190" s="125"/>
      <c r="F2190" s="38" t="s">
        <v>24</v>
      </c>
    </row>
    <row r="2191">
      <c r="A2191" s="38" t="s">
        <v>750</v>
      </c>
      <c r="B2191" s="38" t="s">
        <v>165</v>
      </c>
      <c r="C2191" s="39" t="s">
        <v>1386</v>
      </c>
      <c r="D2191" s="125" t="str">
        <f>VLOOKUP(C2191,Locations!$G$4:$H$222,2,false)</f>
        <v>00209 Ametrine Core</v>
      </c>
      <c r="E2191" s="125"/>
      <c r="F2191" s="38" t="s">
        <v>24</v>
      </c>
    </row>
    <row r="2192">
      <c r="A2192" s="38" t="s">
        <v>597</v>
      </c>
      <c r="B2192" s="38" t="s">
        <v>165</v>
      </c>
      <c r="C2192" s="39" t="s">
        <v>1386</v>
      </c>
      <c r="D2192" s="125" t="str">
        <f>VLOOKUP(C2192,Locations!$G$4:$H$222,2,false)</f>
        <v>00209 Ametrine Core</v>
      </c>
      <c r="E2192" s="125"/>
      <c r="F2192" s="38" t="s">
        <v>24</v>
      </c>
    </row>
    <row r="2193">
      <c r="A2193" s="38" t="s">
        <v>644</v>
      </c>
      <c r="B2193" s="38" t="s">
        <v>165</v>
      </c>
      <c r="C2193" s="39" t="s">
        <v>1386</v>
      </c>
      <c r="D2193" s="125" t="str">
        <f>VLOOKUP(C2193,Locations!$G$4:$H$222,2,false)</f>
        <v>00209 Ametrine Core</v>
      </c>
      <c r="E2193" s="125"/>
      <c r="F2193" s="38" t="s">
        <v>24</v>
      </c>
    </row>
    <row r="2194">
      <c r="A2194" s="38" t="s">
        <v>591</v>
      </c>
      <c r="B2194" s="38" t="s">
        <v>165</v>
      </c>
      <c r="C2194" s="39" t="s">
        <v>1386</v>
      </c>
      <c r="D2194" s="125" t="str">
        <f>VLOOKUP(C2194,Locations!$G$4:$H$222,2,false)</f>
        <v>00209 Ametrine Core</v>
      </c>
      <c r="E2194" s="125"/>
      <c r="F2194" s="38" t="s">
        <v>24</v>
      </c>
    </row>
    <row r="2195">
      <c r="A2195" s="38" t="s">
        <v>952</v>
      </c>
      <c r="B2195" s="38" t="s">
        <v>165</v>
      </c>
      <c r="C2195" s="39" t="s">
        <v>1386</v>
      </c>
      <c r="D2195" s="125" t="str">
        <f>VLOOKUP(C2195,Locations!$G$4:$H$222,2,false)</f>
        <v>00209 Ametrine Core</v>
      </c>
      <c r="E2195" s="125"/>
      <c r="F2195" s="38" t="s">
        <v>24</v>
      </c>
    </row>
    <row r="2196">
      <c r="A2196" s="38" t="s">
        <v>943</v>
      </c>
      <c r="B2196" s="38" t="s">
        <v>165</v>
      </c>
      <c r="C2196" s="39" t="s">
        <v>1386</v>
      </c>
      <c r="D2196" s="125" t="str">
        <f>VLOOKUP(C2196,Locations!$G$4:$H$222,2,false)</f>
        <v>00209 Ametrine Core</v>
      </c>
      <c r="E2196" s="125"/>
      <c r="F2196" s="38" t="s">
        <v>24</v>
      </c>
    </row>
    <row r="2197">
      <c r="A2197" s="38" t="s">
        <v>1300</v>
      </c>
      <c r="B2197" s="38" t="s">
        <v>165</v>
      </c>
      <c r="C2197" s="39" t="s">
        <v>1299</v>
      </c>
      <c r="D2197" s="125" t="str">
        <f>VLOOKUP(C2197,Locations!$G$4:$H$222,2,false)</f>
        <v>00193 Chrysolia Deepwoods</v>
      </c>
      <c r="E2197" s="125"/>
      <c r="F2197" s="38" t="s">
        <v>24</v>
      </c>
    </row>
    <row r="2198">
      <c r="A2198" s="38" t="s">
        <v>575</v>
      </c>
      <c r="B2198" s="38" t="s">
        <v>165</v>
      </c>
      <c r="C2198" s="39" t="s">
        <v>1299</v>
      </c>
      <c r="D2198" s="125" t="str">
        <f>VLOOKUP(C2198,Locations!$G$4:$H$222,2,false)</f>
        <v>00193 Chrysolia Deepwoods</v>
      </c>
      <c r="E2198" s="125"/>
      <c r="F2198" s="38" t="s">
        <v>24</v>
      </c>
    </row>
    <row r="2199">
      <c r="A2199" s="38" t="s">
        <v>1269</v>
      </c>
      <c r="B2199" s="38" t="s">
        <v>165</v>
      </c>
      <c r="C2199" s="39" t="s">
        <v>1299</v>
      </c>
      <c r="D2199" s="125" t="str">
        <f>VLOOKUP(C2199,Locations!$G$4:$H$222,2,false)</f>
        <v>00193 Chrysolia Deepwoods</v>
      </c>
      <c r="E2199" s="125"/>
      <c r="F2199" s="38" t="s">
        <v>24</v>
      </c>
    </row>
    <row r="2200">
      <c r="A2200" s="38" t="s">
        <v>591</v>
      </c>
      <c r="B2200" s="38" t="s">
        <v>165</v>
      </c>
      <c r="C2200" s="39" t="s">
        <v>1299</v>
      </c>
      <c r="D2200" s="125" t="str">
        <f>VLOOKUP(C2200,Locations!$G$4:$H$222,2,false)</f>
        <v>00193 Chrysolia Deepwoods</v>
      </c>
      <c r="E2200" s="125"/>
      <c r="F2200" s="38" t="s">
        <v>24</v>
      </c>
    </row>
    <row r="2201">
      <c r="A2201" s="38" t="s">
        <v>456</v>
      </c>
      <c r="B2201" s="38" t="s">
        <v>165</v>
      </c>
      <c r="C2201" s="39" t="s">
        <v>1299</v>
      </c>
      <c r="D2201" s="125" t="str">
        <f>VLOOKUP(C2201,Locations!$G$4:$H$222,2,false)</f>
        <v>00193 Chrysolia Deepwoods</v>
      </c>
      <c r="E2201" s="125"/>
      <c r="F2201" s="38" t="s">
        <v>24</v>
      </c>
    </row>
    <row r="2202">
      <c r="A2202" s="38" t="s">
        <v>1301</v>
      </c>
      <c r="B2202" s="38" t="s">
        <v>165</v>
      </c>
      <c r="C2202" s="39" t="s">
        <v>1299</v>
      </c>
      <c r="D2202" s="125" t="str">
        <f>VLOOKUP(C2202,Locations!$G$4:$H$222,2,false)</f>
        <v>00193 Chrysolia Deepwoods</v>
      </c>
      <c r="E2202" s="125"/>
      <c r="F2202" s="38" t="s">
        <v>24</v>
      </c>
    </row>
    <row r="2203">
      <c r="A2203" s="38" t="s">
        <v>705</v>
      </c>
      <c r="B2203" s="38" t="s">
        <v>165</v>
      </c>
      <c r="C2203" s="39" t="s">
        <v>1299</v>
      </c>
      <c r="D2203" s="125" t="str">
        <f>VLOOKUP(C2203,Locations!$G$4:$H$222,2,false)</f>
        <v>00193 Chrysolia Deepwoods</v>
      </c>
      <c r="E2203" s="125"/>
      <c r="F2203" s="38" t="s">
        <v>24</v>
      </c>
    </row>
    <row r="2204">
      <c r="A2204" s="38" t="s">
        <v>1270</v>
      </c>
      <c r="B2204" s="38" t="s">
        <v>165</v>
      </c>
      <c r="C2204" s="39" t="s">
        <v>1299</v>
      </c>
      <c r="D2204" s="125" t="str">
        <f>VLOOKUP(C2204,Locations!$G$4:$H$222,2,false)</f>
        <v>00193 Chrysolia Deepwoods</v>
      </c>
      <c r="E2204" s="125"/>
      <c r="F2204" s="38" t="s">
        <v>24</v>
      </c>
    </row>
    <row r="2205">
      <c r="A2205" s="38" t="s">
        <v>1177</v>
      </c>
      <c r="B2205" s="38" t="s">
        <v>165</v>
      </c>
      <c r="C2205" s="39" t="s">
        <v>1299</v>
      </c>
      <c r="D2205" s="125" t="str">
        <f>VLOOKUP(C2205,Locations!$G$4:$H$222,2,false)</f>
        <v>00193 Chrysolia Deepwoods</v>
      </c>
      <c r="E2205" s="125"/>
      <c r="F2205" s="38" t="s">
        <v>24</v>
      </c>
    </row>
    <row r="2206">
      <c r="A2206" s="38" t="s">
        <v>631</v>
      </c>
      <c r="B2206" s="38" t="s">
        <v>165</v>
      </c>
      <c r="C2206" s="39" t="s">
        <v>1299</v>
      </c>
      <c r="D2206" s="125" t="str">
        <f>VLOOKUP(C2206,Locations!$G$4:$H$222,2,false)</f>
        <v>00193 Chrysolia Deepwoods</v>
      </c>
      <c r="E2206" s="125"/>
      <c r="F2206" s="38" t="s">
        <v>24</v>
      </c>
    </row>
    <row r="2207">
      <c r="A2207" s="38" t="s">
        <v>694</v>
      </c>
      <c r="B2207" s="38" t="s">
        <v>165</v>
      </c>
      <c r="C2207" s="39" t="s">
        <v>1299</v>
      </c>
      <c r="D2207" s="125" t="str">
        <f>VLOOKUP(C2207,Locations!$G$4:$H$222,2,false)</f>
        <v>00193 Chrysolia Deepwoods</v>
      </c>
      <c r="E2207" s="125"/>
      <c r="F2207" s="38" t="s">
        <v>24</v>
      </c>
    </row>
    <row r="2208">
      <c r="A2208" s="38" t="s">
        <v>639</v>
      </c>
      <c r="B2208" s="38" t="s">
        <v>165</v>
      </c>
      <c r="C2208" s="39" t="s">
        <v>1299</v>
      </c>
      <c r="D2208" s="125" t="str">
        <f>VLOOKUP(C2208,Locations!$G$4:$H$222,2,false)</f>
        <v>00193 Chrysolia Deepwoods</v>
      </c>
      <c r="E2208" s="125"/>
      <c r="F2208" s="38" t="s">
        <v>24</v>
      </c>
    </row>
    <row r="2209">
      <c r="A2209" s="38" t="s">
        <v>1423</v>
      </c>
      <c r="B2209" s="38" t="s">
        <v>96</v>
      </c>
      <c r="C2209" s="39" t="s">
        <v>1421</v>
      </c>
      <c r="D2209" s="125" t="str">
        <f>VLOOKUP(C2209,Locations!$G$4:$H$222,2,false)</f>
        <v>00219 Cauldron of the Future</v>
      </c>
      <c r="E2209" s="125"/>
      <c r="F2209" s="38" t="s">
        <v>24</v>
      </c>
    </row>
    <row r="2210">
      <c r="A2210" s="38" t="s">
        <v>1296</v>
      </c>
      <c r="B2210" s="38" t="s">
        <v>96</v>
      </c>
      <c r="C2210" s="39" t="s">
        <v>1421</v>
      </c>
      <c r="D2210" s="125" t="str">
        <f>VLOOKUP(C2210,Locations!$G$4:$H$222,2,false)</f>
        <v>00219 Cauldron of the Future</v>
      </c>
      <c r="E2210" s="125"/>
      <c r="F2210" s="38" t="s">
        <v>24</v>
      </c>
    </row>
    <row r="2211">
      <c r="A2211" s="38" t="s">
        <v>853</v>
      </c>
      <c r="B2211" s="38" t="s">
        <v>96</v>
      </c>
      <c r="C2211" s="39" t="s">
        <v>1421</v>
      </c>
      <c r="D2211" s="125" t="str">
        <f>VLOOKUP(C2211,Locations!$G$4:$H$222,2,false)</f>
        <v>00219 Cauldron of the Future</v>
      </c>
      <c r="E2211" s="125"/>
      <c r="F2211" s="38" t="s">
        <v>24</v>
      </c>
    </row>
    <row r="2212">
      <c r="A2212" s="38" t="s">
        <v>626</v>
      </c>
      <c r="B2212" s="38" t="s">
        <v>96</v>
      </c>
      <c r="C2212" s="39" t="s">
        <v>1421</v>
      </c>
      <c r="D2212" s="125" t="str">
        <f>VLOOKUP(C2212,Locations!$G$4:$H$222,2,false)</f>
        <v>00219 Cauldron of the Future</v>
      </c>
      <c r="E2212" s="125"/>
      <c r="F2212" s="38" t="s">
        <v>24</v>
      </c>
    </row>
    <row r="2213">
      <c r="A2213" s="38" t="s">
        <v>490</v>
      </c>
      <c r="B2213" s="38" t="s">
        <v>96</v>
      </c>
      <c r="C2213" s="39" t="s">
        <v>1421</v>
      </c>
      <c r="D2213" s="125" t="str">
        <f>VLOOKUP(C2213,Locations!$G$4:$H$222,2,false)</f>
        <v>00219 Cauldron of the Future</v>
      </c>
      <c r="E2213" s="125"/>
      <c r="F2213" s="38" t="s">
        <v>24</v>
      </c>
    </row>
    <row r="2214">
      <c r="A2214" s="38" t="s">
        <v>987</v>
      </c>
      <c r="B2214" s="38" t="s">
        <v>96</v>
      </c>
      <c r="C2214" s="39" t="s">
        <v>1421</v>
      </c>
      <c r="D2214" s="125" t="str">
        <f>VLOOKUP(C2214,Locations!$G$4:$H$222,2,false)</f>
        <v>00219 Cauldron of the Future</v>
      </c>
      <c r="E2214" s="125"/>
      <c r="F2214" s="38" t="s">
        <v>24</v>
      </c>
    </row>
    <row r="2215">
      <c r="A2215" s="38" t="s">
        <v>1041</v>
      </c>
      <c r="B2215" s="38" t="s">
        <v>96</v>
      </c>
      <c r="C2215" s="39" t="s">
        <v>1421</v>
      </c>
      <c r="D2215" s="125" t="str">
        <f>VLOOKUP(C2215,Locations!$G$4:$H$222,2,false)</f>
        <v>00219 Cauldron of the Future</v>
      </c>
      <c r="E2215" s="125"/>
      <c r="F2215" s="38" t="s">
        <v>24</v>
      </c>
    </row>
    <row r="2216">
      <c r="A2216" s="38" t="s">
        <v>1422</v>
      </c>
      <c r="B2216" s="38" t="s">
        <v>96</v>
      </c>
      <c r="C2216" s="39" t="s">
        <v>1421</v>
      </c>
      <c r="D2216" s="125" t="str">
        <f>VLOOKUP(C2216,Locations!$G$4:$H$222,2,false)</f>
        <v>00219 Cauldron of the Future</v>
      </c>
      <c r="E2216" s="125"/>
      <c r="F2216" s="38" t="s">
        <v>24</v>
      </c>
    </row>
    <row r="2217">
      <c r="A2217" s="38" t="s">
        <v>957</v>
      </c>
      <c r="B2217" s="38" t="s">
        <v>96</v>
      </c>
      <c r="C2217" s="39" t="s">
        <v>1421</v>
      </c>
      <c r="D2217" s="125" t="str">
        <f>VLOOKUP(C2217,Locations!$G$4:$H$222,2,false)</f>
        <v>00219 Cauldron of the Future</v>
      </c>
      <c r="E2217" s="125"/>
      <c r="F2217" s="38" t="s">
        <v>24</v>
      </c>
    </row>
    <row r="2218">
      <c r="A2218" s="38" t="s">
        <v>1298</v>
      </c>
      <c r="B2218" s="38" t="s">
        <v>96</v>
      </c>
      <c r="C2218" s="39" t="s">
        <v>1421</v>
      </c>
      <c r="D2218" s="125" t="str">
        <f>VLOOKUP(C2218,Locations!$G$4:$H$222,2,false)</f>
        <v>00219 Cauldron of the Future</v>
      </c>
      <c r="E2218" s="125"/>
      <c r="F2218" s="38" t="s">
        <v>24</v>
      </c>
    </row>
    <row r="2219">
      <c r="A2219" s="38" t="s">
        <v>1425</v>
      </c>
      <c r="B2219" s="38" t="s">
        <v>96</v>
      </c>
      <c r="C2219" s="39" t="s">
        <v>1421</v>
      </c>
      <c r="D2219" s="125" t="str">
        <f>VLOOKUP(C2219,Locations!$G$4:$H$222,2,false)</f>
        <v>00219 Cauldron of the Future</v>
      </c>
      <c r="E2219" s="125"/>
      <c r="F2219" s="38" t="s">
        <v>24</v>
      </c>
    </row>
    <row r="2220">
      <c r="A2220" s="38" t="s">
        <v>1426</v>
      </c>
      <c r="B2220" s="25" t="s">
        <v>938</v>
      </c>
      <c r="C2220" s="39" t="s">
        <v>1421</v>
      </c>
      <c r="D2220" s="125" t="str">
        <f>VLOOKUP(C2220,Locations!$G$4:$H$222,2,false)</f>
        <v>00219 Cauldron of the Future</v>
      </c>
      <c r="E2220" s="125"/>
      <c r="F2220" s="38" t="s">
        <v>24</v>
      </c>
    </row>
    <row r="2221">
      <c r="A2221" s="38" t="s">
        <v>365</v>
      </c>
      <c r="B2221" s="38" t="s">
        <v>96</v>
      </c>
      <c r="C2221" s="39" t="s">
        <v>1400</v>
      </c>
      <c r="D2221" s="125" t="str">
        <f>VLOOKUP(C2221,Locations!$G$4:$H$222,2,false)</f>
        <v>00211 Idyll of Pestilence</v>
      </c>
      <c r="E2221" s="125"/>
      <c r="F2221" s="38" t="s">
        <v>24</v>
      </c>
    </row>
    <row r="2222">
      <c r="A2222" s="38" t="s">
        <v>572</v>
      </c>
      <c r="B2222" s="38" t="s">
        <v>96</v>
      </c>
      <c r="C2222" s="39" t="s">
        <v>1400</v>
      </c>
      <c r="D2222" s="125" t="str">
        <f>VLOOKUP(C2222,Locations!$G$4:$H$222,2,false)</f>
        <v>00211 Idyll of Pestilence</v>
      </c>
      <c r="E2222" s="125"/>
      <c r="F2222" s="38" t="s">
        <v>24</v>
      </c>
    </row>
    <row r="2223">
      <c r="A2223" s="38" t="s">
        <v>575</v>
      </c>
      <c r="B2223" s="38" t="s">
        <v>96</v>
      </c>
      <c r="C2223" s="39" t="s">
        <v>1400</v>
      </c>
      <c r="D2223" s="125" t="str">
        <f>VLOOKUP(C2223,Locations!$G$4:$H$222,2,false)</f>
        <v>00211 Idyll of Pestilence</v>
      </c>
      <c r="E2223" s="125"/>
      <c r="F2223" s="38" t="s">
        <v>24</v>
      </c>
    </row>
    <row r="2224">
      <c r="A2224" s="38" t="s">
        <v>1401</v>
      </c>
      <c r="B2224" s="38" t="s">
        <v>96</v>
      </c>
      <c r="C2224" s="39" t="s">
        <v>1400</v>
      </c>
      <c r="D2224" s="125" t="str">
        <f>VLOOKUP(C2224,Locations!$G$4:$H$222,2,false)</f>
        <v>00211 Idyll of Pestilence</v>
      </c>
      <c r="E2224" s="125"/>
      <c r="F2224" s="38" t="s">
        <v>24</v>
      </c>
    </row>
    <row r="2225">
      <c r="A2225" s="38" t="s">
        <v>588</v>
      </c>
      <c r="B2225" s="38" t="s">
        <v>96</v>
      </c>
      <c r="C2225" s="39" t="s">
        <v>1400</v>
      </c>
      <c r="D2225" s="125" t="str">
        <f>VLOOKUP(C2225,Locations!$G$4:$H$222,2,false)</f>
        <v>00211 Idyll of Pestilence</v>
      </c>
      <c r="E2225" s="125"/>
      <c r="F2225" s="38" t="s">
        <v>24</v>
      </c>
    </row>
    <row r="2226">
      <c r="A2226" s="38" t="s">
        <v>1296</v>
      </c>
      <c r="B2226" s="38" t="s">
        <v>96</v>
      </c>
      <c r="C2226" s="39" t="s">
        <v>1400</v>
      </c>
      <c r="D2226" s="125" t="str">
        <f>VLOOKUP(C2226,Locations!$G$4:$H$222,2,false)</f>
        <v>00211 Idyll of Pestilence</v>
      </c>
      <c r="E2226" s="125"/>
      <c r="F2226" s="38" t="s">
        <v>24</v>
      </c>
    </row>
    <row r="2227">
      <c r="A2227" s="38" t="s">
        <v>1336</v>
      </c>
      <c r="B2227" s="38" t="s">
        <v>96</v>
      </c>
      <c r="C2227" s="39" t="s">
        <v>1400</v>
      </c>
      <c r="D2227" s="125" t="str">
        <f>VLOOKUP(C2227,Locations!$G$4:$H$222,2,false)</f>
        <v>00211 Idyll of Pestilence</v>
      </c>
      <c r="E2227" s="125"/>
      <c r="F2227" s="38" t="s">
        <v>24</v>
      </c>
    </row>
    <row r="2228">
      <c r="A2228" s="38" t="s">
        <v>1210</v>
      </c>
      <c r="B2228" s="38" t="s">
        <v>96</v>
      </c>
      <c r="C2228" s="39" t="s">
        <v>1400</v>
      </c>
      <c r="D2228" s="125" t="str">
        <f>VLOOKUP(C2228,Locations!$G$4:$H$222,2,false)</f>
        <v>00211 Idyll of Pestilence</v>
      </c>
      <c r="E2228" s="125"/>
      <c r="F2228" s="38" t="s">
        <v>24</v>
      </c>
    </row>
    <row r="2229">
      <c r="A2229" s="38" t="s">
        <v>591</v>
      </c>
      <c r="B2229" s="38" t="s">
        <v>96</v>
      </c>
      <c r="C2229" s="39" t="s">
        <v>1400</v>
      </c>
      <c r="D2229" s="125" t="str">
        <f>VLOOKUP(C2229,Locations!$G$4:$H$222,2,false)</f>
        <v>00211 Idyll of Pestilence</v>
      </c>
      <c r="E2229" s="125"/>
      <c r="F2229" s="38" t="s">
        <v>24</v>
      </c>
    </row>
    <row r="2230">
      <c r="A2230" s="38" t="s">
        <v>911</v>
      </c>
      <c r="B2230" s="38" t="s">
        <v>96</v>
      </c>
      <c r="C2230" s="39" t="s">
        <v>1400</v>
      </c>
      <c r="D2230" s="125" t="str">
        <f>VLOOKUP(C2230,Locations!$G$4:$H$222,2,false)</f>
        <v>00211 Idyll of Pestilence</v>
      </c>
      <c r="E2230" s="125"/>
      <c r="F2230" s="38" t="s">
        <v>24</v>
      </c>
    </row>
    <row r="2231">
      <c r="A2231" s="38" t="s">
        <v>1204</v>
      </c>
      <c r="B2231" s="38" t="s">
        <v>96</v>
      </c>
      <c r="C2231" s="39" t="s">
        <v>1400</v>
      </c>
      <c r="D2231" s="125" t="str">
        <f>VLOOKUP(C2231,Locations!$G$4:$H$222,2,false)</f>
        <v>00211 Idyll of Pestilence</v>
      </c>
      <c r="E2231" s="125"/>
      <c r="F2231" s="38" t="s">
        <v>24</v>
      </c>
    </row>
    <row r="2232">
      <c r="A2232" s="38" t="s">
        <v>937</v>
      </c>
      <c r="B2232" s="38" t="s">
        <v>44</v>
      </c>
      <c r="C2232" s="39" t="s">
        <v>1400</v>
      </c>
      <c r="D2232" s="125" t="str">
        <f>VLOOKUP(C2232,Locations!$G$4:$H$222,2,false)</f>
        <v>00211 Idyll of Pestilence</v>
      </c>
      <c r="E2232" s="125"/>
      <c r="F2232" s="38" t="s">
        <v>24</v>
      </c>
    </row>
    <row r="2233">
      <c r="A2233" s="38" t="s">
        <v>752</v>
      </c>
      <c r="B2233" s="38" t="s">
        <v>44</v>
      </c>
      <c r="C2233" s="39" t="s">
        <v>1400</v>
      </c>
      <c r="D2233" s="125" t="str">
        <f>VLOOKUP(C2233,Locations!$G$4:$H$222,2,false)</f>
        <v>00211 Idyll of Pestilence</v>
      </c>
      <c r="E2233" s="125"/>
      <c r="F2233" s="38" t="s">
        <v>24</v>
      </c>
    </row>
    <row r="2234">
      <c r="A2234" s="38" t="s">
        <v>974</v>
      </c>
      <c r="B2234" s="38" t="s">
        <v>44</v>
      </c>
      <c r="C2234" s="39" t="s">
        <v>1400</v>
      </c>
      <c r="D2234" s="125" t="str">
        <f>VLOOKUP(C2234,Locations!$G$4:$H$222,2,false)</f>
        <v>00211 Idyll of Pestilence</v>
      </c>
      <c r="E2234" s="125"/>
      <c r="F2234" s="38" t="s">
        <v>24</v>
      </c>
    </row>
    <row r="2235">
      <c r="A2235" s="38" t="s">
        <v>966</v>
      </c>
      <c r="B2235" s="38" t="s">
        <v>44</v>
      </c>
      <c r="C2235" s="39" t="s">
        <v>1400</v>
      </c>
      <c r="D2235" s="125" t="str">
        <f>VLOOKUP(C2235,Locations!$G$4:$H$222,2,false)</f>
        <v>00211 Idyll of Pestilence</v>
      </c>
      <c r="E2235" s="125"/>
      <c r="F2235" s="38" t="s">
        <v>24</v>
      </c>
    </row>
    <row r="2236">
      <c r="A2236" s="38" t="s">
        <v>406</v>
      </c>
      <c r="B2236" s="25" t="s">
        <v>158</v>
      </c>
      <c r="C2236" s="39" t="s">
        <v>1400</v>
      </c>
      <c r="D2236" s="125" t="str">
        <f>VLOOKUP(C2236,Locations!$G$4:$H$222,2,false)</f>
        <v>00211 Idyll of Pestilence</v>
      </c>
      <c r="E2236" s="125"/>
      <c r="F2236" s="38" t="s">
        <v>24</v>
      </c>
    </row>
    <row r="2237">
      <c r="A2237" s="38" t="s">
        <v>318</v>
      </c>
      <c r="B2237" s="25" t="s">
        <v>158</v>
      </c>
      <c r="C2237" s="39" t="s">
        <v>1400</v>
      </c>
      <c r="D2237" s="125" t="str">
        <f>VLOOKUP(C2237,Locations!$G$4:$H$222,2,false)</f>
        <v>00211 Idyll of Pestilence</v>
      </c>
      <c r="E2237" s="125"/>
      <c r="F2237" s="38" t="s">
        <v>24</v>
      </c>
    </row>
    <row r="2238">
      <c r="A2238" s="38" t="s">
        <v>268</v>
      </c>
      <c r="B2238" s="25" t="s">
        <v>600</v>
      </c>
      <c r="C2238" s="39" t="s">
        <v>1400</v>
      </c>
      <c r="D2238" s="125" t="str">
        <f>VLOOKUP(C2238,Locations!$G$4:$H$222,2,false)</f>
        <v>00211 Idyll of Pestilence</v>
      </c>
      <c r="E2238" s="125"/>
      <c r="F2238" s="38" t="s">
        <v>24</v>
      </c>
    </row>
    <row r="2239">
      <c r="A2239" s="38" t="s">
        <v>752</v>
      </c>
      <c r="B2239" s="25" t="s">
        <v>600</v>
      </c>
      <c r="C2239" s="39" t="s">
        <v>1400</v>
      </c>
      <c r="D2239" s="125" t="str">
        <f>VLOOKUP(C2239,Locations!$G$4:$H$222,2,false)</f>
        <v>00211 Idyll of Pestilence</v>
      </c>
      <c r="E2239" s="125"/>
      <c r="F2239" s="38" t="s">
        <v>24</v>
      </c>
    </row>
    <row r="2240">
      <c r="A2240" s="38" t="s">
        <v>576</v>
      </c>
      <c r="B2240" s="25" t="s">
        <v>600</v>
      </c>
      <c r="C2240" s="39" t="s">
        <v>1400</v>
      </c>
      <c r="D2240" s="125" t="str">
        <f>VLOOKUP(C2240,Locations!$G$4:$H$222,2,false)</f>
        <v>00211 Idyll of Pestilence</v>
      </c>
      <c r="E2240" s="125"/>
      <c r="F2240" s="38" t="s">
        <v>24</v>
      </c>
    </row>
    <row r="2241">
      <c r="A2241" s="38" t="s">
        <v>937</v>
      </c>
      <c r="B2241" s="25" t="s">
        <v>938</v>
      </c>
      <c r="C2241" s="39" t="s">
        <v>1400</v>
      </c>
      <c r="D2241" s="125" t="str">
        <f>VLOOKUP(C2241,Locations!$G$4:$H$222,2,false)</f>
        <v>00211 Idyll of Pestilence</v>
      </c>
      <c r="E2241" s="125"/>
      <c r="F2241" s="38" t="s">
        <v>24</v>
      </c>
    </row>
    <row r="2242">
      <c r="A2242" s="38" t="s">
        <v>1041</v>
      </c>
      <c r="B2242" s="25" t="s">
        <v>938</v>
      </c>
      <c r="C2242" s="39" t="s">
        <v>1400</v>
      </c>
      <c r="D2242" s="125" t="str">
        <f>VLOOKUP(C2242,Locations!$G$4:$H$222,2,false)</f>
        <v>00211 Idyll of Pestilence</v>
      </c>
      <c r="E2242" s="125"/>
      <c r="F2242" s="38" t="s">
        <v>24</v>
      </c>
    </row>
    <row r="2243">
      <c r="A2243" s="38" t="s">
        <v>1042</v>
      </c>
      <c r="B2243" s="25" t="s">
        <v>938</v>
      </c>
      <c r="C2243" s="39" t="s">
        <v>1400</v>
      </c>
      <c r="D2243" s="125" t="str">
        <f>VLOOKUP(C2243,Locations!$G$4:$H$222,2,false)</f>
        <v>00211 Idyll of Pestilence</v>
      </c>
      <c r="E2243" s="125"/>
      <c r="F2243" s="38" t="s">
        <v>24</v>
      </c>
    </row>
    <row r="2244">
      <c r="A2244" s="38" t="s">
        <v>770</v>
      </c>
      <c r="B2244" s="25" t="s">
        <v>938</v>
      </c>
      <c r="C2244" s="39" t="s">
        <v>1400</v>
      </c>
      <c r="D2244" s="125" t="str">
        <f>VLOOKUP(C2244,Locations!$G$4:$H$222,2,false)</f>
        <v>00211 Idyll of Pestilence</v>
      </c>
      <c r="E2244" s="125"/>
      <c r="F2244" s="38" t="s">
        <v>24</v>
      </c>
    </row>
    <row r="2245">
      <c r="A2245" s="38" t="s">
        <v>1235</v>
      </c>
      <c r="B2245" s="38" t="s">
        <v>96</v>
      </c>
      <c r="C2245" s="39" t="s">
        <v>1402</v>
      </c>
      <c r="D2245" s="125" t="str">
        <f>VLOOKUP(C2245,Locations!$G$4:$H$222,2,false)</f>
        <v>00212 Idyll of Panaceance</v>
      </c>
      <c r="E2245" s="125"/>
      <c r="F2245" s="38" t="s">
        <v>24</v>
      </c>
    </row>
    <row r="2246">
      <c r="A2246" s="38" t="s">
        <v>1148</v>
      </c>
      <c r="B2246" s="38" t="s">
        <v>96</v>
      </c>
      <c r="C2246" s="39" t="s">
        <v>1402</v>
      </c>
      <c r="D2246" s="125" t="str">
        <f>VLOOKUP(C2246,Locations!$G$4:$H$222,2,false)</f>
        <v>00212 Idyll of Panaceance</v>
      </c>
      <c r="E2246" s="125"/>
      <c r="F2246" s="38" t="s">
        <v>24</v>
      </c>
    </row>
    <row r="2247">
      <c r="A2247" s="38" t="s">
        <v>1227</v>
      </c>
      <c r="B2247" s="38" t="s">
        <v>96</v>
      </c>
      <c r="C2247" s="39" t="s">
        <v>1402</v>
      </c>
      <c r="D2247" s="125" t="str">
        <f>VLOOKUP(C2247,Locations!$G$4:$H$222,2,false)</f>
        <v>00212 Idyll of Panaceance</v>
      </c>
      <c r="E2247" s="125"/>
      <c r="F2247" s="38" t="s">
        <v>24</v>
      </c>
    </row>
    <row r="2248">
      <c r="A2248" s="38" t="s">
        <v>832</v>
      </c>
      <c r="B2248" s="38" t="s">
        <v>96</v>
      </c>
      <c r="C2248" s="39" t="s">
        <v>1402</v>
      </c>
      <c r="D2248" s="125" t="str">
        <f>VLOOKUP(C2248,Locations!$G$4:$H$222,2,false)</f>
        <v>00212 Idyll of Panaceance</v>
      </c>
      <c r="E2248" s="125"/>
      <c r="F2248" s="38" t="s">
        <v>24</v>
      </c>
    </row>
    <row r="2249">
      <c r="A2249" s="38" t="s">
        <v>588</v>
      </c>
      <c r="B2249" s="38" t="s">
        <v>96</v>
      </c>
      <c r="C2249" s="39" t="s">
        <v>1402</v>
      </c>
      <c r="D2249" s="125" t="str">
        <f>VLOOKUP(C2249,Locations!$G$4:$H$222,2,false)</f>
        <v>00212 Idyll of Panaceance</v>
      </c>
      <c r="E2249" s="125"/>
      <c r="F2249" s="38" t="s">
        <v>24</v>
      </c>
    </row>
    <row r="2250">
      <c r="A2250" s="38" t="s">
        <v>1405</v>
      </c>
      <c r="B2250" s="38" t="s">
        <v>96</v>
      </c>
      <c r="C2250" s="39" t="s">
        <v>1402</v>
      </c>
      <c r="D2250" s="125" t="str">
        <f>VLOOKUP(C2250,Locations!$G$4:$H$222,2,false)</f>
        <v>00212 Idyll of Panaceance</v>
      </c>
      <c r="E2250" s="125"/>
      <c r="F2250" s="38" t="s">
        <v>24</v>
      </c>
    </row>
    <row r="2251">
      <c r="A2251" s="38" t="s">
        <v>1406</v>
      </c>
      <c r="B2251" s="38" t="s">
        <v>96</v>
      </c>
      <c r="C2251" s="39" t="s">
        <v>1402</v>
      </c>
      <c r="D2251" s="125" t="str">
        <f>VLOOKUP(C2251,Locations!$G$4:$H$222,2,false)</f>
        <v>00212 Idyll of Panaceance</v>
      </c>
      <c r="E2251" s="125"/>
      <c r="F2251" s="38" t="s">
        <v>24</v>
      </c>
    </row>
    <row r="2252">
      <c r="A2252" s="38" t="s">
        <v>1114</v>
      </c>
      <c r="B2252" s="38" t="s">
        <v>96</v>
      </c>
      <c r="C2252" s="39" t="s">
        <v>1402</v>
      </c>
      <c r="D2252" s="125" t="str">
        <f>VLOOKUP(C2252,Locations!$G$4:$H$222,2,false)</f>
        <v>00212 Idyll of Panaceance</v>
      </c>
      <c r="E2252" s="125"/>
      <c r="F2252" s="38" t="s">
        <v>24</v>
      </c>
    </row>
    <row r="2253">
      <c r="A2253" s="38" t="s">
        <v>1138</v>
      </c>
      <c r="B2253" s="38" t="s">
        <v>96</v>
      </c>
      <c r="C2253" s="39" t="s">
        <v>1402</v>
      </c>
      <c r="D2253" s="125" t="str">
        <f>VLOOKUP(C2253,Locations!$G$4:$H$222,2,false)</f>
        <v>00212 Idyll of Panaceance</v>
      </c>
      <c r="E2253" s="125"/>
      <c r="F2253" s="38" t="s">
        <v>24</v>
      </c>
    </row>
    <row r="2254">
      <c r="A2254" s="38" t="s">
        <v>1359</v>
      </c>
      <c r="B2254" s="38" t="s">
        <v>96</v>
      </c>
      <c r="C2254" s="39" t="s">
        <v>1402</v>
      </c>
      <c r="D2254" s="125" t="str">
        <f>VLOOKUP(C2254,Locations!$G$4:$H$222,2,false)</f>
        <v>00212 Idyll of Panaceance</v>
      </c>
      <c r="E2254" s="125"/>
      <c r="F2254" s="38" t="s">
        <v>24</v>
      </c>
    </row>
    <row r="2255">
      <c r="A2255" s="38" t="s">
        <v>756</v>
      </c>
      <c r="B2255" s="38" t="s">
        <v>44</v>
      </c>
      <c r="C2255" s="39" t="s">
        <v>1402</v>
      </c>
      <c r="D2255" s="125" t="str">
        <f>VLOOKUP(C2255,Locations!$G$4:$H$222,2,false)</f>
        <v>00212 Idyll of Panaceance</v>
      </c>
      <c r="E2255" s="125"/>
      <c r="F2255" s="38" t="s">
        <v>24</v>
      </c>
    </row>
    <row r="2256">
      <c r="A2256" s="38" t="s">
        <v>1216</v>
      </c>
      <c r="B2256" s="38" t="s">
        <v>44</v>
      </c>
      <c r="C2256" s="39" t="s">
        <v>1402</v>
      </c>
      <c r="D2256" s="125" t="str">
        <f>VLOOKUP(C2256,Locations!$G$4:$H$222,2,false)</f>
        <v>00212 Idyll of Panaceance</v>
      </c>
      <c r="E2256" s="125"/>
      <c r="F2256" s="38" t="s">
        <v>24</v>
      </c>
    </row>
    <row r="2257">
      <c r="A2257" s="38" t="s">
        <v>854</v>
      </c>
      <c r="B2257" s="38" t="s">
        <v>44</v>
      </c>
      <c r="C2257" s="39" t="s">
        <v>1402</v>
      </c>
      <c r="D2257" s="125" t="str">
        <f>VLOOKUP(C2257,Locations!$G$4:$H$222,2,false)</f>
        <v>00212 Idyll of Panaceance</v>
      </c>
      <c r="E2257" s="125"/>
      <c r="F2257" s="38" t="s">
        <v>24</v>
      </c>
    </row>
    <row r="2258">
      <c r="A2258" s="38" t="s">
        <v>853</v>
      </c>
      <c r="B2258" s="38" t="s">
        <v>44</v>
      </c>
      <c r="C2258" s="39" t="s">
        <v>1402</v>
      </c>
      <c r="D2258" s="125" t="str">
        <f>VLOOKUP(C2258,Locations!$G$4:$H$222,2,false)</f>
        <v>00212 Idyll of Panaceance</v>
      </c>
      <c r="E2258" s="125"/>
      <c r="F2258" s="38" t="s">
        <v>24</v>
      </c>
    </row>
    <row r="2259">
      <c r="A2259" s="38" t="s">
        <v>852</v>
      </c>
      <c r="B2259" s="38" t="s">
        <v>44</v>
      </c>
      <c r="C2259" s="39" t="s">
        <v>1402</v>
      </c>
      <c r="D2259" s="125" t="str">
        <f>VLOOKUP(C2259,Locations!$G$4:$H$222,2,false)</f>
        <v>00212 Idyll of Panaceance</v>
      </c>
      <c r="E2259" s="125"/>
      <c r="F2259" s="38" t="s">
        <v>24</v>
      </c>
    </row>
    <row r="2260">
      <c r="A2260" s="38" t="s">
        <v>917</v>
      </c>
      <c r="B2260" s="25" t="s">
        <v>158</v>
      </c>
      <c r="C2260" s="39" t="s">
        <v>1402</v>
      </c>
      <c r="D2260" s="125" t="str">
        <f>VLOOKUP(C2260,Locations!$G$4:$H$222,2,false)</f>
        <v>00212 Idyll of Panaceance</v>
      </c>
      <c r="E2260" s="125"/>
      <c r="F2260" s="38" t="s">
        <v>24</v>
      </c>
    </row>
    <row r="2261">
      <c r="A2261" s="38" t="s">
        <v>270</v>
      </c>
      <c r="B2261" s="25" t="s">
        <v>158</v>
      </c>
      <c r="C2261" s="39" t="s">
        <v>1402</v>
      </c>
      <c r="D2261" s="125" t="str">
        <f>VLOOKUP(C2261,Locations!$G$4:$H$222,2,false)</f>
        <v>00212 Idyll of Panaceance</v>
      </c>
      <c r="E2261" s="125"/>
      <c r="F2261" s="38" t="s">
        <v>24</v>
      </c>
    </row>
    <row r="2262">
      <c r="A2262" s="38" t="s">
        <v>758</v>
      </c>
      <c r="B2262" s="25" t="s">
        <v>600</v>
      </c>
      <c r="C2262" s="39" t="s">
        <v>1402</v>
      </c>
      <c r="D2262" s="125" t="str">
        <f>VLOOKUP(C2262,Locations!$G$4:$H$222,2,false)</f>
        <v>00212 Idyll of Panaceance</v>
      </c>
      <c r="E2262" s="125"/>
      <c r="F2262" s="38" t="s">
        <v>24</v>
      </c>
    </row>
    <row r="2263">
      <c r="A2263" s="38" t="s">
        <v>543</v>
      </c>
      <c r="B2263" s="25" t="s">
        <v>600</v>
      </c>
      <c r="C2263" s="39" t="s">
        <v>1402</v>
      </c>
      <c r="D2263" s="125" t="str">
        <f>VLOOKUP(C2263,Locations!$G$4:$H$222,2,false)</f>
        <v>00212 Idyll of Panaceance</v>
      </c>
      <c r="E2263" s="125"/>
      <c r="F2263" s="38" t="s">
        <v>24</v>
      </c>
    </row>
    <row r="2264">
      <c r="A2264" s="38" t="s">
        <v>852</v>
      </c>
      <c r="B2264" s="25" t="s">
        <v>600</v>
      </c>
      <c r="C2264" s="39" t="s">
        <v>1402</v>
      </c>
      <c r="D2264" s="125" t="str">
        <f>VLOOKUP(C2264,Locations!$G$4:$H$222,2,false)</f>
        <v>00212 Idyll of Panaceance</v>
      </c>
      <c r="E2264" s="125"/>
      <c r="F2264" s="38" t="s">
        <v>24</v>
      </c>
    </row>
    <row r="2265">
      <c r="A2265" s="38" t="s">
        <v>940</v>
      </c>
      <c r="B2265" s="25" t="s">
        <v>938</v>
      </c>
      <c r="C2265" s="39" t="s">
        <v>1402</v>
      </c>
      <c r="D2265" s="125" t="str">
        <f>VLOOKUP(C2265,Locations!$G$4:$H$222,2,false)</f>
        <v>00212 Idyll of Panaceance</v>
      </c>
      <c r="E2265" s="125"/>
      <c r="F2265" s="38" t="s">
        <v>24</v>
      </c>
    </row>
    <row r="2266">
      <c r="A2266" s="38" t="s">
        <v>1216</v>
      </c>
      <c r="B2266" s="25" t="s">
        <v>938</v>
      </c>
      <c r="C2266" s="39" t="s">
        <v>1402</v>
      </c>
      <c r="D2266" s="125" t="str">
        <f>VLOOKUP(C2266,Locations!$G$4:$H$222,2,false)</f>
        <v>00212 Idyll of Panaceance</v>
      </c>
      <c r="E2266" s="125"/>
      <c r="F2266" s="38" t="s">
        <v>24</v>
      </c>
    </row>
    <row r="2267">
      <c r="A2267" s="38" t="s">
        <v>915</v>
      </c>
      <c r="B2267" s="25" t="s">
        <v>938</v>
      </c>
      <c r="C2267" s="39" t="s">
        <v>1402</v>
      </c>
      <c r="D2267" s="125" t="str">
        <f>VLOOKUP(C2267,Locations!$G$4:$H$222,2,false)</f>
        <v>00212 Idyll of Panaceance</v>
      </c>
      <c r="E2267" s="125"/>
      <c r="F2267" s="38" t="s">
        <v>24</v>
      </c>
    </row>
    <row r="2268">
      <c r="A2268" s="38" t="s">
        <v>948</v>
      </c>
      <c r="B2268" s="25" t="s">
        <v>938</v>
      </c>
      <c r="C2268" s="39" t="s">
        <v>1402</v>
      </c>
      <c r="D2268" s="125" t="str">
        <f>VLOOKUP(C2268,Locations!$G$4:$H$222,2,false)</f>
        <v>00212 Idyll of Panaceance</v>
      </c>
      <c r="E2268" s="125"/>
      <c r="F2268" s="38" t="s">
        <v>24</v>
      </c>
    </row>
    <row r="2269">
      <c r="A2269" s="38" t="s">
        <v>900</v>
      </c>
      <c r="B2269" s="38" t="s">
        <v>165</v>
      </c>
      <c r="C2269" s="39" t="s">
        <v>1412</v>
      </c>
      <c r="D2269" s="125" t="str">
        <f>VLOOKUP(C2269,Locations!$G$4:$H$222,2,false)</f>
        <v>00215 Mirage Tower?</v>
      </c>
      <c r="E2269" s="125"/>
      <c r="F2269" s="38" t="s">
        <v>24</v>
      </c>
    </row>
    <row r="2270">
      <c r="A2270" s="38" t="s">
        <v>704</v>
      </c>
      <c r="B2270" s="38" t="s">
        <v>165</v>
      </c>
      <c r="C2270" s="39" t="s">
        <v>1412</v>
      </c>
      <c r="D2270" s="125" t="str">
        <f>VLOOKUP(C2270,Locations!$G$4:$H$222,2,false)</f>
        <v>00215 Mirage Tower?</v>
      </c>
      <c r="E2270" s="125"/>
      <c r="F2270" s="38" t="s">
        <v>24</v>
      </c>
    </row>
    <row r="2271">
      <c r="A2271" s="38" t="s">
        <v>1062</v>
      </c>
      <c r="B2271" s="38" t="s">
        <v>165</v>
      </c>
      <c r="C2271" s="39" t="s">
        <v>1412</v>
      </c>
      <c r="D2271" s="125" t="str">
        <f>VLOOKUP(C2271,Locations!$G$4:$H$222,2,false)</f>
        <v>00215 Mirage Tower?</v>
      </c>
      <c r="E2271" s="125"/>
      <c r="F2271" s="38" t="s">
        <v>24</v>
      </c>
    </row>
    <row r="2272">
      <c r="A2272" s="38" t="s">
        <v>857</v>
      </c>
      <c r="B2272" s="38" t="s">
        <v>165</v>
      </c>
      <c r="C2272" s="39" t="s">
        <v>1412</v>
      </c>
      <c r="D2272" s="125" t="str">
        <f>VLOOKUP(C2272,Locations!$G$4:$H$222,2,false)</f>
        <v>00215 Mirage Tower?</v>
      </c>
      <c r="E2272" s="125"/>
      <c r="F2272" s="38" t="s">
        <v>24</v>
      </c>
    </row>
    <row r="2273">
      <c r="A2273" s="38" t="s">
        <v>701</v>
      </c>
      <c r="B2273" s="38" t="s">
        <v>165</v>
      </c>
      <c r="C2273" s="39" t="s">
        <v>1412</v>
      </c>
      <c r="D2273" s="125" t="str">
        <f>VLOOKUP(C2273,Locations!$G$4:$H$222,2,false)</f>
        <v>00215 Mirage Tower?</v>
      </c>
      <c r="E2273" s="125"/>
      <c r="F2273" s="38" t="s">
        <v>24</v>
      </c>
    </row>
    <row r="2274">
      <c r="A2274" s="38" t="s">
        <v>763</v>
      </c>
      <c r="B2274" s="38" t="s">
        <v>165</v>
      </c>
      <c r="C2274" s="39" t="s">
        <v>1412</v>
      </c>
      <c r="D2274" s="125" t="str">
        <f>VLOOKUP(C2274,Locations!$G$4:$H$222,2,false)</f>
        <v>00215 Mirage Tower?</v>
      </c>
      <c r="E2274" s="125"/>
      <c r="F2274" s="38" t="s">
        <v>24</v>
      </c>
    </row>
    <row r="2275">
      <c r="A2275" s="38" t="s">
        <v>1004</v>
      </c>
      <c r="B2275" s="38" t="s">
        <v>165</v>
      </c>
      <c r="C2275" s="39" t="s">
        <v>1412</v>
      </c>
      <c r="D2275" s="125" t="str">
        <f>VLOOKUP(C2275,Locations!$G$4:$H$222,2,false)</f>
        <v>00215 Mirage Tower?</v>
      </c>
      <c r="E2275" s="125"/>
      <c r="F2275" s="38" t="s">
        <v>24</v>
      </c>
    </row>
    <row r="2276">
      <c r="A2276" s="38" t="s">
        <v>1069</v>
      </c>
      <c r="B2276" s="38" t="s">
        <v>165</v>
      </c>
      <c r="C2276" s="39" t="s">
        <v>1412</v>
      </c>
      <c r="D2276" s="125" t="str">
        <f>VLOOKUP(C2276,Locations!$G$4:$H$222,2,false)</f>
        <v>00215 Mirage Tower?</v>
      </c>
      <c r="E2276" s="125"/>
      <c r="F2276" s="38" t="s">
        <v>24</v>
      </c>
    </row>
    <row r="2277">
      <c r="A2277" s="38" t="s">
        <v>1202</v>
      </c>
      <c r="B2277" s="38" t="s">
        <v>165</v>
      </c>
      <c r="C2277" s="39" t="s">
        <v>1412</v>
      </c>
      <c r="D2277" s="125" t="str">
        <f>VLOOKUP(C2277,Locations!$G$4:$H$222,2,false)</f>
        <v>00215 Mirage Tower?</v>
      </c>
      <c r="E2277" s="125"/>
      <c r="F2277" s="38" t="s">
        <v>24</v>
      </c>
    </row>
    <row r="2278">
      <c r="A2278" s="38" t="s">
        <v>1363</v>
      </c>
      <c r="B2278" s="38" t="s">
        <v>165</v>
      </c>
      <c r="C2278" s="39" t="s">
        <v>1412</v>
      </c>
      <c r="D2278" s="125" t="str">
        <f>VLOOKUP(C2278,Locations!$G$4:$H$222,2,false)</f>
        <v>00215 Mirage Tower?</v>
      </c>
      <c r="E2278" s="125"/>
      <c r="F2278" s="38" t="s">
        <v>24</v>
      </c>
    </row>
    <row r="2279">
      <c r="A2279" s="38" t="s">
        <v>853</v>
      </c>
      <c r="B2279" s="38" t="s">
        <v>165</v>
      </c>
      <c r="C2279" s="39" t="s">
        <v>1412</v>
      </c>
      <c r="D2279" s="125" t="str">
        <f>VLOOKUP(C2279,Locations!$G$4:$H$222,2,false)</f>
        <v>00215 Mirage Tower?</v>
      </c>
      <c r="E2279" s="125"/>
      <c r="F2279" s="38" t="s">
        <v>24</v>
      </c>
    </row>
    <row r="2280">
      <c r="A2280" s="38" t="s">
        <v>355</v>
      </c>
      <c r="B2280" s="38" t="s">
        <v>165</v>
      </c>
      <c r="C2280" s="39" t="s">
        <v>1412</v>
      </c>
      <c r="D2280" s="125" t="str">
        <f>VLOOKUP(C2280,Locations!$G$4:$H$222,2,false)</f>
        <v>00215 Mirage Tower?</v>
      </c>
      <c r="E2280" s="125"/>
      <c r="F2280" s="38" t="s">
        <v>24</v>
      </c>
    </row>
    <row r="2281">
      <c r="A2281" s="38" t="s">
        <v>866</v>
      </c>
      <c r="B2281" s="38" t="s">
        <v>165</v>
      </c>
      <c r="C2281" s="39" t="s">
        <v>1412</v>
      </c>
      <c r="D2281" s="125" t="str">
        <f>VLOOKUP(C2281,Locations!$G$4:$H$222,2,false)</f>
        <v>00215 Mirage Tower?</v>
      </c>
      <c r="E2281" s="125"/>
      <c r="F2281" s="38" t="s">
        <v>24</v>
      </c>
    </row>
    <row r="2282">
      <c r="A2282" s="38" t="s">
        <v>989</v>
      </c>
      <c r="B2282" s="38" t="s">
        <v>165</v>
      </c>
      <c r="C2282" s="39" t="s">
        <v>1412</v>
      </c>
      <c r="D2282" s="125" t="str">
        <f>VLOOKUP(C2282,Locations!$G$4:$H$222,2,false)</f>
        <v>00215 Mirage Tower?</v>
      </c>
      <c r="E2282" s="125"/>
      <c r="F2282" s="38" t="s">
        <v>24</v>
      </c>
    </row>
    <row r="2283">
      <c r="A2283" s="38" t="s">
        <v>1336</v>
      </c>
      <c r="B2283" s="38" t="s">
        <v>165</v>
      </c>
      <c r="C2283" s="39" t="s">
        <v>1412</v>
      </c>
      <c r="D2283" s="125" t="str">
        <f>VLOOKUP(C2283,Locations!$G$4:$H$222,2,false)</f>
        <v>00215 Mirage Tower?</v>
      </c>
      <c r="E2283" s="125"/>
      <c r="F2283" s="38" t="s">
        <v>24</v>
      </c>
    </row>
    <row r="2284">
      <c r="A2284" s="38" t="s">
        <v>1216</v>
      </c>
      <c r="B2284" s="38" t="s">
        <v>165</v>
      </c>
      <c r="C2284" s="39" t="s">
        <v>1412</v>
      </c>
      <c r="D2284" s="125" t="str">
        <f>VLOOKUP(C2284,Locations!$G$4:$H$222,2,false)</f>
        <v>00215 Mirage Tower?</v>
      </c>
      <c r="E2284" s="125"/>
      <c r="F2284" s="38" t="s">
        <v>24</v>
      </c>
    </row>
    <row r="2285">
      <c r="A2285" s="38" t="s">
        <v>756</v>
      </c>
      <c r="B2285" s="38" t="s">
        <v>165</v>
      </c>
      <c r="C2285" s="39" t="s">
        <v>1412</v>
      </c>
      <c r="D2285" s="125" t="str">
        <f>VLOOKUP(C2285,Locations!$G$4:$H$222,2,false)</f>
        <v>00215 Mirage Tower?</v>
      </c>
      <c r="E2285" s="125"/>
      <c r="F2285" s="38" t="s">
        <v>24</v>
      </c>
    </row>
    <row r="2286">
      <c r="A2286" s="38" t="s">
        <v>756</v>
      </c>
      <c r="B2286" s="38" t="s">
        <v>44</v>
      </c>
      <c r="C2286" s="39" t="s">
        <v>1412</v>
      </c>
      <c r="D2286" s="125" t="str">
        <f>VLOOKUP(C2286,Locations!$G$4:$H$222,2,false)</f>
        <v>00215 Mirage Tower?</v>
      </c>
      <c r="E2286" s="125"/>
      <c r="F2286" s="38" t="s">
        <v>24</v>
      </c>
    </row>
    <row r="2287">
      <c r="A2287" s="38" t="s">
        <v>1216</v>
      </c>
      <c r="B2287" s="38" t="s">
        <v>44</v>
      </c>
      <c r="C2287" s="39" t="s">
        <v>1412</v>
      </c>
      <c r="D2287" s="125" t="str">
        <f>VLOOKUP(C2287,Locations!$G$4:$H$222,2,false)</f>
        <v>00215 Mirage Tower?</v>
      </c>
      <c r="E2287" s="125"/>
      <c r="F2287" s="38" t="s">
        <v>24</v>
      </c>
    </row>
    <row r="2288">
      <c r="A2288" s="38" t="s">
        <v>1363</v>
      </c>
      <c r="B2288" s="38" t="s">
        <v>44</v>
      </c>
      <c r="C2288" s="39" t="s">
        <v>1412</v>
      </c>
      <c r="D2288" s="125" t="str">
        <f>VLOOKUP(C2288,Locations!$G$4:$H$222,2,false)</f>
        <v>00215 Mirage Tower?</v>
      </c>
      <c r="E2288" s="125"/>
      <c r="F2288" s="38" t="s">
        <v>24</v>
      </c>
    </row>
    <row r="2289">
      <c r="A2289" s="38" t="s">
        <v>853</v>
      </c>
      <c r="B2289" s="38" t="s">
        <v>44</v>
      </c>
      <c r="C2289" s="39" t="s">
        <v>1412</v>
      </c>
      <c r="D2289" s="125" t="str">
        <f>VLOOKUP(C2289,Locations!$G$4:$H$222,2,false)</f>
        <v>00215 Mirage Tower?</v>
      </c>
      <c r="E2289" s="125"/>
      <c r="F2289" s="38" t="s">
        <v>24</v>
      </c>
    </row>
    <row r="2290">
      <c r="A2290" s="38" t="s">
        <v>966</v>
      </c>
      <c r="B2290" s="38" t="s">
        <v>44</v>
      </c>
      <c r="C2290" s="39" t="s">
        <v>1412</v>
      </c>
      <c r="D2290" s="125" t="str">
        <f>VLOOKUP(C2290,Locations!$G$4:$H$222,2,false)</f>
        <v>00215 Mirage Tower?</v>
      </c>
      <c r="E2290" s="125"/>
      <c r="F2290" s="38" t="s">
        <v>24</v>
      </c>
    </row>
    <row r="2291">
      <c r="A2291" s="38" t="s">
        <v>917</v>
      </c>
      <c r="B2291" s="25" t="s">
        <v>158</v>
      </c>
      <c r="C2291" s="39" t="s">
        <v>1412</v>
      </c>
      <c r="D2291" s="125" t="str">
        <f>VLOOKUP(C2291,Locations!$G$4:$H$222,2,false)</f>
        <v>00215 Mirage Tower?</v>
      </c>
      <c r="E2291" s="125"/>
      <c r="F2291" s="38" t="s">
        <v>24</v>
      </c>
    </row>
    <row r="2292">
      <c r="A2292" s="38" t="s">
        <v>1146</v>
      </c>
      <c r="B2292" s="25" t="s">
        <v>158</v>
      </c>
      <c r="C2292" s="39" t="s">
        <v>1412</v>
      </c>
      <c r="D2292" s="125" t="str">
        <f>VLOOKUP(C2292,Locations!$G$4:$H$222,2,false)</f>
        <v>00215 Mirage Tower?</v>
      </c>
      <c r="E2292" s="125"/>
      <c r="F2292" s="38" t="s">
        <v>24</v>
      </c>
    </row>
    <row r="2293">
      <c r="A2293" s="38" t="s">
        <v>758</v>
      </c>
      <c r="B2293" s="25" t="s">
        <v>600</v>
      </c>
      <c r="C2293" s="39" t="s">
        <v>1412</v>
      </c>
      <c r="D2293" s="125" t="str">
        <f>VLOOKUP(C2293,Locations!$G$4:$H$222,2,false)</f>
        <v>00215 Mirage Tower?</v>
      </c>
      <c r="E2293" s="125"/>
      <c r="F2293" s="38" t="s">
        <v>24</v>
      </c>
    </row>
    <row r="2294">
      <c r="A2294" s="38" t="s">
        <v>1363</v>
      </c>
      <c r="B2294" s="25" t="s">
        <v>600</v>
      </c>
      <c r="C2294" s="39" t="s">
        <v>1412</v>
      </c>
      <c r="D2294" s="125" t="str">
        <f>VLOOKUP(C2294,Locations!$G$4:$H$222,2,false)</f>
        <v>00215 Mirage Tower?</v>
      </c>
      <c r="E2294" s="125"/>
      <c r="F2294" s="38" t="s">
        <v>24</v>
      </c>
    </row>
    <row r="2295">
      <c r="A2295" s="38" t="s">
        <v>1041</v>
      </c>
      <c r="B2295" s="25" t="s">
        <v>600</v>
      </c>
      <c r="C2295" s="39" t="s">
        <v>1412</v>
      </c>
      <c r="D2295" s="125" t="str">
        <f>VLOOKUP(C2295,Locations!$G$4:$H$222,2,false)</f>
        <v>00215 Mirage Tower?</v>
      </c>
      <c r="E2295" s="125"/>
      <c r="F2295" s="38" t="s">
        <v>24</v>
      </c>
    </row>
    <row r="2296">
      <c r="A2296" s="38" t="s">
        <v>1144</v>
      </c>
      <c r="B2296" s="25" t="s">
        <v>938</v>
      </c>
      <c r="C2296" s="39" t="s">
        <v>1412</v>
      </c>
      <c r="D2296" s="125" t="str">
        <f>VLOOKUP(C2296,Locations!$G$4:$H$222,2,false)</f>
        <v>00215 Mirage Tower?</v>
      </c>
      <c r="E2296" s="125"/>
      <c r="F2296" s="38" t="s">
        <v>24</v>
      </c>
    </row>
    <row r="2297">
      <c r="A2297" s="38" t="s">
        <v>1216</v>
      </c>
      <c r="B2297" s="25" t="s">
        <v>938</v>
      </c>
      <c r="C2297" s="39" t="s">
        <v>1412</v>
      </c>
      <c r="D2297" s="125" t="str">
        <f>VLOOKUP(C2297,Locations!$G$4:$H$222,2,false)</f>
        <v>00215 Mirage Tower?</v>
      </c>
      <c r="E2297" s="125"/>
      <c r="F2297" s="38" t="s">
        <v>24</v>
      </c>
    </row>
    <row r="2298">
      <c r="A2298" s="38" t="s">
        <v>915</v>
      </c>
      <c r="B2298" s="25" t="s">
        <v>938</v>
      </c>
      <c r="C2298" s="39" t="s">
        <v>1412</v>
      </c>
      <c r="D2298" s="125" t="str">
        <f>VLOOKUP(C2298,Locations!$G$4:$H$222,2,false)</f>
        <v>00215 Mirage Tower?</v>
      </c>
      <c r="E2298" s="125"/>
      <c r="F2298" s="38" t="s">
        <v>24</v>
      </c>
    </row>
    <row r="2299">
      <c r="A2299" s="38" t="s">
        <v>948</v>
      </c>
      <c r="B2299" s="25" t="s">
        <v>938</v>
      </c>
      <c r="C2299" s="39" t="s">
        <v>1412</v>
      </c>
      <c r="D2299" s="125" t="str">
        <f>VLOOKUP(C2299,Locations!$G$4:$H$222,2,false)</f>
        <v>00215 Mirage Tower?</v>
      </c>
      <c r="E2299" s="125"/>
      <c r="F2299" s="38" t="s">
        <v>24</v>
      </c>
    </row>
    <row r="2300">
      <c r="A2300" s="38" t="s">
        <v>1372</v>
      </c>
      <c r="B2300" s="25" t="s">
        <v>938</v>
      </c>
      <c r="C2300" s="39" t="s">
        <v>1412</v>
      </c>
      <c r="D2300" s="125" t="str">
        <f>VLOOKUP(C2300,Locations!$G$4:$H$222,2,false)</f>
        <v>00215 Mirage Tower?</v>
      </c>
      <c r="E2300" s="125"/>
      <c r="F2300" s="38" t="s">
        <v>24</v>
      </c>
    </row>
    <row r="2301">
      <c r="A2301" s="38" t="s">
        <v>1020</v>
      </c>
      <c r="B2301" s="38" t="s">
        <v>96</v>
      </c>
      <c r="C2301" s="25" t="s">
        <v>2136</v>
      </c>
      <c r="D2301" s="125" t="str">
        <f>VLOOKUP(C2301,Locations!$G$4:$H$222,2,false)</f>
        <v>00216 New World 8</v>
      </c>
      <c r="E2301" s="125"/>
      <c r="F2301" s="38" t="s">
        <v>24</v>
      </c>
    </row>
    <row r="2302">
      <c r="A2302" s="38" t="s">
        <v>1474</v>
      </c>
      <c r="B2302" s="38" t="s">
        <v>96</v>
      </c>
      <c r="C2302" s="25" t="s">
        <v>2136</v>
      </c>
      <c r="D2302" s="125" t="str">
        <f>VLOOKUP(C2302,Locations!$G$4:$H$222,2,false)</f>
        <v>00216 New World 8</v>
      </c>
      <c r="E2302" s="125"/>
      <c r="F2302" s="38" t="s">
        <v>24</v>
      </c>
    </row>
    <row r="2303">
      <c r="A2303" s="38" t="s">
        <v>741</v>
      </c>
      <c r="B2303" s="38" t="s">
        <v>96</v>
      </c>
      <c r="C2303" s="25" t="s">
        <v>2136</v>
      </c>
      <c r="D2303" s="125" t="str">
        <f>VLOOKUP(C2303,Locations!$G$4:$H$222,2,false)</f>
        <v>00216 New World 8</v>
      </c>
      <c r="E2303" s="125"/>
      <c r="F2303" s="38" t="s">
        <v>24</v>
      </c>
    </row>
    <row r="2304">
      <c r="A2304" s="38" t="s">
        <v>1115</v>
      </c>
      <c r="B2304" s="38" t="s">
        <v>96</v>
      </c>
      <c r="C2304" s="25" t="s">
        <v>2136</v>
      </c>
      <c r="D2304" s="125" t="str">
        <f>VLOOKUP(C2304,Locations!$G$4:$H$222,2,false)</f>
        <v>00216 New World 8</v>
      </c>
      <c r="E2304" s="125"/>
      <c r="F2304" s="38" t="s">
        <v>24</v>
      </c>
    </row>
    <row r="2305">
      <c r="A2305" s="38" t="s">
        <v>996</v>
      </c>
      <c r="B2305" s="38" t="s">
        <v>96</v>
      </c>
      <c r="C2305" s="25" t="s">
        <v>2136</v>
      </c>
      <c r="D2305" s="125" t="str">
        <f>VLOOKUP(C2305,Locations!$G$4:$H$222,2,false)</f>
        <v>00216 New World 8</v>
      </c>
      <c r="E2305" s="125"/>
      <c r="F2305" s="38" t="s">
        <v>24</v>
      </c>
    </row>
    <row r="2306">
      <c r="A2306" s="38" t="s">
        <v>1098</v>
      </c>
      <c r="B2306" s="38" t="s">
        <v>96</v>
      </c>
      <c r="C2306" s="25" t="s">
        <v>2136</v>
      </c>
      <c r="D2306" s="125" t="str">
        <f>VLOOKUP(C2306,Locations!$G$4:$H$222,2,false)</f>
        <v>00216 New World 8</v>
      </c>
      <c r="E2306" s="125"/>
      <c r="F2306" s="38" t="s">
        <v>24</v>
      </c>
    </row>
    <row r="2307">
      <c r="A2307" s="38" t="s">
        <v>919</v>
      </c>
      <c r="B2307" s="38" t="s">
        <v>44</v>
      </c>
      <c r="C2307" s="25" t="s">
        <v>2136</v>
      </c>
      <c r="D2307" s="125" t="str">
        <f>VLOOKUP(C2307,Locations!$G$4:$H$222,2,false)</f>
        <v>00216 New World 8</v>
      </c>
      <c r="E2307" s="125"/>
      <c r="F2307" s="38" t="s">
        <v>24</v>
      </c>
    </row>
    <row r="2308">
      <c r="A2308" s="38" t="s">
        <v>1059</v>
      </c>
      <c r="B2308" s="38" t="s">
        <v>44</v>
      </c>
      <c r="C2308" s="25" t="s">
        <v>2136</v>
      </c>
      <c r="D2308" s="125" t="str">
        <f>VLOOKUP(C2308,Locations!$G$4:$H$222,2,false)</f>
        <v>00216 New World 8</v>
      </c>
      <c r="E2308" s="125"/>
      <c r="F2308" s="38" t="s">
        <v>24</v>
      </c>
    </row>
    <row r="2309">
      <c r="A2309" s="38" t="s">
        <v>1200</v>
      </c>
      <c r="B2309" s="38" t="s">
        <v>44</v>
      </c>
      <c r="C2309" s="25" t="s">
        <v>2136</v>
      </c>
      <c r="D2309" s="125" t="str">
        <f>VLOOKUP(C2309,Locations!$G$4:$H$222,2,false)</f>
        <v>00216 New World 8</v>
      </c>
      <c r="E2309" s="125"/>
      <c r="F2309" s="38" t="s">
        <v>24</v>
      </c>
    </row>
    <row r="2310">
      <c r="A2310" s="38" t="s">
        <v>577</v>
      </c>
      <c r="B2310" s="25" t="s">
        <v>158</v>
      </c>
      <c r="C2310" s="25" t="s">
        <v>2136</v>
      </c>
      <c r="D2310" s="125" t="str">
        <f>VLOOKUP(C2310,Locations!$G$4:$H$222,2,false)</f>
        <v>00216 New World 8</v>
      </c>
      <c r="E2310" s="125"/>
      <c r="F2310" s="38" t="s">
        <v>24</v>
      </c>
    </row>
    <row r="2311">
      <c r="A2311" s="38" t="s">
        <v>579</v>
      </c>
      <c r="B2311" s="25" t="s">
        <v>158</v>
      </c>
      <c r="C2311" s="25" t="s">
        <v>2136</v>
      </c>
      <c r="D2311" s="125" t="str">
        <f>VLOOKUP(C2311,Locations!$G$4:$H$222,2,false)</f>
        <v>00216 New World 8</v>
      </c>
      <c r="E2311" s="125"/>
      <c r="F2311" s="38" t="s">
        <v>24</v>
      </c>
    </row>
    <row r="2312">
      <c r="A2312" s="38" t="s">
        <v>646</v>
      </c>
      <c r="B2312" s="25" t="s">
        <v>600</v>
      </c>
      <c r="C2312" s="25" t="s">
        <v>2136</v>
      </c>
      <c r="D2312" s="125" t="str">
        <f>VLOOKUP(C2312,Locations!$G$4:$H$222,2,false)</f>
        <v>00216 New World 8</v>
      </c>
      <c r="E2312" s="125"/>
      <c r="F2312" s="38" t="s">
        <v>24</v>
      </c>
    </row>
    <row r="2313">
      <c r="A2313" s="38" t="s">
        <v>919</v>
      </c>
      <c r="B2313" s="25" t="s">
        <v>938</v>
      </c>
      <c r="C2313" s="25" t="s">
        <v>2136</v>
      </c>
      <c r="D2313" s="125" t="str">
        <f>VLOOKUP(C2313,Locations!$G$4:$H$222,2,false)</f>
        <v>00216 New World 8</v>
      </c>
      <c r="E2313" s="125"/>
      <c r="F2313" s="38" t="s">
        <v>24</v>
      </c>
    </row>
    <row r="2314">
      <c r="A2314" s="38" t="s">
        <v>646</v>
      </c>
      <c r="B2314" s="25" t="s">
        <v>938</v>
      </c>
      <c r="C2314" s="25" t="s">
        <v>2136</v>
      </c>
      <c r="D2314" s="125" t="str">
        <f>VLOOKUP(C2314,Locations!$G$4:$H$222,2,false)</f>
        <v>00216 New World 8</v>
      </c>
      <c r="E2314" s="125"/>
      <c r="F2314" s="38" t="s">
        <v>24</v>
      </c>
    </row>
    <row r="2315">
      <c r="A2315" s="38" t="s">
        <v>358</v>
      </c>
      <c r="B2315" s="38" t="s">
        <v>96</v>
      </c>
      <c r="C2315" s="25" t="s">
        <v>2139</v>
      </c>
      <c r="D2315" s="125" t="str">
        <f>VLOOKUP(C2315,Locations!$G$4:$H$222,2,false)</f>
        <v>00217 New World 9</v>
      </c>
      <c r="E2315" s="125"/>
      <c r="F2315" s="38" t="s">
        <v>24</v>
      </c>
    </row>
    <row r="2316">
      <c r="A2316" s="38" t="s">
        <v>341</v>
      </c>
      <c r="B2316" s="38" t="s">
        <v>96</v>
      </c>
      <c r="C2316" s="25" t="s">
        <v>2139</v>
      </c>
      <c r="D2316" s="125" t="str">
        <f>VLOOKUP(C2316,Locations!$G$4:$H$222,2,false)</f>
        <v>00217 New World 9</v>
      </c>
      <c r="E2316" s="125"/>
      <c r="F2316" s="38" t="s">
        <v>24</v>
      </c>
    </row>
    <row r="2317">
      <c r="A2317" s="38" t="s">
        <v>508</v>
      </c>
      <c r="B2317" s="38" t="s">
        <v>96</v>
      </c>
      <c r="C2317" s="25" t="s">
        <v>2139</v>
      </c>
      <c r="D2317" s="125" t="str">
        <f>VLOOKUP(C2317,Locations!$G$4:$H$222,2,false)</f>
        <v>00217 New World 9</v>
      </c>
      <c r="E2317" s="125"/>
      <c r="F2317" s="38" t="s">
        <v>24</v>
      </c>
    </row>
    <row r="2318">
      <c r="A2318" s="38" t="s">
        <v>1445</v>
      </c>
      <c r="B2318" s="38" t="s">
        <v>96</v>
      </c>
      <c r="C2318" s="25" t="s">
        <v>2139</v>
      </c>
      <c r="D2318" s="125" t="str">
        <f>VLOOKUP(C2318,Locations!$G$4:$H$222,2,false)</f>
        <v>00217 New World 9</v>
      </c>
      <c r="E2318" s="125"/>
      <c r="F2318" s="38" t="s">
        <v>24</v>
      </c>
    </row>
    <row r="2319">
      <c r="A2319" s="38" t="s">
        <v>871</v>
      </c>
      <c r="B2319" s="38" t="s">
        <v>96</v>
      </c>
      <c r="C2319" s="25" t="s">
        <v>2139</v>
      </c>
      <c r="D2319" s="125" t="str">
        <f>VLOOKUP(C2319,Locations!$G$4:$H$222,2,false)</f>
        <v>00217 New World 9</v>
      </c>
      <c r="E2319" s="125"/>
      <c r="F2319" s="38" t="s">
        <v>24</v>
      </c>
    </row>
    <row r="2320">
      <c r="A2320" s="38" t="s">
        <v>1340</v>
      </c>
      <c r="B2320" s="38" t="s">
        <v>96</v>
      </c>
      <c r="C2320" s="25" t="s">
        <v>2139</v>
      </c>
      <c r="D2320" s="125" t="str">
        <f>VLOOKUP(C2320,Locations!$G$4:$H$222,2,false)</f>
        <v>00217 New World 9</v>
      </c>
      <c r="E2320" s="125"/>
      <c r="F2320" s="38" t="s">
        <v>24</v>
      </c>
    </row>
    <row r="2321">
      <c r="A2321" s="38" t="s">
        <v>1196</v>
      </c>
      <c r="B2321" s="38" t="s">
        <v>96</v>
      </c>
      <c r="C2321" s="25" t="s">
        <v>2139</v>
      </c>
      <c r="D2321" s="125" t="str">
        <f>VLOOKUP(C2321,Locations!$G$4:$H$222,2,false)</f>
        <v>00217 New World 9</v>
      </c>
      <c r="E2321" s="125"/>
      <c r="F2321" s="38" t="s">
        <v>24</v>
      </c>
    </row>
    <row r="2322">
      <c r="A2322" s="38" t="s">
        <v>561</v>
      </c>
      <c r="B2322" s="38" t="s">
        <v>96</v>
      </c>
      <c r="C2322" s="25" t="s">
        <v>2139</v>
      </c>
      <c r="D2322" s="125" t="str">
        <f>VLOOKUP(C2322,Locations!$G$4:$H$222,2,false)</f>
        <v>00217 New World 9</v>
      </c>
      <c r="E2322" s="125"/>
      <c r="F2322" s="38" t="s">
        <v>24</v>
      </c>
    </row>
    <row r="2323">
      <c r="A2323" s="38" t="s">
        <v>1446</v>
      </c>
      <c r="B2323" s="38" t="s">
        <v>96</v>
      </c>
      <c r="C2323" s="25" t="s">
        <v>2139</v>
      </c>
      <c r="D2323" s="125" t="str">
        <f>VLOOKUP(C2323,Locations!$G$4:$H$222,2,false)</f>
        <v>00217 New World 9</v>
      </c>
      <c r="E2323" s="125"/>
      <c r="F2323" s="38" t="s">
        <v>24</v>
      </c>
    </row>
    <row r="2324">
      <c r="A2324" s="38" t="s">
        <v>852</v>
      </c>
      <c r="B2324" s="38" t="s">
        <v>96</v>
      </c>
      <c r="C2324" s="25" t="s">
        <v>2139</v>
      </c>
      <c r="D2324" s="125" t="str">
        <f>VLOOKUP(C2324,Locations!$G$4:$H$222,2,false)</f>
        <v>00217 New World 9</v>
      </c>
      <c r="E2324" s="125"/>
      <c r="F2324" s="38" t="s">
        <v>24</v>
      </c>
    </row>
    <row r="2325">
      <c r="A2325" s="38" t="s">
        <v>987</v>
      </c>
      <c r="B2325" s="38" t="s">
        <v>96</v>
      </c>
      <c r="C2325" s="39" t="s">
        <v>1417</v>
      </c>
      <c r="D2325" s="125" t="str">
        <f>VLOOKUP(C2325,Locations!$G$4:$H$222,2,false)</f>
        <v>00218 Rhodochrine Tree</v>
      </c>
      <c r="E2325" s="125"/>
      <c r="F2325" s="38" t="s">
        <v>24</v>
      </c>
    </row>
    <row r="2326">
      <c r="A2326" s="38" t="s">
        <v>1115</v>
      </c>
      <c r="B2326" s="38" t="s">
        <v>96</v>
      </c>
      <c r="C2326" s="39" t="s">
        <v>1417</v>
      </c>
      <c r="D2326" s="125" t="str">
        <f>VLOOKUP(C2326,Locations!$G$4:$H$222,2,false)</f>
        <v>00218 Rhodochrine Tree</v>
      </c>
      <c r="E2326" s="125"/>
      <c r="F2326" s="38" t="s">
        <v>24</v>
      </c>
    </row>
    <row r="2327">
      <c r="A2327" s="38" t="s">
        <v>1001</v>
      </c>
      <c r="B2327" s="38" t="s">
        <v>96</v>
      </c>
      <c r="C2327" s="39" t="s">
        <v>1417</v>
      </c>
      <c r="D2327" s="125" t="str">
        <f>VLOOKUP(C2327,Locations!$G$4:$H$222,2,false)</f>
        <v>00218 Rhodochrine Tree</v>
      </c>
      <c r="E2327" s="125"/>
      <c r="F2327" s="38" t="s">
        <v>24</v>
      </c>
    </row>
    <row r="2328">
      <c r="A2328" s="38" t="s">
        <v>1303</v>
      </c>
      <c r="B2328" s="38" t="s">
        <v>96</v>
      </c>
      <c r="C2328" s="39" t="s">
        <v>1417</v>
      </c>
      <c r="D2328" s="125" t="str">
        <f>VLOOKUP(C2328,Locations!$G$4:$H$222,2,false)</f>
        <v>00218 Rhodochrine Tree</v>
      </c>
      <c r="E2328" s="125"/>
      <c r="F2328" s="38" t="s">
        <v>24</v>
      </c>
    </row>
    <row r="2329">
      <c r="A2329" s="38" t="s">
        <v>996</v>
      </c>
      <c r="B2329" s="38" t="s">
        <v>96</v>
      </c>
      <c r="C2329" s="39" t="s">
        <v>1417</v>
      </c>
      <c r="D2329" s="125" t="str">
        <f>VLOOKUP(C2329,Locations!$G$4:$H$222,2,false)</f>
        <v>00218 Rhodochrine Tree</v>
      </c>
      <c r="E2329" s="125"/>
      <c r="F2329" s="38" t="s">
        <v>24</v>
      </c>
    </row>
    <row r="2330">
      <c r="A2330" s="38" t="s">
        <v>1220</v>
      </c>
      <c r="B2330" s="38" t="s">
        <v>96</v>
      </c>
      <c r="C2330" s="39" t="s">
        <v>1417</v>
      </c>
      <c r="D2330" s="125" t="str">
        <f>VLOOKUP(C2330,Locations!$G$4:$H$222,2,false)</f>
        <v>00218 Rhodochrine Tree</v>
      </c>
      <c r="E2330" s="125"/>
      <c r="F2330" s="38" t="s">
        <v>24</v>
      </c>
    </row>
    <row r="2331">
      <c r="A2331" s="38" t="s">
        <v>597</v>
      </c>
      <c r="B2331" s="38" t="s">
        <v>96</v>
      </c>
      <c r="C2331" s="39" t="s">
        <v>1417</v>
      </c>
      <c r="D2331" s="125" t="str">
        <f>VLOOKUP(C2331,Locations!$G$4:$H$222,2,false)</f>
        <v>00218 Rhodochrine Tree</v>
      </c>
      <c r="E2331" s="125"/>
      <c r="F2331" s="38" t="s">
        <v>24</v>
      </c>
    </row>
    <row r="2332">
      <c r="A2332" s="38" t="s">
        <v>476</v>
      </c>
      <c r="B2332" s="38" t="s">
        <v>96</v>
      </c>
      <c r="C2332" s="39" t="s">
        <v>1417</v>
      </c>
      <c r="D2332" s="125" t="str">
        <f>VLOOKUP(C2332,Locations!$G$4:$H$222,2,false)</f>
        <v>00218 Rhodochrine Tree</v>
      </c>
      <c r="E2332" s="125"/>
      <c r="F2332" s="38" t="s">
        <v>24</v>
      </c>
    </row>
    <row r="2333">
      <c r="A2333" s="38" t="s">
        <v>807</v>
      </c>
      <c r="B2333" s="38" t="s">
        <v>96</v>
      </c>
      <c r="C2333" s="39" t="s">
        <v>1417</v>
      </c>
      <c r="D2333" s="125" t="str">
        <f>VLOOKUP(C2333,Locations!$G$4:$H$222,2,false)</f>
        <v>00218 Rhodochrine Tree</v>
      </c>
      <c r="E2333" s="125"/>
      <c r="F2333" s="38" t="s">
        <v>24</v>
      </c>
    </row>
    <row r="2334">
      <c r="A2334" s="38" t="s">
        <v>1305</v>
      </c>
      <c r="B2334" s="38" t="s">
        <v>96</v>
      </c>
      <c r="C2334" s="39" t="s">
        <v>1417</v>
      </c>
      <c r="D2334" s="125" t="str">
        <f>VLOOKUP(C2334,Locations!$G$4:$H$222,2,false)</f>
        <v>00218 Rhodochrine Tree</v>
      </c>
      <c r="E2334" s="125"/>
      <c r="F2334" s="38" t="s">
        <v>24</v>
      </c>
    </row>
    <row r="2335">
      <c r="A2335" s="38" t="s">
        <v>1418</v>
      </c>
      <c r="B2335" s="38" t="s">
        <v>96</v>
      </c>
      <c r="C2335" s="39" t="s">
        <v>1417</v>
      </c>
      <c r="D2335" s="125" t="str">
        <f>VLOOKUP(C2335,Locations!$G$4:$H$222,2,false)</f>
        <v>00218 Rhodochrine Tree</v>
      </c>
      <c r="E2335" s="125"/>
      <c r="F2335" s="38" t="s">
        <v>24</v>
      </c>
    </row>
    <row r="2336">
      <c r="A2336" s="38" t="s">
        <v>588</v>
      </c>
      <c r="B2336" s="38" t="s">
        <v>96</v>
      </c>
      <c r="C2336" s="39" t="s">
        <v>1410</v>
      </c>
      <c r="D2336" s="125" t="str">
        <f>VLOOKUP(C2336,Locations!$G$4:$H$222,2,false)</f>
        <v>00214 Endgame</v>
      </c>
      <c r="E2336" s="125"/>
      <c r="F2336" s="38" t="s">
        <v>24</v>
      </c>
    </row>
    <row r="2337">
      <c r="A2337" s="38" t="s">
        <v>1270</v>
      </c>
      <c r="B2337" s="38" t="s">
        <v>96</v>
      </c>
      <c r="C2337" s="39" t="s">
        <v>1410</v>
      </c>
      <c r="D2337" s="125" t="str">
        <f>VLOOKUP(C2337,Locations!$G$4:$H$222,2,false)</f>
        <v>00214 Endgame</v>
      </c>
      <c r="E2337" s="125"/>
      <c r="F2337" s="38" t="s">
        <v>24</v>
      </c>
    </row>
    <row r="2338">
      <c r="A2338" s="38" t="s">
        <v>1300</v>
      </c>
      <c r="B2338" s="38" t="s">
        <v>96</v>
      </c>
      <c r="C2338" s="39" t="s">
        <v>1410</v>
      </c>
      <c r="D2338" s="125" t="str">
        <f>VLOOKUP(C2338,Locations!$G$4:$H$222,2,false)</f>
        <v>00214 Endgame</v>
      </c>
      <c r="E2338" s="125"/>
      <c r="F2338" s="38" t="s">
        <v>24</v>
      </c>
    </row>
    <row r="2339">
      <c r="A2339" s="38" t="s">
        <v>1156</v>
      </c>
      <c r="B2339" s="38" t="s">
        <v>96</v>
      </c>
      <c r="C2339" s="39" t="s">
        <v>1410</v>
      </c>
      <c r="D2339" s="125" t="str">
        <f>VLOOKUP(C2339,Locations!$G$4:$H$222,2,false)</f>
        <v>00214 Endgame</v>
      </c>
      <c r="E2339" s="125"/>
      <c r="F2339" s="38" t="s">
        <v>24</v>
      </c>
    </row>
    <row r="2340">
      <c r="A2340" s="38" t="s">
        <v>933</v>
      </c>
      <c r="B2340" s="38" t="s">
        <v>96</v>
      </c>
      <c r="C2340" s="39" t="s">
        <v>1410</v>
      </c>
      <c r="D2340" s="125" t="str">
        <f>VLOOKUP(C2340,Locations!$G$4:$H$222,2,false)</f>
        <v>00214 Endgame</v>
      </c>
      <c r="E2340" s="125"/>
      <c r="F2340" s="38" t="s">
        <v>24</v>
      </c>
    </row>
    <row r="2341">
      <c r="A2341" s="38" t="s">
        <v>787</v>
      </c>
      <c r="B2341" s="38" t="s">
        <v>96</v>
      </c>
      <c r="C2341" s="39" t="s">
        <v>1410</v>
      </c>
      <c r="D2341" s="125" t="str">
        <f>VLOOKUP(C2341,Locations!$G$4:$H$222,2,false)</f>
        <v>00214 Endgame</v>
      </c>
      <c r="E2341" s="125"/>
      <c r="F2341" s="38" t="s">
        <v>24</v>
      </c>
    </row>
    <row r="2342">
      <c r="A2342" s="38" t="s">
        <v>644</v>
      </c>
      <c r="B2342" s="38" t="s">
        <v>96</v>
      </c>
      <c r="C2342" s="39" t="s">
        <v>1410</v>
      </c>
      <c r="D2342" s="125" t="str">
        <f>VLOOKUP(C2342,Locations!$G$4:$H$222,2,false)</f>
        <v>00214 Endgame</v>
      </c>
      <c r="E2342" s="125"/>
      <c r="F2342" s="38" t="s">
        <v>24</v>
      </c>
    </row>
    <row r="2343">
      <c r="A2343" s="38" t="s">
        <v>751</v>
      </c>
      <c r="B2343" s="38" t="s">
        <v>96</v>
      </c>
      <c r="C2343" s="39" t="s">
        <v>1410</v>
      </c>
      <c r="D2343" s="125" t="str">
        <f>VLOOKUP(C2343,Locations!$G$4:$H$222,2,false)</f>
        <v>00214 Endgame</v>
      </c>
      <c r="E2343" s="125"/>
      <c r="F2343" s="38" t="s">
        <v>24</v>
      </c>
    </row>
    <row r="2344">
      <c r="A2344" s="38" t="s">
        <v>948</v>
      </c>
      <c r="B2344" s="38" t="s">
        <v>96</v>
      </c>
      <c r="C2344" s="39" t="s">
        <v>1410</v>
      </c>
      <c r="D2344" s="125" t="str">
        <f>VLOOKUP(C2344,Locations!$G$4:$H$222,2,false)</f>
        <v>00214 Endgame</v>
      </c>
      <c r="E2344" s="125"/>
      <c r="F2344" s="38" t="s">
        <v>24</v>
      </c>
    </row>
    <row r="2345">
      <c r="A2345" s="38" t="s">
        <v>5885</v>
      </c>
      <c r="B2345" s="38" t="s">
        <v>96</v>
      </c>
      <c r="C2345" s="39" t="s">
        <v>1410</v>
      </c>
      <c r="D2345" s="125" t="str">
        <f>VLOOKUP(C2345,Locations!$G$4:$H$222,2,false)</f>
        <v>00214 Endgame</v>
      </c>
      <c r="E2345" s="125"/>
      <c r="F2345" s="38" t="s">
        <v>24</v>
      </c>
    </row>
    <row r="2346">
      <c r="A2346" s="38" t="s">
        <v>941</v>
      </c>
      <c r="B2346" s="38" t="s">
        <v>96</v>
      </c>
      <c r="C2346" s="39" t="s">
        <v>1410</v>
      </c>
      <c r="D2346" s="125" t="str">
        <f>VLOOKUP(C2346,Locations!$G$4:$H$222,2,false)</f>
        <v>00214 Endgame</v>
      </c>
      <c r="E2346" s="125"/>
      <c r="F2346" s="38" t="s">
        <v>24</v>
      </c>
    </row>
    <row r="2347">
      <c r="A2347" s="38" t="s">
        <v>588</v>
      </c>
      <c r="B2347" s="38" t="s">
        <v>96</v>
      </c>
      <c r="C2347" s="39" t="s">
        <v>1458</v>
      </c>
      <c r="D2347" s="125" t="str">
        <f>VLOOKUP(C2347,Locations!$G$4:$H$222,2,false)</f>
        <v>00220 Neoteric Isle</v>
      </c>
      <c r="E2347" s="125"/>
      <c r="F2347" s="38" t="s">
        <v>24</v>
      </c>
    </row>
    <row r="2348">
      <c r="A2348" s="38" t="s">
        <v>741</v>
      </c>
      <c r="B2348" s="38" t="s">
        <v>96</v>
      </c>
      <c r="C2348" s="39" t="s">
        <v>1458</v>
      </c>
      <c r="D2348" s="125" t="str">
        <f>VLOOKUP(C2348,Locations!$G$4:$H$222,2,false)</f>
        <v>00220 Neoteric Isle</v>
      </c>
      <c r="E2348" s="125"/>
      <c r="F2348" s="38" t="s">
        <v>24</v>
      </c>
    </row>
    <row r="2349">
      <c r="A2349" s="38" t="s">
        <v>1060</v>
      </c>
      <c r="B2349" s="38" t="s">
        <v>96</v>
      </c>
      <c r="C2349" s="39" t="s">
        <v>1458</v>
      </c>
      <c r="D2349" s="125" t="str">
        <f>VLOOKUP(C2349,Locations!$G$4:$H$222,2,false)</f>
        <v>00220 Neoteric Isle</v>
      </c>
      <c r="E2349" s="125"/>
      <c r="F2349" s="38" t="s">
        <v>24</v>
      </c>
    </row>
    <row r="2350">
      <c r="A2350" s="38" t="s">
        <v>1463</v>
      </c>
      <c r="B2350" s="38" t="s">
        <v>96</v>
      </c>
      <c r="C2350" s="39" t="s">
        <v>1458</v>
      </c>
      <c r="D2350" s="125" t="str">
        <f>VLOOKUP(C2350,Locations!$G$4:$H$222,2,false)</f>
        <v>00220 Neoteric Isle</v>
      </c>
      <c r="E2350" s="125"/>
      <c r="F2350" s="38" t="s">
        <v>24</v>
      </c>
    </row>
    <row r="2351">
      <c r="A2351" s="38" t="s">
        <v>1234</v>
      </c>
      <c r="B2351" s="38" t="s">
        <v>96</v>
      </c>
      <c r="C2351" s="39" t="s">
        <v>1458</v>
      </c>
      <c r="D2351" s="125" t="str">
        <f>VLOOKUP(C2351,Locations!$G$4:$H$222,2,false)</f>
        <v>00220 Neoteric Isle</v>
      </c>
      <c r="E2351" s="125"/>
      <c r="F2351" s="38" t="s">
        <v>24</v>
      </c>
    </row>
    <row r="2352">
      <c r="A2352" s="38" t="s">
        <v>1194</v>
      </c>
      <c r="B2352" s="38" t="s">
        <v>96</v>
      </c>
      <c r="C2352" s="39" t="s">
        <v>1458</v>
      </c>
      <c r="D2352" s="125" t="str">
        <f>VLOOKUP(C2352,Locations!$G$4:$H$222,2,false)</f>
        <v>00220 Neoteric Isle</v>
      </c>
      <c r="E2352" s="125"/>
      <c r="F2352" s="38" t="s">
        <v>24</v>
      </c>
    </row>
    <row r="2353">
      <c r="A2353" s="38" t="s">
        <v>1462</v>
      </c>
      <c r="B2353" s="38" t="s">
        <v>96</v>
      </c>
      <c r="C2353" s="39" t="s">
        <v>1458</v>
      </c>
      <c r="D2353" s="125" t="str">
        <f>VLOOKUP(C2353,Locations!$G$4:$H$222,2,false)</f>
        <v>00220 Neoteric Isle</v>
      </c>
      <c r="E2353" s="125"/>
      <c r="F2353" s="38" t="s">
        <v>24</v>
      </c>
    </row>
    <row r="2354">
      <c r="A2354" s="38" t="s">
        <v>511</v>
      </c>
      <c r="B2354" s="38" t="s">
        <v>96</v>
      </c>
      <c r="C2354" s="39" t="s">
        <v>1458</v>
      </c>
      <c r="D2354" s="125" t="str">
        <f>VLOOKUP(C2354,Locations!$G$4:$H$222,2,false)</f>
        <v>00220 Neoteric Isle</v>
      </c>
      <c r="E2354" s="125"/>
      <c r="F2354" s="38" t="s">
        <v>24</v>
      </c>
    </row>
    <row r="2355">
      <c r="A2355" s="38" t="s">
        <v>1149</v>
      </c>
      <c r="B2355" s="38" t="s">
        <v>96</v>
      </c>
      <c r="C2355" s="39" t="s">
        <v>1458</v>
      </c>
      <c r="D2355" s="125" t="str">
        <f>VLOOKUP(C2355,Locations!$G$4:$H$222,2,false)</f>
        <v>00220 Neoteric Isle</v>
      </c>
      <c r="E2355" s="125"/>
      <c r="F2355" s="38" t="s">
        <v>24</v>
      </c>
    </row>
    <row r="2356">
      <c r="A2356" s="38" t="s">
        <v>729</v>
      </c>
      <c r="B2356" s="38" t="s">
        <v>96</v>
      </c>
      <c r="C2356" s="39" t="s">
        <v>1458</v>
      </c>
      <c r="D2356" s="125" t="str">
        <f>VLOOKUP(C2356,Locations!$G$4:$H$222,2,false)</f>
        <v>00220 Neoteric Isle</v>
      </c>
      <c r="E2356" s="125"/>
      <c r="F2356" s="38" t="s">
        <v>24</v>
      </c>
    </row>
    <row r="2357">
      <c r="A2357" s="38" t="s">
        <v>1401</v>
      </c>
      <c r="B2357" s="38" t="s">
        <v>96</v>
      </c>
      <c r="C2357" s="39" t="s">
        <v>1458</v>
      </c>
      <c r="D2357" s="125" t="str">
        <f>VLOOKUP(C2357,Locations!$G$4:$H$222,2,false)</f>
        <v>00220 Neoteric Isle</v>
      </c>
      <c r="E2357" s="125"/>
      <c r="F2357" s="38" t="s">
        <v>24</v>
      </c>
    </row>
    <row r="2358">
      <c r="A2358" s="38" t="s">
        <v>943</v>
      </c>
      <c r="B2358" s="38" t="s">
        <v>96</v>
      </c>
      <c r="C2358" s="39" t="s">
        <v>1458</v>
      </c>
      <c r="D2358" s="125" t="str">
        <f>VLOOKUP(C2358,Locations!$G$4:$H$222,2,false)</f>
        <v>00220 Neoteric Isle</v>
      </c>
      <c r="E2358" s="125"/>
      <c r="F2358" s="38" t="s">
        <v>24</v>
      </c>
    </row>
    <row r="2359">
      <c r="A2359" s="38" t="s">
        <v>853</v>
      </c>
      <c r="B2359" s="38" t="s">
        <v>44</v>
      </c>
      <c r="C2359" s="39" t="s">
        <v>1458</v>
      </c>
      <c r="D2359" s="125" t="str">
        <f>VLOOKUP(C2359,Locations!$G$4:$H$222,2,false)</f>
        <v>00220 Neoteric Isle</v>
      </c>
      <c r="E2359" s="125"/>
      <c r="F2359" s="38" t="s">
        <v>24</v>
      </c>
    </row>
    <row r="2360">
      <c r="A2360" s="38" t="s">
        <v>966</v>
      </c>
      <c r="B2360" s="38" t="s">
        <v>44</v>
      </c>
      <c r="C2360" s="39" t="s">
        <v>1458</v>
      </c>
      <c r="D2360" s="125" t="str">
        <f>VLOOKUP(C2360,Locations!$G$4:$H$222,2,false)</f>
        <v>00220 Neoteric Isle</v>
      </c>
      <c r="E2360" s="125"/>
      <c r="F2360" s="38" t="s">
        <v>24</v>
      </c>
    </row>
    <row r="2361">
      <c r="A2361" s="38" t="s">
        <v>1216</v>
      </c>
      <c r="B2361" s="38" t="s">
        <v>44</v>
      </c>
      <c r="C2361" s="39" t="s">
        <v>1458</v>
      </c>
      <c r="D2361" s="125" t="str">
        <f>VLOOKUP(C2361,Locations!$G$4:$H$222,2,false)</f>
        <v>00220 Neoteric Isle</v>
      </c>
      <c r="E2361" s="125"/>
      <c r="F2361" s="38" t="s">
        <v>24</v>
      </c>
    </row>
    <row r="2362">
      <c r="A2362" s="38" t="s">
        <v>998</v>
      </c>
      <c r="B2362" s="38" t="s">
        <v>44</v>
      </c>
      <c r="C2362" s="39" t="s">
        <v>1458</v>
      </c>
      <c r="D2362" s="125" t="str">
        <f>VLOOKUP(C2362,Locations!$G$4:$H$222,2,false)</f>
        <v>00220 Neoteric Isle</v>
      </c>
      <c r="E2362" s="125"/>
      <c r="F2362" s="38" t="s">
        <v>24</v>
      </c>
    </row>
    <row r="2363">
      <c r="A2363" s="38" t="s">
        <v>338</v>
      </c>
      <c r="B2363" s="38" t="s">
        <v>44</v>
      </c>
      <c r="C2363" s="39" t="s">
        <v>1458</v>
      </c>
      <c r="D2363" s="125" t="str">
        <f>VLOOKUP(C2363,Locations!$G$4:$H$222,2,false)</f>
        <v>00220 Neoteric Isle</v>
      </c>
      <c r="E2363" s="125"/>
      <c r="F2363" s="38" t="s">
        <v>24</v>
      </c>
    </row>
    <row r="2364">
      <c r="A2364" s="38" t="s">
        <v>383</v>
      </c>
      <c r="B2364" s="25" t="s">
        <v>158</v>
      </c>
      <c r="C2364" s="39" t="s">
        <v>1458</v>
      </c>
      <c r="D2364" s="125" t="str">
        <f>VLOOKUP(C2364,Locations!$G$4:$H$222,2,false)</f>
        <v>00220 Neoteric Isle</v>
      </c>
      <c r="E2364" s="125"/>
      <c r="F2364" s="38" t="s">
        <v>24</v>
      </c>
    </row>
    <row r="2365">
      <c r="A2365" s="38" t="s">
        <v>324</v>
      </c>
      <c r="B2365" s="25" t="s">
        <v>158</v>
      </c>
      <c r="C2365" s="39" t="s">
        <v>1458</v>
      </c>
      <c r="D2365" s="125" t="str">
        <f>VLOOKUP(C2365,Locations!$G$4:$H$222,2,false)</f>
        <v>00220 Neoteric Isle</v>
      </c>
      <c r="E2365" s="125"/>
      <c r="F2365" s="38" t="s">
        <v>24</v>
      </c>
    </row>
    <row r="2366">
      <c r="A2366" s="38" t="s">
        <v>965</v>
      </c>
      <c r="B2366" s="25" t="s">
        <v>600</v>
      </c>
      <c r="C2366" s="39" t="s">
        <v>1458</v>
      </c>
      <c r="D2366" s="125" t="str">
        <f>VLOOKUP(C2366,Locations!$G$4:$H$222,2,false)</f>
        <v>00220 Neoteric Isle</v>
      </c>
      <c r="E2366" s="125"/>
      <c r="F2366" s="38" t="s">
        <v>24</v>
      </c>
    </row>
    <row r="2367">
      <c r="A2367" s="38" t="s">
        <v>1167</v>
      </c>
      <c r="B2367" s="25" t="s">
        <v>600</v>
      </c>
      <c r="C2367" s="39" t="s">
        <v>1458</v>
      </c>
      <c r="D2367" s="125" t="str">
        <f>VLOOKUP(C2367,Locations!$G$4:$H$222,2,false)</f>
        <v>00220 Neoteric Isle</v>
      </c>
      <c r="E2367" s="125"/>
      <c r="F2367" s="38" t="s">
        <v>24</v>
      </c>
    </row>
    <row r="2368">
      <c r="A2368" s="38" t="s">
        <v>687</v>
      </c>
      <c r="B2368" s="25" t="s">
        <v>938</v>
      </c>
      <c r="C2368" s="39" t="s">
        <v>1458</v>
      </c>
      <c r="D2368" s="125" t="str">
        <f>VLOOKUP(C2368,Locations!$G$4:$H$222,2,false)</f>
        <v>00220 Neoteric Isle</v>
      </c>
      <c r="E2368" s="125"/>
      <c r="F2368" s="38" t="s">
        <v>24</v>
      </c>
    </row>
    <row r="2369">
      <c r="A2369" s="38" t="s">
        <v>973</v>
      </c>
      <c r="B2369" s="25" t="s">
        <v>938</v>
      </c>
      <c r="C2369" s="39" t="s">
        <v>1458</v>
      </c>
      <c r="D2369" s="125" t="str">
        <f>VLOOKUP(C2369,Locations!$G$4:$H$222,2,false)</f>
        <v>00220 Neoteric Isle</v>
      </c>
      <c r="E2369" s="125"/>
      <c r="F2369" s="38" t="s">
        <v>24</v>
      </c>
    </row>
    <row r="2370">
      <c r="A2370" s="38" t="s">
        <v>852</v>
      </c>
      <c r="B2370" s="25" t="s">
        <v>938</v>
      </c>
      <c r="C2370" s="39" t="s">
        <v>1458</v>
      </c>
      <c r="D2370" s="125" t="str">
        <f>VLOOKUP(C2370,Locations!$G$4:$H$222,2,false)</f>
        <v>00220 Neoteric Isle</v>
      </c>
      <c r="E2370" s="125"/>
      <c r="F2370" s="38" t="s">
        <v>24</v>
      </c>
    </row>
    <row r="2371">
      <c r="A2371" s="38" t="s">
        <v>1358</v>
      </c>
      <c r="B2371" s="25" t="s">
        <v>938</v>
      </c>
      <c r="C2371" s="39" t="s">
        <v>1458</v>
      </c>
      <c r="D2371" s="125" t="str">
        <f>VLOOKUP(C2371,Locations!$G$4:$H$222,2,false)</f>
        <v>00220 Neoteric Isle</v>
      </c>
      <c r="E2371" s="125"/>
      <c r="F2371" s="38" t="s">
        <v>24</v>
      </c>
    </row>
    <row r="2372">
      <c r="A2372" s="38" t="s">
        <v>1464</v>
      </c>
      <c r="B2372" s="25" t="s">
        <v>938</v>
      </c>
      <c r="C2372" s="39" t="s">
        <v>1458</v>
      </c>
      <c r="D2372" s="125" t="str">
        <f>VLOOKUP(C2372,Locations!$G$4:$H$222,2,false)</f>
        <v>00220 Neoteric Isle</v>
      </c>
      <c r="E2372" s="125"/>
      <c r="F2372" s="38" t="s">
        <v>24</v>
      </c>
    </row>
    <row r="2373">
      <c r="A2373" s="38" t="s">
        <v>162</v>
      </c>
      <c r="B2373" s="25" t="s">
        <v>158</v>
      </c>
      <c r="C2373" s="39" t="s">
        <v>1466</v>
      </c>
      <c r="D2373" s="125" t="str">
        <f>VLOOKUP(C2373,Locations!$G$4:$H$222,2,false)</f>
        <v>#N/A</v>
      </c>
      <c r="E2373" s="125"/>
      <c r="F2373" s="38" t="s">
        <v>24</v>
      </c>
    </row>
    <row r="2374">
      <c r="A2374" s="38" t="s">
        <v>1123</v>
      </c>
      <c r="B2374" s="25" t="s">
        <v>158</v>
      </c>
      <c r="C2374" s="39" t="s">
        <v>1466</v>
      </c>
      <c r="D2374" s="125" t="str">
        <f>VLOOKUP(C2374,Locations!$G$4:$H$222,2,false)</f>
        <v>#N/A</v>
      </c>
      <c r="E2374" s="125"/>
      <c r="F2374" s="38" t="s">
        <v>24</v>
      </c>
    </row>
    <row r="2375">
      <c r="A2375" s="38" t="s">
        <v>1040</v>
      </c>
      <c r="B2375" s="25" t="s">
        <v>600</v>
      </c>
      <c r="C2375" s="39" t="s">
        <v>1466</v>
      </c>
      <c r="D2375" s="125" t="str">
        <f>VLOOKUP(C2375,Locations!$G$4:$H$222,2,false)</f>
        <v>#N/A</v>
      </c>
      <c r="E2375" s="125"/>
      <c r="F2375" s="38" t="s">
        <v>24</v>
      </c>
    </row>
    <row r="2376">
      <c r="A2376" s="38" t="s">
        <v>1468</v>
      </c>
      <c r="B2376" s="25" t="s">
        <v>600</v>
      </c>
      <c r="C2376" s="39" t="s">
        <v>1466</v>
      </c>
      <c r="D2376" s="125" t="str">
        <f>VLOOKUP(C2376,Locations!$G$4:$H$222,2,false)</f>
        <v>#N/A</v>
      </c>
      <c r="E2376" s="125"/>
      <c r="F2376" s="38" t="s">
        <v>24</v>
      </c>
    </row>
    <row r="2377">
      <c r="A2377" s="38" t="s">
        <v>1196</v>
      </c>
      <c r="B2377" s="25" t="s">
        <v>600</v>
      </c>
      <c r="C2377" s="39" t="s">
        <v>1466</v>
      </c>
      <c r="D2377" s="125" t="str">
        <f>VLOOKUP(C2377,Locations!$G$4:$H$222,2,false)</f>
        <v>#N/A</v>
      </c>
      <c r="E2377" s="125"/>
      <c r="F2377" s="38" t="s">
        <v>24</v>
      </c>
    </row>
    <row r="2378">
      <c r="A2378" s="38" t="s">
        <v>937</v>
      </c>
      <c r="B2378" s="25" t="s">
        <v>938</v>
      </c>
      <c r="C2378" s="39" t="s">
        <v>1466</v>
      </c>
      <c r="D2378" s="125" t="str">
        <f>VLOOKUP(C2378,Locations!$G$4:$H$222,2,false)</f>
        <v>#N/A</v>
      </c>
      <c r="E2378" s="125"/>
      <c r="F2378" s="38" t="s">
        <v>24</v>
      </c>
    </row>
    <row r="2379">
      <c r="A2379" s="38" t="s">
        <v>1196</v>
      </c>
      <c r="B2379" s="25" t="s">
        <v>938</v>
      </c>
      <c r="C2379" s="39" t="s">
        <v>1466</v>
      </c>
      <c r="D2379" s="125" t="str">
        <f>VLOOKUP(C2379,Locations!$G$4:$H$222,2,false)</f>
        <v>#N/A</v>
      </c>
      <c r="E2379" s="125"/>
      <c r="F2379" s="38" t="s">
        <v>24</v>
      </c>
    </row>
    <row r="2380">
      <c r="A2380" s="38" t="s">
        <v>1470</v>
      </c>
      <c r="B2380" s="25" t="s">
        <v>938</v>
      </c>
      <c r="C2380" s="39" t="s">
        <v>1466</v>
      </c>
      <c r="D2380" s="125" t="str">
        <f>VLOOKUP(C2380,Locations!$G$4:$H$222,2,false)</f>
        <v>#N/A</v>
      </c>
      <c r="E2380" s="125"/>
      <c r="F2380" s="38" t="s">
        <v>24</v>
      </c>
    </row>
    <row r="2381">
      <c r="A2381" s="38" t="s">
        <v>1469</v>
      </c>
      <c r="B2381" s="25" t="s">
        <v>938</v>
      </c>
      <c r="C2381" s="39" t="s">
        <v>1466</v>
      </c>
      <c r="D2381" s="125" t="str">
        <f>VLOOKUP(C2381,Locations!$G$4:$H$222,2,false)</f>
        <v>#N/A</v>
      </c>
      <c r="E2381" s="125"/>
      <c r="F2381" s="38" t="s">
        <v>24</v>
      </c>
    </row>
  </sheetData>
  <autoFilter ref="$A$1:$Y$2381"/>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s>
  <sheetData>
    <row r="1">
      <c r="A1" s="53" t="s">
        <v>5907</v>
      </c>
      <c r="B1" s="33"/>
      <c r="C1" s="33"/>
      <c r="D1" s="53" t="s">
        <v>1</v>
      </c>
      <c r="E1" s="25" t="s">
        <v>2</v>
      </c>
    </row>
    <row r="2">
      <c r="A2" s="33" t="s">
        <v>5908</v>
      </c>
      <c r="B2" s="126" t="s">
        <v>2533</v>
      </c>
      <c r="C2" s="126" t="s">
        <v>2562</v>
      </c>
      <c r="D2" s="38" t="s">
        <v>5909</v>
      </c>
      <c r="E2" s="38" t="s">
        <v>1701</v>
      </c>
    </row>
    <row r="3">
      <c r="A3" s="33" t="s">
        <v>5908</v>
      </c>
      <c r="B3" s="126" t="s">
        <v>2642</v>
      </c>
      <c r="C3" s="126" t="s">
        <v>2483</v>
      </c>
      <c r="D3" s="38" t="s">
        <v>5909</v>
      </c>
      <c r="E3" s="38" t="s">
        <v>1701</v>
      </c>
    </row>
    <row r="4">
      <c r="A4" s="33" t="s">
        <v>5910</v>
      </c>
      <c r="B4" s="126" t="s">
        <v>2551</v>
      </c>
      <c r="C4" s="126" t="s">
        <v>2646</v>
      </c>
      <c r="D4" s="38" t="s">
        <v>5911</v>
      </c>
      <c r="E4" s="38" t="s">
        <v>1701</v>
      </c>
    </row>
    <row r="5">
      <c r="A5" s="33" t="s">
        <v>5912</v>
      </c>
      <c r="B5" s="126" t="s">
        <v>2531</v>
      </c>
      <c r="C5" s="126" t="s">
        <v>2469</v>
      </c>
      <c r="D5" s="38" t="s">
        <v>5911</v>
      </c>
      <c r="E5" s="38" t="s">
        <v>1701</v>
      </c>
    </row>
    <row r="6">
      <c r="A6" s="33" t="s">
        <v>5913</v>
      </c>
      <c r="B6" s="126" t="s">
        <v>2531</v>
      </c>
      <c r="C6" s="126" t="s">
        <v>2469</v>
      </c>
      <c r="D6" s="38" t="s">
        <v>5911</v>
      </c>
      <c r="E6" s="38" t="s">
        <v>1701</v>
      </c>
    </row>
    <row r="7">
      <c r="A7" s="33" t="s">
        <v>5908</v>
      </c>
      <c r="B7" s="126" t="s">
        <v>2630</v>
      </c>
      <c r="C7" s="126" t="s">
        <v>2589</v>
      </c>
      <c r="D7" s="38" t="s">
        <v>5909</v>
      </c>
      <c r="E7" s="38" t="s">
        <v>1704</v>
      </c>
    </row>
    <row r="8">
      <c r="A8" s="33" t="s">
        <v>5908</v>
      </c>
      <c r="B8" s="126" t="s">
        <v>2589</v>
      </c>
      <c r="C8" s="126" t="s">
        <v>2658</v>
      </c>
      <c r="D8" s="38" t="s">
        <v>5909</v>
      </c>
      <c r="E8" s="38" t="s">
        <v>1704</v>
      </c>
    </row>
    <row r="9">
      <c r="A9" s="33" t="s">
        <v>5910</v>
      </c>
      <c r="B9" s="126" t="s">
        <v>2551</v>
      </c>
      <c r="C9" s="126" t="s">
        <v>2646</v>
      </c>
      <c r="D9" s="38" t="s">
        <v>5911</v>
      </c>
      <c r="E9" s="38" t="s">
        <v>1704</v>
      </c>
    </row>
    <row r="10">
      <c r="A10" s="33" t="s">
        <v>5912</v>
      </c>
      <c r="B10" s="126" t="s">
        <v>2531</v>
      </c>
      <c r="C10" s="126" t="s">
        <v>2469</v>
      </c>
      <c r="D10" s="38" t="s">
        <v>5911</v>
      </c>
      <c r="E10" s="38" t="s">
        <v>1704</v>
      </c>
    </row>
    <row r="11">
      <c r="A11" s="33" t="s">
        <v>5913</v>
      </c>
      <c r="B11" s="126" t="s">
        <v>2589</v>
      </c>
      <c r="C11" s="126" t="s">
        <v>2584</v>
      </c>
      <c r="D11" s="38" t="s">
        <v>5911</v>
      </c>
      <c r="E11" s="38" t="s">
        <v>1704</v>
      </c>
    </row>
    <row r="12">
      <c r="A12" s="33" t="s">
        <v>5914</v>
      </c>
      <c r="B12" s="126" t="s">
        <v>2581</v>
      </c>
      <c r="C12" s="126" t="s">
        <v>2589</v>
      </c>
      <c r="D12" s="38" t="s">
        <v>5915</v>
      </c>
      <c r="E12" s="38" t="s">
        <v>1707</v>
      </c>
    </row>
    <row r="13">
      <c r="A13" s="33" t="s">
        <v>5916</v>
      </c>
      <c r="B13" s="126" t="s">
        <v>2581</v>
      </c>
      <c r="C13" s="126" t="s">
        <v>2535</v>
      </c>
      <c r="D13" s="38" t="s">
        <v>5915</v>
      </c>
      <c r="E13" s="38" t="s">
        <v>1707</v>
      </c>
    </row>
    <row r="14">
      <c r="A14" s="33" t="s">
        <v>5916</v>
      </c>
      <c r="B14" s="126" t="s">
        <v>2658</v>
      </c>
      <c r="C14" s="33"/>
      <c r="D14" s="38" t="s">
        <v>5915</v>
      </c>
      <c r="E14" s="38" t="s">
        <v>1707</v>
      </c>
    </row>
    <row r="15">
      <c r="A15" s="33" t="s">
        <v>5916</v>
      </c>
      <c r="B15" s="126" t="s">
        <v>2581</v>
      </c>
      <c r="C15" s="33"/>
      <c r="D15" s="38" t="s">
        <v>5915</v>
      </c>
      <c r="E15" s="38" t="s">
        <v>1707</v>
      </c>
    </row>
    <row r="16">
      <c r="A16" s="33" t="s">
        <v>5917</v>
      </c>
      <c r="B16" s="126" t="s">
        <v>2543</v>
      </c>
      <c r="C16" s="33"/>
      <c r="D16" s="38" t="s">
        <v>5915</v>
      </c>
      <c r="E16" s="38" t="s">
        <v>1707</v>
      </c>
    </row>
    <row r="17">
      <c r="A17" s="33" t="s">
        <v>5908</v>
      </c>
      <c r="B17" s="126" t="s">
        <v>2630</v>
      </c>
      <c r="C17" s="126" t="s">
        <v>2589</v>
      </c>
      <c r="D17" s="38" t="s">
        <v>5909</v>
      </c>
      <c r="E17" s="38" t="s">
        <v>1710</v>
      </c>
    </row>
    <row r="18">
      <c r="A18" s="33" t="s">
        <v>5908</v>
      </c>
      <c r="B18" s="126" t="s">
        <v>2589</v>
      </c>
      <c r="C18" s="126" t="s">
        <v>2658</v>
      </c>
      <c r="D18" s="38" t="s">
        <v>5909</v>
      </c>
      <c r="E18" s="38" t="s">
        <v>1710</v>
      </c>
    </row>
    <row r="19">
      <c r="A19" s="33" t="s">
        <v>5910</v>
      </c>
      <c r="B19" s="126" t="s">
        <v>2551</v>
      </c>
      <c r="C19" s="126" t="s">
        <v>2646</v>
      </c>
      <c r="D19" s="38" t="s">
        <v>5911</v>
      </c>
      <c r="E19" s="38" t="s">
        <v>1710</v>
      </c>
    </row>
    <row r="20">
      <c r="A20" s="33" t="s">
        <v>5912</v>
      </c>
      <c r="B20" s="126" t="s">
        <v>2531</v>
      </c>
      <c r="C20" s="126" t="s">
        <v>2469</v>
      </c>
      <c r="D20" s="38" t="s">
        <v>5911</v>
      </c>
      <c r="E20" s="38" t="s">
        <v>1710</v>
      </c>
    </row>
    <row r="21">
      <c r="A21" s="33" t="s">
        <v>5913</v>
      </c>
      <c r="B21" s="126" t="s">
        <v>2589</v>
      </c>
      <c r="C21" s="126" t="s">
        <v>2584</v>
      </c>
      <c r="D21" s="38" t="s">
        <v>5911</v>
      </c>
      <c r="E21" s="38" t="s">
        <v>1710</v>
      </c>
    </row>
    <row r="22">
      <c r="A22" s="33" t="s">
        <v>5918</v>
      </c>
      <c r="B22" s="126" t="s">
        <v>2581</v>
      </c>
      <c r="C22" s="33"/>
      <c r="D22" s="38" t="s">
        <v>165</v>
      </c>
      <c r="E22" s="38" t="s">
        <v>1713</v>
      </c>
    </row>
    <row r="23">
      <c r="A23" s="33" t="s">
        <v>5918</v>
      </c>
      <c r="B23" s="126" t="s">
        <v>2581</v>
      </c>
      <c r="C23" s="33"/>
      <c r="D23" s="38" t="s">
        <v>165</v>
      </c>
      <c r="E23" s="38" t="s">
        <v>1713</v>
      </c>
    </row>
    <row r="24">
      <c r="A24" s="33" t="s">
        <v>5918</v>
      </c>
      <c r="B24" s="126" t="s">
        <v>2543</v>
      </c>
      <c r="C24" s="33"/>
      <c r="D24" s="38" t="s">
        <v>165</v>
      </c>
      <c r="E24" s="38" t="s">
        <v>1713</v>
      </c>
    </row>
    <row r="25">
      <c r="A25" s="33" t="s">
        <v>5918</v>
      </c>
      <c r="B25" s="126" t="s">
        <v>2543</v>
      </c>
      <c r="C25" s="33"/>
      <c r="D25" s="38" t="s">
        <v>165</v>
      </c>
      <c r="E25" s="38" t="s">
        <v>1713</v>
      </c>
    </row>
    <row r="26">
      <c r="A26" s="33" t="s">
        <v>5918</v>
      </c>
      <c r="B26" s="126" t="s">
        <v>2617</v>
      </c>
      <c r="C26" s="33"/>
      <c r="D26" s="38" t="s">
        <v>165</v>
      </c>
      <c r="E26" s="38" t="s">
        <v>1713</v>
      </c>
    </row>
    <row r="27">
      <c r="A27" s="33" t="s">
        <v>5918</v>
      </c>
      <c r="B27" s="126" t="s">
        <v>2617</v>
      </c>
      <c r="C27" s="33"/>
      <c r="D27" s="38" t="s">
        <v>165</v>
      </c>
      <c r="E27" s="38" t="s">
        <v>1713</v>
      </c>
    </row>
    <row r="28">
      <c r="A28" s="33" t="s">
        <v>5918</v>
      </c>
      <c r="B28" s="126" t="s">
        <v>2535</v>
      </c>
      <c r="C28" s="33"/>
      <c r="D28" s="38" t="s">
        <v>165</v>
      </c>
      <c r="E28" s="38" t="s">
        <v>1713</v>
      </c>
    </row>
    <row r="29">
      <c r="A29" s="33" t="s">
        <v>5918</v>
      </c>
      <c r="B29" s="126" t="s">
        <v>2535</v>
      </c>
      <c r="C29" s="33"/>
      <c r="D29" s="38" t="s">
        <v>165</v>
      </c>
      <c r="E29" s="38" t="s">
        <v>1713</v>
      </c>
    </row>
    <row r="30">
      <c r="A30" s="33" t="s">
        <v>5918</v>
      </c>
      <c r="B30" s="126" t="s">
        <v>2589</v>
      </c>
      <c r="C30" s="33"/>
      <c r="D30" s="38" t="s">
        <v>165</v>
      </c>
      <c r="E30" s="38" t="s">
        <v>1713</v>
      </c>
    </row>
    <row r="31">
      <c r="A31" s="33" t="s">
        <v>5918</v>
      </c>
      <c r="B31" s="126" t="s">
        <v>2589</v>
      </c>
      <c r="C31" s="33"/>
      <c r="D31" s="38" t="s">
        <v>165</v>
      </c>
      <c r="E31" s="38" t="s">
        <v>1713</v>
      </c>
    </row>
    <row r="32">
      <c r="A32" s="33" t="s">
        <v>5919</v>
      </c>
      <c r="B32" s="126" t="s">
        <v>2658</v>
      </c>
      <c r="C32" s="33"/>
      <c r="D32" s="38" t="s">
        <v>165</v>
      </c>
      <c r="E32" s="38" t="s">
        <v>1713</v>
      </c>
    </row>
    <row r="33">
      <c r="A33" s="33" t="s">
        <v>5919</v>
      </c>
      <c r="B33" s="126" t="s">
        <v>2531</v>
      </c>
      <c r="C33" s="33"/>
      <c r="D33" s="38" t="s">
        <v>165</v>
      </c>
      <c r="E33" s="38" t="s">
        <v>1713</v>
      </c>
    </row>
    <row r="34">
      <c r="A34" s="33" t="s">
        <v>5920</v>
      </c>
      <c r="B34" s="126" t="s">
        <v>2581</v>
      </c>
      <c r="C34" s="126" t="s">
        <v>2589</v>
      </c>
      <c r="D34" s="38" t="s">
        <v>5915</v>
      </c>
      <c r="E34" s="38" t="s">
        <v>1713</v>
      </c>
    </row>
    <row r="35">
      <c r="A35" s="33" t="s">
        <v>5920</v>
      </c>
      <c r="B35" s="126" t="s">
        <v>2581</v>
      </c>
      <c r="C35" s="126" t="s">
        <v>2535</v>
      </c>
      <c r="D35" s="38" t="s">
        <v>5915</v>
      </c>
      <c r="E35" s="38" t="s">
        <v>1713</v>
      </c>
    </row>
    <row r="36">
      <c r="A36" s="33" t="s">
        <v>5921</v>
      </c>
      <c r="B36" s="126" t="s">
        <v>2581</v>
      </c>
      <c r="C36" s="126" t="s">
        <v>2589</v>
      </c>
      <c r="D36" s="38" t="s">
        <v>5915</v>
      </c>
      <c r="E36" s="38" t="s">
        <v>1713</v>
      </c>
    </row>
    <row r="37">
      <c r="A37" s="33" t="s">
        <v>5917</v>
      </c>
      <c r="B37" s="126" t="s">
        <v>2581</v>
      </c>
      <c r="C37" s="126" t="s">
        <v>2658</v>
      </c>
      <c r="D37" s="38" t="s">
        <v>5915</v>
      </c>
      <c r="E37" s="38" t="s">
        <v>1713</v>
      </c>
    </row>
    <row r="38">
      <c r="A38" s="33" t="s">
        <v>5917</v>
      </c>
      <c r="B38" s="126" t="s">
        <v>2543</v>
      </c>
      <c r="C38" s="33"/>
      <c r="D38" s="38" t="s">
        <v>5915</v>
      </c>
      <c r="E38" s="38" t="s">
        <v>1713</v>
      </c>
    </row>
    <row r="39">
      <c r="A39" s="33" t="s">
        <v>5908</v>
      </c>
      <c r="B39" s="126" t="s">
        <v>2630</v>
      </c>
      <c r="C39" s="126" t="s">
        <v>2589</v>
      </c>
      <c r="D39" s="38" t="s">
        <v>5909</v>
      </c>
      <c r="E39" s="38" t="s">
        <v>1713</v>
      </c>
    </row>
    <row r="40">
      <c r="A40" s="33" t="s">
        <v>5908</v>
      </c>
      <c r="B40" s="126" t="s">
        <v>2589</v>
      </c>
      <c r="C40" s="126" t="s">
        <v>2658</v>
      </c>
      <c r="D40" s="38" t="s">
        <v>5909</v>
      </c>
      <c r="E40" s="38" t="s">
        <v>1713</v>
      </c>
    </row>
    <row r="41">
      <c r="A41" s="33" t="s">
        <v>5910</v>
      </c>
      <c r="B41" s="126" t="s">
        <v>2551</v>
      </c>
      <c r="C41" s="126" t="s">
        <v>2646</v>
      </c>
      <c r="D41" s="38" t="s">
        <v>5911</v>
      </c>
      <c r="E41" s="38" t="s">
        <v>1713</v>
      </c>
    </row>
    <row r="42">
      <c r="A42" s="33" t="s">
        <v>5912</v>
      </c>
      <c r="B42" s="126" t="s">
        <v>2531</v>
      </c>
      <c r="C42" s="126" t="s">
        <v>2469</v>
      </c>
      <c r="D42" s="38" t="s">
        <v>5911</v>
      </c>
      <c r="E42" s="38" t="s">
        <v>1713</v>
      </c>
    </row>
    <row r="43">
      <c r="A43" s="33" t="s">
        <v>5913</v>
      </c>
      <c r="B43" s="126" t="s">
        <v>2589</v>
      </c>
      <c r="C43" s="126" t="s">
        <v>2584</v>
      </c>
      <c r="D43" s="38" t="s">
        <v>5911</v>
      </c>
      <c r="E43" s="38" t="s">
        <v>1713</v>
      </c>
    </row>
    <row r="44">
      <c r="A44" s="33" t="s">
        <v>5920</v>
      </c>
      <c r="B44" s="126" t="s">
        <v>2581</v>
      </c>
      <c r="C44" s="126" t="s">
        <v>2589</v>
      </c>
      <c r="D44" s="38" t="s">
        <v>5915</v>
      </c>
      <c r="E44" s="38" t="s">
        <v>1716</v>
      </c>
    </row>
    <row r="45">
      <c r="A45" s="33" t="s">
        <v>5920</v>
      </c>
      <c r="B45" s="126" t="s">
        <v>2581</v>
      </c>
      <c r="C45" s="126" t="s">
        <v>2535</v>
      </c>
      <c r="D45" s="38" t="s">
        <v>5915</v>
      </c>
      <c r="E45" s="38" t="s">
        <v>1716</v>
      </c>
    </row>
    <row r="46">
      <c r="A46" s="33" t="s">
        <v>5921</v>
      </c>
      <c r="B46" s="126" t="s">
        <v>2658</v>
      </c>
      <c r="C46" s="33"/>
      <c r="D46" s="38" t="s">
        <v>5915</v>
      </c>
      <c r="E46" s="38" t="s">
        <v>1716</v>
      </c>
    </row>
    <row r="47">
      <c r="A47" s="33" t="s">
        <v>5921</v>
      </c>
      <c r="B47" s="126" t="s">
        <v>2581</v>
      </c>
      <c r="C47" s="33"/>
      <c r="D47" s="38" t="s">
        <v>5915</v>
      </c>
      <c r="E47" s="38" t="s">
        <v>1716</v>
      </c>
    </row>
    <row r="48">
      <c r="A48" s="33" t="s">
        <v>5917</v>
      </c>
      <c r="B48" s="126" t="s">
        <v>2543</v>
      </c>
      <c r="C48" s="33"/>
      <c r="D48" s="38" t="s">
        <v>5915</v>
      </c>
      <c r="E48" s="38" t="s">
        <v>1716</v>
      </c>
    </row>
    <row r="49">
      <c r="A49" s="33" t="s">
        <v>5918</v>
      </c>
      <c r="B49" s="126" t="s">
        <v>2581</v>
      </c>
      <c r="C49" s="33"/>
      <c r="D49" s="38" t="s">
        <v>165</v>
      </c>
      <c r="E49" s="38" t="s">
        <v>1721</v>
      </c>
    </row>
    <row r="50">
      <c r="A50" s="33" t="s">
        <v>5918</v>
      </c>
      <c r="B50" s="126" t="s">
        <v>2581</v>
      </c>
      <c r="C50" s="33"/>
      <c r="D50" s="38" t="s">
        <v>165</v>
      </c>
      <c r="E50" s="38" t="s">
        <v>1721</v>
      </c>
    </row>
    <row r="51">
      <c r="A51" s="33" t="s">
        <v>5918</v>
      </c>
      <c r="B51" s="126" t="s">
        <v>2543</v>
      </c>
      <c r="C51" s="33"/>
      <c r="D51" s="38" t="s">
        <v>165</v>
      </c>
      <c r="E51" s="38" t="s">
        <v>1721</v>
      </c>
    </row>
    <row r="52">
      <c r="A52" s="33" t="s">
        <v>5918</v>
      </c>
      <c r="B52" s="126" t="s">
        <v>2543</v>
      </c>
      <c r="C52" s="33"/>
      <c r="D52" s="38" t="s">
        <v>165</v>
      </c>
      <c r="E52" s="38" t="s">
        <v>1721</v>
      </c>
    </row>
    <row r="53">
      <c r="A53" s="33" t="s">
        <v>5918</v>
      </c>
      <c r="B53" s="126" t="s">
        <v>2617</v>
      </c>
      <c r="C53" s="33"/>
      <c r="D53" s="38" t="s">
        <v>165</v>
      </c>
      <c r="E53" s="38" t="s">
        <v>1721</v>
      </c>
    </row>
    <row r="54">
      <c r="A54" s="33" t="s">
        <v>5918</v>
      </c>
      <c r="B54" s="126" t="s">
        <v>2617</v>
      </c>
      <c r="C54" s="33"/>
      <c r="D54" s="38" t="s">
        <v>165</v>
      </c>
      <c r="E54" s="38" t="s">
        <v>1721</v>
      </c>
    </row>
    <row r="55">
      <c r="A55" s="33" t="s">
        <v>5918</v>
      </c>
      <c r="B55" s="126" t="s">
        <v>2535</v>
      </c>
      <c r="C55" s="33"/>
      <c r="D55" s="38" t="s">
        <v>165</v>
      </c>
      <c r="E55" s="38" t="s">
        <v>1721</v>
      </c>
    </row>
    <row r="56">
      <c r="A56" s="33" t="s">
        <v>5918</v>
      </c>
      <c r="B56" s="126" t="s">
        <v>2535</v>
      </c>
      <c r="C56" s="33"/>
      <c r="D56" s="38" t="s">
        <v>165</v>
      </c>
      <c r="E56" s="38" t="s">
        <v>1721</v>
      </c>
    </row>
    <row r="57">
      <c r="A57" s="33" t="s">
        <v>5918</v>
      </c>
      <c r="B57" s="126" t="s">
        <v>2589</v>
      </c>
      <c r="C57" s="33"/>
      <c r="D57" s="38" t="s">
        <v>165</v>
      </c>
      <c r="E57" s="38" t="s">
        <v>1721</v>
      </c>
    </row>
    <row r="58">
      <c r="A58" s="33" t="s">
        <v>5918</v>
      </c>
      <c r="B58" s="126" t="s">
        <v>2589</v>
      </c>
      <c r="C58" s="33"/>
      <c r="D58" s="38" t="s">
        <v>165</v>
      </c>
      <c r="E58" s="38" t="s">
        <v>1721</v>
      </c>
    </row>
    <row r="59">
      <c r="A59" s="33" t="s">
        <v>5919</v>
      </c>
      <c r="B59" s="126" t="s">
        <v>2658</v>
      </c>
      <c r="C59" s="33"/>
      <c r="D59" s="38" t="s">
        <v>165</v>
      </c>
      <c r="E59" s="38" t="s">
        <v>1721</v>
      </c>
    </row>
    <row r="60">
      <c r="A60" s="33" t="s">
        <v>5919</v>
      </c>
      <c r="B60" s="126" t="s">
        <v>2531</v>
      </c>
      <c r="C60" s="33"/>
      <c r="D60" s="38" t="s">
        <v>165</v>
      </c>
      <c r="E60" s="38" t="s">
        <v>1721</v>
      </c>
    </row>
    <row r="61">
      <c r="A61" s="33" t="s">
        <v>5920</v>
      </c>
      <c r="B61" s="126" t="s">
        <v>2581</v>
      </c>
      <c r="C61" s="126" t="s">
        <v>2589</v>
      </c>
      <c r="D61" s="38" t="s">
        <v>5915</v>
      </c>
      <c r="E61" s="38" t="s">
        <v>1721</v>
      </c>
    </row>
    <row r="62">
      <c r="A62" s="33" t="s">
        <v>5920</v>
      </c>
      <c r="B62" s="126" t="s">
        <v>2581</v>
      </c>
      <c r="C62" s="126" t="s">
        <v>2535</v>
      </c>
      <c r="D62" s="38" t="s">
        <v>5915</v>
      </c>
      <c r="E62" s="38" t="s">
        <v>1721</v>
      </c>
    </row>
    <row r="63">
      <c r="A63" s="33" t="s">
        <v>5921</v>
      </c>
      <c r="B63" s="126" t="s">
        <v>2581</v>
      </c>
      <c r="C63" s="126" t="s">
        <v>2535</v>
      </c>
      <c r="D63" s="38" t="s">
        <v>5915</v>
      </c>
      <c r="E63" s="38" t="s">
        <v>1721</v>
      </c>
    </row>
    <row r="64">
      <c r="A64" s="33" t="s">
        <v>5917</v>
      </c>
      <c r="B64" s="126" t="s">
        <v>2589</v>
      </c>
      <c r="C64" s="33"/>
      <c r="D64" s="38" t="s">
        <v>5915</v>
      </c>
      <c r="E64" s="38" t="s">
        <v>1721</v>
      </c>
    </row>
    <row r="65">
      <c r="A65" s="33" t="s">
        <v>5917</v>
      </c>
      <c r="B65" s="126" t="s">
        <v>2543</v>
      </c>
      <c r="C65" s="33"/>
      <c r="D65" s="38" t="s">
        <v>5915</v>
      </c>
      <c r="E65" s="38" t="s">
        <v>1721</v>
      </c>
    </row>
    <row r="66">
      <c r="A66" s="33" t="s">
        <v>5908</v>
      </c>
      <c r="B66" s="126" t="s">
        <v>2630</v>
      </c>
      <c r="C66" s="126" t="s">
        <v>2589</v>
      </c>
      <c r="D66" s="38" t="s">
        <v>5909</v>
      </c>
      <c r="E66" s="38" t="s">
        <v>1721</v>
      </c>
    </row>
    <row r="67">
      <c r="A67" s="33" t="s">
        <v>5908</v>
      </c>
      <c r="B67" s="126" t="s">
        <v>2589</v>
      </c>
      <c r="C67" s="126" t="s">
        <v>2658</v>
      </c>
      <c r="D67" s="38" t="s">
        <v>5909</v>
      </c>
      <c r="E67" s="38" t="s">
        <v>1721</v>
      </c>
    </row>
    <row r="68">
      <c r="A68" s="33" t="s">
        <v>5910</v>
      </c>
      <c r="B68" s="126" t="s">
        <v>2551</v>
      </c>
      <c r="C68" s="126" t="s">
        <v>2646</v>
      </c>
      <c r="D68" s="38" t="s">
        <v>5911</v>
      </c>
      <c r="E68" s="38" t="s">
        <v>1721</v>
      </c>
    </row>
    <row r="69">
      <c r="A69" s="33" t="s">
        <v>5912</v>
      </c>
      <c r="B69" s="126" t="s">
        <v>2531</v>
      </c>
      <c r="C69" s="126" t="s">
        <v>2469</v>
      </c>
      <c r="D69" s="38" t="s">
        <v>5911</v>
      </c>
      <c r="E69" s="38" t="s">
        <v>1721</v>
      </c>
    </row>
    <row r="70">
      <c r="A70" s="33" t="s">
        <v>5913</v>
      </c>
      <c r="B70" s="126" t="s">
        <v>2589</v>
      </c>
      <c r="C70" s="126" t="s">
        <v>2584</v>
      </c>
      <c r="D70" s="38" t="s">
        <v>5911</v>
      </c>
      <c r="E70" s="38" t="s">
        <v>1721</v>
      </c>
    </row>
    <row r="71">
      <c r="A71" s="33" t="s">
        <v>5914</v>
      </c>
      <c r="B71" s="126" t="s">
        <v>2581</v>
      </c>
      <c r="C71" s="126" t="s">
        <v>2589</v>
      </c>
      <c r="D71" s="38" t="s">
        <v>5915</v>
      </c>
      <c r="E71" s="38" t="s">
        <v>1724</v>
      </c>
    </row>
    <row r="72">
      <c r="A72" s="33" t="s">
        <v>5914</v>
      </c>
      <c r="B72" s="126" t="s">
        <v>2581</v>
      </c>
      <c r="C72" s="126" t="s">
        <v>2535</v>
      </c>
      <c r="D72" s="38" t="s">
        <v>5915</v>
      </c>
      <c r="E72" s="38" t="s">
        <v>1724</v>
      </c>
    </row>
    <row r="73">
      <c r="A73" s="33" t="s">
        <v>5916</v>
      </c>
      <c r="B73" s="126" t="s">
        <v>2658</v>
      </c>
      <c r="C73" s="33"/>
      <c r="D73" s="38" t="s">
        <v>5915</v>
      </c>
      <c r="E73" s="38" t="s">
        <v>1724</v>
      </c>
    </row>
    <row r="74">
      <c r="A74" s="33" t="s">
        <v>5916</v>
      </c>
      <c r="B74" s="126" t="s">
        <v>2581</v>
      </c>
      <c r="C74" s="33"/>
      <c r="D74" s="38" t="s">
        <v>5915</v>
      </c>
      <c r="E74" s="38" t="s">
        <v>1724</v>
      </c>
    </row>
    <row r="75">
      <c r="A75" s="33" t="s">
        <v>5916</v>
      </c>
      <c r="B75" s="126" t="s">
        <v>2543</v>
      </c>
      <c r="C75" s="33"/>
      <c r="D75" s="38" t="s">
        <v>5915</v>
      </c>
      <c r="E75" s="38" t="s">
        <v>1724</v>
      </c>
    </row>
    <row r="76">
      <c r="A76" s="33" t="s">
        <v>5922</v>
      </c>
      <c r="B76" s="126" t="s">
        <v>2548</v>
      </c>
      <c r="C76" s="126" t="s">
        <v>2633</v>
      </c>
      <c r="D76" s="38" t="s">
        <v>5923</v>
      </c>
      <c r="E76" s="38" t="s">
        <v>1727</v>
      </c>
    </row>
    <row r="77">
      <c r="A77" s="33" t="s">
        <v>5922</v>
      </c>
      <c r="B77" s="126" t="s">
        <v>2483</v>
      </c>
      <c r="C77" s="126" t="s">
        <v>2551</v>
      </c>
      <c r="D77" s="38" t="s">
        <v>5923</v>
      </c>
      <c r="E77" s="38" t="s">
        <v>1727</v>
      </c>
    </row>
    <row r="78">
      <c r="A78" s="33" t="s">
        <v>5922</v>
      </c>
      <c r="B78" s="126" t="s">
        <v>2633</v>
      </c>
      <c r="C78" s="126" t="s">
        <v>2646</v>
      </c>
      <c r="D78" s="38" t="s">
        <v>5923</v>
      </c>
      <c r="E78" s="38" t="s">
        <v>1727</v>
      </c>
    </row>
    <row r="79">
      <c r="A79" s="33" t="s">
        <v>5924</v>
      </c>
      <c r="B79" s="126" t="s">
        <v>2646</v>
      </c>
      <c r="C79" s="126" t="s">
        <v>2666</v>
      </c>
      <c r="D79" s="38" t="s">
        <v>5923</v>
      </c>
      <c r="E79" s="38" t="s">
        <v>1727</v>
      </c>
    </row>
    <row r="80">
      <c r="A80" s="33" t="s">
        <v>5925</v>
      </c>
      <c r="B80" s="126" t="s">
        <v>2666</v>
      </c>
      <c r="C80" s="126" t="s">
        <v>2473</v>
      </c>
      <c r="D80" s="38" t="s">
        <v>5923</v>
      </c>
      <c r="E80" s="38" t="s">
        <v>1727</v>
      </c>
    </row>
    <row r="81">
      <c r="A81" s="33" t="s">
        <v>5926</v>
      </c>
      <c r="B81" s="126" t="s">
        <v>2548</v>
      </c>
      <c r="C81" s="126" t="s">
        <v>2619</v>
      </c>
      <c r="D81" s="38" t="s">
        <v>5927</v>
      </c>
      <c r="E81" s="38" t="s">
        <v>1731</v>
      </c>
    </row>
    <row r="82">
      <c r="A82" s="33" t="s">
        <v>5928</v>
      </c>
      <c r="B82" s="126" t="s">
        <v>2548</v>
      </c>
      <c r="C82" s="126" t="s">
        <v>2619</v>
      </c>
      <c r="D82" s="38" t="s">
        <v>5927</v>
      </c>
      <c r="E82" s="38" t="s">
        <v>1731</v>
      </c>
    </row>
    <row r="83">
      <c r="A83" s="33" t="s">
        <v>5929</v>
      </c>
      <c r="B83" s="126" t="s">
        <v>2559</v>
      </c>
      <c r="C83" s="126" t="s">
        <v>2619</v>
      </c>
      <c r="D83" s="38" t="s">
        <v>5927</v>
      </c>
      <c r="E83" s="38" t="s">
        <v>1731</v>
      </c>
    </row>
    <row r="84">
      <c r="A84" s="33" t="s">
        <v>5928</v>
      </c>
      <c r="B84" s="126" t="s">
        <v>2559</v>
      </c>
      <c r="C84" s="126" t="s">
        <v>2642</v>
      </c>
      <c r="D84" s="38" t="s">
        <v>5927</v>
      </c>
      <c r="E84" s="38" t="s">
        <v>1731</v>
      </c>
    </row>
    <row r="85">
      <c r="A85" s="33" t="s">
        <v>5929</v>
      </c>
      <c r="B85" s="126" t="s">
        <v>2548</v>
      </c>
      <c r="C85" s="126" t="s">
        <v>2619</v>
      </c>
      <c r="D85" s="38" t="s">
        <v>5927</v>
      </c>
      <c r="E85" s="38" t="s">
        <v>1731</v>
      </c>
    </row>
    <row r="86">
      <c r="A86" s="33" t="s">
        <v>5928</v>
      </c>
      <c r="B86" s="126" t="s">
        <v>2533</v>
      </c>
      <c r="C86" s="126" t="s">
        <v>2642</v>
      </c>
      <c r="D86" s="38" t="s">
        <v>5927</v>
      </c>
      <c r="E86" s="38" t="s">
        <v>1731</v>
      </c>
    </row>
    <row r="87">
      <c r="A87" s="33" t="s">
        <v>5929</v>
      </c>
      <c r="B87" s="126" t="s">
        <v>2533</v>
      </c>
      <c r="C87" s="126" t="s">
        <v>2642</v>
      </c>
      <c r="D87" s="38" t="s">
        <v>5927</v>
      </c>
      <c r="E87" s="38" t="s">
        <v>1731</v>
      </c>
    </row>
    <row r="88">
      <c r="A88" s="33" t="s">
        <v>5929</v>
      </c>
      <c r="B88" s="126" t="s">
        <v>2693</v>
      </c>
      <c r="C88" s="126" t="s">
        <v>2489</v>
      </c>
      <c r="D88" s="38" t="s">
        <v>5927</v>
      </c>
      <c r="E88" s="38" t="s">
        <v>1731</v>
      </c>
    </row>
    <row r="89">
      <c r="A89" s="33" t="s">
        <v>5926</v>
      </c>
      <c r="B89" s="126" t="s">
        <v>5930</v>
      </c>
      <c r="C89" s="126" t="s">
        <v>2559</v>
      </c>
      <c r="D89" s="38" t="s">
        <v>5931</v>
      </c>
      <c r="E89" s="38" t="s">
        <v>1731</v>
      </c>
    </row>
    <row r="90">
      <c r="A90" s="33" t="s">
        <v>5928</v>
      </c>
      <c r="B90" s="126" t="s">
        <v>5930</v>
      </c>
      <c r="C90" s="126" t="s">
        <v>2559</v>
      </c>
      <c r="D90" s="38" t="s">
        <v>5931</v>
      </c>
      <c r="E90" s="38" t="s">
        <v>1731</v>
      </c>
    </row>
    <row r="91">
      <c r="A91" s="33" t="s">
        <v>5929</v>
      </c>
      <c r="B91" s="126" t="s">
        <v>5930</v>
      </c>
      <c r="C91" s="126" t="s">
        <v>2559</v>
      </c>
      <c r="D91" s="38" t="s">
        <v>5931</v>
      </c>
      <c r="E91" s="38" t="s">
        <v>1731</v>
      </c>
    </row>
    <row r="92">
      <c r="A92" s="33" t="s">
        <v>5928</v>
      </c>
      <c r="B92" s="126" t="s">
        <v>5932</v>
      </c>
      <c r="C92" s="126" t="s">
        <v>2533</v>
      </c>
      <c r="D92" s="38" t="s">
        <v>5931</v>
      </c>
      <c r="E92" s="38" t="s">
        <v>1731</v>
      </c>
    </row>
    <row r="93">
      <c r="A93" s="33" t="s">
        <v>5929</v>
      </c>
      <c r="B93" s="126" t="s">
        <v>5932</v>
      </c>
      <c r="C93" s="126" t="s">
        <v>2548</v>
      </c>
      <c r="D93" s="38" t="s">
        <v>5931</v>
      </c>
      <c r="E93" s="38" t="s">
        <v>1731</v>
      </c>
    </row>
    <row r="94">
      <c r="A94" s="33" t="s">
        <v>5928</v>
      </c>
      <c r="B94" s="126" t="s">
        <v>5933</v>
      </c>
      <c r="C94" s="126" t="s">
        <v>2533</v>
      </c>
      <c r="D94" s="38" t="s">
        <v>5931</v>
      </c>
      <c r="E94" s="38" t="s">
        <v>1731</v>
      </c>
    </row>
    <row r="95">
      <c r="A95" s="33" t="s">
        <v>5929</v>
      </c>
      <c r="B95" s="126" t="s">
        <v>5932</v>
      </c>
      <c r="C95" s="126" t="s">
        <v>2533</v>
      </c>
      <c r="D95" s="38" t="s">
        <v>5931</v>
      </c>
      <c r="E95" s="38" t="s">
        <v>1731</v>
      </c>
    </row>
    <row r="96">
      <c r="A96" s="33" t="s">
        <v>5929</v>
      </c>
      <c r="B96" s="126" t="s">
        <v>5933</v>
      </c>
      <c r="C96" s="126" t="s">
        <v>2693</v>
      </c>
      <c r="D96" s="38" t="s">
        <v>5931</v>
      </c>
      <c r="E96" s="38" t="s">
        <v>1731</v>
      </c>
    </row>
    <row r="97">
      <c r="A97" s="33" t="s">
        <v>5934</v>
      </c>
      <c r="B97" s="126" t="s">
        <v>190</v>
      </c>
      <c r="C97" s="126" t="s">
        <v>5935</v>
      </c>
      <c r="D97" s="38" t="s">
        <v>5936</v>
      </c>
      <c r="E97" s="38" t="s">
        <v>1731</v>
      </c>
    </row>
    <row r="98">
      <c r="A98" s="33" t="s">
        <v>5937</v>
      </c>
      <c r="B98" s="126" t="s">
        <v>190</v>
      </c>
      <c r="C98" s="126" t="s">
        <v>5935</v>
      </c>
      <c r="D98" s="38" t="s">
        <v>5936</v>
      </c>
      <c r="E98" s="38" t="s">
        <v>1731</v>
      </c>
    </row>
    <row r="99">
      <c r="A99" s="33" t="s">
        <v>5934</v>
      </c>
      <c r="B99" s="126" t="s">
        <v>5938</v>
      </c>
      <c r="C99" s="33"/>
      <c r="D99" s="38" t="s">
        <v>5936</v>
      </c>
      <c r="E99" s="38" t="s">
        <v>1731</v>
      </c>
    </row>
    <row r="100">
      <c r="A100" s="33" t="s">
        <v>5937</v>
      </c>
      <c r="B100" s="126" t="s">
        <v>5938</v>
      </c>
      <c r="C100" s="33"/>
      <c r="D100" s="38" t="s">
        <v>5936</v>
      </c>
      <c r="E100" s="38" t="s">
        <v>1731</v>
      </c>
    </row>
    <row r="101">
      <c r="A101" s="33" t="s">
        <v>5939</v>
      </c>
      <c r="B101" s="126" t="s">
        <v>190</v>
      </c>
      <c r="C101" s="126" t="s">
        <v>5935</v>
      </c>
      <c r="D101" s="38" t="s">
        <v>5936</v>
      </c>
      <c r="E101" s="38" t="s">
        <v>1731</v>
      </c>
    </row>
    <row r="102">
      <c r="A102" s="33" t="s">
        <v>5940</v>
      </c>
      <c r="B102" s="126" t="s">
        <v>190</v>
      </c>
      <c r="C102" s="126" t="s">
        <v>5935</v>
      </c>
      <c r="D102" s="38" t="s">
        <v>5936</v>
      </c>
      <c r="E102" s="38" t="s">
        <v>1731</v>
      </c>
    </row>
    <row r="103">
      <c r="A103" s="33" t="s">
        <v>5939</v>
      </c>
      <c r="B103" s="126" t="s">
        <v>5938</v>
      </c>
      <c r="C103" s="33"/>
      <c r="D103" s="38" t="s">
        <v>5936</v>
      </c>
      <c r="E103" s="38" t="s">
        <v>1731</v>
      </c>
    </row>
    <row r="104">
      <c r="A104" s="33" t="s">
        <v>5940</v>
      </c>
      <c r="B104" s="126" t="s">
        <v>5938</v>
      </c>
      <c r="C104" s="33"/>
      <c r="D104" s="38" t="s">
        <v>5936</v>
      </c>
      <c r="E104" s="38" t="s">
        <v>1731</v>
      </c>
    </row>
    <row r="105">
      <c r="A105" s="33" t="s">
        <v>5941</v>
      </c>
      <c r="B105" s="126" t="s">
        <v>5938</v>
      </c>
      <c r="C105" s="126" t="s">
        <v>5935</v>
      </c>
      <c r="D105" s="38" t="s">
        <v>5936</v>
      </c>
      <c r="E105" s="38" t="s">
        <v>1731</v>
      </c>
    </row>
    <row r="106">
      <c r="A106" s="33" t="s">
        <v>5942</v>
      </c>
      <c r="B106" s="126" t="s">
        <v>5938</v>
      </c>
      <c r="C106" s="126" t="s">
        <v>5935</v>
      </c>
      <c r="D106" s="38" t="s">
        <v>5936</v>
      </c>
      <c r="E106" s="38" t="s">
        <v>1731</v>
      </c>
    </row>
    <row r="107">
      <c r="A107" s="33" t="s">
        <v>5941</v>
      </c>
      <c r="B107" s="126" t="s">
        <v>5930</v>
      </c>
      <c r="C107" s="33"/>
      <c r="D107" s="38" t="s">
        <v>5936</v>
      </c>
      <c r="E107" s="38" t="s">
        <v>1731</v>
      </c>
    </row>
    <row r="108">
      <c r="A108" s="33" t="s">
        <v>5942</v>
      </c>
      <c r="B108" s="126" t="s">
        <v>5930</v>
      </c>
      <c r="C108" s="33"/>
      <c r="D108" s="38" t="s">
        <v>5936</v>
      </c>
      <c r="E108" s="38" t="s">
        <v>1731</v>
      </c>
    </row>
    <row r="109">
      <c r="A109" s="33" t="s">
        <v>5934</v>
      </c>
      <c r="B109" s="126" t="s">
        <v>190</v>
      </c>
      <c r="C109" s="126" t="s">
        <v>5935</v>
      </c>
      <c r="D109" s="38" t="s">
        <v>5943</v>
      </c>
      <c r="E109" s="38" t="s">
        <v>1731</v>
      </c>
    </row>
    <row r="110">
      <c r="A110" s="33" t="s">
        <v>5937</v>
      </c>
      <c r="B110" s="126" t="s">
        <v>190</v>
      </c>
      <c r="C110" s="126" t="s">
        <v>5935</v>
      </c>
      <c r="D110" s="38" t="s">
        <v>5943</v>
      </c>
      <c r="E110" s="38" t="s">
        <v>1731</v>
      </c>
    </row>
    <row r="111">
      <c r="A111" s="33" t="s">
        <v>5934</v>
      </c>
      <c r="B111" s="126" t="s">
        <v>5938</v>
      </c>
      <c r="C111" s="33"/>
      <c r="D111" s="38" t="s">
        <v>5943</v>
      </c>
      <c r="E111" s="38" t="s">
        <v>1731</v>
      </c>
    </row>
    <row r="112">
      <c r="A112" s="33" t="s">
        <v>5937</v>
      </c>
      <c r="B112" s="126" t="s">
        <v>5938</v>
      </c>
      <c r="C112" s="33"/>
      <c r="D112" s="38" t="s">
        <v>5943</v>
      </c>
      <c r="E112" s="38" t="s">
        <v>1731</v>
      </c>
    </row>
    <row r="113">
      <c r="A113" s="33" t="s">
        <v>5939</v>
      </c>
      <c r="B113" s="126" t="s">
        <v>190</v>
      </c>
      <c r="C113" s="126" t="s">
        <v>5935</v>
      </c>
      <c r="D113" s="38" t="s">
        <v>5943</v>
      </c>
      <c r="E113" s="38" t="s">
        <v>1731</v>
      </c>
    </row>
    <row r="114">
      <c r="A114" s="33" t="s">
        <v>5940</v>
      </c>
      <c r="B114" s="126" t="s">
        <v>190</v>
      </c>
      <c r="C114" s="126" t="s">
        <v>5935</v>
      </c>
      <c r="D114" s="38" t="s">
        <v>5943</v>
      </c>
      <c r="E114" s="38" t="s">
        <v>1731</v>
      </c>
    </row>
    <row r="115">
      <c r="A115" s="33" t="s">
        <v>5939</v>
      </c>
      <c r="B115" s="126" t="s">
        <v>5938</v>
      </c>
      <c r="C115" s="33"/>
      <c r="D115" s="38" t="s">
        <v>5943</v>
      </c>
      <c r="E115" s="38" t="s">
        <v>1731</v>
      </c>
    </row>
    <row r="116">
      <c r="A116" s="33" t="s">
        <v>5940</v>
      </c>
      <c r="B116" s="126" t="s">
        <v>5938</v>
      </c>
      <c r="C116" s="33"/>
      <c r="D116" s="38" t="s">
        <v>5943</v>
      </c>
      <c r="E116" s="38" t="s">
        <v>1731</v>
      </c>
    </row>
    <row r="117">
      <c r="A117" s="33" t="s">
        <v>5941</v>
      </c>
      <c r="B117" s="126" t="s">
        <v>5938</v>
      </c>
      <c r="C117" s="126" t="s">
        <v>5935</v>
      </c>
      <c r="D117" s="38" t="s">
        <v>5943</v>
      </c>
      <c r="E117" s="38" t="s">
        <v>1731</v>
      </c>
    </row>
    <row r="118">
      <c r="A118" s="33" t="s">
        <v>5942</v>
      </c>
      <c r="B118" s="126" t="s">
        <v>5938</v>
      </c>
      <c r="C118" s="126" t="s">
        <v>5935</v>
      </c>
      <c r="D118" s="38" t="s">
        <v>5943</v>
      </c>
      <c r="E118" s="38" t="s">
        <v>1731</v>
      </c>
    </row>
    <row r="119">
      <c r="A119" s="33" t="s">
        <v>5941</v>
      </c>
      <c r="B119" s="126" t="s">
        <v>5930</v>
      </c>
      <c r="C119" s="33"/>
      <c r="D119" s="38" t="s">
        <v>5943</v>
      </c>
      <c r="E119" s="38" t="s">
        <v>1731</v>
      </c>
    </row>
    <row r="120">
      <c r="A120" s="33" t="s">
        <v>5942</v>
      </c>
      <c r="B120" s="126" t="s">
        <v>5930</v>
      </c>
      <c r="C120" s="33"/>
      <c r="D120" s="38" t="s">
        <v>5943</v>
      </c>
      <c r="E120" s="38" t="s">
        <v>1731</v>
      </c>
    </row>
    <row r="121">
      <c r="A121" s="33" t="s">
        <v>5934</v>
      </c>
      <c r="B121" s="126" t="s">
        <v>5938</v>
      </c>
      <c r="C121" s="126" t="s">
        <v>5935</v>
      </c>
      <c r="D121" s="38" t="s">
        <v>5944</v>
      </c>
      <c r="E121" s="38" t="s">
        <v>1731</v>
      </c>
    </row>
    <row r="122">
      <c r="A122" s="33" t="s">
        <v>5941</v>
      </c>
      <c r="B122" s="126" t="s">
        <v>190</v>
      </c>
      <c r="C122" s="126" t="s">
        <v>5935</v>
      </c>
      <c r="D122" s="38" t="s">
        <v>5944</v>
      </c>
      <c r="E122" s="38" t="s">
        <v>1731</v>
      </c>
    </row>
    <row r="123">
      <c r="A123" s="33" t="s">
        <v>5934</v>
      </c>
      <c r="B123" s="126" t="s">
        <v>190</v>
      </c>
      <c r="C123" s="126" t="s">
        <v>5935</v>
      </c>
      <c r="D123" s="38" t="s">
        <v>5944</v>
      </c>
      <c r="E123" s="38" t="s">
        <v>1731</v>
      </c>
    </row>
    <row r="124">
      <c r="A124" s="33" t="s">
        <v>5945</v>
      </c>
      <c r="B124" s="126" t="s">
        <v>5938</v>
      </c>
      <c r="C124" s="126" t="s">
        <v>5935</v>
      </c>
      <c r="D124" s="38" t="s">
        <v>5944</v>
      </c>
      <c r="E124" s="38" t="s">
        <v>1731</v>
      </c>
    </row>
    <row r="125">
      <c r="A125" s="33" t="s">
        <v>5942</v>
      </c>
      <c r="B125" s="126" t="s">
        <v>190</v>
      </c>
      <c r="C125" s="126" t="s">
        <v>5930</v>
      </c>
      <c r="D125" s="38" t="s">
        <v>5944</v>
      </c>
      <c r="E125" s="38" t="s">
        <v>1731</v>
      </c>
    </row>
    <row r="126">
      <c r="A126" s="33" t="s">
        <v>5942</v>
      </c>
      <c r="B126" s="126" t="s">
        <v>5938</v>
      </c>
      <c r="C126" s="126" t="s">
        <v>5935</v>
      </c>
      <c r="D126" s="38" t="s">
        <v>5944</v>
      </c>
      <c r="E126" s="38" t="s">
        <v>1731</v>
      </c>
    </row>
    <row r="127">
      <c r="A127" s="33" t="s">
        <v>5946</v>
      </c>
      <c r="B127" s="126" t="s">
        <v>190</v>
      </c>
      <c r="C127" s="126" t="s">
        <v>5930</v>
      </c>
      <c r="D127" s="38" t="s">
        <v>5944</v>
      </c>
      <c r="E127" s="38" t="s">
        <v>1731</v>
      </c>
    </row>
    <row r="128">
      <c r="A128" s="33" t="s">
        <v>5945</v>
      </c>
      <c r="B128" s="126" t="s">
        <v>5938</v>
      </c>
      <c r="C128" s="126" t="s">
        <v>5930</v>
      </c>
      <c r="D128" s="38" t="s">
        <v>5944</v>
      </c>
      <c r="E128" s="38" t="s">
        <v>1731</v>
      </c>
    </row>
    <row r="129">
      <c r="A129" s="33" t="s">
        <v>5946</v>
      </c>
      <c r="B129" s="126" t="s">
        <v>5938</v>
      </c>
      <c r="C129" s="126" t="s">
        <v>5930</v>
      </c>
      <c r="D129" s="38" t="s">
        <v>5944</v>
      </c>
      <c r="E129" s="38" t="s">
        <v>1731</v>
      </c>
    </row>
    <row r="130">
      <c r="A130" s="33" t="s">
        <v>5946</v>
      </c>
      <c r="B130" s="126" t="s">
        <v>5938</v>
      </c>
      <c r="C130" s="126" t="s">
        <v>5930</v>
      </c>
      <c r="D130" s="38" t="s">
        <v>5944</v>
      </c>
      <c r="E130" s="38" t="s">
        <v>1731</v>
      </c>
    </row>
    <row r="131">
      <c r="A131" s="33" t="s">
        <v>5945</v>
      </c>
      <c r="B131" s="126" t="s">
        <v>5938</v>
      </c>
      <c r="C131" s="126" t="s">
        <v>5930</v>
      </c>
      <c r="D131" s="38" t="s">
        <v>5944</v>
      </c>
      <c r="E131" s="38" t="s">
        <v>1731</v>
      </c>
    </row>
    <row r="132">
      <c r="A132" s="33" t="s">
        <v>5945</v>
      </c>
      <c r="B132" s="126" t="s">
        <v>5935</v>
      </c>
      <c r="C132" s="126" t="s">
        <v>5930</v>
      </c>
      <c r="D132" s="38" t="s">
        <v>5944</v>
      </c>
      <c r="E132" s="38" t="s">
        <v>1731</v>
      </c>
    </row>
    <row r="133">
      <c r="A133" s="33" t="s">
        <v>5947</v>
      </c>
      <c r="B133" s="126" t="s">
        <v>2581</v>
      </c>
      <c r="C133" s="126" t="s">
        <v>2535</v>
      </c>
      <c r="D133" s="38" t="s">
        <v>165</v>
      </c>
      <c r="E133" s="38" t="s">
        <v>1734</v>
      </c>
    </row>
    <row r="134">
      <c r="A134" s="33" t="s">
        <v>5948</v>
      </c>
      <c r="B134" s="126" t="s">
        <v>2581</v>
      </c>
      <c r="C134" s="126" t="s">
        <v>2617</v>
      </c>
      <c r="D134" s="38" t="s">
        <v>165</v>
      </c>
      <c r="E134" s="38" t="s">
        <v>1734</v>
      </c>
    </row>
    <row r="135">
      <c r="A135" s="33" t="s">
        <v>5949</v>
      </c>
      <c r="B135" s="126" t="s">
        <v>2581</v>
      </c>
      <c r="C135" s="126" t="s">
        <v>2589</v>
      </c>
      <c r="D135" s="38" t="s">
        <v>165</v>
      </c>
      <c r="E135" s="38" t="s">
        <v>1734</v>
      </c>
    </row>
    <row r="136">
      <c r="A136" s="33" t="s">
        <v>5949</v>
      </c>
      <c r="B136" s="126" t="s">
        <v>2581</v>
      </c>
      <c r="C136" s="126" t="s">
        <v>2589</v>
      </c>
      <c r="D136" s="38" t="s">
        <v>165</v>
      </c>
      <c r="E136" s="38" t="s">
        <v>1734</v>
      </c>
    </row>
    <row r="137">
      <c r="A137" s="33" t="s">
        <v>5947</v>
      </c>
      <c r="B137" s="126" t="s">
        <v>2581</v>
      </c>
      <c r="C137" s="126" t="s">
        <v>2589</v>
      </c>
      <c r="D137" s="38" t="s">
        <v>165</v>
      </c>
      <c r="E137" s="38" t="s">
        <v>1734</v>
      </c>
    </row>
    <row r="138">
      <c r="A138" s="33" t="s">
        <v>5950</v>
      </c>
      <c r="B138" s="126" t="s">
        <v>2581</v>
      </c>
      <c r="C138" s="126" t="s">
        <v>2535</v>
      </c>
      <c r="D138" s="38" t="s">
        <v>165</v>
      </c>
      <c r="E138" s="38" t="s">
        <v>1734</v>
      </c>
    </row>
    <row r="139">
      <c r="A139" s="33" t="s">
        <v>5951</v>
      </c>
      <c r="B139" s="126" t="s">
        <v>2581</v>
      </c>
      <c r="C139" s="126" t="s">
        <v>2535</v>
      </c>
      <c r="D139" s="38" t="s">
        <v>165</v>
      </c>
      <c r="E139" s="38" t="s">
        <v>1734</v>
      </c>
    </row>
    <row r="140">
      <c r="A140" s="33" t="s">
        <v>5948</v>
      </c>
      <c r="B140" s="126" t="s">
        <v>2589</v>
      </c>
      <c r="C140" s="126" t="s">
        <v>2658</v>
      </c>
      <c r="D140" s="38" t="s">
        <v>165</v>
      </c>
      <c r="E140" s="38" t="s">
        <v>1734</v>
      </c>
    </row>
    <row r="141">
      <c r="A141" s="33" t="s">
        <v>5950</v>
      </c>
      <c r="B141" s="126" t="s">
        <v>2581</v>
      </c>
      <c r="C141" s="126" t="s">
        <v>2617</v>
      </c>
      <c r="D141" s="38" t="s">
        <v>165</v>
      </c>
      <c r="E141" s="38" t="s">
        <v>1734</v>
      </c>
    </row>
    <row r="142">
      <c r="A142" s="33" t="s">
        <v>5950</v>
      </c>
      <c r="B142" s="126" t="s">
        <v>2581</v>
      </c>
      <c r="C142" s="126" t="s">
        <v>2535</v>
      </c>
      <c r="D142" s="38" t="s">
        <v>165</v>
      </c>
      <c r="E142" s="38" t="s">
        <v>1734</v>
      </c>
    </row>
    <row r="143">
      <c r="A143" s="33" t="s">
        <v>5951</v>
      </c>
      <c r="B143" s="126" t="s">
        <v>2551</v>
      </c>
      <c r="C143" s="33"/>
      <c r="D143" s="38" t="s">
        <v>165</v>
      </c>
      <c r="E143" s="38" t="s">
        <v>1734</v>
      </c>
    </row>
    <row r="144">
      <c r="A144" s="33" t="s">
        <v>5951</v>
      </c>
      <c r="B144" s="126" t="s">
        <v>2584</v>
      </c>
      <c r="C144" s="33"/>
      <c r="D144" s="38" t="s">
        <v>165</v>
      </c>
      <c r="E144" s="38" t="s">
        <v>1734</v>
      </c>
    </row>
    <row r="145">
      <c r="A145" s="33" t="s">
        <v>5914</v>
      </c>
      <c r="B145" s="126" t="s">
        <v>2581</v>
      </c>
      <c r="C145" s="126" t="s">
        <v>2589</v>
      </c>
      <c r="D145" s="38" t="s">
        <v>5915</v>
      </c>
      <c r="E145" s="38" t="s">
        <v>1734</v>
      </c>
    </row>
    <row r="146">
      <c r="A146" s="33" t="s">
        <v>5952</v>
      </c>
      <c r="B146" s="126" t="s">
        <v>2581</v>
      </c>
      <c r="C146" s="126" t="s">
        <v>2535</v>
      </c>
      <c r="D146" s="38" t="s">
        <v>5915</v>
      </c>
      <c r="E146" s="38" t="s">
        <v>1734</v>
      </c>
    </row>
    <row r="147">
      <c r="A147" s="33" t="s">
        <v>5952</v>
      </c>
      <c r="B147" s="126" t="s">
        <v>2658</v>
      </c>
      <c r="C147" s="33"/>
      <c r="D147" s="38" t="s">
        <v>5915</v>
      </c>
      <c r="E147" s="38" t="s">
        <v>1734</v>
      </c>
    </row>
    <row r="148">
      <c r="A148" s="33" t="s">
        <v>5952</v>
      </c>
      <c r="B148" s="126" t="s">
        <v>2581</v>
      </c>
      <c r="C148" s="33"/>
      <c r="D148" s="38" t="s">
        <v>5915</v>
      </c>
      <c r="E148" s="38" t="s">
        <v>1734</v>
      </c>
    </row>
    <row r="149">
      <c r="A149" s="33" t="s">
        <v>5952</v>
      </c>
      <c r="B149" s="126" t="s">
        <v>2543</v>
      </c>
      <c r="C149" s="33"/>
      <c r="D149" s="38" t="s">
        <v>5915</v>
      </c>
      <c r="E149" s="38" t="s">
        <v>1734</v>
      </c>
    </row>
    <row r="150">
      <c r="A150" s="33" t="s">
        <v>5947</v>
      </c>
      <c r="B150" s="126" t="s">
        <v>2581</v>
      </c>
      <c r="C150" s="126" t="s">
        <v>2535</v>
      </c>
      <c r="D150" s="38" t="s">
        <v>165</v>
      </c>
      <c r="E150" s="38" t="s">
        <v>1739</v>
      </c>
    </row>
    <row r="151">
      <c r="A151" s="33" t="s">
        <v>5948</v>
      </c>
      <c r="B151" s="126" t="s">
        <v>2581</v>
      </c>
      <c r="C151" s="126" t="s">
        <v>2617</v>
      </c>
      <c r="D151" s="38" t="s">
        <v>165</v>
      </c>
      <c r="E151" s="38" t="s">
        <v>1739</v>
      </c>
    </row>
    <row r="152">
      <c r="A152" s="33" t="s">
        <v>5953</v>
      </c>
      <c r="B152" s="126" t="s">
        <v>2581</v>
      </c>
      <c r="C152" s="126" t="s">
        <v>2589</v>
      </c>
      <c r="D152" s="38" t="s">
        <v>165</v>
      </c>
      <c r="E152" s="38" t="s">
        <v>1739</v>
      </c>
    </row>
    <row r="153">
      <c r="A153" s="33" t="s">
        <v>5949</v>
      </c>
      <c r="B153" s="126" t="s">
        <v>2581</v>
      </c>
      <c r="C153" s="126" t="s">
        <v>2589</v>
      </c>
      <c r="D153" s="38" t="s">
        <v>165</v>
      </c>
      <c r="E153" s="38" t="s">
        <v>1739</v>
      </c>
    </row>
    <row r="154">
      <c r="A154" s="33" t="s">
        <v>5953</v>
      </c>
      <c r="B154" s="126" t="s">
        <v>2581</v>
      </c>
      <c r="C154" s="126" t="s">
        <v>2589</v>
      </c>
      <c r="D154" s="38" t="s">
        <v>165</v>
      </c>
      <c r="E154" s="38" t="s">
        <v>1739</v>
      </c>
    </row>
    <row r="155">
      <c r="A155" s="33" t="s">
        <v>5950</v>
      </c>
      <c r="B155" s="126" t="s">
        <v>2581</v>
      </c>
      <c r="C155" s="126" t="s">
        <v>2535</v>
      </c>
      <c r="D155" s="38" t="s">
        <v>165</v>
      </c>
      <c r="E155" s="38" t="s">
        <v>1739</v>
      </c>
    </row>
    <row r="156">
      <c r="A156" s="33" t="s">
        <v>5951</v>
      </c>
      <c r="B156" s="126" t="s">
        <v>2581</v>
      </c>
      <c r="C156" s="126" t="s">
        <v>2535</v>
      </c>
      <c r="D156" s="38" t="s">
        <v>165</v>
      </c>
      <c r="E156" s="38" t="s">
        <v>1739</v>
      </c>
    </row>
    <row r="157">
      <c r="A157" s="33" t="s">
        <v>5948</v>
      </c>
      <c r="B157" s="126" t="s">
        <v>2589</v>
      </c>
      <c r="C157" s="126" t="s">
        <v>2658</v>
      </c>
      <c r="D157" s="38" t="s">
        <v>165</v>
      </c>
      <c r="E157" s="38" t="s">
        <v>1739</v>
      </c>
    </row>
    <row r="158">
      <c r="A158" s="33" t="s">
        <v>5953</v>
      </c>
      <c r="B158" s="126" t="s">
        <v>2581</v>
      </c>
      <c r="C158" s="126" t="s">
        <v>2617</v>
      </c>
      <c r="D158" s="38" t="s">
        <v>165</v>
      </c>
      <c r="E158" s="38" t="s">
        <v>1739</v>
      </c>
    </row>
    <row r="159">
      <c r="A159" s="33" t="s">
        <v>5950</v>
      </c>
      <c r="B159" s="126" t="s">
        <v>2581</v>
      </c>
      <c r="C159" s="126" t="s">
        <v>2535</v>
      </c>
      <c r="D159" s="38" t="s">
        <v>165</v>
      </c>
      <c r="E159" s="38" t="s">
        <v>1739</v>
      </c>
    </row>
    <row r="160">
      <c r="A160" s="33" t="s">
        <v>5954</v>
      </c>
      <c r="B160" s="126" t="s">
        <v>2551</v>
      </c>
      <c r="C160" s="33"/>
      <c r="D160" s="38" t="s">
        <v>165</v>
      </c>
      <c r="E160" s="38" t="s">
        <v>1739</v>
      </c>
    </row>
    <row r="161">
      <c r="A161" s="33" t="s">
        <v>5951</v>
      </c>
      <c r="B161" s="126" t="s">
        <v>2584</v>
      </c>
      <c r="C161" s="33"/>
      <c r="D161" s="38" t="s">
        <v>165</v>
      </c>
      <c r="E161" s="38" t="s">
        <v>1739</v>
      </c>
    </row>
    <row r="162">
      <c r="A162" s="33" t="s">
        <v>5914</v>
      </c>
      <c r="B162" s="126" t="s">
        <v>2581</v>
      </c>
      <c r="C162" s="126" t="s">
        <v>2589</v>
      </c>
      <c r="D162" s="38" t="s">
        <v>5915</v>
      </c>
      <c r="E162" s="38" t="s">
        <v>1739</v>
      </c>
    </row>
    <row r="163">
      <c r="A163" s="33" t="s">
        <v>5952</v>
      </c>
      <c r="B163" s="126" t="s">
        <v>2581</v>
      </c>
      <c r="C163" s="126" t="s">
        <v>2535</v>
      </c>
      <c r="D163" s="38" t="s">
        <v>5915</v>
      </c>
      <c r="E163" s="38" t="s">
        <v>1739</v>
      </c>
    </row>
    <row r="164">
      <c r="A164" s="33" t="s">
        <v>5952</v>
      </c>
      <c r="B164" s="126" t="s">
        <v>2658</v>
      </c>
      <c r="C164" s="33"/>
      <c r="D164" s="38" t="s">
        <v>5915</v>
      </c>
      <c r="E164" s="38" t="s">
        <v>1739</v>
      </c>
    </row>
    <row r="165">
      <c r="A165" s="33" t="s">
        <v>5952</v>
      </c>
      <c r="B165" s="126" t="s">
        <v>2581</v>
      </c>
      <c r="C165" s="33"/>
      <c r="D165" s="38" t="s">
        <v>5915</v>
      </c>
      <c r="E165" s="38" t="s">
        <v>1739</v>
      </c>
    </row>
    <row r="166">
      <c r="A166" s="33" t="s">
        <v>5952</v>
      </c>
      <c r="B166" s="126" t="s">
        <v>2543</v>
      </c>
      <c r="C166" s="33"/>
      <c r="D166" s="38" t="s">
        <v>5915</v>
      </c>
      <c r="E166" s="38" t="s">
        <v>1739</v>
      </c>
    </row>
    <row r="167">
      <c r="A167" s="33" t="s">
        <v>5955</v>
      </c>
      <c r="B167" s="126" t="s">
        <v>2633</v>
      </c>
      <c r="C167" s="126" t="s">
        <v>2535</v>
      </c>
      <c r="D167" s="38" t="s">
        <v>165</v>
      </c>
      <c r="E167" s="38" t="s">
        <v>1743</v>
      </c>
    </row>
    <row r="168">
      <c r="A168" s="33" t="s">
        <v>5950</v>
      </c>
      <c r="B168" s="126" t="s">
        <v>2633</v>
      </c>
      <c r="C168" s="126" t="s">
        <v>2535</v>
      </c>
      <c r="D168" s="38" t="s">
        <v>165</v>
      </c>
      <c r="E168" s="38" t="s">
        <v>1743</v>
      </c>
    </row>
    <row r="169">
      <c r="A169" s="33" t="s">
        <v>5956</v>
      </c>
      <c r="B169" s="126" t="s">
        <v>2617</v>
      </c>
      <c r="C169" s="126" t="s">
        <v>2589</v>
      </c>
      <c r="D169" s="38" t="s">
        <v>165</v>
      </c>
      <c r="E169" s="38" t="s">
        <v>1743</v>
      </c>
    </row>
    <row r="170">
      <c r="A170" s="33" t="s">
        <v>5957</v>
      </c>
      <c r="B170" s="126" t="s">
        <v>2617</v>
      </c>
      <c r="C170" s="126" t="s">
        <v>2589</v>
      </c>
      <c r="D170" s="38" t="s">
        <v>165</v>
      </c>
      <c r="E170" s="38" t="s">
        <v>1743</v>
      </c>
    </row>
    <row r="171">
      <c r="A171" s="33" t="s">
        <v>5958</v>
      </c>
      <c r="B171" s="126" t="s">
        <v>2617</v>
      </c>
      <c r="C171" s="126" t="s">
        <v>2589</v>
      </c>
      <c r="D171" s="38" t="s">
        <v>165</v>
      </c>
      <c r="E171" s="38" t="s">
        <v>1743</v>
      </c>
    </row>
    <row r="172">
      <c r="A172" s="33" t="s">
        <v>5949</v>
      </c>
      <c r="B172" s="126" t="s">
        <v>2581</v>
      </c>
      <c r="C172" s="126" t="s">
        <v>2589</v>
      </c>
      <c r="D172" s="38" t="s">
        <v>165</v>
      </c>
      <c r="E172" s="38" t="s">
        <v>1743</v>
      </c>
    </row>
    <row r="173">
      <c r="A173" s="33" t="s">
        <v>5950</v>
      </c>
      <c r="B173" s="126" t="s">
        <v>2617</v>
      </c>
      <c r="C173" s="126" t="s">
        <v>2589</v>
      </c>
      <c r="D173" s="38" t="s">
        <v>165</v>
      </c>
      <c r="E173" s="38" t="s">
        <v>1743</v>
      </c>
    </row>
    <row r="174">
      <c r="A174" s="33" t="s">
        <v>5947</v>
      </c>
      <c r="B174" s="126" t="s">
        <v>2633</v>
      </c>
      <c r="C174" s="126" t="s">
        <v>2535</v>
      </c>
      <c r="D174" s="38" t="s">
        <v>165</v>
      </c>
      <c r="E174" s="38" t="s">
        <v>1743</v>
      </c>
    </row>
    <row r="175">
      <c r="A175" s="33" t="s">
        <v>5949</v>
      </c>
      <c r="B175" s="126" t="s">
        <v>2633</v>
      </c>
      <c r="C175" s="126" t="s">
        <v>2535</v>
      </c>
      <c r="D175" s="38" t="s">
        <v>165</v>
      </c>
      <c r="E175" s="38" t="s">
        <v>1743</v>
      </c>
    </row>
    <row r="176">
      <c r="A176" s="33" t="s">
        <v>5959</v>
      </c>
      <c r="B176" s="126" t="s">
        <v>2617</v>
      </c>
      <c r="C176" s="126" t="s">
        <v>2531</v>
      </c>
      <c r="D176" s="38" t="s">
        <v>165</v>
      </c>
      <c r="E176" s="38" t="s">
        <v>1743</v>
      </c>
    </row>
    <row r="177">
      <c r="A177" s="33" t="s">
        <v>5947</v>
      </c>
      <c r="B177" s="126" t="s">
        <v>2633</v>
      </c>
      <c r="C177" s="126" t="s">
        <v>2589</v>
      </c>
      <c r="D177" s="38" t="s">
        <v>165</v>
      </c>
      <c r="E177" s="38" t="s">
        <v>1743</v>
      </c>
    </row>
    <row r="178">
      <c r="A178" s="33" t="s">
        <v>5960</v>
      </c>
      <c r="B178" s="126" t="s">
        <v>2617</v>
      </c>
      <c r="C178" s="126" t="s">
        <v>2531</v>
      </c>
      <c r="D178" s="38" t="s">
        <v>165</v>
      </c>
      <c r="E178" s="38" t="s">
        <v>1743</v>
      </c>
    </row>
    <row r="179">
      <c r="A179" s="33" t="s">
        <v>5955</v>
      </c>
      <c r="B179" s="126" t="s">
        <v>2633</v>
      </c>
      <c r="C179" s="126" t="s">
        <v>2535</v>
      </c>
      <c r="D179" s="38" t="s">
        <v>165</v>
      </c>
      <c r="E179" s="38" t="s">
        <v>1747</v>
      </c>
    </row>
    <row r="180">
      <c r="A180" s="33" t="s">
        <v>5950</v>
      </c>
      <c r="B180" s="126" t="s">
        <v>2633</v>
      </c>
      <c r="C180" s="126" t="s">
        <v>2535</v>
      </c>
      <c r="D180" s="38" t="s">
        <v>165</v>
      </c>
      <c r="E180" s="38" t="s">
        <v>1747</v>
      </c>
    </row>
    <row r="181">
      <c r="A181" s="33" t="s">
        <v>5956</v>
      </c>
      <c r="B181" s="126" t="s">
        <v>2617</v>
      </c>
      <c r="C181" s="126" t="s">
        <v>2589</v>
      </c>
      <c r="D181" s="38" t="s">
        <v>165</v>
      </c>
      <c r="E181" s="38" t="s">
        <v>1747</v>
      </c>
    </row>
    <row r="182">
      <c r="A182" s="33" t="s">
        <v>5957</v>
      </c>
      <c r="B182" s="126" t="s">
        <v>2617</v>
      </c>
      <c r="C182" s="126" t="s">
        <v>2589</v>
      </c>
      <c r="D182" s="38" t="s">
        <v>165</v>
      </c>
      <c r="E182" s="38" t="s">
        <v>1747</v>
      </c>
    </row>
    <row r="183">
      <c r="A183" s="33" t="s">
        <v>5958</v>
      </c>
      <c r="B183" s="126" t="s">
        <v>2617</v>
      </c>
      <c r="C183" s="126" t="s">
        <v>2589</v>
      </c>
      <c r="D183" s="38" t="s">
        <v>165</v>
      </c>
      <c r="E183" s="38" t="s">
        <v>1747</v>
      </c>
    </row>
    <row r="184">
      <c r="A184" s="33" t="s">
        <v>5949</v>
      </c>
      <c r="B184" s="126" t="s">
        <v>2581</v>
      </c>
      <c r="C184" s="126" t="s">
        <v>2589</v>
      </c>
      <c r="D184" s="38" t="s">
        <v>165</v>
      </c>
      <c r="E184" s="38" t="s">
        <v>1747</v>
      </c>
    </row>
    <row r="185">
      <c r="A185" s="33" t="s">
        <v>5950</v>
      </c>
      <c r="B185" s="126" t="s">
        <v>2617</v>
      </c>
      <c r="C185" s="126" t="s">
        <v>2589</v>
      </c>
      <c r="D185" s="38" t="s">
        <v>165</v>
      </c>
      <c r="E185" s="38" t="s">
        <v>1747</v>
      </c>
    </row>
    <row r="186">
      <c r="A186" s="33" t="s">
        <v>5947</v>
      </c>
      <c r="B186" s="126" t="s">
        <v>2633</v>
      </c>
      <c r="C186" s="126" t="s">
        <v>2535</v>
      </c>
      <c r="D186" s="38" t="s">
        <v>165</v>
      </c>
      <c r="E186" s="38" t="s">
        <v>1747</v>
      </c>
    </row>
    <row r="187">
      <c r="A187" s="33" t="s">
        <v>5949</v>
      </c>
      <c r="B187" s="126" t="s">
        <v>2633</v>
      </c>
      <c r="C187" s="126" t="s">
        <v>2535</v>
      </c>
      <c r="D187" s="38" t="s">
        <v>165</v>
      </c>
      <c r="E187" s="38" t="s">
        <v>1747</v>
      </c>
    </row>
    <row r="188">
      <c r="A188" s="33" t="s">
        <v>5959</v>
      </c>
      <c r="B188" s="126" t="s">
        <v>2617</v>
      </c>
      <c r="C188" s="126" t="s">
        <v>2531</v>
      </c>
      <c r="D188" s="38" t="s">
        <v>165</v>
      </c>
      <c r="E188" s="38" t="s">
        <v>1747</v>
      </c>
    </row>
    <row r="189">
      <c r="A189" s="33" t="s">
        <v>5947</v>
      </c>
      <c r="B189" s="126" t="s">
        <v>2633</v>
      </c>
      <c r="C189" s="126" t="s">
        <v>2589</v>
      </c>
      <c r="D189" s="38" t="s">
        <v>165</v>
      </c>
      <c r="E189" s="38" t="s">
        <v>1747</v>
      </c>
    </row>
    <row r="190">
      <c r="A190" s="33" t="s">
        <v>5960</v>
      </c>
      <c r="B190" s="126" t="s">
        <v>2617</v>
      </c>
      <c r="C190" s="126" t="s">
        <v>2531</v>
      </c>
      <c r="D190" s="38" t="s">
        <v>165</v>
      </c>
      <c r="E190" s="38" t="s">
        <v>1747</v>
      </c>
    </row>
    <row r="191">
      <c r="A191" s="33" t="s">
        <v>5955</v>
      </c>
      <c r="B191" s="126" t="s">
        <v>2633</v>
      </c>
      <c r="C191" s="126" t="s">
        <v>2535</v>
      </c>
      <c r="D191" s="38" t="s">
        <v>165</v>
      </c>
      <c r="E191" s="38" t="s">
        <v>1750</v>
      </c>
    </row>
    <row r="192">
      <c r="A192" s="33" t="s">
        <v>5950</v>
      </c>
      <c r="B192" s="126" t="s">
        <v>2633</v>
      </c>
      <c r="C192" s="126" t="s">
        <v>2535</v>
      </c>
      <c r="D192" s="38" t="s">
        <v>165</v>
      </c>
      <c r="E192" s="38" t="s">
        <v>1750</v>
      </c>
    </row>
    <row r="193">
      <c r="A193" s="33" t="s">
        <v>5956</v>
      </c>
      <c r="B193" s="126" t="s">
        <v>2617</v>
      </c>
      <c r="C193" s="126" t="s">
        <v>2589</v>
      </c>
      <c r="D193" s="38" t="s">
        <v>165</v>
      </c>
      <c r="E193" s="38" t="s">
        <v>1750</v>
      </c>
    </row>
    <row r="194">
      <c r="A194" s="33" t="s">
        <v>5957</v>
      </c>
      <c r="B194" s="126" t="s">
        <v>2617</v>
      </c>
      <c r="C194" s="126" t="s">
        <v>2589</v>
      </c>
      <c r="D194" s="38" t="s">
        <v>165</v>
      </c>
      <c r="E194" s="38" t="s">
        <v>1750</v>
      </c>
    </row>
    <row r="195">
      <c r="A195" s="33" t="s">
        <v>5958</v>
      </c>
      <c r="B195" s="126" t="s">
        <v>2617</v>
      </c>
      <c r="C195" s="126" t="s">
        <v>2589</v>
      </c>
      <c r="D195" s="38" t="s">
        <v>165</v>
      </c>
      <c r="E195" s="38" t="s">
        <v>1750</v>
      </c>
    </row>
    <row r="196">
      <c r="A196" s="33" t="s">
        <v>5949</v>
      </c>
      <c r="B196" s="126" t="s">
        <v>2581</v>
      </c>
      <c r="C196" s="126" t="s">
        <v>2589</v>
      </c>
      <c r="D196" s="38" t="s">
        <v>165</v>
      </c>
      <c r="E196" s="38" t="s">
        <v>1750</v>
      </c>
    </row>
    <row r="197">
      <c r="A197" s="33" t="s">
        <v>5950</v>
      </c>
      <c r="B197" s="126" t="s">
        <v>2617</v>
      </c>
      <c r="C197" s="126" t="s">
        <v>2589</v>
      </c>
      <c r="D197" s="38" t="s">
        <v>165</v>
      </c>
      <c r="E197" s="38" t="s">
        <v>1750</v>
      </c>
    </row>
    <row r="198">
      <c r="A198" s="33" t="s">
        <v>5947</v>
      </c>
      <c r="B198" s="126" t="s">
        <v>2633</v>
      </c>
      <c r="C198" s="126" t="s">
        <v>2535</v>
      </c>
      <c r="D198" s="38" t="s">
        <v>165</v>
      </c>
      <c r="E198" s="38" t="s">
        <v>1750</v>
      </c>
    </row>
    <row r="199">
      <c r="A199" s="33" t="s">
        <v>5949</v>
      </c>
      <c r="B199" s="126" t="s">
        <v>2633</v>
      </c>
      <c r="C199" s="126" t="s">
        <v>2535</v>
      </c>
      <c r="D199" s="38" t="s">
        <v>165</v>
      </c>
      <c r="E199" s="38" t="s">
        <v>1750</v>
      </c>
    </row>
    <row r="200">
      <c r="A200" s="33" t="s">
        <v>5959</v>
      </c>
      <c r="B200" s="126" t="s">
        <v>2617</v>
      </c>
      <c r="C200" s="126" t="s">
        <v>2531</v>
      </c>
      <c r="D200" s="38" t="s">
        <v>165</v>
      </c>
      <c r="E200" s="38" t="s">
        <v>1750</v>
      </c>
    </row>
    <row r="201">
      <c r="A201" s="33" t="s">
        <v>5947</v>
      </c>
      <c r="B201" s="126" t="s">
        <v>2633</v>
      </c>
      <c r="C201" s="126" t="s">
        <v>2589</v>
      </c>
      <c r="D201" s="38" t="s">
        <v>165</v>
      </c>
      <c r="E201" s="38" t="s">
        <v>1750</v>
      </c>
    </row>
    <row r="202">
      <c r="A202" s="33" t="s">
        <v>5960</v>
      </c>
      <c r="B202" s="126" t="s">
        <v>2617</v>
      </c>
      <c r="C202" s="126" t="s">
        <v>2531</v>
      </c>
      <c r="D202" s="38" t="s">
        <v>165</v>
      </c>
      <c r="E202" s="38" t="s">
        <v>1750</v>
      </c>
    </row>
    <row r="203">
      <c r="A203" s="33" t="s">
        <v>5961</v>
      </c>
      <c r="B203" s="126" t="s">
        <v>2693</v>
      </c>
      <c r="C203" s="126" t="s">
        <v>2642</v>
      </c>
      <c r="D203" s="38" t="s">
        <v>5936</v>
      </c>
      <c r="E203" s="38" t="s">
        <v>1755</v>
      </c>
    </row>
    <row r="204">
      <c r="A204" s="33" t="s">
        <v>5962</v>
      </c>
      <c r="B204" s="126" t="s">
        <v>2559</v>
      </c>
      <c r="C204" s="126" t="s">
        <v>2619</v>
      </c>
      <c r="D204" s="38" t="s">
        <v>5936</v>
      </c>
      <c r="E204" s="38" t="s">
        <v>1755</v>
      </c>
    </row>
    <row r="205">
      <c r="A205" s="33" t="s">
        <v>5963</v>
      </c>
      <c r="B205" s="126" t="s">
        <v>2559</v>
      </c>
      <c r="C205" s="126" t="s">
        <v>2619</v>
      </c>
      <c r="D205" s="38" t="s">
        <v>5936</v>
      </c>
      <c r="E205" s="38" t="s">
        <v>1755</v>
      </c>
    </row>
    <row r="206">
      <c r="A206" s="33" t="s">
        <v>5964</v>
      </c>
      <c r="B206" s="126" t="s">
        <v>2559</v>
      </c>
      <c r="C206" s="126" t="s">
        <v>2619</v>
      </c>
      <c r="D206" s="38" t="s">
        <v>5936</v>
      </c>
      <c r="E206" s="38" t="s">
        <v>1755</v>
      </c>
    </row>
    <row r="207">
      <c r="A207" s="33" t="s">
        <v>5963</v>
      </c>
      <c r="B207" s="126" t="s">
        <v>2548</v>
      </c>
      <c r="C207" s="126" t="s">
        <v>2696</v>
      </c>
      <c r="D207" s="38" t="s">
        <v>5936</v>
      </c>
      <c r="E207" s="38" t="s">
        <v>1755</v>
      </c>
    </row>
    <row r="208">
      <c r="A208" s="33" t="s">
        <v>5961</v>
      </c>
      <c r="B208" s="126" t="s">
        <v>2548</v>
      </c>
      <c r="C208" s="126" t="s">
        <v>2696</v>
      </c>
      <c r="D208" s="38" t="s">
        <v>5936</v>
      </c>
      <c r="E208" s="38" t="s">
        <v>1755</v>
      </c>
    </row>
    <row r="209">
      <c r="A209" s="33" t="s">
        <v>5964</v>
      </c>
      <c r="B209" s="126" t="s">
        <v>2548</v>
      </c>
      <c r="C209" s="126" t="s">
        <v>2533</v>
      </c>
      <c r="D209" s="38" t="s">
        <v>5936</v>
      </c>
      <c r="E209" s="38" t="s">
        <v>1755</v>
      </c>
    </row>
    <row r="210">
      <c r="A210" s="33" t="s">
        <v>5965</v>
      </c>
      <c r="B210" s="126" t="s">
        <v>2533</v>
      </c>
      <c r="C210" s="126" t="s">
        <v>2696</v>
      </c>
      <c r="D210" s="38" t="s">
        <v>5936</v>
      </c>
      <c r="E210" s="38" t="s">
        <v>1755</v>
      </c>
    </row>
    <row r="211">
      <c r="A211" s="33" t="s">
        <v>5966</v>
      </c>
      <c r="B211" s="126" t="s">
        <v>2548</v>
      </c>
      <c r="C211" s="126" t="s">
        <v>2533</v>
      </c>
      <c r="D211" s="38" t="s">
        <v>5936</v>
      </c>
      <c r="E211" s="38" t="s">
        <v>1755</v>
      </c>
    </row>
    <row r="212">
      <c r="A212" s="33" t="s">
        <v>5967</v>
      </c>
      <c r="B212" s="126" t="s">
        <v>2548</v>
      </c>
      <c r="C212" s="126" t="s">
        <v>2619</v>
      </c>
      <c r="D212" s="38" t="s">
        <v>5936</v>
      </c>
      <c r="E212" s="38" t="s">
        <v>1755</v>
      </c>
    </row>
    <row r="213">
      <c r="A213" s="33" t="s">
        <v>5966</v>
      </c>
      <c r="B213" s="126" t="s">
        <v>2548</v>
      </c>
      <c r="C213" s="126" t="s">
        <v>2489</v>
      </c>
      <c r="D213" s="38" t="s">
        <v>5936</v>
      </c>
      <c r="E213" s="38" t="s">
        <v>1755</v>
      </c>
    </row>
    <row r="214">
      <c r="A214" s="33" t="s">
        <v>5967</v>
      </c>
      <c r="B214" s="126" t="s">
        <v>2548</v>
      </c>
      <c r="C214" s="126" t="s">
        <v>2483</v>
      </c>
      <c r="D214" s="38" t="s">
        <v>5936</v>
      </c>
      <c r="E214" s="38" t="s">
        <v>1755</v>
      </c>
    </row>
    <row r="215">
      <c r="A215" s="33" t="s">
        <v>5964</v>
      </c>
      <c r="B215" s="126" t="s">
        <v>2693</v>
      </c>
      <c r="C215" s="126" t="s">
        <v>2642</v>
      </c>
      <c r="D215" s="38" t="s">
        <v>5943</v>
      </c>
      <c r="E215" s="38" t="s">
        <v>1755</v>
      </c>
    </row>
    <row r="216">
      <c r="A216" s="33" t="s">
        <v>5962</v>
      </c>
      <c r="B216" s="126" t="s">
        <v>2559</v>
      </c>
      <c r="C216" s="126" t="s">
        <v>2619</v>
      </c>
      <c r="D216" s="38" t="s">
        <v>5943</v>
      </c>
      <c r="E216" s="38" t="s">
        <v>1755</v>
      </c>
    </row>
    <row r="217">
      <c r="A217" s="33" t="s">
        <v>5968</v>
      </c>
      <c r="B217" s="126" t="s">
        <v>2548</v>
      </c>
      <c r="C217" s="126" t="s">
        <v>2619</v>
      </c>
      <c r="D217" s="38" t="s">
        <v>5943</v>
      </c>
      <c r="E217" s="38" t="s">
        <v>1755</v>
      </c>
    </row>
    <row r="218">
      <c r="A218" s="33" t="s">
        <v>5965</v>
      </c>
      <c r="B218" s="126" t="s">
        <v>2559</v>
      </c>
      <c r="C218" s="126" t="s">
        <v>2619</v>
      </c>
      <c r="D218" s="38" t="s">
        <v>5943</v>
      </c>
      <c r="E218" s="38" t="s">
        <v>1755</v>
      </c>
    </row>
    <row r="219">
      <c r="A219" s="33" t="s">
        <v>5961</v>
      </c>
      <c r="B219" s="126" t="s">
        <v>2693</v>
      </c>
      <c r="C219" s="126" t="s">
        <v>2489</v>
      </c>
      <c r="D219" s="38" t="s">
        <v>5943</v>
      </c>
      <c r="E219" s="38" t="s">
        <v>1755</v>
      </c>
    </row>
    <row r="220">
      <c r="A220" s="33" t="s">
        <v>5969</v>
      </c>
      <c r="B220" s="126" t="s">
        <v>2693</v>
      </c>
      <c r="C220" s="126" t="s">
        <v>2489</v>
      </c>
      <c r="D220" s="38" t="s">
        <v>5943</v>
      </c>
      <c r="E220" s="38" t="s">
        <v>1755</v>
      </c>
    </row>
    <row r="221">
      <c r="A221" s="33" t="s">
        <v>5963</v>
      </c>
      <c r="B221" s="126" t="s">
        <v>2548</v>
      </c>
      <c r="C221" s="126" t="s">
        <v>2619</v>
      </c>
      <c r="D221" s="38" t="s">
        <v>5943</v>
      </c>
      <c r="E221" s="38" t="s">
        <v>1755</v>
      </c>
    </row>
    <row r="222">
      <c r="A222" s="33" t="s">
        <v>5963</v>
      </c>
      <c r="B222" s="126" t="s">
        <v>2548</v>
      </c>
      <c r="C222" s="126" t="s">
        <v>2533</v>
      </c>
      <c r="D222" s="38" t="s">
        <v>5943</v>
      </c>
      <c r="E222" s="38" t="s">
        <v>1755</v>
      </c>
    </row>
    <row r="223">
      <c r="A223" s="33" t="s">
        <v>5966</v>
      </c>
      <c r="B223" s="126" t="s">
        <v>2548</v>
      </c>
      <c r="C223" s="126" t="s">
        <v>2619</v>
      </c>
      <c r="D223" s="38" t="s">
        <v>5943</v>
      </c>
      <c r="E223" s="38" t="s">
        <v>1755</v>
      </c>
    </row>
    <row r="224">
      <c r="A224" s="33" t="s">
        <v>5967</v>
      </c>
      <c r="B224" s="126" t="s">
        <v>2548</v>
      </c>
      <c r="C224" s="126" t="s">
        <v>2619</v>
      </c>
      <c r="D224" s="38" t="s">
        <v>5943</v>
      </c>
      <c r="E224" s="38" t="s">
        <v>1755</v>
      </c>
    </row>
    <row r="225">
      <c r="A225" s="33" t="s">
        <v>5966</v>
      </c>
      <c r="B225" s="126" t="s">
        <v>2548</v>
      </c>
      <c r="C225" s="126" t="s">
        <v>2489</v>
      </c>
      <c r="D225" s="38" t="s">
        <v>5943</v>
      </c>
      <c r="E225" s="38" t="s">
        <v>1755</v>
      </c>
    </row>
    <row r="226">
      <c r="A226" s="33" t="s">
        <v>5967</v>
      </c>
      <c r="B226" s="126" t="s">
        <v>2548</v>
      </c>
      <c r="C226" s="126" t="s">
        <v>2483</v>
      </c>
      <c r="D226" s="38" t="s">
        <v>5943</v>
      </c>
      <c r="E226" s="38" t="s">
        <v>1755</v>
      </c>
    </row>
    <row r="227">
      <c r="A227" s="33" t="s">
        <v>5945</v>
      </c>
      <c r="B227" s="126" t="s">
        <v>2693</v>
      </c>
      <c r="C227" s="126" t="s">
        <v>2642</v>
      </c>
      <c r="D227" s="38" t="s">
        <v>5944</v>
      </c>
      <c r="E227" s="38" t="s">
        <v>1755</v>
      </c>
    </row>
    <row r="228">
      <c r="A228" s="33" t="s">
        <v>5962</v>
      </c>
      <c r="B228" s="126" t="s">
        <v>2559</v>
      </c>
      <c r="C228" s="126" t="s">
        <v>2619</v>
      </c>
      <c r="D228" s="38" t="s">
        <v>5944</v>
      </c>
      <c r="E228" s="38" t="s">
        <v>1755</v>
      </c>
    </row>
    <row r="229">
      <c r="A229" s="33" t="s">
        <v>5964</v>
      </c>
      <c r="B229" s="126" t="s">
        <v>2559</v>
      </c>
      <c r="C229" s="126" t="s">
        <v>2619</v>
      </c>
      <c r="D229" s="38" t="s">
        <v>5944</v>
      </c>
      <c r="E229" s="38" t="s">
        <v>1755</v>
      </c>
    </row>
    <row r="230">
      <c r="A230" s="33" t="s">
        <v>5964</v>
      </c>
      <c r="B230" s="126" t="s">
        <v>2559</v>
      </c>
      <c r="C230" s="126" t="s">
        <v>2619</v>
      </c>
      <c r="D230" s="38" t="s">
        <v>5944</v>
      </c>
      <c r="E230" s="38" t="s">
        <v>1755</v>
      </c>
    </row>
    <row r="231">
      <c r="A231" s="33" t="s">
        <v>5968</v>
      </c>
      <c r="B231" s="126" t="s">
        <v>2693</v>
      </c>
      <c r="C231" s="126" t="s">
        <v>2489</v>
      </c>
      <c r="D231" s="38" t="s">
        <v>5944</v>
      </c>
      <c r="E231" s="38" t="s">
        <v>1755</v>
      </c>
    </row>
    <row r="232">
      <c r="A232" s="33" t="s">
        <v>5945</v>
      </c>
      <c r="B232" s="126" t="s">
        <v>2693</v>
      </c>
      <c r="C232" s="126" t="s">
        <v>2489</v>
      </c>
      <c r="D232" s="38" t="s">
        <v>5944</v>
      </c>
      <c r="E232" s="38" t="s">
        <v>1755</v>
      </c>
    </row>
    <row r="233">
      <c r="A233" s="33" t="s">
        <v>5945</v>
      </c>
      <c r="B233" s="126" t="s">
        <v>2548</v>
      </c>
      <c r="C233" s="126" t="s">
        <v>2533</v>
      </c>
      <c r="D233" s="38" t="s">
        <v>5944</v>
      </c>
      <c r="E233" s="38" t="s">
        <v>1755</v>
      </c>
    </row>
    <row r="234">
      <c r="A234" s="33" t="s">
        <v>5945</v>
      </c>
      <c r="B234" s="126" t="s">
        <v>2548</v>
      </c>
      <c r="C234" s="126" t="s">
        <v>2533</v>
      </c>
      <c r="D234" s="38" t="s">
        <v>5944</v>
      </c>
      <c r="E234" s="38" t="s">
        <v>1755</v>
      </c>
    </row>
    <row r="235">
      <c r="A235" s="33" t="s">
        <v>5968</v>
      </c>
      <c r="B235" s="126" t="s">
        <v>2548</v>
      </c>
      <c r="C235" s="126" t="s">
        <v>2619</v>
      </c>
      <c r="D235" s="38" t="s">
        <v>5944</v>
      </c>
      <c r="E235" s="38" t="s">
        <v>1755</v>
      </c>
    </row>
    <row r="236">
      <c r="A236" s="33" t="s">
        <v>5968</v>
      </c>
      <c r="B236" s="126" t="s">
        <v>2559</v>
      </c>
      <c r="C236" s="126" t="s">
        <v>2619</v>
      </c>
      <c r="D236" s="38" t="s">
        <v>5944</v>
      </c>
      <c r="E236" s="38" t="s">
        <v>1755</v>
      </c>
    </row>
    <row r="237">
      <c r="A237" s="33" t="s">
        <v>5969</v>
      </c>
      <c r="B237" s="126" t="s">
        <v>2693</v>
      </c>
      <c r="C237" s="33"/>
      <c r="D237" s="38" t="s">
        <v>5944</v>
      </c>
      <c r="E237" s="38" t="s">
        <v>1755</v>
      </c>
    </row>
    <row r="238">
      <c r="A238" s="33" t="s">
        <v>5969</v>
      </c>
      <c r="B238" s="126" t="s">
        <v>2696</v>
      </c>
      <c r="C238" s="33"/>
      <c r="D238" s="38" t="s">
        <v>5944</v>
      </c>
      <c r="E238" s="38" t="s">
        <v>1755</v>
      </c>
    </row>
    <row r="239">
      <c r="A239" s="33" t="s">
        <v>5908</v>
      </c>
      <c r="B239" s="126" t="s">
        <v>190</v>
      </c>
      <c r="C239" s="126" t="s">
        <v>5933</v>
      </c>
      <c r="D239" s="38" t="s">
        <v>5909</v>
      </c>
      <c r="E239" s="38" t="s">
        <v>1758</v>
      </c>
    </row>
    <row r="240">
      <c r="A240" s="33" t="s">
        <v>5908</v>
      </c>
      <c r="B240" s="126" t="s">
        <v>5935</v>
      </c>
      <c r="C240" s="126" t="s">
        <v>5970</v>
      </c>
      <c r="D240" s="38" t="s">
        <v>5909</v>
      </c>
      <c r="E240" s="38" t="s">
        <v>1758</v>
      </c>
    </row>
    <row r="241">
      <c r="A241" s="33" t="s">
        <v>5910</v>
      </c>
      <c r="B241" s="126" t="s">
        <v>2551</v>
      </c>
      <c r="C241" s="126" t="s">
        <v>2646</v>
      </c>
      <c r="D241" s="38" t="s">
        <v>5911</v>
      </c>
      <c r="E241" s="38" t="s">
        <v>1758</v>
      </c>
    </row>
    <row r="242">
      <c r="A242" s="33" t="s">
        <v>5912</v>
      </c>
      <c r="B242" s="126" t="s">
        <v>2531</v>
      </c>
      <c r="C242" s="126" t="s">
        <v>2469</v>
      </c>
      <c r="D242" s="38" t="s">
        <v>5911</v>
      </c>
      <c r="E242" s="38" t="s">
        <v>1758</v>
      </c>
    </row>
    <row r="243">
      <c r="A243" s="33" t="s">
        <v>5913</v>
      </c>
      <c r="B243" s="126" t="s">
        <v>2589</v>
      </c>
      <c r="C243" s="126" t="s">
        <v>2584</v>
      </c>
      <c r="D243" s="38" t="s">
        <v>5911</v>
      </c>
      <c r="E243" s="38" t="s">
        <v>1758</v>
      </c>
    </row>
    <row r="244">
      <c r="A244" s="33" t="s">
        <v>5971</v>
      </c>
      <c r="B244" s="126" t="s">
        <v>2548</v>
      </c>
      <c r="C244" s="126" t="s">
        <v>2489</v>
      </c>
      <c r="D244" s="38" t="s">
        <v>5927</v>
      </c>
      <c r="E244" s="38" t="s">
        <v>1758</v>
      </c>
    </row>
    <row r="245">
      <c r="A245" s="33" t="s">
        <v>5971</v>
      </c>
      <c r="B245" s="126" t="s">
        <v>2533</v>
      </c>
      <c r="C245" s="126" t="s">
        <v>2619</v>
      </c>
      <c r="D245" s="38" t="s">
        <v>5927</v>
      </c>
      <c r="E245" s="38" t="s">
        <v>1758</v>
      </c>
    </row>
    <row r="246">
      <c r="A246" s="33" t="s">
        <v>5972</v>
      </c>
      <c r="B246" s="126" t="s">
        <v>2548</v>
      </c>
      <c r="C246" s="126" t="s">
        <v>2489</v>
      </c>
      <c r="D246" s="38" t="s">
        <v>5927</v>
      </c>
      <c r="E246" s="38" t="s">
        <v>1758</v>
      </c>
    </row>
    <row r="247">
      <c r="A247" s="33" t="s">
        <v>5972</v>
      </c>
      <c r="B247" s="126" t="s">
        <v>2533</v>
      </c>
      <c r="C247" s="126" t="s">
        <v>2619</v>
      </c>
      <c r="D247" s="38" t="s">
        <v>5927</v>
      </c>
      <c r="E247" s="38" t="s">
        <v>1758</v>
      </c>
    </row>
    <row r="248">
      <c r="A248" s="33" t="s">
        <v>5972</v>
      </c>
      <c r="B248" s="126" t="s">
        <v>2548</v>
      </c>
      <c r="C248" s="126" t="s">
        <v>2489</v>
      </c>
      <c r="D248" s="38" t="s">
        <v>5927</v>
      </c>
      <c r="E248" s="38" t="s">
        <v>1758</v>
      </c>
    </row>
    <row r="249">
      <c r="A249" s="33" t="s">
        <v>5972</v>
      </c>
      <c r="B249" s="126" t="s">
        <v>2533</v>
      </c>
      <c r="C249" s="126" t="s">
        <v>2619</v>
      </c>
      <c r="D249" s="38" t="s">
        <v>5927</v>
      </c>
      <c r="E249" s="38" t="s">
        <v>1758</v>
      </c>
    </row>
    <row r="250">
      <c r="A250" s="33" t="s">
        <v>5972</v>
      </c>
      <c r="B250" s="126" t="s">
        <v>2533</v>
      </c>
      <c r="C250" s="126" t="s">
        <v>2619</v>
      </c>
      <c r="D250" s="38" t="s">
        <v>5927</v>
      </c>
      <c r="E250" s="38" t="s">
        <v>1758</v>
      </c>
    </row>
    <row r="251">
      <c r="A251" s="33" t="s">
        <v>5972</v>
      </c>
      <c r="B251" s="126" t="s">
        <v>2693</v>
      </c>
      <c r="C251" s="126" t="s">
        <v>2489</v>
      </c>
      <c r="D251" s="38" t="s">
        <v>5927</v>
      </c>
      <c r="E251" s="38" t="s">
        <v>1758</v>
      </c>
    </row>
    <row r="252">
      <c r="A252" s="33" t="s">
        <v>5971</v>
      </c>
      <c r="B252" s="126" t="s">
        <v>5930</v>
      </c>
      <c r="C252" s="126" t="s">
        <v>2533</v>
      </c>
      <c r="D252" s="38" t="s">
        <v>5931</v>
      </c>
      <c r="E252" s="38" t="s">
        <v>1758</v>
      </c>
    </row>
    <row r="253">
      <c r="A253" s="33" t="s">
        <v>5971</v>
      </c>
      <c r="B253" s="126" t="s">
        <v>5973</v>
      </c>
      <c r="C253" s="126" t="s">
        <v>2548</v>
      </c>
      <c r="D253" s="38" t="s">
        <v>5931</v>
      </c>
      <c r="E253" s="38" t="s">
        <v>1758</v>
      </c>
    </row>
    <row r="254">
      <c r="A254" s="33" t="s">
        <v>5972</v>
      </c>
      <c r="B254" s="126" t="s">
        <v>5930</v>
      </c>
      <c r="C254" s="126" t="s">
        <v>2533</v>
      </c>
      <c r="D254" s="38" t="s">
        <v>5931</v>
      </c>
      <c r="E254" s="38" t="s">
        <v>1758</v>
      </c>
    </row>
    <row r="255">
      <c r="A255" s="33" t="s">
        <v>5972</v>
      </c>
      <c r="B255" s="126" t="s">
        <v>5973</v>
      </c>
      <c r="C255" s="126" t="s">
        <v>2548</v>
      </c>
      <c r="D255" s="38" t="s">
        <v>5931</v>
      </c>
      <c r="E255" s="38" t="s">
        <v>1758</v>
      </c>
    </row>
    <row r="256">
      <c r="A256" s="33" t="s">
        <v>5972</v>
      </c>
      <c r="B256" s="126" t="s">
        <v>5930</v>
      </c>
      <c r="C256" s="126" t="s">
        <v>2533</v>
      </c>
      <c r="D256" s="38" t="s">
        <v>5931</v>
      </c>
      <c r="E256" s="38" t="s">
        <v>1758</v>
      </c>
    </row>
    <row r="257">
      <c r="A257" s="33" t="s">
        <v>5972</v>
      </c>
      <c r="B257" s="126" t="s">
        <v>5973</v>
      </c>
      <c r="C257" s="126" t="s">
        <v>2548</v>
      </c>
      <c r="D257" s="38" t="s">
        <v>5931</v>
      </c>
      <c r="E257" s="38" t="s">
        <v>1758</v>
      </c>
    </row>
    <row r="258">
      <c r="A258" s="33" t="s">
        <v>5972</v>
      </c>
      <c r="B258" s="126" t="s">
        <v>5930</v>
      </c>
      <c r="C258" s="126" t="s">
        <v>2548</v>
      </c>
      <c r="D258" s="38" t="s">
        <v>5931</v>
      </c>
      <c r="E258" s="38" t="s">
        <v>1758</v>
      </c>
    </row>
    <row r="259">
      <c r="A259" s="33" t="s">
        <v>5972</v>
      </c>
      <c r="B259" s="126" t="s">
        <v>2548</v>
      </c>
      <c r="C259" s="126" t="s">
        <v>2533</v>
      </c>
      <c r="D259" s="38" t="s">
        <v>5931</v>
      </c>
      <c r="E259" s="38" t="s">
        <v>1758</v>
      </c>
    </row>
    <row r="260">
      <c r="A260" s="33" t="s">
        <v>5974</v>
      </c>
      <c r="B260" s="126" t="s">
        <v>190</v>
      </c>
      <c r="C260" s="126" t="s">
        <v>5930</v>
      </c>
      <c r="D260" s="38" t="s">
        <v>5936</v>
      </c>
      <c r="E260" s="38" t="s">
        <v>1758</v>
      </c>
    </row>
    <row r="261">
      <c r="A261" s="33" t="s">
        <v>5975</v>
      </c>
      <c r="B261" s="126" t="s">
        <v>190</v>
      </c>
      <c r="C261" s="126" t="s">
        <v>5932</v>
      </c>
      <c r="D261" s="38" t="s">
        <v>5936</v>
      </c>
      <c r="E261" s="38" t="s">
        <v>1758</v>
      </c>
    </row>
    <row r="262">
      <c r="A262" s="33" t="s">
        <v>5976</v>
      </c>
      <c r="B262" s="126" t="s">
        <v>5938</v>
      </c>
      <c r="C262" s="126" t="s">
        <v>5930</v>
      </c>
      <c r="D262" s="38" t="s">
        <v>5936</v>
      </c>
      <c r="E262" s="38" t="s">
        <v>1758</v>
      </c>
    </row>
    <row r="263">
      <c r="A263" s="33" t="s">
        <v>5976</v>
      </c>
      <c r="B263" s="126" t="s">
        <v>190</v>
      </c>
      <c r="C263" s="126" t="s">
        <v>5930</v>
      </c>
      <c r="D263" s="38" t="s">
        <v>5936</v>
      </c>
      <c r="E263" s="38" t="s">
        <v>1758</v>
      </c>
    </row>
    <row r="264">
      <c r="A264" s="33" t="s">
        <v>5976</v>
      </c>
      <c r="B264" s="126" t="s">
        <v>5938</v>
      </c>
      <c r="C264" s="126" t="s">
        <v>5932</v>
      </c>
      <c r="D264" s="38" t="s">
        <v>5936</v>
      </c>
      <c r="E264" s="38" t="s">
        <v>1758</v>
      </c>
    </row>
    <row r="265">
      <c r="A265" s="33" t="s">
        <v>5977</v>
      </c>
      <c r="B265" s="126" t="s">
        <v>5938</v>
      </c>
      <c r="C265" s="126" t="s">
        <v>5973</v>
      </c>
      <c r="D265" s="38" t="s">
        <v>5936</v>
      </c>
      <c r="E265" s="38" t="s">
        <v>1758</v>
      </c>
    </row>
    <row r="266">
      <c r="A266" s="33" t="s">
        <v>5977</v>
      </c>
      <c r="B266" s="126" t="s">
        <v>5938</v>
      </c>
      <c r="C266" s="126" t="s">
        <v>5932</v>
      </c>
      <c r="D266" s="38" t="s">
        <v>5936</v>
      </c>
      <c r="E266" s="38" t="s">
        <v>1758</v>
      </c>
    </row>
    <row r="267">
      <c r="A267" s="33" t="s">
        <v>5977</v>
      </c>
      <c r="B267" s="126" t="s">
        <v>5938</v>
      </c>
      <c r="C267" s="126" t="s">
        <v>5932</v>
      </c>
      <c r="D267" s="38" t="s">
        <v>5936</v>
      </c>
      <c r="E267" s="38" t="s">
        <v>1758</v>
      </c>
    </row>
    <row r="268">
      <c r="A268" s="33" t="s">
        <v>5977</v>
      </c>
      <c r="B268" s="126" t="s">
        <v>5935</v>
      </c>
      <c r="C268" s="126" t="s">
        <v>5932</v>
      </c>
      <c r="D268" s="38" t="s">
        <v>5936</v>
      </c>
      <c r="E268" s="38" t="s">
        <v>1758</v>
      </c>
    </row>
    <row r="269">
      <c r="A269" s="33" t="s">
        <v>5977</v>
      </c>
      <c r="B269" s="126" t="s">
        <v>5935</v>
      </c>
      <c r="C269" s="126" t="s">
        <v>5932</v>
      </c>
      <c r="D269" s="38" t="s">
        <v>5936</v>
      </c>
      <c r="E269" s="38" t="s">
        <v>1758</v>
      </c>
    </row>
    <row r="270">
      <c r="A270" s="33" t="s">
        <v>5974</v>
      </c>
      <c r="B270" s="126" t="s">
        <v>5932</v>
      </c>
      <c r="C270" s="126" t="s">
        <v>5933</v>
      </c>
      <c r="D270" s="38" t="s">
        <v>5936</v>
      </c>
      <c r="E270" s="38" t="s">
        <v>1758</v>
      </c>
    </row>
    <row r="271">
      <c r="A271" s="33" t="s">
        <v>5975</v>
      </c>
      <c r="B271" s="126" t="s">
        <v>5932</v>
      </c>
      <c r="C271" s="126" t="s">
        <v>5933</v>
      </c>
      <c r="D271" s="38" t="s">
        <v>5936</v>
      </c>
      <c r="E271" s="38" t="s">
        <v>1758</v>
      </c>
    </row>
    <row r="272">
      <c r="A272" s="33" t="s">
        <v>5975</v>
      </c>
      <c r="B272" s="126" t="s">
        <v>5938</v>
      </c>
      <c r="C272" s="126" t="s">
        <v>5930</v>
      </c>
      <c r="D272" s="38" t="s">
        <v>5943</v>
      </c>
      <c r="E272" s="38" t="s">
        <v>1758</v>
      </c>
    </row>
    <row r="273">
      <c r="A273" s="33" t="s">
        <v>5974</v>
      </c>
      <c r="B273" s="126" t="s">
        <v>5938</v>
      </c>
      <c r="C273" s="126" t="s">
        <v>5930</v>
      </c>
      <c r="D273" s="38" t="s">
        <v>5943</v>
      </c>
      <c r="E273" s="38" t="s">
        <v>1758</v>
      </c>
    </row>
    <row r="274">
      <c r="A274" s="33" t="s">
        <v>5975</v>
      </c>
      <c r="B274" s="126" t="s">
        <v>5935</v>
      </c>
      <c r="C274" s="126" t="s">
        <v>5932</v>
      </c>
      <c r="D274" s="38" t="s">
        <v>5943</v>
      </c>
      <c r="E274" s="38" t="s">
        <v>1758</v>
      </c>
    </row>
    <row r="275">
      <c r="A275" s="33" t="s">
        <v>5974</v>
      </c>
      <c r="B275" s="126" t="s">
        <v>5935</v>
      </c>
      <c r="C275" s="126" t="s">
        <v>5932</v>
      </c>
      <c r="D275" s="38" t="s">
        <v>5943</v>
      </c>
      <c r="E275" s="38" t="s">
        <v>1758</v>
      </c>
    </row>
    <row r="276">
      <c r="A276" s="33" t="s">
        <v>5975</v>
      </c>
      <c r="B276" s="126" t="s">
        <v>190</v>
      </c>
      <c r="C276" s="126" t="s">
        <v>5932</v>
      </c>
      <c r="D276" s="38" t="s">
        <v>5943</v>
      </c>
      <c r="E276" s="38" t="s">
        <v>1758</v>
      </c>
    </row>
    <row r="277">
      <c r="A277" s="33" t="s">
        <v>5974</v>
      </c>
      <c r="B277" s="126" t="s">
        <v>190</v>
      </c>
      <c r="C277" s="126" t="s">
        <v>5932</v>
      </c>
      <c r="D277" s="38" t="s">
        <v>5943</v>
      </c>
      <c r="E277" s="38" t="s">
        <v>1758</v>
      </c>
    </row>
    <row r="278">
      <c r="A278" s="33" t="s">
        <v>5975</v>
      </c>
      <c r="B278" s="126" t="s">
        <v>190</v>
      </c>
      <c r="C278" s="126" t="s">
        <v>5935</v>
      </c>
      <c r="D278" s="38" t="s">
        <v>5943</v>
      </c>
      <c r="E278" s="38" t="s">
        <v>1758</v>
      </c>
    </row>
    <row r="279">
      <c r="A279" s="33" t="s">
        <v>5974</v>
      </c>
      <c r="B279" s="126" t="s">
        <v>190</v>
      </c>
      <c r="C279" s="126" t="s">
        <v>5935</v>
      </c>
      <c r="D279" s="38" t="s">
        <v>5943</v>
      </c>
      <c r="E279" s="38" t="s">
        <v>1758</v>
      </c>
    </row>
    <row r="280">
      <c r="A280" s="33" t="s">
        <v>5977</v>
      </c>
      <c r="B280" s="126" t="s">
        <v>190</v>
      </c>
      <c r="C280" s="126" t="s">
        <v>5935</v>
      </c>
      <c r="D280" s="38" t="s">
        <v>5943</v>
      </c>
      <c r="E280" s="38" t="s">
        <v>1758</v>
      </c>
    </row>
    <row r="281">
      <c r="A281" s="33" t="s">
        <v>5977</v>
      </c>
      <c r="B281" s="126" t="s">
        <v>190</v>
      </c>
      <c r="C281" s="126" t="s">
        <v>5930</v>
      </c>
      <c r="D281" s="38" t="s">
        <v>5943</v>
      </c>
      <c r="E281" s="38" t="s">
        <v>1758</v>
      </c>
    </row>
    <row r="282">
      <c r="A282" s="33" t="s">
        <v>5977</v>
      </c>
      <c r="B282" s="126" t="s">
        <v>5935</v>
      </c>
      <c r="C282" s="126" t="s">
        <v>5932</v>
      </c>
      <c r="D282" s="38" t="s">
        <v>5943</v>
      </c>
      <c r="E282" s="38" t="s">
        <v>1758</v>
      </c>
    </row>
    <row r="283">
      <c r="A283" s="33" t="s">
        <v>5977</v>
      </c>
      <c r="B283" s="126" t="s">
        <v>190</v>
      </c>
      <c r="C283" s="126" t="s">
        <v>5935</v>
      </c>
      <c r="D283" s="38" t="s">
        <v>5943</v>
      </c>
      <c r="E283" s="38" t="s">
        <v>1758</v>
      </c>
    </row>
    <row r="284">
      <c r="A284" s="33" t="s">
        <v>5974</v>
      </c>
      <c r="B284" s="126" t="s">
        <v>5935</v>
      </c>
      <c r="C284" s="126" t="s">
        <v>5973</v>
      </c>
      <c r="D284" s="38" t="s">
        <v>5944</v>
      </c>
      <c r="E284" s="38" t="s">
        <v>1758</v>
      </c>
    </row>
    <row r="285">
      <c r="A285" s="33" t="s">
        <v>5975</v>
      </c>
      <c r="B285" s="126" t="s">
        <v>5935</v>
      </c>
      <c r="C285" s="126" t="s">
        <v>5973</v>
      </c>
      <c r="D285" s="38" t="s">
        <v>5944</v>
      </c>
      <c r="E285" s="38" t="s">
        <v>1758</v>
      </c>
    </row>
    <row r="286">
      <c r="A286" s="33" t="s">
        <v>5946</v>
      </c>
      <c r="B286" s="126" t="s">
        <v>5938</v>
      </c>
      <c r="C286" s="126" t="s">
        <v>5932</v>
      </c>
      <c r="D286" s="38" t="s">
        <v>5944</v>
      </c>
      <c r="E286" s="38" t="s">
        <v>1758</v>
      </c>
    </row>
    <row r="287">
      <c r="A287" s="33" t="s">
        <v>5945</v>
      </c>
      <c r="B287" s="126" t="s">
        <v>5938</v>
      </c>
      <c r="C287" s="126" t="s">
        <v>5932</v>
      </c>
      <c r="D287" s="38" t="s">
        <v>5944</v>
      </c>
      <c r="E287" s="38" t="s">
        <v>1758</v>
      </c>
    </row>
    <row r="288">
      <c r="A288" s="33" t="s">
        <v>5945</v>
      </c>
      <c r="B288" s="126" t="s">
        <v>190</v>
      </c>
      <c r="C288" s="126" t="s">
        <v>5930</v>
      </c>
      <c r="D288" s="38" t="s">
        <v>5944</v>
      </c>
      <c r="E288" s="38" t="s">
        <v>1758</v>
      </c>
    </row>
    <row r="289">
      <c r="A289" s="33" t="s">
        <v>5945</v>
      </c>
      <c r="B289" s="126" t="s">
        <v>5935</v>
      </c>
      <c r="C289" s="126" t="s">
        <v>5932</v>
      </c>
      <c r="D289" s="38" t="s">
        <v>5944</v>
      </c>
      <c r="E289" s="38" t="s">
        <v>1758</v>
      </c>
    </row>
    <row r="290">
      <c r="A290" s="33" t="s">
        <v>5946</v>
      </c>
      <c r="B290" s="126" t="s">
        <v>5935</v>
      </c>
      <c r="C290" s="126" t="s">
        <v>5973</v>
      </c>
      <c r="D290" s="38" t="s">
        <v>5944</v>
      </c>
      <c r="E290" s="38" t="s">
        <v>1758</v>
      </c>
    </row>
    <row r="291">
      <c r="A291" s="33" t="s">
        <v>5946</v>
      </c>
      <c r="B291" s="126" t="s">
        <v>5938</v>
      </c>
      <c r="C291" s="126" t="s">
        <v>5932</v>
      </c>
      <c r="D291" s="38" t="s">
        <v>5944</v>
      </c>
      <c r="E291" s="38" t="s">
        <v>1758</v>
      </c>
    </row>
    <row r="292">
      <c r="A292" s="33" t="s">
        <v>5946</v>
      </c>
      <c r="B292" s="126" t="s">
        <v>5930</v>
      </c>
      <c r="C292" s="126" t="s">
        <v>5973</v>
      </c>
      <c r="D292" s="38" t="s">
        <v>5944</v>
      </c>
      <c r="E292" s="38" t="s">
        <v>1758</v>
      </c>
    </row>
    <row r="293">
      <c r="A293" s="33" t="s">
        <v>5978</v>
      </c>
      <c r="B293" s="126" t="s">
        <v>190</v>
      </c>
      <c r="C293" s="126" t="s">
        <v>5932</v>
      </c>
      <c r="D293" s="38" t="s">
        <v>5944</v>
      </c>
      <c r="E293" s="38" t="s">
        <v>1758</v>
      </c>
    </row>
    <row r="294">
      <c r="A294" s="33" t="s">
        <v>5978</v>
      </c>
      <c r="B294" s="126" t="s">
        <v>5938</v>
      </c>
      <c r="C294" s="126" t="s">
        <v>5932</v>
      </c>
      <c r="D294" s="38" t="s">
        <v>5944</v>
      </c>
      <c r="E294" s="38" t="s">
        <v>1758</v>
      </c>
    </row>
    <row r="295">
      <c r="A295" s="33" t="s">
        <v>5979</v>
      </c>
      <c r="B295" s="126" t="s">
        <v>5973</v>
      </c>
      <c r="C295" s="126" t="s">
        <v>2548</v>
      </c>
      <c r="D295" s="38" t="s">
        <v>5944</v>
      </c>
      <c r="E295" s="38" t="s">
        <v>1758</v>
      </c>
    </row>
    <row r="296">
      <c r="A296" s="33" t="s">
        <v>5949</v>
      </c>
      <c r="B296" s="126" t="s">
        <v>190</v>
      </c>
      <c r="C296" s="126" t="s">
        <v>5970</v>
      </c>
      <c r="D296" s="38" t="s">
        <v>165</v>
      </c>
      <c r="E296" s="38" t="s">
        <v>1760</v>
      </c>
    </row>
    <row r="297">
      <c r="A297" s="33" t="s">
        <v>5949</v>
      </c>
      <c r="B297" s="126" t="s">
        <v>5938</v>
      </c>
      <c r="C297" s="126" t="s">
        <v>5933</v>
      </c>
      <c r="D297" s="38" t="s">
        <v>165</v>
      </c>
      <c r="E297" s="38" t="s">
        <v>1760</v>
      </c>
    </row>
    <row r="298">
      <c r="A298" s="33" t="s">
        <v>5949</v>
      </c>
      <c r="B298" s="126" t="s">
        <v>5935</v>
      </c>
      <c r="C298" s="126" t="s">
        <v>5973</v>
      </c>
      <c r="D298" s="38" t="s">
        <v>165</v>
      </c>
      <c r="E298" s="38" t="s">
        <v>1760</v>
      </c>
    </row>
    <row r="299">
      <c r="A299" s="33" t="s">
        <v>5949</v>
      </c>
      <c r="B299" s="126" t="s">
        <v>5935</v>
      </c>
      <c r="C299" s="126" t="s">
        <v>5973</v>
      </c>
      <c r="D299" s="38" t="s">
        <v>165</v>
      </c>
      <c r="E299" s="38" t="s">
        <v>1760</v>
      </c>
    </row>
    <row r="300">
      <c r="A300" s="33" t="s">
        <v>5949</v>
      </c>
      <c r="B300" s="126" t="s">
        <v>5938</v>
      </c>
      <c r="C300" s="126" t="s">
        <v>5973</v>
      </c>
      <c r="D300" s="38" t="s">
        <v>165</v>
      </c>
      <c r="E300" s="38" t="s">
        <v>1760</v>
      </c>
    </row>
    <row r="301">
      <c r="A301" s="33" t="s">
        <v>5980</v>
      </c>
      <c r="B301" s="126" t="s">
        <v>5938</v>
      </c>
      <c r="C301" s="126" t="s">
        <v>5973</v>
      </c>
      <c r="D301" s="38" t="s">
        <v>165</v>
      </c>
      <c r="E301" s="38" t="s">
        <v>1760</v>
      </c>
    </row>
    <row r="302">
      <c r="A302" s="33" t="s">
        <v>5980</v>
      </c>
      <c r="B302" s="126" t="s">
        <v>5938</v>
      </c>
      <c r="C302" s="126" t="s">
        <v>5933</v>
      </c>
      <c r="D302" s="38" t="s">
        <v>165</v>
      </c>
      <c r="E302" s="38" t="s">
        <v>1760</v>
      </c>
    </row>
    <row r="303">
      <c r="A303" s="33" t="s">
        <v>5980</v>
      </c>
      <c r="B303" s="126" t="s">
        <v>5938</v>
      </c>
      <c r="C303" s="126" t="s">
        <v>5973</v>
      </c>
      <c r="D303" s="38" t="s">
        <v>165</v>
      </c>
      <c r="E303" s="38" t="s">
        <v>1760</v>
      </c>
    </row>
    <row r="304">
      <c r="A304" s="33" t="s">
        <v>5978</v>
      </c>
      <c r="B304" s="126" t="s">
        <v>5938</v>
      </c>
      <c r="C304" s="126" t="s">
        <v>5973</v>
      </c>
      <c r="D304" s="38" t="s">
        <v>165</v>
      </c>
      <c r="E304" s="38" t="s">
        <v>1760</v>
      </c>
    </row>
    <row r="305">
      <c r="A305" s="33" t="s">
        <v>5949</v>
      </c>
      <c r="B305" s="126" t="s">
        <v>5935</v>
      </c>
      <c r="C305" s="126" t="s">
        <v>5933</v>
      </c>
      <c r="D305" s="38" t="s">
        <v>165</v>
      </c>
      <c r="E305" s="38" t="s">
        <v>1760</v>
      </c>
    </row>
    <row r="306">
      <c r="A306" s="33" t="s">
        <v>5978</v>
      </c>
      <c r="B306" s="126" t="s">
        <v>5935</v>
      </c>
      <c r="C306" s="126" t="s">
        <v>5933</v>
      </c>
      <c r="D306" s="38" t="s">
        <v>165</v>
      </c>
      <c r="E306" s="38" t="s">
        <v>1760</v>
      </c>
    </row>
    <row r="307">
      <c r="A307" s="33" t="s">
        <v>5978</v>
      </c>
      <c r="B307" s="126" t="s">
        <v>5930</v>
      </c>
      <c r="C307" s="126" t="s">
        <v>5970</v>
      </c>
      <c r="D307" s="38" t="s">
        <v>165</v>
      </c>
      <c r="E307" s="38" t="s">
        <v>1760</v>
      </c>
    </row>
    <row r="308">
      <c r="A308" s="33" t="s">
        <v>5981</v>
      </c>
      <c r="B308" s="126" t="s">
        <v>5973</v>
      </c>
      <c r="C308" s="126" t="s">
        <v>2559</v>
      </c>
      <c r="D308" s="38" t="s">
        <v>5909</v>
      </c>
      <c r="E308" s="38" t="s">
        <v>1764</v>
      </c>
    </row>
    <row r="309">
      <c r="A309" s="33" t="s">
        <v>5982</v>
      </c>
      <c r="B309" s="126" t="s">
        <v>5973</v>
      </c>
      <c r="C309" s="126" t="s">
        <v>2559</v>
      </c>
      <c r="D309" s="38" t="s">
        <v>5909</v>
      </c>
      <c r="E309" s="38" t="s">
        <v>1764</v>
      </c>
    </row>
    <row r="310">
      <c r="A310" s="33" t="s">
        <v>5981</v>
      </c>
      <c r="B310" s="126" t="s">
        <v>2531</v>
      </c>
      <c r="C310" s="126" t="s">
        <v>2469</v>
      </c>
      <c r="D310" s="38" t="s">
        <v>5911</v>
      </c>
      <c r="E310" s="38" t="s">
        <v>1764</v>
      </c>
    </row>
    <row r="311">
      <c r="A311" s="33" t="s">
        <v>5982</v>
      </c>
      <c r="B311" s="126" t="s">
        <v>2551</v>
      </c>
      <c r="C311" s="126" t="s">
        <v>2646</v>
      </c>
      <c r="D311" s="38" t="s">
        <v>5911</v>
      </c>
      <c r="E311" s="38" t="s">
        <v>1764</v>
      </c>
    </row>
    <row r="312">
      <c r="A312" s="33" t="s">
        <v>5983</v>
      </c>
      <c r="B312" s="126" t="s">
        <v>2551</v>
      </c>
      <c r="C312" s="126" t="s">
        <v>2646</v>
      </c>
      <c r="D312" s="38" t="s">
        <v>5911</v>
      </c>
      <c r="E312" s="38" t="s">
        <v>1764</v>
      </c>
    </row>
    <row r="313">
      <c r="A313" s="33" t="s">
        <v>5979</v>
      </c>
      <c r="B313" s="126" t="s">
        <v>5935</v>
      </c>
      <c r="C313" s="126" t="s">
        <v>5970</v>
      </c>
      <c r="D313" s="38" t="s">
        <v>165</v>
      </c>
      <c r="E313" s="38" t="s">
        <v>1766</v>
      </c>
    </row>
    <row r="314">
      <c r="A314" s="33" t="s">
        <v>5979</v>
      </c>
      <c r="B314" s="126" t="s">
        <v>5938</v>
      </c>
      <c r="C314" s="126" t="s">
        <v>5973</v>
      </c>
      <c r="D314" s="38" t="s">
        <v>165</v>
      </c>
      <c r="E314" s="38" t="s">
        <v>1766</v>
      </c>
    </row>
    <row r="315">
      <c r="A315" s="33" t="s">
        <v>5979</v>
      </c>
      <c r="B315" s="126" t="s">
        <v>5935</v>
      </c>
      <c r="C315" s="126" t="s">
        <v>5932</v>
      </c>
      <c r="D315" s="38" t="s">
        <v>165</v>
      </c>
      <c r="E315" s="38" t="s">
        <v>1766</v>
      </c>
    </row>
    <row r="316">
      <c r="A316" s="33" t="s">
        <v>5979</v>
      </c>
      <c r="B316" s="126" t="s">
        <v>5938</v>
      </c>
      <c r="C316" s="126" t="s">
        <v>5930</v>
      </c>
      <c r="D316" s="38" t="s">
        <v>165</v>
      </c>
      <c r="E316" s="38" t="s">
        <v>1766</v>
      </c>
    </row>
    <row r="317">
      <c r="A317" s="33" t="s">
        <v>5978</v>
      </c>
      <c r="B317" s="126" t="s">
        <v>5938</v>
      </c>
      <c r="C317" s="126" t="s">
        <v>5973</v>
      </c>
      <c r="D317" s="38" t="s">
        <v>165</v>
      </c>
      <c r="E317" s="38" t="s">
        <v>1766</v>
      </c>
    </row>
    <row r="318">
      <c r="A318" s="33" t="s">
        <v>5984</v>
      </c>
      <c r="B318" s="126" t="s">
        <v>5938</v>
      </c>
      <c r="C318" s="126" t="s">
        <v>5930</v>
      </c>
      <c r="D318" s="38" t="s">
        <v>165</v>
      </c>
      <c r="E318" s="38" t="s">
        <v>1766</v>
      </c>
    </row>
    <row r="319">
      <c r="A319" s="33" t="s">
        <v>5978</v>
      </c>
      <c r="B319" s="126" t="s">
        <v>5938</v>
      </c>
      <c r="C319" s="126" t="s">
        <v>5932</v>
      </c>
      <c r="D319" s="38" t="s">
        <v>165</v>
      </c>
      <c r="E319" s="38" t="s">
        <v>1766</v>
      </c>
    </row>
    <row r="320">
      <c r="A320" s="33" t="s">
        <v>5978</v>
      </c>
      <c r="B320" s="126" t="s">
        <v>5935</v>
      </c>
      <c r="C320" s="126" t="s">
        <v>5973</v>
      </c>
      <c r="D320" s="38" t="s">
        <v>165</v>
      </c>
      <c r="E320" s="38" t="s">
        <v>1766</v>
      </c>
    </row>
    <row r="321">
      <c r="A321" s="33" t="s">
        <v>5984</v>
      </c>
      <c r="B321" s="126" t="s">
        <v>5935</v>
      </c>
      <c r="C321" s="126" t="s">
        <v>5932</v>
      </c>
      <c r="D321" s="38" t="s">
        <v>165</v>
      </c>
      <c r="E321" s="38" t="s">
        <v>1766</v>
      </c>
    </row>
    <row r="322">
      <c r="A322" s="33" t="s">
        <v>5984</v>
      </c>
      <c r="B322" s="126" t="s">
        <v>5932</v>
      </c>
      <c r="C322" s="126" t="s">
        <v>5970</v>
      </c>
      <c r="D322" s="38" t="s">
        <v>165</v>
      </c>
      <c r="E322" s="38" t="s">
        <v>1766</v>
      </c>
    </row>
    <row r="323">
      <c r="A323" s="33" t="s">
        <v>5978</v>
      </c>
      <c r="B323" s="126" t="s">
        <v>5935</v>
      </c>
      <c r="C323" s="126" t="s">
        <v>5932</v>
      </c>
      <c r="D323" s="38" t="s">
        <v>165</v>
      </c>
      <c r="E323" s="38" t="s">
        <v>1766</v>
      </c>
    </row>
    <row r="324">
      <c r="A324" s="33" t="s">
        <v>5978</v>
      </c>
      <c r="B324" s="126" t="s">
        <v>5973</v>
      </c>
      <c r="C324" s="126" t="s">
        <v>2548</v>
      </c>
      <c r="D324" s="38" t="s">
        <v>165</v>
      </c>
      <c r="E324" s="38" t="s">
        <v>1766</v>
      </c>
    </row>
    <row r="325">
      <c r="A325" s="33" t="s">
        <v>5908</v>
      </c>
      <c r="B325" s="126" t="s">
        <v>190</v>
      </c>
      <c r="C325" s="126" t="s">
        <v>5933</v>
      </c>
      <c r="D325" s="38" t="s">
        <v>5909</v>
      </c>
      <c r="E325" s="38" t="s">
        <v>1769</v>
      </c>
    </row>
    <row r="326">
      <c r="A326" s="33" t="s">
        <v>5908</v>
      </c>
      <c r="B326" s="126" t="s">
        <v>5935</v>
      </c>
      <c r="C326" s="126" t="s">
        <v>5970</v>
      </c>
      <c r="D326" s="38" t="s">
        <v>5909</v>
      </c>
      <c r="E326" s="38" t="s">
        <v>1769</v>
      </c>
    </row>
    <row r="327">
      <c r="A327" s="33" t="s">
        <v>5910</v>
      </c>
      <c r="B327" s="126" t="s">
        <v>2551</v>
      </c>
      <c r="C327" s="126" t="s">
        <v>2646</v>
      </c>
      <c r="D327" s="38" t="s">
        <v>5911</v>
      </c>
      <c r="E327" s="38" t="s">
        <v>1769</v>
      </c>
    </row>
    <row r="328">
      <c r="A328" s="33" t="s">
        <v>5912</v>
      </c>
      <c r="B328" s="126" t="s">
        <v>2531</v>
      </c>
      <c r="C328" s="126" t="s">
        <v>2469</v>
      </c>
      <c r="D328" s="38" t="s">
        <v>5911</v>
      </c>
      <c r="E328" s="38" t="s">
        <v>1769</v>
      </c>
    </row>
    <row r="329">
      <c r="A329" s="33" t="s">
        <v>5913</v>
      </c>
      <c r="B329" s="126" t="s">
        <v>2589</v>
      </c>
      <c r="C329" s="126" t="s">
        <v>2584</v>
      </c>
      <c r="D329" s="38" t="s">
        <v>5911</v>
      </c>
      <c r="E329" s="38" t="s">
        <v>1769</v>
      </c>
    </row>
    <row r="330">
      <c r="A330" s="33" t="s">
        <v>5928</v>
      </c>
      <c r="B330" s="126" t="s">
        <v>5930</v>
      </c>
      <c r="C330" s="126" t="s">
        <v>2533</v>
      </c>
      <c r="D330" s="38" t="s">
        <v>5927</v>
      </c>
      <c r="E330" s="38" t="s">
        <v>1769</v>
      </c>
    </row>
    <row r="331">
      <c r="A331" s="33" t="s">
        <v>5928</v>
      </c>
      <c r="B331" s="126" t="s">
        <v>5973</v>
      </c>
      <c r="C331" s="126" t="s">
        <v>2548</v>
      </c>
      <c r="D331" s="38" t="s">
        <v>5927</v>
      </c>
      <c r="E331" s="38" t="s">
        <v>1769</v>
      </c>
    </row>
    <row r="332">
      <c r="A332" s="33" t="s">
        <v>5972</v>
      </c>
      <c r="B332" s="126" t="s">
        <v>5930</v>
      </c>
      <c r="C332" s="126" t="s">
        <v>2533</v>
      </c>
      <c r="D332" s="38" t="s">
        <v>5927</v>
      </c>
      <c r="E332" s="38" t="s">
        <v>1769</v>
      </c>
    </row>
    <row r="333">
      <c r="A333" s="33" t="s">
        <v>5972</v>
      </c>
      <c r="B333" s="126" t="s">
        <v>5973</v>
      </c>
      <c r="C333" s="126" t="s">
        <v>2548</v>
      </c>
      <c r="D333" s="38" t="s">
        <v>5927</v>
      </c>
      <c r="E333" s="38" t="s">
        <v>1769</v>
      </c>
    </row>
    <row r="334">
      <c r="A334" s="33" t="s">
        <v>5972</v>
      </c>
      <c r="B334" s="126" t="s">
        <v>5930</v>
      </c>
      <c r="C334" s="126" t="s">
        <v>2533</v>
      </c>
      <c r="D334" s="38" t="s">
        <v>5927</v>
      </c>
      <c r="E334" s="38" t="s">
        <v>1769</v>
      </c>
    </row>
    <row r="335">
      <c r="A335" s="33" t="s">
        <v>5972</v>
      </c>
      <c r="B335" s="126" t="s">
        <v>5973</v>
      </c>
      <c r="C335" s="126" t="s">
        <v>2548</v>
      </c>
      <c r="D335" s="38" t="s">
        <v>5927</v>
      </c>
      <c r="E335" s="38" t="s">
        <v>1769</v>
      </c>
    </row>
    <row r="336">
      <c r="A336" s="33" t="s">
        <v>5972</v>
      </c>
      <c r="B336" s="126" t="s">
        <v>5930</v>
      </c>
      <c r="C336" s="126" t="s">
        <v>2548</v>
      </c>
      <c r="D336" s="38" t="s">
        <v>5927</v>
      </c>
      <c r="E336" s="38" t="s">
        <v>1769</v>
      </c>
    </row>
    <row r="337">
      <c r="A337" s="33" t="s">
        <v>5972</v>
      </c>
      <c r="B337" s="126" t="s">
        <v>2548</v>
      </c>
      <c r="C337" s="126" t="s">
        <v>2533</v>
      </c>
      <c r="D337" s="38" t="s">
        <v>5927</v>
      </c>
      <c r="E337" s="38" t="s">
        <v>1769</v>
      </c>
    </row>
    <row r="338">
      <c r="A338" s="33" t="s">
        <v>5928</v>
      </c>
      <c r="B338" s="126" t="s">
        <v>5930</v>
      </c>
      <c r="C338" s="126" t="s">
        <v>2533</v>
      </c>
      <c r="D338" s="38" t="s">
        <v>5931</v>
      </c>
      <c r="E338" s="38" t="s">
        <v>1769</v>
      </c>
    </row>
    <row r="339">
      <c r="A339" s="33" t="s">
        <v>5928</v>
      </c>
      <c r="B339" s="126" t="s">
        <v>5973</v>
      </c>
      <c r="C339" s="126" t="s">
        <v>2548</v>
      </c>
      <c r="D339" s="38" t="s">
        <v>5931</v>
      </c>
      <c r="E339" s="38" t="s">
        <v>1769</v>
      </c>
    </row>
    <row r="340">
      <c r="A340" s="33" t="s">
        <v>5972</v>
      </c>
      <c r="B340" s="126" t="s">
        <v>5930</v>
      </c>
      <c r="C340" s="126" t="s">
        <v>2533</v>
      </c>
      <c r="D340" s="38" t="s">
        <v>5931</v>
      </c>
      <c r="E340" s="38" t="s">
        <v>1769</v>
      </c>
    </row>
    <row r="341">
      <c r="A341" s="33" t="s">
        <v>5972</v>
      </c>
      <c r="B341" s="126" t="s">
        <v>5973</v>
      </c>
      <c r="C341" s="126" t="s">
        <v>2548</v>
      </c>
      <c r="D341" s="38" t="s">
        <v>5931</v>
      </c>
      <c r="E341" s="38" t="s">
        <v>1769</v>
      </c>
    </row>
    <row r="342">
      <c r="A342" s="33" t="s">
        <v>5972</v>
      </c>
      <c r="B342" s="126" t="s">
        <v>5930</v>
      </c>
      <c r="C342" s="126" t="s">
        <v>2533</v>
      </c>
      <c r="D342" s="38" t="s">
        <v>5931</v>
      </c>
      <c r="E342" s="38" t="s">
        <v>1769</v>
      </c>
    </row>
    <row r="343">
      <c r="A343" s="33" t="s">
        <v>5972</v>
      </c>
      <c r="B343" s="126" t="s">
        <v>5973</v>
      </c>
      <c r="C343" s="126" t="s">
        <v>2548</v>
      </c>
      <c r="D343" s="38" t="s">
        <v>5931</v>
      </c>
      <c r="E343" s="38" t="s">
        <v>1769</v>
      </c>
    </row>
    <row r="344">
      <c r="A344" s="33" t="s">
        <v>5972</v>
      </c>
      <c r="B344" s="126" t="s">
        <v>5930</v>
      </c>
      <c r="C344" s="126" t="s">
        <v>2548</v>
      </c>
      <c r="D344" s="38" t="s">
        <v>5931</v>
      </c>
      <c r="E344" s="38" t="s">
        <v>1769</v>
      </c>
    </row>
    <row r="345">
      <c r="A345" s="33" t="s">
        <v>5972</v>
      </c>
      <c r="B345" s="126" t="s">
        <v>2548</v>
      </c>
      <c r="C345" s="126" t="s">
        <v>2533</v>
      </c>
      <c r="D345" s="38" t="s">
        <v>5931</v>
      </c>
      <c r="E345" s="38" t="s">
        <v>1769</v>
      </c>
    </row>
    <row r="346">
      <c r="A346" s="33" t="s">
        <v>5974</v>
      </c>
      <c r="B346" s="126" t="s">
        <v>190</v>
      </c>
      <c r="C346" s="126" t="s">
        <v>5930</v>
      </c>
      <c r="D346" s="38" t="s">
        <v>5936</v>
      </c>
      <c r="E346" s="38" t="s">
        <v>1769</v>
      </c>
    </row>
    <row r="347">
      <c r="A347" s="33" t="s">
        <v>5975</v>
      </c>
      <c r="B347" s="126" t="s">
        <v>190</v>
      </c>
      <c r="C347" s="126" t="s">
        <v>5932</v>
      </c>
      <c r="D347" s="38" t="s">
        <v>5936</v>
      </c>
      <c r="E347" s="38" t="s">
        <v>1769</v>
      </c>
    </row>
    <row r="348">
      <c r="A348" s="33" t="s">
        <v>5976</v>
      </c>
      <c r="B348" s="126" t="s">
        <v>5938</v>
      </c>
      <c r="C348" s="126" t="s">
        <v>5930</v>
      </c>
      <c r="D348" s="38" t="s">
        <v>5936</v>
      </c>
      <c r="E348" s="38" t="s">
        <v>1769</v>
      </c>
    </row>
    <row r="349">
      <c r="A349" s="33" t="s">
        <v>5976</v>
      </c>
      <c r="B349" s="126" t="s">
        <v>190</v>
      </c>
      <c r="C349" s="126" t="s">
        <v>5930</v>
      </c>
      <c r="D349" s="38" t="s">
        <v>5936</v>
      </c>
      <c r="E349" s="38" t="s">
        <v>1769</v>
      </c>
    </row>
    <row r="350">
      <c r="A350" s="33" t="s">
        <v>5976</v>
      </c>
      <c r="B350" s="126" t="s">
        <v>5938</v>
      </c>
      <c r="C350" s="126" t="s">
        <v>5932</v>
      </c>
      <c r="D350" s="38" t="s">
        <v>5936</v>
      </c>
      <c r="E350" s="38" t="s">
        <v>1769</v>
      </c>
    </row>
    <row r="351">
      <c r="A351" s="33" t="s">
        <v>5977</v>
      </c>
      <c r="B351" s="126" t="s">
        <v>5938</v>
      </c>
      <c r="C351" s="126" t="s">
        <v>5973</v>
      </c>
      <c r="D351" s="38" t="s">
        <v>5936</v>
      </c>
      <c r="E351" s="38" t="s">
        <v>1769</v>
      </c>
    </row>
    <row r="352">
      <c r="A352" s="33" t="s">
        <v>5977</v>
      </c>
      <c r="B352" s="126" t="s">
        <v>5938</v>
      </c>
      <c r="C352" s="126" t="s">
        <v>5932</v>
      </c>
      <c r="D352" s="38" t="s">
        <v>5936</v>
      </c>
      <c r="E352" s="38" t="s">
        <v>1769</v>
      </c>
    </row>
    <row r="353">
      <c r="A353" s="33" t="s">
        <v>5977</v>
      </c>
      <c r="B353" s="126" t="s">
        <v>5938</v>
      </c>
      <c r="C353" s="126" t="s">
        <v>5932</v>
      </c>
      <c r="D353" s="38" t="s">
        <v>5936</v>
      </c>
      <c r="E353" s="38" t="s">
        <v>1769</v>
      </c>
    </row>
    <row r="354">
      <c r="A354" s="33" t="s">
        <v>5977</v>
      </c>
      <c r="B354" s="126" t="s">
        <v>5935</v>
      </c>
      <c r="C354" s="126" t="s">
        <v>5932</v>
      </c>
      <c r="D354" s="38" t="s">
        <v>5936</v>
      </c>
      <c r="E354" s="38" t="s">
        <v>1769</v>
      </c>
    </row>
    <row r="355">
      <c r="A355" s="33" t="s">
        <v>5977</v>
      </c>
      <c r="B355" s="126" t="s">
        <v>5935</v>
      </c>
      <c r="C355" s="126" t="s">
        <v>5932</v>
      </c>
      <c r="D355" s="38" t="s">
        <v>5936</v>
      </c>
      <c r="E355" s="38" t="s">
        <v>1769</v>
      </c>
    </row>
    <row r="356">
      <c r="A356" s="33" t="s">
        <v>5974</v>
      </c>
      <c r="B356" s="126" t="s">
        <v>5932</v>
      </c>
      <c r="C356" s="126" t="s">
        <v>5933</v>
      </c>
      <c r="D356" s="38" t="s">
        <v>5936</v>
      </c>
      <c r="E356" s="38" t="s">
        <v>1769</v>
      </c>
    </row>
    <row r="357">
      <c r="A357" s="33" t="s">
        <v>5975</v>
      </c>
      <c r="B357" s="126" t="s">
        <v>5932</v>
      </c>
      <c r="C357" s="126" t="s">
        <v>5933</v>
      </c>
      <c r="D357" s="38" t="s">
        <v>5936</v>
      </c>
      <c r="E357" s="38" t="s">
        <v>1769</v>
      </c>
    </row>
    <row r="358">
      <c r="A358" s="33" t="s">
        <v>5975</v>
      </c>
      <c r="B358" s="126" t="s">
        <v>5938</v>
      </c>
      <c r="C358" s="126" t="s">
        <v>5930</v>
      </c>
      <c r="D358" s="38" t="s">
        <v>5943</v>
      </c>
      <c r="E358" s="38" t="s">
        <v>1769</v>
      </c>
    </row>
    <row r="359">
      <c r="A359" s="33" t="s">
        <v>5974</v>
      </c>
      <c r="B359" s="126" t="s">
        <v>5938</v>
      </c>
      <c r="C359" s="126" t="s">
        <v>5930</v>
      </c>
      <c r="D359" s="38" t="s">
        <v>5943</v>
      </c>
      <c r="E359" s="38" t="s">
        <v>1769</v>
      </c>
    </row>
    <row r="360">
      <c r="A360" s="33" t="s">
        <v>5975</v>
      </c>
      <c r="B360" s="126" t="s">
        <v>5935</v>
      </c>
      <c r="C360" s="126" t="s">
        <v>5932</v>
      </c>
      <c r="D360" s="38" t="s">
        <v>5943</v>
      </c>
      <c r="E360" s="38" t="s">
        <v>1769</v>
      </c>
    </row>
    <row r="361">
      <c r="A361" s="33" t="s">
        <v>5974</v>
      </c>
      <c r="B361" s="126" t="s">
        <v>5935</v>
      </c>
      <c r="C361" s="126" t="s">
        <v>5932</v>
      </c>
      <c r="D361" s="38" t="s">
        <v>5943</v>
      </c>
      <c r="E361" s="38" t="s">
        <v>1769</v>
      </c>
    </row>
    <row r="362">
      <c r="A362" s="33" t="s">
        <v>5975</v>
      </c>
      <c r="B362" s="126" t="s">
        <v>190</v>
      </c>
      <c r="C362" s="126" t="s">
        <v>5932</v>
      </c>
      <c r="D362" s="38" t="s">
        <v>5943</v>
      </c>
      <c r="E362" s="38" t="s">
        <v>1769</v>
      </c>
    </row>
    <row r="363">
      <c r="A363" s="33" t="s">
        <v>5974</v>
      </c>
      <c r="B363" s="126" t="s">
        <v>190</v>
      </c>
      <c r="C363" s="126" t="s">
        <v>5932</v>
      </c>
      <c r="D363" s="38" t="s">
        <v>5943</v>
      </c>
      <c r="E363" s="38" t="s">
        <v>1769</v>
      </c>
    </row>
    <row r="364">
      <c r="A364" s="33" t="s">
        <v>5975</v>
      </c>
      <c r="B364" s="126" t="s">
        <v>190</v>
      </c>
      <c r="C364" s="126" t="s">
        <v>5935</v>
      </c>
      <c r="D364" s="38" t="s">
        <v>5943</v>
      </c>
      <c r="E364" s="38" t="s">
        <v>1769</v>
      </c>
    </row>
    <row r="365">
      <c r="A365" s="33" t="s">
        <v>5974</v>
      </c>
      <c r="B365" s="126" t="s">
        <v>190</v>
      </c>
      <c r="C365" s="126" t="s">
        <v>5935</v>
      </c>
      <c r="D365" s="38" t="s">
        <v>5943</v>
      </c>
      <c r="E365" s="38" t="s">
        <v>1769</v>
      </c>
    </row>
    <row r="366">
      <c r="A366" s="33" t="s">
        <v>5977</v>
      </c>
      <c r="B366" s="126" t="s">
        <v>190</v>
      </c>
      <c r="C366" s="126" t="s">
        <v>5935</v>
      </c>
      <c r="D366" s="38" t="s">
        <v>5943</v>
      </c>
      <c r="E366" s="38" t="s">
        <v>1769</v>
      </c>
    </row>
    <row r="367">
      <c r="A367" s="33" t="s">
        <v>5977</v>
      </c>
      <c r="B367" s="126" t="s">
        <v>190</v>
      </c>
      <c r="C367" s="126" t="s">
        <v>5930</v>
      </c>
      <c r="D367" s="38" t="s">
        <v>5943</v>
      </c>
      <c r="E367" s="38" t="s">
        <v>1769</v>
      </c>
    </row>
    <row r="368">
      <c r="A368" s="33" t="s">
        <v>5977</v>
      </c>
      <c r="B368" s="126" t="s">
        <v>5935</v>
      </c>
      <c r="C368" s="126" t="s">
        <v>5932</v>
      </c>
      <c r="D368" s="38" t="s">
        <v>5943</v>
      </c>
      <c r="E368" s="38" t="s">
        <v>1769</v>
      </c>
    </row>
    <row r="369">
      <c r="A369" s="33" t="s">
        <v>5977</v>
      </c>
      <c r="B369" s="126" t="s">
        <v>190</v>
      </c>
      <c r="C369" s="126" t="s">
        <v>5935</v>
      </c>
      <c r="D369" s="38" t="s">
        <v>5943</v>
      </c>
      <c r="E369" s="38" t="s">
        <v>1769</v>
      </c>
    </row>
    <row r="370">
      <c r="A370" s="33" t="s">
        <v>5974</v>
      </c>
      <c r="B370" s="126" t="s">
        <v>5935</v>
      </c>
      <c r="C370" s="126" t="s">
        <v>5973</v>
      </c>
      <c r="D370" s="38" t="s">
        <v>5944</v>
      </c>
      <c r="E370" s="38" t="s">
        <v>1769</v>
      </c>
    </row>
    <row r="371">
      <c r="A371" s="33" t="s">
        <v>5975</v>
      </c>
      <c r="B371" s="126" t="s">
        <v>5935</v>
      </c>
      <c r="C371" s="126" t="s">
        <v>5973</v>
      </c>
      <c r="D371" s="38" t="s">
        <v>5944</v>
      </c>
      <c r="E371" s="38" t="s">
        <v>1769</v>
      </c>
    </row>
    <row r="372">
      <c r="A372" s="33" t="s">
        <v>5946</v>
      </c>
      <c r="B372" s="126" t="s">
        <v>5938</v>
      </c>
      <c r="C372" s="126" t="s">
        <v>5932</v>
      </c>
      <c r="D372" s="38" t="s">
        <v>5944</v>
      </c>
      <c r="E372" s="38" t="s">
        <v>1769</v>
      </c>
    </row>
    <row r="373">
      <c r="A373" s="33" t="s">
        <v>5945</v>
      </c>
      <c r="B373" s="126" t="s">
        <v>5938</v>
      </c>
      <c r="C373" s="126" t="s">
        <v>5932</v>
      </c>
      <c r="D373" s="38" t="s">
        <v>5944</v>
      </c>
      <c r="E373" s="38" t="s">
        <v>1769</v>
      </c>
    </row>
    <row r="374">
      <c r="A374" s="33" t="s">
        <v>5945</v>
      </c>
      <c r="B374" s="126" t="s">
        <v>190</v>
      </c>
      <c r="C374" s="126" t="s">
        <v>5930</v>
      </c>
      <c r="D374" s="38" t="s">
        <v>5944</v>
      </c>
      <c r="E374" s="38" t="s">
        <v>1769</v>
      </c>
    </row>
    <row r="375">
      <c r="A375" s="33" t="s">
        <v>5945</v>
      </c>
      <c r="B375" s="126" t="s">
        <v>5935</v>
      </c>
      <c r="C375" s="126" t="s">
        <v>5932</v>
      </c>
      <c r="D375" s="38" t="s">
        <v>5944</v>
      </c>
      <c r="E375" s="38" t="s">
        <v>1769</v>
      </c>
    </row>
    <row r="376">
      <c r="A376" s="33" t="s">
        <v>5946</v>
      </c>
      <c r="B376" s="126" t="s">
        <v>5935</v>
      </c>
      <c r="C376" s="126" t="s">
        <v>5973</v>
      </c>
      <c r="D376" s="38" t="s">
        <v>5944</v>
      </c>
      <c r="E376" s="38" t="s">
        <v>1769</v>
      </c>
    </row>
    <row r="377">
      <c r="A377" s="33" t="s">
        <v>5946</v>
      </c>
      <c r="B377" s="126" t="s">
        <v>5938</v>
      </c>
      <c r="C377" s="126" t="s">
        <v>5932</v>
      </c>
      <c r="D377" s="38" t="s">
        <v>5944</v>
      </c>
      <c r="E377" s="38" t="s">
        <v>1769</v>
      </c>
    </row>
    <row r="378">
      <c r="A378" s="33" t="s">
        <v>5946</v>
      </c>
      <c r="B378" s="126" t="s">
        <v>5930</v>
      </c>
      <c r="C378" s="126" t="s">
        <v>5973</v>
      </c>
      <c r="D378" s="38" t="s">
        <v>5944</v>
      </c>
      <c r="E378" s="38" t="s">
        <v>1769</v>
      </c>
    </row>
    <row r="379">
      <c r="A379" s="33" t="s">
        <v>5978</v>
      </c>
      <c r="B379" s="126" t="s">
        <v>190</v>
      </c>
      <c r="C379" s="126" t="s">
        <v>5932</v>
      </c>
      <c r="D379" s="38" t="s">
        <v>5944</v>
      </c>
      <c r="E379" s="38" t="s">
        <v>1769</v>
      </c>
    </row>
    <row r="380">
      <c r="A380" s="33" t="s">
        <v>5978</v>
      </c>
      <c r="B380" s="126" t="s">
        <v>5938</v>
      </c>
      <c r="C380" s="126" t="s">
        <v>5932</v>
      </c>
      <c r="D380" s="38" t="s">
        <v>5944</v>
      </c>
      <c r="E380" s="38" t="s">
        <v>1769</v>
      </c>
    </row>
    <row r="381">
      <c r="A381" s="33" t="s">
        <v>5979</v>
      </c>
      <c r="B381" s="126" t="s">
        <v>5973</v>
      </c>
      <c r="C381" s="126" t="s">
        <v>2548</v>
      </c>
      <c r="D381" s="38" t="s">
        <v>5944</v>
      </c>
      <c r="E381" s="38" t="s">
        <v>1769</v>
      </c>
    </row>
    <row r="382">
      <c r="A382" s="33" t="s">
        <v>5979</v>
      </c>
      <c r="B382" s="126" t="s">
        <v>5970</v>
      </c>
      <c r="C382" s="126" t="s">
        <v>2559</v>
      </c>
      <c r="D382" s="38" t="s">
        <v>165</v>
      </c>
      <c r="E382" s="38" t="s">
        <v>1771</v>
      </c>
    </row>
    <row r="383">
      <c r="A383" s="33" t="s">
        <v>5979</v>
      </c>
      <c r="B383" s="126" t="s">
        <v>2548</v>
      </c>
      <c r="C383" s="126" t="s">
        <v>2693</v>
      </c>
      <c r="D383" s="38" t="s">
        <v>165</v>
      </c>
      <c r="E383" s="38" t="s">
        <v>1771</v>
      </c>
    </row>
    <row r="384">
      <c r="A384" s="33" t="s">
        <v>5984</v>
      </c>
      <c r="B384" s="126" t="s">
        <v>5970</v>
      </c>
      <c r="C384" s="126" t="s">
        <v>2559</v>
      </c>
      <c r="D384" s="38" t="s">
        <v>165</v>
      </c>
      <c r="E384" s="38" t="s">
        <v>1771</v>
      </c>
    </row>
    <row r="385">
      <c r="A385" s="33" t="s">
        <v>5984</v>
      </c>
      <c r="B385" s="126" t="s">
        <v>2548</v>
      </c>
      <c r="C385" s="126" t="s">
        <v>2693</v>
      </c>
      <c r="D385" s="38" t="s">
        <v>165</v>
      </c>
      <c r="E385" s="38" t="s">
        <v>1771</v>
      </c>
    </row>
    <row r="386">
      <c r="A386" s="33" t="s">
        <v>5985</v>
      </c>
      <c r="B386" s="126" t="s">
        <v>2548</v>
      </c>
      <c r="C386" s="126" t="s">
        <v>2533</v>
      </c>
      <c r="D386" s="38" t="s">
        <v>165</v>
      </c>
      <c r="E386" s="38" t="s">
        <v>1771</v>
      </c>
    </row>
    <row r="387">
      <c r="A387" s="33" t="s">
        <v>5984</v>
      </c>
      <c r="B387" s="126" t="s">
        <v>2559</v>
      </c>
      <c r="C387" s="126" t="s">
        <v>2533</v>
      </c>
      <c r="D387" s="38" t="s">
        <v>165</v>
      </c>
      <c r="E387" s="38" t="s">
        <v>1771</v>
      </c>
    </row>
    <row r="388">
      <c r="A388" s="33" t="s">
        <v>5985</v>
      </c>
      <c r="B388" s="126" t="s">
        <v>2559</v>
      </c>
      <c r="C388" s="126" t="s">
        <v>2533</v>
      </c>
      <c r="D388" s="38" t="s">
        <v>165</v>
      </c>
      <c r="E388" s="38" t="s">
        <v>1771</v>
      </c>
    </row>
    <row r="389">
      <c r="A389" s="33" t="s">
        <v>5979</v>
      </c>
      <c r="B389" s="126" t="s">
        <v>2548</v>
      </c>
      <c r="C389" s="126" t="s">
        <v>2696</v>
      </c>
      <c r="D389" s="38" t="s">
        <v>165</v>
      </c>
      <c r="E389" s="38" t="s">
        <v>1771</v>
      </c>
    </row>
    <row r="390">
      <c r="A390" s="33" t="s">
        <v>5985</v>
      </c>
      <c r="B390" s="126" t="s">
        <v>2533</v>
      </c>
      <c r="C390" s="126" t="s">
        <v>2696</v>
      </c>
      <c r="D390" s="38" t="s">
        <v>165</v>
      </c>
      <c r="E390" s="38" t="s">
        <v>1771</v>
      </c>
    </row>
    <row r="391">
      <c r="A391" s="33" t="s">
        <v>5984</v>
      </c>
      <c r="B391" s="126" t="s">
        <v>2533</v>
      </c>
      <c r="C391" s="126" t="s">
        <v>2693</v>
      </c>
      <c r="D391" s="38" t="s">
        <v>165</v>
      </c>
      <c r="E391" s="38" t="s">
        <v>1771</v>
      </c>
    </row>
    <row r="392">
      <c r="A392" s="33" t="s">
        <v>5985</v>
      </c>
      <c r="B392" s="126" t="s">
        <v>2696</v>
      </c>
      <c r="C392" s="33"/>
      <c r="D392" s="38" t="s">
        <v>165</v>
      </c>
      <c r="E392" s="38" t="s">
        <v>1771</v>
      </c>
    </row>
    <row r="393">
      <c r="A393" s="33" t="s">
        <v>5985</v>
      </c>
      <c r="B393" s="126" t="s">
        <v>2619</v>
      </c>
      <c r="C393" s="33"/>
      <c r="D393" s="38" t="s">
        <v>165</v>
      </c>
      <c r="E393" s="38" t="s">
        <v>1771</v>
      </c>
    </row>
    <row r="394">
      <c r="A394" s="33" t="s">
        <v>5986</v>
      </c>
      <c r="B394" s="126" t="s">
        <v>2533</v>
      </c>
      <c r="C394" s="126" t="s">
        <v>2619</v>
      </c>
      <c r="D394" s="38" t="s">
        <v>165</v>
      </c>
      <c r="E394" s="38" t="s">
        <v>1773</v>
      </c>
    </row>
    <row r="395">
      <c r="A395" s="33" t="s">
        <v>5979</v>
      </c>
      <c r="B395" s="126" t="s">
        <v>5970</v>
      </c>
      <c r="C395" s="126" t="s">
        <v>2696</v>
      </c>
      <c r="D395" s="38" t="s">
        <v>165</v>
      </c>
      <c r="E395" s="38" t="s">
        <v>1773</v>
      </c>
    </row>
    <row r="396">
      <c r="A396" s="33" t="s">
        <v>5987</v>
      </c>
      <c r="B396" s="126" t="s">
        <v>5970</v>
      </c>
      <c r="C396" s="126" t="s">
        <v>2696</v>
      </c>
      <c r="D396" s="38" t="s">
        <v>165</v>
      </c>
      <c r="E396" s="38" t="s">
        <v>1773</v>
      </c>
    </row>
    <row r="397">
      <c r="A397" s="33" t="s">
        <v>5988</v>
      </c>
      <c r="B397" s="126" t="s">
        <v>2548</v>
      </c>
      <c r="C397" s="126" t="s">
        <v>2642</v>
      </c>
      <c r="D397" s="38" t="s">
        <v>165</v>
      </c>
      <c r="E397" s="38" t="s">
        <v>1773</v>
      </c>
    </row>
    <row r="398">
      <c r="A398" s="33" t="s">
        <v>5986</v>
      </c>
      <c r="B398" s="126" t="s">
        <v>2548</v>
      </c>
      <c r="C398" s="126" t="s">
        <v>2696</v>
      </c>
      <c r="D398" s="38" t="s">
        <v>165</v>
      </c>
      <c r="E398" s="38" t="s">
        <v>1773</v>
      </c>
    </row>
    <row r="399">
      <c r="A399" s="33" t="s">
        <v>5989</v>
      </c>
      <c r="B399" s="126" t="s">
        <v>2548</v>
      </c>
      <c r="C399" s="126" t="s">
        <v>2619</v>
      </c>
      <c r="D399" s="38" t="s">
        <v>165</v>
      </c>
      <c r="E399" s="38" t="s">
        <v>1773</v>
      </c>
    </row>
    <row r="400">
      <c r="A400" s="33" t="s">
        <v>5989</v>
      </c>
      <c r="B400" s="126" t="s">
        <v>2559</v>
      </c>
      <c r="C400" s="126" t="s">
        <v>2696</v>
      </c>
      <c r="D400" s="38" t="s">
        <v>165</v>
      </c>
      <c r="E400" s="38" t="s">
        <v>1773</v>
      </c>
    </row>
    <row r="401">
      <c r="A401" s="33" t="s">
        <v>5989</v>
      </c>
      <c r="B401" s="126" t="s">
        <v>2559</v>
      </c>
      <c r="C401" s="126" t="s">
        <v>2619</v>
      </c>
      <c r="D401" s="38" t="s">
        <v>165</v>
      </c>
      <c r="E401" s="38" t="s">
        <v>1773</v>
      </c>
    </row>
    <row r="402">
      <c r="A402" s="33" t="s">
        <v>5948</v>
      </c>
      <c r="B402" s="126" t="s">
        <v>2548</v>
      </c>
      <c r="C402" s="126" t="s">
        <v>2619</v>
      </c>
      <c r="D402" s="38" t="s">
        <v>165</v>
      </c>
      <c r="E402" s="38" t="s">
        <v>1773</v>
      </c>
    </row>
    <row r="403">
      <c r="A403" s="33" t="s">
        <v>5948</v>
      </c>
      <c r="B403" s="126" t="s">
        <v>2548</v>
      </c>
      <c r="C403" s="126" t="s">
        <v>2619</v>
      </c>
      <c r="D403" s="38" t="s">
        <v>165</v>
      </c>
      <c r="E403" s="38" t="s">
        <v>1773</v>
      </c>
    </row>
    <row r="404">
      <c r="A404" s="33" t="s">
        <v>5948</v>
      </c>
      <c r="B404" s="126" t="s">
        <v>2696</v>
      </c>
      <c r="C404" s="126" t="s">
        <v>2619</v>
      </c>
      <c r="D404" s="38" t="s">
        <v>165</v>
      </c>
      <c r="E404" s="38" t="s">
        <v>1773</v>
      </c>
    </row>
    <row r="405">
      <c r="A405" s="33" t="s">
        <v>5948</v>
      </c>
      <c r="B405" s="126" t="s">
        <v>2696</v>
      </c>
      <c r="C405" s="126" t="s">
        <v>2619</v>
      </c>
      <c r="D405" s="38" t="s">
        <v>165</v>
      </c>
      <c r="E405" s="38" t="s">
        <v>1773</v>
      </c>
    </row>
    <row r="406">
      <c r="A406" s="33" t="s">
        <v>5986</v>
      </c>
      <c r="B406" s="126" t="s">
        <v>2533</v>
      </c>
      <c r="C406" s="126" t="s">
        <v>2619</v>
      </c>
      <c r="D406" s="38" t="s">
        <v>165</v>
      </c>
      <c r="E406" s="38" t="s">
        <v>1777</v>
      </c>
    </row>
    <row r="407">
      <c r="A407" s="33" t="s">
        <v>5979</v>
      </c>
      <c r="B407" s="126" t="s">
        <v>5970</v>
      </c>
      <c r="C407" s="126" t="s">
        <v>2696</v>
      </c>
      <c r="D407" s="38" t="s">
        <v>165</v>
      </c>
      <c r="E407" s="38" t="s">
        <v>1777</v>
      </c>
    </row>
    <row r="408">
      <c r="A408" s="33" t="s">
        <v>5987</v>
      </c>
      <c r="B408" s="126" t="s">
        <v>5970</v>
      </c>
      <c r="C408" s="126" t="s">
        <v>2696</v>
      </c>
      <c r="D408" s="38" t="s">
        <v>165</v>
      </c>
      <c r="E408" s="38" t="s">
        <v>1777</v>
      </c>
    </row>
    <row r="409">
      <c r="A409" s="33" t="s">
        <v>5988</v>
      </c>
      <c r="B409" s="126" t="s">
        <v>2548</v>
      </c>
      <c r="C409" s="126" t="s">
        <v>2642</v>
      </c>
      <c r="D409" s="38" t="s">
        <v>165</v>
      </c>
      <c r="E409" s="38" t="s">
        <v>1777</v>
      </c>
    </row>
    <row r="410">
      <c r="A410" s="33" t="s">
        <v>5986</v>
      </c>
      <c r="B410" s="126" t="s">
        <v>2548</v>
      </c>
      <c r="C410" s="126" t="s">
        <v>2696</v>
      </c>
      <c r="D410" s="38" t="s">
        <v>165</v>
      </c>
      <c r="E410" s="38" t="s">
        <v>1777</v>
      </c>
    </row>
    <row r="411">
      <c r="A411" s="33" t="s">
        <v>5989</v>
      </c>
      <c r="B411" s="126" t="s">
        <v>2548</v>
      </c>
      <c r="C411" s="126" t="s">
        <v>2619</v>
      </c>
      <c r="D411" s="38" t="s">
        <v>165</v>
      </c>
      <c r="E411" s="38" t="s">
        <v>1777</v>
      </c>
    </row>
    <row r="412">
      <c r="A412" s="33" t="s">
        <v>5989</v>
      </c>
      <c r="B412" s="126" t="s">
        <v>2559</v>
      </c>
      <c r="C412" s="126" t="s">
        <v>2696</v>
      </c>
      <c r="D412" s="38" t="s">
        <v>165</v>
      </c>
      <c r="E412" s="38" t="s">
        <v>1777</v>
      </c>
    </row>
    <row r="413">
      <c r="A413" s="33" t="s">
        <v>5989</v>
      </c>
      <c r="B413" s="126" t="s">
        <v>2559</v>
      </c>
      <c r="C413" s="126" t="s">
        <v>2619</v>
      </c>
      <c r="D413" s="38" t="s">
        <v>165</v>
      </c>
      <c r="E413" s="38" t="s">
        <v>1777</v>
      </c>
    </row>
    <row r="414">
      <c r="A414" s="33" t="s">
        <v>5966</v>
      </c>
      <c r="B414" s="126" t="s">
        <v>2548</v>
      </c>
      <c r="C414" s="126" t="s">
        <v>2619</v>
      </c>
      <c r="D414" s="38" t="s">
        <v>165</v>
      </c>
      <c r="E414" s="38" t="s">
        <v>1777</v>
      </c>
    </row>
    <row r="415">
      <c r="A415" s="33" t="s">
        <v>5966</v>
      </c>
      <c r="B415" s="126" t="s">
        <v>2548</v>
      </c>
      <c r="C415" s="126" t="s">
        <v>2619</v>
      </c>
      <c r="D415" s="38" t="s">
        <v>165</v>
      </c>
      <c r="E415" s="38" t="s">
        <v>1777</v>
      </c>
    </row>
    <row r="416">
      <c r="A416" s="33" t="s">
        <v>5966</v>
      </c>
      <c r="B416" s="126" t="s">
        <v>2696</v>
      </c>
      <c r="C416" s="126" t="s">
        <v>2619</v>
      </c>
      <c r="D416" s="38" t="s">
        <v>165</v>
      </c>
      <c r="E416" s="38" t="s">
        <v>1777</v>
      </c>
    </row>
    <row r="417">
      <c r="A417" s="33" t="s">
        <v>5966</v>
      </c>
      <c r="B417" s="126" t="s">
        <v>2696</v>
      </c>
      <c r="C417" s="126" t="s">
        <v>2619</v>
      </c>
      <c r="D417" s="38" t="s">
        <v>165</v>
      </c>
      <c r="E417" s="38" t="s">
        <v>1777</v>
      </c>
    </row>
    <row r="418">
      <c r="A418" s="33" t="s">
        <v>5986</v>
      </c>
      <c r="B418" s="126" t="s">
        <v>2533</v>
      </c>
      <c r="C418" s="126" t="s">
        <v>2619</v>
      </c>
      <c r="D418" s="38" t="s">
        <v>165</v>
      </c>
      <c r="E418" s="38" t="s">
        <v>1780</v>
      </c>
    </row>
    <row r="419">
      <c r="A419" s="33" t="s">
        <v>5979</v>
      </c>
      <c r="B419" s="126" t="s">
        <v>5970</v>
      </c>
      <c r="C419" s="126" t="s">
        <v>2696</v>
      </c>
      <c r="D419" s="38" t="s">
        <v>165</v>
      </c>
      <c r="E419" s="38" t="s">
        <v>1780</v>
      </c>
    </row>
    <row r="420">
      <c r="A420" s="33" t="s">
        <v>5987</v>
      </c>
      <c r="B420" s="126" t="s">
        <v>5970</v>
      </c>
      <c r="C420" s="126" t="s">
        <v>2696</v>
      </c>
      <c r="D420" s="38" t="s">
        <v>165</v>
      </c>
      <c r="E420" s="38" t="s">
        <v>1780</v>
      </c>
    </row>
    <row r="421">
      <c r="A421" s="33" t="s">
        <v>5988</v>
      </c>
      <c r="B421" s="126" t="s">
        <v>2548</v>
      </c>
      <c r="C421" s="126" t="s">
        <v>2642</v>
      </c>
      <c r="D421" s="38" t="s">
        <v>165</v>
      </c>
      <c r="E421" s="38" t="s">
        <v>1780</v>
      </c>
    </row>
    <row r="422">
      <c r="A422" s="33" t="s">
        <v>5986</v>
      </c>
      <c r="B422" s="126" t="s">
        <v>2548</v>
      </c>
      <c r="C422" s="126" t="s">
        <v>2696</v>
      </c>
      <c r="D422" s="38" t="s">
        <v>165</v>
      </c>
      <c r="E422" s="38" t="s">
        <v>1780</v>
      </c>
    </row>
    <row r="423">
      <c r="A423" s="33" t="s">
        <v>5989</v>
      </c>
      <c r="B423" s="126" t="s">
        <v>2548</v>
      </c>
      <c r="C423" s="126" t="s">
        <v>2619</v>
      </c>
      <c r="D423" s="38" t="s">
        <v>165</v>
      </c>
      <c r="E423" s="38" t="s">
        <v>1780</v>
      </c>
    </row>
    <row r="424">
      <c r="A424" s="33" t="s">
        <v>5989</v>
      </c>
      <c r="B424" s="126" t="s">
        <v>2559</v>
      </c>
      <c r="C424" s="126" t="s">
        <v>2696</v>
      </c>
      <c r="D424" s="38" t="s">
        <v>165</v>
      </c>
      <c r="E424" s="38" t="s">
        <v>1780</v>
      </c>
    </row>
    <row r="425">
      <c r="A425" s="33" t="s">
        <v>5989</v>
      </c>
      <c r="B425" s="126" t="s">
        <v>2559</v>
      </c>
      <c r="C425" s="126" t="s">
        <v>2619</v>
      </c>
      <c r="D425" s="38" t="s">
        <v>165</v>
      </c>
      <c r="E425" s="38" t="s">
        <v>1780</v>
      </c>
    </row>
    <row r="426">
      <c r="A426" s="33" t="s">
        <v>5941</v>
      </c>
      <c r="B426" s="126" t="s">
        <v>2548</v>
      </c>
      <c r="C426" s="126" t="s">
        <v>2619</v>
      </c>
      <c r="D426" s="38" t="s">
        <v>165</v>
      </c>
      <c r="E426" s="38" t="s">
        <v>1780</v>
      </c>
    </row>
    <row r="427">
      <c r="A427" s="33" t="s">
        <v>5941</v>
      </c>
      <c r="B427" s="126" t="s">
        <v>2548</v>
      </c>
      <c r="C427" s="126" t="s">
        <v>2619</v>
      </c>
      <c r="D427" s="38" t="s">
        <v>165</v>
      </c>
      <c r="E427" s="38" t="s">
        <v>1780</v>
      </c>
    </row>
    <row r="428">
      <c r="A428" s="33" t="s">
        <v>5941</v>
      </c>
      <c r="B428" s="126" t="s">
        <v>2696</v>
      </c>
      <c r="C428" s="126" t="s">
        <v>2619</v>
      </c>
      <c r="D428" s="38" t="s">
        <v>165</v>
      </c>
      <c r="E428" s="38" t="s">
        <v>1780</v>
      </c>
    </row>
    <row r="429">
      <c r="A429" s="33" t="s">
        <v>5941</v>
      </c>
      <c r="B429" s="126" t="s">
        <v>2696</v>
      </c>
      <c r="C429" s="126" t="s">
        <v>2619</v>
      </c>
      <c r="D429" s="38" t="s">
        <v>165</v>
      </c>
      <c r="E429" s="38" t="s">
        <v>1780</v>
      </c>
    </row>
    <row r="430">
      <c r="A430" s="33" t="s">
        <v>5908</v>
      </c>
      <c r="B430" s="126" t="s">
        <v>5970</v>
      </c>
      <c r="C430" s="126" t="s">
        <v>2619</v>
      </c>
      <c r="D430" s="38" t="s">
        <v>5909</v>
      </c>
      <c r="E430" s="38" t="s">
        <v>1783</v>
      </c>
    </row>
    <row r="431">
      <c r="A431" s="33" t="s">
        <v>5908</v>
      </c>
      <c r="B431" s="126" t="s">
        <v>2693</v>
      </c>
      <c r="C431" s="126" t="s">
        <v>2489</v>
      </c>
      <c r="D431" s="38" t="s">
        <v>5909</v>
      </c>
      <c r="E431" s="38" t="s">
        <v>1783</v>
      </c>
    </row>
    <row r="432">
      <c r="A432" s="33" t="s">
        <v>5910</v>
      </c>
      <c r="B432" s="126" t="s">
        <v>2551</v>
      </c>
      <c r="C432" s="126" t="s">
        <v>2646</v>
      </c>
      <c r="D432" s="38" t="s">
        <v>5911</v>
      </c>
      <c r="E432" s="38" t="s">
        <v>1783</v>
      </c>
    </row>
    <row r="433">
      <c r="A433" s="33" t="s">
        <v>5912</v>
      </c>
      <c r="B433" s="126" t="s">
        <v>2531</v>
      </c>
      <c r="C433" s="126" t="s">
        <v>2469</v>
      </c>
      <c r="D433" s="38" t="s">
        <v>5911</v>
      </c>
      <c r="E433" s="38" t="s">
        <v>1783</v>
      </c>
    </row>
    <row r="434">
      <c r="A434" s="33" t="s">
        <v>5913</v>
      </c>
      <c r="B434" s="126" t="s">
        <v>2589</v>
      </c>
      <c r="C434" s="126" t="s">
        <v>2584</v>
      </c>
      <c r="D434" s="38" t="s">
        <v>5911</v>
      </c>
      <c r="E434" s="38" t="s">
        <v>1783</v>
      </c>
    </row>
    <row r="435">
      <c r="A435" s="33" t="s">
        <v>5949</v>
      </c>
      <c r="B435" s="126" t="s">
        <v>2559</v>
      </c>
      <c r="C435" s="126" t="s">
        <v>2642</v>
      </c>
      <c r="D435" s="38" t="s">
        <v>165</v>
      </c>
      <c r="E435" s="38" t="s">
        <v>1785</v>
      </c>
    </row>
    <row r="436">
      <c r="A436" s="33" t="s">
        <v>5949</v>
      </c>
      <c r="B436" s="126" t="s">
        <v>2533</v>
      </c>
      <c r="C436" s="126" t="s">
        <v>2489</v>
      </c>
      <c r="D436" s="38" t="s">
        <v>165</v>
      </c>
      <c r="E436" s="38" t="s">
        <v>1785</v>
      </c>
    </row>
    <row r="437">
      <c r="A437" s="33" t="s">
        <v>5949</v>
      </c>
      <c r="B437" s="126" t="s">
        <v>2533</v>
      </c>
      <c r="C437" s="126" t="s">
        <v>2562</v>
      </c>
      <c r="D437" s="38" t="s">
        <v>165</v>
      </c>
      <c r="E437" s="38" t="s">
        <v>1785</v>
      </c>
    </row>
    <row r="438">
      <c r="A438" s="33" t="s">
        <v>5949</v>
      </c>
      <c r="B438" s="126" t="s">
        <v>2559</v>
      </c>
      <c r="C438" s="126" t="s">
        <v>2642</v>
      </c>
      <c r="D438" s="38" t="s">
        <v>165</v>
      </c>
      <c r="E438" s="38" t="s">
        <v>1785</v>
      </c>
    </row>
    <row r="439">
      <c r="A439" s="33" t="s">
        <v>5980</v>
      </c>
      <c r="B439" s="126" t="s">
        <v>2533</v>
      </c>
      <c r="C439" s="126" t="s">
        <v>2489</v>
      </c>
      <c r="D439" s="38" t="s">
        <v>165</v>
      </c>
      <c r="E439" s="38" t="s">
        <v>1785</v>
      </c>
    </row>
    <row r="440">
      <c r="A440" s="33" t="s">
        <v>5980</v>
      </c>
      <c r="B440" s="126" t="s">
        <v>2533</v>
      </c>
      <c r="C440" s="126" t="s">
        <v>2489</v>
      </c>
      <c r="D440" s="38" t="s">
        <v>165</v>
      </c>
      <c r="E440" s="38" t="s">
        <v>1785</v>
      </c>
    </row>
    <row r="441">
      <c r="A441" s="33" t="s">
        <v>5990</v>
      </c>
      <c r="B441" s="126" t="s">
        <v>2696</v>
      </c>
      <c r="C441" s="126" t="s">
        <v>2562</v>
      </c>
      <c r="D441" s="38" t="s">
        <v>165</v>
      </c>
      <c r="E441" s="38" t="s">
        <v>1785</v>
      </c>
    </row>
    <row r="442">
      <c r="A442" s="33" t="s">
        <v>5990</v>
      </c>
      <c r="B442" s="126" t="s">
        <v>2693</v>
      </c>
      <c r="C442" s="126" t="s">
        <v>2489</v>
      </c>
      <c r="D442" s="38" t="s">
        <v>165</v>
      </c>
      <c r="E442" s="38" t="s">
        <v>1785</v>
      </c>
    </row>
    <row r="443">
      <c r="A443" s="33" t="s">
        <v>5990</v>
      </c>
      <c r="B443" s="126" t="s">
        <v>2642</v>
      </c>
      <c r="C443" s="126" t="s">
        <v>2489</v>
      </c>
      <c r="D443" s="38" t="s">
        <v>165</v>
      </c>
      <c r="E443" s="38" t="s">
        <v>1785</v>
      </c>
    </row>
    <row r="444">
      <c r="A444" s="33" t="s">
        <v>5990</v>
      </c>
      <c r="B444" s="126" t="s">
        <v>2696</v>
      </c>
      <c r="C444" s="126" t="s">
        <v>2489</v>
      </c>
      <c r="D444" s="38" t="s">
        <v>165</v>
      </c>
      <c r="E444" s="38" t="s">
        <v>1785</v>
      </c>
    </row>
    <row r="445">
      <c r="A445" s="33" t="s">
        <v>5990</v>
      </c>
      <c r="B445" s="126" t="s">
        <v>2533</v>
      </c>
      <c r="C445" s="126" t="s">
        <v>2562</v>
      </c>
      <c r="D445" s="38" t="s">
        <v>165</v>
      </c>
      <c r="E445" s="38" t="s">
        <v>1785</v>
      </c>
    </row>
    <row r="446">
      <c r="A446" s="33" t="s">
        <v>5990</v>
      </c>
      <c r="B446" s="126" t="s">
        <v>2696</v>
      </c>
      <c r="C446" s="126" t="s">
        <v>2562</v>
      </c>
      <c r="D446" s="38" t="s">
        <v>165</v>
      </c>
      <c r="E446" s="38" t="s">
        <v>1785</v>
      </c>
    </row>
    <row r="447">
      <c r="A447" s="33" t="s">
        <v>5979</v>
      </c>
      <c r="B447" s="126" t="s">
        <v>2696</v>
      </c>
      <c r="C447" s="126" t="s">
        <v>2562</v>
      </c>
      <c r="D447" s="38" t="s">
        <v>165</v>
      </c>
      <c r="E447" s="38" t="s">
        <v>1787</v>
      </c>
    </row>
    <row r="448">
      <c r="A448" s="33" t="s">
        <v>5979</v>
      </c>
      <c r="B448" s="126" t="s">
        <v>2696</v>
      </c>
      <c r="C448" s="126" t="s">
        <v>2489</v>
      </c>
      <c r="D448" s="38" t="s">
        <v>165</v>
      </c>
      <c r="E448" s="38" t="s">
        <v>1787</v>
      </c>
    </row>
    <row r="449">
      <c r="A449" s="33" t="s">
        <v>5988</v>
      </c>
      <c r="B449" s="126" t="s">
        <v>2619</v>
      </c>
      <c r="C449" s="126" t="s">
        <v>2489</v>
      </c>
      <c r="D449" s="38" t="s">
        <v>165</v>
      </c>
      <c r="E449" s="38" t="s">
        <v>1787</v>
      </c>
    </row>
    <row r="450">
      <c r="A450" s="33" t="s">
        <v>5988</v>
      </c>
      <c r="B450" s="126" t="s">
        <v>2642</v>
      </c>
      <c r="C450" s="126" t="s">
        <v>2489</v>
      </c>
      <c r="D450" s="38" t="s">
        <v>165</v>
      </c>
      <c r="E450" s="38" t="s">
        <v>1787</v>
      </c>
    </row>
    <row r="451">
      <c r="A451" s="33" t="s">
        <v>5991</v>
      </c>
      <c r="B451" s="126" t="s">
        <v>2619</v>
      </c>
      <c r="C451" s="126" t="s">
        <v>2562</v>
      </c>
      <c r="D451" s="38" t="s">
        <v>165</v>
      </c>
      <c r="E451" s="38" t="s">
        <v>1787</v>
      </c>
    </row>
    <row r="452">
      <c r="A452" s="33" t="s">
        <v>5991</v>
      </c>
      <c r="B452" s="126" t="s">
        <v>2696</v>
      </c>
      <c r="C452" s="126" t="s">
        <v>2562</v>
      </c>
      <c r="D452" s="38" t="s">
        <v>165</v>
      </c>
      <c r="E452" s="38" t="s">
        <v>1787</v>
      </c>
    </row>
    <row r="453">
      <c r="A453" s="33" t="s">
        <v>5979</v>
      </c>
      <c r="B453" s="126" t="s">
        <v>2619</v>
      </c>
      <c r="C453" s="126" t="s">
        <v>2668</v>
      </c>
      <c r="D453" s="38" t="s">
        <v>165</v>
      </c>
      <c r="E453" s="38" t="s">
        <v>1787</v>
      </c>
    </row>
    <row r="454">
      <c r="A454" s="33" t="s">
        <v>5984</v>
      </c>
      <c r="B454" s="126" t="s">
        <v>2693</v>
      </c>
      <c r="C454" s="126" t="s">
        <v>2619</v>
      </c>
      <c r="D454" s="38" t="s">
        <v>165</v>
      </c>
      <c r="E454" s="38" t="s">
        <v>1787</v>
      </c>
    </row>
    <row r="455">
      <c r="A455" s="33" t="s">
        <v>5984</v>
      </c>
      <c r="B455" s="126" t="s">
        <v>2693</v>
      </c>
      <c r="C455" s="126" t="s">
        <v>2642</v>
      </c>
      <c r="D455" s="38" t="s">
        <v>165</v>
      </c>
      <c r="E455" s="38" t="s">
        <v>1787</v>
      </c>
    </row>
    <row r="456">
      <c r="A456" s="33" t="s">
        <v>5984</v>
      </c>
      <c r="B456" s="126" t="s">
        <v>2693</v>
      </c>
      <c r="C456" s="126" t="s">
        <v>2489</v>
      </c>
      <c r="D456" s="38" t="s">
        <v>165</v>
      </c>
      <c r="E456" s="38" t="s">
        <v>1787</v>
      </c>
    </row>
    <row r="457">
      <c r="A457" s="33" t="s">
        <v>5991</v>
      </c>
      <c r="B457" s="126" t="s">
        <v>2668</v>
      </c>
      <c r="C457" s="33"/>
      <c r="D457" s="38" t="s">
        <v>165</v>
      </c>
      <c r="E457" s="38" t="s">
        <v>1787</v>
      </c>
    </row>
    <row r="458">
      <c r="A458" s="33" t="s">
        <v>5991</v>
      </c>
      <c r="B458" s="126" t="s">
        <v>2668</v>
      </c>
      <c r="C458" s="33"/>
      <c r="D458" s="38" t="s">
        <v>165</v>
      </c>
      <c r="E458" s="38" t="s">
        <v>1787</v>
      </c>
    </row>
    <row r="459">
      <c r="A459" s="33" t="s">
        <v>5968</v>
      </c>
      <c r="B459" s="126" t="s">
        <v>2619</v>
      </c>
      <c r="C459" s="126" t="s">
        <v>2489</v>
      </c>
      <c r="D459" s="38" t="s">
        <v>96</v>
      </c>
      <c r="E459" s="38" t="s">
        <v>5992</v>
      </c>
    </row>
    <row r="460">
      <c r="A460" s="33" t="s">
        <v>5962</v>
      </c>
      <c r="B460" s="126" t="s">
        <v>2696</v>
      </c>
      <c r="C460" s="126" t="s">
        <v>2642</v>
      </c>
      <c r="D460" s="38" t="s">
        <v>96</v>
      </c>
      <c r="E460" s="38" t="s">
        <v>5992</v>
      </c>
    </row>
    <row r="461">
      <c r="A461" s="33" t="s">
        <v>5964</v>
      </c>
      <c r="B461" s="126" t="s">
        <v>2696</v>
      </c>
      <c r="C461" s="126" t="s">
        <v>2642</v>
      </c>
      <c r="D461" s="38" t="s">
        <v>96</v>
      </c>
      <c r="E461" s="38" t="s">
        <v>5992</v>
      </c>
    </row>
    <row r="462">
      <c r="A462" s="33" t="s">
        <v>5964</v>
      </c>
      <c r="B462" s="126" t="s">
        <v>2696</v>
      </c>
      <c r="C462" s="126" t="s">
        <v>2642</v>
      </c>
      <c r="D462" s="38" t="s">
        <v>96</v>
      </c>
      <c r="E462" s="38" t="s">
        <v>5992</v>
      </c>
    </row>
    <row r="463">
      <c r="A463" s="33" t="s">
        <v>5964</v>
      </c>
      <c r="B463" s="126" t="s">
        <v>2619</v>
      </c>
      <c r="C463" s="126" t="s">
        <v>2489</v>
      </c>
      <c r="D463" s="38" t="s">
        <v>96</v>
      </c>
      <c r="E463" s="38" t="s">
        <v>5992</v>
      </c>
    </row>
    <row r="464">
      <c r="A464" s="33" t="s">
        <v>5962</v>
      </c>
      <c r="B464" s="126" t="s">
        <v>2619</v>
      </c>
      <c r="C464" s="126" t="s">
        <v>2489</v>
      </c>
      <c r="D464" s="38" t="s">
        <v>96</v>
      </c>
      <c r="E464" s="38" t="s">
        <v>5992</v>
      </c>
    </row>
    <row r="465">
      <c r="A465" s="33" t="s">
        <v>5967</v>
      </c>
      <c r="B465" s="126" t="s">
        <v>2533</v>
      </c>
      <c r="C465" s="126" t="s">
        <v>2696</v>
      </c>
      <c r="D465" s="38" t="s">
        <v>96</v>
      </c>
      <c r="E465" s="38" t="s">
        <v>5992</v>
      </c>
    </row>
    <row r="466">
      <c r="A466" s="33" t="s">
        <v>5967</v>
      </c>
      <c r="B466" s="126" t="s">
        <v>2533</v>
      </c>
      <c r="C466" s="126" t="s">
        <v>2696</v>
      </c>
      <c r="D466" s="38" t="s">
        <v>96</v>
      </c>
      <c r="E466" s="38" t="s">
        <v>5992</v>
      </c>
    </row>
    <row r="467">
      <c r="A467" s="33" t="s">
        <v>5968</v>
      </c>
      <c r="B467" s="126" t="s">
        <v>2533</v>
      </c>
      <c r="C467" s="126" t="s">
        <v>2642</v>
      </c>
      <c r="D467" s="38" t="s">
        <v>96</v>
      </c>
      <c r="E467" s="38" t="s">
        <v>5992</v>
      </c>
    </row>
    <row r="468">
      <c r="A468" s="33" t="s">
        <v>5968</v>
      </c>
      <c r="B468" s="126" t="s">
        <v>2693</v>
      </c>
      <c r="C468" s="126" t="s">
        <v>2642</v>
      </c>
      <c r="D468" s="38" t="s">
        <v>96</v>
      </c>
      <c r="E468" s="38" t="s">
        <v>5992</v>
      </c>
    </row>
    <row r="469">
      <c r="A469" s="33" t="s">
        <v>5968</v>
      </c>
      <c r="B469" s="126" t="s">
        <v>2642</v>
      </c>
      <c r="C469" s="33"/>
      <c r="D469" s="38" t="s">
        <v>96</v>
      </c>
      <c r="E469" s="38" t="s">
        <v>5992</v>
      </c>
    </row>
    <row r="470">
      <c r="A470" s="33" t="s">
        <v>5968</v>
      </c>
      <c r="B470" s="126" t="s">
        <v>2489</v>
      </c>
      <c r="C470" s="33"/>
      <c r="D470" s="38" t="s">
        <v>96</v>
      </c>
      <c r="E470" s="38" t="s">
        <v>5992</v>
      </c>
    </row>
    <row r="471">
      <c r="A471" s="33" t="s">
        <v>5908</v>
      </c>
      <c r="B471" s="126" t="s">
        <v>2533</v>
      </c>
      <c r="C471" s="126" t="s">
        <v>2562</v>
      </c>
      <c r="D471" s="38" t="s">
        <v>5909</v>
      </c>
      <c r="E471" s="38" t="s">
        <v>1790</v>
      </c>
    </row>
    <row r="472">
      <c r="A472" s="33" t="s">
        <v>5908</v>
      </c>
      <c r="B472" s="126" t="s">
        <v>2642</v>
      </c>
      <c r="C472" s="126" t="s">
        <v>2483</v>
      </c>
      <c r="D472" s="38" t="s">
        <v>5909</v>
      </c>
      <c r="E472" s="38" t="s">
        <v>1790</v>
      </c>
    </row>
    <row r="473">
      <c r="A473" s="33" t="s">
        <v>5910</v>
      </c>
      <c r="B473" s="126" t="s">
        <v>2551</v>
      </c>
      <c r="C473" s="126" t="s">
        <v>2646</v>
      </c>
      <c r="D473" s="38" t="s">
        <v>5911</v>
      </c>
      <c r="E473" s="38" t="s">
        <v>1790</v>
      </c>
    </row>
    <row r="474">
      <c r="A474" s="33" t="s">
        <v>5912</v>
      </c>
      <c r="B474" s="126" t="s">
        <v>2531</v>
      </c>
      <c r="C474" s="126" t="s">
        <v>2469</v>
      </c>
      <c r="D474" s="38" t="s">
        <v>5911</v>
      </c>
      <c r="E474" s="38" t="s">
        <v>1790</v>
      </c>
    </row>
    <row r="475">
      <c r="A475" s="33" t="s">
        <v>5913</v>
      </c>
      <c r="B475" s="126" t="s">
        <v>2589</v>
      </c>
      <c r="C475" s="126" t="s">
        <v>2584</v>
      </c>
      <c r="D475" s="38" t="s">
        <v>5911</v>
      </c>
      <c r="E475" s="38" t="s">
        <v>1790</v>
      </c>
    </row>
    <row r="476">
      <c r="A476" s="33" t="s">
        <v>5993</v>
      </c>
      <c r="B476" s="126" t="s">
        <v>2619</v>
      </c>
      <c r="C476" s="126" t="s">
        <v>2668</v>
      </c>
      <c r="D476" s="38" t="s">
        <v>96</v>
      </c>
      <c r="E476" s="38" t="s">
        <v>1794</v>
      </c>
    </row>
    <row r="477">
      <c r="A477" s="33" t="s">
        <v>5962</v>
      </c>
      <c r="B477" s="126" t="s">
        <v>2642</v>
      </c>
      <c r="C477" s="126" t="s">
        <v>2483</v>
      </c>
      <c r="D477" s="38" t="s">
        <v>96</v>
      </c>
      <c r="E477" s="38" t="s">
        <v>1794</v>
      </c>
    </row>
    <row r="478">
      <c r="A478" s="33" t="s">
        <v>5986</v>
      </c>
      <c r="B478" s="126" t="s">
        <v>2642</v>
      </c>
      <c r="C478" s="126" t="s">
        <v>2668</v>
      </c>
      <c r="D478" s="38" t="s">
        <v>96</v>
      </c>
      <c r="E478" s="38" t="s">
        <v>1794</v>
      </c>
    </row>
    <row r="479">
      <c r="A479" s="33" t="s">
        <v>5986</v>
      </c>
      <c r="B479" s="126" t="s">
        <v>2642</v>
      </c>
      <c r="C479" s="126" t="s">
        <v>2562</v>
      </c>
      <c r="D479" s="38" t="s">
        <v>96</v>
      </c>
      <c r="E479" s="38" t="s">
        <v>1794</v>
      </c>
    </row>
    <row r="480">
      <c r="A480" s="33" t="s">
        <v>5926</v>
      </c>
      <c r="B480" s="126" t="s">
        <v>2696</v>
      </c>
      <c r="C480" s="126" t="s">
        <v>2489</v>
      </c>
      <c r="D480" s="38" t="s">
        <v>96</v>
      </c>
      <c r="E480" s="38" t="s">
        <v>1794</v>
      </c>
    </row>
    <row r="481">
      <c r="A481" s="33" t="s">
        <v>5962</v>
      </c>
      <c r="B481" s="126" t="s">
        <v>2642</v>
      </c>
      <c r="C481" s="126" t="s">
        <v>2668</v>
      </c>
      <c r="D481" s="38" t="s">
        <v>96</v>
      </c>
      <c r="E481" s="38" t="s">
        <v>1794</v>
      </c>
    </row>
    <row r="482">
      <c r="A482" s="33" t="s">
        <v>5993</v>
      </c>
      <c r="B482" s="126" t="s">
        <v>2489</v>
      </c>
      <c r="C482" s="126" t="s">
        <v>2500</v>
      </c>
      <c r="D482" s="38" t="s">
        <v>96</v>
      </c>
      <c r="E482" s="38" t="s">
        <v>1794</v>
      </c>
    </row>
    <row r="483">
      <c r="A483" s="33" t="s">
        <v>5962</v>
      </c>
      <c r="B483" s="126" t="s">
        <v>2619</v>
      </c>
      <c r="C483" s="126" t="s">
        <v>2562</v>
      </c>
      <c r="D483" s="38" t="s">
        <v>96</v>
      </c>
      <c r="E483" s="38" t="s">
        <v>1794</v>
      </c>
    </row>
    <row r="484">
      <c r="A484" s="33" t="s">
        <v>5968</v>
      </c>
      <c r="B484" s="126" t="s">
        <v>2642</v>
      </c>
      <c r="C484" s="126" t="s">
        <v>2483</v>
      </c>
      <c r="D484" s="38" t="s">
        <v>96</v>
      </c>
      <c r="E484" s="38" t="s">
        <v>1794</v>
      </c>
    </row>
    <row r="485">
      <c r="A485" s="33" t="s">
        <v>5968</v>
      </c>
      <c r="B485" s="126" t="s">
        <v>2619</v>
      </c>
      <c r="C485" s="126" t="s">
        <v>2483</v>
      </c>
      <c r="D485" s="38" t="s">
        <v>96</v>
      </c>
      <c r="E485" s="38" t="s">
        <v>1794</v>
      </c>
    </row>
    <row r="486">
      <c r="A486" s="33" t="s">
        <v>5968</v>
      </c>
      <c r="B486" s="126" t="s">
        <v>2483</v>
      </c>
      <c r="C486" s="33"/>
      <c r="D486" s="38" t="s">
        <v>96</v>
      </c>
      <c r="E486" s="38" t="s">
        <v>1794</v>
      </c>
    </row>
    <row r="487">
      <c r="A487" s="33" t="s">
        <v>5968</v>
      </c>
      <c r="B487" s="126" t="s">
        <v>2483</v>
      </c>
      <c r="C487" s="33"/>
      <c r="D487" s="38" t="s">
        <v>96</v>
      </c>
      <c r="E487" s="38" t="s">
        <v>1794</v>
      </c>
    </row>
    <row r="488">
      <c r="A488" s="33" t="s">
        <v>5994</v>
      </c>
      <c r="B488" s="126" t="s">
        <v>2489</v>
      </c>
      <c r="C488" s="126" t="s">
        <v>2483</v>
      </c>
      <c r="D488" s="38" t="s">
        <v>165</v>
      </c>
      <c r="E488" s="38" t="s">
        <v>1799</v>
      </c>
    </row>
    <row r="489">
      <c r="A489" s="33" t="s">
        <v>5995</v>
      </c>
      <c r="B489" s="126" t="s">
        <v>2489</v>
      </c>
      <c r="C489" s="126" t="s">
        <v>2483</v>
      </c>
      <c r="D489" s="38" t="s">
        <v>165</v>
      </c>
      <c r="E489" s="38" t="s">
        <v>1799</v>
      </c>
    </row>
    <row r="490">
      <c r="A490" s="33" t="s">
        <v>5996</v>
      </c>
      <c r="B490" s="126" t="s">
        <v>2489</v>
      </c>
      <c r="C490" s="126" t="s">
        <v>2483</v>
      </c>
      <c r="D490" s="38" t="s">
        <v>165</v>
      </c>
      <c r="E490" s="38" t="s">
        <v>1799</v>
      </c>
    </row>
    <row r="491">
      <c r="A491" s="33" t="s">
        <v>5996</v>
      </c>
      <c r="B491" s="126" t="s">
        <v>2489</v>
      </c>
      <c r="C491" s="126" t="s">
        <v>2483</v>
      </c>
      <c r="D491" s="38" t="s">
        <v>165</v>
      </c>
      <c r="E491" s="38" t="s">
        <v>1799</v>
      </c>
    </row>
    <row r="492">
      <c r="A492" s="33" t="s">
        <v>5940</v>
      </c>
      <c r="B492" s="126" t="s">
        <v>2562</v>
      </c>
      <c r="C492" s="126" t="s">
        <v>2500</v>
      </c>
      <c r="D492" s="38" t="s">
        <v>165</v>
      </c>
      <c r="E492" s="38" t="s">
        <v>1799</v>
      </c>
    </row>
    <row r="493">
      <c r="A493" s="33" t="s">
        <v>5940</v>
      </c>
      <c r="B493" s="126" t="s">
        <v>2642</v>
      </c>
      <c r="C493" s="126" t="s">
        <v>2611</v>
      </c>
      <c r="D493" s="38" t="s">
        <v>165</v>
      </c>
      <c r="E493" s="38" t="s">
        <v>1799</v>
      </c>
    </row>
    <row r="494">
      <c r="A494" s="33" t="s">
        <v>5994</v>
      </c>
      <c r="B494" s="126" t="s">
        <v>2562</v>
      </c>
      <c r="C494" s="126" t="s">
        <v>2483</v>
      </c>
      <c r="D494" s="38" t="s">
        <v>165</v>
      </c>
      <c r="E494" s="38" t="s">
        <v>1799</v>
      </c>
    </row>
    <row r="495">
      <c r="A495" s="33" t="s">
        <v>5997</v>
      </c>
      <c r="B495" s="126" t="s">
        <v>2489</v>
      </c>
      <c r="C495" s="126" t="s">
        <v>2500</v>
      </c>
      <c r="D495" s="38" t="s">
        <v>165</v>
      </c>
      <c r="E495" s="38" t="s">
        <v>1799</v>
      </c>
    </row>
    <row r="496">
      <c r="A496" s="33" t="s">
        <v>5995</v>
      </c>
      <c r="B496" s="126" t="s">
        <v>2562</v>
      </c>
      <c r="C496" s="126" t="s">
        <v>2483</v>
      </c>
      <c r="D496" s="38" t="s">
        <v>165</v>
      </c>
      <c r="E496" s="38" t="s">
        <v>1799</v>
      </c>
    </row>
    <row r="497">
      <c r="A497" s="33" t="s">
        <v>5998</v>
      </c>
      <c r="B497" s="126" t="s">
        <v>2562</v>
      </c>
      <c r="C497" s="126" t="s">
        <v>2611</v>
      </c>
      <c r="D497" s="38" t="s">
        <v>165</v>
      </c>
      <c r="E497" s="38" t="s">
        <v>1799</v>
      </c>
    </row>
    <row r="498">
      <c r="A498" s="33" t="s">
        <v>5997</v>
      </c>
      <c r="B498" s="126" t="s">
        <v>2562</v>
      </c>
      <c r="C498" s="126" t="s">
        <v>2611</v>
      </c>
      <c r="D498" s="38" t="s">
        <v>165</v>
      </c>
      <c r="E498" s="38" t="s">
        <v>1799</v>
      </c>
    </row>
    <row r="499">
      <c r="A499" s="33" t="s">
        <v>5997</v>
      </c>
      <c r="B499" s="126" t="s">
        <v>2562</v>
      </c>
      <c r="C499" s="126" t="s">
        <v>2557</v>
      </c>
      <c r="D499" s="38" t="s">
        <v>165</v>
      </c>
      <c r="E499" s="38" t="s">
        <v>1799</v>
      </c>
    </row>
    <row r="500">
      <c r="A500" s="33" t="s">
        <v>5994</v>
      </c>
      <c r="B500" s="126" t="s">
        <v>2489</v>
      </c>
      <c r="C500" s="126" t="s">
        <v>2483</v>
      </c>
      <c r="D500" s="38" t="s">
        <v>5936</v>
      </c>
      <c r="E500" s="38" t="s">
        <v>1801</v>
      </c>
    </row>
    <row r="501">
      <c r="A501" s="33" t="s">
        <v>5995</v>
      </c>
      <c r="B501" s="126" t="s">
        <v>2668</v>
      </c>
      <c r="C501" s="126" t="s">
        <v>2611</v>
      </c>
      <c r="D501" s="38" t="s">
        <v>5936</v>
      </c>
      <c r="E501" s="38" t="s">
        <v>1801</v>
      </c>
    </row>
    <row r="502">
      <c r="A502" s="33" t="s">
        <v>5996</v>
      </c>
      <c r="B502" s="126" t="s">
        <v>2668</v>
      </c>
      <c r="C502" s="126" t="s">
        <v>2611</v>
      </c>
      <c r="D502" s="38" t="s">
        <v>5936</v>
      </c>
      <c r="E502" s="38" t="s">
        <v>1801</v>
      </c>
    </row>
    <row r="503">
      <c r="A503" s="33" t="s">
        <v>5999</v>
      </c>
      <c r="B503" s="126" t="s">
        <v>2668</v>
      </c>
      <c r="C503" s="126" t="s">
        <v>2611</v>
      </c>
      <c r="D503" s="38" t="s">
        <v>5936</v>
      </c>
      <c r="E503" s="38" t="s">
        <v>1801</v>
      </c>
    </row>
    <row r="504">
      <c r="A504" s="33" t="s">
        <v>5996</v>
      </c>
      <c r="B504" s="126" t="s">
        <v>2562</v>
      </c>
      <c r="C504" s="126" t="s">
        <v>2500</v>
      </c>
      <c r="D504" s="38" t="s">
        <v>5936</v>
      </c>
      <c r="E504" s="38" t="s">
        <v>1801</v>
      </c>
    </row>
    <row r="505">
      <c r="A505" s="33" t="s">
        <v>5976</v>
      </c>
      <c r="B505" s="126" t="s">
        <v>2562</v>
      </c>
      <c r="C505" s="126" t="s">
        <v>2500</v>
      </c>
      <c r="D505" s="38" t="s">
        <v>5936</v>
      </c>
      <c r="E505" s="38" t="s">
        <v>1801</v>
      </c>
    </row>
    <row r="506">
      <c r="A506" s="33" t="s">
        <v>5940</v>
      </c>
      <c r="B506" s="126" t="s">
        <v>2562</v>
      </c>
      <c r="C506" s="126" t="s">
        <v>2500</v>
      </c>
      <c r="D506" s="38" t="s">
        <v>5936</v>
      </c>
      <c r="E506" s="38" t="s">
        <v>1801</v>
      </c>
    </row>
    <row r="507">
      <c r="A507" s="33" t="s">
        <v>5976</v>
      </c>
      <c r="B507" s="126" t="s">
        <v>2562</v>
      </c>
      <c r="C507" s="126" t="s">
        <v>2500</v>
      </c>
      <c r="D507" s="38" t="s">
        <v>5936</v>
      </c>
      <c r="E507" s="38" t="s">
        <v>1801</v>
      </c>
    </row>
    <row r="508">
      <c r="A508" s="33" t="s">
        <v>5940</v>
      </c>
      <c r="B508" s="126" t="s">
        <v>2483</v>
      </c>
      <c r="C508" s="126" t="s">
        <v>2611</v>
      </c>
      <c r="D508" s="38" t="s">
        <v>5936</v>
      </c>
      <c r="E508" s="38" t="s">
        <v>1801</v>
      </c>
    </row>
    <row r="509">
      <c r="A509" s="33" t="s">
        <v>5976</v>
      </c>
      <c r="B509" s="126" t="s">
        <v>2483</v>
      </c>
      <c r="C509" s="126" t="s">
        <v>2611</v>
      </c>
      <c r="D509" s="38" t="s">
        <v>5936</v>
      </c>
      <c r="E509" s="38" t="s">
        <v>1801</v>
      </c>
    </row>
    <row r="510">
      <c r="A510" s="33" t="s">
        <v>5940</v>
      </c>
      <c r="B510" s="126" t="s">
        <v>2483</v>
      </c>
      <c r="C510" s="126" t="s">
        <v>2557</v>
      </c>
      <c r="D510" s="38" t="s">
        <v>5936</v>
      </c>
      <c r="E510" s="38" t="s">
        <v>1801</v>
      </c>
    </row>
    <row r="511">
      <c r="A511" s="33" t="s">
        <v>6000</v>
      </c>
      <c r="B511" s="126" t="s">
        <v>2483</v>
      </c>
      <c r="C511" s="126" t="s">
        <v>2699</v>
      </c>
      <c r="D511" s="38" t="s">
        <v>5936</v>
      </c>
      <c r="E511" s="38" t="s">
        <v>1801</v>
      </c>
    </row>
    <row r="512">
      <c r="A512" s="33" t="s">
        <v>5994</v>
      </c>
      <c r="B512" s="126" t="s">
        <v>2489</v>
      </c>
      <c r="C512" s="126" t="s">
        <v>2500</v>
      </c>
      <c r="D512" s="38" t="s">
        <v>5943</v>
      </c>
      <c r="E512" s="38" t="s">
        <v>1801</v>
      </c>
    </row>
    <row r="513">
      <c r="A513" s="33" t="s">
        <v>5940</v>
      </c>
      <c r="B513" s="126" t="s">
        <v>2562</v>
      </c>
      <c r="C513" s="126" t="s">
        <v>2500</v>
      </c>
      <c r="D513" s="38" t="s">
        <v>5943</v>
      </c>
      <c r="E513" s="38" t="s">
        <v>1801</v>
      </c>
    </row>
    <row r="514">
      <c r="A514" s="33" t="s">
        <v>5994</v>
      </c>
      <c r="B514" s="126" t="s">
        <v>2489</v>
      </c>
      <c r="C514" s="126" t="s">
        <v>2483</v>
      </c>
      <c r="D514" s="38" t="s">
        <v>5943</v>
      </c>
      <c r="E514" s="38" t="s">
        <v>1801</v>
      </c>
    </row>
    <row r="515">
      <c r="A515" s="33" t="s">
        <v>5999</v>
      </c>
      <c r="B515" s="126" t="s">
        <v>2668</v>
      </c>
      <c r="C515" s="126" t="s">
        <v>2611</v>
      </c>
      <c r="D515" s="38" t="s">
        <v>5943</v>
      </c>
      <c r="E515" s="38" t="s">
        <v>1801</v>
      </c>
    </row>
    <row r="516">
      <c r="A516" s="33" t="s">
        <v>5996</v>
      </c>
      <c r="B516" s="126" t="s">
        <v>2668</v>
      </c>
      <c r="C516" s="126" t="s">
        <v>2611</v>
      </c>
      <c r="D516" s="38" t="s">
        <v>5943</v>
      </c>
      <c r="E516" s="38" t="s">
        <v>1801</v>
      </c>
    </row>
    <row r="517">
      <c r="A517" s="33" t="s">
        <v>5964</v>
      </c>
      <c r="B517" s="126" t="s">
        <v>2562</v>
      </c>
      <c r="C517" s="126" t="s">
        <v>2500</v>
      </c>
      <c r="D517" s="38" t="s">
        <v>5943</v>
      </c>
      <c r="E517" s="38" t="s">
        <v>1801</v>
      </c>
    </row>
    <row r="518">
      <c r="A518" s="33" t="s">
        <v>5962</v>
      </c>
      <c r="B518" s="126" t="s">
        <v>2668</v>
      </c>
      <c r="C518" s="126" t="s">
        <v>2611</v>
      </c>
      <c r="D518" s="38" t="s">
        <v>5943</v>
      </c>
      <c r="E518" s="38" t="s">
        <v>1801</v>
      </c>
    </row>
    <row r="519">
      <c r="A519" s="33" t="s">
        <v>5962</v>
      </c>
      <c r="B519" s="126" t="s">
        <v>2562</v>
      </c>
      <c r="C519" s="126" t="s">
        <v>2500</v>
      </c>
      <c r="D519" s="38" t="s">
        <v>5943</v>
      </c>
      <c r="E519" s="38" t="s">
        <v>1801</v>
      </c>
    </row>
    <row r="520">
      <c r="A520" s="33" t="s">
        <v>6000</v>
      </c>
      <c r="B520" s="126" t="s">
        <v>2483</v>
      </c>
      <c r="C520" s="126" t="s">
        <v>2611</v>
      </c>
      <c r="D520" s="38" t="s">
        <v>5943</v>
      </c>
      <c r="E520" s="38" t="s">
        <v>1801</v>
      </c>
    </row>
    <row r="521">
      <c r="A521" s="33" t="s">
        <v>6000</v>
      </c>
      <c r="B521" s="126" t="s">
        <v>2483</v>
      </c>
      <c r="C521" s="126" t="s">
        <v>2557</v>
      </c>
      <c r="D521" s="38" t="s">
        <v>5943</v>
      </c>
      <c r="E521" s="38" t="s">
        <v>1801</v>
      </c>
    </row>
    <row r="522">
      <c r="A522" s="33" t="s">
        <v>6000</v>
      </c>
      <c r="B522" s="126" t="s">
        <v>2483</v>
      </c>
      <c r="C522" s="126" t="s">
        <v>2687</v>
      </c>
      <c r="D522" s="38" t="s">
        <v>5943</v>
      </c>
      <c r="E522" s="38" t="s">
        <v>1801</v>
      </c>
    </row>
    <row r="523">
      <c r="A523" s="33" t="s">
        <v>5997</v>
      </c>
      <c r="B523" s="126" t="s">
        <v>2483</v>
      </c>
      <c r="C523" s="126" t="s">
        <v>2699</v>
      </c>
      <c r="D523" s="38" t="s">
        <v>5943</v>
      </c>
      <c r="E523" s="38" t="s">
        <v>1801</v>
      </c>
    </row>
    <row r="524">
      <c r="A524" s="33" t="s">
        <v>5996</v>
      </c>
      <c r="B524" s="126" t="s">
        <v>2483</v>
      </c>
      <c r="C524" s="126" t="s">
        <v>2611</v>
      </c>
      <c r="D524" s="38" t="s">
        <v>5944</v>
      </c>
      <c r="E524" s="38" t="s">
        <v>1801</v>
      </c>
    </row>
    <row r="525">
      <c r="A525" s="33" t="s">
        <v>5946</v>
      </c>
      <c r="B525" s="126" t="s">
        <v>2483</v>
      </c>
      <c r="C525" s="126" t="s">
        <v>2611</v>
      </c>
      <c r="D525" s="38" t="s">
        <v>5944</v>
      </c>
      <c r="E525" s="38" t="s">
        <v>1801</v>
      </c>
    </row>
    <row r="526">
      <c r="A526" s="33" t="s">
        <v>5945</v>
      </c>
      <c r="B526" s="126" t="s">
        <v>2562</v>
      </c>
      <c r="C526" s="126" t="s">
        <v>2557</v>
      </c>
      <c r="D526" s="38" t="s">
        <v>5944</v>
      </c>
      <c r="E526" s="38" t="s">
        <v>1801</v>
      </c>
    </row>
    <row r="527">
      <c r="A527" s="33" t="s">
        <v>5999</v>
      </c>
      <c r="B527" s="126" t="s">
        <v>2562</v>
      </c>
      <c r="C527" s="126" t="s">
        <v>2483</v>
      </c>
      <c r="D527" s="38" t="s">
        <v>5944</v>
      </c>
      <c r="E527" s="38" t="s">
        <v>1801</v>
      </c>
    </row>
    <row r="528">
      <c r="A528" s="33" t="s">
        <v>5945</v>
      </c>
      <c r="B528" s="126" t="s">
        <v>2483</v>
      </c>
      <c r="C528" s="126" t="s">
        <v>2557</v>
      </c>
      <c r="D528" s="38" t="s">
        <v>5944</v>
      </c>
      <c r="E528" s="38" t="s">
        <v>1801</v>
      </c>
    </row>
    <row r="529">
      <c r="A529" s="33" t="s">
        <v>6001</v>
      </c>
      <c r="B529" s="126" t="s">
        <v>2483</v>
      </c>
      <c r="C529" s="126" t="s">
        <v>2557</v>
      </c>
      <c r="D529" s="38" t="s">
        <v>5944</v>
      </c>
      <c r="E529" s="38" t="s">
        <v>1801</v>
      </c>
    </row>
    <row r="530">
      <c r="A530" s="33" t="s">
        <v>6000</v>
      </c>
      <c r="B530" s="126" t="s">
        <v>2483</v>
      </c>
      <c r="C530" s="126" t="s">
        <v>2557</v>
      </c>
      <c r="D530" s="38" t="s">
        <v>5944</v>
      </c>
      <c r="E530" s="38" t="s">
        <v>1801</v>
      </c>
    </row>
    <row r="531">
      <c r="A531" s="33" t="s">
        <v>6001</v>
      </c>
      <c r="B531" s="126" t="s">
        <v>2562</v>
      </c>
      <c r="C531" s="126" t="s">
        <v>2500</v>
      </c>
      <c r="D531" s="38" t="s">
        <v>5944</v>
      </c>
      <c r="E531" s="38" t="s">
        <v>1801</v>
      </c>
    </row>
    <row r="532">
      <c r="A532" s="33" t="s">
        <v>6001</v>
      </c>
      <c r="B532" s="126" t="s">
        <v>2668</v>
      </c>
      <c r="C532" s="126" t="s">
        <v>2611</v>
      </c>
      <c r="D532" s="38" t="s">
        <v>5944</v>
      </c>
      <c r="E532" s="38" t="s">
        <v>1801</v>
      </c>
    </row>
    <row r="533">
      <c r="A533" s="33" t="s">
        <v>5997</v>
      </c>
      <c r="B533" s="126" t="s">
        <v>2483</v>
      </c>
      <c r="C533" s="126" t="s">
        <v>2557</v>
      </c>
      <c r="D533" s="38" t="s">
        <v>5944</v>
      </c>
      <c r="E533" s="38" t="s">
        <v>1801</v>
      </c>
    </row>
    <row r="534">
      <c r="A534" s="33" t="s">
        <v>6000</v>
      </c>
      <c r="B534" s="126" t="s">
        <v>2611</v>
      </c>
      <c r="C534" s="126" t="s">
        <v>2675</v>
      </c>
      <c r="D534" s="38" t="s">
        <v>5944</v>
      </c>
      <c r="E534" s="38" t="s">
        <v>1801</v>
      </c>
    </row>
    <row r="535">
      <c r="A535" s="33" t="s">
        <v>5997</v>
      </c>
      <c r="B535" s="126" t="s">
        <v>2500</v>
      </c>
      <c r="C535" s="126" t="s">
        <v>2687</v>
      </c>
      <c r="D535" s="38" t="s">
        <v>5944</v>
      </c>
      <c r="E535" s="38" t="s">
        <v>1801</v>
      </c>
    </row>
    <row r="536">
      <c r="A536" s="33" t="s">
        <v>5994</v>
      </c>
      <c r="B536" s="126" t="s">
        <v>2489</v>
      </c>
      <c r="C536" s="126" t="s">
        <v>2483</v>
      </c>
      <c r="D536" s="38" t="s">
        <v>165</v>
      </c>
      <c r="E536" s="38" t="s">
        <v>1816</v>
      </c>
    </row>
    <row r="537">
      <c r="A537" s="33" t="s">
        <v>5995</v>
      </c>
      <c r="B537" s="126" t="s">
        <v>2489</v>
      </c>
      <c r="C537" s="126" t="s">
        <v>2483</v>
      </c>
      <c r="D537" s="38" t="s">
        <v>165</v>
      </c>
      <c r="E537" s="38" t="s">
        <v>1816</v>
      </c>
    </row>
    <row r="538">
      <c r="A538" s="33" t="s">
        <v>5996</v>
      </c>
      <c r="B538" s="126" t="s">
        <v>2489</v>
      </c>
      <c r="C538" s="126" t="s">
        <v>2483</v>
      </c>
      <c r="D538" s="38" t="s">
        <v>165</v>
      </c>
      <c r="E538" s="38" t="s">
        <v>1816</v>
      </c>
    </row>
    <row r="539">
      <c r="A539" s="33" t="s">
        <v>5996</v>
      </c>
      <c r="B539" s="126" t="s">
        <v>2489</v>
      </c>
      <c r="C539" s="126" t="s">
        <v>2483</v>
      </c>
      <c r="D539" s="38" t="s">
        <v>165</v>
      </c>
      <c r="E539" s="38" t="s">
        <v>1816</v>
      </c>
    </row>
    <row r="540">
      <c r="A540" s="33" t="s">
        <v>5940</v>
      </c>
      <c r="B540" s="126" t="s">
        <v>2562</v>
      </c>
      <c r="C540" s="126" t="s">
        <v>2500</v>
      </c>
      <c r="D540" s="38" t="s">
        <v>165</v>
      </c>
      <c r="E540" s="38" t="s">
        <v>1816</v>
      </c>
    </row>
    <row r="541">
      <c r="A541" s="33" t="s">
        <v>5940</v>
      </c>
      <c r="B541" s="126" t="s">
        <v>2642</v>
      </c>
      <c r="C541" s="126" t="s">
        <v>2611</v>
      </c>
      <c r="D541" s="38" t="s">
        <v>165</v>
      </c>
      <c r="E541" s="38" t="s">
        <v>1816</v>
      </c>
    </row>
    <row r="542">
      <c r="A542" s="33" t="s">
        <v>5994</v>
      </c>
      <c r="B542" s="126" t="s">
        <v>2562</v>
      </c>
      <c r="C542" s="126" t="s">
        <v>2483</v>
      </c>
      <c r="D542" s="38" t="s">
        <v>165</v>
      </c>
      <c r="E542" s="38" t="s">
        <v>1816</v>
      </c>
    </row>
    <row r="543">
      <c r="A543" s="33" t="s">
        <v>5997</v>
      </c>
      <c r="B543" s="126" t="s">
        <v>2489</v>
      </c>
      <c r="C543" s="126" t="s">
        <v>2500</v>
      </c>
      <c r="D543" s="38" t="s">
        <v>165</v>
      </c>
      <c r="E543" s="38" t="s">
        <v>1816</v>
      </c>
    </row>
    <row r="544">
      <c r="A544" s="33" t="s">
        <v>5995</v>
      </c>
      <c r="B544" s="126" t="s">
        <v>2562</v>
      </c>
      <c r="C544" s="126" t="s">
        <v>2483</v>
      </c>
      <c r="D544" s="38" t="s">
        <v>165</v>
      </c>
      <c r="E544" s="38" t="s">
        <v>1816</v>
      </c>
    </row>
    <row r="545">
      <c r="A545" s="33" t="s">
        <v>5998</v>
      </c>
      <c r="B545" s="126" t="s">
        <v>2562</v>
      </c>
      <c r="C545" s="126" t="s">
        <v>2611</v>
      </c>
      <c r="D545" s="38" t="s">
        <v>165</v>
      </c>
      <c r="E545" s="38" t="s">
        <v>1816</v>
      </c>
    </row>
    <row r="546">
      <c r="A546" s="33" t="s">
        <v>5997</v>
      </c>
      <c r="B546" s="126" t="s">
        <v>2562</v>
      </c>
      <c r="C546" s="126" t="s">
        <v>2611</v>
      </c>
      <c r="D546" s="38" t="s">
        <v>165</v>
      </c>
      <c r="E546" s="38" t="s">
        <v>1816</v>
      </c>
    </row>
    <row r="547">
      <c r="A547" s="33" t="s">
        <v>5997</v>
      </c>
      <c r="B547" s="126" t="s">
        <v>2562</v>
      </c>
      <c r="C547" s="126" t="s">
        <v>2557</v>
      </c>
      <c r="D547" s="38" t="s">
        <v>165</v>
      </c>
      <c r="E547" s="38" t="s">
        <v>1816</v>
      </c>
    </row>
    <row r="548">
      <c r="A548" s="33" t="s">
        <v>5994</v>
      </c>
      <c r="B548" s="126" t="s">
        <v>2489</v>
      </c>
      <c r="C548" s="126" t="s">
        <v>2483</v>
      </c>
      <c r="D548" s="38" t="s">
        <v>165</v>
      </c>
      <c r="E548" s="38" t="s">
        <v>1818</v>
      </c>
    </row>
    <row r="549">
      <c r="A549" s="33" t="s">
        <v>5995</v>
      </c>
      <c r="B549" s="126" t="s">
        <v>2489</v>
      </c>
      <c r="C549" s="126" t="s">
        <v>2483</v>
      </c>
      <c r="D549" s="38" t="s">
        <v>165</v>
      </c>
      <c r="E549" s="38" t="s">
        <v>1818</v>
      </c>
    </row>
    <row r="550">
      <c r="A550" s="33" t="s">
        <v>5996</v>
      </c>
      <c r="B550" s="126" t="s">
        <v>2489</v>
      </c>
      <c r="C550" s="126" t="s">
        <v>2483</v>
      </c>
      <c r="D550" s="38" t="s">
        <v>165</v>
      </c>
      <c r="E550" s="38" t="s">
        <v>1818</v>
      </c>
    </row>
    <row r="551">
      <c r="A551" s="33" t="s">
        <v>5996</v>
      </c>
      <c r="B551" s="126" t="s">
        <v>2489</v>
      </c>
      <c r="C551" s="126" t="s">
        <v>2483</v>
      </c>
      <c r="D551" s="38" t="s">
        <v>165</v>
      </c>
      <c r="E551" s="38" t="s">
        <v>1818</v>
      </c>
    </row>
    <row r="552">
      <c r="A552" s="33" t="s">
        <v>5940</v>
      </c>
      <c r="B552" s="126" t="s">
        <v>2562</v>
      </c>
      <c r="C552" s="126" t="s">
        <v>2500</v>
      </c>
      <c r="D552" s="38" t="s">
        <v>165</v>
      </c>
      <c r="E552" s="38" t="s">
        <v>1818</v>
      </c>
    </row>
    <row r="553">
      <c r="A553" s="33" t="s">
        <v>5940</v>
      </c>
      <c r="B553" s="126" t="s">
        <v>2642</v>
      </c>
      <c r="C553" s="126" t="s">
        <v>2611</v>
      </c>
      <c r="D553" s="38" t="s">
        <v>165</v>
      </c>
      <c r="E553" s="38" t="s">
        <v>1818</v>
      </c>
    </row>
    <row r="554">
      <c r="A554" s="33" t="s">
        <v>5994</v>
      </c>
      <c r="B554" s="126" t="s">
        <v>2562</v>
      </c>
      <c r="C554" s="126" t="s">
        <v>2483</v>
      </c>
      <c r="D554" s="38" t="s">
        <v>165</v>
      </c>
      <c r="E554" s="38" t="s">
        <v>1818</v>
      </c>
    </row>
    <row r="555">
      <c r="A555" s="33" t="s">
        <v>5997</v>
      </c>
      <c r="B555" s="126" t="s">
        <v>2489</v>
      </c>
      <c r="C555" s="126" t="s">
        <v>2500</v>
      </c>
      <c r="D555" s="38" t="s">
        <v>165</v>
      </c>
      <c r="E555" s="38" t="s">
        <v>1818</v>
      </c>
    </row>
    <row r="556">
      <c r="A556" s="33" t="s">
        <v>5995</v>
      </c>
      <c r="B556" s="126" t="s">
        <v>2562</v>
      </c>
      <c r="C556" s="126" t="s">
        <v>2483</v>
      </c>
      <c r="D556" s="38" t="s">
        <v>165</v>
      </c>
      <c r="E556" s="38" t="s">
        <v>1818</v>
      </c>
    </row>
    <row r="557">
      <c r="A557" s="33" t="s">
        <v>5998</v>
      </c>
      <c r="B557" s="126" t="s">
        <v>2562</v>
      </c>
      <c r="C557" s="126" t="s">
        <v>2611</v>
      </c>
      <c r="D557" s="38" t="s">
        <v>165</v>
      </c>
      <c r="E557" s="38" t="s">
        <v>1818</v>
      </c>
    </row>
    <row r="558">
      <c r="A558" s="33" t="s">
        <v>5997</v>
      </c>
      <c r="B558" s="126" t="s">
        <v>2562</v>
      </c>
      <c r="C558" s="126" t="s">
        <v>2611</v>
      </c>
      <c r="D558" s="38" t="s">
        <v>165</v>
      </c>
      <c r="E558" s="38" t="s">
        <v>1818</v>
      </c>
    </row>
    <row r="559">
      <c r="A559" s="33" t="s">
        <v>5997</v>
      </c>
      <c r="B559" s="126" t="s">
        <v>2562</v>
      </c>
      <c r="C559" s="126" t="s">
        <v>2557</v>
      </c>
      <c r="D559" s="38" t="s">
        <v>165</v>
      </c>
      <c r="E559" s="38" t="s">
        <v>1818</v>
      </c>
    </row>
    <row r="560">
      <c r="A560" s="33" t="s">
        <v>5994</v>
      </c>
      <c r="B560" s="126" t="s">
        <v>2489</v>
      </c>
      <c r="C560" s="126" t="s">
        <v>2483</v>
      </c>
      <c r="D560" s="38" t="s">
        <v>165</v>
      </c>
      <c r="E560" s="38" t="s">
        <v>1820</v>
      </c>
    </row>
    <row r="561">
      <c r="A561" s="33" t="s">
        <v>5995</v>
      </c>
      <c r="B561" s="126" t="s">
        <v>2489</v>
      </c>
      <c r="C561" s="126" t="s">
        <v>2483</v>
      </c>
      <c r="D561" s="38" t="s">
        <v>165</v>
      </c>
      <c r="E561" s="38" t="s">
        <v>1820</v>
      </c>
    </row>
    <row r="562">
      <c r="A562" s="33" t="s">
        <v>5996</v>
      </c>
      <c r="B562" s="126" t="s">
        <v>2489</v>
      </c>
      <c r="C562" s="126" t="s">
        <v>2483</v>
      </c>
      <c r="D562" s="38" t="s">
        <v>165</v>
      </c>
      <c r="E562" s="38" t="s">
        <v>1820</v>
      </c>
    </row>
    <row r="563">
      <c r="A563" s="33" t="s">
        <v>5996</v>
      </c>
      <c r="B563" s="126" t="s">
        <v>2489</v>
      </c>
      <c r="C563" s="126" t="s">
        <v>2483</v>
      </c>
      <c r="D563" s="38" t="s">
        <v>165</v>
      </c>
      <c r="E563" s="38" t="s">
        <v>1820</v>
      </c>
    </row>
    <row r="564">
      <c r="A564" s="33" t="s">
        <v>5940</v>
      </c>
      <c r="B564" s="126" t="s">
        <v>2562</v>
      </c>
      <c r="C564" s="126" t="s">
        <v>2500</v>
      </c>
      <c r="D564" s="38" t="s">
        <v>165</v>
      </c>
      <c r="E564" s="38" t="s">
        <v>1820</v>
      </c>
    </row>
    <row r="565">
      <c r="A565" s="33" t="s">
        <v>5940</v>
      </c>
      <c r="B565" s="126" t="s">
        <v>2642</v>
      </c>
      <c r="C565" s="126" t="s">
        <v>2611</v>
      </c>
      <c r="D565" s="38" t="s">
        <v>165</v>
      </c>
      <c r="E565" s="38" t="s">
        <v>1820</v>
      </c>
    </row>
    <row r="566">
      <c r="A566" s="33" t="s">
        <v>5994</v>
      </c>
      <c r="B566" s="126" t="s">
        <v>2562</v>
      </c>
      <c r="C566" s="126" t="s">
        <v>2483</v>
      </c>
      <c r="D566" s="38" t="s">
        <v>165</v>
      </c>
      <c r="E566" s="38" t="s">
        <v>1820</v>
      </c>
    </row>
    <row r="567">
      <c r="A567" s="33" t="s">
        <v>5997</v>
      </c>
      <c r="B567" s="126" t="s">
        <v>2489</v>
      </c>
      <c r="C567" s="126" t="s">
        <v>2500</v>
      </c>
      <c r="D567" s="38" t="s">
        <v>165</v>
      </c>
      <c r="E567" s="38" t="s">
        <v>1820</v>
      </c>
    </row>
    <row r="568">
      <c r="A568" s="33" t="s">
        <v>5995</v>
      </c>
      <c r="B568" s="126" t="s">
        <v>2562</v>
      </c>
      <c r="C568" s="126" t="s">
        <v>2483</v>
      </c>
      <c r="D568" s="38" t="s">
        <v>165</v>
      </c>
      <c r="E568" s="38" t="s">
        <v>1820</v>
      </c>
    </row>
    <row r="569">
      <c r="A569" s="33" t="s">
        <v>5998</v>
      </c>
      <c r="B569" s="126" t="s">
        <v>2562</v>
      </c>
      <c r="C569" s="126" t="s">
        <v>2611</v>
      </c>
      <c r="D569" s="38" t="s">
        <v>165</v>
      </c>
      <c r="E569" s="38" t="s">
        <v>1820</v>
      </c>
    </row>
    <row r="570">
      <c r="A570" s="33" t="s">
        <v>5997</v>
      </c>
      <c r="B570" s="126" t="s">
        <v>2562</v>
      </c>
      <c r="C570" s="126" t="s">
        <v>2611</v>
      </c>
      <c r="D570" s="38" t="s">
        <v>165</v>
      </c>
      <c r="E570" s="38" t="s">
        <v>1820</v>
      </c>
    </row>
    <row r="571">
      <c r="A571" s="33" t="s">
        <v>5997</v>
      </c>
      <c r="B571" s="126" t="s">
        <v>2562</v>
      </c>
      <c r="C571" s="126" t="s">
        <v>2557</v>
      </c>
      <c r="D571" s="38" t="s">
        <v>165</v>
      </c>
      <c r="E571" s="38" t="s">
        <v>1820</v>
      </c>
    </row>
    <row r="572">
      <c r="A572" s="33" t="s">
        <v>5994</v>
      </c>
      <c r="B572" s="126" t="s">
        <v>2489</v>
      </c>
      <c r="C572" s="126" t="s">
        <v>2483</v>
      </c>
      <c r="D572" s="38" t="s">
        <v>165</v>
      </c>
      <c r="E572" s="38" t="s">
        <v>1822</v>
      </c>
    </row>
    <row r="573">
      <c r="A573" s="33" t="s">
        <v>5995</v>
      </c>
      <c r="B573" s="126" t="s">
        <v>2489</v>
      </c>
      <c r="C573" s="126" t="s">
        <v>2483</v>
      </c>
      <c r="D573" s="38" t="s">
        <v>165</v>
      </c>
      <c r="E573" s="38" t="s">
        <v>1822</v>
      </c>
    </row>
    <row r="574">
      <c r="A574" s="33" t="s">
        <v>5996</v>
      </c>
      <c r="B574" s="126" t="s">
        <v>2489</v>
      </c>
      <c r="C574" s="126" t="s">
        <v>2483</v>
      </c>
      <c r="D574" s="38" t="s">
        <v>165</v>
      </c>
      <c r="E574" s="38" t="s">
        <v>1822</v>
      </c>
    </row>
    <row r="575">
      <c r="A575" s="33" t="s">
        <v>5996</v>
      </c>
      <c r="B575" s="126" t="s">
        <v>2489</v>
      </c>
      <c r="C575" s="126" t="s">
        <v>2483</v>
      </c>
      <c r="D575" s="38" t="s">
        <v>165</v>
      </c>
      <c r="E575" s="38" t="s">
        <v>1822</v>
      </c>
    </row>
    <row r="576">
      <c r="A576" s="33" t="s">
        <v>5940</v>
      </c>
      <c r="B576" s="126" t="s">
        <v>2562</v>
      </c>
      <c r="C576" s="126" t="s">
        <v>2500</v>
      </c>
      <c r="D576" s="38" t="s">
        <v>165</v>
      </c>
      <c r="E576" s="38" t="s">
        <v>1822</v>
      </c>
    </row>
    <row r="577">
      <c r="A577" s="33" t="s">
        <v>5940</v>
      </c>
      <c r="B577" s="126" t="s">
        <v>2642</v>
      </c>
      <c r="C577" s="126" t="s">
        <v>2611</v>
      </c>
      <c r="D577" s="38" t="s">
        <v>165</v>
      </c>
      <c r="E577" s="38" t="s">
        <v>1822</v>
      </c>
    </row>
    <row r="578">
      <c r="A578" s="33" t="s">
        <v>5994</v>
      </c>
      <c r="B578" s="126" t="s">
        <v>2562</v>
      </c>
      <c r="C578" s="126" t="s">
        <v>2483</v>
      </c>
      <c r="D578" s="38" t="s">
        <v>165</v>
      </c>
      <c r="E578" s="38" t="s">
        <v>1822</v>
      </c>
    </row>
    <row r="579">
      <c r="A579" s="33" t="s">
        <v>5997</v>
      </c>
      <c r="B579" s="126" t="s">
        <v>2489</v>
      </c>
      <c r="C579" s="126" t="s">
        <v>2500</v>
      </c>
      <c r="D579" s="38" t="s">
        <v>165</v>
      </c>
      <c r="E579" s="38" t="s">
        <v>1822</v>
      </c>
    </row>
    <row r="580">
      <c r="A580" s="33" t="s">
        <v>5995</v>
      </c>
      <c r="B580" s="126" t="s">
        <v>2562</v>
      </c>
      <c r="C580" s="126" t="s">
        <v>2483</v>
      </c>
      <c r="D580" s="38" t="s">
        <v>165</v>
      </c>
      <c r="E580" s="38" t="s">
        <v>1822</v>
      </c>
    </row>
    <row r="581">
      <c r="A581" s="33" t="s">
        <v>5998</v>
      </c>
      <c r="B581" s="126" t="s">
        <v>2562</v>
      </c>
      <c r="C581" s="126" t="s">
        <v>2611</v>
      </c>
      <c r="D581" s="38" t="s">
        <v>165</v>
      </c>
      <c r="E581" s="38" t="s">
        <v>1822</v>
      </c>
    </row>
    <row r="582">
      <c r="A582" s="33" t="s">
        <v>5997</v>
      </c>
      <c r="B582" s="126" t="s">
        <v>2562</v>
      </c>
      <c r="C582" s="126" t="s">
        <v>2611</v>
      </c>
      <c r="D582" s="38" t="s">
        <v>165</v>
      </c>
      <c r="E582" s="38" t="s">
        <v>1822</v>
      </c>
    </row>
    <row r="583">
      <c r="A583" s="33" t="s">
        <v>5997</v>
      </c>
      <c r="B583" s="126" t="s">
        <v>2562</v>
      </c>
      <c r="C583" s="126" t="s">
        <v>2557</v>
      </c>
      <c r="D583" s="38" t="s">
        <v>165</v>
      </c>
      <c r="E583" s="38" t="s">
        <v>1822</v>
      </c>
    </row>
    <row r="584">
      <c r="A584" s="33" t="s">
        <v>6000</v>
      </c>
      <c r="B584" s="126" t="s">
        <v>2668</v>
      </c>
      <c r="C584" s="126" t="s">
        <v>2611</v>
      </c>
      <c r="D584" s="38" t="s">
        <v>165</v>
      </c>
      <c r="E584" s="38" t="s">
        <v>1827</v>
      </c>
    </row>
    <row r="585">
      <c r="A585" s="33" t="s">
        <v>5998</v>
      </c>
      <c r="B585" s="126" t="s">
        <v>2562</v>
      </c>
      <c r="C585" s="126" t="s">
        <v>2611</v>
      </c>
      <c r="D585" s="38" t="s">
        <v>165</v>
      </c>
      <c r="E585" s="38" t="s">
        <v>1827</v>
      </c>
    </row>
    <row r="586">
      <c r="A586" s="33" t="s">
        <v>5926</v>
      </c>
      <c r="B586" s="126" t="s">
        <v>2562</v>
      </c>
      <c r="C586" s="126" t="s">
        <v>2500</v>
      </c>
      <c r="D586" s="38" t="s">
        <v>165</v>
      </c>
      <c r="E586" s="38" t="s">
        <v>1827</v>
      </c>
    </row>
    <row r="587">
      <c r="A587" s="33" t="s">
        <v>5996</v>
      </c>
      <c r="B587" s="126" t="s">
        <v>2562</v>
      </c>
      <c r="C587" s="126" t="s">
        <v>2500</v>
      </c>
      <c r="D587" s="38" t="s">
        <v>165</v>
      </c>
      <c r="E587" s="38" t="s">
        <v>1827</v>
      </c>
    </row>
    <row r="588">
      <c r="A588" s="33" t="s">
        <v>5995</v>
      </c>
      <c r="B588" s="126" t="s">
        <v>2668</v>
      </c>
      <c r="C588" s="126" t="s">
        <v>2611</v>
      </c>
      <c r="D588" s="38" t="s">
        <v>165</v>
      </c>
      <c r="E588" s="38" t="s">
        <v>1827</v>
      </c>
    </row>
    <row r="589">
      <c r="A589" s="33" t="s">
        <v>5962</v>
      </c>
      <c r="B589" s="126" t="s">
        <v>2668</v>
      </c>
      <c r="C589" s="126" t="s">
        <v>2500</v>
      </c>
      <c r="D589" s="38" t="s">
        <v>165</v>
      </c>
      <c r="E589" s="38" t="s">
        <v>1827</v>
      </c>
    </row>
    <row r="590">
      <c r="A590" s="33" t="s">
        <v>5964</v>
      </c>
      <c r="B590" s="126" t="s">
        <v>2483</v>
      </c>
      <c r="C590" s="126" t="s">
        <v>2611</v>
      </c>
      <c r="D590" s="38" t="s">
        <v>165</v>
      </c>
      <c r="E590" s="38" t="s">
        <v>1827</v>
      </c>
    </row>
    <row r="591">
      <c r="A591" s="33" t="s">
        <v>5926</v>
      </c>
      <c r="B591" s="126" t="s">
        <v>2668</v>
      </c>
      <c r="C591" s="126" t="s">
        <v>2500</v>
      </c>
      <c r="D591" s="38" t="s">
        <v>165</v>
      </c>
      <c r="E591" s="38" t="s">
        <v>1827</v>
      </c>
    </row>
    <row r="592">
      <c r="A592" s="33" t="s">
        <v>5964</v>
      </c>
      <c r="B592" s="126" t="s">
        <v>2668</v>
      </c>
      <c r="C592" s="126" t="s">
        <v>2611</v>
      </c>
      <c r="D592" s="38" t="s">
        <v>165</v>
      </c>
      <c r="E592" s="38" t="s">
        <v>1827</v>
      </c>
    </row>
    <row r="593">
      <c r="A593" s="33" t="s">
        <v>5962</v>
      </c>
      <c r="B593" s="126" t="s">
        <v>2562</v>
      </c>
      <c r="C593" s="126" t="s">
        <v>2500</v>
      </c>
      <c r="D593" s="38" t="s">
        <v>165</v>
      </c>
      <c r="E593" s="38" t="s">
        <v>1827</v>
      </c>
    </row>
    <row r="594">
      <c r="A594" s="33" t="s">
        <v>5996</v>
      </c>
      <c r="B594" s="126" t="s">
        <v>2562</v>
      </c>
      <c r="C594" s="126" t="s">
        <v>2500</v>
      </c>
      <c r="D594" s="38" t="s">
        <v>165</v>
      </c>
      <c r="E594" s="38" t="s">
        <v>1827</v>
      </c>
    </row>
    <row r="595">
      <c r="A595" s="33" t="s">
        <v>5995</v>
      </c>
      <c r="B595" s="126" t="s">
        <v>2668</v>
      </c>
      <c r="C595" s="126" t="s">
        <v>2557</v>
      </c>
      <c r="D595" s="38" t="s">
        <v>165</v>
      </c>
      <c r="E595" s="38" t="s">
        <v>1827</v>
      </c>
    </row>
    <row r="596">
      <c r="A596" s="33" t="s">
        <v>6002</v>
      </c>
      <c r="B596" s="126" t="s">
        <v>2483</v>
      </c>
      <c r="C596" s="126" t="s">
        <v>2557</v>
      </c>
      <c r="D596" s="38" t="s">
        <v>5936</v>
      </c>
      <c r="E596" s="38" t="s">
        <v>1829</v>
      </c>
    </row>
    <row r="597">
      <c r="A597" s="33" t="s">
        <v>5995</v>
      </c>
      <c r="B597" s="126" t="s">
        <v>2611</v>
      </c>
      <c r="C597" s="126" t="s">
        <v>2687</v>
      </c>
      <c r="D597" s="38" t="s">
        <v>5936</v>
      </c>
      <c r="E597" s="38" t="s">
        <v>1829</v>
      </c>
    </row>
    <row r="598">
      <c r="A598" s="33" t="s">
        <v>5996</v>
      </c>
      <c r="B598" s="126" t="s">
        <v>2611</v>
      </c>
      <c r="C598" s="126" t="s">
        <v>2687</v>
      </c>
      <c r="D598" s="38" t="s">
        <v>5936</v>
      </c>
      <c r="E598" s="38" t="s">
        <v>1829</v>
      </c>
    </row>
    <row r="599">
      <c r="A599" s="33" t="s">
        <v>5995</v>
      </c>
      <c r="B599" s="126" t="s">
        <v>2611</v>
      </c>
      <c r="C599" s="126" t="s">
        <v>2687</v>
      </c>
      <c r="D599" s="38" t="s">
        <v>5936</v>
      </c>
      <c r="E599" s="38" t="s">
        <v>1829</v>
      </c>
    </row>
    <row r="600">
      <c r="A600" s="33" t="s">
        <v>6003</v>
      </c>
      <c r="B600" s="126" t="s">
        <v>2500</v>
      </c>
      <c r="C600" s="126" t="s">
        <v>2557</v>
      </c>
      <c r="D600" s="38" t="s">
        <v>5936</v>
      </c>
      <c r="E600" s="38" t="s">
        <v>1829</v>
      </c>
    </row>
    <row r="601">
      <c r="A601" s="33" t="s">
        <v>5926</v>
      </c>
      <c r="B601" s="126" t="s">
        <v>2500</v>
      </c>
      <c r="C601" s="126" t="s">
        <v>2557</v>
      </c>
      <c r="D601" s="38" t="s">
        <v>5936</v>
      </c>
      <c r="E601" s="38" t="s">
        <v>1829</v>
      </c>
    </row>
    <row r="602">
      <c r="A602" s="33" t="s">
        <v>6000</v>
      </c>
      <c r="B602" s="126" t="s">
        <v>2500</v>
      </c>
      <c r="C602" s="126" t="s">
        <v>2557</v>
      </c>
      <c r="D602" s="38" t="s">
        <v>5936</v>
      </c>
      <c r="E602" s="38" t="s">
        <v>1829</v>
      </c>
    </row>
    <row r="603">
      <c r="A603" s="33" t="s">
        <v>5976</v>
      </c>
      <c r="B603" s="126" t="s">
        <v>2500</v>
      </c>
      <c r="C603" s="126" t="s">
        <v>2557</v>
      </c>
      <c r="D603" s="38" t="s">
        <v>5936</v>
      </c>
      <c r="E603" s="38" t="s">
        <v>1829</v>
      </c>
    </row>
    <row r="604">
      <c r="A604" s="33" t="s">
        <v>6004</v>
      </c>
      <c r="B604" s="126" t="s">
        <v>2611</v>
      </c>
      <c r="C604" s="126" t="s">
        <v>2687</v>
      </c>
      <c r="D604" s="38" t="s">
        <v>5936</v>
      </c>
      <c r="E604" s="38" t="s">
        <v>1829</v>
      </c>
    </row>
    <row r="605">
      <c r="A605" s="33" t="s">
        <v>5976</v>
      </c>
      <c r="B605" s="126" t="s">
        <v>2611</v>
      </c>
      <c r="C605" s="126" t="s">
        <v>2687</v>
      </c>
      <c r="D605" s="38" t="s">
        <v>5936</v>
      </c>
      <c r="E605" s="38" t="s">
        <v>1829</v>
      </c>
    </row>
    <row r="606">
      <c r="A606" s="33" t="s">
        <v>5926</v>
      </c>
      <c r="B606" s="126" t="s">
        <v>2611</v>
      </c>
      <c r="C606" s="126" t="s">
        <v>2687</v>
      </c>
      <c r="D606" s="38" t="s">
        <v>5936</v>
      </c>
      <c r="E606" s="38" t="s">
        <v>1829</v>
      </c>
    </row>
    <row r="607">
      <c r="A607" s="33" t="s">
        <v>6005</v>
      </c>
      <c r="B607" s="126" t="s">
        <v>2611</v>
      </c>
      <c r="C607" s="126" t="s">
        <v>2633</v>
      </c>
      <c r="D607" s="38" t="s">
        <v>5936</v>
      </c>
      <c r="E607" s="38" t="s">
        <v>1829</v>
      </c>
    </row>
    <row r="608">
      <c r="A608" s="33" t="s">
        <v>5926</v>
      </c>
      <c r="B608" s="126" t="s">
        <v>2500</v>
      </c>
      <c r="C608" s="126" t="s">
        <v>2557</v>
      </c>
      <c r="D608" s="38" t="s">
        <v>5943</v>
      </c>
      <c r="E608" s="38" t="s">
        <v>1829</v>
      </c>
    </row>
    <row r="609">
      <c r="A609" s="33" t="s">
        <v>6000</v>
      </c>
      <c r="B609" s="126" t="s">
        <v>2500</v>
      </c>
      <c r="C609" s="126" t="s">
        <v>2557</v>
      </c>
      <c r="D609" s="38" t="s">
        <v>5943</v>
      </c>
      <c r="E609" s="38" t="s">
        <v>1829</v>
      </c>
    </row>
    <row r="610">
      <c r="A610" s="33" t="s">
        <v>6006</v>
      </c>
      <c r="B610" s="126" t="s">
        <v>2500</v>
      </c>
      <c r="C610" s="126" t="s">
        <v>2557</v>
      </c>
      <c r="D610" s="38" t="s">
        <v>5943</v>
      </c>
      <c r="E610" s="38" t="s">
        <v>1829</v>
      </c>
    </row>
    <row r="611">
      <c r="A611" s="33" t="s">
        <v>5995</v>
      </c>
      <c r="B611" s="126" t="s">
        <v>2611</v>
      </c>
      <c r="C611" s="126" t="s">
        <v>2687</v>
      </c>
      <c r="D611" s="38" t="s">
        <v>5943</v>
      </c>
      <c r="E611" s="38" t="s">
        <v>1829</v>
      </c>
    </row>
    <row r="612">
      <c r="A612" s="33" t="s">
        <v>5996</v>
      </c>
      <c r="B612" s="126" t="s">
        <v>2611</v>
      </c>
      <c r="C612" s="126" t="s">
        <v>2687</v>
      </c>
      <c r="D612" s="38" t="s">
        <v>5943</v>
      </c>
      <c r="E612" s="38" t="s">
        <v>1829</v>
      </c>
    </row>
    <row r="613">
      <c r="A613" s="33" t="s">
        <v>6003</v>
      </c>
      <c r="B613" s="126" t="s">
        <v>2500</v>
      </c>
      <c r="C613" s="126" t="s">
        <v>2557</v>
      </c>
      <c r="D613" s="38" t="s">
        <v>5943</v>
      </c>
      <c r="E613" s="38" t="s">
        <v>1829</v>
      </c>
    </row>
    <row r="614">
      <c r="A614" s="33" t="s">
        <v>6007</v>
      </c>
      <c r="B614" s="126" t="s">
        <v>2500</v>
      </c>
      <c r="C614" s="126" t="s">
        <v>2557</v>
      </c>
      <c r="D614" s="38" t="s">
        <v>5943</v>
      </c>
      <c r="E614" s="38" t="s">
        <v>1829</v>
      </c>
    </row>
    <row r="615">
      <c r="A615" s="33" t="s">
        <v>6004</v>
      </c>
      <c r="B615" s="126" t="s">
        <v>2500</v>
      </c>
      <c r="C615" s="126" t="s">
        <v>2557</v>
      </c>
      <c r="D615" s="38" t="s">
        <v>5943</v>
      </c>
      <c r="E615" s="38" t="s">
        <v>1829</v>
      </c>
    </row>
    <row r="616">
      <c r="A616" s="33" t="s">
        <v>6005</v>
      </c>
      <c r="B616" s="126" t="s">
        <v>2611</v>
      </c>
      <c r="C616" s="126" t="s">
        <v>2687</v>
      </c>
      <c r="D616" s="38" t="s">
        <v>5943</v>
      </c>
      <c r="E616" s="38" t="s">
        <v>1829</v>
      </c>
    </row>
    <row r="617">
      <c r="A617" s="33" t="s">
        <v>6008</v>
      </c>
      <c r="B617" s="126" t="s">
        <v>2611</v>
      </c>
      <c r="C617" s="126" t="s">
        <v>2687</v>
      </c>
      <c r="D617" s="38" t="s">
        <v>5943</v>
      </c>
      <c r="E617" s="38" t="s">
        <v>1829</v>
      </c>
    </row>
    <row r="618">
      <c r="A618" s="33" t="s">
        <v>6008</v>
      </c>
      <c r="B618" s="126" t="s">
        <v>2611</v>
      </c>
      <c r="C618" s="126" t="s">
        <v>2687</v>
      </c>
      <c r="D618" s="38" t="s">
        <v>5943</v>
      </c>
      <c r="E618" s="38" t="s">
        <v>1829</v>
      </c>
    </row>
    <row r="619">
      <c r="A619" s="33" t="s">
        <v>6005</v>
      </c>
      <c r="B619" s="126" t="s">
        <v>2611</v>
      </c>
      <c r="C619" s="126" t="s">
        <v>2633</v>
      </c>
      <c r="D619" s="38" t="s">
        <v>5943</v>
      </c>
      <c r="E619" s="38" t="s">
        <v>1829</v>
      </c>
    </row>
    <row r="620">
      <c r="A620" s="33" t="s">
        <v>5945</v>
      </c>
      <c r="B620" s="126" t="s">
        <v>2611</v>
      </c>
      <c r="C620" s="126" t="s">
        <v>2687</v>
      </c>
      <c r="D620" s="38" t="s">
        <v>5944</v>
      </c>
      <c r="E620" s="38" t="s">
        <v>1829</v>
      </c>
    </row>
    <row r="621">
      <c r="A621" s="33" t="s">
        <v>6009</v>
      </c>
      <c r="B621" s="126" t="s">
        <v>2611</v>
      </c>
      <c r="C621" s="126" t="s">
        <v>2687</v>
      </c>
      <c r="D621" s="38" t="s">
        <v>5944</v>
      </c>
      <c r="E621" s="38" t="s">
        <v>1829</v>
      </c>
    </row>
    <row r="622">
      <c r="A622" s="33" t="s">
        <v>6001</v>
      </c>
      <c r="B622" s="126" t="s">
        <v>2500</v>
      </c>
      <c r="C622" s="126" t="s">
        <v>2557</v>
      </c>
      <c r="D622" s="38" t="s">
        <v>5944</v>
      </c>
      <c r="E622" s="38" t="s">
        <v>1829</v>
      </c>
    </row>
    <row r="623">
      <c r="A623" s="33" t="s">
        <v>6006</v>
      </c>
      <c r="B623" s="126" t="s">
        <v>2500</v>
      </c>
      <c r="C623" s="126" t="s">
        <v>2557</v>
      </c>
      <c r="D623" s="38" t="s">
        <v>5944</v>
      </c>
      <c r="E623" s="38" t="s">
        <v>1829</v>
      </c>
    </row>
    <row r="624">
      <c r="A624" s="33" t="s">
        <v>5946</v>
      </c>
      <c r="B624" s="126" t="s">
        <v>2611</v>
      </c>
      <c r="C624" s="126" t="s">
        <v>2687</v>
      </c>
      <c r="D624" s="38" t="s">
        <v>5944</v>
      </c>
      <c r="E624" s="38" t="s">
        <v>1829</v>
      </c>
    </row>
    <row r="625">
      <c r="A625" s="33" t="s">
        <v>6001</v>
      </c>
      <c r="B625" s="126" t="s">
        <v>2611</v>
      </c>
      <c r="C625" s="126" t="s">
        <v>2687</v>
      </c>
      <c r="D625" s="38" t="s">
        <v>5944</v>
      </c>
      <c r="E625" s="38" t="s">
        <v>1829</v>
      </c>
    </row>
    <row r="626">
      <c r="A626" s="33" t="s">
        <v>6008</v>
      </c>
      <c r="B626" s="126" t="s">
        <v>2611</v>
      </c>
      <c r="C626" s="126" t="s">
        <v>2699</v>
      </c>
      <c r="D626" s="38" t="s">
        <v>5944</v>
      </c>
      <c r="E626" s="38" t="s">
        <v>1829</v>
      </c>
    </row>
    <row r="627">
      <c r="A627" s="33" t="s">
        <v>6004</v>
      </c>
      <c r="B627" s="126" t="s">
        <v>2500</v>
      </c>
      <c r="C627" s="126" t="s">
        <v>2557</v>
      </c>
      <c r="D627" s="38" t="s">
        <v>5944</v>
      </c>
      <c r="E627" s="38" t="s">
        <v>1829</v>
      </c>
    </row>
    <row r="628">
      <c r="A628" s="33" t="s">
        <v>6001</v>
      </c>
      <c r="B628" s="126" t="s">
        <v>2611</v>
      </c>
      <c r="C628" s="126" t="s">
        <v>2687</v>
      </c>
      <c r="D628" s="38" t="s">
        <v>5944</v>
      </c>
      <c r="E628" s="38" t="s">
        <v>1829</v>
      </c>
    </row>
    <row r="629">
      <c r="A629" s="33" t="s">
        <v>6008</v>
      </c>
      <c r="B629" s="126" t="s">
        <v>2611</v>
      </c>
      <c r="C629" s="126" t="s">
        <v>2687</v>
      </c>
      <c r="D629" s="38" t="s">
        <v>5944</v>
      </c>
      <c r="E629" s="38" t="s">
        <v>1829</v>
      </c>
    </row>
    <row r="630">
      <c r="A630" s="33" t="s">
        <v>6005</v>
      </c>
      <c r="B630" s="126" t="s">
        <v>2611</v>
      </c>
      <c r="C630" s="126" t="s">
        <v>2675</v>
      </c>
      <c r="D630" s="38" t="s">
        <v>5944</v>
      </c>
      <c r="E630" s="38" t="s">
        <v>1829</v>
      </c>
    </row>
    <row r="631">
      <c r="A631" s="33" t="s">
        <v>6005</v>
      </c>
      <c r="B631" s="126" t="s">
        <v>2611</v>
      </c>
      <c r="C631" s="126" t="s">
        <v>2633</v>
      </c>
      <c r="D631" s="38" t="s">
        <v>5944</v>
      </c>
      <c r="E631" s="38" t="s">
        <v>1829</v>
      </c>
    </row>
    <row r="632">
      <c r="A632" s="33" t="s">
        <v>5928</v>
      </c>
      <c r="B632" s="126" t="s">
        <v>2611</v>
      </c>
      <c r="C632" s="126" t="s">
        <v>2675</v>
      </c>
      <c r="D632" s="38" t="s">
        <v>5927</v>
      </c>
      <c r="E632" s="38" t="s">
        <v>1833</v>
      </c>
    </row>
    <row r="633">
      <c r="A633" s="33" t="s">
        <v>5928</v>
      </c>
      <c r="B633" s="126" t="s">
        <v>2611</v>
      </c>
      <c r="C633" s="126" t="s">
        <v>2675</v>
      </c>
      <c r="D633" s="38" t="s">
        <v>5927</v>
      </c>
      <c r="E633" s="38" t="s">
        <v>1833</v>
      </c>
    </row>
    <row r="634">
      <c r="A634" s="33" t="s">
        <v>5972</v>
      </c>
      <c r="B634" s="126" t="s">
        <v>2611</v>
      </c>
      <c r="C634" s="126" t="s">
        <v>2675</v>
      </c>
      <c r="D634" s="38" t="s">
        <v>5927</v>
      </c>
      <c r="E634" s="38" t="s">
        <v>1833</v>
      </c>
    </row>
    <row r="635">
      <c r="A635" s="33" t="s">
        <v>5972</v>
      </c>
      <c r="B635" s="126" t="s">
        <v>2611</v>
      </c>
      <c r="C635" s="126" t="s">
        <v>2675</v>
      </c>
      <c r="D635" s="38" t="s">
        <v>5927</v>
      </c>
      <c r="E635" s="38" t="s">
        <v>1833</v>
      </c>
    </row>
    <row r="636">
      <c r="A636" s="33" t="s">
        <v>6010</v>
      </c>
      <c r="B636" s="126" t="s">
        <v>2483</v>
      </c>
      <c r="C636" s="126" t="s">
        <v>2611</v>
      </c>
      <c r="D636" s="38" t="s">
        <v>5927</v>
      </c>
      <c r="E636" s="38" t="s">
        <v>1833</v>
      </c>
    </row>
    <row r="637">
      <c r="A637" s="33" t="s">
        <v>5972</v>
      </c>
      <c r="B637" s="126" t="s">
        <v>2611</v>
      </c>
      <c r="C637" s="126" t="s">
        <v>2675</v>
      </c>
      <c r="D637" s="38" t="s">
        <v>5927</v>
      </c>
      <c r="E637" s="38" t="s">
        <v>1833</v>
      </c>
    </row>
    <row r="638">
      <c r="A638" s="33" t="s">
        <v>6010</v>
      </c>
      <c r="B638" s="126" t="s">
        <v>2483</v>
      </c>
      <c r="C638" s="126" t="s">
        <v>2557</v>
      </c>
      <c r="D638" s="38" t="s">
        <v>5927</v>
      </c>
      <c r="E638" s="38" t="s">
        <v>1833</v>
      </c>
    </row>
    <row r="639">
      <c r="A639" s="33" t="s">
        <v>6010</v>
      </c>
      <c r="B639" s="126" t="s">
        <v>2483</v>
      </c>
      <c r="C639" s="126" t="s">
        <v>2699</v>
      </c>
      <c r="D639" s="38" t="s">
        <v>5927</v>
      </c>
      <c r="E639" s="38" t="s">
        <v>1833</v>
      </c>
    </row>
    <row r="640">
      <c r="A640" s="33" t="s">
        <v>5928</v>
      </c>
      <c r="B640" s="126" t="s">
        <v>2611</v>
      </c>
      <c r="C640" s="126" t="s">
        <v>2675</v>
      </c>
      <c r="D640" s="38" t="s">
        <v>5931</v>
      </c>
      <c r="E640" s="38" t="s">
        <v>1833</v>
      </c>
    </row>
    <row r="641">
      <c r="A641" s="33" t="s">
        <v>5928</v>
      </c>
      <c r="B641" s="126" t="s">
        <v>2611</v>
      </c>
      <c r="C641" s="126" t="s">
        <v>2675</v>
      </c>
      <c r="D641" s="38" t="s">
        <v>5931</v>
      </c>
      <c r="E641" s="38" t="s">
        <v>1833</v>
      </c>
    </row>
    <row r="642">
      <c r="A642" s="33" t="s">
        <v>5972</v>
      </c>
      <c r="B642" s="126" t="s">
        <v>2611</v>
      </c>
      <c r="C642" s="126" t="s">
        <v>2675</v>
      </c>
      <c r="D642" s="38" t="s">
        <v>5931</v>
      </c>
      <c r="E642" s="38" t="s">
        <v>1833</v>
      </c>
    </row>
    <row r="643">
      <c r="A643" s="33" t="s">
        <v>5972</v>
      </c>
      <c r="B643" s="126" t="s">
        <v>2611</v>
      </c>
      <c r="C643" s="126" t="s">
        <v>2675</v>
      </c>
      <c r="D643" s="38" t="s">
        <v>5931</v>
      </c>
      <c r="E643" s="38" t="s">
        <v>1833</v>
      </c>
    </row>
    <row r="644">
      <c r="A644" s="33" t="s">
        <v>6010</v>
      </c>
      <c r="B644" s="126" t="s">
        <v>2483</v>
      </c>
      <c r="C644" s="126" t="s">
        <v>2611</v>
      </c>
      <c r="D644" s="38" t="s">
        <v>5931</v>
      </c>
      <c r="E644" s="38" t="s">
        <v>1833</v>
      </c>
    </row>
    <row r="645">
      <c r="A645" s="33" t="s">
        <v>5972</v>
      </c>
      <c r="B645" s="126" t="s">
        <v>2611</v>
      </c>
      <c r="C645" s="126" t="s">
        <v>2675</v>
      </c>
      <c r="D645" s="38" t="s">
        <v>5931</v>
      </c>
      <c r="E645" s="38" t="s">
        <v>1833</v>
      </c>
    </row>
    <row r="646">
      <c r="A646" s="33" t="s">
        <v>6010</v>
      </c>
      <c r="B646" s="126" t="s">
        <v>2483</v>
      </c>
      <c r="C646" s="126" t="s">
        <v>2557</v>
      </c>
      <c r="D646" s="38" t="s">
        <v>5931</v>
      </c>
      <c r="E646" s="38" t="s">
        <v>1833</v>
      </c>
    </row>
    <row r="647">
      <c r="A647" s="33" t="s">
        <v>6010</v>
      </c>
      <c r="B647" s="126" t="s">
        <v>2483</v>
      </c>
      <c r="C647" s="126" t="s">
        <v>2699</v>
      </c>
      <c r="D647" s="38" t="s">
        <v>5931</v>
      </c>
      <c r="E647" s="38" t="s">
        <v>1833</v>
      </c>
    </row>
    <row r="648">
      <c r="A648" s="33" t="s">
        <v>6011</v>
      </c>
      <c r="B648" s="126" t="s">
        <v>2500</v>
      </c>
      <c r="C648" s="126" t="s">
        <v>2699</v>
      </c>
      <c r="D648" s="38" t="s">
        <v>5936</v>
      </c>
      <c r="E648" s="38" t="s">
        <v>1833</v>
      </c>
    </row>
    <row r="649">
      <c r="A649" s="33" t="s">
        <v>5926</v>
      </c>
      <c r="B649" s="126" t="s">
        <v>2500</v>
      </c>
      <c r="C649" s="126" t="s">
        <v>2699</v>
      </c>
      <c r="D649" s="38" t="s">
        <v>5936</v>
      </c>
      <c r="E649" s="38" t="s">
        <v>1833</v>
      </c>
    </row>
    <row r="650">
      <c r="A650" s="33" t="s">
        <v>6007</v>
      </c>
      <c r="B650" s="126" t="s">
        <v>2500</v>
      </c>
      <c r="C650" s="126" t="s">
        <v>2699</v>
      </c>
      <c r="D650" s="38" t="s">
        <v>5936</v>
      </c>
      <c r="E650" s="38" t="s">
        <v>1833</v>
      </c>
    </row>
    <row r="651">
      <c r="A651" s="33" t="s">
        <v>6012</v>
      </c>
      <c r="B651" s="126" t="s">
        <v>2500</v>
      </c>
      <c r="C651" s="126" t="s">
        <v>2699</v>
      </c>
      <c r="D651" s="38" t="s">
        <v>5936</v>
      </c>
      <c r="E651" s="38" t="s">
        <v>1833</v>
      </c>
    </row>
    <row r="652">
      <c r="A652" s="33" t="s">
        <v>6013</v>
      </c>
      <c r="B652" s="126" t="s">
        <v>2500</v>
      </c>
      <c r="C652" s="126" t="s">
        <v>2687</v>
      </c>
      <c r="D652" s="38" t="s">
        <v>5936</v>
      </c>
      <c r="E652" s="38" t="s">
        <v>1833</v>
      </c>
    </row>
    <row r="653">
      <c r="A653" s="33" t="s">
        <v>6014</v>
      </c>
      <c r="B653" s="126" t="s">
        <v>2611</v>
      </c>
      <c r="C653" s="126" t="s">
        <v>2557</v>
      </c>
      <c r="D653" s="38" t="s">
        <v>5936</v>
      </c>
      <c r="E653" s="38" t="s">
        <v>1833</v>
      </c>
    </row>
    <row r="654">
      <c r="A654" s="33" t="s">
        <v>5942</v>
      </c>
      <c r="B654" s="126" t="s">
        <v>2500</v>
      </c>
      <c r="C654" s="126" t="s">
        <v>2699</v>
      </c>
      <c r="D654" s="38" t="s">
        <v>5936</v>
      </c>
      <c r="E654" s="38" t="s">
        <v>1833</v>
      </c>
    </row>
    <row r="655">
      <c r="A655" s="33" t="s">
        <v>5942</v>
      </c>
      <c r="B655" s="126" t="s">
        <v>2500</v>
      </c>
      <c r="C655" s="126" t="s">
        <v>2699</v>
      </c>
      <c r="D655" s="38" t="s">
        <v>5936</v>
      </c>
      <c r="E655" s="38" t="s">
        <v>1833</v>
      </c>
    </row>
    <row r="656">
      <c r="A656" s="33" t="s">
        <v>6013</v>
      </c>
      <c r="B656" s="126" t="s">
        <v>2500</v>
      </c>
      <c r="C656" s="126" t="s">
        <v>2699</v>
      </c>
      <c r="D656" s="38" t="s">
        <v>5936</v>
      </c>
      <c r="E656" s="38" t="s">
        <v>1833</v>
      </c>
    </row>
    <row r="657">
      <c r="A657" s="33" t="s">
        <v>6015</v>
      </c>
      <c r="B657" s="126" t="s">
        <v>2500</v>
      </c>
      <c r="C657" s="126" t="s">
        <v>2699</v>
      </c>
      <c r="D657" s="38" t="s">
        <v>5936</v>
      </c>
      <c r="E657" s="38" t="s">
        <v>1833</v>
      </c>
    </row>
    <row r="658">
      <c r="A658" s="33" t="s">
        <v>6015</v>
      </c>
      <c r="B658" s="126" t="s">
        <v>2611</v>
      </c>
      <c r="C658" s="126" t="s">
        <v>2675</v>
      </c>
      <c r="D658" s="38" t="s">
        <v>5936</v>
      </c>
      <c r="E658" s="38" t="s">
        <v>1833</v>
      </c>
    </row>
    <row r="659">
      <c r="A659" s="33" t="s">
        <v>6014</v>
      </c>
      <c r="B659" s="126" t="s">
        <v>2611</v>
      </c>
      <c r="C659" s="126" t="s">
        <v>2687</v>
      </c>
      <c r="D659" s="38" t="s">
        <v>5936</v>
      </c>
      <c r="E659" s="38" t="s">
        <v>1833</v>
      </c>
    </row>
    <row r="660">
      <c r="A660" s="33" t="s">
        <v>6011</v>
      </c>
      <c r="B660" s="126" t="s">
        <v>2500</v>
      </c>
      <c r="C660" s="126" t="s">
        <v>2699</v>
      </c>
      <c r="D660" s="38" t="s">
        <v>5943</v>
      </c>
      <c r="E660" s="38" t="s">
        <v>1833</v>
      </c>
    </row>
    <row r="661">
      <c r="A661" s="33" t="s">
        <v>6007</v>
      </c>
      <c r="B661" s="126" t="s">
        <v>2500</v>
      </c>
      <c r="C661" s="126" t="s">
        <v>2699</v>
      </c>
      <c r="D661" s="38" t="s">
        <v>5943</v>
      </c>
      <c r="E661" s="38" t="s">
        <v>1833</v>
      </c>
    </row>
    <row r="662">
      <c r="A662" s="33" t="s">
        <v>6012</v>
      </c>
      <c r="B662" s="126" t="s">
        <v>2500</v>
      </c>
      <c r="C662" s="126" t="s">
        <v>2699</v>
      </c>
      <c r="D662" s="38" t="s">
        <v>5943</v>
      </c>
      <c r="E662" s="38" t="s">
        <v>1833</v>
      </c>
    </row>
    <row r="663">
      <c r="A663" s="33" t="s">
        <v>5942</v>
      </c>
      <c r="B663" s="126" t="s">
        <v>2500</v>
      </c>
      <c r="C663" s="126" t="s">
        <v>2699</v>
      </c>
      <c r="D663" s="38" t="s">
        <v>5943</v>
      </c>
      <c r="E663" s="38" t="s">
        <v>1833</v>
      </c>
    </row>
    <row r="664">
      <c r="A664" s="33" t="s">
        <v>6013</v>
      </c>
      <c r="B664" s="126" t="s">
        <v>2500</v>
      </c>
      <c r="C664" s="126" t="s">
        <v>2687</v>
      </c>
      <c r="D664" s="38" t="s">
        <v>5943</v>
      </c>
      <c r="E664" s="38" t="s">
        <v>1833</v>
      </c>
    </row>
    <row r="665">
      <c r="A665" s="33" t="s">
        <v>6014</v>
      </c>
      <c r="B665" s="126" t="s">
        <v>2611</v>
      </c>
      <c r="C665" s="126" t="s">
        <v>2557</v>
      </c>
      <c r="D665" s="38" t="s">
        <v>5943</v>
      </c>
      <c r="E665" s="38" t="s">
        <v>1833</v>
      </c>
    </row>
    <row r="666">
      <c r="A666" s="33" t="s">
        <v>5942</v>
      </c>
      <c r="B666" s="126" t="s">
        <v>2500</v>
      </c>
      <c r="C666" s="126" t="s">
        <v>2699</v>
      </c>
      <c r="D666" s="38" t="s">
        <v>5943</v>
      </c>
      <c r="E666" s="38" t="s">
        <v>1833</v>
      </c>
    </row>
    <row r="667">
      <c r="A667" s="33" t="s">
        <v>5942</v>
      </c>
      <c r="B667" s="126" t="s">
        <v>2500</v>
      </c>
      <c r="C667" s="126" t="s">
        <v>2699</v>
      </c>
      <c r="D667" s="38" t="s">
        <v>5943</v>
      </c>
      <c r="E667" s="38" t="s">
        <v>1833</v>
      </c>
    </row>
    <row r="668">
      <c r="A668" s="33" t="s">
        <v>6013</v>
      </c>
      <c r="B668" s="126" t="s">
        <v>2500</v>
      </c>
      <c r="C668" s="126" t="s">
        <v>2699</v>
      </c>
      <c r="D668" s="38" t="s">
        <v>5943</v>
      </c>
      <c r="E668" s="38" t="s">
        <v>1833</v>
      </c>
    </row>
    <row r="669">
      <c r="A669" s="33" t="s">
        <v>6015</v>
      </c>
      <c r="B669" s="126" t="s">
        <v>2500</v>
      </c>
      <c r="C669" s="126" t="s">
        <v>2699</v>
      </c>
      <c r="D669" s="38" t="s">
        <v>5943</v>
      </c>
      <c r="E669" s="38" t="s">
        <v>1833</v>
      </c>
    </row>
    <row r="670">
      <c r="A670" s="33" t="s">
        <v>6015</v>
      </c>
      <c r="B670" s="126" t="s">
        <v>2611</v>
      </c>
      <c r="C670" s="126" t="s">
        <v>2675</v>
      </c>
      <c r="D670" s="38" t="s">
        <v>5943</v>
      </c>
      <c r="E670" s="38" t="s">
        <v>1833</v>
      </c>
    </row>
    <row r="671">
      <c r="A671" s="33" t="s">
        <v>6014</v>
      </c>
      <c r="B671" s="126" t="s">
        <v>2611</v>
      </c>
      <c r="C671" s="126" t="s">
        <v>2687</v>
      </c>
      <c r="D671" s="38" t="s">
        <v>5943</v>
      </c>
      <c r="E671" s="38" t="s">
        <v>1833</v>
      </c>
    </row>
    <row r="672">
      <c r="A672" s="33" t="s">
        <v>5941</v>
      </c>
      <c r="B672" s="126" t="s">
        <v>2500</v>
      </c>
      <c r="C672" s="126" t="s">
        <v>2699</v>
      </c>
      <c r="D672" s="38" t="s">
        <v>5944</v>
      </c>
      <c r="E672" s="38" t="s">
        <v>1833</v>
      </c>
    </row>
    <row r="673">
      <c r="A673" s="33" t="s">
        <v>6016</v>
      </c>
      <c r="B673" s="126" t="s">
        <v>2500</v>
      </c>
      <c r="C673" s="126" t="s">
        <v>2699</v>
      </c>
      <c r="D673" s="38" t="s">
        <v>5944</v>
      </c>
      <c r="E673" s="38" t="s">
        <v>1833</v>
      </c>
    </row>
    <row r="674">
      <c r="A674" s="33" t="s">
        <v>5945</v>
      </c>
      <c r="B674" s="126" t="s">
        <v>2500</v>
      </c>
      <c r="C674" s="126" t="s">
        <v>2699</v>
      </c>
      <c r="D674" s="38" t="s">
        <v>5944</v>
      </c>
      <c r="E674" s="38" t="s">
        <v>1833</v>
      </c>
    </row>
    <row r="675">
      <c r="A675" s="33" t="s">
        <v>5942</v>
      </c>
      <c r="B675" s="126" t="s">
        <v>2500</v>
      </c>
      <c r="C675" s="126" t="s">
        <v>2699</v>
      </c>
      <c r="D675" s="38" t="s">
        <v>5944</v>
      </c>
      <c r="E675" s="38" t="s">
        <v>1833</v>
      </c>
    </row>
    <row r="676">
      <c r="A676" s="33" t="s">
        <v>5941</v>
      </c>
      <c r="B676" s="126" t="s">
        <v>2500</v>
      </c>
      <c r="C676" s="126" t="s">
        <v>2687</v>
      </c>
      <c r="D676" s="38" t="s">
        <v>5944</v>
      </c>
      <c r="E676" s="38" t="s">
        <v>1833</v>
      </c>
    </row>
    <row r="677">
      <c r="A677" s="33" t="s">
        <v>5941</v>
      </c>
      <c r="B677" s="126" t="s">
        <v>2611</v>
      </c>
      <c r="C677" s="126" t="s">
        <v>2557</v>
      </c>
      <c r="D677" s="38" t="s">
        <v>5944</v>
      </c>
      <c r="E677" s="38" t="s">
        <v>1833</v>
      </c>
    </row>
    <row r="678">
      <c r="A678" s="33" t="s">
        <v>5942</v>
      </c>
      <c r="B678" s="126" t="s">
        <v>2500</v>
      </c>
      <c r="C678" s="126" t="s">
        <v>2699</v>
      </c>
      <c r="D678" s="38" t="s">
        <v>5944</v>
      </c>
      <c r="E678" s="38" t="s">
        <v>1833</v>
      </c>
    </row>
    <row r="679">
      <c r="A679" s="33" t="s">
        <v>5942</v>
      </c>
      <c r="B679" s="126" t="s">
        <v>2500</v>
      </c>
      <c r="C679" s="126" t="s">
        <v>2699</v>
      </c>
      <c r="D679" s="38" t="s">
        <v>5944</v>
      </c>
      <c r="E679" s="38" t="s">
        <v>1833</v>
      </c>
    </row>
    <row r="680">
      <c r="A680" s="33" t="s">
        <v>5941</v>
      </c>
      <c r="B680" s="126" t="s">
        <v>2611</v>
      </c>
      <c r="C680" s="126" t="s">
        <v>2675</v>
      </c>
      <c r="D680" s="38" t="s">
        <v>5944</v>
      </c>
      <c r="E680" s="38" t="s">
        <v>1833</v>
      </c>
    </row>
    <row r="681">
      <c r="A681" s="33" t="s">
        <v>6016</v>
      </c>
      <c r="B681" s="126" t="s">
        <v>2611</v>
      </c>
      <c r="C681" s="126" t="s">
        <v>2687</v>
      </c>
      <c r="D681" s="38" t="s">
        <v>5944</v>
      </c>
      <c r="E681" s="38" t="s">
        <v>1833</v>
      </c>
    </row>
    <row r="682">
      <c r="A682" s="33" t="s">
        <v>6016</v>
      </c>
      <c r="B682" s="126" t="s">
        <v>2483</v>
      </c>
      <c r="C682" s="126" t="s">
        <v>2557</v>
      </c>
      <c r="D682" s="38" t="s">
        <v>5944</v>
      </c>
      <c r="E682" s="38" t="s">
        <v>1833</v>
      </c>
    </row>
    <row r="683">
      <c r="A683" s="33" t="s">
        <v>6014</v>
      </c>
      <c r="B683" s="126" t="s">
        <v>2611</v>
      </c>
      <c r="C683" s="126" t="s">
        <v>2687</v>
      </c>
      <c r="D683" s="38" t="s">
        <v>5944</v>
      </c>
      <c r="E683" s="38" t="s">
        <v>1833</v>
      </c>
    </row>
    <row r="684">
      <c r="A684" s="33" t="s">
        <v>5928</v>
      </c>
      <c r="B684" s="126" t="s">
        <v>2611</v>
      </c>
      <c r="C684" s="126" t="s">
        <v>2675</v>
      </c>
      <c r="D684" s="38" t="s">
        <v>5927</v>
      </c>
      <c r="E684" s="38" t="s">
        <v>1835</v>
      </c>
    </row>
    <row r="685">
      <c r="A685" s="33" t="s">
        <v>5928</v>
      </c>
      <c r="B685" s="126" t="s">
        <v>2611</v>
      </c>
      <c r="C685" s="126" t="s">
        <v>2675</v>
      </c>
      <c r="D685" s="38" t="s">
        <v>5927</v>
      </c>
      <c r="E685" s="38" t="s">
        <v>1835</v>
      </c>
    </row>
    <row r="686">
      <c r="A686" s="33" t="s">
        <v>5972</v>
      </c>
      <c r="B686" s="126" t="s">
        <v>2611</v>
      </c>
      <c r="C686" s="126" t="s">
        <v>2675</v>
      </c>
      <c r="D686" s="38" t="s">
        <v>5927</v>
      </c>
      <c r="E686" s="38" t="s">
        <v>1835</v>
      </c>
    </row>
    <row r="687">
      <c r="A687" s="33" t="s">
        <v>5972</v>
      </c>
      <c r="B687" s="126" t="s">
        <v>2611</v>
      </c>
      <c r="C687" s="126" t="s">
        <v>2675</v>
      </c>
      <c r="D687" s="38" t="s">
        <v>5927</v>
      </c>
      <c r="E687" s="38" t="s">
        <v>1835</v>
      </c>
    </row>
    <row r="688">
      <c r="A688" s="33" t="s">
        <v>6010</v>
      </c>
      <c r="B688" s="126" t="s">
        <v>2483</v>
      </c>
      <c r="C688" s="126" t="s">
        <v>2611</v>
      </c>
      <c r="D688" s="38" t="s">
        <v>5927</v>
      </c>
      <c r="E688" s="38" t="s">
        <v>1835</v>
      </c>
    </row>
    <row r="689">
      <c r="A689" s="33" t="s">
        <v>5972</v>
      </c>
      <c r="B689" s="126" t="s">
        <v>2611</v>
      </c>
      <c r="C689" s="126" t="s">
        <v>2675</v>
      </c>
      <c r="D689" s="38" t="s">
        <v>5927</v>
      </c>
      <c r="E689" s="38" t="s">
        <v>1835</v>
      </c>
    </row>
    <row r="690">
      <c r="A690" s="33" t="s">
        <v>6010</v>
      </c>
      <c r="B690" s="126" t="s">
        <v>2483</v>
      </c>
      <c r="C690" s="126" t="s">
        <v>2557</v>
      </c>
      <c r="D690" s="38" t="s">
        <v>5927</v>
      </c>
      <c r="E690" s="38" t="s">
        <v>1835</v>
      </c>
    </row>
    <row r="691">
      <c r="A691" s="33" t="s">
        <v>6010</v>
      </c>
      <c r="B691" s="126" t="s">
        <v>2483</v>
      </c>
      <c r="C691" s="126" t="s">
        <v>2699</v>
      </c>
      <c r="D691" s="38" t="s">
        <v>5927</v>
      </c>
      <c r="E691" s="38" t="s">
        <v>1835</v>
      </c>
    </row>
    <row r="692">
      <c r="A692" s="33" t="s">
        <v>5928</v>
      </c>
      <c r="B692" s="126" t="s">
        <v>2611</v>
      </c>
      <c r="C692" s="126" t="s">
        <v>2675</v>
      </c>
      <c r="D692" s="38" t="s">
        <v>5931</v>
      </c>
      <c r="E692" s="38" t="s">
        <v>1835</v>
      </c>
    </row>
    <row r="693">
      <c r="A693" s="33" t="s">
        <v>5928</v>
      </c>
      <c r="B693" s="126" t="s">
        <v>2611</v>
      </c>
      <c r="C693" s="126" t="s">
        <v>2675</v>
      </c>
      <c r="D693" s="38" t="s">
        <v>5931</v>
      </c>
      <c r="E693" s="38" t="s">
        <v>1835</v>
      </c>
    </row>
    <row r="694">
      <c r="A694" s="33" t="s">
        <v>5972</v>
      </c>
      <c r="B694" s="126" t="s">
        <v>2611</v>
      </c>
      <c r="C694" s="126" t="s">
        <v>2675</v>
      </c>
      <c r="D694" s="38" t="s">
        <v>5931</v>
      </c>
      <c r="E694" s="38" t="s">
        <v>1835</v>
      </c>
    </row>
    <row r="695">
      <c r="A695" s="33" t="s">
        <v>5972</v>
      </c>
      <c r="B695" s="126" t="s">
        <v>2611</v>
      </c>
      <c r="C695" s="126" t="s">
        <v>2675</v>
      </c>
      <c r="D695" s="38" t="s">
        <v>5931</v>
      </c>
      <c r="E695" s="38" t="s">
        <v>1835</v>
      </c>
    </row>
    <row r="696">
      <c r="A696" s="33" t="s">
        <v>6010</v>
      </c>
      <c r="B696" s="126" t="s">
        <v>2483</v>
      </c>
      <c r="C696" s="126" t="s">
        <v>2611</v>
      </c>
      <c r="D696" s="38" t="s">
        <v>5931</v>
      </c>
      <c r="E696" s="38" t="s">
        <v>1835</v>
      </c>
    </row>
    <row r="697">
      <c r="A697" s="33" t="s">
        <v>5972</v>
      </c>
      <c r="B697" s="126" t="s">
        <v>2611</v>
      </c>
      <c r="C697" s="126" t="s">
        <v>2675</v>
      </c>
      <c r="D697" s="38" t="s">
        <v>5931</v>
      </c>
      <c r="E697" s="38" t="s">
        <v>1835</v>
      </c>
    </row>
    <row r="698">
      <c r="A698" s="33" t="s">
        <v>6010</v>
      </c>
      <c r="B698" s="126" t="s">
        <v>2483</v>
      </c>
      <c r="C698" s="126" t="s">
        <v>2557</v>
      </c>
      <c r="D698" s="38" t="s">
        <v>5931</v>
      </c>
      <c r="E698" s="38" t="s">
        <v>1835</v>
      </c>
    </row>
    <row r="699">
      <c r="A699" s="33" t="s">
        <v>6010</v>
      </c>
      <c r="B699" s="126" t="s">
        <v>2483</v>
      </c>
      <c r="C699" s="126" t="s">
        <v>2699</v>
      </c>
      <c r="D699" s="38" t="s">
        <v>5931</v>
      </c>
      <c r="E699" s="38" t="s">
        <v>1835</v>
      </c>
    </row>
    <row r="700">
      <c r="A700" s="33" t="s">
        <v>6011</v>
      </c>
      <c r="B700" s="126" t="s">
        <v>2500</v>
      </c>
      <c r="C700" s="126" t="s">
        <v>2699</v>
      </c>
      <c r="D700" s="38" t="s">
        <v>5936</v>
      </c>
      <c r="E700" s="38" t="s">
        <v>1835</v>
      </c>
    </row>
    <row r="701">
      <c r="A701" s="33" t="s">
        <v>5926</v>
      </c>
      <c r="B701" s="126" t="s">
        <v>2500</v>
      </c>
      <c r="C701" s="126" t="s">
        <v>2699</v>
      </c>
      <c r="D701" s="38" t="s">
        <v>5936</v>
      </c>
      <c r="E701" s="38" t="s">
        <v>1835</v>
      </c>
    </row>
    <row r="702">
      <c r="A702" s="33" t="s">
        <v>6007</v>
      </c>
      <c r="B702" s="126" t="s">
        <v>2500</v>
      </c>
      <c r="C702" s="126" t="s">
        <v>2699</v>
      </c>
      <c r="D702" s="38" t="s">
        <v>5936</v>
      </c>
      <c r="E702" s="38" t="s">
        <v>1835</v>
      </c>
    </row>
    <row r="703">
      <c r="A703" s="33" t="s">
        <v>6012</v>
      </c>
      <c r="B703" s="126" t="s">
        <v>2500</v>
      </c>
      <c r="C703" s="126" t="s">
        <v>2699</v>
      </c>
      <c r="D703" s="38" t="s">
        <v>5936</v>
      </c>
      <c r="E703" s="38" t="s">
        <v>1835</v>
      </c>
    </row>
    <row r="704">
      <c r="A704" s="33" t="s">
        <v>6013</v>
      </c>
      <c r="B704" s="126" t="s">
        <v>2500</v>
      </c>
      <c r="C704" s="126" t="s">
        <v>2687</v>
      </c>
      <c r="D704" s="38" t="s">
        <v>5936</v>
      </c>
      <c r="E704" s="38" t="s">
        <v>1835</v>
      </c>
    </row>
    <row r="705">
      <c r="A705" s="33" t="s">
        <v>6014</v>
      </c>
      <c r="B705" s="126" t="s">
        <v>2611</v>
      </c>
      <c r="C705" s="126" t="s">
        <v>2557</v>
      </c>
      <c r="D705" s="38" t="s">
        <v>5936</v>
      </c>
      <c r="E705" s="38" t="s">
        <v>1835</v>
      </c>
    </row>
    <row r="706">
      <c r="A706" s="33" t="s">
        <v>5942</v>
      </c>
      <c r="B706" s="126" t="s">
        <v>2500</v>
      </c>
      <c r="C706" s="126" t="s">
        <v>2699</v>
      </c>
      <c r="D706" s="38" t="s">
        <v>5936</v>
      </c>
      <c r="E706" s="38" t="s">
        <v>1835</v>
      </c>
    </row>
    <row r="707">
      <c r="A707" s="33" t="s">
        <v>5942</v>
      </c>
      <c r="B707" s="126" t="s">
        <v>2500</v>
      </c>
      <c r="C707" s="126" t="s">
        <v>2699</v>
      </c>
      <c r="D707" s="38" t="s">
        <v>5936</v>
      </c>
      <c r="E707" s="38" t="s">
        <v>1835</v>
      </c>
    </row>
    <row r="708">
      <c r="A708" s="33" t="s">
        <v>6013</v>
      </c>
      <c r="B708" s="126" t="s">
        <v>2500</v>
      </c>
      <c r="C708" s="126" t="s">
        <v>2699</v>
      </c>
      <c r="D708" s="38" t="s">
        <v>5936</v>
      </c>
      <c r="E708" s="38" t="s">
        <v>1835</v>
      </c>
    </row>
    <row r="709">
      <c r="A709" s="33" t="s">
        <v>6015</v>
      </c>
      <c r="B709" s="126" t="s">
        <v>2500</v>
      </c>
      <c r="C709" s="126" t="s">
        <v>2699</v>
      </c>
      <c r="D709" s="38" t="s">
        <v>5936</v>
      </c>
      <c r="E709" s="38" t="s">
        <v>1835</v>
      </c>
    </row>
    <row r="710">
      <c r="A710" s="33" t="s">
        <v>6015</v>
      </c>
      <c r="B710" s="126" t="s">
        <v>2611</v>
      </c>
      <c r="C710" s="126" t="s">
        <v>2675</v>
      </c>
      <c r="D710" s="38" t="s">
        <v>5936</v>
      </c>
      <c r="E710" s="38" t="s">
        <v>1835</v>
      </c>
    </row>
    <row r="711">
      <c r="A711" s="33" t="s">
        <v>6014</v>
      </c>
      <c r="B711" s="126" t="s">
        <v>2611</v>
      </c>
      <c r="C711" s="126" t="s">
        <v>2687</v>
      </c>
      <c r="D711" s="38" t="s">
        <v>5936</v>
      </c>
      <c r="E711" s="38" t="s">
        <v>1835</v>
      </c>
    </row>
    <row r="712">
      <c r="A712" s="33" t="s">
        <v>6011</v>
      </c>
      <c r="B712" s="126" t="s">
        <v>2500</v>
      </c>
      <c r="C712" s="126" t="s">
        <v>2699</v>
      </c>
      <c r="D712" s="38" t="s">
        <v>5943</v>
      </c>
      <c r="E712" s="38" t="s">
        <v>1835</v>
      </c>
    </row>
    <row r="713">
      <c r="A713" s="33" t="s">
        <v>6007</v>
      </c>
      <c r="B713" s="126" t="s">
        <v>2500</v>
      </c>
      <c r="C713" s="126" t="s">
        <v>2699</v>
      </c>
      <c r="D713" s="38" t="s">
        <v>5943</v>
      </c>
      <c r="E713" s="38" t="s">
        <v>1835</v>
      </c>
    </row>
    <row r="714">
      <c r="A714" s="33" t="s">
        <v>6012</v>
      </c>
      <c r="B714" s="126" t="s">
        <v>2500</v>
      </c>
      <c r="C714" s="126" t="s">
        <v>2699</v>
      </c>
      <c r="D714" s="38" t="s">
        <v>5943</v>
      </c>
      <c r="E714" s="38" t="s">
        <v>1835</v>
      </c>
    </row>
    <row r="715">
      <c r="A715" s="33" t="s">
        <v>5942</v>
      </c>
      <c r="B715" s="126" t="s">
        <v>2500</v>
      </c>
      <c r="C715" s="126" t="s">
        <v>2699</v>
      </c>
      <c r="D715" s="38" t="s">
        <v>5943</v>
      </c>
      <c r="E715" s="38" t="s">
        <v>1835</v>
      </c>
    </row>
    <row r="716">
      <c r="A716" s="33" t="s">
        <v>6013</v>
      </c>
      <c r="B716" s="126" t="s">
        <v>2500</v>
      </c>
      <c r="C716" s="126" t="s">
        <v>2687</v>
      </c>
      <c r="D716" s="38" t="s">
        <v>5943</v>
      </c>
      <c r="E716" s="38" t="s">
        <v>1835</v>
      </c>
    </row>
    <row r="717">
      <c r="A717" s="33" t="s">
        <v>6014</v>
      </c>
      <c r="B717" s="126" t="s">
        <v>2611</v>
      </c>
      <c r="C717" s="126" t="s">
        <v>2557</v>
      </c>
      <c r="D717" s="38" t="s">
        <v>5943</v>
      </c>
      <c r="E717" s="38" t="s">
        <v>1835</v>
      </c>
    </row>
    <row r="718">
      <c r="A718" s="33" t="s">
        <v>5942</v>
      </c>
      <c r="B718" s="126" t="s">
        <v>2500</v>
      </c>
      <c r="C718" s="126" t="s">
        <v>2699</v>
      </c>
      <c r="D718" s="38" t="s">
        <v>5943</v>
      </c>
      <c r="E718" s="38" t="s">
        <v>1835</v>
      </c>
    </row>
    <row r="719">
      <c r="A719" s="33" t="s">
        <v>5942</v>
      </c>
      <c r="B719" s="126" t="s">
        <v>2500</v>
      </c>
      <c r="C719" s="126" t="s">
        <v>2699</v>
      </c>
      <c r="D719" s="38" t="s">
        <v>5943</v>
      </c>
      <c r="E719" s="38" t="s">
        <v>1835</v>
      </c>
    </row>
    <row r="720">
      <c r="A720" s="33" t="s">
        <v>6013</v>
      </c>
      <c r="B720" s="126" t="s">
        <v>2500</v>
      </c>
      <c r="C720" s="126" t="s">
        <v>2699</v>
      </c>
      <c r="D720" s="38" t="s">
        <v>5943</v>
      </c>
      <c r="E720" s="38" t="s">
        <v>1835</v>
      </c>
    </row>
    <row r="721">
      <c r="A721" s="33" t="s">
        <v>6015</v>
      </c>
      <c r="B721" s="126" t="s">
        <v>2500</v>
      </c>
      <c r="C721" s="126" t="s">
        <v>2699</v>
      </c>
      <c r="D721" s="38" t="s">
        <v>5943</v>
      </c>
      <c r="E721" s="38" t="s">
        <v>1835</v>
      </c>
    </row>
    <row r="722">
      <c r="A722" s="33" t="s">
        <v>6015</v>
      </c>
      <c r="B722" s="126" t="s">
        <v>2611</v>
      </c>
      <c r="C722" s="126" t="s">
        <v>2675</v>
      </c>
      <c r="D722" s="38" t="s">
        <v>5943</v>
      </c>
      <c r="E722" s="38" t="s">
        <v>1835</v>
      </c>
    </row>
    <row r="723">
      <c r="A723" s="33" t="s">
        <v>6014</v>
      </c>
      <c r="B723" s="126" t="s">
        <v>2611</v>
      </c>
      <c r="C723" s="126" t="s">
        <v>2687</v>
      </c>
      <c r="D723" s="38" t="s">
        <v>5943</v>
      </c>
      <c r="E723" s="38" t="s">
        <v>1835</v>
      </c>
    </row>
    <row r="724">
      <c r="A724" s="33" t="s">
        <v>5941</v>
      </c>
      <c r="B724" s="126" t="s">
        <v>2500</v>
      </c>
      <c r="C724" s="126" t="s">
        <v>2699</v>
      </c>
      <c r="D724" s="38" t="s">
        <v>5944</v>
      </c>
      <c r="E724" s="38" t="s">
        <v>1835</v>
      </c>
    </row>
    <row r="725">
      <c r="A725" s="33" t="s">
        <v>6016</v>
      </c>
      <c r="B725" s="126" t="s">
        <v>2500</v>
      </c>
      <c r="C725" s="126" t="s">
        <v>2699</v>
      </c>
      <c r="D725" s="38" t="s">
        <v>5944</v>
      </c>
      <c r="E725" s="38" t="s">
        <v>1835</v>
      </c>
    </row>
    <row r="726">
      <c r="A726" s="33" t="s">
        <v>5945</v>
      </c>
      <c r="B726" s="126" t="s">
        <v>2500</v>
      </c>
      <c r="C726" s="126" t="s">
        <v>2699</v>
      </c>
      <c r="D726" s="38" t="s">
        <v>5944</v>
      </c>
      <c r="E726" s="38" t="s">
        <v>1835</v>
      </c>
    </row>
    <row r="727">
      <c r="A727" s="33" t="s">
        <v>5942</v>
      </c>
      <c r="B727" s="126" t="s">
        <v>2500</v>
      </c>
      <c r="C727" s="126" t="s">
        <v>2699</v>
      </c>
      <c r="D727" s="38" t="s">
        <v>5944</v>
      </c>
      <c r="E727" s="38" t="s">
        <v>1835</v>
      </c>
    </row>
    <row r="728">
      <c r="A728" s="33" t="s">
        <v>5941</v>
      </c>
      <c r="B728" s="126" t="s">
        <v>2500</v>
      </c>
      <c r="C728" s="126" t="s">
        <v>2687</v>
      </c>
      <c r="D728" s="38" t="s">
        <v>5944</v>
      </c>
      <c r="E728" s="38" t="s">
        <v>1835</v>
      </c>
    </row>
    <row r="729">
      <c r="A729" s="33" t="s">
        <v>5941</v>
      </c>
      <c r="B729" s="126" t="s">
        <v>2611</v>
      </c>
      <c r="C729" s="126" t="s">
        <v>2557</v>
      </c>
      <c r="D729" s="38" t="s">
        <v>5944</v>
      </c>
      <c r="E729" s="38" t="s">
        <v>1835</v>
      </c>
    </row>
    <row r="730">
      <c r="A730" s="33" t="s">
        <v>5942</v>
      </c>
      <c r="B730" s="126" t="s">
        <v>2500</v>
      </c>
      <c r="C730" s="126" t="s">
        <v>2699</v>
      </c>
      <c r="D730" s="38" t="s">
        <v>5944</v>
      </c>
      <c r="E730" s="38" t="s">
        <v>1835</v>
      </c>
    </row>
    <row r="731">
      <c r="A731" s="33" t="s">
        <v>5942</v>
      </c>
      <c r="B731" s="126" t="s">
        <v>2500</v>
      </c>
      <c r="C731" s="126" t="s">
        <v>2699</v>
      </c>
      <c r="D731" s="38" t="s">
        <v>5944</v>
      </c>
      <c r="E731" s="38" t="s">
        <v>1835</v>
      </c>
    </row>
    <row r="732">
      <c r="A732" s="33" t="s">
        <v>5941</v>
      </c>
      <c r="B732" s="126" t="s">
        <v>2611</v>
      </c>
      <c r="C732" s="126" t="s">
        <v>2675</v>
      </c>
      <c r="D732" s="38" t="s">
        <v>5944</v>
      </c>
      <c r="E732" s="38" t="s">
        <v>1835</v>
      </c>
    </row>
    <row r="733">
      <c r="A733" s="33" t="s">
        <v>6016</v>
      </c>
      <c r="B733" s="126" t="s">
        <v>2611</v>
      </c>
      <c r="C733" s="126" t="s">
        <v>2687</v>
      </c>
      <c r="D733" s="38" t="s">
        <v>5944</v>
      </c>
      <c r="E733" s="38" t="s">
        <v>1835</v>
      </c>
    </row>
    <row r="734">
      <c r="A734" s="33" t="s">
        <v>6016</v>
      </c>
      <c r="B734" s="126" t="s">
        <v>2483</v>
      </c>
      <c r="C734" s="126" t="s">
        <v>2557</v>
      </c>
      <c r="D734" s="38" t="s">
        <v>5944</v>
      </c>
      <c r="E734" s="38" t="s">
        <v>1835</v>
      </c>
    </row>
    <row r="735">
      <c r="A735" s="33" t="s">
        <v>6014</v>
      </c>
      <c r="B735" s="126" t="s">
        <v>2611</v>
      </c>
      <c r="C735" s="126" t="s">
        <v>2687</v>
      </c>
      <c r="D735" s="38" t="s">
        <v>5944</v>
      </c>
      <c r="E735" s="38" t="s">
        <v>1835</v>
      </c>
    </row>
    <row r="736">
      <c r="A736" s="33" t="s">
        <v>6017</v>
      </c>
      <c r="B736" s="126" t="s">
        <v>2611</v>
      </c>
      <c r="C736" s="126" t="s">
        <v>2687</v>
      </c>
      <c r="D736" s="38" t="s">
        <v>96</v>
      </c>
      <c r="E736" s="38" t="s">
        <v>1837</v>
      </c>
    </row>
    <row r="737">
      <c r="A737" s="33" t="s">
        <v>6018</v>
      </c>
      <c r="B737" s="126" t="s">
        <v>2500</v>
      </c>
      <c r="C737" s="126" t="s">
        <v>2557</v>
      </c>
      <c r="D737" s="38" t="s">
        <v>96</v>
      </c>
      <c r="E737" s="38" t="s">
        <v>1837</v>
      </c>
    </row>
    <row r="738">
      <c r="A738" s="33" t="s">
        <v>5949</v>
      </c>
      <c r="B738" s="126" t="s">
        <v>2500</v>
      </c>
      <c r="C738" s="126" t="s">
        <v>2557</v>
      </c>
      <c r="D738" s="38" t="s">
        <v>96</v>
      </c>
      <c r="E738" s="38" t="s">
        <v>1837</v>
      </c>
    </row>
    <row r="739">
      <c r="A739" s="33" t="s">
        <v>6019</v>
      </c>
      <c r="B739" s="126" t="s">
        <v>2500</v>
      </c>
      <c r="C739" s="126" t="s">
        <v>2557</v>
      </c>
      <c r="D739" s="38" t="s">
        <v>96</v>
      </c>
      <c r="E739" s="38" t="s">
        <v>1837</v>
      </c>
    </row>
    <row r="740">
      <c r="A740" s="33" t="s">
        <v>6020</v>
      </c>
      <c r="B740" s="126" t="s">
        <v>2611</v>
      </c>
      <c r="C740" s="126" t="s">
        <v>2687</v>
      </c>
      <c r="D740" s="38" t="s">
        <v>96</v>
      </c>
      <c r="E740" s="38" t="s">
        <v>1837</v>
      </c>
    </row>
    <row r="741">
      <c r="A741" s="33" t="s">
        <v>6021</v>
      </c>
      <c r="B741" s="126" t="s">
        <v>2500</v>
      </c>
      <c r="C741" s="126" t="s">
        <v>2557</v>
      </c>
      <c r="D741" s="38" t="s">
        <v>96</v>
      </c>
      <c r="E741" s="38" t="s">
        <v>1837</v>
      </c>
    </row>
    <row r="742">
      <c r="A742" s="33" t="s">
        <v>5980</v>
      </c>
      <c r="B742" s="126" t="s">
        <v>2557</v>
      </c>
      <c r="C742" s="126" t="s">
        <v>2699</v>
      </c>
      <c r="D742" s="38" t="s">
        <v>96</v>
      </c>
      <c r="E742" s="38" t="s">
        <v>1837</v>
      </c>
    </row>
    <row r="743">
      <c r="A743" s="33" t="s">
        <v>6022</v>
      </c>
      <c r="B743" s="126" t="s">
        <v>2500</v>
      </c>
      <c r="C743" s="126" t="s">
        <v>2557</v>
      </c>
      <c r="D743" s="38" t="s">
        <v>96</v>
      </c>
      <c r="E743" s="38" t="s">
        <v>1837</v>
      </c>
    </row>
    <row r="744">
      <c r="A744" s="33" t="s">
        <v>6023</v>
      </c>
      <c r="B744" s="126" t="s">
        <v>2611</v>
      </c>
      <c r="C744" s="126" t="s">
        <v>2687</v>
      </c>
      <c r="D744" s="38" t="s">
        <v>96</v>
      </c>
      <c r="E744" s="38" t="s">
        <v>1837</v>
      </c>
    </row>
    <row r="745">
      <c r="A745" s="33" t="s">
        <v>6015</v>
      </c>
      <c r="B745" s="126" t="s">
        <v>2500</v>
      </c>
      <c r="C745" s="126" t="s">
        <v>2557</v>
      </c>
      <c r="D745" s="38" t="s">
        <v>96</v>
      </c>
      <c r="E745" s="38" t="s">
        <v>1837</v>
      </c>
    </row>
    <row r="746">
      <c r="A746" s="33" t="s">
        <v>6015</v>
      </c>
      <c r="B746" s="126" t="s">
        <v>2500</v>
      </c>
      <c r="C746" s="126" t="s">
        <v>2557</v>
      </c>
      <c r="D746" s="38" t="s">
        <v>96</v>
      </c>
      <c r="E746" s="38" t="s">
        <v>1837</v>
      </c>
    </row>
    <row r="747">
      <c r="A747" s="33" t="s">
        <v>6023</v>
      </c>
      <c r="B747" s="126" t="s">
        <v>2557</v>
      </c>
      <c r="C747" s="126" t="s">
        <v>2699</v>
      </c>
      <c r="D747" s="38" t="s">
        <v>96</v>
      </c>
      <c r="E747" s="38" t="s">
        <v>1837</v>
      </c>
    </row>
    <row r="748">
      <c r="A748" s="33" t="s">
        <v>6019</v>
      </c>
      <c r="B748" s="126" t="s">
        <v>2551</v>
      </c>
      <c r="C748" s="126" t="s">
        <v>2680</v>
      </c>
      <c r="D748" s="38" t="s">
        <v>44</v>
      </c>
      <c r="E748" s="38" t="s">
        <v>1837</v>
      </c>
    </row>
    <row r="749">
      <c r="A749" s="33" t="s">
        <v>6024</v>
      </c>
      <c r="B749" s="126" t="s">
        <v>2646</v>
      </c>
      <c r="C749" s="126" t="s">
        <v>2463</v>
      </c>
      <c r="D749" s="38" t="s">
        <v>44</v>
      </c>
      <c r="E749" s="38" t="s">
        <v>1837</v>
      </c>
    </row>
    <row r="750">
      <c r="A750" s="33" t="s">
        <v>5983</v>
      </c>
      <c r="B750" s="126" t="s">
        <v>2646</v>
      </c>
      <c r="C750" s="126" t="s">
        <v>2545</v>
      </c>
      <c r="D750" s="38" t="s">
        <v>44</v>
      </c>
      <c r="E750" s="38" t="s">
        <v>1837</v>
      </c>
    </row>
    <row r="751">
      <c r="A751" s="33" t="s">
        <v>6025</v>
      </c>
      <c r="B751" s="126" t="s">
        <v>2520</v>
      </c>
      <c r="C751" s="126" t="s">
        <v>2705</v>
      </c>
      <c r="D751" s="38" t="s">
        <v>44</v>
      </c>
      <c r="E751" s="38" t="s">
        <v>1837</v>
      </c>
    </row>
    <row r="752">
      <c r="A752" s="33" t="s">
        <v>6026</v>
      </c>
      <c r="B752" s="126" t="s">
        <v>2463</v>
      </c>
      <c r="C752" s="126" t="s">
        <v>2473</v>
      </c>
      <c r="D752" s="38" t="s">
        <v>44</v>
      </c>
      <c r="E752" s="38" t="s">
        <v>1837</v>
      </c>
    </row>
    <row r="753">
      <c r="A753" s="33" t="s">
        <v>5981</v>
      </c>
      <c r="B753" s="126" t="s">
        <v>2548</v>
      </c>
      <c r="C753" s="126" t="s">
        <v>2483</v>
      </c>
      <c r="D753" s="38" t="s">
        <v>5909</v>
      </c>
      <c r="E753" s="38" t="s">
        <v>1837</v>
      </c>
    </row>
    <row r="754">
      <c r="A754" s="33" t="s">
        <v>6027</v>
      </c>
      <c r="B754" s="126" t="s">
        <v>2548</v>
      </c>
      <c r="C754" s="126" t="s">
        <v>2699</v>
      </c>
      <c r="D754" s="38" t="s">
        <v>5909</v>
      </c>
      <c r="E754" s="38" t="s">
        <v>1837</v>
      </c>
    </row>
    <row r="755">
      <c r="A755" s="33" t="s">
        <v>6019</v>
      </c>
      <c r="B755" s="126" t="s">
        <v>2630</v>
      </c>
      <c r="C755" s="126" t="s">
        <v>2469</v>
      </c>
      <c r="D755" s="38" t="s">
        <v>5911</v>
      </c>
      <c r="E755" s="38" t="s">
        <v>1837</v>
      </c>
    </row>
    <row r="756">
      <c r="A756" s="33" t="s">
        <v>5913</v>
      </c>
      <c r="B756" s="126" t="s">
        <v>2589</v>
      </c>
      <c r="C756" s="126" t="s">
        <v>2584</v>
      </c>
      <c r="D756" s="38" t="s">
        <v>5911</v>
      </c>
      <c r="E756" s="38" t="s">
        <v>1837</v>
      </c>
    </row>
    <row r="757">
      <c r="A757" s="33" t="s">
        <v>6028</v>
      </c>
      <c r="B757" s="126" t="s">
        <v>2633</v>
      </c>
      <c r="C757" s="126" t="s">
        <v>2551</v>
      </c>
      <c r="D757" s="38" t="s">
        <v>5911</v>
      </c>
      <c r="E757" s="38" t="s">
        <v>1837</v>
      </c>
    </row>
    <row r="758">
      <c r="A758" s="33" t="s">
        <v>5983</v>
      </c>
      <c r="B758" s="126" t="s">
        <v>2551</v>
      </c>
      <c r="C758" s="126" t="s">
        <v>2646</v>
      </c>
      <c r="D758" s="38" t="s">
        <v>5923</v>
      </c>
      <c r="E758" s="38" t="s">
        <v>1837</v>
      </c>
    </row>
    <row r="759">
      <c r="A759" s="33" t="s">
        <v>6025</v>
      </c>
      <c r="B759" s="126" t="s">
        <v>2646</v>
      </c>
      <c r="C759" s="126" t="s">
        <v>2666</v>
      </c>
      <c r="D759" s="38" t="s">
        <v>5923</v>
      </c>
      <c r="E759" s="38" t="s">
        <v>1837</v>
      </c>
    </row>
    <row r="760">
      <c r="A760" s="33" t="s">
        <v>6028</v>
      </c>
      <c r="B760" s="126" t="s">
        <v>2545</v>
      </c>
      <c r="C760" s="126" t="s">
        <v>2705</v>
      </c>
      <c r="D760" s="38" t="s">
        <v>5923</v>
      </c>
      <c r="E760" s="38" t="s">
        <v>1837</v>
      </c>
    </row>
    <row r="761">
      <c r="A761" s="33" t="s">
        <v>6029</v>
      </c>
      <c r="B761" s="126" t="s">
        <v>2646</v>
      </c>
      <c r="C761" s="126" t="s">
        <v>2666</v>
      </c>
      <c r="D761" s="38" t="s">
        <v>5923</v>
      </c>
      <c r="E761" s="38" t="s">
        <v>1837</v>
      </c>
    </row>
    <row r="762">
      <c r="A762" s="33" t="s">
        <v>6029</v>
      </c>
      <c r="B762" s="126" t="s">
        <v>2545</v>
      </c>
      <c r="C762" s="126" t="s">
        <v>2473</v>
      </c>
      <c r="D762" s="38" t="s">
        <v>5923</v>
      </c>
      <c r="E762" s="38" t="s">
        <v>1837</v>
      </c>
    </row>
    <row r="763">
      <c r="A763" s="33" t="s">
        <v>5979</v>
      </c>
      <c r="B763" s="126" t="s">
        <v>2557</v>
      </c>
      <c r="C763" s="126" t="s">
        <v>2630</v>
      </c>
      <c r="D763" s="38" t="s">
        <v>165</v>
      </c>
      <c r="E763" s="38" t="s">
        <v>1841</v>
      </c>
    </row>
    <row r="764">
      <c r="A764" s="33" t="s">
        <v>5984</v>
      </c>
      <c r="B764" s="126" t="s">
        <v>2557</v>
      </c>
      <c r="C764" s="126" t="s">
        <v>2678</v>
      </c>
      <c r="D764" s="38" t="s">
        <v>165</v>
      </c>
      <c r="E764" s="38" t="s">
        <v>1841</v>
      </c>
    </row>
    <row r="765">
      <c r="A765" s="33" t="s">
        <v>5988</v>
      </c>
      <c r="B765" s="126" t="s">
        <v>2557</v>
      </c>
      <c r="C765" s="126" t="s">
        <v>2675</v>
      </c>
      <c r="D765" s="38" t="s">
        <v>165</v>
      </c>
      <c r="E765" s="38" t="s">
        <v>1841</v>
      </c>
    </row>
    <row r="766">
      <c r="A766" s="33" t="s">
        <v>5978</v>
      </c>
      <c r="B766" s="126" t="s">
        <v>2611</v>
      </c>
      <c r="C766" s="126" t="s">
        <v>2699</v>
      </c>
      <c r="D766" s="38" t="s">
        <v>165</v>
      </c>
      <c r="E766" s="38" t="s">
        <v>1841</v>
      </c>
    </row>
    <row r="767">
      <c r="A767" s="33" t="s">
        <v>5978</v>
      </c>
      <c r="B767" s="126" t="s">
        <v>2557</v>
      </c>
      <c r="C767" s="126" t="s">
        <v>2630</v>
      </c>
      <c r="D767" s="38" t="s">
        <v>165</v>
      </c>
      <c r="E767" s="38" t="s">
        <v>1841</v>
      </c>
    </row>
    <row r="768">
      <c r="A768" s="33" t="s">
        <v>5988</v>
      </c>
      <c r="B768" s="126" t="s">
        <v>2611</v>
      </c>
      <c r="C768" s="126" t="s">
        <v>2699</v>
      </c>
      <c r="D768" s="38" t="s">
        <v>165</v>
      </c>
      <c r="E768" s="38" t="s">
        <v>1841</v>
      </c>
    </row>
    <row r="769">
      <c r="A769" s="33" t="s">
        <v>5978</v>
      </c>
      <c r="B769" s="126" t="s">
        <v>2557</v>
      </c>
      <c r="C769" s="126" t="s">
        <v>2675</v>
      </c>
      <c r="D769" s="38" t="s">
        <v>165</v>
      </c>
      <c r="E769" s="38" t="s">
        <v>1841</v>
      </c>
    </row>
    <row r="770">
      <c r="A770" s="33" t="s">
        <v>6030</v>
      </c>
      <c r="B770" s="126" t="s">
        <v>2687</v>
      </c>
      <c r="C770" s="126" t="s">
        <v>2630</v>
      </c>
      <c r="D770" s="38" t="s">
        <v>165</v>
      </c>
      <c r="E770" s="38" t="s">
        <v>1841</v>
      </c>
    </row>
    <row r="771">
      <c r="A771" s="33" t="s">
        <v>6030</v>
      </c>
      <c r="B771" s="126" t="s">
        <v>2687</v>
      </c>
      <c r="C771" s="126" t="s">
        <v>2675</v>
      </c>
      <c r="D771" s="38" t="s">
        <v>165</v>
      </c>
      <c r="E771" s="38" t="s">
        <v>1841</v>
      </c>
    </row>
    <row r="772">
      <c r="A772" s="33" t="s">
        <v>6030</v>
      </c>
      <c r="B772" s="126" t="s">
        <v>2557</v>
      </c>
      <c r="C772" s="126" t="s">
        <v>2699</v>
      </c>
      <c r="D772" s="38" t="s">
        <v>165</v>
      </c>
      <c r="E772" s="38" t="s">
        <v>1841</v>
      </c>
    </row>
    <row r="773">
      <c r="A773" s="33" t="s">
        <v>6031</v>
      </c>
      <c r="B773" s="126" t="s">
        <v>2687</v>
      </c>
      <c r="C773" s="126" t="s">
        <v>2675</v>
      </c>
      <c r="D773" s="38" t="s">
        <v>165</v>
      </c>
      <c r="E773" s="38" t="s">
        <v>1841</v>
      </c>
    </row>
    <row r="774">
      <c r="A774" s="33" t="s">
        <v>6031</v>
      </c>
      <c r="B774" s="126" t="s">
        <v>2611</v>
      </c>
      <c r="C774" s="126" t="s">
        <v>2630</v>
      </c>
      <c r="D774" s="38" t="s">
        <v>165</v>
      </c>
      <c r="E774" s="38" t="s">
        <v>1841</v>
      </c>
    </row>
    <row r="775">
      <c r="A775" s="33" t="s">
        <v>5979</v>
      </c>
      <c r="B775" s="126" t="s">
        <v>2557</v>
      </c>
      <c r="C775" s="126" t="s">
        <v>2630</v>
      </c>
      <c r="D775" s="38" t="s">
        <v>165</v>
      </c>
      <c r="E775" s="38" t="s">
        <v>1843</v>
      </c>
    </row>
    <row r="776">
      <c r="A776" s="33" t="s">
        <v>5934</v>
      </c>
      <c r="B776" s="126" t="s">
        <v>2557</v>
      </c>
      <c r="C776" s="126" t="s">
        <v>2678</v>
      </c>
      <c r="D776" s="38" t="s">
        <v>165</v>
      </c>
      <c r="E776" s="38" t="s">
        <v>1843</v>
      </c>
    </row>
    <row r="777">
      <c r="A777" s="33" t="s">
        <v>5941</v>
      </c>
      <c r="B777" s="126" t="s">
        <v>2557</v>
      </c>
      <c r="C777" s="126" t="s">
        <v>2675</v>
      </c>
      <c r="D777" s="38" t="s">
        <v>165</v>
      </c>
      <c r="E777" s="38" t="s">
        <v>1843</v>
      </c>
    </row>
    <row r="778">
      <c r="A778" s="33" t="s">
        <v>5978</v>
      </c>
      <c r="B778" s="126" t="s">
        <v>2611</v>
      </c>
      <c r="C778" s="126" t="s">
        <v>2699</v>
      </c>
      <c r="D778" s="38" t="s">
        <v>165</v>
      </c>
      <c r="E778" s="38" t="s">
        <v>1843</v>
      </c>
    </row>
    <row r="779">
      <c r="A779" s="33" t="s">
        <v>5978</v>
      </c>
      <c r="B779" s="126" t="s">
        <v>2557</v>
      </c>
      <c r="C779" s="126" t="s">
        <v>2630</v>
      </c>
      <c r="D779" s="38" t="s">
        <v>165</v>
      </c>
      <c r="E779" s="38" t="s">
        <v>1843</v>
      </c>
    </row>
    <row r="780">
      <c r="A780" s="33" t="s">
        <v>5941</v>
      </c>
      <c r="B780" s="126" t="s">
        <v>2611</v>
      </c>
      <c r="C780" s="126" t="s">
        <v>2699</v>
      </c>
      <c r="D780" s="38" t="s">
        <v>165</v>
      </c>
      <c r="E780" s="38" t="s">
        <v>1843</v>
      </c>
    </row>
    <row r="781">
      <c r="A781" s="33" t="s">
        <v>5978</v>
      </c>
      <c r="B781" s="126" t="s">
        <v>2557</v>
      </c>
      <c r="C781" s="126" t="s">
        <v>2675</v>
      </c>
      <c r="D781" s="38" t="s">
        <v>165</v>
      </c>
      <c r="E781" s="38" t="s">
        <v>1843</v>
      </c>
    </row>
    <row r="782">
      <c r="A782" s="33" t="s">
        <v>6030</v>
      </c>
      <c r="B782" s="126" t="s">
        <v>2687</v>
      </c>
      <c r="C782" s="126" t="s">
        <v>2630</v>
      </c>
      <c r="D782" s="38" t="s">
        <v>165</v>
      </c>
      <c r="E782" s="38" t="s">
        <v>1843</v>
      </c>
    </row>
    <row r="783">
      <c r="A783" s="33" t="s">
        <v>6030</v>
      </c>
      <c r="B783" s="126" t="s">
        <v>2687</v>
      </c>
      <c r="C783" s="126" t="s">
        <v>2675</v>
      </c>
      <c r="D783" s="38" t="s">
        <v>165</v>
      </c>
      <c r="E783" s="38" t="s">
        <v>1843</v>
      </c>
    </row>
    <row r="784">
      <c r="A784" s="33" t="s">
        <v>6030</v>
      </c>
      <c r="B784" s="126" t="s">
        <v>2557</v>
      </c>
      <c r="C784" s="126" t="s">
        <v>2699</v>
      </c>
      <c r="D784" s="38" t="s">
        <v>165</v>
      </c>
      <c r="E784" s="38" t="s">
        <v>1843</v>
      </c>
    </row>
    <row r="785">
      <c r="A785" s="33" t="s">
        <v>6032</v>
      </c>
      <c r="B785" s="126" t="s">
        <v>2687</v>
      </c>
      <c r="C785" s="126" t="s">
        <v>2675</v>
      </c>
      <c r="D785" s="38" t="s">
        <v>165</v>
      </c>
      <c r="E785" s="38" t="s">
        <v>1843</v>
      </c>
    </row>
    <row r="786">
      <c r="A786" s="33" t="s">
        <v>6033</v>
      </c>
      <c r="B786" s="126" t="s">
        <v>2687</v>
      </c>
      <c r="C786" s="126" t="s">
        <v>2630</v>
      </c>
      <c r="D786" s="38" t="s">
        <v>165</v>
      </c>
      <c r="E786" s="38" t="s">
        <v>1843</v>
      </c>
    </row>
    <row r="787">
      <c r="A787" s="33" t="s">
        <v>6027</v>
      </c>
      <c r="B787" s="126" t="s">
        <v>2483</v>
      </c>
      <c r="C787" s="126" t="s">
        <v>2633</v>
      </c>
      <c r="D787" s="38" t="s">
        <v>5909</v>
      </c>
      <c r="E787" s="38" t="s">
        <v>1843</v>
      </c>
    </row>
    <row r="788">
      <c r="A788" s="33" t="s">
        <v>6027</v>
      </c>
      <c r="B788" s="126" t="s">
        <v>2483</v>
      </c>
      <c r="C788" s="126" t="s">
        <v>2633</v>
      </c>
      <c r="D788" s="38" t="s">
        <v>5909</v>
      </c>
      <c r="E788" s="38" t="s">
        <v>1843</v>
      </c>
    </row>
    <row r="789">
      <c r="A789" s="33" t="s">
        <v>6027</v>
      </c>
      <c r="B789" s="126" t="s">
        <v>2531</v>
      </c>
      <c r="C789" s="126" t="s">
        <v>2646</v>
      </c>
      <c r="D789" s="38" t="s">
        <v>5911</v>
      </c>
      <c r="E789" s="38" t="s">
        <v>1843</v>
      </c>
    </row>
    <row r="790">
      <c r="A790" s="33" t="s">
        <v>6027</v>
      </c>
      <c r="B790" s="126" t="s">
        <v>2551</v>
      </c>
      <c r="C790" s="126" t="s">
        <v>2469</v>
      </c>
      <c r="D790" s="38" t="s">
        <v>5911</v>
      </c>
      <c r="E790" s="38" t="s">
        <v>1843</v>
      </c>
    </row>
    <row r="791">
      <c r="A791" s="33" t="s">
        <v>6034</v>
      </c>
      <c r="B791" s="126" t="s">
        <v>2483</v>
      </c>
      <c r="C791" s="126" t="s">
        <v>2687</v>
      </c>
      <c r="D791" s="38" t="s">
        <v>5911</v>
      </c>
      <c r="E791" s="38" t="s">
        <v>1843</v>
      </c>
    </row>
    <row r="792">
      <c r="A792" s="33" t="s">
        <v>6035</v>
      </c>
      <c r="B792" s="126" t="s">
        <v>2611</v>
      </c>
      <c r="C792" s="126" t="s">
        <v>2675</v>
      </c>
      <c r="D792" s="38" t="s">
        <v>165</v>
      </c>
      <c r="E792" s="38" t="s">
        <v>1846</v>
      </c>
    </row>
    <row r="793">
      <c r="A793" s="33" t="s">
        <v>5947</v>
      </c>
      <c r="B793" s="126" t="s">
        <v>2611</v>
      </c>
      <c r="C793" s="126" t="s">
        <v>2675</v>
      </c>
      <c r="D793" s="38" t="s">
        <v>165</v>
      </c>
      <c r="E793" s="38" t="s">
        <v>1846</v>
      </c>
    </row>
    <row r="794">
      <c r="A794" s="33" t="s">
        <v>5955</v>
      </c>
      <c r="B794" s="126" t="s">
        <v>2557</v>
      </c>
      <c r="C794" s="126" t="s">
        <v>2675</v>
      </c>
      <c r="D794" s="38" t="s">
        <v>165</v>
      </c>
      <c r="E794" s="38" t="s">
        <v>1846</v>
      </c>
    </row>
    <row r="795">
      <c r="A795" s="33" t="s">
        <v>5949</v>
      </c>
      <c r="B795" s="126" t="s">
        <v>2611</v>
      </c>
      <c r="C795" s="126" t="s">
        <v>2675</v>
      </c>
      <c r="D795" s="38" t="s">
        <v>165</v>
      </c>
      <c r="E795" s="38" t="s">
        <v>1846</v>
      </c>
    </row>
    <row r="796">
      <c r="A796" s="33" t="s">
        <v>5949</v>
      </c>
      <c r="B796" s="126" t="s">
        <v>2557</v>
      </c>
      <c r="C796" s="126" t="s">
        <v>2675</v>
      </c>
      <c r="D796" s="38" t="s">
        <v>165</v>
      </c>
      <c r="E796" s="38" t="s">
        <v>1846</v>
      </c>
    </row>
    <row r="797">
      <c r="A797" s="33" t="s">
        <v>6035</v>
      </c>
      <c r="B797" s="126" t="s">
        <v>2557</v>
      </c>
      <c r="C797" s="126" t="s">
        <v>2675</v>
      </c>
      <c r="D797" s="38" t="s">
        <v>165</v>
      </c>
      <c r="E797" s="38" t="s">
        <v>1846</v>
      </c>
    </row>
    <row r="798">
      <c r="A798" s="33" t="s">
        <v>5914</v>
      </c>
      <c r="B798" s="126" t="s">
        <v>2611</v>
      </c>
      <c r="C798" s="126" t="s">
        <v>2675</v>
      </c>
      <c r="D798" s="38" t="s">
        <v>165</v>
      </c>
      <c r="E798" s="38" t="s">
        <v>1846</v>
      </c>
    </row>
    <row r="799">
      <c r="A799" s="33" t="s">
        <v>5914</v>
      </c>
      <c r="B799" s="126" t="s">
        <v>2557</v>
      </c>
      <c r="C799" s="126" t="s">
        <v>2675</v>
      </c>
      <c r="D799" s="38" t="s">
        <v>165</v>
      </c>
      <c r="E799" s="38" t="s">
        <v>1846</v>
      </c>
    </row>
    <row r="800">
      <c r="A800" s="33" t="s">
        <v>6036</v>
      </c>
      <c r="B800" s="126" t="s">
        <v>2500</v>
      </c>
      <c r="C800" s="126" t="s">
        <v>2699</v>
      </c>
      <c r="D800" s="38" t="s">
        <v>165</v>
      </c>
      <c r="E800" s="38" t="s">
        <v>1846</v>
      </c>
    </row>
    <row r="801">
      <c r="A801" s="33" t="s">
        <v>6036</v>
      </c>
      <c r="B801" s="126" t="s">
        <v>2557</v>
      </c>
      <c r="C801" s="126" t="s">
        <v>2699</v>
      </c>
      <c r="D801" s="38" t="s">
        <v>165</v>
      </c>
      <c r="E801" s="38" t="s">
        <v>1846</v>
      </c>
    </row>
    <row r="802">
      <c r="A802" s="33" t="s">
        <v>6037</v>
      </c>
      <c r="B802" s="126" t="s">
        <v>2589</v>
      </c>
      <c r="C802" s="126" t="s">
        <v>2702</v>
      </c>
      <c r="D802" s="38" t="s">
        <v>165</v>
      </c>
      <c r="E802" s="38" t="s">
        <v>1846</v>
      </c>
    </row>
    <row r="803">
      <c r="A803" s="33" t="s">
        <v>5947</v>
      </c>
      <c r="B803" s="126" t="s">
        <v>2699</v>
      </c>
      <c r="C803" s="126" t="s">
        <v>2678</v>
      </c>
      <c r="D803" s="38" t="s">
        <v>165</v>
      </c>
      <c r="E803" s="38" t="s">
        <v>1846</v>
      </c>
    </row>
    <row r="804">
      <c r="A804" s="33" t="s">
        <v>6035</v>
      </c>
      <c r="B804" s="126" t="s">
        <v>2611</v>
      </c>
      <c r="C804" s="126" t="s">
        <v>2675</v>
      </c>
      <c r="D804" s="38" t="s">
        <v>165</v>
      </c>
      <c r="E804" s="38" t="s">
        <v>1849</v>
      </c>
    </row>
    <row r="805">
      <c r="A805" s="33" t="s">
        <v>5947</v>
      </c>
      <c r="B805" s="126" t="s">
        <v>2611</v>
      </c>
      <c r="C805" s="126" t="s">
        <v>2675</v>
      </c>
      <c r="D805" s="38" t="s">
        <v>165</v>
      </c>
      <c r="E805" s="38" t="s">
        <v>1849</v>
      </c>
    </row>
    <row r="806">
      <c r="A806" s="33" t="s">
        <v>5955</v>
      </c>
      <c r="B806" s="126" t="s">
        <v>2557</v>
      </c>
      <c r="C806" s="126" t="s">
        <v>2675</v>
      </c>
      <c r="D806" s="38" t="s">
        <v>165</v>
      </c>
      <c r="E806" s="38" t="s">
        <v>1849</v>
      </c>
    </row>
    <row r="807">
      <c r="A807" s="33" t="s">
        <v>6036</v>
      </c>
      <c r="B807" s="126" t="s">
        <v>2557</v>
      </c>
      <c r="C807" s="126" t="s">
        <v>2699</v>
      </c>
      <c r="D807" s="38" t="s">
        <v>165</v>
      </c>
      <c r="E807" s="38" t="s">
        <v>1849</v>
      </c>
    </row>
    <row r="808">
      <c r="A808" s="33" t="s">
        <v>5914</v>
      </c>
      <c r="B808" s="126" t="s">
        <v>2611</v>
      </c>
      <c r="C808" s="126" t="s">
        <v>2675</v>
      </c>
      <c r="D808" s="38" t="s">
        <v>165</v>
      </c>
      <c r="E808" s="38" t="s">
        <v>1849</v>
      </c>
    </row>
    <row r="809">
      <c r="A809" s="33" t="s">
        <v>6035</v>
      </c>
      <c r="B809" s="126" t="s">
        <v>2557</v>
      </c>
      <c r="C809" s="126" t="s">
        <v>2675</v>
      </c>
      <c r="D809" s="38" t="s">
        <v>165</v>
      </c>
      <c r="E809" s="38" t="s">
        <v>1849</v>
      </c>
    </row>
    <row r="810">
      <c r="A810" s="33" t="s">
        <v>5914</v>
      </c>
      <c r="B810" s="126" t="s">
        <v>2611</v>
      </c>
      <c r="C810" s="126" t="s">
        <v>2675</v>
      </c>
      <c r="D810" s="38" t="s">
        <v>165</v>
      </c>
      <c r="E810" s="38" t="s">
        <v>1849</v>
      </c>
    </row>
    <row r="811">
      <c r="A811" s="33" t="s">
        <v>5947</v>
      </c>
      <c r="B811" s="126" t="s">
        <v>2699</v>
      </c>
      <c r="C811" s="126" t="s">
        <v>2630</v>
      </c>
      <c r="D811" s="38" t="s">
        <v>165</v>
      </c>
      <c r="E811" s="38" t="s">
        <v>1849</v>
      </c>
    </row>
    <row r="812">
      <c r="A812" s="33" t="s">
        <v>6038</v>
      </c>
      <c r="B812" s="126" t="s">
        <v>2699</v>
      </c>
      <c r="C812" s="126" t="s">
        <v>2633</v>
      </c>
      <c r="D812" s="38" t="s">
        <v>165</v>
      </c>
      <c r="E812" s="38" t="s">
        <v>1849</v>
      </c>
    </row>
    <row r="813">
      <c r="A813" s="33" t="s">
        <v>6037</v>
      </c>
      <c r="B813" s="126" t="s">
        <v>2617</v>
      </c>
      <c r="C813" s="126" t="s">
        <v>2658</v>
      </c>
      <c r="D813" s="38" t="s">
        <v>165</v>
      </c>
      <c r="E813" s="38" t="s">
        <v>1849</v>
      </c>
    </row>
    <row r="814">
      <c r="A814" s="33" t="s">
        <v>6037</v>
      </c>
      <c r="B814" s="126" t="s">
        <v>2589</v>
      </c>
      <c r="C814" s="126" t="s">
        <v>2702</v>
      </c>
      <c r="D814" s="38" t="s">
        <v>165</v>
      </c>
      <c r="E814" s="38" t="s">
        <v>1849</v>
      </c>
    </row>
    <row r="815">
      <c r="A815" s="33" t="s">
        <v>6038</v>
      </c>
      <c r="B815" s="126" t="s">
        <v>2633</v>
      </c>
      <c r="C815" s="126" t="s">
        <v>2551</v>
      </c>
      <c r="D815" s="38" t="s">
        <v>165</v>
      </c>
      <c r="E815" s="38" t="s">
        <v>1849</v>
      </c>
    </row>
    <row r="816">
      <c r="A816" s="33" t="s">
        <v>6038</v>
      </c>
      <c r="B816" s="126" t="s">
        <v>2483</v>
      </c>
      <c r="C816" s="126" t="s">
        <v>2699</v>
      </c>
      <c r="D816" s="38" t="s">
        <v>165</v>
      </c>
      <c r="E816" s="38" t="s">
        <v>1853</v>
      </c>
    </row>
    <row r="817">
      <c r="A817" s="33" t="s">
        <v>6038</v>
      </c>
      <c r="B817" s="126" t="s">
        <v>2483</v>
      </c>
      <c r="C817" s="126" t="s">
        <v>2630</v>
      </c>
      <c r="D817" s="38" t="s">
        <v>165</v>
      </c>
      <c r="E817" s="38" t="s">
        <v>1853</v>
      </c>
    </row>
    <row r="818">
      <c r="A818" s="33" t="s">
        <v>6038</v>
      </c>
      <c r="B818" s="126" t="s">
        <v>2699</v>
      </c>
      <c r="C818" s="126" t="s">
        <v>2633</v>
      </c>
      <c r="D818" s="38" t="s">
        <v>165</v>
      </c>
      <c r="E818" s="38" t="s">
        <v>1853</v>
      </c>
    </row>
    <row r="819">
      <c r="A819" s="33" t="s">
        <v>6038</v>
      </c>
      <c r="B819" s="126" t="s">
        <v>2630</v>
      </c>
      <c r="C819" s="126" t="s">
        <v>2543</v>
      </c>
      <c r="D819" s="38" t="s">
        <v>165</v>
      </c>
      <c r="E819" s="38" t="s">
        <v>1853</v>
      </c>
    </row>
    <row r="820">
      <c r="A820" s="33" t="s">
        <v>6038</v>
      </c>
      <c r="B820" s="126" t="s">
        <v>2483</v>
      </c>
      <c r="C820" s="126" t="s">
        <v>2543</v>
      </c>
      <c r="D820" s="38" t="s">
        <v>165</v>
      </c>
      <c r="E820" s="38" t="s">
        <v>1853</v>
      </c>
    </row>
    <row r="821">
      <c r="A821" s="33" t="s">
        <v>6038</v>
      </c>
      <c r="B821" s="126" t="s">
        <v>2699</v>
      </c>
      <c r="C821" s="126" t="s">
        <v>2543</v>
      </c>
      <c r="D821" s="38" t="s">
        <v>165</v>
      </c>
      <c r="E821" s="38" t="s">
        <v>1853</v>
      </c>
    </row>
    <row r="822">
      <c r="A822" s="33" t="s">
        <v>6038</v>
      </c>
      <c r="B822" s="126" t="s">
        <v>2678</v>
      </c>
      <c r="C822" s="126" t="s">
        <v>2617</v>
      </c>
      <c r="D822" s="38" t="s">
        <v>165</v>
      </c>
      <c r="E822" s="38" t="s">
        <v>1853</v>
      </c>
    </row>
    <row r="823">
      <c r="A823" s="33" t="s">
        <v>6038</v>
      </c>
      <c r="B823" s="126" t="s">
        <v>2692</v>
      </c>
      <c r="C823" s="126" t="s">
        <v>2535</v>
      </c>
      <c r="D823" s="38" t="s">
        <v>165</v>
      </c>
      <c r="E823" s="38" t="s">
        <v>1853</v>
      </c>
    </row>
    <row r="824">
      <c r="A824" s="33" t="s">
        <v>6038</v>
      </c>
      <c r="B824" s="126" t="s">
        <v>2633</v>
      </c>
      <c r="C824" s="126" t="s">
        <v>2589</v>
      </c>
      <c r="D824" s="38" t="s">
        <v>165</v>
      </c>
      <c r="E824" s="38" t="s">
        <v>1853</v>
      </c>
    </row>
    <row r="825">
      <c r="A825" s="33" t="s">
        <v>6038</v>
      </c>
      <c r="B825" s="126" t="s">
        <v>2581</v>
      </c>
      <c r="C825" s="126" t="s">
        <v>2658</v>
      </c>
      <c r="D825" s="38" t="s">
        <v>165</v>
      </c>
      <c r="E825" s="38" t="s">
        <v>1853</v>
      </c>
    </row>
    <row r="826">
      <c r="A826" s="33" t="s">
        <v>6038</v>
      </c>
      <c r="B826" s="126" t="s">
        <v>2589</v>
      </c>
      <c r="C826" s="126" t="s">
        <v>2551</v>
      </c>
      <c r="D826" s="38" t="s">
        <v>165</v>
      </c>
      <c r="E826" s="38" t="s">
        <v>1853</v>
      </c>
    </row>
    <row r="827">
      <c r="A827" s="33" t="s">
        <v>6038</v>
      </c>
      <c r="B827" s="126" t="s">
        <v>2551</v>
      </c>
      <c r="C827" s="126" t="s">
        <v>2469</v>
      </c>
      <c r="D827" s="38" t="s">
        <v>165</v>
      </c>
      <c r="E827" s="38" t="s">
        <v>1853</v>
      </c>
    </row>
    <row r="828">
      <c r="A828" s="33" t="s">
        <v>5996</v>
      </c>
      <c r="B828" s="126" t="s">
        <v>2633</v>
      </c>
      <c r="C828" s="126" t="s">
        <v>2535</v>
      </c>
      <c r="D828" s="38" t="s">
        <v>165</v>
      </c>
      <c r="E828" s="38" t="s">
        <v>1856</v>
      </c>
    </row>
    <row r="829">
      <c r="A829" s="33" t="s">
        <v>6018</v>
      </c>
      <c r="B829" s="126" t="s">
        <v>2678</v>
      </c>
      <c r="C829" s="126" t="s">
        <v>2617</v>
      </c>
      <c r="D829" s="38" t="s">
        <v>165</v>
      </c>
      <c r="E829" s="38" t="s">
        <v>1856</v>
      </c>
    </row>
    <row r="830">
      <c r="A830" s="33" t="s">
        <v>6015</v>
      </c>
      <c r="B830" s="126" t="s">
        <v>2678</v>
      </c>
      <c r="C830" s="126" t="s">
        <v>2617</v>
      </c>
      <c r="D830" s="38" t="s">
        <v>165</v>
      </c>
      <c r="E830" s="38" t="s">
        <v>1856</v>
      </c>
    </row>
    <row r="831">
      <c r="A831" s="33" t="s">
        <v>5996</v>
      </c>
      <c r="B831" s="126" t="s">
        <v>2678</v>
      </c>
      <c r="C831" s="126" t="s">
        <v>2617</v>
      </c>
      <c r="D831" s="38" t="s">
        <v>165</v>
      </c>
      <c r="E831" s="38" t="s">
        <v>1856</v>
      </c>
    </row>
    <row r="832">
      <c r="A832" s="33" t="s">
        <v>6018</v>
      </c>
      <c r="B832" s="126" t="s">
        <v>2633</v>
      </c>
      <c r="C832" s="126" t="s">
        <v>2617</v>
      </c>
      <c r="D832" s="38" t="s">
        <v>165</v>
      </c>
      <c r="E832" s="38" t="s">
        <v>1856</v>
      </c>
    </row>
    <row r="833">
      <c r="A833" s="33" t="s">
        <v>5949</v>
      </c>
      <c r="B833" s="126" t="s">
        <v>2678</v>
      </c>
      <c r="C833" s="126" t="s">
        <v>2617</v>
      </c>
      <c r="D833" s="38" t="s">
        <v>165</v>
      </c>
      <c r="E833" s="38" t="s">
        <v>1856</v>
      </c>
    </row>
    <row r="834">
      <c r="A834" s="33" t="s">
        <v>6015</v>
      </c>
      <c r="B834" s="126" t="s">
        <v>2633</v>
      </c>
      <c r="C834" s="126" t="s">
        <v>2617</v>
      </c>
      <c r="D834" s="38" t="s">
        <v>165</v>
      </c>
      <c r="E834" s="38" t="s">
        <v>1856</v>
      </c>
    </row>
    <row r="835">
      <c r="A835" s="33" t="s">
        <v>5949</v>
      </c>
      <c r="B835" s="126" t="s">
        <v>2581</v>
      </c>
      <c r="C835" s="126" t="s">
        <v>2589</v>
      </c>
      <c r="D835" s="38" t="s">
        <v>165</v>
      </c>
      <c r="E835" s="38" t="s">
        <v>1856</v>
      </c>
    </row>
    <row r="836">
      <c r="A836" s="33" t="s">
        <v>6039</v>
      </c>
      <c r="B836" s="126" t="s">
        <v>2633</v>
      </c>
      <c r="C836" s="126" t="s">
        <v>2617</v>
      </c>
      <c r="D836" s="38" t="s">
        <v>165</v>
      </c>
      <c r="E836" s="38" t="s">
        <v>1856</v>
      </c>
    </row>
    <row r="837">
      <c r="A837" s="33" t="s">
        <v>6040</v>
      </c>
      <c r="B837" s="126" t="s">
        <v>2633</v>
      </c>
      <c r="C837" s="126" t="s">
        <v>2617</v>
      </c>
      <c r="D837" s="38" t="s">
        <v>165</v>
      </c>
      <c r="E837" s="38" t="s">
        <v>1856</v>
      </c>
    </row>
    <row r="838">
      <c r="A838" s="33" t="s">
        <v>6041</v>
      </c>
      <c r="B838" s="126" t="s">
        <v>2581</v>
      </c>
      <c r="C838" s="126" t="s">
        <v>2589</v>
      </c>
      <c r="D838" s="38" t="s">
        <v>165</v>
      </c>
      <c r="E838" s="38" t="s">
        <v>1856</v>
      </c>
    </row>
    <row r="839">
      <c r="A839" s="33" t="s">
        <v>6042</v>
      </c>
      <c r="B839" s="126" t="s">
        <v>2581</v>
      </c>
      <c r="C839" s="126" t="s">
        <v>2589</v>
      </c>
      <c r="D839" s="38" t="s">
        <v>165</v>
      </c>
      <c r="E839" s="38" t="s">
        <v>1856</v>
      </c>
    </row>
    <row r="840">
      <c r="A840" s="33" t="s">
        <v>5996</v>
      </c>
      <c r="B840" s="126" t="s">
        <v>2633</v>
      </c>
      <c r="C840" s="126" t="s">
        <v>2535</v>
      </c>
      <c r="D840" s="38" t="s">
        <v>165</v>
      </c>
      <c r="E840" s="38" t="s">
        <v>1860</v>
      </c>
    </row>
    <row r="841">
      <c r="A841" s="33" t="s">
        <v>6018</v>
      </c>
      <c r="B841" s="126" t="s">
        <v>2678</v>
      </c>
      <c r="C841" s="126" t="s">
        <v>2617</v>
      </c>
      <c r="D841" s="38" t="s">
        <v>165</v>
      </c>
      <c r="E841" s="38" t="s">
        <v>1860</v>
      </c>
    </row>
    <row r="842">
      <c r="A842" s="33" t="s">
        <v>6015</v>
      </c>
      <c r="B842" s="126" t="s">
        <v>2678</v>
      </c>
      <c r="C842" s="126" t="s">
        <v>2617</v>
      </c>
      <c r="D842" s="38" t="s">
        <v>165</v>
      </c>
      <c r="E842" s="38" t="s">
        <v>1860</v>
      </c>
    </row>
    <row r="843">
      <c r="A843" s="33" t="s">
        <v>5996</v>
      </c>
      <c r="B843" s="126" t="s">
        <v>2678</v>
      </c>
      <c r="C843" s="126" t="s">
        <v>2617</v>
      </c>
      <c r="D843" s="38" t="s">
        <v>165</v>
      </c>
      <c r="E843" s="38" t="s">
        <v>1860</v>
      </c>
    </row>
    <row r="844">
      <c r="A844" s="33" t="s">
        <v>6018</v>
      </c>
      <c r="B844" s="126" t="s">
        <v>2633</v>
      </c>
      <c r="C844" s="126" t="s">
        <v>2617</v>
      </c>
      <c r="D844" s="38" t="s">
        <v>165</v>
      </c>
      <c r="E844" s="38" t="s">
        <v>1860</v>
      </c>
    </row>
    <row r="845">
      <c r="A845" s="33" t="s">
        <v>5949</v>
      </c>
      <c r="B845" s="126" t="s">
        <v>2678</v>
      </c>
      <c r="C845" s="126" t="s">
        <v>2617</v>
      </c>
      <c r="D845" s="38" t="s">
        <v>165</v>
      </c>
      <c r="E845" s="38" t="s">
        <v>1860</v>
      </c>
    </row>
    <row r="846">
      <c r="A846" s="33" t="s">
        <v>6015</v>
      </c>
      <c r="B846" s="126" t="s">
        <v>2633</v>
      </c>
      <c r="C846" s="126" t="s">
        <v>2617</v>
      </c>
      <c r="D846" s="38" t="s">
        <v>165</v>
      </c>
      <c r="E846" s="38" t="s">
        <v>1860</v>
      </c>
    </row>
    <row r="847">
      <c r="A847" s="33" t="s">
        <v>5949</v>
      </c>
      <c r="B847" s="126" t="s">
        <v>2581</v>
      </c>
      <c r="C847" s="126" t="s">
        <v>2589</v>
      </c>
      <c r="D847" s="38" t="s">
        <v>165</v>
      </c>
      <c r="E847" s="38" t="s">
        <v>1860</v>
      </c>
    </row>
    <row r="848">
      <c r="A848" s="33" t="s">
        <v>6039</v>
      </c>
      <c r="B848" s="126" t="s">
        <v>2633</v>
      </c>
      <c r="C848" s="126" t="s">
        <v>2617</v>
      </c>
      <c r="D848" s="38" t="s">
        <v>165</v>
      </c>
      <c r="E848" s="38" t="s">
        <v>1860</v>
      </c>
    </row>
    <row r="849">
      <c r="A849" s="33" t="s">
        <v>6040</v>
      </c>
      <c r="B849" s="126" t="s">
        <v>2633</v>
      </c>
      <c r="C849" s="126" t="s">
        <v>2617</v>
      </c>
      <c r="D849" s="38" t="s">
        <v>165</v>
      </c>
      <c r="E849" s="38" t="s">
        <v>1860</v>
      </c>
    </row>
    <row r="850">
      <c r="A850" s="33" t="s">
        <v>6041</v>
      </c>
      <c r="B850" s="126" t="s">
        <v>2581</v>
      </c>
      <c r="C850" s="126" t="s">
        <v>2589</v>
      </c>
      <c r="D850" s="38" t="s">
        <v>165</v>
      </c>
      <c r="E850" s="38" t="s">
        <v>1860</v>
      </c>
    </row>
    <row r="851">
      <c r="A851" s="33" t="s">
        <v>6042</v>
      </c>
      <c r="B851" s="126" t="s">
        <v>2581</v>
      </c>
      <c r="C851" s="126" t="s">
        <v>2589</v>
      </c>
      <c r="D851" s="38" t="s">
        <v>165</v>
      </c>
      <c r="E851" s="38" t="s">
        <v>1860</v>
      </c>
    </row>
    <row r="852">
      <c r="A852" s="33" t="s">
        <v>5996</v>
      </c>
      <c r="B852" s="126" t="s">
        <v>2633</v>
      </c>
      <c r="C852" s="126" t="s">
        <v>2535</v>
      </c>
      <c r="D852" s="38" t="s">
        <v>165</v>
      </c>
      <c r="E852" s="38" t="s">
        <v>1864</v>
      </c>
    </row>
    <row r="853">
      <c r="A853" s="33" t="s">
        <v>6018</v>
      </c>
      <c r="B853" s="126" t="s">
        <v>2678</v>
      </c>
      <c r="C853" s="126" t="s">
        <v>2617</v>
      </c>
      <c r="D853" s="38" t="s">
        <v>165</v>
      </c>
      <c r="E853" s="38" t="s">
        <v>1864</v>
      </c>
    </row>
    <row r="854">
      <c r="A854" s="33" t="s">
        <v>6015</v>
      </c>
      <c r="B854" s="126" t="s">
        <v>2678</v>
      </c>
      <c r="C854" s="126" t="s">
        <v>2617</v>
      </c>
      <c r="D854" s="38" t="s">
        <v>165</v>
      </c>
      <c r="E854" s="38" t="s">
        <v>1864</v>
      </c>
    </row>
    <row r="855">
      <c r="A855" s="33" t="s">
        <v>5996</v>
      </c>
      <c r="B855" s="126" t="s">
        <v>2678</v>
      </c>
      <c r="C855" s="126" t="s">
        <v>2617</v>
      </c>
      <c r="D855" s="38" t="s">
        <v>165</v>
      </c>
      <c r="E855" s="38" t="s">
        <v>1864</v>
      </c>
    </row>
    <row r="856">
      <c r="A856" s="33" t="s">
        <v>6018</v>
      </c>
      <c r="B856" s="126" t="s">
        <v>2633</v>
      </c>
      <c r="C856" s="126" t="s">
        <v>2617</v>
      </c>
      <c r="D856" s="38" t="s">
        <v>165</v>
      </c>
      <c r="E856" s="38" t="s">
        <v>1864</v>
      </c>
    </row>
    <row r="857">
      <c r="A857" s="33" t="s">
        <v>5949</v>
      </c>
      <c r="B857" s="126" t="s">
        <v>2678</v>
      </c>
      <c r="C857" s="126" t="s">
        <v>2617</v>
      </c>
      <c r="D857" s="38" t="s">
        <v>165</v>
      </c>
      <c r="E857" s="38" t="s">
        <v>1864</v>
      </c>
    </row>
    <row r="858">
      <c r="A858" s="33" t="s">
        <v>6015</v>
      </c>
      <c r="B858" s="126" t="s">
        <v>2633</v>
      </c>
      <c r="C858" s="126" t="s">
        <v>2617</v>
      </c>
      <c r="D858" s="38" t="s">
        <v>165</v>
      </c>
      <c r="E858" s="38" t="s">
        <v>1864</v>
      </c>
    </row>
    <row r="859">
      <c r="A859" s="33" t="s">
        <v>5949</v>
      </c>
      <c r="B859" s="126" t="s">
        <v>2581</v>
      </c>
      <c r="C859" s="126" t="s">
        <v>2589</v>
      </c>
      <c r="D859" s="38" t="s">
        <v>165</v>
      </c>
      <c r="E859" s="38" t="s">
        <v>1864</v>
      </c>
    </row>
    <row r="860">
      <c r="A860" s="33" t="s">
        <v>6039</v>
      </c>
      <c r="B860" s="126" t="s">
        <v>2633</v>
      </c>
      <c r="C860" s="126" t="s">
        <v>2617</v>
      </c>
      <c r="D860" s="38" t="s">
        <v>165</v>
      </c>
      <c r="E860" s="38" t="s">
        <v>1864</v>
      </c>
    </row>
    <row r="861">
      <c r="A861" s="33" t="s">
        <v>6040</v>
      </c>
      <c r="B861" s="126" t="s">
        <v>2633</v>
      </c>
      <c r="C861" s="126" t="s">
        <v>2617</v>
      </c>
      <c r="D861" s="38" t="s">
        <v>165</v>
      </c>
      <c r="E861" s="38" t="s">
        <v>1864</v>
      </c>
    </row>
    <row r="862">
      <c r="A862" s="33" t="s">
        <v>6041</v>
      </c>
      <c r="B862" s="126" t="s">
        <v>2581</v>
      </c>
      <c r="C862" s="126" t="s">
        <v>2589</v>
      </c>
      <c r="D862" s="38" t="s">
        <v>165</v>
      </c>
      <c r="E862" s="38" t="s">
        <v>1864</v>
      </c>
    </row>
    <row r="863">
      <c r="A863" s="33" t="s">
        <v>6042</v>
      </c>
      <c r="B863" s="126" t="s">
        <v>2581</v>
      </c>
      <c r="C863" s="126" t="s">
        <v>2589</v>
      </c>
      <c r="D863" s="38" t="s">
        <v>165</v>
      </c>
      <c r="E863" s="38" t="s">
        <v>1864</v>
      </c>
    </row>
    <row r="864">
      <c r="A864" s="33" t="s">
        <v>5949</v>
      </c>
      <c r="B864" s="126" t="s">
        <v>2633</v>
      </c>
      <c r="C864" s="126" t="s">
        <v>2543</v>
      </c>
      <c r="D864" s="38" t="s">
        <v>165</v>
      </c>
      <c r="E864" s="38" t="s">
        <v>1868</v>
      </c>
    </row>
    <row r="865">
      <c r="A865" s="33" t="s">
        <v>5990</v>
      </c>
      <c r="B865" s="126" t="s">
        <v>2633</v>
      </c>
      <c r="C865" s="126" t="s">
        <v>2543</v>
      </c>
      <c r="D865" s="38" t="s">
        <v>165</v>
      </c>
      <c r="E865" s="38" t="s">
        <v>1868</v>
      </c>
    </row>
    <row r="866">
      <c r="A866" s="33" t="s">
        <v>5914</v>
      </c>
      <c r="B866" s="126" t="s">
        <v>2692</v>
      </c>
      <c r="C866" s="126" t="s">
        <v>2543</v>
      </c>
      <c r="D866" s="38" t="s">
        <v>165</v>
      </c>
      <c r="E866" s="38" t="s">
        <v>1868</v>
      </c>
    </row>
    <row r="867">
      <c r="A867" s="33" t="s">
        <v>5947</v>
      </c>
      <c r="B867" s="126" t="s">
        <v>2692</v>
      </c>
      <c r="C867" s="126" t="s">
        <v>2543</v>
      </c>
      <c r="D867" s="38" t="s">
        <v>165</v>
      </c>
      <c r="E867" s="38" t="s">
        <v>1868</v>
      </c>
    </row>
    <row r="868">
      <c r="A868" s="33" t="s">
        <v>5949</v>
      </c>
      <c r="B868" s="126" t="s">
        <v>2633</v>
      </c>
      <c r="C868" s="126" t="s">
        <v>2543</v>
      </c>
      <c r="D868" s="38" t="s">
        <v>165</v>
      </c>
      <c r="E868" s="38" t="s">
        <v>1868</v>
      </c>
    </row>
    <row r="869">
      <c r="A869" s="33" t="s">
        <v>5980</v>
      </c>
      <c r="B869" s="126" t="s">
        <v>2633</v>
      </c>
      <c r="C869" s="126" t="s">
        <v>2543</v>
      </c>
      <c r="D869" s="38" t="s">
        <v>165</v>
      </c>
      <c r="E869" s="38" t="s">
        <v>1868</v>
      </c>
    </row>
    <row r="870">
      <c r="A870" s="33" t="s">
        <v>6043</v>
      </c>
      <c r="B870" s="126" t="s">
        <v>2617</v>
      </c>
      <c r="C870" s="126" t="s">
        <v>2535</v>
      </c>
      <c r="D870" s="38" t="s">
        <v>165</v>
      </c>
      <c r="E870" s="38" t="s">
        <v>1868</v>
      </c>
    </row>
    <row r="871">
      <c r="A871" s="33" t="s">
        <v>6044</v>
      </c>
      <c r="B871" s="126" t="s">
        <v>2633</v>
      </c>
      <c r="C871" s="126" t="s">
        <v>2617</v>
      </c>
      <c r="D871" s="38" t="s">
        <v>165</v>
      </c>
      <c r="E871" s="38" t="s">
        <v>1868</v>
      </c>
    </row>
    <row r="872">
      <c r="A872" s="33" t="s">
        <v>6044</v>
      </c>
      <c r="B872" s="126" t="s">
        <v>2675</v>
      </c>
      <c r="C872" s="126" t="s">
        <v>2692</v>
      </c>
      <c r="D872" s="38" t="s">
        <v>165</v>
      </c>
      <c r="E872" s="38" t="s">
        <v>1868</v>
      </c>
    </row>
    <row r="873">
      <c r="A873" s="33" t="s">
        <v>6043</v>
      </c>
      <c r="B873" s="126" t="s">
        <v>2678</v>
      </c>
      <c r="C873" s="126" t="s">
        <v>2543</v>
      </c>
      <c r="D873" s="38" t="s">
        <v>165</v>
      </c>
      <c r="E873" s="38" t="s">
        <v>1868</v>
      </c>
    </row>
    <row r="874">
      <c r="A874" s="33" t="s">
        <v>6043</v>
      </c>
      <c r="B874" s="126" t="s">
        <v>2633</v>
      </c>
      <c r="C874" s="126" t="s">
        <v>2658</v>
      </c>
      <c r="D874" s="38" t="s">
        <v>165</v>
      </c>
      <c r="E874" s="38" t="s">
        <v>1868</v>
      </c>
    </row>
    <row r="875">
      <c r="A875" s="33" t="s">
        <v>6045</v>
      </c>
      <c r="B875" s="126" t="s">
        <v>2535</v>
      </c>
      <c r="C875" s="126" t="s">
        <v>2589</v>
      </c>
      <c r="D875" s="38" t="s">
        <v>165</v>
      </c>
      <c r="E875" s="38" t="s">
        <v>1868</v>
      </c>
    </row>
    <row r="876">
      <c r="A876" s="33" t="s">
        <v>6046</v>
      </c>
      <c r="B876" s="126" t="s">
        <v>2543</v>
      </c>
      <c r="C876" s="33"/>
      <c r="D876" s="38" t="s">
        <v>165</v>
      </c>
      <c r="E876" s="38" t="s">
        <v>1872</v>
      </c>
    </row>
    <row r="877">
      <c r="A877" s="33" t="s">
        <v>5990</v>
      </c>
      <c r="B877" s="126" t="s">
        <v>2543</v>
      </c>
      <c r="C877" s="33"/>
      <c r="D877" s="38" t="s">
        <v>165</v>
      </c>
      <c r="E877" s="38" t="s">
        <v>1872</v>
      </c>
    </row>
    <row r="878">
      <c r="A878" s="33" t="s">
        <v>6046</v>
      </c>
      <c r="B878" s="126" t="s">
        <v>2543</v>
      </c>
      <c r="C878" s="33"/>
      <c r="D878" s="38" t="s">
        <v>165</v>
      </c>
      <c r="E878" s="38" t="s">
        <v>1872</v>
      </c>
    </row>
    <row r="879">
      <c r="A879" s="33" t="s">
        <v>5990</v>
      </c>
      <c r="B879" s="126" t="s">
        <v>2543</v>
      </c>
      <c r="C879" s="33"/>
      <c r="D879" s="38" t="s">
        <v>165</v>
      </c>
      <c r="E879" s="38" t="s">
        <v>1872</v>
      </c>
    </row>
    <row r="880">
      <c r="A880" s="33" t="s">
        <v>6047</v>
      </c>
      <c r="B880" s="126" t="s">
        <v>2543</v>
      </c>
      <c r="C880" s="33"/>
      <c r="D880" s="38" t="s">
        <v>165</v>
      </c>
      <c r="E880" s="38" t="s">
        <v>1872</v>
      </c>
    </row>
    <row r="881">
      <c r="A881" s="33" t="s">
        <v>6048</v>
      </c>
      <c r="B881" s="126" t="s">
        <v>2543</v>
      </c>
      <c r="C881" s="33"/>
      <c r="D881" s="38" t="s">
        <v>165</v>
      </c>
      <c r="E881" s="38" t="s">
        <v>1872</v>
      </c>
    </row>
    <row r="882">
      <c r="A882" s="33" t="s">
        <v>6049</v>
      </c>
      <c r="B882" s="126" t="s">
        <v>2543</v>
      </c>
      <c r="C882" s="33"/>
      <c r="D882" s="38" t="s">
        <v>165</v>
      </c>
      <c r="E882" s="38" t="s">
        <v>1872</v>
      </c>
    </row>
    <row r="883">
      <c r="A883" s="33" t="s">
        <v>6047</v>
      </c>
      <c r="B883" s="126" t="s">
        <v>2543</v>
      </c>
      <c r="C883" s="33"/>
      <c r="D883" s="38" t="s">
        <v>165</v>
      </c>
      <c r="E883" s="38" t="s">
        <v>1872</v>
      </c>
    </row>
    <row r="884">
      <c r="A884" s="33" t="s">
        <v>6049</v>
      </c>
      <c r="B884" s="126" t="s">
        <v>2543</v>
      </c>
      <c r="C884" s="33"/>
      <c r="D884" s="38" t="s">
        <v>165</v>
      </c>
      <c r="E884" s="38" t="s">
        <v>1872</v>
      </c>
    </row>
    <row r="885">
      <c r="A885" s="33" t="s">
        <v>6048</v>
      </c>
      <c r="B885" s="126" t="s">
        <v>2543</v>
      </c>
      <c r="C885" s="33"/>
      <c r="D885" s="38" t="s">
        <v>165</v>
      </c>
      <c r="E885" s="38" t="s">
        <v>1872</v>
      </c>
    </row>
    <row r="886">
      <c r="A886" s="33" t="s">
        <v>6049</v>
      </c>
      <c r="B886" s="126" t="s">
        <v>2543</v>
      </c>
      <c r="C886" s="33"/>
      <c r="D886" s="38" t="s">
        <v>165</v>
      </c>
      <c r="E886" s="38" t="s">
        <v>1872</v>
      </c>
    </row>
    <row r="887">
      <c r="A887" s="33" t="s">
        <v>6045</v>
      </c>
      <c r="B887" s="126" t="s">
        <v>2543</v>
      </c>
      <c r="C887" s="33"/>
      <c r="D887" s="38" t="s">
        <v>165</v>
      </c>
      <c r="E887" s="38" t="s">
        <v>1872</v>
      </c>
    </row>
    <row r="888">
      <c r="A888" s="33" t="s">
        <v>5955</v>
      </c>
      <c r="B888" s="126" t="s">
        <v>2633</v>
      </c>
      <c r="C888" s="126" t="s">
        <v>2535</v>
      </c>
      <c r="D888" s="38" t="s">
        <v>165</v>
      </c>
      <c r="E888" s="38" t="s">
        <v>1877</v>
      </c>
    </row>
    <row r="889">
      <c r="A889" s="33" t="s">
        <v>5950</v>
      </c>
      <c r="B889" s="126" t="s">
        <v>2633</v>
      </c>
      <c r="C889" s="126" t="s">
        <v>2535</v>
      </c>
      <c r="D889" s="38" t="s">
        <v>165</v>
      </c>
      <c r="E889" s="38" t="s">
        <v>1877</v>
      </c>
    </row>
    <row r="890">
      <c r="A890" s="33" t="s">
        <v>5956</v>
      </c>
      <c r="B890" s="126" t="s">
        <v>2617</v>
      </c>
      <c r="C890" s="126" t="s">
        <v>2589</v>
      </c>
      <c r="D890" s="38" t="s">
        <v>165</v>
      </c>
      <c r="E890" s="38" t="s">
        <v>1877</v>
      </c>
    </row>
    <row r="891">
      <c r="A891" s="33" t="s">
        <v>5957</v>
      </c>
      <c r="B891" s="126" t="s">
        <v>2617</v>
      </c>
      <c r="C891" s="126" t="s">
        <v>2589</v>
      </c>
      <c r="D891" s="38" t="s">
        <v>165</v>
      </c>
      <c r="E891" s="38" t="s">
        <v>1877</v>
      </c>
    </row>
    <row r="892">
      <c r="A892" s="33" t="s">
        <v>5958</v>
      </c>
      <c r="B892" s="126" t="s">
        <v>2617</v>
      </c>
      <c r="C892" s="126" t="s">
        <v>2589</v>
      </c>
      <c r="D892" s="38" t="s">
        <v>165</v>
      </c>
      <c r="E892" s="38" t="s">
        <v>1877</v>
      </c>
    </row>
    <row r="893">
      <c r="A893" s="33" t="s">
        <v>5949</v>
      </c>
      <c r="B893" s="126" t="s">
        <v>2581</v>
      </c>
      <c r="C893" s="126" t="s">
        <v>2589</v>
      </c>
      <c r="D893" s="38" t="s">
        <v>165</v>
      </c>
      <c r="E893" s="38" t="s">
        <v>1877</v>
      </c>
    </row>
    <row r="894">
      <c r="A894" s="33" t="s">
        <v>5950</v>
      </c>
      <c r="B894" s="126" t="s">
        <v>2617</v>
      </c>
      <c r="C894" s="126" t="s">
        <v>2589</v>
      </c>
      <c r="D894" s="38" t="s">
        <v>165</v>
      </c>
      <c r="E894" s="38" t="s">
        <v>1877</v>
      </c>
    </row>
    <row r="895">
      <c r="A895" s="33" t="s">
        <v>5947</v>
      </c>
      <c r="B895" s="126" t="s">
        <v>2633</v>
      </c>
      <c r="C895" s="126" t="s">
        <v>2535</v>
      </c>
      <c r="D895" s="38" t="s">
        <v>165</v>
      </c>
      <c r="E895" s="38" t="s">
        <v>1877</v>
      </c>
    </row>
    <row r="896">
      <c r="A896" s="33" t="s">
        <v>5949</v>
      </c>
      <c r="B896" s="126" t="s">
        <v>2633</v>
      </c>
      <c r="C896" s="126" t="s">
        <v>2535</v>
      </c>
      <c r="D896" s="38" t="s">
        <v>165</v>
      </c>
      <c r="E896" s="38" t="s">
        <v>1877</v>
      </c>
    </row>
    <row r="897">
      <c r="A897" s="33" t="s">
        <v>5959</v>
      </c>
      <c r="B897" s="126" t="s">
        <v>2617</v>
      </c>
      <c r="C897" s="126" t="s">
        <v>2531</v>
      </c>
      <c r="D897" s="38" t="s">
        <v>165</v>
      </c>
      <c r="E897" s="38" t="s">
        <v>1877</v>
      </c>
    </row>
    <row r="898">
      <c r="A898" s="33" t="s">
        <v>5947</v>
      </c>
      <c r="B898" s="126" t="s">
        <v>2633</v>
      </c>
      <c r="C898" s="126" t="s">
        <v>2589</v>
      </c>
      <c r="D898" s="38" t="s">
        <v>165</v>
      </c>
      <c r="E898" s="38" t="s">
        <v>1877</v>
      </c>
    </row>
    <row r="899">
      <c r="A899" s="33" t="s">
        <v>5960</v>
      </c>
      <c r="B899" s="126" t="s">
        <v>2617</v>
      </c>
      <c r="C899" s="126" t="s">
        <v>2531</v>
      </c>
      <c r="D899" s="38" t="s">
        <v>165</v>
      </c>
      <c r="E899" s="38" t="s">
        <v>1877</v>
      </c>
    </row>
    <row r="900">
      <c r="A900" s="33" t="s">
        <v>5956</v>
      </c>
      <c r="B900" s="126" t="s">
        <v>2633</v>
      </c>
      <c r="C900" s="126" t="s">
        <v>2535</v>
      </c>
      <c r="D900" s="38" t="s">
        <v>165</v>
      </c>
      <c r="E900" s="38" t="s">
        <v>1880</v>
      </c>
    </row>
    <row r="901">
      <c r="A901" s="33" t="s">
        <v>5950</v>
      </c>
      <c r="B901" s="126" t="s">
        <v>2633</v>
      </c>
      <c r="C901" s="126" t="s">
        <v>2535</v>
      </c>
      <c r="D901" s="38" t="s">
        <v>165</v>
      </c>
      <c r="E901" s="38" t="s">
        <v>1880</v>
      </c>
    </row>
    <row r="902">
      <c r="A902" s="33" t="s">
        <v>5956</v>
      </c>
      <c r="B902" s="126" t="s">
        <v>2617</v>
      </c>
      <c r="C902" s="126" t="s">
        <v>2589</v>
      </c>
      <c r="D902" s="38" t="s">
        <v>165</v>
      </c>
      <c r="E902" s="38" t="s">
        <v>1880</v>
      </c>
    </row>
    <row r="903">
      <c r="A903" s="33" t="s">
        <v>5950</v>
      </c>
      <c r="B903" s="126" t="s">
        <v>2617</v>
      </c>
      <c r="C903" s="126" t="s">
        <v>2589</v>
      </c>
      <c r="D903" s="38" t="s">
        <v>165</v>
      </c>
      <c r="E903" s="38" t="s">
        <v>1880</v>
      </c>
    </row>
    <row r="904">
      <c r="A904" s="33" t="s">
        <v>5956</v>
      </c>
      <c r="B904" s="126" t="s">
        <v>2617</v>
      </c>
      <c r="C904" s="126" t="s">
        <v>2589</v>
      </c>
      <c r="D904" s="38" t="s">
        <v>165</v>
      </c>
      <c r="E904" s="38" t="s">
        <v>1880</v>
      </c>
    </row>
    <row r="905">
      <c r="A905" s="33" t="s">
        <v>5950</v>
      </c>
      <c r="B905" s="126" t="s">
        <v>2581</v>
      </c>
      <c r="C905" s="126" t="s">
        <v>2589</v>
      </c>
      <c r="D905" s="38" t="s">
        <v>165</v>
      </c>
      <c r="E905" s="38" t="s">
        <v>1880</v>
      </c>
    </row>
    <row r="906">
      <c r="A906" s="33" t="s">
        <v>5950</v>
      </c>
      <c r="B906" s="126" t="s">
        <v>2617</v>
      </c>
      <c r="C906" s="126" t="s">
        <v>2589</v>
      </c>
      <c r="D906" s="38" t="s">
        <v>165</v>
      </c>
      <c r="E906" s="38" t="s">
        <v>1880</v>
      </c>
    </row>
    <row r="907">
      <c r="A907" s="33" t="s">
        <v>5956</v>
      </c>
      <c r="B907" s="126" t="s">
        <v>2633</v>
      </c>
      <c r="C907" s="126" t="s">
        <v>2535</v>
      </c>
      <c r="D907" s="38" t="s">
        <v>165</v>
      </c>
      <c r="E907" s="38" t="s">
        <v>1880</v>
      </c>
    </row>
    <row r="908">
      <c r="A908" s="33" t="s">
        <v>5950</v>
      </c>
      <c r="B908" s="126" t="s">
        <v>2633</v>
      </c>
      <c r="C908" s="126" t="s">
        <v>2535</v>
      </c>
      <c r="D908" s="38" t="s">
        <v>165</v>
      </c>
      <c r="E908" s="38" t="s">
        <v>1880</v>
      </c>
    </row>
    <row r="909">
      <c r="A909" s="33" t="s">
        <v>5956</v>
      </c>
      <c r="B909" s="126" t="s">
        <v>2617</v>
      </c>
      <c r="C909" s="126" t="s">
        <v>2531</v>
      </c>
      <c r="D909" s="38" t="s">
        <v>165</v>
      </c>
      <c r="E909" s="38" t="s">
        <v>1880</v>
      </c>
    </row>
    <row r="910">
      <c r="A910" s="33" t="s">
        <v>5950</v>
      </c>
      <c r="B910" s="126" t="s">
        <v>2633</v>
      </c>
      <c r="C910" s="126" t="s">
        <v>2589</v>
      </c>
      <c r="D910" s="38" t="s">
        <v>165</v>
      </c>
      <c r="E910" s="38" t="s">
        <v>1880</v>
      </c>
    </row>
    <row r="911">
      <c r="A911" s="33" t="s">
        <v>5956</v>
      </c>
      <c r="B911" s="126" t="s">
        <v>2617</v>
      </c>
      <c r="C911" s="126" t="s">
        <v>2531</v>
      </c>
      <c r="D911" s="38" t="s">
        <v>165</v>
      </c>
      <c r="E911" s="38" t="s">
        <v>1880</v>
      </c>
    </row>
    <row r="912">
      <c r="A912" s="33" t="s">
        <v>5955</v>
      </c>
      <c r="B912" s="126" t="s">
        <v>2633</v>
      </c>
      <c r="C912" s="126" t="s">
        <v>2535</v>
      </c>
      <c r="D912" s="38" t="s">
        <v>165</v>
      </c>
      <c r="E912" s="38" t="s">
        <v>1886</v>
      </c>
    </row>
    <row r="913">
      <c r="A913" s="33" t="s">
        <v>5950</v>
      </c>
      <c r="B913" s="126" t="s">
        <v>2633</v>
      </c>
      <c r="C913" s="126" t="s">
        <v>2535</v>
      </c>
      <c r="D913" s="38" t="s">
        <v>165</v>
      </c>
      <c r="E913" s="38" t="s">
        <v>1886</v>
      </c>
    </row>
    <row r="914">
      <c r="A914" s="33" t="s">
        <v>5956</v>
      </c>
      <c r="B914" s="126" t="s">
        <v>2617</v>
      </c>
      <c r="C914" s="126" t="s">
        <v>2589</v>
      </c>
      <c r="D914" s="38" t="s">
        <v>165</v>
      </c>
      <c r="E914" s="38" t="s">
        <v>1886</v>
      </c>
    </row>
    <row r="915">
      <c r="A915" s="33" t="s">
        <v>5957</v>
      </c>
      <c r="B915" s="126" t="s">
        <v>2617</v>
      </c>
      <c r="C915" s="126" t="s">
        <v>2589</v>
      </c>
      <c r="D915" s="38" t="s">
        <v>165</v>
      </c>
      <c r="E915" s="38" t="s">
        <v>1886</v>
      </c>
    </row>
    <row r="916">
      <c r="A916" s="33" t="s">
        <v>5958</v>
      </c>
      <c r="B916" s="126" t="s">
        <v>2617</v>
      </c>
      <c r="C916" s="126" t="s">
        <v>2589</v>
      </c>
      <c r="D916" s="38" t="s">
        <v>165</v>
      </c>
      <c r="E916" s="38" t="s">
        <v>1886</v>
      </c>
    </row>
    <row r="917">
      <c r="A917" s="33" t="s">
        <v>5949</v>
      </c>
      <c r="B917" s="126" t="s">
        <v>2581</v>
      </c>
      <c r="C917" s="126" t="s">
        <v>2589</v>
      </c>
      <c r="D917" s="38" t="s">
        <v>165</v>
      </c>
      <c r="E917" s="38" t="s">
        <v>1886</v>
      </c>
    </row>
    <row r="918">
      <c r="A918" s="33" t="s">
        <v>5950</v>
      </c>
      <c r="B918" s="126" t="s">
        <v>2617</v>
      </c>
      <c r="C918" s="126" t="s">
        <v>2589</v>
      </c>
      <c r="D918" s="38" t="s">
        <v>165</v>
      </c>
      <c r="E918" s="38" t="s">
        <v>1886</v>
      </c>
    </row>
    <row r="919">
      <c r="A919" s="33" t="s">
        <v>5947</v>
      </c>
      <c r="B919" s="126" t="s">
        <v>2633</v>
      </c>
      <c r="C919" s="126" t="s">
        <v>2535</v>
      </c>
      <c r="D919" s="38" t="s">
        <v>165</v>
      </c>
      <c r="E919" s="38" t="s">
        <v>1886</v>
      </c>
    </row>
    <row r="920">
      <c r="A920" s="33" t="s">
        <v>5949</v>
      </c>
      <c r="B920" s="126" t="s">
        <v>2633</v>
      </c>
      <c r="C920" s="126" t="s">
        <v>2535</v>
      </c>
      <c r="D920" s="38" t="s">
        <v>165</v>
      </c>
      <c r="E920" s="38" t="s">
        <v>1886</v>
      </c>
    </row>
    <row r="921">
      <c r="A921" s="33" t="s">
        <v>5959</v>
      </c>
      <c r="B921" s="126" t="s">
        <v>2617</v>
      </c>
      <c r="C921" s="126" t="s">
        <v>2531</v>
      </c>
      <c r="D921" s="38" t="s">
        <v>165</v>
      </c>
      <c r="E921" s="38" t="s">
        <v>1886</v>
      </c>
    </row>
    <row r="922">
      <c r="A922" s="33" t="s">
        <v>5947</v>
      </c>
      <c r="B922" s="126" t="s">
        <v>2633</v>
      </c>
      <c r="C922" s="126" t="s">
        <v>2589</v>
      </c>
      <c r="D922" s="38" t="s">
        <v>165</v>
      </c>
      <c r="E922" s="38" t="s">
        <v>1886</v>
      </c>
    </row>
    <row r="923">
      <c r="A923" s="33" t="s">
        <v>5960</v>
      </c>
      <c r="B923" s="126" t="s">
        <v>2617</v>
      </c>
      <c r="C923" s="126" t="s">
        <v>2531</v>
      </c>
      <c r="D923" s="38" t="s">
        <v>165</v>
      </c>
      <c r="E923" s="38" t="s">
        <v>1886</v>
      </c>
    </row>
    <row r="924">
      <c r="A924" s="33" t="s">
        <v>5955</v>
      </c>
      <c r="B924" s="126" t="s">
        <v>2633</v>
      </c>
      <c r="C924" s="126" t="s">
        <v>2535</v>
      </c>
      <c r="D924" s="38" t="s">
        <v>165</v>
      </c>
      <c r="E924" s="38" t="s">
        <v>1889</v>
      </c>
    </row>
    <row r="925">
      <c r="A925" s="33" t="s">
        <v>5950</v>
      </c>
      <c r="B925" s="126" t="s">
        <v>2633</v>
      </c>
      <c r="C925" s="126" t="s">
        <v>2535</v>
      </c>
      <c r="D925" s="38" t="s">
        <v>165</v>
      </c>
      <c r="E925" s="38" t="s">
        <v>1889</v>
      </c>
    </row>
    <row r="926">
      <c r="A926" s="33" t="s">
        <v>5956</v>
      </c>
      <c r="B926" s="126" t="s">
        <v>2617</v>
      </c>
      <c r="C926" s="126" t="s">
        <v>2589</v>
      </c>
      <c r="D926" s="38" t="s">
        <v>165</v>
      </c>
      <c r="E926" s="38" t="s">
        <v>1889</v>
      </c>
    </row>
    <row r="927">
      <c r="A927" s="33" t="s">
        <v>5957</v>
      </c>
      <c r="B927" s="126" t="s">
        <v>2617</v>
      </c>
      <c r="C927" s="126" t="s">
        <v>2589</v>
      </c>
      <c r="D927" s="38" t="s">
        <v>165</v>
      </c>
      <c r="E927" s="38" t="s">
        <v>1889</v>
      </c>
    </row>
    <row r="928">
      <c r="A928" s="33" t="s">
        <v>5958</v>
      </c>
      <c r="B928" s="126" t="s">
        <v>2617</v>
      </c>
      <c r="C928" s="126" t="s">
        <v>2589</v>
      </c>
      <c r="D928" s="38" t="s">
        <v>165</v>
      </c>
      <c r="E928" s="38" t="s">
        <v>1889</v>
      </c>
    </row>
    <row r="929">
      <c r="A929" s="33" t="s">
        <v>5949</v>
      </c>
      <c r="B929" s="126" t="s">
        <v>2581</v>
      </c>
      <c r="C929" s="126" t="s">
        <v>2589</v>
      </c>
      <c r="D929" s="38" t="s">
        <v>165</v>
      </c>
      <c r="E929" s="38" t="s">
        <v>1889</v>
      </c>
    </row>
    <row r="930">
      <c r="A930" s="33" t="s">
        <v>5950</v>
      </c>
      <c r="B930" s="126" t="s">
        <v>2617</v>
      </c>
      <c r="C930" s="126" t="s">
        <v>2589</v>
      </c>
      <c r="D930" s="38" t="s">
        <v>165</v>
      </c>
      <c r="E930" s="38" t="s">
        <v>1889</v>
      </c>
    </row>
    <row r="931">
      <c r="A931" s="33" t="s">
        <v>5947</v>
      </c>
      <c r="B931" s="126" t="s">
        <v>2633</v>
      </c>
      <c r="C931" s="126" t="s">
        <v>2535</v>
      </c>
      <c r="D931" s="38" t="s">
        <v>165</v>
      </c>
      <c r="E931" s="38" t="s">
        <v>1889</v>
      </c>
    </row>
    <row r="932">
      <c r="A932" s="33" t="s">
        <v>5949</v>
      </c>
      <c r="B932" s="126" t="s">
        <v>2633</v>
      </c>
      <c r="C932" s="126" t="s">
        <v>2535</v>
      </c>
      <c r="D932" s="38" t="s">
        <v>165</v>
      </c>
      <c r="E932" s="38" t="s">
        <v>1889</v>
      </c>
    </row>
    <row r="933">
      <c r="A933" s="33" t="s">
        <v>5959</v>
      </c>
      <c r="B933" s="126" t="s">
        <v>2617</v>
      </c>
      <c r="C933" s="126" t="s">
        <v>2531</v>
      </c>
      <c r="D933" s="38" t="s">
        <v>165</v>
      </c>
      <c r="E933" s="38" t="s">
        <v>1889</v>
      </c>
    </row>
    <row r="934">
      <c r="A934" s="33" t="s">
        <v>5947</v>
      </c>
      <c r="B934" s="126" t="s">
        <v>2633</v>
      </c>
      <c r="C934" s="126" t="s">
        <v>2589</v>
      </c>
      <c r="D934" s="38" t="s">
        <v>165</v>
      </c>
      <c r="E934" s="38" t="s">
        <v>1889</v>
      </c>
    </row>
    <row r="935">
      <c r="A935" s="33" t="s">
        <v>5960</v>
      </c>
      <c r="B935" s="126" t="s">
        <v>2617</v>
      </c>
      <c r="C935" s="126" t="s">
        <v>2531</v>
      </c>
      <c r="D935" s="38" t="s">
        <v>165</v>
      </c>
      <c r="E935" s="38" t="s">
        <v>1889</v>
      </c>
    </row>
    <row r="936">
      <c r="A936" s="33" t="s">
        <v>5955</v>
      </c>
      <c r="B936" s="126" t="s">
        <v>2633</v>
      </c>
      <c r="C936" s="126" t="s">
        <v>2535</v>
      </c>
      <c r="D936" s="38" t="s">
        <v>165</v>
      </c>
      <c r="E936" s="38" t="s">
        <v>1892</v>
      </c>
    </row>
    <row r="937">
      <c r="A937" s="33" t="s">
        <v>5950</v>
      </c>
      <c r="B937" s="126" t="s">
        <v>2633</v>
      </c>
      <c r="C937" s="126" t="s">
        <v>2535</v>
      </c>
      <c r="D937" s="38" t="s">
        <v>165</v>
      </c>
      <c r="E937" s="38" t="s">
        <v>1892</v>
      </c>
    </row>
    <row r="938">
      <c r="A938" s="33" t="s">
        <v>5956</v>
      </c>
      <c r="B938" s="126" t="s">
        <v>2617</v>
      </c>
      <c r="C938" s="126" t="s">
        <v>2589</v>
      </c>
      <c r="D938" s="38" t="s">
        <v>165</v>
      </c>
      <c r="E938" s="38" t="s">
        <v>1892</v>
      </c>
    </row>
    <row r="939">
      <c r="A939" s="33" t="s">
        <v>5957</v>
      </c>
      <c r="B939" s="126" t="s">
        <v>2617</v>
      </c>
      <c r="C939" s="126" t="s">
        <v>2589</v>
      </c>
      <c r="D939" s="38" t="s">
        <v>165</v>
      </c>
      <c r="E939" s="38" t="s">
        <v>1892</v>
      </c>
    </row>
    <row r="940">
      <c r="A940" s="33" t="s">
        <v>5958</v>
      </c>
      <c r="B940" s="126" t="s">
        <v>2617</v>
      </c>
      <c r="C940" s="126" t="s">
        <v>2589</v>
      </c>
      <c r="D940" s="38" t="s">
        <v>165</v>
      </c>
      <c r="E940" s="38" t="s">
        <v>1892</v>
      </c>
    </row>
    <row r="941">
      <c r="A941" s="33" t="s">
        <v>5949</v>
      </c>
      <c r="B941" s="126" t="s">
        <v>2581</v>
      </c>
      <c r="C941" s="126" t="s">
        <v>2589</v>
      </c>
      <c r="D941" s="38" t="s">
        <v>165</v>
      </c>
      <c r="E941" s="38" t="s">
        <v>1892</v>
      </c>
    </row>
    <row r="942">
      <c r="A942" s="33" t="s">
        <v>5950</v>
      </c>
      <c r="B942" s="126" t="s">
        <v>2617</v>
      </c>
      <c r="C942" s="126" t="s">
        <v>2589</v>
      </c>
      <c r="D942" s="38" t="s">
        <v>165</v>
      </c>
      <c r="E942" s="38" t="s">
        <v>1892</v>
      </c>
    </row>
    <row r="943">
      <c r="A943" s="33" t="s">
        <v>5947</v>
      </c>
      <c r="B943" s="126" t="s">
        <v>2633</v>
      </c>
      <c r="C943" s="126" t="s">
        <v>2535</v>
      </c>
      <c r="D943" s="38" t="s">
        <v>165</v>
      </c>
      <c r="E943" s="38" t="s">
        <v>1892</v>
      </c>
    </row>
    <row r="944">
      <c r="A944" s="33" t="s">
        <v>5949</v>
      </c>
      <c r="B944" s="126" t="s">
        <v>2633</v>
      </c>
      <c r="C944" s="126" t="s">
        <v>2535</v>
      </c>
      <c r="D944" s="38" t="s">
        <v>165</v>
      </c>
      <c r="E944" s="38" t="s">
        <v>1892</v>
      </c>
    </row>
    <row r="945">
      <c r="A945" s="33" t="s">
        <v>5959</v>
      </c>
      <c r="B945" s="126" t="s">
        <v>2617</v>
      </c>
      <c r="C945" s="126" t="s">
        <v>2531</v>
      </c>
      <c r="D945" s="38" t="s">
        <v>165</v>
      </c>
      <c r="E945" s="38" t="s">
        <v>1892</v>
      </c>
    </row>
    <row r="946">
      <c r="A946" s="33" t="s">
        <v>5947</v>
      </c>
      <c r="B946" s="126" t="s">
        <v>2633</v>
      </c>
      <c r="C946" s="126" t="s">
        <v>2589</v>
      </c>
      <c r="D946" s="38" t="s">
        <v>165</v>
      </c>
      <c r="E946" s="38" t="s">
        <v>1892</v>
      </c>
    </row>
    <row r="947">
      <c r="A947" s="33" t="s">
        <v>5960</v>
      </c>
      <c r="B947" s="126" t="s">
        <v>2617</v>
      </c>
      <c r="C947" s="126" t="s">
        <v>2531</v>
      </c>
      <c r="D947" s="38" t="s">
        <v>165</v>
      </c>
      <c r="E947" s="38" t="s">
        <v>1892</v>
      </c>
    </row>
    <row r="948">
      <c r="A948" s="33" t="s">
        <v>5955</v>
      </c>
      <c r="B948" s="126" t="s">
        <v>2633</v>
      </c>
      <c r="C948" s="126" t="s">
        <v>2535</v>
      </c>
      <c r="D948" s="38" t="s">
        <v>165</v>
      </c>
      <c r="E948" s="38" t="s">
        <v>1895</v>
      </c>
    </row>
    <row r="949">
      <c r="A949" s="33" t="s">
        <v>5950</v>
      </c>
      <c r="B949" s="126" t="s">
        <v>2633</v>
      </c>
      <c r="C949" s="126" t="s">
        <v>2535</v>
      </c>
      <c r="D949" s="38" t="s">
        <v>165</v>
      </c>
      <c r="E949" s="38" t="s">
        <v>1895</v>
      </c>
    </row>
    <row r="950">
      <c r="A950" s="33" t="s">
        <v>5956</v>
      </c>
      <c r="B950" s="126" t="s">
        <v>2617</v>
      </c>
      <c r="C950" s="126" t="s">
        <v>2589</v>
      </c>
      <c r="D950" s="38" t="s">
        <v>165</v>
      </c>
      <c r="E950" s="38" t="s">
        <v>1895</v>
      </c>
    </row>
    <row r="951">
      <c r="A951" s="33" t="s">
        <v>5957</v>
      </c>
      <c r="B951" s="126" t="s">
        <v>2617</v>
      </c>
      <c r="C951" s="126" t="s">
        <v>2589</v>
      </c>
      <c r="D951" s="38" t="s">
        <v>165</v>
      </c>
      <c r="E951" s="38" t="s">
        <v>1895</v>
      </c>
    </row>
    <row r="952">
      <c r="A952" s="33" t="s">
        <v>5958</v>
      </c>
      <c r="B952" s="126" t="s">
        <v>2617</v>
      </c>
      <c r="C952" s="126" t="s">
        <v>2589</v>
      </c>
      <c r="D952" s="38" t="s">
        <v>165</v>
      </c>
      <c r="E952" s="38" t="s">
        <v>1895</v>
      </c>
    </row>
    <row r="953">
      <c r="A953" s="33" t="s">
        <v>5949</v>
      </c>
      <c r="B953" s="126" t="s">
        <v>2581</v>
      </c>
      <c r="C953" s="126" t="s">
        <v>2589</v>
      </c>
      <c r="D953" s="38" t="s">
        <v>165</v>
      </c>
      <c r="E953" s="38" t="s">
        <v>1895</v>
      </c>
    </row>
    <row r="954">
      <c r="A954" s="33" t="s">
        <v>5950</v>
      </c>
      <c r="B954" s="126" t="s">
        <v>2617</v>
      </c>
      <c r="C954" s="126" t="s">
        <v>2589</v>
      </c>
      <c r="D954" s="38" t="s">
        <v>165</v>
      </c>
      <c r="E954" s="38" t="s">
        <v>1895</v>
      </c>
    </row>
    <row r="955">
      <c r="A955" s="33" t="s">
        <v>5947</v>
      </c>
      <c r="B955" s="126" t="s">
        <v>2633</v>
      </c>
      <c r="C955" s="126" t="s">
        <v>2535</v>
      </c>
      <c r="D955" s="38" t="s">
        <v>165</v>
      </c>
      <c r="E955" s="38" t="s">
        <v>1895</v>
      </c>
    </row>
    <row r="956">
      <c r="A956" s="33" t="s">
        <v>5949</v>
      </c>
      <c r="B956" s="126" t="s">
        <v>2633</v>
      </c>
      <c r="C956" s="126" t="s">
        <v>2535</v>
      </c>
      <c r="D956" s="38" t="s">
        <v>165</v>
      </c>
      <c r="E956" s="38" t="s">
        <v>1895</v>
      </c>
    </row>
    <row r="957">
      <c r="A957" s="33" t="s">
        <v>5959</v>
      </c>
      <c r="B957" s="126" t="s">
        <v>2617</v>
      </c>
      <c r="C957" s="126" t="s">
        <v>2531</v>
      </c>
      <c r="D957" s="38" t="s">
        <v>165</v>
      </c>
      <c r="E957" s="38" t="s">
        <v>1895</v>
      </c>
    </row>
    <row r="958">
      <c r="A958" s="33" t="s">
        <v>5947</v>
      </c>
      <c r="B958" s="126" t="s">
        <v>2633</v>
      </c>
      <c r="C958" s="126" t="s">
        <v>2589</v>
      </c>
      <c r="D958" s="38" t="s">
        <v>165</v>
      </c>
      <c r="E958" s="38" t="s">
        <v>1895</v>
      </c>
    </row>
    <row r="959">
      <c r="A959" s="33" t="s">
        <v>5960</v>
      </c>
      <c r="B959" s="126" t="s">
        <v>2617</v>
      </c>
      <c r="C959" s="126" t="s">
        <v>2531</v>
      </c>
      <c r="D959" s="38" t="s">
        <v>165</v>
      </c>
      <c r="E959" s="38" t="s">
        <v>1895</v>
      </c>
    </row>
    <row r="960">
      <c r="A960" s="33" t="s">
        <v>5908</v>
      </c>
      <c r="B960" s="126" t="s">
        <v>2630</v>
      </c>
      <c r="C960" s="126" t="s">
        <v>2589</v>
      </c>
      <c r="D960" s="38" t="s">
        <v>5909</v>
      </c>
      <c r="E960" s="38" t="s">
        <v>1897</v>
      </c>
    </row>
    <row r="961">
      <c r="A961" s="33" t="s">
        <v>5908</v>
      </c>
      <c r="B961" s="126" t="s">
        <v>2589</v>
      </c>
      <c r="C961" s="126" t="s">
        <v>2658</v>
      </c>
      <c r="D961" s="38" t="s">
        <v>5909</v>
      </c>
      <c r="E961" s="38" t="s">
        <v>1897</v>
      </c>
    </row>
    <row r="962">
      <c r="A962" s="33" t="s">
        <v>5910</v>
      </c>
      <c r="B962" s="126" t="s">
        <v>2551</v>
      </c>
      <c r="C962" s="126" t="s">
        <v>2646</v>
      </c>
      <c r="D962" s="38" t="s">
        <v>5911</v>
      </c>
      <c r="E962" s="38" t="s">
        <v>1897</v>
      </c>
    </row>
    <row r="963">
      <c r="A963" s="33" t="s">
        <v>5912</v>
      </c>
      <c r="B963" s="126" t="s">
        <v>2531</v>
      </c>
      <c r="C963" s="126" t="s">
        <v>2469</v>
      </c>
      <c r="D963" s="38" t="s">
        <v>5911</v>
      </c>
      <c r="E963" s="38" t="s">
        <v>1897</v>
      </c>
    </row>
    <row r="964">
      <c r="A964" s="33" t="s">
        <v>5913</v>
      </c>
      <c r="B964" s="126" t="s">
        <v>2589</v>
      </c>
      <c r="C964" s="126" t="s">
        <v>2584</v>
      </c>
      <c r="D964" s="38" t="s">
        <v>5911</v>
      </c>
      <c r="E964" s="38" t="s">
        <v>1897</v>
      </c>
    </row>
    <row r="965">
      <c r="A965" s="33" t="s">
        <v>5972</v>
      </c>
      <c r="B965" s="126" t="s">
        <v>2633</v>
      </c>
      <c r="C965" s="126" t="s">
        <v>2617</v>
      </c>
      <c r="D965" s="38" t="s">
        <v>5927</v>
      </c>
      <c r="E965" s="38" t="s">
        <v>1897</v>
      </c>
    </row>
    <row r="966">
      <c r="A966" s="33" t="s">
        <v>5928</v>
      </c>
      <c r="B966" s="126" t="s">
        <v>2633</v>
      </c>
      <c r="C966" s="126" t="s">
        <v>2617</v>
      </c>
      <c r="D966" s="38" t="s">
        <v>5927</v>
      </c>
      <c r="E966" s="38" t="s">
        <v>1897</v>
      </c>
    </row>
    <row r="967">
      <c r="A967" s="33" t="s">
        <v>5928</v>
      </c>
      <c r="B967" s="126" t="s">
        <v>2581</v>
      </c>
      <c r="C967" s="126" t="s">
        <v>2658</v>
      </c>
      <c r="D967" s="38" t="s">
        <v>5927</v>
      </c>
      <c r="E967" s="38" t="s">
        <v>1897</v>
      </c>
    </row>
    <row r="968">
      <c r="A968" s="33" t="s">
        <v>5928</v>
      </c>
      <c r="B968" s="126" t="s">
        <v>2633</v>
      </c>
      <c r="C968" s="126" t="s">
        <v>2535</v>
      </c>
      <c r="D968" s="38" t="s">
        <v>5927</v>
      </c>
      <c r="E968" s="38" t="s">
        <v>1897</v>
      </c>
    </row>
    <row r="969">
      <c r="A969" s="33" t="s">
        <v>6050</v>
      </c>
      <c r="B969" s="126" t="s">
        <v>2699</v>
      </c>
      <c r="C969" s="126" t="s">
        <v>2543</v>
      </c>
      <c r="D969" s="38" t="s">
        <v>5927</v>
      </c>
      <c r="E969" s="38" t="s">
        <v>1897</v>
      </c>
    </row>
    <row r="970">
      <c r="A970" s="33" t="s">
        <v>6050</v>
      </c>
      <c r="B970" s="126" t="s">
        <v>2699</v>
      </c>
      <c r="C970" s="126" t="s">
        <v>2543</v>
      </c>
      <c r="D970" s="38" t="s">
        <v>5927</v>
      </c>
      <c r="E970" s="38" t="s">
        <v>1897</v>
      </c>
    </row>
    <row r="971">
      <c r="A971" s="33" t="s">
        <v>6050</v>
      </c>
      <c r="B971" s="126" t="s">
        <v>2633</v>
      </c>
      <c r="C971" s="126" t="s">
        <v>2543</v>
      </c>
      <c r="D971" s="38" t="s">
        <v>5927</v>
      </c>
      <c r="E971" s="38" t="s">
        <v>1897</v>
      </c>
    </row>
    <row r="972">
      <c r="A972" s="33" t="s">
        <v>6050</v>
      </c>
      <c r="B972" s="126" t="s">
        <v>2633</v>
      </c>
      <c r="C972" s="126" t="s">
        <v>2543</v>
      </c>
      <c r="D972" s="38" t="s">
        <v>5927</v>
      </c>
      <c r="E972" s="38" t="s">
        <v>1897</v>
      </c>
    </row>
    <row r="973">
      <c r="A973" s="33" t="s">
        <v>5972</v>
      </c>
      <c r="B973" s="126" t="s">
        <v>2633</v>
      </c>
      <c r="C973" s="126" t="s">
        <v>2617</v>
      </c>
      <c r="D973" s="38" t="s">
        <v>5931</v>
      </c>
      <c r="E973" s="38" t="s">
        <v>1897</v>
      </c>
    </row>
    <row r="974">
      <c r="A974" s="33" t="s">
        <v>5928</v>
      </c>
      <c r="B974" s="126" t="s">
        <v>2633</v>
      </c>
      <c r="C974" s="126" t="s">
        <v>2617</v>
      </c>
      <c r="D974" s="38" t="s">
        <v>5931</v>
      </c>
      <c r="E974" s="38" t="s">
        <v>1897</v>
      </c>
    </row>
    <row r="975">
      <c r="A975" s="33" t="s">
        <v>5928</v>
      </c>
      <c r="B975" s="126" t="s">
        <v>2581</v>
      </c>
      <c r="C975" s="126" t="s">
        <v>2658</v>
      </c>
      <c r="D975" s="38" t="s">
        <v>5931</v>
      </c>
      <c r="E975" s="38" t="s">
        <v>1897</v>
      </c>
    </row>
    <row r="976">
      <c r="A976" s="33" t="s">
        <v>5928</v>
      </c>
      <c r="B976" s="126" t="s">
        <v>2633</v>
      </c>
      <c r="C976" s="126" t="s">
        <v>2535</v>
      </c>
      <c r="D976" s="38" t="s">
        <v>5931</v>
      </c>
      <c r="E976" s="38" t="s">
        <v>1897</v>
      </c>
    </row>
    <row r="977">
      <c r="A977" s="33" t="s">
        <v>6050</v>
      </c>
      <c r="B977" s="126" t="s">
        <v>2699</v>
      </c>
      <c r="C977" s="126" t="s">
        <v>2543</v>
      </c>
      <c r="D977" s="38" t="s">
        <v>5931</v>
      </c>
      <c r="E977" s="38" t="s">
        <v>1897</v>
      </c>
    </row>
    <row r="978">
      <c r="A978" s="33" t="s">
        <v>6050</v>
      </c>
      <c r="B978" s="126" t="s">
        <v>2699</v>
      </c>
      <c r="C978" s="126" t="s">
        <v>2543</v>
      </c>
      <c r="D978" s="38" t="s">
        <v>5931</v>
      </c>
      <c r="E978" s="38" t="s">
        <v>1897</v>
      </c>
    </row>
    <row r="979">
      <c r="A979" s="33" t="s">
        <v>6050</v>
      </c>
      <c r="B979" s="126" t="s">
        <v>2633</v>
      </c>
      <c r="C979" s="126" t="s">
        <v>2543</v>
      </c>
      <c r="D979" s="38" t="s">
        <v>5931</v>
      </c>
      <c r="E979" s="38" t="s">
        <v>1897</v>
      </c>
    </row>
    <row r="980">
      <c r="A980" s="33" t="s">
        <v>6050</v>
      </c>
      <c r="B980" s="126" t="s">
        <v>2633</v>
      </c>
      <c r="C980" s="126" t="s">
        <v>2543</v>
      </c>
      <c r="D980" s="38" t="s">
        <v>5931</v>
      </c>
      <c r="E980" s="38" t="s">
        <v>1897</v>
      </c>
    </row>
    <row r="981">
      <c r="A981" s="33" t="s">
        <v>6051</v>
      </c>
      <c r="B981" s="126" t="s">
        <v>2581</v>
      </c>
      <c r="C981" s="126" t="s">
        <v>2589</v>
      </c>
      <c r="D981" s="38" t="s">
        <v>5936</v>
      </c>
      <c r="E981" s="38" t="s">
        <v>1897</v>
      </c>
    </row>
    <row r="982">
      <c r="A982" s="33" t="s">
        <v>6052</v>
      </c>
      <c r="B982" s="126" t="s">
        <v>2633</v>
      </c>
      <c r="C982" s="126" t="s">
        <v>2535</v>
      </c>
      <c r="D982" s="38" t="s">
        <v>5936</v>
      </c>
      <c r="E982" s="38" t="s">
        <v>1897</v>
      </c>
    </row>
    <row r="983">
      <c r="A983" s="33" t="s">
        <v>6053</v>
      </c>
      <c r="B983" s="126" t="s">
        <v>2633</v>
      </c>
      <c r="C983" s="126" t="s">
        <v>2535</v>
      </c>
      <c r="D983" s="38" t="s">
        <v>5936</v>
      </c>
      <c r="E983" s="38" t="s">
        <v>1897</v>
      </c>
    </row>
    <row r="984">
      <c r="A984" s="33" t="s">
        <v>6054</v>
      </c>
      <c r="B984" s="126" t="s">
        <v>2581</v>
      </c>
      <c r="C984" s="126" t="s">
        <v>2589</v>
      </c>
      <c r="D984" s="38" t="s">
        <v>5936</v>
      </c>
      <c r="E984" s="38" t="s">
        <v>1897</v>
      </c>
    </row>
    <row r="985">
      <c r="A985" s="33" t="s">
        <v>6006</v>
      </c>
      <c r="B985" s="126" t="s">
        <v>2543</v>
      </c>
      <c r="C985" s="126" t="s">
        <v>2535</v>
      </c>
      <c r="D985" s="38" t="s">
        <v>5936</v>
      </c>
      <c r="E985" s="38" t="s">
        <v>1897</v>
      </c>
    </row>
    <row r="986">
      <c r="A986" s="33" t="s">
        <v>6055</v>
      </c>
      <c r="B986" s="126" t="s">
        <v>2633</v>
      </c>
      <c r="C986" s="126" t="s">
        <v>2543</v>
      </c>
      <c r="D986" s="38" t="s">
        <v>5936</v>
      </c>
      <c r="E986" s="38" t="s">
        <v>1897</v>
      </c>
    </row>
    <row r="987">
      <c r="A987" s="33" t="s">
        <v>6052</v>
      </c>
      <c r="B987" s="126" t="s">
        <v>2617</v>
      </c>
      <c r="C987" s="126" t="s">
        <v>2658</v>
      </c>
      <c r="D987" s="38" t="s">
        <v>5936</v>
      </c>
      <c r="E987" s="38" t="s">
        <v>1897</v>
      </c>
    </row>
    <row r="988">
      <c r="A988" s="33" t="s">
        <v>6056</v>
      </c>
      <c r="B988" s="126" t="s">
        <v>2543</v>
      </c>
      <c r="C988" s="126" t="s">
        <v>2589</v>
      </c>
      <c r="D988" s="38" t="s">
        <v>5936</v>
      </c>
      <c r="E988" s="38" t="s">
        <v>1897</v>
      </c>
    </row>
    <row r="989">
      <c r="A989" s="33" t="s">
        <v>6057</v>
      </c>
      <c r="B989" s="126" t="s">
        <v>2633</v>
      </c>
      <c r="C989" s="126" t="s">
        <v>2543</v>
      </c>
      <c r="D989" s="38" t="s">
        <v>5936</v>
      </c>
      <c r="E989" s="38" t="s">
        <v>1897</v>
      </c>
    </row>
    <row r="990">
      <c r="A990" s="33" t="s">
        <v>6055</v>
      </c>
      <c r="B990" s="126" t="s">
        <v>2633</v>
      </c>
      <c r="C990" s="126" t="s">
        <v>2617</v>
      </c>
      <c r="D990" s="38" t="s">
        <v>5936</v>
      </c>
      <c r="E990" s="38" t="s">
        <v>1897</v>
      </c>
    </row>
    <row r="991">
      <c r="A991" s="33" t="s">
        <v>6055</v>
      </c>
      <c r="B991" s="126" t="s">
        <v>2581</v>
      </c>
      <c r="C991" s="126" t="s">
        <v>2543</v>
      </c>
      <c r="D991" s="38" t="s">
        <v>5936</v>
      </c>
      <c r="E991" s="38" t="s">
        <v>1897</v>
      </c>
    </row>
    <row r="992">
      <c r="A992" s="33" t="s">
        <v>6055</v>
      </c>
      <c r="B992" s="126" t="s">
        <v>2633</v>
      </c>
      <c r="C992" s="126" t="s">
        <v>2543</v>
      </c>
      <c r="D992" s="38" t="s">
        <v>5936</v>
      </c>
      <c r="E992" s="38" t="s">
        <v>1897</v>
      </c>
    </row>
    <row r="993">
      <c r="A993" s="33" t="s">
        <v>6051</v>
      </c>
      <c r="B993" s="126" t="s">
        <v>2581</v>
      </c>
      <c r="C993" s="126" t="s">
        <v>2589</v>
      </c>
      <c r="D993" s="38" t="s">
        <v>5943</v>
      </c>
      <c r="E993" s="38" t="s">
        <v>1897</v>
      </c>
    </row>
    <row r="994">
      <c r="A994" s="33" t="s">
        <v>6052</v>
      </c>
      <c r="B994" s="126" t="s">
        <v>2633</v>
      </c>
      <c r="C994" s="126" t="s">
        <v>2535</v>
      </c>
      <c r="D994" s="38" t="s">
        <v>5943</v>
      </c>
      <c r="E994" s="38" t="s">
        <v>1897</v>
      </c>
    </row>
    <row r="995">
      <c r="A995" s="33" t="s">
        <v>6053</v>
      </c>
      <c r="B995" s="126" t="s">
        <v>2633</v>
      </c>
      <c r="C995" s="126" t="s">
        <v>2535</v>
      </c>
      <c r="D995" s="38" t="s">
        <v>5943</v>
      </c>
      <c r="E995" s="38" t="s">
        <v>1897</v>
      </c>
    </row>
    <row r="996">
      <c r="A996" s="33" t="s">
        <v>6054</v>
      </c>
      <c r="B996" s="126" t="s">
        <v>2581</v>
      </c>
      <c r="C996" s="126" t="s">
        <v>2589</v>
      </c>
      <c r="D996" s="38" t="s">
        <v>5943</v>
      </c>
      <c r="E996" s="38" t="s">
        <v>1897</v>
      </c>
    </row>
    <row r="997">
      <c r="A997" s="33" t="s">
        <v>6006</v>
      </c>
      <c r="B997" s="126" t="s">
        <v>2543</v>
      </c>
      <c r="C997" s="126" t="s">
        <v>2535</v>
      </c>
      <c r="D997" s="38" t="s">
        <v>5943</v>
      </c>
      <c r="E997" s="38" t="s">
        <v>1897</v>
      </c>
    </row>
    <row r="998">
      <c r="A998" s="33" t="s">
        <v>6006</v>
      </c>
      <c r="B998" s="126" t="s">
        <v>2543</v>
      </c>
      <c r="C998" s="126" t="s">
        <v>2589</v>
      </c>
      <c r="D998" s="38" t="s">
        <v>5943</v>
      </c>
      <c r="E998" s="38" t="s">
        <v>1897</v>
      </c>
    </row>
    <row r="999">
      <c r="A999" s="33" t="s">
        <v>6052</v>
      </c>
      <c r="B999" s="126" t="s">
        <v>2617</v>
      </c>
      <c r="C999" s="126" t="s">
        <v>2658</v>
      </c>
      <c r="D999" s="38" t="s">
        <v>5943</v>
      </c>
      <c r="E999" s="38" t="s">
        <v>1897</v>
      </c>
    </row>
    <row r="1000">
      <c r="A1000" s="33" t="s">
        <v>6056</v>
      </c>
      <c r="B1000" s="126" t="s">
        <v>2543</v>
      </c>
      <c r="C1000" s="126" t="s">
        <v>2589</v>
      </c>
      <c r="D1000" s="38" t="s">
        <v>5943</v>
      </c>
      <c r="E1000" s="38" t="s">
        <v>1897</v>
      </c>
    </row>
    <row r="1001">
      <c r="A1001" s="33" t="s">
        <v>6057</v>
      </c>
      <c r="B1001" s="126" t="s">
        <v>2633</v>
      </c>
      <c r="C1001" s="126" t="s">
        <v>2543</v>
      </c>
      <c r="D1001" s="38" t="s">
        <v>5943</v>
      </c>
      <c r="E1001" s="38" t="s">
        <v>1897</v>
      </c>
    </row>
    <row r="1002">
      <c r="A1002" s="33" t="s">
        <v>6058</v>
      </c>
      <c r="B1002" s="126" t="s">
        <v>2633</v>
      </c>
      <c r="C1002" s="126" t="s">
        <v>2617</v>
      </c>
      <c r="D1002" s="38" t="s">
        <v>5943</v>
      </c>
      <c r="E1002" s="38" t="s">
        <v>1897</v>
      </c>
    </row>
    <row r="1003">
      <c r="A1003" s="33" t="s">
        <v>6058</v>
      </c>
      <c r="B1003" s="126" t="s">
        <v>2581</v>
      </c>
      <c r="C1003" s="126" t="s">
        <v>2535</v>
      </c>
      <c r="D1003" s="38" t="s">
        <v>5943</v>
      </c>
      <c r="E1003" s="38" t="s">
        <v>1897</v>
      </c>
    </row>
    <row r="1004">
      <c r="A1004" s="33" t="s">
        <v>6058</v>
      </c>
      <c r="B1004" s="126" t="s">
        <v>2543</v>
      </c>
      <c r="C1004" s="126" t="s">
        <v>2589</v>
      </c>
      <c r="D1004" s="38" t="s">
        <v>5943</v>
      </c>
      <c r="E1004" s="38" t="s">
        <v>1897</v>
      </c>
    </row>
    <row r="1005">
      <c r="A1005" s="33" t="s">
        <v>6051</v>
      </c>
      <c r="B1005" s="126" t="s">
        <v>2581</v>
      </c>
      <c r="C1005" s="126" t="s">
        <v>2589</v>
      </c>
      <c r="D1005" s="38" t="s">
        <v>5944</v>
      </c>
      <c r="E1005" s="38" t="s">
        <v>1897</v>
      </c>
    </row>
    <row r="1006">
      <c r="A1006" s="33" t="s">
        <v>6006</v>
      </c>
      <c r="B1006" s="126" t="s">
        <v>2633</v>
      </c>
      <c r="C1006" s="126" t="s">
        <v>2535</v>
      </c>
      <c r="D1006" s="38" t="s">
        <v>5944</v>
      </c>
      <c r="E1006" s="38" t="s">
        <v>1897</v>
      </c>
    </row>
    <row r="1007">
      <c r="A1007" s="33" t="s">
        <v>6052</v>
      </c>
      <c r="B1007" s="126" t="s">
        <v>2633</v>
      </c>
      <c r="C1007" s="126" t="s">
        <v>2535</v>
      </c>
      <c r="D1007" s="38" t="s">
        <v>5944</v>
      </c>
      <c r="E1007" s="38" t="s">
        <v>1897</v>
      </c>
    </row>
    <row r="1008">
      <c r="A1008" s="33" t="s">
        <v>6044</v>
      </c>
      <c r="B1008" s="126" t="s">
        <v>2581</v>
      </c>
      <c r="C1008" s="126" t="s">
        <v>2589</v>
      </c>
      <c r="D1008" s="38" t="s">
        <v>5944</v>
      </c>
      <c r="E1008" s="38" t="s">
        <v>1897</v>
      </c>
    </row>
    <row r="1009">
      <c r="A1009" s="33" t="s">
        <v>6059</v>
      </c>
      <c r="B1009" s="126" t="s">
        <v>2543</v>
      </c>
      <c r="C1009" s="126" t="s">
        <v>2535</v>
      </c>
      <c r="D1009" s="38" t="s">
        <v>5944</v>
      </c>
      <c r="E1009" s="38" t="s">
        <v>1897</v>
      </c>
    </row>
    <row r="1010">
      <c r="A1010" s="33" t="s">
        <v>6057</v>
      </c>
      <c r="B1010" s="126" t="s">
        <v>2543</v>
      </c>
      <c r="C1010" s="126" t="s">
        <v>2589</v>
      </c>
      <c r="D1010" s="38" t="s">
        <v>5944</v>
      </c>
      <c r="E1010" s="38" t="s">
        <v>1897</v>
      </c>
    </row>
    <row r="1011">
      <c r="A1011" s="33" t="s">
        <v>6052</v>
      </c>
      <c r="B1011" s="126" t="s">
        <v>2617</v>
      </c>
      <c r="C1011" s="126" t="s">
        <v>2658</v>
      </c>
      <c r="D1011" s="38" t="s">
        <v>5944</v>
      </c>
      <c r="E1011" s="38" t="s">
        <v>1897</v>
      </c>
    </row>
    <row r="1012">
      <c r="A1012" s="33" t="s">
        <v>6056</v>
      </c>
      <c r="B1012" s="126" t="s">
        <v>2543</v>
      </c>
      <c r="C1012" s="126" t="s">
        <v>2589</v>
      </c>
      <c r="D1012" s="38" t="s">
        <v>5944</v>
      </c>
      <c r="E1012" s="38" t="s">
        <v>1897</v>
      </c>
    </row>
    <row r="1013">
      <c r="A1013" s="33" t="s">
        <v>6001</v>
      </c>
      <c r="B1013" s="126" t="s">
        <v>2633</v>
      </c>
      <c r="C1013" s="126" t="s">
        <v>2543</v>
      </c>
      <c r="D1013" s="38" t="s">
        <v>5944</v>
      </c>
      <c r="E1013" s="38" t="s">
        <v>1897</v>
      </c>
    </row>
    <row r="1014">
      <c r="A1014" s="33" t="s">
        <v>6060</v>
      </c>
      <c r="B1014" s="126" t="s">
        <v>2543</v>
      </c>
      <c r="C1014" s="126" t="s">
        <v>2589</v>
      </c>
      <c r="D1014" s="38" t="s">
        <v>5944</v>
      </c>
      <c r="E1014" s="38" t="s">
        <v>1897</v>
      </c>
    </row>
    <row r="1015">
      <c r="A1015" s="33" t="s">
        <v>6061</v>
      </c>
      <c r="B1015" s="126" t="s">
        <v>2543</v>
      </c>
      <c r="C1015" s="126" t="s">
        <v>2589</v>
      </c>
      <c r="D1015" s="38" t="s">
        <v>5944</v>
      </c>
      <c r="E1015" s="38" t="s">
        <v>1897</v>
      </c>
    </row>
    <row r="1016">
      <c r="A1016" s="33" t="s">
        <v>6009</v>
      </c>
      <c r="B1016" s="126" t="s">
        <v>2633</v>
      </c>
      <c r="C1016" s="126" t="s">
        <v>2543</v>
      </c>
      <c r="D1016" s="38" t="s">
        <v>5944</v>
      </c>
      <c r="E1016" s="38" t="s">
        <v>1897</v>
      </c>
    </row>
    <row r="1017">
      <c r="A1017" s="33" t="s">
        <v>5914</v>
      </c>
      <c r="B1017" s="126" t="s">
        <v>2543</v>
      </c>
      <c r="C1017" s="126" t="s">
        <v>2658</v>
      </c>
      <c r="D1017" s="38" t="s">
        <v>5915</v>
      </c>
      <c r="E1017" s="38" t="s">
        <v>1899</v>
      </c>
    </row>
    <row r="1018">
      <c r="A1018" s="33" t="s">
        <v>6062</v>
      </c>
      <c r="B1018" s="126" t="s">
        <v>2617</v>
      </c>
      <c r="C1018" s="126" t="s">
        <v>2531</v>
      </c>
      <c r="D1018" s="38" t="s">
        <v>5915</v>
      </c>
      <c r="E1018" s="38" t="s">
        <v>1899</v>
      </c>
    </row>
    <row r="1019">
      <c r="A1019" s="33" t="s">
        <v>5947</v>
      </c>
      <c r="B1019" s="126" t="s">
        <v>2543</v>
      </c>
      <c r="C1019" s="126" t="s">
        <v>2531</v>
      </c>
      <c r="D1019" s="38" t="s">
        <v>5915</v>
      </c>
      <c r="E1019" s="38" t="s">
        <v>1899</v>
      </c>
    </row>
    <row r="1020">
      <c r="A1020" s="33" t="s">
        <v>6062</v>
      </c>
      <c r="B1020" s="126" t="s">
        <v>2589</v>
      </c>
      <c r="C1020" s="126" t="s">
        <v>2579</v>
      </c>
      <c r="D1020" s="38" t="s">
        <v>5915</v>
      </c>
      <c r="E1020" s="38" t="s">
        <v>1899</v>
      </c>
    </row>
    <row r="1021">
      <c r="A1021" s="33" t="s">
        <v>6062</v>
      </c>
      <c r="B1021" s="126" t="s">
        <v>2551</v>
      </c>
      <c r="C1021" s="33"/>
      <c r="D1021" s="38" t="s">
        <v>5915</v>
      </c>
      <c r="E1021" s="38" t="s">
        <v>1899</v>
      </c>
    </row>
    <row r="1022">
      <c r="A1022" s="33" t="s">
        <v>5928</v>
      </c>
      <c r="B1022" s="126" t="s">
        <v>2658</v>
      </c>
      <c r="C1022" s="126" t="s">
        <v>2702</v>
      </c>
      <c r="D1022" s="38" t="s">
        <v>5927</v>
      </c>
      <c r="E1022" s="38" t="s">
        <v>1899</v>
      </c>
    </row>
    <row r="1023">
      <c r="A1023" s="33" t="s">
        <v>5928</v>
      </c>
      <c r="B1023" s="126" t="s">
        <v>2658</v>
      </c>
      <c r="C1023" s="126" t="s">
        <v>2579</v>
      </c>
      <c r="D1023" s="38" t="s">
        <v>5927</v>
      </c>
      <c r="E1023" s="38" t="s">
        <v>1899</v>
      </c>
    </row>
    <row r="1024">
      <c r="A1024" s="33" t="s">
        <v>5928</v>
      </c>
      <c r="B1024" s="126" t="s">
        <v>2531</v>
      </c>
      <c r="C1024" s="126" t="s">
        <v>2579</v>
      </c>
      <c r="D1024" s="38" t="s">
        <v>5927</v>
      </c>
      <c r="E1024" s="38" t="s">
        <v>1899</v>
      </c>
    </row>
    <row r="1025">
      <c r="A1025" s="33" t="s">
        <v>6038</v>
      </c>
      <c r="B1025" s="126" t="s">
        <v>2551</v>
      </c>
      <c r="C1025" s="126" t="s">
        <v>2680</v>
      </c>
      <c r="D1025" s="38" t="s">
        <v>5927</v>
      </c>
      <c r="E1025" s="38" t="s">
        <v>1899</v>
      </c>
    </row>
    <row r="1026">
      <c r="A1026" s="33" t="s">
        <v>6038</v>
      </c>
      <c r="B1026" s="126" t="s">
        <v>2469</v>
      </c>
      <c r="C1026" s="126" t="s">
        <v>2646</v>
      </c>
      <c r="D1026" s="38" t="s">
        <v>5927</v>
      </c>
      <c r="E1026" s="38" t="s">
        <v>1899</v>
      </c>
    </row>
    <row r="1027">
      <c r="A1027" s="33" t="s">
        <v>6063</v>
      </c>
      <c r="B1027" s="126" t="s">
        <v>2633</v>
      </c>
      <c r="C1027" s="126" t="s">
        <v>2589</v>
      </c>
      <c r="D1027" s="38" t="s">
        <v>5927</v>
      </c>
      <c r="E1027" s="38" t="s">
        <v>1899</v>
      </c>
    </row>
    <row r="1028">
      <c r="A1028" s="33" t="s">
        <v>6063</v>
      </c>
      <c r="B1028" s="126" t="s">
        <v>2543</v>
      </c>
      <c r="C1028" s="126" t="s">
        <v>2531</v>
      </c>
      <c r="D1028" s="38" t="s">
        <v>5927</v>
      </c>
      <c r="E1028" s="38" t="s">
        <v>1899</v>
      </c>
    </row>
    <row r="1029">
      <c r="A1029" s="33" t="s">
        <v>6063</v>
      </c>
      <c r="B1029" s="126" t="s">
        <v>2589</v>
      </c>
      <c r="C1029" s="126" t="s">
        <v>2579</v>
      </c>
      <c r="D1029" s="38" t="s">
        <v>5927</v>
      </c>
      <c r="E1029" s="38" t="s">
        <v>1899</v>
      </c>
    </row>
    <row r="1030">
      <c r="A1030" s="33" t="s">
        <v>5928</v>
      </c>
      <c r="B1030" s="126" t="s">
        <v>2658</v>
      </c>
      <c r="C1030" s="126" t="s">
        <v>2702</v>
      </c>
      <c r="D1030" s="38" t="s">
        <v>5931</v>
      </c>
      <c r="E1030" s="38" t="s">
        <v>1899</v>
      </c>
    </row>
    <row r="1031">
      <c r="A1031" s="33" t="s">
        <v>5928</v>
      </c>
      <c r="B1031" s="126" t="s">
        <v>2658</v>
      </c>
      <c r="C1031" s="126" t="s">
        <v>2579</v>
      </c>
      <c r="D1031" s="38" t="s">
        <v>5931</v>
      </c>
      <c r="E1031" s="38" t="s">
        <v>1899</v>
      </c>
    </row>
    <row r="1032">
      <c r="A1032" s="33" t="s">
        <v>5928</v>
      </c>
      <c r="B1032" s="126" t="s">
        <v>2531</v>
      </c>
      <c r="C1032" s="126" t="s">
        <v>2579</v>
      </c>
      <c r="D1032" s="38" t="s">
        <v>5931</v>
      </c>
      <c r="E1032" s="38" t="s">
        <v>1899</v>
      </c>
    </row>
    <row r="1033">
      <c r="A1033" s="33" t="s">
        <v>6038</v>
      </c>
      <c r="B1033" s="126" t="s">
        <v>2551</v>
      </c>
      <c r="C1033" s="126" t="s">
        <v>2680</v>
      </c>
      <c r="D1033" s="38" t="s">
        <v>5931</v>
      </c>
      <c r="E1033" s="38" t="s">
        <v>1899</v>
      </c>
    </row>
    <row r="1034">
      <c r="A1034" s="33" t="s">
        <v>6038</v>
      </c>
      <c r="B1034" s="126" t="s">
        <v>2469</v>
      </c>
      <c r="C1034" s="126" t="s">
        <v>2646</v>
      </c>
      <c r="D1034" s="38" t="s">
        <v>5931</v>
      </c>
      <c r="E1034" s="38" t="s">
        <v>1899</v>
      </c>
    </row>
    <row r="1035">
      <c r="A1035" s="33" t="s">
        <v>6063</v>
      </c>
      <c r="B1035" s="126" t="s">
        <v>2633</v>
      </c>
      <c r="C1035" s="126" t="s">
        <v>2589</v>
      </c>
      <c r="D1035" s="38" t="s">
        <v>5931</v>
      </c>
      <c r="E1035" s="38" t="s">
        <v>1899</v>
      </c>
    </row>
    <row r="1036">
      <c r="A1036" s="33" t="s">
        <v>6063</v>
      </c>
      <c r="B1036" s="126" t="s">
        <v>2543</v>
      </c>
      <c r="C1036" s="126" t="s">
        <v>2531</v>
      </c>
      <c r="D1036" s="38" t="s">
        <v>5931</v>
      </c>
      <c r="E1036" s="38" t="s">
        <v>1899</v>
      </c>
    </row>
    <row r="1037">
      <c r="A1037" s="33" t="s">
        <v>6063</v>
      </c>
      <c r="B1037" s="126" t="s">
        <v>2589</v>
      </c>
      <c r="C1037" s="126" t="s">
        <v>2579</v>
      </c>
      <c r="D1037" s="38" t="s">
        <v>5931</v>
      </c>
      <c r="E1037" s="38" t="s">
        <v>1899</v>
      </c>
    </row>
    <row r="1038">
      <c r="A1038" s="33" t="s">
        <v>5979</v>
      </c>
      <c r="B1038" s="126" t="s">
        <v>2581</v>
      </c>
      <c r="C1038" s="126" t="s">
        <v>2658</v>
      </c>
      <c r="D1038" s="38" t="s">
        <v>5936</v>
      </c>
      <c r="E1038" s="38" t="s">
        <v>1899</v>
      </c>
    </row>
    <row r="1039">
      <c r="A1039" s="33" t="s">
        <v>6014</v>
      </c>
      <c r="B1039" s="126" t="s">
        <v>2581</v>
      </c>
      <c r="C1039" s="126" t="s">
        <v>2658</v>
      </c>
      <c r="D1039" s="38" t="s">
        <v>5936</v>
      </c>
      <c r="E1039" s="38" t="s">
        <v>1899</v>
      </c>
    </row>
    <row r="1040">
      <c r="A1040" s="33" t="s">
        <v>6044</v>
      </c>
      <c r="B1040" s="126" t="s">
        <v>2581</v>
      </c>
      <c r="C1040" s="126" t="s">
        <v>2658</v>
      </c>
      <c r="D1040" s="38" t="s">
        <v>5936</v>
      </c>
      <c r="E1040" s="38" t="s">
        <v>1899</v>
      </c>
    </row>
    <row r="1041">
      <c r="A1041" s="33" t="s">
        <v>6044</v>
      </c>
      <c r="B1041" s="126" t="s">
        <v>2581</v>
      </c>
      <c r="C1041" s="126" t="s">
        <v>2658</v>
      </c>
      <c r="D1041" s="38" t="s">
        <v>5936</v>
      </c>
      <c r="E1041" s="38" t="s">
        <v>1899</v>
      </c>
    </row>
    <row r="1042">
      <c r="A1042" s="33" t="s">
        <v>5942</v>
      </c>
      <c r="B1042" s="126" t="s">
        <v>2581</v>
      </c>
      <c r="C1042" s="126" t="s">
        <v>2658</v>
      </c>
      <c r="D1042" s="38" t="s">
        <v>5936</v>
      </c>
      <c r="E1042" s="38" t="s">
        <v>1899</v>
      </c>
    </row>
    <row r="1043">
      <c r="A1043" s="33" t="s">
        <v>6044</v>
      </c>
      <c r="B1043" s="126" t="s">
        <v>2581</v>
      </c>
      <c r="C1043" s="126" t="s">
        <v>2658</v>
      </c>
      <c r="D1043" s="38" t="s">
        <v>5936</v>
      </c>
      <c r="E1043" s="38" t="s">
        <v>1899</v>
      </c>
    </row>
    <row r="1044">
      <c r="A1044" s="33" t="s">
        <v>6014</v>
      </c>
      <c r="B1044" s="126" t="s">
        <v>2658</v>
      </c>
      <c r="C1044" s="126" t="s">
        <v>2702</v>
      </c>
      <c r="D1044" s="38" t="s">
        <v>5936</v>
      </c>
      <c r="E1044" s="38" t="s">
        <v>1899</v>
      </c>
    </row>
    <row r="1045">
      <c r="A1045" s="33" t="s">
        <v>6064</v>
      </c>
      <c r="B1045" s="126" t="s">
        <v>2633</v>
      </c>
      <c r="C1045" s="126" t="s">
        <v>2589</v>
      </c>
      <c r="D1045" s="38" t="s">
        <v>5936</v>
      </c>
      <c r="E1045" s="38" t="s">
        <v>1899</v>
      </c>
    </row>
    <row r="1046">
      <c r="A1046" s="33" t="s">
        <v>6064</v>
      </c>
      <c r="B1046" s="126" t="s">
        <v>2589</v>
      </c>
      <c r="C1046" s="126" t="s">
        <v>2702</v>
      </c>
      <c r="D1046" s="38" t="s">
        <v>5936</v>
      </c>
      <c r="E1046" s="38" t="s">
        <v>1899</v>
      </c>
    </row>
    <row r="1047">
      <c r="A1047" s="33" t="s">
        <v>6065</v>
      </c>
      <c r="B1047" s="126" t="s">
        <v>2589</v>
      </c>
      <c r="C1047" s="126" t="s">
        <v>2579</v>
      </c>
      <c r="D1047" s="38" t="s">
        <v>5936</v>
      </c>
      <c r="E1047" s="38" t="s">
        <v>1899</v>
      </c>
    </row>
    <row r="1048">
      <c r="A1048" s="33" t="s">
        <v>6064</v>
      </c>
      <c r="B1048" s="126" t="s">
        <v>2551</v>
      </c>
      <c r="C1048" s="33"/>
      <c r="D1048" s="38" t="s">
        <v>5936</v>
      </c>
      <c r="E1048" s="38" t="s">
        <v>1899</v>
      </c>
    </row>
    <row r="1049">
      <c r="A1049" s="33" t="s">
        <v>6064</v>
      </c>
      <c r="B1049" s="126" t="s">
        <v>2551</v>
      </c>
      <c r="C1049" s="126" t="s">
        <v>2469</v>
      </c>
      <c r="D1049" s="38" t="s">
        <v>5936</v>
      </c>
      <c r="E1049" s="38" t="s">
        <v>1899</v>
      </c>
    </row>
    <row r="1050">
      <c r="A1050" s="33" t="s">
        <v>5979</v>
      </c>
      <c r="B1050" s="126" t="s">
        <v>2581</v>
      </c>
      <c r="C1050" s="126" t="s">
        <v>2531</v>
      </c>
      <c r="D1050" s="38" t="s">
        <v>5943</v>
      </c>
      <c r="E1050" s="38" t="s">
        <v>1899</v>
      </c>
    </row>
    <row r="1051">
      <c r="A1051" s="33" t="s">
        <v>5910</v>
      </c>
      <c r="B1051" s="126" t="s">
        <v>2581</v>
      </c>
      <c r="C1051" s="126" t="s">
        <v>2531</v>
      </c>
      <c r="D1051" s="38" t="s">
        <v>5943</v>
      </c>
      <c r="E1051" s="38" t="s">
        <v>1899</v>
      </c>
    </row>
    <row r="1052">
      <c r="A1052" s="33" t="s">
        <v>5991</v>
      </c>
      <c r="B1052" s="126" t="s">
        <v>2581</v>
      </c>
      <c r="C1052" s="126" t="s">
        <v>2531</v>
      </c>
      <c r="D1052" s="38" t="s">
        <v>5943</v>
      </c>
      <c r="E1052" s="38" t="s">
        <v>1899</v>
      </c>
    </row>
    <row r="1053">
      <c r="A1053" s="33" t="s">
        <v>6065</v>
      </c>
      <c r="B1053" s="126" t="s">
        <v>2581</v>
      </c>
      <c r="C1053" s="126" t="s">
        <v>2531</v>
      </c>
      <c r="D1053" s="38" t="s">
        <v>5943</v>
      </c>
      <c r="E1053" s="38" t="s">
        <v>1899</v>
      </c>
    </row>
    <row r="1054">
      <c r="A1054" s="33" t="s">
        <v>5942</v>
      </c>
      <c r="B1054" s="126" t="s">
        <v>2581</v>
      </c>
      <c r="C1054" s="126" t="s">
        <v>2589</v>
      </c>
      <c r="D1054" s="38" t="s">
        <v>5943</v>
      </c>
      <c r="E1054" s="38" t="s">
        <v>1899</v>
      </c>
    </row>
    <row r="1055">
      <c r="A1055" s="33" t="s">
        <v>6014</v>
      </c>
      <c r="B1055" s="126" t="s">
        <v>2543</v>
      </c>
      <c r="C1055" s="126" t="s">
        <v>2658</v>
      </c>
      <c r="D1055" s="38" t="s">
        <v>5943</v>
      </c>
      <c r="E1055" s="38" t="s">
        <v>1899</v>
      </c>
    </row>
    <row r="1056">
      <c r="A1056" s="33" t="s">
        <v>5910</v>
      </c>
      <c r="B1056" s="126" t="s">
        <v>2617</v>
      </c>
      <c r="C1056" s="126" t="s">
        <v>2531</v>
      </c>
      <c r="D1056" s="38" t="s">
        <v>5943</v>
      </c>
      <c r="E1056" s="38" t="s">
        <v>1899</v>
      </c>
    </row>
    <row r="1057">
      <c r="A1057" s="33" t="s">
        <v>6066</v>
      </c>
      <c r="B1057" s="126" t="s">
        <v>2617</v>
      </c>
      <c r="C1057" s="126" t="s">
        <v>2531</v>
      </c>
      <c r="D1057" s="38" t="s">
        <v>5943</v>
      </c>
      <c r="E1057" s="38" t="s">
        <v>1899</v>
      </c>
    </row>
    <row r="1058">
      <c r="A1058" s="33" t="s">
        <v>5910</v>
      </c>
      <c r="B1058" s="126" t="s">
        <v>2589</v>
      </c>
      <c r="C1058" s="126" t="s">
        <v>2702</v>
      </c>
      <c r="D1058" s="38" t="s">
        <v>5943</v>
      </c>
      <c r="E1058" s="38" t="s">
        <v>1899</v>
      </c>
    </row>
    <row r="1059">
      <c r="A1059" s="33" t="s">
        <v>6066</v>
      </c>
      <c r="B1059" s="126" t="s">
        <v>2589</v>
      </c>
      <c r="C1059" s="126" t="s">
        <v>2702</v>
      </c>
      <c r="D1059" s="38" t="s">
        <v>5943</v>
      </c>
      <c r="E1059" s="38" t="s">
        <v>1899</v>
      </c>
    </row>
    <row r="1060">
      <c r="A1060" s="33" t="s">
        <v>6014</v>
      </c>
      <c r="B1060" s="126" t="s">
        <v>2589</v>
      </c>
      <c r="C1060" s="126" t="s">
        <v>2551</v>
      </c>
      <c r="D1060" s="38" t="s">
        <v>5943</v>
      </c>
      <c r="E1060" s="38" t="s">
        <v>1899</v>
      </c>
    </row>
    <row r="1061">
      <c r="A1061" s="33" t="s">
        <v>5910</v>
      </c>
      <c r="B1061" s="126" t="s">
        <v>2658</v>
      </c>
      <c r="C1061" s="126" t="s">
        <v>2466</v>
      </c>
      <c r="D1061" s="38" t="s">
        <v>5943</v>
      </c>
      <c r="E1061" s="38" t="s">
        <v>1899</v>
      </c>
    </row>
    <row r="1062">
      <c r="A1062" s="33" t="s">
        <v>6044</v>
      </c>
      <c r="B1062" s="126" t="s">
        <v>2617</v>
      </c>
      <c r="C1062" s="126" t="s">
        <v>2579</v>
      </c>
      <c r="D1062" s="38" t="s">
        <v>5944</v>
      </c>
      <c r="E1062" s="38" t="s">
        <v>1899</v>
      </c>
    </row>
    <row r="1063">
      <c r="A1063" s="33" t="s">
        <v>6066</v>
      </c>
      <c r="B1063" s="126" t="s">
        <v>2535</v>
      </c>
      <c r="C1063" s="126" t="s">
        <v>2551</v>
      </c>
      <c r="D1063" s="38" t="s">
        <v>5944</v>
      </c>
      <c r="E1063" s="38" t="s">
        <v>1899</v>
      </c>
    </row>
    <row r="1064">
      <c r="A1064" s="33" t="s">
        <v>6065</v>
      </c>
      <c r="B1064" s="126" t="s">
        <v>2535</v>
      </c>
      <c r="C1064" s="126" t="s">
        <v>2551</v>
      </c>
      <c r="D1064" s="38" t="s">
        <v>5944</v>
      </c>
      <c r="E1064" s="38" t="s">
        <v>1899</v>
      </c>
    </row>
    <row r="1065">
      <c r="A1065" s="33" t="s">
        <v>5991</v>
      </c>
      <c r="B1065" s="126" t="s">
        <v>2617</v>
      </c>
      <c r="C1065" s="126" t="s">
        <v>2579</v>
      </c>
      <c r="D1065" s="38" t="s">
        <v>5944</v>
      </c>
      <c r="E1065" s="38" t="s">
        <v>1899</v>
      </c>
    </row>
    <row r="1066">
      <c r="A1066" s="33" t="s">
        <v>6067</v>
      </c>
      <c r="B1066" s="126" t="s">
        <v>2589</v>
      </c>
      <c r="C1066" s="126" t="s">
        <v>2551</v>
      </c>
      <c r="D1066" s="38" t="s">
        <v>5944</v>
      </c>
      <c r="E1066" s="38" t="s">
        <v>1899</v>
      </c>
    </row>
    <row r="1067">
      <c r="A1067" s="33" t="s">
        <v>6068</v>
      </c>
      <c r="B1067" s="126" t="s">
        <v>2658</v>
      </c>
      <c r="C1067" s="126" t="s">
        <v>2579</v>
      </c>
      <c r="D1067" s="38" t="s">
        <v>5944</v>
      </c>
      <c r="E1067" s="38" t="s">
        <v>1899</v>
      </c>
    </row>
    <row r="1068">
      <c r="A1068" s="33" t="s">
        <v>5910</v>
      </c>
      <c r="B1068" s="126" t="s">
        <v>2589</v>
      </c>
      <c r="C1068" s="126" t="s">
        <v>2551</v>
      </c>
      <c r="D1068" s="38" t="s">
        <v>5944</v>
      </c>
      <c r="E1068" s="38" t="s">
        <v>1899</v>
      </c>
    </row>
    <row r="1069">
      <c r="A1069" s="33" t="s">
        <v>6069</v>
      </c>
      <c r="B1069" s="126" t="s">
        <v>2633</v>
      </c>
      <c r="C1069" s="126" t="s">
        <v>2617</v>
      </c>
      <c r="D1069" s="38" t="s">
        <v>5944</v>
      </c>
      <c r="E1069" s="38" t="s">
        <v>1899</v>
      </c>
    </row>
    <row r="1070">
      <c r="A1070" s="33" t="s">
        <v>6069</v>
      </c>
      <c r="B1070" s="126" t="s">
        <v>2633</v>
      </c>
      <c r="C1070" s="126" t="s">
        <v>2658</v>
      </c>
      <c r="D1070" s="38" t="s">
        <v>5944</v>
      </c>
      <c r="E1070" s="38" t="s">
        <v>1899</v>
      </c>
    </row>
    <row r="1071">
      <c r="A1071" s="33" t="s">
        <v>6069</v>
      </c>
      <c r="B1071" s="126" t="s">
        <v>2633</v>
      </c>
      <c r="C1071" s="126" t="s">
        <v>2579</v>
      </c>
      <c r="D1071" s="38" t="s">
        <v>5944</v>
      </c>
      <c r="E1071" s="38" t="s">
        <v>1899</v>
      </c>
    </row>
    <row r="1072">
      <c r="A1072" s="33" t="s">
        <v>5910</v>
      </c>
      <c r="B1072" s="126" t="s">
        <v>2466</v>
      </c>
      <c r="C1072" s="126" t="s">
        <v>2600</v>
      </c>
      <c r="D1072" s="38" t="s">
        <v>5944</v>
      </c>
      <c r="E1072" s="38" t="s">
        <v>1899</v>
      </c>
    </row>
    <row r="1073">
      <c r="A1073" s="33" t="s">
        <v>5910</v>
      </c>
      <c r="B1073" s="126" t="s">
        <v>2466</v>
      </c>
      <c r="C1073" s="126" t="s">
        <v>2529</v>
      </c>
      <c r="D1073" s="38" t="s">
        <v>5944</v>
      </c>
      <c r="E1073" s="38" t="s">
        <v>1899</v>
      </c>
    </row>
    <row r="1074">
      <c r="A1074" s="33" t="s">
        <v>5979</v>
      </c>
      <c r="B1074" s="126" t="s">
        <v>2617</v>
      </c>
      <c r="C1074" s="126" t="s">
        <v>2702</v>
      </c>
      <c r="D1074" s="38" t="s">
        <v>165</v>
      </c>
      <c r="E1074" s="38" t="s">
        <v>1904</v>
      </c>
    </row>
    <row r="1075">
      <c r="A1075" s="33" t="s">
        <v>6059</v>
      </c>
      <c r="B1075" s="126" t="s">
        <v>2617</v>
      </c>
      <c r="C1075" s="126" t="s">
        <v>2702</v>
      </c>
      <c r="D1075" s="38" t="s">
        <v>165</v>
      </c>
      <c r="E1075" s="38" t="s">
        <v>1904</v>
      </c>
    </row>
    <row r="1076">
      <c r="A1076" s="33" t="s">
        <v>5914</v>
      </c>
      <c r="B1076" s="126" t="s">
        <v>2617</v>
      </c>
      <c r="C1076" s="126" t="s">
        <v>2702</v>
      </c>
      <c r="D1076" s="38" t="s">
        <v>165</v>
      </c>
      <c r="E1076" s="38" t="s">
        <v>1904</v>
      </c>
    </row>
    <row r="1077">
      <c r="A1077" s="33" t="s">
        <v>5991</v>
      </c>
      <c r="B1077" s="126" t="s">
        <v>2617</v>
      </c>
      <c r="C1077" s="126" t="s">
        <v>2702</v>
      </c>
      <c r="D1077" s="38" t="s">
        <v>165</v>
      </c>
      <c r="E1077" s="38" t="s">
        <v>1904</v>
      </c>
    </row>
    <row r="1078">
      <c r="A1078" s="33" t="s">
        <v>5914</v>
      </c>
      <c r="B1078" s="126" t="s">
        <v>2581</v>
      </c>
      <c r="C1078" s="126" t="s">
        <v>2702</v>
      </c>
      <c r="D1078" s="38" t="s">
        <v>165</v>
      </c>
      <c r="E1078" s="38" t="s">
        <v>1904</v>
      </c>
    </row>
    <row r="1079">
      <c r="A1079" s="33" t="s">
        <v>6059</v>
      </c>
      <c r="B1079" s="126" t="s">
        <v>2581</v>
      </c>
      <c r="C1079" s="126" t="s">
        <v>2702</v>
      </c>
      <c r="D1079" s="38" t="s">
        <v>165</v>
      </c>
      <c r="E1079" s="38" t="s">
        <v>1904</v>
      </c>
    </row>
    <row r="1080">
      <c r="A1080" s="33" t="s">
        <v>6070</v>
      </c>
      <c r="B1080" s="126" t="s">
        <v>2617</v>
      </c>
      <c r="C1080" s="126" t="s">
        <v>2702</v>
      </c>
      <c r="D1080" s="38" t="s">
        <v>165</v>
      </c>
      <c r="E1080" s="38" t="s">
        <v>1904</v>
      </c>
    </row>
    <row r="1081">
      <c r="A1081" s="33" t="s">
        <v>6070</v>
      </c>
      <c r="B1081" s="126" t="s">
        <v>2633</v>
      </c>
      <c r="C1081" s="126" t="s">
        <v>2702</v>
      </c>
      <c r="D1081" s="38" t="s">
        <v>165</v>
      </c>
      <c r="E1081" s="38" t="s">
        <v>1904</v>
      </c>
    </row>
    <row r="1082">
      <c r="A1082" s="33" t="s">
        <v>6060</v>
      </c>
      <c r="B1082" s="126" t="s">
        <v>2633</v>
      </c>
      <c r="C1082" s="126" t="s">
        <v>2579</v>
      </c>
      <c r="D1082" s="38" t="s">
        <v>165</v>
      </c>
      <c r="E1082" s="38" t="s">
        <v>1904</v>
      </c>
    </row>
    <row r="1083">
      <c r="A1083" s="33" t="s">
        <v>6043</v>
      </c>
      <c r="B1083" s="126" t="s">
        <v>2633</v>
      </c>
      <c r="C1083" s="126" t="s">
        <v>2658</v>
      </c>
      <c r="D1083" s="38" t="s">
        <v>165</v>
      </c>
      <c r="E1083" s="38" t="s">
        <v>1904</v>
      </c>
    </row>
    <row r="1084">
      <c r="A1084" s="33" t="s">
        <v>6043</v>
      </c>
      <c r="B1084" s="126" t="s">
        <v>2658</v>
      </c>
      <c r="C1084" s="126" t="s">
        <v>2531</v>
      </c>
      <c r="D1084" s="38" t="s">
        <v>165</v>
      </c>
      <c r="E1084" s="38" t="s">
        <v>1904</v>
      </c>
    </row>
    <row r="1085">
      <c r="A1085" s="33" t="s">
        <v>6043</v>
      </c>
      <c r="B1085" s="126" t="s">
        <v>2531</v>
      </c>
      <c r="C1085" s="126" t="s">
        <v>2551</v>
      </c>
      <c r="D1085" s="38" t="s">
        <v>165</v>
      </c>
      <c r="E1085" s="38" t="s">
        <v>1904</v>
      </c>
    </row>
    <row r="1086">
      <c r="A1086" s="33" t="s">
        <v>5979</v>
      </c>
      <c r="B1086" s="126" t="s">
        <v>2617</v>
      </c>
      <c r="C1086" s="126" t="s">
        <v>2702</v>
      </c>
      <c r="D1086" s="38" t="s">
        <v>165</v>
      </c>
      <c r="E1086" s="38" t="s">
        <v>1909</v>
      </c>
    </row>
    <row r="1087">
      <c r="A1087" s="33" t="s">
        <v>6059</v>
      </c>
      <c r="B1087" s="126" t="s">
        <v>2617</v>
      </c>
      <c r="C1087" s="126" t="s">
        <v>2702</v>
      </c>
      <c r="D1087" s="38" t="s">
        <v>165</v>
      </c>
      <c r="E1087" s="38" t="s">
        <v>1909</v>
      </c>
    </row>
    <row r="1088">
      <c r="A1088" s="33" t="s">
        <v>5914</v>
      </c>
      <c r="B1088" s="126" t="s">
        <v>2617</v>
      </c>
      <c r="C1088" s="126" t="s">
        <v>2702</v>
      </c>
      <c r="D1088" s="38" t="s">
        <v>165</v>
      </c>
      <c r="E1088" s="38" t="s">
        <v>1909</v>
      </c>
    </row>
    <row r="1089">
      <c r="A1089" s="33" t="s">
        <v>5991</v>
      </c>
      <c r="B1089" s="126" t="s">
        <v>2617</v>
      </c>
      <c r="C1089" s="126" t="s">
        <v>2702</v>
      </c>
      <c r="D1089" s="38" t="s">
        <v>165</v>
      </c>
      <c r="E1089" s="38" t="s">
        <v>1909</v>
      </c>
    </row>
    <row r="1090">
      <c r="A1090" s="33" t="s">
        <v>6071</v>
      </c>
      <c r="B1090" s="126" t="s">
        <v>2699</v>
      </c>
      <c r="C1090" s="126" t="s">
        <v>2589</v>
      </c>
      <c r="D1090" s="38" t="s">
        <v>165</v>
      </c>
      <c r="E1090" s="38" t="s">
        <v>1909</v>
      </c>
    </row>
    <row r="1091">
      <c r="A1091" s="33" t="s">
        <v>6072</v>
      </c>
      <c r="B1091" s="126" t="s">
        <v>2699</v>
      </c>
      <c r="C1091" s="126" t="s">
        <v>2589</v>
      </c>
      <c r="D1091" s="38" t="s">
        <v>165</v>
      </c>
      <c r="E1091" s="38" t="s">
        <v>1909</v>
      </c>
    </row>
    <row r="1092">
      <c r="A1092" s="33" t="s">
        <v>6071</v>
      </c>
      <c r="B1092" s="126" t="s">
        <v>2633</v>
      </c>
      <c r="C1092" s="126" t="s">
        <v>2658</v>
      </c>
      <c r="D1092" s="38" t="s">
        <v>165</v>
      </c>
      <c r="E1092" s="38" t="s">
        <v>1909</v>
      </c>
    </row>
    <row r="1093">
      <c r="A1093" s="33" t="s">
        <v>6072</v>
      </c>
      <c r="B1093" s="126" t="s">
        <v>2633</v>
      </c>
      <c r="C1093" s="126" t="s">
        <v>2658</v>
      </c>
      <c r="D1093" s="38" t="s">
        <v>165</v>
      </c>
      <c r="E1093" s="38" t="s">
        <v>1909</v>
      </c>
    </row>
    <row r="1094">
      <c r="A1094" s="33" t="s">
        <v>6073</v>
      </c>
      <c r="B1094" s="126" t="s">
        <v>2633</v>
      </c>
      <c r="C1094" s="126" t="s">
        <v>2702</v>
      </c>
      <c r="D1094" s="38" t="s">
        <v>165</v>
      </c>
      <c r="E1094" s="38" t="s">
        <v>1909</v>
      </c>
    </row>
    <row r="1095">
      <c r="A1095" s="33" t="s">
        <v>6074</v>
      </c>
      <c r="B1095" s="126" t="s">
        <v>2633</v>
      </c>
      <c r="C1095" s="126" t="s">
        <v>2702</v>
      </c>
      <c r="D1095" s="38" t="s">
        <v>165</v>
      </c>
      <c r="E1095" s="38" t="s">
        <v>1909</v>
      </c>
    </row>
    <row r="1096">
      <c r="A1096" s="33" t="s">
        <v>6073</v>
      </c>
      <c r="B1096" s="126" t="s">
        <v>2617</v>
      </c>
      <c r="C1096" s="126" t="s">
        <v>2551</v>
      </c>
      <c r="D1096" s="38" t="s">
        <v>165</v>
      </c>
      <c r="E1096" s="38" t="s">
        <v>1909</v>
      </c>
    </row>
    <row r="1097">
      <c r="A1097" s="33" t="s">
        <v>6074</v>
      </c>
      <c r="B1097" s="126" t="s">
        <v>2617</v>
      </c>
      <c r="C1097" s="126" t="s">
        <v>2551</v>
      </c>
      <c r="D1097" s="38" t="s">
        <v>165</v>
      </c>
      <c r="E1097" s="38" t="s">
        <v>1909</v>
      </c>
    </row>
    <row r="1098">
      <c r="A1098" s="33" t="s">
        <v>5979</v>
      </c>
      <c r="B1098" s="126" t="s">
        <v>2617</v>
      </c>
      <c r="C1098" s="126" t="s">
        <v>2702</v>
      </c>
      <c r="D1098" s="38" t="s">
        <v>165</v>
      </c>
      <c r="E1098" s="38" t="s">
        <v>1912</v>
      </c>
    </row>
    <row r="1099">
      <c r="A1099" s="33" t="s">
        <v>6059</v>
      </c>
      <c r="B1099" s="126" t="s">
        <v>2617</v>
      </c>
      <c r="C1099" s="126" t="s">
        <v>2702</v>
      </c>
      <c r="D1099" s="38" t="s">
        <v>165</v>
      </c>
      <c r="E1099" s="38" t="s">
        <v>1912</v>
      </c>
    </row>
    <row r="1100">
      <c r="A1100" s="33" t="s">
        <v>5914</v>
      </c>
      <c r="B1100" s="126" t="s">
        <v>2617</v>
      </c>
      <c r="C1100" s="126" t="s">
        <v>2702</v>
      </c>
      <c r="D1100" s="38" t="s">
        <v>165</v>
      </c>
      <c r="E1100" s="38" t="s">
        <v>1912</v>
      </c>
    </row>
    <row r="1101">
      <c r="A1101" s="33" t="s">
        <v>5991</v>
      </c>
      <c r="B1101" s="126" t="s">
        <v>2617</v>
      </c>
      <c r="C1101" s="126" t="s">
        <v>2702</v>
      </c>
      <c r="D1101" s="38" t="s">
        <v>165</v>
      </c>
      <c r="E1101" s="38" t="s">
        <v>1912</v>
      </c>
    </row>
    <row r="1102">
      <c r="A1102" s="33" t="s">
        <v>5914</v>
      </c>
      <c r="B1102" s="126" t="s">
        <v>2581</v>
      </c>
      <c r="C1102" s="126" t="s">
        <v>2702</v>
      </c>
      <c r="D1102" s="38" t="s">
        <v>165</v>
      </c>
      <c r="E1102" s="38" t="s">
        <v>1912</v>
      </c>
    </row>
    <row r="1103">
      <c r="A1103" s="33" t="s">
        <v>6059</v>
      </c>
      <c r="B1103" s="126" t="s">
        <v>2581</v>
      </c>
      <c r="C1103" s="126" t="s">
        <v>2702</v>
      </c>
      <c r="D1103" s="38" t="s">
        <v>165</v>
      </c>
      <c r="E1103" s="38" t="s">
        <v>1912</v>
      </c>
    </row>
    <row r="1104">
      <c r="A1104" s="33" t="s">
        <v>6070</v>
      </c>
      <c r="B1104" s="126" t="s">
        <v>2617</v>
      </c>
      <c r="C1104" s="126" t="s">
        <v>2702</v>
      </c>
      <c r="D1104" s="38" t="s">
        <v>165</v>
      </c>
      <c r="E1104" s="38" t="s">
        <v>1912</v>
      </c>
    </row>
    <row r="1105">
      <c r="A1105" s="33" t="s">
        <v>6070</v>
      </c>
      <c r="B1105" s="126" t="s">
        <v>2633</v>
      </c>
      <c r="C1105" s="126" t="s">
        <v>2702</v>
      </c>
      <c r="D1105" s="38" t="s">
        <v>165</v>
      </c>
      <c r="E1105" s="38" t="s">
        <v>1912</v>
      </c>
    </row>
    <row r="1106">
      <c r="A1106" s="33" t="s">
        <v>6060</v>
      </c>
      <c r="B1106" s="126" t="s">
        <v>2633</v>
      </c>
      <c r="C1106" s="126" t="s">
        <v>2579</v>
      </c>
      <c r="D1106" s="38" t="s">
        <v>165</v>
      </c>
      <c r="E1106" s="38" t="s">
        <v>1912</v>
      </c>
    </row>
    <row r="1107">
      <c r="A1107" s="33" t="s">
        <v>6043</v>
      </c>
      <c r="B1107" s="126" t="s">
        <v>2633</v>
      </c>
      <c r="C1107" s="126" t="s">
        <v>2658</v>
      </c>
      <c r="D1107" s="38" t="s">
        <v>165</v>
      </c>
      <c r="E1107" s="38" t="s">
        <v>1912</v>
      </c>
    </row>
    <row r="1108">
      <c r="A1108" s="33" t="s">
        <v>6043</v>
      </c>
      <c r="B1108" s="126" t="s">
        <v>2658</v>
      </c>
      <c r="C1108" s="126" t="s">
        <v>2531</v>
      </c>
      <c r="D1108" s="38" t="s">
        <v>165</v>
      </c>
      <c r="E1108" s="38" t="s">
        <v>1912</v>
      </c>
    </row>
    <row r="1109">
      <c r="A1109" s="33" t="s">
        <v>6043</v>
      </c>
      <c r="B1109" s="126" t="s">
        <v>2531</v>
      </c>
      <c r="C1109" s="126" t="s">
        <v>2551</v>
      </c>
      <c r="D1109" s="38" t="s">
        <v>165</v>
      </c>
      <c r="E1109" s="38" t="s">
        <v>1912</v>
      </c>
    </row>
    <row r="1110">
      <c r="A1110" s="33" t="s">
        <v>5979</v>
      </c>
      <c r="B1110" s="126" t="s">
        <v>2617</v>
      </c>
      <c r="C1110" s="126" t="s">
        <v>2702</v>
      </c>
      <c r="D1110" s="38" t="s">
        <v>165</v>
      </c>
      <c r="E1110" s="38" t="s">
        <v>1914</v>
      </c>
    </row>
    <row r="1111">
      <c r="A1111" s="33" t="s">
        <v>6059</v>
      </c>
      <c r="B1111" s="126" t="s">
        <v>2617</v>
      </c>
      <c r="C1111" s="126" t="s">
        <v>2702</v>
      </c>
      <c r="D1111" s="38" t="s">
        <v>165</v>
      </c>
      <c r="E1111" s="38" t="s">
        <v>1914</v>
      </c>
    </row>
    <row r="1112">
      <c r="A1112" s="33" t="s">
        <v>5914</v>
      </c>
      <c r="B1112" s="126" t="s">
        <v>2617</v>
      </c>
      <c r="C1112" s="126" t="s">
        <v>2702</v>
      </c>
      <c r="D1112" s="38" t="s">
        <v>165</v>
      </c>
      <c r="E1112" s="38" t="s">
        <v>1914</v>
      </c>
    </row>
    <row r="1113">
      <c r="A1113" s="33" t="s">
        <v>5991</v>
      </c>
      <c r="B1113" s="126" t="s">
        <v>2617</v>
      </c>
      <c r="C1113" s="126" t="s">
        <v>2702</v>
      </c>
      <c r="D1113" s="38" t="s">
        <v>165</v>
      </c>
      <c r="E1113" s="38" t="s">
        <v>1914</v>
      </c>
    </row>
    <row r="1114">
      <c r="A1114" s="33" t="s">
        <v>5914</v>
      </c>
      <c r="B1114" s="126" t="s">
        <v>2581</v>
      </c>
      <c r="C1114" s="126" t="s">
        <v>2702</v>
      </c>
      <c r="D1114" s="38" t="s">
        <v>165</v>
      </c>
      <c r="E1114" s="38" t="s">
        <v>1914</v>
      </c>
    </row>
    <row r="1115">
      <c r="A1115" s="33" t="s">
        <v>6059</v>
      </c>
      <c r="B1115" s="126" t="s">
        <v>2581</v>
      </c>
      <c r="C1115" s="126" t="s">
        <v>2702</v>
      </c>
      <c r="D1115" s="38" t="s">
        <v>165</v>
      </c>
      <c r="E1115" s="38" t="s">
        <v>1914</v>
      </c>
    </row>
    <row r="1116">
      <c r="A1116" s="33" t="s">
        <v>6070</v>
      </c>
      <c r="B1116" s="126" t="s">
        <v>2617</v>
      </c>
      <c r="C1116" s="126" t="s">
        <v>2702</v>
      </c>
      <c r="D1116" s="38" t="s">
        <v>165</v>
      </c>
      <c r="E1116" s="38" t="s">
        <v>1914</v>
      </c>
    </row>
    <row r="1117">
      <c r="A1117" s="33" t="s">
        <v>6070</v>
      </c>
      <c r="B1117" s="126" t="s">
        <v>2633</v>
      </c>
      <c r="C1117" s="126" t="s">
        <v>2702</v>
      </c>
      <c r="D1117" s="38" t="s">
        <v>165</v>
      </c>
      <c r="E1117" s="38" t="s">
        <v>1914</v>
      </c>
    </row>
    <row r="1118">
      <c r="A1118" s="33" t="s">
        <v>6060</v>
      </c>
      <c r="B1118" s="126" t="s">
        <v>2633</v>
      </c>
      <c r="C1118" s="126" t="s">
        <v>2579</v>
      </c>
      <c r="D1118" s="38" t="s">
        <v>165</v>
      </c>
      <c r="E1118" s="38" t="s">
        <v>1914</v>
      </c>
    </row>
    <row r="1119">
      <c r="A1119" s="33" t="s">
        <v>6043</v>
      </c>
      <c r="B1119" s="126" t="s">
        <v>2633</v>
      </c>
      <c r="C1119" s="126" t="s">
        <v>2658</v>
      </c>
      <c r="D1119" s="38" t="s">
        <v>165</v>
      </c>
      <c r="E1119" s="38" t="s">
        <v>1914</v>
      </c>
    </row>
    <row r="1120">
      <c r="A1120" s="33" t="s">
        <v>6043</v>
      </c>
      <c r="B1120" s="126" t="s">
        <v>2658</v>
      </c>
      <c r="C1120" s="126" t="s">
        <v>2531</v>
      </c>
      <c r="D1120" s="38" t="s">
        <v>165</v>
      </c>
      <c r="E1120" s="38" t="s">
        <v>1914</v>
      </c>
    </row>
    <row r="1121">
      <c r="A1121" s="33" t="s">
        <v>6043</v>
      </c>
      <c r="B1121" s="126" t="s">
        <v>2531</v>
      </c>
      <c r="C1121" s="126" t="s">
        <v>2551</v>
      </c>
      <c r="D1121" s="38" t="s">
        <v>165</v>
      </c>
      <c r="E1121" s="38" t="s">
        <v>1914</v>
      </c>
    </row>
    <row r="1122">
      <c r="A1122" s="33" t="s">
        <v>5979</v>
      </c>
      <c r="B1122" s="126" t="s">
        <v>2617</v>
      </c>
      <c r="C1122" s="126" t="s">
        <v>2702</v>
      </c>
      <c r="D1122" s="38" t="s">
        <v>165</v>
      </c>
      <c r="E1122" s="38" t="s">
        <v>1916</v>
      </c>
    </row>
    <row r="1123">
      <c r="A1123" s="33" t="s">
        <v>6059</v>
      </c>
      <c r="B1123" s="126" t="s">
        <v>2617</v>
      </c>
      <c r="C1123" s="126" t="s">
        <v>2702</v>
      </c>
      <c r="D1123" s="38" t="s">
        <v>165</v>
      </c>
      <c r="E1123" s="38" t="s">
        <v>1916</v>
      </c>
    </row>
    <row r="1124">
      <c r="A1124" s="33" t="s">
        <v>5914</v>
      </c>
      <c r="B1124" s="126" t="s">
        <v>2617</v>
      </c>
      <c r="C1124" s="126" t="s">
        <v>2702</v>
      </c>
      <c r="D1124" s="38" t="s">
        <v>165</v>
      </c>
      <c r="E1124" s="38" t="s">
        <v>1916</v>
      </c>
    </row>
    <row r="1125">
      <c r="A1125" s="33" t="s">
        <v>5991</v>
      </c>
      <c r="B1125" s="126" t="s">
        <v>2617</v>
      </c>
      <c r="C1125" s="126" t="s">
        <v>2702</v>
      </c>
      <c r="D1125" s="38" t="s">
        <v>165</v>
      </c>
      <c r="E1125" s="38" t="s">
        <v>1916</v>
      </c>
    </row>
    <row r="1126">
      <c r="A1126" s="33" t="s">
        <v>5914</v>
      </c>
      <c r="B1126" s="126" t="s">
        <v>2581</v>
      </c>
      <c r="C1126" s="126" t="s">
        <v>2702</v>
      </c>
      <c r="D1126" s="38" t="s">
        <v>165</v>
      </c>
      <c r="E1126" s="38" t="s">
        <v>1916</v>
      </c>
    </row>
    <row r="1127">
      <c r="A1127" s="33" t="s">
        <v>6059</v>
      </c>
      <c r="B1127" s="126" t="s">
        <v>2581</v>
      </c>
      <c r="C1127" s="126" t="s">
        <v>2702</v>
      </c>
      <c r="D1127" s="38" t="s">
        <v>165</v>
      </c>
      <c r="E1127" s="38" t="s">
        <v>1916</v>
      </c>
    </row>
    <row r="1128">
      <c r="A1128" s="33" t="s">
        <v>6070</v>
      </c>
      <c r="B1128" s="126" t="s">
        <v>2617</v>
      </c>
      <c r="C1128" s="126" t="s">
        <v>2702</v>
      </c>
      <c r="D1128" s="38" t="s">
        <v>165</v>
      </c>
      <c r="E1128" s="38" t="s">
        <v>1916</v>
      </c>
    </row>
    <row r="1129">
      <c r="A1129" s="33" t="s">
        <v>6070</v>
      </c>
      <c r="B1129" s="126" t="s">
        <v>2633</v>
      </c>
      <c r="C1129" s="126" t="s">
        <v>2702</v>
      </c>
      <c r="D1129" s="38" t="s">
        <v>165</v>
      </c>
      <c r="E1129" s="38" t="s">
        <v>1916</v>
      </c>
    </row>
    <row r="1130">
      <c r="A1130" s="33" t="s">
        <v>6060</v>
      </c>
      <c r="B1130" s="126" t="s">
        <v>2633</v>
      </c>
      <c r="C1130" s="126" t="s">
        <v>2579</v>
      </c>
      <c r="D1130" s="38" t="s">
        <v>165</v>
      </c>
      <c r="E1130" s="38" t="s">
        <v>1916</v>
      </c>
    </row>
    <row r="1131">
      <c r="A1131" s="33" t="s">
        <v>6043</v>
      </c>
      <c r="B1131" s="126" t="s">
        <v>2633</v>
      </c>
      <c r="C1131" s="126" t="s">
        <v>2658</v>
      </c>
      <c r="D1131" s="38" t="s">
        <v>165</v>
      </c>
      <c r="E1131" s="38" t="s">
        <v>1916</v>
      </c>
    </row>
    <row r="1132">
      <c r="A1132" s="33" t="s">
        <v>6043</v>
      </c>
      <c r="B1132" s="126" t="s">
        <v>2658</v>
      </c>
      <c r="C1132" s="126" t="s">
        <v>2531</v>
      </c>
      <c r="D1132" s="38" t="s">
        <v>165</v>
      </c>
      <c r="E1132" s="38" t="s">
        <v>1916</v>
      </c>
    </row>
    <row r="1133">
      <c r="A1133" s="33" t="s">
        <v>6043</v>
      </c>
      <c r="B1133" s="126" t="s">
        <v>2531</v>
      </c>
      <c r="C1133" s="126" t="s">
        <v>2551</v>
      </c>
      <c r="D1133" s="38" t="s">
        <v>165</v>
      </c>
      <c r="E1133" s="38" t="s">
        <v>1916</v>
      </c>
    </row>
    <row r="1134">
      <c r="A1134" s="33" t="s">
        <v>5949</v>
      </c>
      <c r="B1134" s="126" t="s">
        <v>2531</v>
      </c>
      <c r="C1134" s="126" t="s">
        <v>2579</v>
      </c>
      <c r="D1134" s="38" t="s">
        <v>165</v>
      </c>
      <c r="E1134" s="38" t="s">
        <v>1918</v>
      </c>
    </row>
    <row r="1135">
      <c r="A1135" s="33" t="s">
        <v>5990</v>
      </c>
      <c r="B1135" s="126" t="s">
        <v>2531</v>
      </c>
      <c r="C1135" s="126" t="s">
        <v>2579</v>
      </c>
      <c r="D1135" s="38" t="s">
        <v>165</v>
      </c>
      <c r="E1135" s="38" t="s">
        <v>1918</v>
      </c>
    </row>
    <row r="1136">
      <c r="A1136" s="33" t="s">
        <v>5914</v>
      </c>
      <c r="B1136" s="126" t="s">
        <v>2658</v>
      </c>
      <c r="C1136" s="126" t="s">
        <v>2579</v>
      </c>
      <c r="D1136" s="38" t="s">
        <v>165</v>
      </c>
      <c r="E1136" s="38" t="s">
        <v>1918</v>
      </c>
    </row>
    <row r="1137">
      <c r="A1137" s="33" t="s">
        <v>5947</v>
      </c>
      <c r="B1137" s="126" t="s">
        <v>2658</v>
      </c>
      <c r="C1137" s="126" t="s">
        <v>2579</v>
      </c>
      <c r="D1137" s="38" t="s">
        <v>165</v>
      </c>
      <c r="E1137" s="38" t="s">
        <v>1918</v>
      </c>
    </row>
    <row r="1138">
      <c r="A1138" s="33" t="s">
        <v>5949</v>
      </c>
      <c r="B1138" s="126" t="s">
        <v>2531</v>
      </c>
      <c r="C1138" s="126" t="s">
        <v>2579</v>
      </c>
      <c r="D1138" s="38" t="s">
        <v>165</v>
      </c>
      <c r="E1138" s="38" t="s">
        <v>1918</v>
      </c>
    </row>
    <row r="1139">
      <c r="A1139" s="33" t="s">
        <v>5980</v>
      </c>
      <c r="B1139" s="126" t="s">
        <v>2531</v>
      </c>
      <c r="C1139" s="126" t="s">
        <v>2579</v>
      </c>
      <c r="D1139" s="38" t="s">
        <v>165</v>
      </c>
      <c r="E1139" s="38" t="s">
        <v>1918</v>
      </c>
    </row>
    <row r="1140">
      <c r="A1140" s="33" t="s">
        <v>5990</v>
      </c>
      <c r="B1140" s="126" t="s">
        <v>2551</v>
      </c>
      <c r="C1140" s="126" t="s">
        <v>2503</v>
      </c>
      <c r="D1140" s="38" t="s">
        <v>165</v>
      </c>
      <c r="E1140" s="38" t="s">
        <v>1918</v>
      </c>
    </row>
    <row r="1141">
      <c r="A1141" s="33" t="s">
        <v>6043</v>
      </c>
      <c r="B1141" s="126" t="s">
        <v>2658</v>
      </c>
      <c r="C1141" s="126" t="s">
        <v>2551</v>
      </c>
      <c r="D1141" s="38" t="s">
        <v>165</v>
      </c>
      <c r="E1141" s="38" t="s">
        <v>1918</v>
      </c>
    </row>
    <row r="1142">
      <c r="A1142" s="33" t="s">
        <v>6044</v>
      </c>
      <c r="B1142" s="126" t="s">
        <v>2658</v>
      </c>
      <c r="C1142" s="126" t="s">
        <v>2579</v>
      </c>
      <c r="D1142" s="38" t="s">
        <v>165</v>
      </c>
      <c r="E1142" s="38" t="s">
        <v>1918</v>
      </c>
    </row>
    <row r="1143">
      <c r="A1143" s="33" t="s">
        <v>6043</v>
      </c>
      <c r="B1143" s="126" t="s">
        <v>2531</v>
      </c>
      <c r="C1143" s="126" t="s">
        <v>2503</v>
      </c>
      <c r="D1143" s="38" t="s">
        <v>165</v>
      </c>
      <c r="E1143" s="38" t="s">
        <v>1918</v>
      </c>
    </row>
    <row r="1144">
      <c r="A1144" s="33" t="s">
        <v>6068</v>
      </c>
      <c r="B1144" s="126" t="s">
        <v>2658</v>
      </c>
      <c r="C1144" s="126" t="s">
        <v>2584</v>
      </c>
      <c r="D1144" s="38" t="s">
        <v>165</v>
      </c>
      <c r="E1144" s="38" t="s">
        <v>1918</v>
      </c>
    </row>
    <row r="1145">
      <c r="A1145" s="33" t="s">
        <v>6045</v>
      </c>
      <c r="B1145" s="126" t="s">
        <v>2658</v>
      </c>
      <c r="C1145" s="126" t="s">
        <v>2584</v>
      </c>
      <c r="D1145" s="38" t="s">
        <v>165</v>
      </c>
      <c r="E1145" s="38" t="s">
        <v>1918</v>
      </c>
    </row>
    <row r="1146">
      <c r="A1146" s="33" t="s">
        <v>5949</v>
      </c>
      <c r="B1146" s="126" t="s">
        <v>2531</v>
      </c>
      <c r="C1146" s="126" t="s">
        <v>2579</v>
      </c>
      <c r="D1146" s="38" t="s">
        <v>165</v>
      </c>
      <c r="E1146" s="38" t="s">
        <v>1921</v>
      </c>
    </row>
    <row r="1147">
      <c r="A1147" s="33" t="s">
        <v>5990</v>
      </c>
      <c r="B1147" s="126" t="s">
        <v>2531</v>
      </c>
      <c r="C1147" s="126" t="s">
        <v>2579</v>
      </c>
      <c r="D1147" s="38" t="s">
        <v>165</v>
      </c>
      <c r="E1147" s="38" t="s">
        <v>1921</v>
      </c>
    </row>
    <row r="1148">
      <c r="A1148" s="33" t="s">
        <v>5914</v>
      </c>
      <c r="B1148" s="126" t="s">
        <v>2658</v>
      </c>
      <c r="C1148" s="126" t="s">
        <v>2579</v>
      </c>
      <c r="D1148" s="38" t="s">
        <v>165</v>
      </c>
      <c r="E1148" s="38" t="s">
        <v>1921</v>
      </c>
    </row>
    <row r="1149">
      <c r="A1149" s="33" t="s">
        <v>5947</v>
      </c>
      <c r="B1149" s="126" t="s">
        <v>2658</v>
      </c>
      <c r="C1149" s="126" t="s">
        <v>2579</v>
      </c>
      <c r="D1149" s="38" t="s">
        <v>165</v>
      </c>
      <c r="E1149" s="38" t="s">
        <v>1921</v>
      </c>
    </row>
    <row r="1150">
      <c r="A1150" s="33" t="s">
        <v>5949</v>
      </c>
      <c r="B1150" s="126" t="s">
        <v>2531</v>
      </c>
      <c r="C1150" s="126" t="s">
        <v>2579</v>
      </c>
      <c r="D1150" s="38" t="s">
        <v>165</v>
      </c>
      <c r="E1150" s="38" t="s">
        <v>1921</v>
      </c>
    </row>
    <row r="1151">
      <c r="A1151" s="33" t="s">
        <v>5980</v>
      </c>
      <c r="B1151" s="126" t="s">
        <v>2531</v>
      </c>
      <c r="C1151" s="126" t="s">
        <v>2579</v>
      </c>
      <c r="D1151" s="38" t="s">
        <v>165</v>
      </c>
      <c r="E1151" s="38" t="s">
        <v>1921</v>
      </c>
    </row>
    <row r="1152">
      <c r="A1152" s="33" t="s">
        <v>5990</v>
      </c>
      <c r="B1152" s="126" t="s">
        <v>2551</v>
      </c>
      <c r="C1152" s="126" t="s">
        <v>2503</v>
      </c>
      <c r="D1152" s="38" t="s">
        <v>165</v>
      </c>
      <c r="E1152" s="38" t="s">
        <v>1921</v>
      </c>
    </row>
    <row r="1153">
      <c r="A1153" s="33" t="s">
        <v>6043</v>
      </c>
      <c r="B1153" s="126" t="s">
        <v>2658</v>
      </c>
      <c r="C1153" s="126" t="s">
        <v>2551</v>
      </c>
      <c r="D1153" s="38" t="s">
        <v>165</v>
      </c>
      <c r="E1153" s="38" t="s">
        <v>1921</v>
      </c>
    </row>
    <row r="1154">
      <c r="A1154" s="33" t="s">
        <v>6044</v>
      </c>
      <c r="B1154" s="126" t="s">
        <v>2658</v>
      </c>
      <c r="C1154" s="126" t="s">
        <v>2579</v>
      </c>
      <c r="D1154" s="38" t="s">
        <v>165</v>
      </c>
      <c r="E1154" s="38" t="s">
        <v>1921</v>
      </c>
    </row>
    <row r="1155">
      <c r="A1155" s="33" t="s">
        <v>6043</v>
      </c>
      <c r="B1155" s="126" t="s">
        <v>2531</v>
      </c>
      <c r="C1155" s="126" t="s">
        <v>2503</v>
      </c>
      <c r="D1155" s="38" t="s">
        <v>165</v>
      </c>
      <c r="E1155" s="38" t="s">
        <v>1921</v>
      </c>
    </row>
    <row r="1156">
      <c r="A1156" s="33" t="s">
        <v>6068</v>
      </c>
      <c r="B1156" s="126" t="s">
        <v>2658</v>
      </c>
      <c r="C1156" s="126" t="s">
        <v>2584</v>
      </c>
      <c r="D1156" s="38" t="s">
        <v>165</v>
      </c>
      <c r="E1156" s="38" t="s">
        <v>1921</v>
      </c>
    </row>
    <row r="1157">
      <c r="A1157" s="33" t="s">
        <v>6045</v>
      </c>
      <c r="B1157" s="126" t="s">
        <v>2658</v>
      </c>
      <c r="C1157" s="126" t="s">
        <v>2584</v>
      </c>
      <c r="D1157" s="38" t="s">
        <v>165</v>
      </c>
      <c r="E1157" s="38" t="s">
        <v>1921</v>
      </c>
    </row>
    <row r="1158">
      <c r="A1158" s="33" t="s">
        <v>6075</v>
      </c>
      <c r="B1158" s="126" t="s">
        <v>2589</v>
      </c>
      <c r="C1158" s="33"/>
      <c r="D1158" s="38" t="s">
        <v>5927</v>
      </c>
      <c r="E1158" s="38" t="s">
        <v>1921</v>
      </c>
    </row>
    <row r="1159">
      <c r="A1159" s="33" t="s">
        <v>6075</v>
      </c>
      <c r="B1159" s="126" t="s">
        <v>2589</v>
      </c>
      <c r="C1159" s="126" t="s">
        <v>2658</v>
      </c>
      <c r="D1159" s="38" t="s">
        <v>5927</v>
      </c>
      <c r="E1159" s="38" t="s">
        <v>1921</v>
      </c>
    </row>
    <row r="1160">
      <c r="A1160" s="33" t="s">
        <v>6075</v>
      </c>
      <c r="B1160" s="126" t="s">
        <v>2589</v>
      </c>
      <c r="C1160" s="126" t="s">
        <v>2531</v>
      </c>
      <c r="D1160" s="38" t="s">
        <v>5927</v>
      </c>
      <c r="E1160" s="38" t="s">
        <v>1921</v>
      </c>
    </row>
    <row r="1161">
      <c r="A1161" s="33" t="s">
        <v>6075</v>
      </c>
      <c r="B1161" s="126" t="s">
        <v>2589</v>
      </c>
      <c r="C1161" s="126" t="s">
        <v>2702</v>
      </c>
      <c r="D1161" s="38" t="s">
        <v>5927</v>
      </c>
      <c r="E1161" s="38" t="s">
        <v>1921</v>
      </c>
    </row>
    <row r="1162">
      <c r="A1162" s="33" t="s">
        <v>6075</v>
      </c>
      <c r="B1162" s="126" t="s">
        <v>2589</v>
      </c>
      <c r="C1162" s="126" t="s">
        <v>2579</v>
      </c>
      <c r="D1162" s="38" t="s">
        <v>5927</v>
      </c>
      <c r="E1162" s="38" t="s">
        <v>1921</v>
      </c>
    </row>
    <row r="1163">
      <c r="A1163" s="33" t="s">
        <v>6075</v>
      </c>
      <c r="B1163" s="126" t="s">
        <v>2589</v>
      </c>
      <c r="C1163" s="126" t="s">
        <v>2551</v>
      </c>
      <c r="D1163" s="38" t="s">
        <v>5927</v>
      </c>
      <c r="E1163" s="38" t="s">
        <v>1921</v>
      </c>
    </row>
    <row r="1164">
      <c r="A1164" s="33" t="s">
        <v>6075</v>
      </c>
      <c r="B1164" s="126" t="s">
        <v>2589</v>
      </c>
      <c r="C1164" s="126" t="s">
        <v>2503</v>
      </c>
      <c r="D1164" s="38" t="s">
        <v>5927</v>
      </c>
      <c r="E1164" s="38" t="s">
        <v>1921</v>
      </c>
    </row>
    <row r="1165">
      <c r="A1165" s="33" t="s">
        <v>6075</v>
      </c>
      <c r="B1165" s="126" t="s">
        <v>2551</v>
      </c>
      <c r="C1165" s="126" t="s">
        <v>2469</v>
      </c>
      <c r="D1165" s="38" t="s">
        <v>5927</v>
      </c>
      <c r="E1165" s="38" t="s">
        <v>1921</v>
      </c>
    </row>
    <row r="1166">
      <c r="A1166" s="33" t="s">
        <v>6075</v>
      </c>
      <c r="B1166" s="126" t="s">
        <v>2589</v>
      </c>
      <c r="C1166" s="33"/>
      <c r="D1166" s="38" t="s">
        <v>5931</v>
      </c>
      <c r="E1166" s="38" t="s">
        <v>1921</v>
      </c>
    </row>
    <row r="1167">
      <c r="A1167" s="33" t="s">
        <v>6075</v>
      </c>
      <c r="B1167" s="126" t="s">
        <v>2589</v>
      </c>
      <c r="C1167" s="126" t="s">
        <v>2658</v>
      </c>
      <c r="D1167" s="38" t="s">
        <v>5931</v>
      </c>
      <c r="E1167" s="38" t="s">
        <v>1921</v>
      </c>
    </row>
    <row r="1168">
      <c r="A1168" s="33" t="s">
        <v>6075</v>
      </c>
      <c r="B1168" s="126" t="s">
        <v>2589</v>
      </c>
      <c r="C1168" s="126" t="s">
        <v>2531</v>
      </c>
      <c r="D1168" s="38" t="s">
        <v>5931</v>
      </c>
      <c r="E1168" s="38" t="s">
        <v>1921</v>
      </c>
    </row>
    <row r="1169">
      <c r="A1169" s="33" t="s">
        <v>6075</v>
      </c>
      <c r="B1169" s="126" t="s">
        <v>2589</v>
      </c>
      <c r="C1169" s="126" t="s">
        <v>2702</v>
      </c>
      <c r="D1169" s="38" t="s">
        <v>5931</v>
      </c>
      <c r="E1169" s="38" t="s">
        <v>1921</v>
      </c>
    </row>
    <row r="1170">
      <c r="A1170" s="33" t="s">
        <v>6075</v>
      </c>
      <c r="B1170" s="126" t="s">
        <v>2589</v>
      </c>
      <c r="C1170" s="126" t="s">
        <v>2579</v>
      </c>
      <c r="D1170" s="38" t="s">
        <v>5931</v>
      </c>
      <c r="E1170" s="38" t="s">
        <v>1921</v>
      </c>
    </row>
    <row r="1171">
      <c r="A1171" s="33" t="s">
        <v>6075</v>
      </c>
      <c r="B1171" s="126" t="s">
        <v>2589</v>
      </c>
      <c r="C1171" s="126" t="s">
        <v>2551</v>
      </c>
      <c r="D1171" s="38" t="s">
        <v>5931</v>
      </c>
      <c r="E1171" s="38" t="s">
        <v>1921</v>
      </c>
    </row>
    <row r="1172">
      <c r="A1172" s="33" t="s">
        <v>6075</v>
      </c>
      <c r="B1172" s="126" t="s">
        <v>2589</v>
      </c>
      <c r="C1172" s="126" t="s">
        <v>2503</v>
      </c>
      <c r="D1172" s="38" t="s">
        <v>5931</v>
      </c>
      <c r="E1172" s="38" t="s">
        <v>1921</v>
      </c>
    </row>
    <row r="1173">
      <c r="A1173" s="33" t="s">
        <v>6075</v>
      </c>
      <c r="B1173" s="126" t="s">
        <v>2551</v>
      </c>
      <c r="C1173" s="126" t="s">
        <v>2469</v>
      </c>
      <c r="D1173" s="38" t="s">
        <v>5931</v>
      </c>
      <c r="E1173" s="38" t="s">
        <v>1921</v>
      </c>
    </row>
    <row r="1174">
      <c r="A1174" s="33" t="s">
        <v>5914</v>
      </c>
      <c r="B1174" s="126" t="s">
        <v>2531</v>
      </c>
      <c r="C1174" s="126" t="s">
        <v>2551</v>
      </c>
      <c r="D1174" s="38" t="s">
        <v>165</v>
      </c>
      <c r="E1174" s="38" t="s">
        <v>1927</v>
      </c>
    </row>
    <row r="1175">
      <c r="A1175" s="33" t="s">
        <v>5949</v>
      </c>
      <c r="B1175" s="126" t="s">
        <v>2589</v>
      </c>
      <c r="C1175" s="126" t="s">
        <v>2551</v>
      </c>
      <c r="D1175" s="38" t="s">
        <v>165</v>
      </c>
      <c r="E1175" s="38" t="s">
        <v>1927</v>
      </c>
    </row>
    <row r="1176">
      <c r="A1176" s="33" t="s">
        <v>6035</v>
      </c>
      <c r="B1176" s="126" t="s">
        <v>2658</v>
      </c>
      <c r="C1176" s="126" t="s">
        <v>2503</v>
      </c>
      <c r="D1176" s="38" t="s">
        <v>165</v>
      </c>
      <c r="E1176" s="38" t="s">
        <v>1927</v>
      </c>
    </row>
    <row r="1177">
      <c r="A1177" s="33" t="s">
        <v>6035</v>
      </c>
      <c r="B1177" s="126" t="s">
        <v>2658</v>
      </c>
      <c r="C1177" s="126" t="s">
        <v>2503</v>
      </c>
      <c r="D1177" s="38" t="s">
        <v>165</v>
      </c>
      <c r="E1177" s="38" t="s">
        <v>1927</v>
      </c>
    </row>
    <row r="1178">
      <c r="A1178" s="33" t="s">
        <v>6070</v>
      </c>
      <c r="B1178" s="126" t="s">
        <v>2531</v>
      </c>
      <c r="C1178" s="126" t="s">
        <v>2503</v>
      </c>
      <c r="D1178" s="38" t="s">
        <v>165</v>
      </c>
      <c r="E1178" s="38" t="s">
        <v>1927</v>
      </c>
    </row>
    <row r="1179">
      <c r="A1179" s="33" t="s">
        <v>6070</v>
      </c>
      <c r="B1179" s="126" t="s">
        <v>2531</v>
      </c>
      <c r="C1179" s="126" t="s">
        <v>2466</v>
      </c>
      <c r="D1179" s="38" t="s">
        <v>165</v>
      </c>
      <c r="E1179" s="38" t="s">
        <v>1927</v>
      </c>
    </row>
    <row r="1180">
      <c r="A1180" s="33" t="s">
        <v>6020</v>
      </c>
      <c r="B1180" s="126" t="s">
        <v>2702</v>
      </c>
      <c r="C1180" s="126" t="s">
        <v>2529</v>
      </c>
      <c r="D1180" s="38" t="s">
        <v>165</v>
      </c>
      <c r="E1180" s="38" t="s">
        <v>1927</v>
      </c>
    </row>
    <row r="1181">
      <c r="A1181" s="33" t="s">
        <v>6020</v>
      </c>
      <c r="B1181" s="126" t="s">
        <v>2531</v>
      </c>
      <c r="C1181" s="126" t="s">
        <v>2492</v>
      </c>
      <c r="D1181" s="38" t="s">
        <v>165</v>
      </c>
      <c r="E1181" s="38" t="s">
        <v>1927</v>
      </c>
    </row>
    <row r="1182">
      <c r="A1182" s="33" t="s">
        <v>6020</v>
      </c>
      <c r="B1182" s="126" t="s">
        <v>2531</v>
      </c>
      <c r="C1182" s="126" t="s">
        <v>2466</v>
      </c>
      <c r="D1182" s="38" t="s">
        <v>165</v>
      </c>
      <c r="E1182" s="38" t="s">
        <v>1927</v>
      </c>
    </row>
    <row r="1183">
      <c r="A1183" s="33" t="s">
        <v>6076</v>
      </c>
      <c r="B1183" s="126" t="s">
        <v>2633</v>
      </c>
      <c r="C1183" s="126" t="s">
        <v>2617</v>
      </c>
      <c r="D1183" s="38" t="s">
        <v>165</v>
      </c>
      <c r="E1183" s="38" t="s">
        <v>1927</v>
      </c>
    </row>
    <row r="1184">
      <c r="A1184" s="33" t="s">
        <v>6076</v>
      </c>
      <c r="B1184" s="126" t="s">
        <v>2633</v>
      </c>
      <c r="C1184" s="126" t="s">
        <v>2589</v>
      </c>
      <c r="D1184" s="38" t="s">
        <v>165</v>
      </c>
      <c r="E1184" s="38" t="s">
        <v>1927</v>
      </c>
    </row>
    <row r="1185">
      <c r="A1185" s="33" t="s">
        <v>6076</v>
      </c>
      <c r="B1185" s="126" t="s">
        <v>2531</v>
      </c>
      <c r="C1185" s="33"/>
      <c r="D1185" s="38" t="s">
        <v>165</v>
      </c>
      <c r="E1185" s="38" t="s">
        <v>1927</v>
      </c>
    </row>
    <row r="1186">
      <c r="A1186" s="33" t="s">
        <v>6077</v>
      </c>
      <c r="B1186" s="126" t="s">
        <v>2551</v>
      </c>
      <c r="C1186" s="126" t="s">
        <v>2680</v>
      </c>
      <c r="D1186" s="38" t="s">
        <v>44</v>
      </c>
      <c r="E1186" s="38" t="s">
        <v>1929</v>
      </c>
    </row>
    <row r="1187">
      <c r="A1187" s="33" t="s">
        <v>6078</v>
      </c>
      <c r="B1187" s="126" t="s">
        <v>2646</v>
      </c>
      <c r="C1187" s="126" t="s">
        <v>2463</v>
      </c>
      <c r="D1187" s="38" t="s">
        <v>44</v>
      </c>
      <c r="E1187" s="38" t="s">
        <v>1929</v>
      </c>
    </row>
    <row r="1188">
      <c r="A1188" s="33" t="s">
        <v>5983</v>
      </c>
      <c r="B1188" s="126" t="s">
        <v>2646</v>
      </c>
      <c r="C1188" s="126" t="s">
        <v>2463</v>
      </c>
      <c r="D1188" s="38" t="s">
        <v>44</v>
      </c>
      <c r="E1188" s="38" t="s">
        <v>1929</v>
      </c>
    </row>
    <row r="1189">
      <c r="A1189" s="33" t="s">
        <v>6079</v>
      </c>
      <c r="B1189" s="126" t="s">
        <v>2469</v>
      </c>
      <c r="C1189" s="126" t="s">
        <v>2463</v>
      </c>
      <c r="D1189" s="38" t="s">
        <v>44</v>
      </c>
      <c r="E1189" s="38" t="s">
        <v>1929</v>
      </c>
    </row>
    <row r="1190">
      <c r="A1190" s="33" t="s">
        <v>5983</v>
      </c>
      <c r="B1190" s="126" t="s">
        <v>2463</v>
      </c>
      <c r="C1190" s="126" t="s">
        <v>2545</v>
      </c>
      <c r="D1190" s="38" t="s">
        <v>44</v>
      </c>
      <c r="E1190" s="38" t="s">
        <v>1929</v>
      </c>
    </row>
    <row r="1191">
      <c r="A1191" s="33" t="s">
        <v>5981</v>
      </c>
      <c r="B1191" s="126" t="s">
        <v>2633</v>
      </c>
      <c r="C1191" s="126" t="s">
        <v>2531</v>
      </c>
      <c r="D1191" s="38" t="s">
        <v>5909</v>
      </c>
      <c r="E1191" s="38" t="s">
        <v>1929</v>
      </c>
    </row>
    <row r="1192">
      <c r="A1192" s="33" t="s">
        <v>5983</v>
      </c>
      <c r="B1192" s="126" t="s">
        <v>2633</v>
      </c>
      <c r="C1192" s="126" t="s">
        <v>2551</v>
      </c>
      <c r="D1192" s="38" t="s">
        <v>5909</v>
      </c>
      <c r="E1192" s="38" t="s">
        <v>1929</v>
      </c>
    </row>
    <row r="1193">
      <c r="A1193" s="33" t="s">
        <v>6080</v>
      </c>
      <c r="B1193" s="126" t="s">
        <v>2630</v>
      </c>
      <c r="C1193" s="126" t="s">
        <v>2469</v>
      </c>
      <c r="D1193" s="38" t="s">
        <v>5911</v>
      </c>
      <c r="E1193" s="38" t="s">
        <v>1929</v>
      </c>
    </row>
    <row r="1194">
      <c r="A1194" s="33" t="s">
        <v>6081</v>
      </c>
      <c r="B1194" s="126" t="s">
        <v>2589</v>
      </c>
      <c r="C1194" s="126" t="s">
        <v>2584</v>
      </c>
      <c r="D1194" s="38" t="s">
        <v>5911</v>
      </c>
      <c r="E1194" s="38" t="s">
        <v>1929</v>
      </c>
    </row>
    <row r="1195">
      <c r="A1195" s="33" t="s">
        <v>6082</v>
      </c>
      <c r="B1195" s="126" t="s">
        <v>2633</v>
      </c>
      <c r="C1195" s="126" t="s">
        <v>2551</v>
      </c>
      <c r="D1195" s="38" t="s">
        <v>5911</v>
      </c>
      <c r="E1195" s="38" t="s">
        <v>1929</v>
      </c>
    </row>
    <row r="1196">
      <c r="A1196" s="33" t="s">
        <v>6028</v>
      </c>
      <c r="B1196" s="126" t="s">
        <v>2545</v>
      </c>
      <c r="C1196" s="126" t="s">
        <v>2705</v>
      </c>
      <c r="D1196" s="38" t="s">
        <v>5923</v>
      </c>
      <c r="E1196" s="38" t="s">
        <v>1929</v>
      </c>
    </row>
    <row r="1197">
      <c r="A1197" s="33" t="s">
        <v>6082</v>
      </c>
      <c r="B1197" s="126" t="s">
        <v>2551</v>
      </c>
      <c r="C1197" s="126" t="s">
        <v>2646</v>
      </c>
      <c r="D1197" s="38" t="s">
        <v>5923</v>
      </c>
      <c r="E1197" s="38" t="s">
        <v>1929</v>
      </c>
    </row>
    <row r="1198">
      <c r="A1198" s="33" t="s">
        <v>6083</v>
      </c>
      <c r="B1198" s="126" t="s">
        <v>2646</v>
      </c>
      <c r="C1198" s="126" t="s">
        <v>2666</v>
      </c>
      <c r="D1198" s="38" t="s">
        <v>5923</v>
      </c>
      <c r="E1198" s="38" t="s">
        <v>1929</v>
      </c>
    </row>
    <row r="1199">
      <c r="A1199" s="33" t="s">
        <v>6082</v>
      </c>
      <c r="B1199" s="126" t="s">
        <v>2646</v>
      </c>
      <c r="C1199" s="126" t="s">
        <v>2666</v>
      </c>
      <c r="D1199" s="38" t="s">
        <v>5923</v>
      </c>
      <c r="E1199" s="38" t="s">
        <v>1929</v>
      </c>
    </row>
    <row r="1200">
      <c r="A1200" s="33" t="s">
        <v>6082</v>
      </c>
      <c r="B1200" s="126" t="s">
        <v>2545</v>
      </c>
      <c r="C1200" s="126" t="s">
        <v>2473</v>
      </c>
      <c r="D1200" s="38" t="s">
        <v>5923</v>
      </c>
      <c r="E1200" s="38" t="s">
        <v>1929</v>
      </c>
    </row>
    <row r="1201">
      <c r="A1201" s="33" t="s">
        <v>6084</v>
      </c>
      <c r="B1201" s="126" t="s">
        <v>2589</v>
      </c>
      <c r="C1201" s="126" t="s">
        <v>2702</v>
      </c>
      <c r="D1201" s="38" t="s">
        <v>5936</v>
      </c>
      <c r="E1201" s="38" t="s">
        <v>1929</v>
      </c>
    </row>
    <row r="1202">
      <c r="A1202" s="33" t="s">
        <v>6077</v>
      </c>
      <c r="B1202" s="126" t="s">
        <v>2589</v>
      </c>
      <c r="C1202" s="126" t="s">
        <v>2658</v>
      </c>
      <c r="D1202" s="38" t="s">
        <v>5936</v>
      </c>
      <c r="E1202" s="38" t="s">
        <v>1929</v>
      </c>
    </row>
    <row r="1203">
      <c r="A1203" s="33" t="s">
        <v>6085</v>
      </c>
      <c r="B1203" s="126" t="s">
        <v>2589</v>
      </c>
      <c r="C1203" s="126" t="s">
        <v>2702</v>
      </c>
      <c r="D1203" s="38" t="s">
        <v>5936</v>
      </c>
      <c r="E1203" s="38" t="s">
        <v>1929</v>
      </c>
    </row>
    <row r="1204">
      <c r="A1204" s="33" t="s">
        <v>6002</v>
      </c>
      <c r="B1204" s="126" t="s">
        <v>2702</v>
      </c>
      <c r="C1204" s="126" t="s">
        <v>2579</v>
      </c>
      <c r="D1204" s="38" t="s">
        <v>5936</v>
      </c>
      <c r="E1204" s="38" t="s">
        <v>1929</v>
      </c>
    </row>
    <row r="1205">
      <c r="A1205" s="33" t="s">
        <v>6086</v>
      </c>
      <c r="B1205" s="126" t="s">
        <v>2531</v>
      </c>
      <c r="C1205" s="126" t="s">
        <v>2503</v>
      </c>
      <c r="D1205" s="38" t="s">
        <v>5936</v>
      </c>
      <c r="E1205" s="38" t="s">
        <v>1929</v>
      </c>
    </row>
    <row r="1206">
      <c r="A1206" s="33" t="s">
        <v>6087</v>
      </c>
      <c r="B1206" s="126" t="s">
        <v>2617</v>
      </c>
      <c r="C1206" s="126" t="s">
        <v>2579</v>
      </c>
      <c r="D1206" s="38" t="s">
        <v>5936</v>
      </c>
      <c r="E1206" s="38" t="s">
        <v>1929</v>
      </c>
    </row>
    <row r="1207">
      <c r="A1207" s="33" t="s">
        <v>6088</v>
      </c>
      <c r="B1207" s="126" t="s">
        <v>2579</v>
      </c>
      <c r="C1207" s="126" t="s">
        <v>2529</v>
      </c>
      <c r="D1207" s="38" t="s">
        <v>5936</v>
      </c>
      <c r="E1207" s="38" t="s">
        <v>1929</v>
      </c>
    </row>
    <row r="1208">
      <c r="A1208" s="33" t="s">
        <v>6085</v>
      </c>
      <c r="B1208" s="126" t="s">
        <v>2658</v>
      </c>
      <c r="C1208" s="126" t="s">
        <v>2551</v>
      </c>
      <c r="D1208" s="38" t="s">
        <v>5936</v>
      </c>
      <c r="E1208" s="38" t="s">
        <v>1929</v>
      </c>
    </row>
    <row r="1209">
      <c r="A1209" s="33" t="s">
        <v>6087</v>
      </c>
      <c r="B1209" s="126" t="s">
        <v>2617</v>
      </c>
      <c r="C1209" s="126" t="s">
        <v>2702</v>
      </c>
      <c r="D1209" s="38" t="s">
        <v>5936</v>
      </c>
      <c r="E1209" s="38" t="s">
        <v>1929</v>
      </c>
    </row>
    <row r="1210">
      <c r="A1210" s="33" t="s">
        <v>6002</v>
      </c>
      <c r="B1210" s="126" t="s">
        <v>2702</v>
      </c>
      <c r="C1210" s="126" t="s">
        <v>2503</v>
      </c>
      <c r="D1210" s="38" t="s">
        <v>5936</v>
      </c>
      <c r="E1210" s="38" t="s">
        <v>1929</v>
      </c>
    </row>
    <row r="1211">
      <c r="A1211" s="33" t="s">
        <v>6087</v>
      </c>
      <c r="B1211" s="126" t="s">
        <v>2589</v>
      </c>
      <c r="C1211" s="126" t="s">
        <v>2551</v>
      </c>
      <c r="D1211" s="38" t="s">
        <v>5936</v>
      </c>
      <c r="E1211" s="38" t="s">
        <v>1929</v>
      </c>
    </row>
    <row r="1212">
      <c r="A1212" s="33" t="s">
        <v>6089</v>
      </c>
      <c r="B1212" s="126" t="s">
        <v>2551</v>
      </c>
      <c r="C1212" s="126" t="s">
        <v>2469</v>
      </c>
      <c r="D1212" s="38" t="s">
        <v>5936</v>
      </c>
      <c r="E1212" s="38" t="s">
        <v>1929</v>
      </c>
    </row>
    <row r="1213">
      <c r="A1213" s="33" t="s">
        <v>6084</v>
      </c>
      <c r="B1213" s="126" t="s">
        <v>2589</v>
      </c>
      <c r="C1213" s="126" t="s">
        <v>2702</v>
      </c>
      <c r="D1213" s="38" t="s">
        <v>5943</v>
      </c>
      <c r="E1213" s="38" t="s">
        <v>1929</v>
      </c>
    </row>
    <row r="1214">
      <c r="A1214" s="33" t="s">
        <v>6086</v>
      </c>
      <c r="B1214" s="126" t="s">
        <v>2589</v>
      </c>
      <c r="C1214" s="126" t="s">
        <v>2658</v>
      </c>
      <c r="D1214" s="38" t="s">
        <v>5943</v>
      </c>
      <c r="E1214" s="38" t="s">
        <v>1929</v>
      </c>
    </row>
    <row r="1215">
      <c r="A1215" s="33" t="s">
        <v>6049</v>
      </c>
      <c r="B1215" s="126" t="s">
        <v>2589</v>
      </c>
      <c r="C1215" s="126" t="s">
        <v>2702</v>
      </c>
      <c r="D1215" s="38" t="s">
        <v>5943</v>
      </c>
      <c r="E1215" s="38" t="s">
        <v>1929</v>
      </c>
    </row>
    <row r="1216">
      <c r="A1216" s="33" t="s">
        <v>6077</v>
      </c>
      <c r="B1216" s="126" t="s">
        <v>2702</v>
      </c>
      <c r="C1216" s="126" t="s">
        <v>2579</v>
      </c>
      <c r="D1216" s="38" t="s">
        <v>5943</v>
      </c>
      <c r="E1216" s="38" t="s">
        <v>1929</v>
      </c>
    </row>
    <row r="1217">
      <c r="A1217" s="33" t="s">
        <v>6090</v>
      </c>
      <c r="B1217" s="126" t="s">
        <v>2531</v>
      </c>
      <c r="C1217" s="126" t="s">
        <v>2503</v>
      </c>
      <c r="D1217" s="38" t="s">
        <v>5943</v>
      </c>
      <c r="E1217" s="38" t="s">
        <v>1929</v>
      </c>
    </row>
    <row r="1218">
      <c r="A1218" s="33" t="s">
        <v>6088</v>
      </c>
      <c r="B1218" s="126" t="s">
        <v>2531</v>
      </c>
      <c r="C1218" s="126" t="s">
        <v>2503</v>
      </c>
      <c r="D1218" s="38" t="s">
        <v>5943</v>
      </c>
      <c r="E1218" s="38" t="s">
        <v>1929</v>
      </c>
    </row>
    <row r="1219">
      <c r="A1219" s="33" t="s">
        <v>6079</v>
      </c>
      <c r="B1219" s="126" t="s">
        <v>2579</v>
      </c>
      <c r="C1219" s="126" t="s">
        <v>2529</v>
      </c>
      <c r="D1219" s="38" t="s">
        <v>5943</v>
      </c>
      <c r="E1219" s="38" t="s">
        <v>1929</v>
      </c>
    </row>
    <row r="1220">
      <c r="A1220" s="33" t="s">
        <v>6085</v>
      </c>
      <c r="B1220" s="126" t="s">
        <v>2658</v>
      </c>
      <c r="C1220" s="126" t="s">
        <v>2551</v>
      </c>
      <c r="D1220" s="38" t="s">
        <v>5943</v>
      </c>
      <c r="E1220" s="38" t="s">
        <v>1929</v>
      </c>
    </row>
    <row r="1221">
      <c r="A1221" s="33" t="s">
        <v>6085</v>
      </c>
      <c r="B1221" s="126" t="s">
        <v>2699</v>
      </c>
      <c r="C1221" s="126" t="s">
        <v>2678</v>
      </c>
      <c r="D1221" s="38" t="s">
        <v>5943</v>
      </c>
      <c r="E1221" s="38" t="s">
        <v>1929</v>
      </c>
    </row>
    <row r="1222">
      <c r="A1222" s="33" t="s">
        <v>6003</v>
      </c>
      <c r="B1222" s="126" t="s">
        <v>2702</v>
      </c>
      <c r="C1222" s="126" t="s">
        <v>2503</v>
      </c>
      <c r="D1222" s="38" t="s">
        <v>5943</v>
      </c>
      <c r="E1222" s="38" t="s">
        <v>1929</v>
      </c>
    </row>
    <row r="1223">
      <c r="A1223" s="33" t="s">
        <v>6003</v>
      </c>
      <c r="B1223" s="126" t="s">
        <v>2589</v>
      </c>
      <c r="C1223" s="126" t="s">
        <v>2584</v>
      </c>
      <c r="D1223" s="38" t="s">
        <v>5943</v>
      </c>
      <c r="E1223" s="38" t="s">
        <v>1929</v>
      </c>
    </row>
    <row r="1224">
      <c r="A1224" s="33" t="s">
        <v>6079</v>
      </c>
      <c r="B1224" s="126" t="s">
        <v>2531</v>
      </c>
      <c r="C1224" s="126" t="s">
        <v>2469</v>
      </c>
      <c r="D1224" s="38" t="s">
        <v>5943</v>
      </c>
      <c r="E1224" s="38" t="s">
        <v>1929</v>
      </c>
    </row>
    <row r="1225">
      <c r="A1225" s="33" t="s">
        <v>6084</v>
      </c>
      <c r="B1225" s="126" t="s">
        <v>2589</v>
      </c>
      <c r="C1225" s="126" t="s">
        <v>2702</v>
      </c>
      <c r="D1225" s="38" t="s">
        <v>5944</v>
      </c>
      <c r="E1225" s="38" t="s">
        <v>1929</v>
      </c>
    </row>
    <row r="1226">
      <c r="A1226" s="33" t="s">
        <v>6003</v>
      </c>
      <c r="B1226" s="126" t="s">
        <v>2589</v>
      </c>
      <c r="C1226" s="126" t="s">
        <v>2658</v>
      </c>
      <c r="D1226" s="38" t="s">
        <v>5944</v>
      </c>
      <c r="E1226" s="38" t="s">
        <v>1929</v>
      </c>
    </row>
    <row r="1227">
      <c r="A1227" s="33" t="s">
        <v>6049</v>
      </c>
      <c r="B1227" s="126" t="s">
        <v>2589</v>
      </c>
      <c r="C1227" s="126" t="s">
        <v>2702</v>
      </c>
      <c r="D1227" s="38" t="s">
        <v>5944</v>
      </c>
      <c r="E1227" s="38" t="s">
        <v>1929</v>
      </c>
    </row>
    <row r="1228">
      <c r="A1228" s="33" t="s">
        <v>6001</v>
      </c>
      <c r="B1228" s="126" t="s">
        <v>2702</v>
      </c>
      <c r="C1228" s="126" t="s">
        <v>2579</v>
      </c>
      <c r="D1228" s="38" t="s">
        <v>5944</v>
      </c>
      <c r="E1228" s="38" t="s">
        <v>1929</v>
      </c>
    </row>
    <row r="1229">
      <c r="A1229" s="33" t="s">
        <v>6090</v>
      </c>
      <c r="B1229" s="126" t="s">
        <v>2531</v>
      </c>
      <c r="C1229" s="126" t="s">
        <v>2503</v>
      </c>
      <c r="D1229" s="38" t="s">
        <v>5944</v>
      </c>
      <c r="E1229" s="38" t="s">
        <v>1929</v>
      </c>
    </row>
    <row r="1230">
      <c r="A1230" s="33" t="s">
        <v>6088</v>
      </c>
      <c r="B1230" s="126" t="s">
        <v>2531</v>
      </c>
      <c r="C1230" s="126" t="s">
        <v>2503</v>
      </c>
      <c r="D1230" s="38" t="s">
        <v>5944</v>
      </c>
      <c r="E1230" s="38" t="s">
        <v>1929</v>
      </c>
    </row>
    <row r="1231">
      <c r="A1231" s="33" t="s">
        <v>6086</v>
      </c>
      <c r="B1231" s="126" t="s">
        <v>2579</v>
      </c>
      <c r="C1231" s="126" t="s">
        <v>2529</v>
      </c>
      <c r="D1231" s="38" t="s">
        <v>5944</v>
      </c>
      <c r="E1231" s="38" t="s">
        <v>1929</v>
      </c>
    </row>
    <row r="1232">
      <c r="A1232" s="33" t="s">
        <v>6085</v>
      </c>
      <c r="B1232" s="126" t="s">
        <v>2658</v>
      </c>
      <c r="C1232" s="126" t="s">
        <v>2551</v>
      </c>
      <c r="D1232" s="38" t="s">
        <v>5944</v>
      </c>
      <c r="E1232" s="38" t="s">
        <v>1929</v>
      </c>
    </row>
    <row r="1233">
      <c r="A1233" s="33" t="s">
        <v>6009</v>
      </c>
      <c r="B1233" s="126" t="s">
        <v>2589</v>
      </c>
      <c r="C1233" s="126" t="s">
        <v>2529</v>
      </c>
      <c r="D1233" s="38" t="s">
        <v>5944</v>
      </c>
      <c r="E1233" s="38" t="s">
        <v>1929</v>
      </c>
    </row>
    <row r="1234">
      <c r="A1234" s="33" t="s">
        <v>6003</v>
      </c>
      <c r="B1234" s="126" t="s">
        <v>2702</v>
      </c>
      <c r="C1234" s="126" t="s">
        <v>2503</v>
      </c>
      <c r="D1234" s="38" t="s">
        <v>5944</v>
      </c>
      <c r="E1234" s="38" t="s">
        <v>1929</v>
      </c>
    </row>
    <row r="1235">
      <c r="A1235" s="33" t="s">
        <v>6003</v>
      </c>
      <c r="B1235" s="126" t="s">
        <v>2579</v>
      </c>
      <c r="C1235" s="126" t="s">
        <v>2469</v>
      </c>
      <c r="D1235" s="38" t="s">
        <v>5944</v>
      </c>
      <c r="E1235" s="38" t="s">
        <v>1929</v>
      </c>
    </row>
    <row r="1236">
      <c r="A1236" s="33" t="s">
        <v>6061</v>
      </c>
      <c r="B1236" s="126" t="s">
        <v>2579</v>
      </c>
      <c r="C1236" s="126" t="s">
        <v>2469</v>
      </c>
      <c r="D1236" s="38" t="s">
        <v>5944</v>
      </c>
      <c r="E1236" s="38" t="s">
        <v>1929</v>
      </c>
    </row>
    <row r="1237">
      <c r="A1237" s="33" t="s">
        <v>6091</v>
      </c>
      <c r="B1237" s="126" t="s">
        <v>2633</v>
      </c>
      <c r="C1237" s="126" t="s">
        <v>2551</v>
      </c>
      <c r="D1237" s="38" t="s">
        <v>5927</v>
      </c>
      <c r="E1237" s="38" t="s">
        <v>1932</v>
      </c>
    </row>
    <row r="1238">
      <c r="A1238" s="33" t="s">
        <v>6092</v>
      </c>
      <c r="B1238" s="126" t="s">
        <v>2633</v>
      </c>
      <c r="C1238" s="126" t="s">
        <v>2551</v>
      </c>
      <c r="D1238" s="38" t="s">
        <v>5927</v>
      </c>
      <c r="E1238" s="38" t="s">
        <v>1932</v>
      </c>
    </row>
    <row r="1239">
      <c r="A1239" s="33" t="s">
        <v>6091</v>
      </c>
      <c r="B1239" s="126" t="s">
        <v>2617</v>
      </c>
      <c r="C1239" s="126" t="s">
        <v>2584</v>
      </c>
      <c r="D1239" s="38" t="s">
        <v>5927</v>
      </c>
      <c r="E1239" s="38" t="s">
        <v>1932</v>
      </c>
    </row>
    <row r="1240">
      <c r="A1240" s="33" t="s">
        <v>6091</v>
      </c>
      <c r="B1240" s="126" t="s">
        <v>2589</v>
      </c>
      <c r="C1240" s="126" t="s">
        <v>2469</v>
      </c>
      <c r="D1240" s="38" t="s">
        <v>5927</v>
      </c>
      <c r="E1240" s="38" t="s">
        <v>1932</v>
      </c>
    </row>
    <row r="1241">
      <c r="A1241" s="33" t="s">
        <v>5928</v>
      </c>
      <c r="B1241" s="126" t="s">
        <v>2589</v>
      </c>
      <c r="C1241" s="126" t="s">
        <v>2469</v>
      </c>
      <c r="D1241" s="38" t="s">
        <v>5927</v>
      </c>
      <c r="E1241" s="38" t="s">
        <v>1932</v>
      </c>
    </row>
    <row r="1242">
      <c r="A1242" s="33" t="s">
        <v>5928</v>
      </c>
      <c r="B1242" s="126" t="s">
        <v>2551</v>
      </c>
      <c r="C1242" s="126" t="s">
        <v>2469</v>
      </c>
      <c r="D1242" s="38" t="s">
        <v>5927</v>
      </c>
      <c r="E1242" s="38" t="s">
        <v>1932</v>
      </c>
    </row>
    <row r="1243">
      <c r="A1243" s="33" t="s">
        <v>6092</v>
      </c>
      <c r="B1243" s="126" t="s">
        <v>2589</v>
      </c>
      <c r="C1243" s="126" t="s">
        <v>2551</v>
      </c>
      <c r="D1243" s="38" t="s">
        <v>5927</v>
      </c>
      <c r="E1243" s="38" t="s">
        <v>1932</v>
      </c>
    </row>
    <row r="1244">
      <c r="A1244" s="33" t="s">
        <v>6092</v>
      </c>
      <c r="B1244" s="126" t="s">
        <v>2589</v>
      </c>
      <c r="C1244" s="126" t="s">
        <v>2469</v>
      </c>
      <c r="D1244" s="38" t="s">
        <v>5927</v>
      </c>
      <c r="E1244" s="38" t="s">
        <v>1932</v>
      </c>
    </row>
    <row r="1245">
      <c r="A1245" s="33" t="s">
        <v>6091</v>
      </c>
      <c r="B1245" s="126" t="s">
        <v>2633</v>
      </c>
      <c r="C1245" s="126" t="s">
        <v>2551</v>
      </c>
      <c r="D1245" s="38" t="s">
        <v>5931</v>
      </c>
      <c r="E1245" s="38" t="s">
        <v>1932</v>
      </c>
    </row>
    <row r="1246">
      <c r="A1246" s="33" t="s">
        <v>6092</v>
      </c>
      <c r="B1246" s="126" t="s">
        <v>2633</v>
      </c>
      <c r="C1246" s="126" t="s">
        <v>2551</v>
      </c>
      <c r="D1246" s="38" t="s">
        <v>5931</v>
      </c>
      <c r="E1246" s="38" t="s">
        <v>1932</v>
      </c>
    </row>
    <row r="1247">
      <c r="A1247" s="33" t="s">
        <v>6091</v>
      </c>
      <c r="B1247" s="126" t="s">
        <v>2617</v>
      </c>
      <c r="C1247" s="126" t="s">
        <v>2584</v>
      </c>
      <c r="D1247" s="38" t="s">
        <v>5931</v>
      </c>
      <c r="E1247" s="38" t="s">
        <v>1932</v>
      </c>
    </row>
    <row r="1248">
      <c r="A1248" s="33" t="s">
        <v>6091</v>
      </c>
      <c r="B1248" s="126" t="s">
        <v>2589</v>
      </c>
      <c r="C1248" s="126" t="s">
        <v>2469</v>
      </c>
      <c r="D1248" s="38" t="s">
        <v>5931</v>
      </c>
      <c r="E1248" s="38" t="s">
        <v>1932</v>
      </c>
    </row>
    <row r="1249">
      <c r="A1249" s="33" t="s">
        <v>5928</v>
      </c>
      <c r="B1249" s="126" t="s">
        <v>2589</v>
      </c>
      <c r="C1249" s="126" t="s">
        <v>2469</v>
      </c>
      <c r="D1249" s="38" t="s">
        <v>5931</v>
      </c>
      <c r="E1249" s="38" t="s">
        <v>1932</v>
      </c>
    </row>
    <row r="1250">
      <c r="A1250" s="33" t="s">
        <v>5928</v>
      </c>
      <c r="B1250" s="126" t="s">
        <v>2551</v>
      </c>
      <c r="C1250" s="126" t="s">
        <v>2469</v>
      </c>
      <c r="D1250" s="38" t="s">
        <v>5931</v>
      </c>
      <c r="E1250" s="38" t="s">
        <v>1932</v>
      </c>
    </row>
    <row r="1251">
      <c r="A1251" s="33" t="s">
        <v>6092</v>
      </c>
      <c r="B1251" s="126" t="s">
        <v>2589</v>
      </c>
      <c r="C1251" s="126" t="s">
        <v>2551</v>
      </c>
      <c r="D1251" s="38" t="s">
        <v>5931</v>
      </c>
      <c r="E1251" s="38" t="s">
        <v>1932</v>
      </c>
    </row>
    <row r="1252">
      <c r="A1252" s="33" t="s">
        <v>6092</v>
      </c>
      <c r="B1252" s="126" t="s">
        <v>2589</v>
      </c>
      <c r="C1252" s="126" t="s">
        <v>2469</v>
      </c>
      <c r="D1252" s="38" t="s">
        <v>5931</v>
      </c>
      <c r="E1252" s="38" t="s">
        <v>1932</v>
      </c>
    </row>
    <row r="1253">
      <c r="A1253" s="33" t="s">
        <v>6021</v>
      </c>
      <c r="B1253" s="126" t="s">
        <v>2589</v>
      </c>
      <c r="C1253" s="126" t="s">
        <v>2702</v>
      </c>
      <c r="D1253" s="38" t="s">
        <v>5936</v>
      </c>
      <c r="E1253" s="38" t="s">
        <v>1932</v>
      </c>
    </row>
    <row r="1254">
      <c r="A1254" s="33" t="s">
        <v>6093</v>
      </c>
      <c r="B1254" s="126" t="s">
        <v>2589</v>
      </c>
      <c r="C1254" s="126" t="s">
        <v>2658</v>
      </c>
      <c r="D1254" s="38" t="s">
        <v>5936</v>
      </c>
      <c r="E1254" s="38" t="s">
        <v>1932</v>
      </c>
    </row>
    <row r="1255">
      <c r="A1255" s="33" t="s">
        <v>6094</v>
      </c>
      <c r="B1255" s="126" t="s">
        <v>2589</v>
      </c>
      <c r="C1255" s="126" t="s">
        <v>2702</v>
      </c>
      <c r="D1255" s="38" t="s">
        <v>5936</v>
      </c>
      <c r="E1255" s="38" t="s">
        <v>1932</v>
      </c>
    </row>
    <row r="1256">
      <c r="A1256" s="33" t="s">
        <v>6002</v>
      </c>
      <c r="B1256" s="126" t="s">
        <v>2702</v>
      </c>
      <c r="C1256" s="126" t="s">
        <v>2579</v>
      </c>
      <c r="D1256" s="38" t="s">
        <v>5936</v>
      </c>
      <c r="E1256" s="38" t="s">
        <v>1932</v>
      </c>
    </row>
    <row r="1257">
      <c r="A1257" s="33" t="s">
        <v>6095</v>
      </c>
      <c r="B1257" s="126" t="s">
        <v>2531</v>
      </c>
      <c r="C1257" s="126" t="s">
        <v>2503</v>
      </c>
      <c r="D1257" s="38" t="s">
        <v>5936</v>
      </c>
      <c r="E1257" s="38" t="s">
        <v>1932</v>
      </c>
    </row>
    <row r="1258">
      <c r="A1258" s="33" t="s">
        <v>6090</v>
      </c>
      <c r="B1258" s="126" t="s">
        <v>2579</v>
      </c>
      <c r="C1258" s="126" t="s">
        <v>2529</v>
      </c>
      <c r="D1258" s="38" t="s">
        <v>5936</v>
      </c>
      <c r="E1258" s="38" t="s">
        <v>1932</v>
      </c>
    </row>
    <row r="1259">
      <c r="A1259" s="33" t="s">
        <v>6049</v>
      </c>
      <c r="B1259" s="126" t="s">
        <v>2531</v>
      </c>
      <c r="C1259" s="126" t="s">
        <v>2503</v>
      </c>
      <c r="D1259" s="38" t="s">
        <v>5936</v>
      </c>
      <c r="E1259" s="38" t="s">
        <v>1932</v>
      </c>
    </row>
    <row r="1260">
      <c r="A1260" s="33" t="s">
        <v>6085</v>
      </c>
      <c r="B1260" s="126" t="s">
        <v>2658</v>
      </c>
      <c r="C1260" s="126" t="s">
        <v>2551</v>
      </c>
      <c r="D1260" s="38" t="s">
        <v>5936</v>
      </c>
      <c r="E1260" s="38" t="s">
        <v>1932</v>
      </c>
    </row>
    <row r="1261">
      <c r="A1261" s="33" t="s">
        <v>6096</v>
      </c>
      <c r="B1261" s="126" t="s">
        <v>2699</v>
      </c>
      <c r="C1261" s="126" t="s">
        <v>2678</v>
      </c>
      <c r="D1261" s="38" t="s">
        <v>5936</v>
      </c>
      <c r="E1261" s="38" t="s">
        <v>1932</v>
      </c>
    </row>
    <row r="1262">
      <c r="A1262" s="33" t="s">
        <v>6002</v>
      </c>
      <c r="B1262" s="126" t="s">
        <v>2702</v>
      </c>
      <c r="C1262" s="126" t="s">
        <v>2503</v>
      </c>
      <c r="D1262" s="38" t="s">
        <v>5936</v>
      </c>
      <c r="E1262" s="38" t="s">
        <v>1932</v>
      </c>
    </row>
    <row r="1263">
      <c r="A1263" s="33" t="s">
        <v>6021</v>
      </c>
      <c r="B1263" s="126" t="s">
        <v>2658</v>
      </c>
      <c r="C1263" s="126" t="s">
        <v>2702</v>
      </c>
      <c r="D1263" s="38" t="s">
        <v>5936</v>
      </c>
      <c r="E1263" s="38" t="s">
        <v>1932</v>
      </c>
    </row>
    <row r="1264">
      <c r="A1264" s="33" t="s">
        <v>6097</v>
      </c>
      <c r="B1264" s="126" t="s">
        <v>2658</v>
      </c>
      <c r="C1264" s="126" t="s">
        <v>2486</v>
      </c>
      <c r="D1264" s="38" t="s">
        <v>5936</v>
      </c>
      <c r="E1264" s="38" t="s">
        <v>1932</v>
      </c>
    </row>
    <row r="1265">
      <c r="A1265" s="33" t="s">
        <v>6021</v>
      </c>
      <c r="B1265" s="126" t="s">
        <v>2589</v>
      </c>
      <c r="C1265" s="126" t="s">
        <v>2702</v>
      </c>
      <c r="D1265" s="38" t="s">
        <v>5943</v>
      </c>
      <c r="E1265" s="38" t="s">
        <v>1932</v>
      </c>
    </row>
    <row r="1266">
      <c r="A1266" s="33" t="s">
        <v>6093</v>
      </c>
      <c r="B1266" s="126" t="s">
        <v>2589</v>
      </c>
      <c r="C1266" s="126" t="s">
        <v>2658</v>
      </c>
      <c r="D1266" s="38" t="s">
        <v>5943</v>
      </c>
      <c r="E1266" s="38" t="s">
        <v>1932</v>
      </c>
    </row>
    <row r="1267">
      <c r="A1267" s="33" t="s">
        <v>6095</v>
      </c>
      <c r="B1267" s="126" t="s">
        <v>2589</v>
      </c>
      <c r="C1267" s="126" t="s">
        <v>2702</v>
      </c>
      <c r="D1267" s="38" t="s">
        <v>5943</v>
      </c>
      <c r="E1267" s="38" t="s">
        <v>1932</v>
      </c>
    </row>
    <row r="1268">
      <c r="A1268" s="33" t="s">
        <v>6094</v>
      </c>
      <c r="B1268" s="126" t="s">
        <v>2702</v>
      </c>
      <c r="C1268" s="126" t="s">
        <v>2579</v>
      </c>
      <c r="D1268" s="38" t="s">
        <v>5943</v>
      </c>
      <c r="E1268" s="38" t="s">
        <v>1932</v>
      </c>
    </row>
    <row r="1269">
      <c r="A1269" s="33" t="s">
        <v>6098</v>
      </c>
      <c r="B1269" s="126" t="s">
        <v>2531</v>
      </c>
      <c r="C1269" s="126" t="s">
        <v>2503</v>
      </c>
      <c r="D1269" s="38" t="s">
        <v>5943</v>
      </c>
      <c r="E1269" s="38" t="s">
        <v>1932</v>
      </c>
    </row>
    <row r="1270">
      <c r="A1270" s="33" t="s">
        <v>6090</v>
      </c>
      <c r="B1270" s="126" t="s">
        <v>2579</v>
      </c>
      <c r="C1270" s="126" t="s">
        <v>2529</v>
      </c>
      <c r="D1270" s="38" t="s">
        <v>5943</v>
      </c>
      <c r="E1270" s="38" t="s">
        <v>1932</v>
      </c>
    </row>
    <row r="1271">
      <c r="A1271" s="33" t="s">
        <v>6049</v>
      </c>
      <c r="B1271" s="126" t="s">
        <v>2531</v>
      </c>
      <c r="C1271" s="126" t="s">
        <v>2503</v>
      </c>
      <c r="D1271" s="38" t="s">
        <v>5943</v>
      </c>
      <c r="E1271" s="38" t="s">
        <v>1932</v>
      </c>
    </row>
    <row r="1272">
      <c r="A1272" s="33" t="s">
        <v>6085</v>
      </c>
      <c r="B1272" s="126" t="s">
        <v>2658</v>
      </c>
      <c r="C1272" s="126" t="s">
        <v>2551</v>
      </c>
      <c r="D1272" s="38" t="s">
        <v>5943</v>
      </c>
      <c r="E1272" s="38" t="s">
        <v>1932</v>
      </c>
    </row>
    <row r="1273">
      <c r="A1273" s="33" t="s">
        <v>6096</v>
      </c>
      <c r="B1273" s="126" t="s">
        <v>2699</v>
      </c>
      <c r="C1273" s="126" t="s">
        <v>2678</v>
      </c>
      <c r="D1273" s="38" t="s">
        <v>5943</v>
      </c>
      <c r="E1273" s="38" t="s">
        <v>1932</v>
      </c>
    </row>
    <row r="1274">
      <c r="A1274" s="33" t="s">
        <v>6021</v>
      </c>
      <c r="B1274" s="126" t="s">
        <v>2702</v>
      </c>
      <c r="C1274" s="126" t="s">
        <v>2503</v>
      </c>
      <c r="D1274" s="38" t="s">
        <v>5943</v>
      </c>
      <c r="E1274" s="38" t="s">
        <v>1932</v>
      </c>
    </row>
    <row r="1275">
      <c r="A1275" s="33" t="s">
        <v>6021</v>
      </c>
      <c r="B1275" s="126" t="s">
        <v>2658</v>
      </c>
      <c r="C1275" s="126" t="s">
        <v>2702</v>
      </c>
      <c r="D1275" s="38" t="s">
        <v>5943</v>
      </c>
      <c r="E1275" s="38" t="s">
        <v>1932</v>
      </c>
    </row>
    <row r="1276">
      <c r="A1276" s="33" t="s">
        <v>6097</v>
      </c>
      <c r="B1276" s="126" t="s">
        <v>2658</v>
      </c>
      <c r="C1276" s="126" t="s">
        <v>2486</v>
      </c>
      <c r="D1276" s="38" t="s">
        <v>5943</v>
      </c>
      <c r="E1276" s="38" t="s">
        <v>1932</v>
      </c>
    </row>
    <row r="1277">
      <c r="A1277" s="33" t="s">
        <v>6093</v>
      </c>
      <c r="B1277" s="126" t="s">
        <v>2589</v>
      </c>
      <c r="C1277" s="126" t="s">
        <v>2702</v>
      </c>
      <c r="D1277" s="38" t="s">
        <v>5944</v>
      </c>
      <c r="E1277" s="38" t="s">
        <v>1932</v>
      </c>
    </row>
    <row r="1278">
      <c r="A1278" s="33" t="s">
        <v>6094</v>
      </c>
      <c r="B1278" s="126" t="s">
        <v>2589</v>
      </c>
      <c r="C1278" s="126" t="s">
        <v>2658</v>
      </c>
      <c r="D1278" s="38" t="s">
        <v>5944</v>
      </c>
      <c r="E1278" s="38" t="s">
        <v>1932</v>
      </c>
    </row>
    <row r="1279">
      <c r="A1279" s="33" t="s">
        <v>6021</v>
      </c>
      <c r="B1279" s="126" t="s">
        <v>2589</v>
      </c>
      <c r="C1279" s="126" t="s">
        <v>2702</v>
      </c>
      <c r="D1279" s="38" t="s">
        <v>5944</v>
      </c>
      <c r="E1279" s="38" t="s">
        <v>1932</v>
      </c>
    </row>
    <row r="1280">
      <c r="A1280" s="33" t="s">
        <v>6001</v>
      </c>
      <c r="B1280" s="126" t="s">
        <v>2702</v>
      </c>
      <c r="C1280" s="126" t="s">
        <v>2579</v>
      </c>
      <c r="D1280" s="38" t="s">
        <v>5944</v>
      </c>
      <c r="E1280" s="38" t="s">
        <v>1932</v>
      </c>
    </row>
    <row r="1281">
      <c r="A1281" s="33" t="s">
        <v>6049</v>
      </c>
      <c r="B1281" s="126" t="s">
        <v>2531</v>
      </c>
      <c r="C1281" s="126" t="s">
        <v>2503</v>
      </c>
      <c r="D1281" s="38" t="s">
        <v>5944</v>
      </c>
      <c r="E1281" s="38" t="s">
        <v>1932</v>
      </c>
    </row>
    <row r="1282">
      <c r="A1282" s="33" t="s">
        <v>6098</v>
      </c>
      <c r="B1282" s="126" t="s">
        <v>2531</v>
      </c>
      <c r="C1282" s="126" t="s">
        <v>2503</v>
      </c>
      <c r="D1282" s="38" t="s">
        <v>5944</v>
      </c>
      <c r="E1282" s="38" t="s">
        <v>1932</v>
      </c>
    </row>
    <row r="1283">
      <c r="A1283" s="33" t="s">
        <v>6090</v>
      </c>
      <c r="B1283" s="126" t="s">
        <v>2579</v>
      </c>
      <c r="C1283" s="126" t="s">
        <v>2529</v>
      </c>
      <c r="D1283" s="38" t="s">
        <v>5944</v>
      </c>
      <c r="E1283" s="38" t="s">
        <v>1932</v>
      </c>
    </row>
    <row r="1284">
      <c r="A1284" s="33" t="s">
        <v>6085</v>
      </c>
      <c r="B1284" s="126" t="s">
        <v>2658</v>
      </c>
      <c r="C1284" s="126" t="s">
        <v>2551</v>
      </c>
      <c r="D1284" s="38" t="s">
        <v>5944</v>
      </c>
      <c r="E1284" s="38" t="s">
        <v>1932</v>
      </c>
    </row>
    <row r="1285">
      <c r="A1285" s="33" t="s">
        <v>6099</v>
      </c>
      <c r="B1285" s="126" t="s">
        <v>2702</v>
      </c>
      <c r="C1285" s="126" t="s">
        <v>2466</v>
      </c>
      <c r="D1285" s="38" t="s">
        <v>5944</v>
      </c>
      <c r="E1285" s="38" t="s">
        <v>1932</v>
      </c>
    </row>
    <row r="1286">
      <c r="A1286" s="33" t="s">
        <v>6100</v>
      </c>
      <c r="B1286" s="126" t="s">
        <v>2702</v>
      </c>
      <c r="C1286" s="126" t="s">
        <v>2503</v>
      </c>
      <c r="D1286" s="38" t="s">
        <v>5944</v>
      </c>
      <c r="E1286" s="38" t="s">
        <v>1932</v>
      </c>
    </row>
    <row r="1287">
      <c r="A1287" s="33" t="s">
        <v>6099</v>
      </c>
      <c r="B1287" s="126" t="s">
        <v>2579</v>
      </c>
      <c r="C1287" s="126" t="s">
        <v>2469</v>
      </c>
      <c r="D1287" s="38" t="s">
        <v>5944</v>
      </c>
      <c r="E1287" s="38" t="s">
        <v>1932</v>
      </c>
    </row>
    <row r="1288">
      <c r="A1288" s="33" t="s">
        <v>6100</v>
      </c>
      <c r="B1288" s="126" t="s">
        <v>2579</v>
      </c>
      <c r="C1288" s="126" t="s">
        <v>2469</v>
      </c>
      <c r="D1288" s="38" t="s">
        <v>5944</v>
      </c>
      <c r="E1288" s="38" t="s">
        <v>1932</v>
      </c>
    </row>
    <row r="1289">
      <c r="A1289" s="33" t="s">
        <v>5949</v>
      </c>
      <c r="B1289" s="126" t="s">
        <v>2531</v>
      </c>
      <c r="C1289" s="126" t="s">
        <v>2551</v>
      </c>
      <c r="D1289" s="38" t="s">
        <v>165</v>
      </c>
      <c r="E1289" s="38" t="s">
        <v>1935</v>
      </c>
    </row>
    <row r="1290">
      <c r="A1290" s="33" t="s">
        <v>5950</v>
      </c>
      <c r="B1290" s="126" t="s">
        <v>2531</v>
      </c>
      <c r="C1290" s="126" t="s">
        <v>2551</v>
      </c>
      <c r="D1290" s="38" t="s">
        <v>165</v>
      </c>
      <c r="E1290" s="38" t="s">
        <v>1935</v>
      </c>
    </row>
    <row r="1291">
      <c r="A1291" s="33" t="s">
        <v>6101</v>
      </c>
      <c r="B1291" s="126" t="s">
        <v>2658</v>
      </c>
      <c r="C1291" s="126" t="s">
        <v>2503</v>
      </c>
      <c r="D1291" s="38" t="s">
        <v>165</v>
      </c>
      <c r="E1291" s="38" t="s">
        <v>1935</v>
      </c>
    </row>
    <row r="1292">
      <c r="A1292" s="33" t="s">
        <v>6102</v>
      </c>
      <c r="B1292" s="126" t="s">
        <v>2658</v>
      </c>
      <c r="C1292" s="126" t="s">
        <v>2503</v>
      </c>
      <c r="D1292" s="38" t="s">
        <v>165</v>
      </c>
      <c r="E1292" s="38" t="s">
        <v>1935</v>
      </c>
    </row>
    <row r="1293">
      <c r="A1293" s="33" t="s">
        <v>6070</v>
      </c>
      <c r="B1293" s="126" t="s">
        <v>2531</v>
      </c>
      <c r="C1293" s="126" t="s">
        <v>2466</v>
      </c>
      <c r="D1293" s="38" t="s">
        <v>165</v>
      </c>
      <c r="E1293" s="38" t="s">
        <v>1935</v>
      </c>
    </row>
    <row r="1294">
      <c r="A1294" s="33" t="s">
        <v>6070</v>
      </c>
      <c r="B1294" s="126" t="s">
        <v>2466</v>
      </c>
      <c r="C1294" s="126" t="s">
        <v>2469</v>
      </c>
      <c r="D1294" s="38" t="s">
        <v>165</v>
      </c>
      <c r="E1294" s="38" t="s">
        <v>1935</v>
      </c>
    </row>
    <row r="1295">
      <c r="A1295" s="33" t="s">
        <v>6020</v>
      </c>
      <c r="B1295" s="126" t="s">
        <v>2551</v>
      </c>
      <c r="C1295" s="126" t="s">
        <v>2486</v>
      </c>
      <c r="D1295" s="38" t="s">
        <v>165</v>
      </c>
      <c r="E1295" s="38" t="s">
        <v>1935</v>
      </c>
    </row>
    <row r="1296">
      <c r="A1296" s="33" t="s">
        <v>6020</v>
      </c>
      <c r="B1296" s="126" t="s">
        <v>2551</v>
      </c>
      <c r="C1296" s="126" t="s">
        <v>2486</v>
      </c>
      <c r="D1296" s="38" t="s">
        <v>165</v>
      </c>
      <c r="E1296" s="38" t="s">
        <v>1935</v>
      </c>
    </row>
    <row r="1297">
      <c r="A1297" s="33" t="s">
        <v>6103</v>
      </c>
      <c r="B1297" s="126" t="s">
        <v>2551</v>
      </c>
      <c r="C1297" s="126" t="s">
        <v>2646</v>
      </c>
      <c r="D1297" s="38" t="s">
        <v>165</v>
      </c>
      <c r="E1297" s="38" t="s">
        <v>1935</v>
      </c>
    </row>
    <row r="1298">
      <c r="A1298" s="33" t="s">
        <v>6104</v>
      </c>
      <c r="B1298" s="126" t="s">
        <v>2551</v>
      </c>
      <c r="C1298" s="126" t="s">
        <v>2646</v>
      </c>
      <c r="D1298" s="38" t="s">
        <v>165</v>
      </c>
      <c r="E1298" s="38" t="s">
        <v>1935</v>
      </c>
    </row>
    <row r="1299">
      <c r="A1299" s="33" t="s">
        <v>6105</v>
      </c>
      <c r="B1299" s="126" t="s">
        <v>2469</v>
      </c>
      <c r="C1299" s="126" t="s">
        <v>2680</v>
      </c>
      <c r="D1299" s="38" t="s">
        <v>165</v>
      </c>
      <c r="E1299" s="38" t="s">
        <v>1935</v>
      </c>
    </row>
    <row r="1300">
      <c r="A1300" s="33" t="s">
        <v>6106</v>
      </c>
      <c r="B1300" s="126" t="s">
        <v>2469</v>
      </c>
      <c r="C1300" s="126" t="s">
        <v>2680</v>
      </c>
      <c r="D1300" s="38" t="s">
        <v>165</v>
      </c>
      <c r="E1300" s="38" t="s">
        <v>1935</v>
      </c>
    </row>
    <row r="1301">
      <c r="A1301" s="33" t="s">
        <v>6054</v>
      </c>
      <c r="B1301" s="126" t="s">
        <v>2646</v>
      </c>
      <c r="C1301" s="126" t="s">
        <v>2666</v>
      </c>
      <c r="D1301" s="38" t="s">
        <v>44</v>
      </c>
      <c r="E1301" s="38" t="s">
        <v>1935</v>
      </c>
    </row>
    <row r="1302">
      <c r="A1302" s="33" t="s">
        <v>6027</v>
      </c>
      <c r="B1302" s="126" t="s">
        <v>2646</v>
      </c>
      <c r="C1302" s="126" t="s">
        <v>2666</v>
      </c>
      <c r="D1302" s="38" t="s">
        <v>44</v>
      </c>
      <c r="E1302" s="38" t="s">
        <v>1935</v>
      </c>
    </row>
    <row r="1303">
      <c r="A1303" s="33" t="s">
        <v>6105</v>
      </c>
      <c r="B1303" s="126" t="s">
        <v>2463</v>
      </c>
      <c r="C1303" s="126" t="s">
        <v>2705</v>
      </c>
      <c r="D1303" s="38" t="s">
        <v>44</v>
      </c>
      <c r="E1303" s="38" t="s">
        <v>1935</v>
      </c>
    </row>
    <row r="1304">
      <c r="A1304" s="33" t="s">
        <v>6028</v>
      </c>
      <c r="B1304" s="126" t="s">
        <v>2463</v>
      </c>
      <c r="C1304" s="126" t="s">
        <v>2705</v>
      </c>
      <c r="D1304" s="38" t="s">
        <v>44</v>
      </c>
      <c r="E1304" s="38" t="s">
        <v>1935</v>
      </c>
    </row>
    <row r="1305">
      <c r="A1305" s="33" t="s">
        <v>6056</v>
      </c>
      <c r="B1305" s="126" t="s">
        <v>2666</v>
      </c>
      <c r="C1305" s="126" t="s">
        <v>2473</v>
      </c>
      <c r="D1305" s="38" t="s">
        <v>44</v>
      </c>
      <c r="E1305" s="38" t="s">
        <v>1935</v>
      </c>
    </row>
    <row r="1306">
      <c r="A1306" s="33" t="s">
        <v>6054</v>
      </c>
      <c r="B1306" s="126" t="s">
        <v>2630</v>
      </c>
      <c r="C1306" s="126" t="s">
        <v>2589</v>
      </c>
      <c r="D1306" s="38" t="s">
        <v>5909</v>
      </c>
      <c r="E1306" s="38" t="s">
        <v>1935</v>
      </c>
    </row>
    <row r="1307">
      <c r="A1307" s="33" t="s">
        <v>6027</v>
      </c>
      <c r="B1307" s="126" t="s">
        <v>2633</v>
      </c>
      <c r="C1307" s="126" t="s">
        <v>2551</v>
      </c>
      <c r="D1307" s="38" t="s">
        <v>5909</v>
      </c>
      <c r="E1307" s="38" t="s">
        <v>1935</v>
      </c>
    </row>
    <row r="1308">
      <c r="A1308" s="33" t="s">
        <v>6054</v>
      </c>
      <c r="B1308" s="126" t="s">
        <v>2531</v>
      </c>
      <c r="C1308" s="126" t="s">
        <v>2469</v>
      </c>
      <c r="D1308" s="38" t="s">
        <v>5911</v>
      </c>
      <c r="E1308" s="38" t="s">
        <v>1935</v>
      </c>
    </row>
    <row r="1309">
      <c r="A1309" s="33" t="s">
        <v>6027</v>
      </c>
      <c r="B1309" s="126" t="s">
        <v>2531</v>
      </c>
      <c r="C1309" s="126" t="s">
        <v>2469</v>
      </c>
      <c r="D1309" s="38" t="s">
        <v>5911</v>
      </c>
      <c r="E1309" s="38" t="s">
        <v>1935</v>
      </c>
    </row>
    <row r="1310">
      <c r="A1310" s="33" t="s">
        <v>6107</v>
      </c>
      <c r="B1310" s="126" t="s">
        <v>2589</v>
      </c>
      <c r="C1310" s="126" t="s">
        <v>2469</v>
      </c>
      <c r="D1310" s="38" t="s">
        <v>5911</v>
      </c>
      <c r="E1310" s="38" t="s">
        <v>1935</v>
      </c>
    </row>
    <row r="1311">
      <c r="A1311" s="33" t="s">
        <v>6108</v>
      </c>
      <c r="B1311" s="126" t="s">
        <v>2646</v>
      </c>
      <c r="C1311" s="126" t="s">
        <v>2538</v>
      </c>
      <c r="D1311" s="38" t="s">
        <v>5923</v>
      </c>
      <c r="E1311" s="38" t="s">
        <v>1935</v>
      </c>
    </row>
    <row r="1312">
      <c r="A1312" s="33" t="s">
        <v>6105</v>
      </c>
      <c r="B1312" s="126" t="s">
        <v>2646</v>
      </c>
      <c r="C1312" s="126" t="s">
        <v>2520</v>
      </c>
      <c r="D1312" s="38" t="s">
        <v>5923</v>
      </c>
      <c r="E1312" s="38" t="s">
        <v>1935</v>
      </c>
    </row>
    <row r="1313">
      <c r="A1313" s="33" t="s">
        <v>6028</v>
      </c>
      <c r="B1313" s="126" t="s">
        <v>2646</v>
      </c>
      <c r="C1313" s="126" t="s">
        <v>2520</v>
      </c>
      <c r="D1313" s="38" t="s">
        <v>5923</v>
      </c>
      <c r="E1313" s="38" t="s">
        <v>1935</v>
      </c>
    </row>
    <row r="1314">
      <c r="A1314" s="33" t="s">
        <v>6056</v>
      </c>
      <c r="B1314" s="126" t="s">
        <v>2463</v>
      </c>
      <c r="C1314" s="126" t="s">
        <v>2666</v>
      </c>
      <c r="D1314" s="38" t="s">
        <v>5923</v>
      </c>
      <c r="E1314" s="38" t="s">
        <v>1935</v>
      </c>
    </row>
    <row r="1315">
      <c r="A1315" s="33" t="s">
        <v>6109</v>
      </c>
      <c r="B1315" s="126" t="s">
        <v>2545</v>
      </c>
      <c r="C1315" s="126" t="s">
        <v>2473</v>
      </c>
      <c r="D1315" s="38" t="s">
        <v>5923</v>
      </c>
      <c r="E1315" s="38" t="s">
        <v>1935</v>
      </c>
    </row>
    <row r="1316">
      <c r="A1316" s="33" t="s">
        <v>6070</v>
      </c>
      <c r="B1316" s="126" t="s">
        <v>2579</v>
      </c>
      <c r="C1316" s="126" t="s">
        <v>2466</v>
      </c>
      <c r="D1316" s="38" t="s">
        <v>165</v>
      </c>
      <c r="E1316" s="38" t="s">
        <v>1939</v>
      </c>
    </row>
    <row r="1317">
      <c r="A1317" s="33" t="s">
        <v>5914</v>
      </c>
      <c r="B1317" s="126" t="s">
        <v>2702</v>
      </c>
      <c r="C1317" s="126" t="s">
        <v>2503</v>
      </c>
      <c r="D1317" s="38" t="s">
        <v>165</v>
      </c>
      <c r="E1317" s="38" t="s">
        <v>1939</v>
      </c>
    </row>
    <row r="1318">
      <c r="A1318" s="33" t="s">
        <v>5947</v>
      </c>
      <c r="B1318" s="126" t="s">
        <v>2702</v>
      </c>
      <c r="C1318" s="126" t="s">
        <v>2503</v>
      </c>
      <c r="D1318" s="38" t="s">
        <v>165</v>
      </c>
      <c r="E1318" s="38" t="s">
        <v>1939</v>
      </c>
    </row>
    <row r="1319">
      <c r="A1319" s="33" t="s">
        <v>6110</v>
      </c>
      <c r="B1319" s="126" t="s">
        <v>2702</v>
      </c>
      <c r="C1319" s="126" t="s">
        <v>2503</v>
      </c>
      <c r="D1319" s="38" t="s">
        <v>165</v>
      </c>
      <c r="E1319" s="38" t="s">
        <v>1939</v>
      </c>
    </row>
    <row r="1320">
      <c r="A1320" s="33" t="s">
        <v>5955</v>
      </c>
      <c r="B1320" s="126" t="s">
        <v>2579</v>
      </c>
      <c r="C1320" s="126" t="s">
        <v>2466</v>
      </c>
      <c r="D1320" s="38" t="s">
        <v>165</v>
      </c>
      <c r="E1320" s="38" t="s">
        <v>1939</v>
      </c>
    </row>
    <row r="1321">
      <c r="A1321" s="33" t="s">
        <v>6014</v>
      </c>
      <c r="B1321" s="126" t="s">
        <v>2579</v>
      </c>
      <c r="C1321" s="126" t="s">
        <v>2503</v>
      </c>
      <c r="D1321" s="38" t="s">
        <v>165</v>
      </c>
      <c r="E1321" s="38" t="s">
        <v>1939</v>
      </c>
    </row>
    <row r="1322">
      <c r="A1322" s="33" t="s">
        <v>5959</v>
      </c>
      <c r="B1322" s="126" t="s">
        <v>2551</v>
      </c>
      <c r="C1322" s="126" t="s">
        <v>2466</v>
      </c>
      <c r="D1322" s="38" t="s">
        <v>165</v>
      </c>
      <c r="E1322" s="38" t="s">
        <v>1939</v>
      </c>
    </row>
    <row r="1323">
      <c r="A1323" s="33" t="s">
        <v>6111</v>
      </c>
      <c r="B1323" s="126" t="s">
        <v>2589</v>
      </c>
      <c r="C1323" s="126" t="s">
        <v>2551</v>
      </c>
      <c r="D1323" s="38" t="s">
        <v>165</v>
      </c>
      <c r="E1323" s="38" t="s">
        <v>1939</v>
      </c>
    </row>
    <row r="1324">
      <c r="A1324" s="33" t="s">
        <v>6110</v>
      </c>
      <c r="B1324" s="126" t="s">
        <v>2579</v>
      </c>
      <c r="C1324" s="126" t="s">
        <v>2466</v>
      </c>
      <c r="D1324" s="38" t="s">
        <v>165</v>
      </c>
      <c r="E1324" s="38" t="s">
        <v>1939</v>
      </c>
    </row>
    <row r="1325">
      <c r="A1325" s="33" t="s">
        <v>6112</v>
      </c>
      <c r="B1325" s="126" t="s">
        <v>2702</v>
      </c>
      <c r="C1325" s="126" t="s">
        <v>2503</v>
      </c>
      <c r="D1325" s="38" t="s">
        <v>165</v>
      </c>
      <c r="E1325" s="38" t="s">
        <v>1939</v>
      </c>
    </row>
    <row r="1326">
      <c r="A1326" s="33" t="s">
        <v>6111</v>
      </c>
      <c r="B1326" s="126" t="s">
        <v>2551</v>
      </c>
      <c r="C1326" s="126" t="s">
        <v>2469</v>
      </c>
      <c r="D1326" s="38" t="s">
        <v>165</v>
      </c>
      <c r="E1326" s="38" t="s">
        <v>1939</v>
      </c>
    </row>
    <row r="1327">
      <c r="A1327" s="33" t="s">
        <v>6112</v>
      </c>
      <c r="B1327" s="126" t="s">
        <v>2579</v>
      </c>
      <c r="C1327" s="126" t="s">
        <v>2469</v>
      </c>
      <c r="D1327" s="38" t="s">
        <v>165</v>
      </c>
      <c r="E1327" s="38" t="s">
        <v>1939</v>
      </c>
    </row>
    <row r="1328">
      <c r="A1328" s="33" t="s">
        <v>5947</v>
      </c>
      <c r="B1328" s="126" t="s">
        <v>2531</v>
      </c>
      <c r="C1328" s="126" t="s">
        <v>2551</v>
      </c>
      <c r="D1328" s="38" t="s">
        <v>165</v>
      </c>
      <c r="E1328" s="38" t="s">
        <v>1941</v>
      </c>
    </row>
    <row r="1329">
      <c r="A1329" s="33" t="s">
        <v>5949</v>
      </c>
      <c r="B1329" s="126" t="s">
        <v>2531</v>
      </c>
      <c r="C1329" s="126" t="s">
        <v>2551</v>
      </c>
      <c r="D1329" s="38" t="s">
        <v>165</v>
      </c>
      <c r="E1329" s="38" t="s">
        <v>1941</v>
      </c>
    </row>
    <row r="1330">
      <c r="A1330" s="33" t="s">
        <v>6035</v>
      </c>
      <c r="B1330" s="126" t="s">
        <v>2658</v>
      </c>
      <c r="C1330" s="126" t="s">
        <v>2503</v>
      </c>
      <c r="D1330" s="38" t="s">
        <v>165</v>
      </c>
      <c r="E1330" s="38" t="s">
        <v>1941</v>
      </c>
    </row>
    <row r="1331">
      <c r="A1331" s="33" t="s">
        <v>6020</v>
      </c>
      <c r="B1331" s="126" t="s">
        <v>2658</v>
      </c>
      <c r="C1331" s="126" t="s">
        <v>2503</v>
      </c>
      <c r="D1331" s="38" t="s">
        <v>165</v>
      </c>
      <c r="E1331" s="38" t="s">
        <v>1941</v>
      </c>
    </row>
    <row r="1332">
      <c r="A1332" s="33" t="s">
        <v>6070</v>
      </c>
      <c r="B1332" s="126" t="s">
        <v>2531</v>
      </c>
      <c r="C1332" s="126" t="s">
        <v>2503</v>
      </c>
      <c r="D1332" s="38" t="s">
        <v>165</v>
      </c>
      <c r="E1332" s="38" t="s">
        <v>1941</v>
      </c>
    </row>
    <row r="1333">
      <c r="A1333" s="33" t="s">
        <v>6020</v>
      </c>
      <c r="B1333" s="126" t="s">
        <v>2531</v>
      </c>
      <c r="C1333" s="126" t="s">
        <v>2466</v>
      </c>
      <c r="D1333" s="38" t="s">
        <v>165</v>
      </c>
      <c r="E1333" s="38" t="s">
        <v>1941</v>
      </c>
    </row>
    <row r="1334">
      <c r="A1334" s="33" t="s">
        <v>6020</v>
      </c>
      <c r="B1334" s="126" t="s">
        <v>2702</v>
      </c>
      <c r="C1334" s="126" t="s">
        <v>2529</v>
      </c>
      <c r="D1334" s="38" t="s">
        <v>165</v>
      </c>
      <c r="E1334" s="38" t="s">
        <v>1941</v>
      </c>
    </row>
    <row r="1335">
      <c r="A1335" s="33" t="s">
        <v>6113</v>
      </c>
      <c r="B1335" s="126" t="s">
        <v>2617</v>
      </c>
      <c r="C1335" s="126" t="s">
        <v>2579</v>
      </c>
      <c r="D1335" s="38" t="s">
        <v>165</v>
      </c>
      <c r="E1335" s="38" t="s">
        <v>1941</v>
      </c>
    </row>
    <row r="1336">
      <c r="A1336" s="33" t="s">
        <v>6020</v>
      </c>
      <c r="B1336" s="126" t="s">
        <v>2589</v>
      </c>
      <c r="C1336" s="126" t="s">
        <v>2469</v>
      </c>
      <c r="D1336" s="38" t="s">
        <v>165</v>
      </c>
      <c r="E1336" s="38" t="s">
        <v>1941</v>
      </c>
    </row>
    <row r="1337">
      <c r="A1337" s="33" t="s">
        <v>6114</v>
      </c>
      <c r="B1337" s="126" t="s">
        <v>2589</v>
      </c>
      <c r="C1337" s="126" t="s">
        <v>2702</v>
      </c>
      <c r="D1337" s="38" t="s">
        <v>165</v>
      </c>
      <c r="E1337" s="38" t="s">
        <v>1941</v>
      </c>
    </row>
    <row r="1338">
      <c r="A1338" s="33" t="s">
        <v>6114</v>
      </c>
      <c r="B1338" s="126" t="s">
        <v>2589</v>
      </c>
      <c r="C1338" s="126" t="s">
        <v>2551</v>
      </c>
      <c r="D1338" s="38" t="s">
        <v>165</v>
      </c>
      <c r="E1338" s="38" t="s">
        <v>1941</v>
      </c>
    </row>
    <row r="1339">
      <c r="A1339" s="33" t="s">
        <v>6114</v>
      </c>
      <c r="B1339" s="126" t="s">
        <v>2551</v>
      </c>
      <c r="C1339" s="126" t="s">
        <v>2469</v>
      </c>
      <c r="D1339" s="38" t="s">
        <v>165</v>
      </c>
      <c r="E1339" s="38" t="s">
        <v>1941</v>
      </c>
    </row>
    <row r="1340">
      <c r="A1340" s="33" t="s">
        <v>6070</v>
      </c>
      <c r="B1340" s="126" t="s">
        <v>2579</v>
      </c>
      <c r="C1340" s="126" t="s">
        <v>2466</v>
      </c>
      <c r="D1340" s="38" t="s">
        <v>165</v>
      </c>
      <c r="E1340" s="38" t="s">
        <v>1943</v>
      </c>
    </row>
    <row r="1341">
      <c r="A1341" s="33" t="s">
        <v>5914</v>
      </c>
      <c r="B1341" s="126" t="s">
        <v>2702</v>
      </c>
      <c r="C1341" s="126" t="s">
        <v>2503</v>
      </c>
      <c r="D1341" s="38" t="s">
        <v>165</v>
      </c>
      <c r="E1341" s="38" t="s">
        <v>1943</v>
      </c>
    </row>
    <row r="1342">
      <c r="A1342" s="33" t="s">
        <v>5947</v>
      </c>
      <c r="B1342" s="126" t="s">
        <v>2702</v>
      </c>
      <c r="C1342" s="126" t="s">
        <v>2503</v>
      </c>
      <c r="D1342" s="38" t="s">
        <v>165</v>
      </c>
      <c r="E1342" s="38" t="s">
        <v>1943</v>
      </c>
    </row>
    <row r="1343">
      <c r="A1343" s="33" t="s">
        <v>6110</v>
      </c>
      <c r="B1343" s="126" t="s">
        <v>2702</v>
      </c>
      <c r="C1343" s="126" t="s">
        <v>2503</v>
      </c>
      <c r="D1343" s="38" t="s">
        <v>165</v>
      </c>
      <c r="E1343" s="38" t="s">
        <v>1943</v>
      </c>
    </row>
    <row r="1344">
      <c r="A1344" s="33" t="s">
        <v>5955</v>
      </c>
      <c r="B1344" s="126" t="s">
        <v>2579</v>
      </c>
      <c r="C1344" s="126" t="s">
        <v>2466</v>
      </c>
      <c r="D1344" s="38" t="s">
        <v>165</v>
      </c>
      <c r="E1344" s="38" t="s">
        <v>1943</v>
      </c>
    </row>
    <row r="1345">
      <c r="A1345" s="33" t="s">
        <v>6014</v>
      </c>
      <c r="B1345" s="126" t="s">
        <v>2579</v>
      </c>
      <c r="C1345" s="126" t="s">
        <v>2503</v>
      </c>
      <c r="D1345" s="38" t="s">
        <v>165</v>
      </c>
      <c r="E1345" s="38" t="s">
        <v>1943</v>
      </c>
    </row>
    <row r="1346">
      <c r="A1346" s="33" t="s">
        <v>5959</v>
      </c>
      <c r="B1346" s="126" t="s">
        <v>2551</v>
      </c>
      <c r="C1346" s="126" t="s">
        <v>2466</v>
      </c>
      <c r="D1346" s="38" t="s">
        <v>165</v>
      </c>
      <c r="E1346" s="38" t="s">
        <v>1943</v>
      </c>
    </row>
    <row r="1347">
      <c r="A1347" s="33" t="s">
        <v>6111</v>
      </c>
      <c r="B1347" s="126" t="s">
        <v>2589</v>
      </c>
      <c r="C1347" s="126" t="s">
        <v>2551</v>
      </c>
      <c r="D1347" s="38" t="s">
        <v>165</v>
      </c>
      <c r="E1347" s="38" t="s">
        <v>1943</v>
      </c>
    </row>
    <row r="1348">
      <c r="A1348" s="33" t="s">
        <v>6110</v>
      </c>
      <c r="B1348" s="126" t="s">
        <v>2579</v>
      </c>
      <c r="C1348" s="126" t="s">
        <v>2466</v>
      </c>
      <c r="D1348" s="38" t="s">
        <v>165</v>
      </c>
      <c r="E1348" s="38" t="s">
        <v>1943</v>
      </c>
    </row>
    <row r="1349">
      <c r="A1349" s="33" t="s">
        <v>6112</v>
      </c>
      <c r="B1349" s="126" t="s">
        <v>2702</v>
      </c>
      <c r="C1349" s="126" t="s">
        <v>2503</v>
      </c>
      <c r="D1349" s="38" t="s">
        <v>165</v>
      </c>
      <c r="E1349" s="38" t="s">
        <v>1943</v>
      </c>
    </row>
    <row r="1350">
      <c r="A1350" s="33" t="s">
        <v>6111</v>
      </c>
      <c r="B1350" s="126" t="s">
        <v>2551</v>
      </c>
      <c r="C1350" s="126" t="s">
        <v>2469</v>
      </c>
      <c r="D1350" s="38" t="s">
        <v>165</v>
      </c>
      <c r="E1350" s="38" t="s">
        <v>1943</v>
      </c>
    </row>
    <row r="1351">
      <c r="A1351" s="33" t="s">
        <v>6112</v>
      </c>
      <c r="B1351" s="126" t="s">
        <v>2579</v>
      </c>
      <c r="C1351" s="126" t="s">
        <v>2469</v>
      </c>
      <c r="D1351" s="38" t="s">
        <v>165</v>
      </c>
      <c r="E1351" s="38" t="s">
        <v>1943</v>
      </c>
    </row>
    <row r="1352">
      <c r="A1352" s="33" t="s">
        <v>6070</v>
      </c>
      <c r="B1352" s="126" t="s">
        <v>2579</v>
      </c>
      <c r="C1352" s="126" t="s">
        <v>2466</v>
      </c>
      <c r="D1352" s="38" t="s">
        <v>165</v>
      </c>
      <c r="E1352" s="38" t="s">
        <v>1945</v>
      </c>
    </row>
    <row r="1353">
      <c r="A1353" s="33" t="s">
        <v>5914</v>
      </c>
      <c r="B1353" s="126" t="s">
        <v>2702</v>
      </c>
      <c r="C1353" s="126" t="s">
        <v>2503</v>
      </c>
      <c r="D1353" s="38" t="s">
        <v>165</v>
      </c>
      <c r="E1353" s="38" t="s">
        <v>1945</v>
      </c>
    </row>
    <row r="1354">
      <c r="A1354" s="33" t="s">
        <v>5947</v>
      </c>
      <c r="B1354" s="126" t="s">
        <v>2702</v>
      </c>
      <c r="C1354" s="126" t="s">
        <v>2503</v>
      </c>
      <c r="D1354" s="38" t="s">
        <v>165</v>
      </c>
      <c r="E1354" s="38" t="s">
        <v>1945</v>
      </c>
    </row>
    <row r="1355">
      <c r="A1355" s="33" t="s">
        <v>6110</v>
      </c>
      <c r="B1355" s="126" t="s">
        <v>2702</v>
      </c>
      <c r="C1355" s="126" t="s">
        <v>2503</v>
      </c>
      <c r="D1355" s="38" t="s">
        <v>165</v>
      </c>
      <c r="E1355" s="38" t="s">
        <v>1945</v>
      </c>
    </row>
    <row r="1356">
      <c r="A1356" s="33" t="s">
        <v>5955</v>
      </c>
      <c r="B1356" s="126" t="s">
        <v>2579</v>
      </c>
      <c r="C1356" s="126" t="s">
        <v>2466</v>
      </c>
      <c r="D1356" s="38" t="s">
        <v>165</v>
      </c>
      <c r="E1356" s="38" t="s">
        <v>1945</v>
      </c>
    </row>
    <row r="1357">
      <c r="A1357" s="33" t="s">
        <v>6014</v>
      </c>
      <c r="B1357" s="126" t="s">
        <v>2579</v>
      </c>
      <c r="C1357" s="126" t="s">
        <v>2503</v>
      </c>
      <c r="D1357" s="38" t="s">
        <v>165</v>
      </c>
      <c r="E1357" s="38" t="s">
        <v>1945</v>
      </c>
    </row>
    <row r="1358">
      <c r="A1358" s="33" t="s">
        <v>5959</v>
      </c>
      <c r="B1358" s="126" t="s">
        <v>2551</v>
      </c>
      <c r="C1358" s="126" t="s">
        <v>2466</v>
      </c>
      <c r="D1358" s="38" t="s">
        <v>165</v>
      </c>
      <c r="E1358" s="38" t="s">
        <v>1945</v>
      </c>
    </row>
    <row r="1359">
      <c r="A1359" s="33" t="s">
        <v>6111</v>
      </c>
      <c r="B1359" s="126" t="s">
        <v>2589</v>
      </c>
      <c r="C1359" s="126" t="s">
        <v>2551</v>
      </c>
      <c r="D1359" s="38" t="s">
        <v>165</v>
      </c>
      <c r="E1359" s="38" t="s">
        <v>1945</v>
      </c>
    </row>
    <row r="1360">
      <c r="A1360" s="33" t="s">
        <v>6110</v>
      </c>
      <c r="B1360" s="126" t="s">
        <v>2579</v>
      </c>
      <c r="C1360" s="126" t="s">
        <v>2466</v>
      </c>
      <c r="D1360" s="38" t="s">
        <v>165</v>
      </c>
      <c r="E1360" s="38" t="s">
        <v>1945</v>
      </c>
    </row>
    <row r="1361">
      <c r="A1361" s="33" t="s">
        <v>6112</v>
      </c>
      <c r="B1361" s="126" t="s">
        <v>2702</v>
      </c>
      <c r="C1361" s="126" t="s">
        <v>2503</v>
      </c>
      <c r="D1361" s="38" t="s">
        <v>165</v>
      </c>
      <c r="E1361" s="38" t="s">
        <v>1945</v>
      </c>
    </row>
    <row r="1362">
      <c r="A1362" s="33" t="s">
        <v>6111</v>
      </c>
      <c r="B1362" s="126" t="s">
        <v>2551</v>
      </c>
      <c r="C1362" s="126" t="s">
        <v>2469</v>
      </c>
      <c r="D1362" s="38" t="s">
        <v>165</v>
      </c>
      <c r="E1362" s="38" t="s">
        <v>1945</v>
      </c>
    </row>
    <row r="1363">
      <c r="A1363" s="33" t="s">
        <v>6112</v>
      </c>
      <c r="B1363" s="126" t="s">
        <v>2579</v>
      </c>
      <c r="C1363" s="126" t="s">
        <v>2469</v>
      </c>
      <c r="D1363" s="38" t="s">
        <v>165</v>
      </c>
      <c r="E1363" s="38" t="s">
        <v>1945</v>
      </c>
    </row>
    <row r="1364">
      <c r="A1364" s="33" t="s">
        <v>6070</v>
      </c>
      <c r="B1364" s="126" t="s">
        <v>2551</v>
      </c>
      <c r="C1364" s="126" t="s">
        <v>2469</v>
      </c>
      <c r="D1364" s="38" t="s">
        <v>165</v>
      </c>
      <c r="E1364" s="38" t="s">
        <v>1948</v>
      </c>
    </row>
    <row r="1365">
      <c r="A1365" s="33" t="s">
        <v>5914</v>
      </c>
      <c r="B1365" s="126" t="s">
        <v>2531</v>
      </c>
      <c r="C1365" s="126" t="s">
        <v>2469</v>
      </c>
      <c r="D1365" s="38" t="s">
        <v>165</v>
      </c>
      <c r="E1365" s="38" t="s">
        <v>1948</v>
      </c>
    </row>
    <row r="1366">
      <c r="A1366" s="33" t="s">
        <v>5947</v>
      </c>
      <c r="B1366" s="126" t="s">
        <v>2551</v>
      </c>
      <c r="C1366" s="126" t="s">
        <v>2469</v>
      </c>
      <c r="D1366" s="38" t="s">
        <v>165</v>
      </c>
      <c r="E1366" s="38" t="s">
        <v>1948</v>
      </c>
    </row>
    <row r="1367">
      <c r="A1367" s="33" t="s">
        <v>6110</v>
      </c>
      <c r="B1367" s="126" t="s">
        <v>2551</v>
      </c>
      <c r="C1367" s="126" t="s">
        <v>2469</v>
      </c>
      <c r="D1367" s="38" t="s">
        <v>165</v>
      </c>
      <c r="E1367" s="38" t="s">
        <v>1948</v>
      </c>
    </row>
    <row r="1368">
      <c r="A1368" s="33" t="s">
        <v>5955</v>
      </c>
      <c r="B1368" s="126" t="s">
        <v>2531</v>
      </c>
      <c r="C1368" s="126" t="s">
        <v>2551</v>
      </c>
      <c r="D1368" s="38" t="s">
        <v>165</v>
      </c>
      <c r="E1368" s="38" t="s">
        <v>1948</v>
      </c>
    </row>
    <row r="1369">
      <c r="A1369" s="33" t="s">
        <v>6014</v>
      </c>
      <c r="B1369" s="126" t="s">
        <v>2579</v>
      </c>
      <c r="C1369" s="126" t="s">
        <v>2646</v>
      </c>
      <c r="D1369" s="38" t="s">
        <v>165</v>
      </c>
      <c r="E1369" s="38" t="s">
        <v>1948</v>
      </c>
    </row>
    <row r="1370">
      <c r="A1370" s="33" t="s">
        <v>5959</v>
      </c>
      <c r="B1370" s="126" t="s">
        <v>2551</v>
      </c>
      <c r="C1370" s="126" t="s">
        <v>2646</v>
      </c>
      <c r="D1370" s="38" t="s">
        <v>165</v>
      </c>
      <c r="E1370" s="38" t="s">
        <v>1948</v>
      </c>
    </row>
    <row r="1371">
      <c r="A1371" s="33" t="s">
        <v>6111</v>
      </c>
      <c r="B1371" s="126" t="s">
        <v>2551</v>
      </c>
      <c r="C1371" s="126" t="s">
        <v>2469</v>
      </c>
      <c r="D1371" s="38" t="s">
        <v>165</v>
      </c>
      <c r="E1371" s="38" t="s">
        <v>1948</v>
      </c>
    </row>
    <row r="1372">
      <c r="A1372" s="33" t="s">
        <v>6110</v>
      </c>
      <c r="B1372" s="126" t="s">
        <v>2579</v>
      </c>
      <c r="C1372" s="126" t="s">
        <v>2646</v>
      </c>
      <c r="D1372" s="38" t="s">
        <v>165</v>
      </c>
      <c r="E1372" s="38" t="s">
        <v>1948</v>
      </c>
    </row>
    <row r="1373">
      <c r="A1373" s="33" t="s">
        <v>6112</v>
      </c>
      <c r="B1373" s="126" t="s">
        <v>2469</v>
      </c>
      <c r="C1373" s="126" t="s">
        <v>2680</v>
      </c>
      <c r="D1373" s="38" t="s">
        <v>165</v>
      </c>
      <c r="E1373" s="38" t="s">
        <v>1948</v>
      </c>
    </row>
    <row r="1374">
      <c r="A1374" s="33" t="s">
        <v>6115</v>
      </c>
      <c r="B1374" s="126" t="s">
        <v>2551</v>
      </c>
      <c r="C1374" s="126" t="s">
        <v>2646</v>
      </c>
      <c r="D1374" s="38" t="s">
        <v>165</v>
      </c>
      <c r="E1374" s="38" t="s">
        <v>1948</v>
      </c>
    </row>
    <row r="1375">
      <c r="A1375" s="33" t="s">
        <v>6112</v>
      </c>
      <c r="B1375" s="126" t="s">
        <v>2486</v>
      </c>
      <c r="C1375" s="126" t="s">
        <v>2463</v>
      </c>
      <c r="D1375" s="38" t="s">
        <v>165</v>
      </c>
      <c r="E1375" s="38" t="s">
        <v>1948</v>
      </c>
    </row>
    <row r="1376">
      <c r="A1376" s="33" t="s">
        <v>6070</v>
      </c>
      <c r="B1376" s="126" t="s">
        <v>2579</v>
      </c>
      <c r="C1376" s="126" t="s">
        <v>2466</v>
      </c>
      <c r="D1376" s="38" t="s">
        <v>165</v>
      </c>
      <c r="E1376" s="38" t="s">
        <v>1950</v>
      </c>
    </row>
    <row r="1377">
      <c r="A1377" s="33" t="s">
        <v>5914</v>
      </c>
      <c r="B1377" s="126" t="s">
        <v>2702</v>
      </c>
      <c r="C1377" s="126" t="s">
        <v>2503</v>
      </c>
      <c r="D1377" s="38" t="s">
        <v>165</v>
      </c>
      <c r="E1377" s="38" t="s">
        <v>1950</v>
      </c>
    </row>
    <row r="1378">
      <c r="A1378" s="33" t="s">
        <v>5947</v>
      </c>
      <c r="B1378" s="126" t="s">
        <v>2702</v>
      </c>
      <c r="C1378" s="126" t="s">
        <v>2503</v>
      </c>
      <c r="D1378" s="38" t="s">
        <v>165</v>
      </c>
      <c r="E1378" s="38" t="s">
        <v>1950</v>
      </c>
    </row>
    <row r="1379">
      <c r="A1379" s="33" t="s">
        <v>6110</v>
      </c>
      <c r="B1379" s="126" t="s">
        <v>2702</v>
      </c>
      <c r="C1379" s="126" t="s">
        <v>2503</v>
      </c>
      <c r="D1379" s="38" t="s">
        <v>165</v>
      </c>
      <c r="E1379" s="38" t="s">
        <v>1950</v>
      </c>
    </row>
    <row r="1380">
      <c r="A1380" s="33" t="s">
        <v>5955</v>
      </c>
      <c r="B1380" s="126" t="s">
        <v>2579</v>
      </c>
      <c r="C1380" s="126" t="s">
        <v>2466</v>
      </c>
      <c r="D1380" s="38" t="s">
        <v>165</v>
      </c>
      <c r="E1380" s="38" t="s">
        <v>1950</v>
      </c>
    </row>
    <row r="1381">
      <c r="A1381" s="33" t="s">
        <v>6014</v>
      </c>
      <c r="B1381" s="126" t="s">
        <v>2579</v>
      </c>
      <c r="C1381" s="126" t="s">
        <v>2503</v>
      </c>
      <c r="D1381" s="38" t="s">
        <v>165</v>
      </c>
      <c r="E1381" s="38" t="s">
        <v>1950</v>
      </c>
    </row>
    <row r="1382">
      <c r="A1382" s="33" t="s">
        <v>5959</v>
      </c>
      <c r="B1382" s="126" t="s">
        <v>2551</v>
      </c>
      <c r="C1382" s="126" t="s">
        <v>2466</v>
      </c>
      <c r="D1382" s="38" t="s">
        <v>165</v>
      </c>
      <c r="E1382" s="38" t="s">
        <v>1950</v>
      </c>
    </row>
    <row r="1383">
      <c r="A1383" s="33" t="s">
        <v>6111</v>
      </c>
      <c r="B1383" s="126" t="s">
        <v>2589</v>
      </c>
      <c r="C1383" s="126" t="s">
        <v>2551</v>
      </c>
      <c r="D1383" s="38" t="s">
        <v>165</v>
      </c>
      <c r="E1383" s="38" t="s">
        <v>1950</v>
      </c>
    </row>
    <row r="1384">
      <c r="A1384" s="33" t="s">
        <v>6110</v>
      </c>
      <c r="B1384" s="126" t="s">
        <v>2579</v>
      </c>
      <c r="C1384" s="126" t="s">
        <v>2466</v>
      </c>
      <c r="D1384" s="38" t="s">
        <v>165</v>
      </c>
      <c r="E1384" s="38" t="s">
        <v>1950</v>
      </c>
    </row>
    <row r="1385">
      <c r="A1385" s="33" t="s">
        <v>6112</v>
      </c>
      <c r="B1385" s="126" t="s">
        <v>2702</v>
      </c>
      <c r="C1385" s="126" t="s">
        <v>2503</v>
      </c>
      <c r="D1385" s="38" t="s">
        <v>165</v>
      </c>
      <c r="E1385" s="38" t="s">
        <v>1950</v>
      </c>
    </row>
    <row r="1386">
      <c r="A1386" s="33" t="s">
        <v>6111</v>
      </c>
      <c r="B1386" s="126" t="s">
        <v>2551</v>
      </c>
      <c r="C1386" s="126" t="s">
        <v>2469</v>
      </c>
      <c r="D1386" s="38" t="s">
        <v>165</v>
      </c>
      <c r="E1386" s="38" t="s">
        <v>1950</v>
      </c>
    </row>
    <row r="1387">
      <c r="A1387" s="33" t="s">
        <v>6112</v>
      </c>
      <c r="B1387" s="126" t="s">
        <v>2579</v>
      </c>
      <c r="C1387" s="126" t="s">
        <v>2469</v>
      </c>
      <c r="D1387" s="38" t="s">
        <v>165</v>
      </c>
      <c r="E1387" s="38" t="s">
        <v>1950</v>
      </c>
    </row>
    <row r="1388">
      <c r="A1388" s="33" t="s">
        <v>6070</v>
      </c>
      <c r="B1388" s="126" t="s">
        <v>2579</v>
      </c>
      <c r="C1388" s="126" t="s">
        <v>2466</v>
      </c>
      <c r="D1388" s="38" t="s">
        <v>165</v>
      </c>
      <c r="E1388" s="38" t="s">
        <v>1952</v>
      </c>
    </row>
    <row r="1389">
      <c r="A1389" s="33" t="s">
        <v>5914</v>
      </c>
      <c r="B1389" s="126" t="s">
        <v>2702</v>
      </c>
      <c r="C1389" s="126" t="s">
        <v>2503</v>
      </c>
      <c r="D1389" s="38" t="s">
        <v>165</v>
      </c>
      <c r="E1389" s="38" t="s">
        <v>1952</v>
      </c>
    </row>
    <row r="1390">
      <c r="A1390" s="33" t="s">
        <v>5947</v>
      </c>
      <c r="B1390" s="126" t="s">
        <v>2702</v>
      </c>
      <c r="C1390" s="126" t="s">
        <v>2503</v>
      </c>
      <c r="D1390" s="38" t="s">
        <v>165</v>
      </c>
      <c r="E1390" s="38" t="s">
        <v>1952</v>
      </c>
    </row>
    <row r="1391">
      <c r="A1391" s="33" t="s">
        <v>6110</v>
      </c>
      <c r="B1391" s="126" t="s">
        <v>2702</v>
      </c>
      <c r="C1391" s="126" t="s">
        <v>2503</v>
      </c>
      <c r="D1391" s="38" t="s">
        <v>165</v>
      </c>
      <c r="E1391" s="38" t="s">
        <v>1952</v>
      </c>
    </row>
    <row r="1392">
      <c r="A1392" s="33" t="s">
        <v>5955</v>
      </c>
      <c r="B1392" s="126" t="s">
        <v>2579</v>
      </c>
      <c r="C1392" s="126" t="s">
        <v>2466</v>
      </c>
      <c r="D1392" s="38" t="s">
        <v>165</v>
      </c>
      <c r="E1392" s="38" t="s">
        <v>1952</v>
      </c>
    </row>
    <row r="1393">
      <c r="A1393" s="33" t="s">
        <v>6014</v>
      </c>
      <c r="B1393" s="126" t="s">
        <v>2579</v>
      </c>
      <c r="C1393" s="126" t="s">
        <v>2503</v>
      </c>
      <c r="D1393" s="38" t="s">
        <v>165</v>
      </c>
      <c r="E1393" s="38" t="s">
        <v>1952</v>
      </c>
    </row>
    <row r="1394">
      <c r="A1394" s="33" t="s">
        <v>5959</v>
      </c>
      <c r="B1394" s="126" t="s">
        <v>2551</v>
      </c>
      <c r="C1394" s="126" t="s">
        <v>2466</v>
      </c>
      <c r="D1394" s="38" t="s">
        <v>165</v>
      </c>
      <c r="E1394" s="38" t="s">
        <v>1952</v>
      </c>
    </row>
    <row r="1395">
      <c r="A1395" s="33" t="s">
        <v>6111</v>
      </c>
      <c r="B1395" s="126" t="s">
        <v>2589</v>
      </c>
      <c r="C1395" s="126" t="s">
        <v>2551</v>
      </c>
      <c r="D1395" s="38" t="s">
        <v>165</v>
      </c>
      <c r="E1395" s="38" t="s">
        <v>1952</v>
      </c>
    </row>
    <row r="1396">
      <c r="A1396" s="33" t="s">
        <v>6110</v>
      </c>
      <c r="B1396" s="126" t="s">
        <v>2579</v>
      </c>
      <c r="C1396" s="126" t="s">
        <v>2466</v>
      </c>
      <c r="D1396" s="38" t="s">
        <v>165</v>
      </c>
      <c r="E1396" s="38" t="s">
        <v>1952</v>
      </c>
    </row>
    <row r="1397">
      <c r="A1397" s="33" t="s">
        <v>6112</v>
      </c>
      <c r="B1397" s="126" t="s">
        <v>2702</v>
      </c>
      <c r="C1397" s="126" t="s">
        <v>2503</v>
      </c>
      <c r="D1397" s="38" t="s">
        <v>165</v>
      </c>
      <c r="E1397" s="38" t="s">
        <v>1952</v>
      </c>
    </row>
    <row r="1398">
      <c r="A1398" s="33" t="s">
        <v>6111</v>
      </c>
      <c r="B1398" s="126" t="s">
        <v>2551</v>
      </c>
      <c r="C1398" s="126" t="s">
        <v>2469</v>
      </c>
      <c r="D1398" s="38" t="s">
        <v>165</v>
      </c>
      <c r="E1398" s="38" t="s">
        <v>1952</v>
      </c>
    </row>
    <row r="1399">
      <c r="A1399" s="33" t="s">
        <v>6112</v>
      </c>
      <c r="B1399" s="126" t="s">
        <v>2579</v>
      </c>
      <c r="C1399" s="126" t="s">
        <v>2469</v>
      </c>
      <c r="D1399" s="38" t="s">
        <v>165</v>
      </c>
      <c r="E1399" s="38" t="s">
        <v>1952</v>
      </c>
    </row>
    <row r="1400">
      <c r="A1400" s="33" t="s">
        <v>6070</v>
      </c>
      <c r="B1400" s="126" t="s">
        <v>2579</v>
      </c>
      <c r="C1400" s="126" t="s">
        <v>2466</v>
      </c>
      <c r="D1400" s="38" t="s">
        <v>165</v>
      </c>
      <c r="E1400" s="38" t="s">
        <v>1954</v>
      </c>
    </row>
    <row r="1401">
      <c r="A1401" s="33" t="s">
        <v>5914</v>
      </c>
      <c r="B1401" s="126" t="s">
        <v>2702</v>
      </c>
      <c r="C1401" s="126" t="s">
        <v>2503</v>
      </c>
      <c r="D1401" s="38" t="s">
        <v>165</v>
      </c>
      <c r="E1401" s="38" t="s">
        <v>1954</v>
      </c>
    </row>
    <row r="1402">
      <c r="A1402" s="33" t="s">
        <v>5947</v>
      </c>
      <c r="B1402" s="126" t="s">
        <v>2702</v>
      </c>
      <c r="C1402" s="126" t="s">
        <v>2503</v>
      </c>
      <c r="D1402" s="38" t="s">
        <v>165</v>
      </c>
      <c r="E1402" s="38" t="s">
        <v>1954</v>
      </c>
    </row>
    <row r="1403">
      <c r="A1403" s="33" t="s">
        <v>6110</v>
      </c>
      <c r="B1403" s="126" t="s">
        <v>2702</v>
      </c>
      <c r="C1403" s="126" t="s">
        <v>2503</v>
      </c>
      <c r="D1403" s="38" t="s">
        <v>165</v>
      </c>
      <c r="E1403" s="38" t="s">
        <v>1954</v>
      </c>
    </row>
    <row r="1404">
      <c r="A1404" s="33" t="s">
        <v>5955</v>
      </c>
      <c r="B1404" s="126" t="s">
        <v>2579</v>
      </c>
      <c r="C1404" s="126" t="s">
        <v>2466</v>
      </c>
      <c r="D1404" s="38" t="s">
        <v>165</v>
      </c>
      <c r="E1404" s="38" t="s">
        <v>1954</v>
      </c>
    </row>
    <row r="1405">
      <c r="A1405" s="33" t="s">
        <v>6014</v>
      </c>
      <c r="B1405" s="126" t="s">
        <v>2579</v>
      </c>
      <c r="C1405" s="126" t="s">
        <v>2503</v>
      </c>
      <c r="D1405" s="38" t="s">
        <v>165</v>
      </c>
      <c r="E1405" s="38" t="s">
        <v>1954</v>
      </c>
    </row>
    <row r="1406">
      <c r="A1406" s="33" t="s">
        <v>5959</v>
      </c>
      <c r="B1406" s="126" t="s">
        <v>2551</v>
      </c>
      <c r="C1406" s="126" t="s">
        <v>2466</v>
      </c>
      <c r="D1406" s="38" t="s">
        <v>165</v>
      </c>
      <c r="E1406" s="38" t="s">
        <v>1954</v>
      </c>
    </row>
    <row r="1407">
      <c r="A1407" s="33" t="s">
        <v>6111</v>
      </c>
      <c r="B1407" s="126" t="s">
        <v>2589</v>
      </c>
      <c r="C1407" s="126" t="s">
        <v>2551</v>
      </c>
      <c r="D1407" s="38" t="s">
        <v>165</v>
      </c>
      <c r="E1407" s="38" t="s">
        <v>1954</v>
      </c>
    </row>
    <row r="1408">
      <c r="A1408" s="33" t="s">
        <v>6110</v>
      </c>
      <c r="B1408" s="126" t="s">
        <v>2579</v>
      </c>
      <c r="C1408" s="126" t="s">
        <v>2466</v>
      </c>
      <c r="D1408" s="38" t="s">
        <v>165</v>
      </c>
      <c r="E1408" s="38" t="s">
        <v>1954</v>
      </c>
    </row>
    <row r="1409">
      <c r="A1409" s="33" t="s">
        <v>6112</v>
      </c>
      <c r="B1409" s="126" t="s">
        <v>2702</v>
      </c>
      <c r="C1409" s="126" t="s">
        <v>2503</v>
      </c>
      <c r="D1409" s="38" t="s">
        <v>165</v>
      </c>
      <c r="E1409" s="38" t="s">
        <v>1954</v>
      </c>
    </row>
    <row r="1410">
      <c r="A1410" s="33" t="s">
        <v>6111</v>
      </c>
      <c r="B1410" s="126" t="s">
        <v>2551</v>
      </c>
      <c r="C1410" s="126" t="s">
        <v>2469</v>
      </c>
      <c r="D1410" s="38" t="s">
        <v>165</v>
      </c>
      <c r="E1410" s="38" t="s">
        <v>1954</v>
      </c>
    </row>
    <row r="1411">
      <c r="A1411" s="33" t="s">
        <v>6112</v>
      </c>
      <c r="B1411" s="126" t="s">
        <v>2579</v>
      </c>
      <c r="C1411" s="126" t="s">
        <v>2469</v>
      </c>
      <c r="D1411" s="38" t="s">
        <v>165</v>
      </c>
      <c r="E1411" s="38" t="s">
        <v>1954</v>
      </c>
    </row>
    <row r="1412">
      <c r="A1412" s="33" t="s">
        <v>6070</v>
      </c>
      <c r="B1412" s="126" t="s">
        <v>2579</v>
      </c>
      <c r="C1412" s="126" t="s">
        <v>2466</v>
      </c>
      <c r="D1412" s="38" t="s">
        <v>165</v>
      </c>
      <c r="E1412" s="38" t="s">
        <v>1956</v>
      </c>
    </row>
    <row r="1413">
      <c r="A1413" s="33" t="s">
        <v>5914</v>
      </c>
      <c r="B1413" s="126" t="s">
        <v>2702</v>
      </c>
      <c r="C1413" s="126" t="s">
        <v>2503</v>
      </c>
      <c r="D1413" s="38" t="s">
        <v>165</v>
      </c>
      <c r="E1413" s="38" t="s">
        <v>1956</v>
      </c>
    </row>
    <row r="1414">
      <c r="A1414" s="33" t="s">
        <v>5947</v>
      </c>
      <c r="B1414" s="126" t="s">
        <v>2702</v>
      </c>
      <c r="C1414" s="126" t="s">
        <v>2503</v>
      </c>
      <c r="D1414" s="38" t="s">
        <v>165</v>
      </c>
      <c r="E1414" s="38" t="s">
        <v>1956</v>
      </c>
    </row>
    <row r="1415">
      <c r="A1415" s="33" t="s">
        <v>6110</v>
      </c>
      <c r="B1415" s="126" t="s">
        <v>2702</v>
      </c>
      <c r="C1415" s="126" t="s">
        <v>2503</v>
      </c>
      <c r="D1415" s="38" t="s">
        <v>165</v>
      </c>
      <c r="E1415" s="38" t="s">
        <v>1956</v>
      </c>
    </row>
    <row r="1416">
      <c r="A1416" s="33" t="s">
        <v>5955</v>
      </c>
      <c r="B1416" s="126" t="s">
        <v>2579</v>
      </c>
      <c r="C1416" s="126" t="s">
        <v>2466</v>
      </c>
      <c r="D1416" s="38" t="s">
        <v>165</v>
      </c>
      <c r="E1416" s="38" t="s">
        <v>1956</v>
      </c>
    </row>
    <row r="1417">
      <c r="A1417" s="33" t="s">
        <v>6014</v>
      </c>
      <c r="B1417" s="126" t="s">
        <v>2579</v>
      </c>
      <c r="C1417" s="126" t="s">
        <v>2503</v>
      </c>
      <c r="D1417" s="38" t="s">
        <v>165</v>
      </c>
      <c r="E1417" s="38" t="s">
        <v>1956</v>
      </c>
    </row>
    <row r="1418">
      <c r="A1418" s="33" t="s">
        <v>5959</v>
      </c>
      <c r="B1418" s="126" t="s">
        <v>2551</v>
      </c>
      <c r="C1418" s="126" t="s">
        <v>2466</v>
      </c>
      <c r="D1418" s="38" t="s">
        <v>165</v>
      </c>
      <c r="E1418" s="38" t="s">
        <v>1956</v>
      </c>
    </row>
    <row r="1419">
      <c r="A1419" s="33" t="s">
        <v>6111</v>
      </c>
      <c r="B1419" s="126" t="s">
        <v>2589</v>
      </c>
      <c r="C1419" s="126" t="s">
        <v>2551</v>
      </c>
      <c r="D1419" s="38" t="s">
        <v>165</v>
      </c>
      <c r="E1419" s="38" t="s">
        <v>1956</v>
      </c>
    </row>
    <row r="1420">
      <c r="A1420" s="33" t="s">
        <v>6110</v>
      </c>
      <c r="B1420" s="126" t="s">
        <v>2579</v>
      </c>
      <c r="C1420" s="126" t="s">
        <v>2466</v>
      </c>
      <c r="D1420" s="38" t="s">
        <v>165</v>
      </c>
      <c r="E1420" s="38" t="s">
        <v>1956</v>
      </c>
    </row>
    <row r="1421">
      <c r="A1421" s="33" t="s">
        <v>6112</v>
      </c>
      <c r="B1421" s="126" t="s">
        <v>2702</v>
      </c>
      <c r="C1421" s="126" t="s">
        <v>2503</v>
      </c>
      <c r="D1421" s="38" t="s">
        <v>165</v>
      </c>
      <c r="E1421" s="38" t="s">
        <v>1956</v>
      </c>
    </row>
    <row r="1422">
      <c r="A1422" s="33" t="s">
        <v>6111</v>
      </c>
      <c r="B1422" s="126" t="s">
        <v>2551</v>
      </c>
      <c r="C1422" s="126" t="s">
        <v>2469</v>
      </c>
      <c r="D1422" s="38" t="s">
        <v>165</v>
      </c>
      <c r="E1422" s="38" t="s">
        <v>1956</v>
      </c>
    </row>
    <row r="1423">
      <c r="A1423" s="33" t="s">
        <v>6112</v>
      </c>
      <c r="B1423" s="126" t="s">
        <v>2579</v>
      </c>
      <c r="C1423" s="126" t="s">
        <v>2469</v>
      </c>
      <c r="D1423" s="38" t="s">
        <v>165</v>
      </c>
      <c r="E1423" s="38" t="s">
        <v>1956</v>
      </c>
    </row>
    <row r="1424">
      <c r="A1424" s="33" t="s">
        <v>5968</v>
      </c>
      <c r="B1424" s="126" t="s">
        <v>2619</v>
      </c>
      <c r="C1424" s="126" t="s">
        <v>2489</v>
      </c>
      <c r="D1424" s="38" t="s">
        <v>96</v>
      </c>
      <c r="E1424" s="38" t="s">
        <v>1960</v>
      </c>
    </row>
    <row r="1425">
      <c r="A1425" s="33" t="s">
        <v>5962</v>
      </c>
      <c r="B1425" s="126" t="s">
        <v>2696</v>
      </c>
      <c r="C1425" s="126" t="s">
        <v>2642</v>
      </c>
      <c r="D1425" s="38" t="s">
        <v>96</v>
      </c>
      <c r="E1425" s="38" t="s">
        <v>1960</v>
      </c>
    </row>
    <row r="1426">
      <c r="A1426" s="33" t="s">
        <v>5964</v>
      </c>
      <c r="B1426" s="126" t="s">
        <v>2696</v>
      </c>
      <c r="C1426" s="126" t="s">
        <v>2642</v>
      </c>
      <c r="D1426" s="38" t="s">
        <v>96</v>
      </c>
      <c r="E1426" s="38" t="s">
        <v>1960</v>
      </c>
    </row>
    <row r="1427">
      <c r="A1427" s="33" t="s">
        <v>5964</v>
      </c>
      <c r="B1427" s="126" t="s">
        <v>2696</v>
      </c>
      <c r="C1427" s="126" t="s">
        <v>2642</v>
      </c>
      <c r="D1427" s="38" t="s">
        <v>96</v>
      </c>
      <c r="E1427" s="38" t="s">
        <v>1960</v>
      </c>
    </row>
    <row r="1428">
      <c r="A1428" s="33" t="s">
        <v>5963</v>
      </c>
      <c r="B1428" s="126" t="s">
        <v>2619</v>
      </c>
      <c r="C1428" s="126" t="s">
        <v>2489</v>
      </c>
      <c r="D1428" s="38" t="s">
        <v>96</v>
      </c>
      <c r="E1428" s="38" t="s">
        <v>1960</v>
      </c>
    </row>
    <row r="1429">
      <c r="A1429" s="33" t="s">
        <v>5961</v>
      </c>
      <c r="B1429" s="126" t="s">
        <v>2619</v>
      </c>
      <c r="C1429" s="126" t="s">
        <v>2489</v>
      </c>
      <c r="D1429" s="38" t="s">
        <v>96</v>
      </c>
      <c r="E1429" s="38" t="s">
        <v>1960</v>
      </c>
    </row>
    <row r="1430">
      <c r="A1430" s="33" t="s">
        <v>5963</v>
      </c>
      <c r="B1430" s="126" t="s">
        <v>2533</v>
      </c>
      <c r="C1430" s="126" t="s">
        <v>2696</v>
      </c>
      <c r="D1430" s="38" t="s">
        <v>96</v>
      </c>
      <c r="E1430" s="38" t="s">
        <v>1960</v>
      </c>
    </row>
    <row r="1431">
      <c r="A1431" s="33" t="s">
        <v>5967</v>
      </c>
      <c r="B1431" s="126" t="s">
        <v>2533</v>
      </c>
      <c r="C1431" s="126" t="s">
        <v>2696</v>
      </c>
      <c r="D1431" s="38" t="s">
        <v>96</v>
      </c>
      <c r="E1431" s="38" t="s">
        <v>1960</v>
      </c>
    </row>
    <row r="1432">
      <c r="A1432" s="33" t="s">
        <v>5966</v>
      </c>
      <c r="B1432" s="126" t="s">
        <v>2533</v>
      </c>
      <c r="C1432" s="126" t="s">
        <v>2642</v>
      </c>
      <c r="D1432" s="38" t="s">
        <v>96</v>
      </c>
      <c r="E1432" s="38" t="s">
        <v>1960</v>
      </c>
    </row>
    <row r="1433">
      <c r="A1433" s="33" t="s">
        <v>5969</v>
      </c>
      <c r="B1433" s="126" t="s">
        <v>2693</v>
      </c>
      <c r="C1433" s="126" t="s">
        <v>2642</v>
      </c>
      <c r="D1433" s="38" t="s">
        <v>96</v>
      </c>
      <c r="E1433" s="38" t="s">
        <v>1960</v>
      </c>
    </row>
    <row r="1434">
      <c r="A1434" s="33" t="s">
        <v>5966</v>
      </c>
      <c r="B1434" s="126" t="s">
        <v>2642</v>
      </c>
      <c r="C1434" s="33"/>
      <c r="D1434" s="38" t="s">
        <v>96</v>
      </c>
      <c r="E1434" s="38" t="s">
        <v>1960</v>
      </c>
    </row>
    <row r="1435">
      <c r="A1435" s="33" t="s">
        <v>5969</v>
      </c>
      <c r="B1435" s="126" t="s">
        <v>2489</v>
      </c>
      <c r="C1435" s="33"/>
      <c r="D1435" s="38" t="s">
        <v>96</v>
      </c>
      <c r="E1435" s="38" t="s">
        <v>1960</v>
      </c>
    </row>
    <row r="1436">
      <c r="A1436" s="33" t="s">
        <v>6116</v>
      </c>
      <c r="B1436" s="126" t="s">
        <v>76</v>
      </c>
      <c r="C1436" s="33"/>
      <c r="D1436" s="38" t="s">
        <v>96</v>
      </c>
      <c r="E1436" s="38" t="s">
        <v>1963</v>
      </c>
    </row>
    <row r="1437">
      <c r="A1437" s="33" t="s">
        <v>6116</v>
      </c>
      <c r="B1437" s="126" t="s">
        <v>76</v>
      </c>
      <c r="C1437" s="33"/>
      <c r="D1437" s="38" t="s">
        <v>96</v>
      </c>
      <c r="E1437" s="38" t="s">
        <v>1963</v>
      </c>
    </row>
    <row r="1438">
      <c r="A1438" s="33" t="s">
        <v>6116</v>
      </c>
      <c r="B1438" s="126" t="s">
        <v>76</v>
      </c>
      <c r="C1438" s="33"/>
      <c r="D1438" s="38" t="s">
        <v>96</v>
      </c>
      <c r="E1438" s="38" t="s">
        <v>1963</v>
      </c>
    </row>
    <row r="1439">
      <c r="A1439" s="33" t="s">
        <v>6116</v>
      </c>
      <c r="B1439" s="126" t="s">
        <v>76</v>
      </c>
      <c r="C1439" s="33"/>
      <c r="D1439" s="38" t="s">
        <v>96</v>
      </c>
      <c r="E1439" s="38" t="s">
        <v>1963</v>
      </c>
    </row>
    <row r="1440">
      <c r="A1440" s="33" t="s">
        <v>6116</v>
      </c>
      <c r="B1440" s="126" t="s">
        <v>76</v>
      </c>
      <c r="C1440" s="33"/>
      <c r="D1440" s="38" t="s">
        <v>96</v>
      </c>
      <c r="E1440" s="38" t="s">
        <v>1963</v>
      </c>
    </row>
    <row r="1441">
      <c r="A1441" s="33" t="s">
        <v>6116</v>
      </c>
      <c r="B1441" s="126" t="s">
        <v>76</v>
      </c>
      <c r="C1441" s="33"/>
      <c r="D1441" s="38" t="s">
        <v>96</v>
      </c>
      <c r="E1441" s="38" t="s">
        <v>1963</v>
      </c>
    </row>
    <row r="1442">
      <c r="A1442" s="33" t="s">
        <v>6116</v>
      </c>
      <c r="B1442" s="126" t="s">
        <v>76</v>
      </c>
      <c r="C1442" s="33"/>
      <c r="D1442" s="38" t="s">
        <v>96</v>
      </c>
      <c r="E1442" s="38" t="s">
        <v>1963</v>
      </c>
    </row>
    <row r="1443">
      <c r="A1443" s="33" t="s">
        <v>6116</v>
      </c>
      <c r="B1443" s="126" t="s">
        <v>76</v>
      </c>
      <c r="C1443" s="33"/>
      <c r="D1443" s="38" t="s">
        <v>96</v>
      </c>
      <c r="E1443" s="38" t="s">
        <v>1963</v>
      </c>
    </row>
    <row r="1444">
      <c r="A1444" s="33" t="s">
        <v>6116</v>
      </c>
      <c r="B1444" s="126" t="s">
        <v>76</v>
      </c>
      <c r="C1444" s="33"/>
      <c r="D1444" s="38" t="s">
        <v>96</v>
      </c>
      <c r="E1444" s="38" t="s">
        <v>1963</v>
      </c>
    </row>
    <row r="1445">
      <c r="A1445" s="33" t="s">
        <v>6116</v>
      </c>
      <c r="B1445" s="126" t="s">
        <v>76</v>
      </c>
      <c r="C1445" s="33"/>
      <c r="D1445" s="38" t="s">
        <v>96</v>
      </c>
      <c r="E1445" s="38" t="s">
        <v>1963</v>
      </c>
    </row>
    <row r="1446">
      <c r="A1446" s="33" t="s">
        <v>6116</v>
      </c>
      <c r="B1446" s="126" t="s">
        <v>76</v>
      </c>
      <c r="C1446" s="33"/>
      <c r="D1446" s="38" t="s">
        <v>96</v>
      </c>
      <c r="E1446" s="38" t="s">
        <v>1963</v>
      </c>
    </row>
    <row r="1447">
      <c r="A1447" s="33" t="s">
        <v>6116</v>
      </c>
      <c r="B1447" s="126" t="s">
        <v>76</v>
      </c>
      <c r="C1447" s="33"/>
      <c r="D1447" s="38" t="s">
        <v>96</v>
      </c>
      <c r="E1447" s="38" t="s">
        <v>1963</v>
      </c>
    </row>
    <row r="1448">
      <c r="A1448" s="33" t="s">
        <v>6049</v>
      </c>
      <c r="B1448" s="126" t="s">
        <v>2624</v>
      </c>
      <c r="C1448" s="126" t="s">
        <v>2520</v>
      </c>
      <c r="D1448" s="38" t="s">
        <v>165</v>
      </c>
      <c r="E1448" s="38" t="s">
        <v>1965</v>
      </c>
    </row>
    <row r="1449">
      <c r="A1449" s="33" t="s">
        <v>5990</v>
      </c>
      <c r="B1449" s="126" t="s">
        <v>2624</v>
      </c>
      <c r="C1449" s="126" t="s">
        <v>2520</v>
      </c>
      <c r="D1449" s="38" t="s">
        <v>165</v>
      </c>
      <c r="E1449" s="38" t="s">
        <v>1965</v>
      </c>
    </row>
    <row r="1450">
      <c r="A1450" s="33" t="s">
        <v>6117</v>
      </c>
      <c r="B1450" s="126" t="s">
        <v>2624</v>
      </c>
      <c r="C1450" s="126" t="s">
        <v>2520</v>
      </c>
      <c r="D1450" s="38" t="s">
        <v>165</v>
      </c>
      <c r="E1450" s="38" t="s">
        <v>1965</v>
      </c>
    </row>
    <row r="1451">
      <c r="A1451" s="33" t="s">
        <v>6046</v>
      </c>
      <c r="B1451" s="126" t="s">
        <v>2624</v>
      </c>
      <c r="C1451" s="126" t="s">
        <v>2520</v>
      </c>
      <c r="D1451" s="38" t="s">
        <v>165</v>
      </c>
      <c r="E1451" s="38" t="s">
        <v>1965</v>
      </c>
    </row>
    <row r="1452">
      <c r="A1452" s="33" t="s">
        <v>6047</v>
      </c>
      <c r="B1452" s="126" t="s">
        <v>2624</v>
      </c>
      <c r="C1452" s="126" t="s">
        <v>2520</v>
      </c>
      <c r="D1452" s="38" t="s">
        <v>165</v>
      </c>
      <c r="E1452" s="38" t="s">
        <v>1965</v>
      </c>
    </row>
    <row r="1453">
      <c r="A1453" s="33" t="s">
        <v>6048</v>
      </c>
      <c r="B1453" s="126" t="s">
        <v>2624</v>
      </c>
      <c r="C1453" s="126" t="s">
        <v>2520</v>
      </c>
      <c r="D1453" s="38" t="s">
        <v>165</v>
      </c>
      <c r="E1453" s="38" t="s">
        <v>1965</v>
      </c>
    </row>
    <row r="1454">
      <c r="A1454" s="33" t="s">
        <v>6045</v>
      </c>
      <c r="B1454" s="126" t="s">
        <v>2624</v>
      </c>
      <c r="C1454" s="126" t="s">
        <v>2520</v>
      </c>
      <c r="D1454" s="38" t="s">
        <v>165</v>
      </c>
      <c r="E1454" s="38" t="s">
        <v>1965</v>
      </c>
    </row>
    <row r="1455">
      <c r="A1455" s="33" t="s">
        <v>6118</v>
      </c>
      <c r="B1455" s="126" t="s">
        <v>2624</v>
      </c>
      <c r="C1455" s="126" t="s">
        <v>2520</v>
      </c>
      <c r="D1455" s="38" t="s">
        <v>165</v>
      </c>
      <c r="E1455" s="38" t="s">
        <v>1965</v>
      </c>
    </row>
    <row r="1456">
      <c r="A1456" s="33" t="s">
        <v>6117</v>
      </c>
      <c r="B1456" s="126" t="s">
        <v>2624</v>
      </c>
      <c r="C1456" s="126" t="s">
        <v>2520</v>
      </c>
      <c r="D1456" s="38" t="s">
        <v>165</v>
      </c>
      <c r="E1456" s="38" t="s">
        <v>1965</v>
      </c>
    </row>
    <row r="1457">
      <c r="A1457" s="33" t="s">
        <v>6119</v>
      </c>
      <c r="B1457" s="126" t="s">
        <v>2624</v>
      </c>
      <c r="C1457" s="126" t="s">
        <v>2520</v>
      </c>
      <c r="D1457" s="38" t="s">
        <v>165</v>
      </c>
      <c r="E1457" s="38" t="s">
        <v>1965</v>
      </c>
    </row>
    <row r="1458">
      <c r="A1458" s="33" t="s">
        <v>6117</v>
      </c>
      <c r="B1458" s="126" t="s">
        <v>2666</v>
      </c>
      <c r="C1458" s="33"/>
      <c r="D1458" s="38" t="s">
        <v>165</v>
      </c>
      <c r="E1458" s="38" t="s">
        <v>1965</v>
      </c>
    </row>
    <row r="1459">
      <c r="A1459" s="33" t="s">
        <v>6120</v>
      </c>
      <c r="B1459" s="126" t="s">
        <v>2666</v>
      </c>
      <c r="C1459" s="33"/>
      <c r="D1459" s="38" t="s">
        <v>165</v>
      </c>
      <c r="E1459" s="38" t="s">
        <v>1965</v>
      </c>
    </row>
    <row r="1460">
      <c r="A1460" s="33" t="s">
        <v>5929</v>
      </c>
      <c r="B1460" s="126" t="s">
        <v>2466</v>
      </c>
      <c r="C1460" s="126" t="s">
        <v>2690</v>
      </c>
      <c r="D1460" s="38" t="s">
        <v>5927</v>
      </c>
      <c r="E1460" s="38" t="s">
        <v>1967</v>
      </c>
    </row>
    <row r="1461">
      <c r="A1461" s="33" t="s">
        <v>5971</v>
      </c>
      <c r="B1461" s="126" t="s">
        <v>2469</v>
      </c>
      <c r="C1461" s="126" t="s">
        <v>2690</v>
      </c>
      <c r="D1461" s="38" t="s">
        <v>5927</v>
      </c>
      <c r="E1461" s="38" t="s">
        <v>1967</v>
      </c>
    </row>
    <row r="1462">
      <c r="A1462" s="33" t="s">
        <v>6091</v>
      </c>
      <c r="B1462" s="126" t="s">
        <v>2466</v>
      </c>
      <c r="C1462" s="126" t="s">
        <v>2600</v>
      </c>
      <c r="D1462" s="38" t="s">
        <v>5927</v>
      </c>
      <c r="E1462" s="38" t="s">
        <v>1967</v>
      </c>
    </row>
    <row r="1463">
      <c r="A1463" s="33" t="s">
        <v>5929</v>
      </c>
      <c r="B1463" s="126" t="s">
        <v>2600</v>
      </c>
      <c r="C1463" s="126" t="s">
        <v>2690</v>
      </c>
      <c r="D1463" s="38" t="s">
        <v>5927</v>
      </c>
      <c r="E1463" s="38" t="s">
        <v>1967</v>
      </c>
    </row>
    <row r="1464">
      <c r="A1464" s="33" t="s">
        <v>5928</v>
      </c>
      <c r="B1464" s="126" t="s">
        <v>2466</v>
      </c>
      <c r="C1464" s="126" t="s">
        <v>2517</v>
      </c>
      <c r="D1464" s="38" t="s">
        <v>5927</v>
      </c>
      <c r="E1464" s="38" t="s">
        <v>1967</v>
      </c>
    </row>
    <row r="1465">
      <c r="A1465" s="33" t="s">
        <v>6121</v>
      </c>
      <c r="B1465" s="126" t="s">
        <v>2469</v>
      </c>
      <c r="C1465" s="126" t="s">
        <v>2517</v>
      </c>
      <c r="D1465" s="38" t="s">
        <v>5927</v>
      </c>
      <c r="E1465" s="38" t="s">
        <v>1967</v>
      </c>
    </row>
    <row r="1466">
      <c r="A1466" s="33" t="s">
        <v>6122</v>
      </c>
      <c r="B1466" s="126" t="s">
        <v>2466</v>
      </c>
      <c r="C1466" s="126" t="s">
        <v>2690</v>
      </c>
      <c r="D1466" s="38" t="s">
        <v>5927</v>
      </c>
      <c r="E1466" s="38" t="s">
        <v>1967</v>
      </c>
    </row>
    <row r="1467">
      <c r="A1467" s="33" t="s">
        <v>6121</v>
      </c>
      <c r="B1467" s="126" t="s">
        <v>2646</v>
      </c>
      <c r="C1467" s="126" t="s">
        <v>2680</v>
      </c>
      <c r="D1467" s="38" t="s">
        <v>5927</v>
      </c>
      <c r="E1467" s="38" t="s">
        <v>1967</v>
      </c>
    </row>
    <row r="1468">
      <c r="A1468" s="33" t="s">
        <v>5929</v>
      </c>
      <c r="B1468" s="126" t="s">
        <v>2466</v>
      </c>
      <c r="C1468" s="126" t="s">
        <v>2690</v>
      </c>
      <c r="D1468" s="38" t="s">
        <v>5931</v>
      </c>
      <c r="E1468" s="38" t="s">
        <v>1967</v>
      </c>
    </row>
    <row r="1469">
      <c r="A1469" s="33" t="s">
        <v>5971</v>
      </c>
      <c r="B1469" s="126" t="s">
        <v>2469</v>
      </c>
      <c r="C1469" s="126" t="s">
        <v>2690</v>
      </c>
      <c r="D1469" s="38" t="s">
        <v>5931</v>
      </c>
      <c r="E1469" s="38" t="s">
        <v>1967</v>
      </c>
    </row>
    <row r="1470">
      <c r="A1470" s="33" t="s">
        <v>6091</v>
      </c>
      <c r="B1470" s="126" t="s">
        <v>2466</v>
      </c>
      <c r="C1470" s="126" t="s">
        <v>2600</v>
      </c>
      <c r="D1470" s="38" t="s">
        <v>5931</v>
      </c>
      <c r="E1470" s="38" t="s">
        <v>1967</v>
      </c>
    </row>
    <row r="1471">
      <c r="A1471" s="33" t="s">
        <v>5929</v>
      </c>
      <c r="B1471" s="126" t="s">
        <v>2600</v>
      </c>
      <c r="C1471" s="126" t="s">
        <v>2690</v>
      </c>
      <c r="D1471" s="38" t="s">
        <v>5931</v>
      </c>
      <c r="E1471" s="38" t="s">
        <v>1967</v>
      </c>
    </row>
    <row r="1472">
      <c r="A1472" s="33" t="s">
        <v>5928</v>
      </c>
      <c r="B1472" s="126" t="s">
        <v>2466</v>
      </c>
      <c r="C1472" s="126" t="s">
        <v>2517</v>
      </c>
      <c r="D1472" s="38" t="s">
        <v>5931</v>
      </c>
      <c r="E1472" s="38" t="s">
        <v>1967</v>
      </c>
    </row>
    <row r="1473">
      <c r="A1473" s="33" t="s">
        <v>6121</v>
      </c>
      <c r="B1473" s="126" t="s">
        <v>2469</v>
      </c>
      <c r="C1473" s="126" t="s">
        <v>2517</v>
      </c>
      <c r="D1473" s="38" t="s">
        <v>5931</v>
      </c>
      <c r="E1473" s="38" t="s">
        <v>1967</v>
      </c>
    </row>
    <row r="1474">
      <c r="A1474" s="33" t="s">
        <v>6123</v>
      </c>
      <c r="B1474" s="126" t="s">
        <v>2466</v>
      </c>
      <c r="C1474" s="126" t="s">
        <v>2690</v>
      </c>
      <c r="D1474" s="38" t="s">
        <v>5931</v>
      </c>
      <c r="E1474" s="38" t="s">
        <v>1967</v>
      </c>
    </row>
    <row r="1475">
      <c r="A1475" s="33" t="s">
        <v>6121</v>
      </c>
      <c r="B1475" s="126" t="s">
        <v>2646</v>
      </c>
      <c r="C1475" s="126" t="s">
        <v>2680</v>
      </c>
      <c r="D1475" s="38" t="s">
        <v>5931</v>
      </c>
      <c r="E1475" s="38" t="s">
        <v>1967</v>
      </c>
    </row>
    <row r="1476">
      <c r="A1476" s="33" t="s">
        <v>5961</v>
      </c>
      <c r="B1476" s="126" t="s">
        <v>2486</v>
      </c>
      <c r="C1476" s="126" t="s">
        <v>2517</v>
      </c>
      <c r="D1476" s="38" t="s">
        <v>5936</v>
      </c>
      <c r="E1476" s="38" t="s">
        <v>1967</v>
      </c>
    </row>
    <row r="1477">
      <c r="A1477" s="33" t="s">
        <v>5976</v>
      </c>
      <c r="B1477" s="126" t="s">
        <v>2600</v>
      </c>
      <c r="C1477" s="126" t="s">
        <v>2646</v>
      </c>
      <c r="D1477" s="38" t="s">
        <v>5936</v>
      </c>
      <c r="E1477" s="38" t="s">
        <v>1967</v>
      </c>
    </row>
    <row r="1478">
      <c r="A1478" s="33" t="s">
        <v>6124</v>
      </c>
      <c r="B1478" s="126" t="s">
        <v>2492</v>
      </c>
      <c r="C1478" s="126" t="s">
        <v>2600</v>
      </c>
      <c r="D1478" s="38" t="s">
        <v>5936</v>
      </c>
      <c r="E1478" s="38" t="s">
        <v>1967</v>
      </c>
    </row>
    <row r="1479">
      <c r="A1479" s="33" t="s">
        <v>6101</v>
      </c>
      <c r="B1479" s="126" t="s">
        <v>2492</v>
      </c>
      <c r="C1479" s="126" t="s">
        <v>2600</v>
      </c>
      <c r="D1479" s="38" t="s">
        <v>5936</v>
      </c>
      <c r="E1479" s="38" t="s">
        <v>1967</v>
      </c>
    </row>
    <row r="1480">
      <c r="A1480" s="33" t="s">
        <v>6102</v>
      </c>
      <c r="B1480" s="126" t="s">
        <v>2492</v>
      </c>
      <c r="C1480" s="126" t="s">
        <v>2600</v>
      </c>
      <c r="D1480" s="38" t="s">
        <v>5936</v>
      </c>
      <c r="E1480" s="38" t="s">
        <v>1967</v>
      </c>
    </row>
    <row r="1481">
      <c r="A1481" s="33" t="s">
        <v>6000</v>
      </c>
      <c r="B1481" s="126" t="s">
        <v>2492</v>
      </c>
      <c r="C1481" s="126" t="s">
        <v>2600</v>
      </c>
      <c r="D1481" s="38" t="s">
        <v>5936</v>
      </c>
      <c r="E1481" s="38" t="s">
        <v>1967</v>
      </c>
    </row>
    <row r="1482">
      <c r="A1482" s="33" t="s">
        <v>6002</v>
      </c>
      <c r="B1482" s="126" t="s">
        <v>2600</v>
      </c>
      <c r="C1482" s="126" t="s">
        <v>2517</v>
      </c>
      <c r="D1482" s="38" t="s">
        <v>5936</v>
      </c>
      <c r="E1482" s="38" t="s">
        <v>1967</v>
      </c>
    </row>
    <row r="1483">
      <c r="A1483" s="33" t="s">
        <v>6004</v>
      </c>
      <c r="B1483" s="126" t="s">
        <v>2486</v>
      </c>
      <c r="C1483" s="126" t="s">
        <v>2690</v>
      </c>
      <c r="D1483" s="38" t="s">
        <v>5936</v>
      </c>
      <c r="E1483" s="38" t="s">
        <v>1967</v>
      </c>
    </row>
    <row r="1484">
      <c r="A1484" s="33" t="s">
        <v>6004</v>
      </c>
      <c r="B1484" s="126" t="s">
        <v>2551</v>
      </c>
      <c r="C1484" s="126" t="s">
        <v>2466</v>
      </c>
      <c r="D1484" s="38" t="s">
        <v>5936</v>
      </c>
      <c r="E1484" s="38" t="s">
        <v>1967</v>
      </c>
    </row>
    <row r="1485">
      <c r="A1485" s="33" t="s">
        <v>6125</v>
      </c>
      <c r="B1485" s="126" t="s">
        <v>2553</v>
      </c>
      <c r="C1485" s="33"/>
      <c r="D1485" s="38" t="s">
        <v>5936</v>
      </c>
      <c r="E1485" s="38" t="s">
        <v>1967</v>
      </c>
    </row>
    <row r="1486">
      <c r="A1486" s="33" t="s">
        <v>6002</v>
      </c>
      <c r="B1486" s="126" t="s">
        <v>2683</v>
      </c>
      <c r="C1486" s="33"/>
      <c r="D1486" s="38" t="s">
        <v>5936</v>
      </c>
      <c r="E1486" s="38" t="s">
        <v>1967</v>
      </c>
    </row>
    <row r="1487">
      <c r="A1487" s="33" t="s">
        <v>6126</v>
      </c>
      <c r="B1487" s="126" t="s">
        <v>2680</v>
      </c>
      <c r="C1487" s="33"/>
      <c r="D1487" s="38" t="s">
        <v>5936</v>
      </c>
      <c r="E1487" s="38" t="s">
        <v>1967</v>
      </c>
    </row>
    <row r="1488">
      <c r="A1488" s="33" t="s">
        <v>5961</v>
      </c>
      <c r="B1488" s="126" t="s">
        <v>2486</v>
      </c>
      <c r="C1488" s="126" t="s">
        <v>2517</v>
      </c>
      <c r="D1488" s="38" t="s">
        <v>5943</v>
      </c>
      <c r="E1488" s="38" t="s">
        <v>1967</v>
      </c>
    </row>
    <row r="1489">
      <c r="A1489" s="33" t="s">
        <v>6004</v>
      </c>
      <c r="B1489" s="126" t="s">
        <v>2600</v>
      </c>
      <c r="C1489" s="126" t="s">
        <v>2646</v>
      </c>
      <c r="D1489" s="38" t="s">
        <v>5943</v>
      </c>
      <c r="E1489" s="38" t="s">
        <v>1967</v>
      </c>
    </row>
    <row r="1490">
      <c r="A1490" s="33" t="s">
        <v>6124</v>
      </c>
      <c r="B1490" s="126" t="s">
        <v>2492</v>
      </c>
      <c r="C1490" s="126" t="s">
        <v>2600</v>
      </c>
      <c r="D1490" s="38" t="s">
        <v>5943</v>
      </c>
      <c r="E1490" s="38" t="s">
        <v>1967</v>
      </c>
    </row>
    <row r="1491">
      <c r="A1491" s="33" t="s">
        <v>6101</v>
      </c>
      <c r="B1491" s="126" t="s">
        <v>2492</v>
      </c>
      <c r="C1491" s="126" t="s">
        <v>2600</v>
      </c>
      <c r="D1491" s="38" t="s">
        <v>5943</v>
      </c>
      <c r="E1491" s="38" t="s">
        <v>1967</v>
      </c>
    </row>
    <row r="1492">
      <c r="A1492" s="33" t="s">
        <v>6102</v>
      </c>
      <c r="B1492" s="126" t="s">
        <v>2492</v>
      </c>
      <c r="C1492" s="126" t="s">
        <v>2600</v>
      </c>
      <c r="D1492" s="38" t="s">
        <v>5943</v>
      </c>
      <c r="E1492" s="38" t="s">
        <v>1967</v>
      </c>
    </row>
    <row r="1493">
      <c r="A1493" s="33" t="s">
        <v>6000</v>
      </c>
      <c r="B1493" s="126" t="s">
        <v>2492</v>
      </c>
      <c r="C1493" s="126" t="s">
        <v>2600</v>
      </c>
      <c r="D1493" s="38" t="s">
        <v>5943</v>
      </c>
      <c r="E1493" s="38" t="s">
        <v>1967</v>
      </c>
    </row>
    <row r="1494">
      <c r="A1494" s="33" t="s">
        <v>6127</v>
      </c>
      <c r="B1494" s="126" t="s">
        <v>2600</v>
      </c>
      <c r="C1494" s="126" t="s">
        <v>2517</v>
      </c>
      <c r="D1494" s="38" t="s">
        <v>5943</v>
      </c>
      <c r="E1494" s="38" t="s">
        <v>1967</v>
      </c>
    </row>
    <row r="1495">
      <c r="A1495" s="33" t="s">
        <v>6126</v>
      </c>
      <c r="B1495" s="126" t="s">
        <v>2486</v>
      </c>
      <c r="C1495" s="126" t="s">
        <v>2690</v>
      </c>
      <c r="D1495" s="38" t="s">
        <v>5943</v>
      </c>
      <c r="E1495" s="38" t="s">
        <v>1967</v>
      </c>
    </row>
    <row r="1496">
      <c r="A1496" s="33" t="s">
        <v>6004</v>
      </c>
      <c r="B1496" s="126" t="s">
        <v>2551</v>
      </c>
      <c r="C1496" s="126" t="s">
        <v>2466</v>
      </c>
      <c r="D1496" s="38" t="s">
        <v>5943</v>
      </c>
      <c r="E1496" s="38" t="s">
        <v>1967</v>
      </c>
    </row>
    <row r="1497">
      <c r="A1497" s="33" t="s">
        <v>6125</v>
      </c>
      <c r="B1497" s="126" t="s">
        <v>2553</v>
      </c>
      <c r="C1497" s="33"/>
      <c r="D1497" s="38" t="s">
        <v>5943</v>
      </c>
      <c r="E1497" s="38" t="s">
        <v>1967</v>
      </c>
    </row>
    <row r="1498">
      <c r="A1498" s="33" t="s">
        <v>6128</v>
      </c>
      <c r="B1498" s="126" t="s">
        <v>2690</v>
      </c>
      <c r="C1498" s="33"/>
      <c r="D1498" s="38" t="s">
        <v>5943</v>
      </c>
      <c r="E1498" s="38" t="s">
        <v>1967</v>
      </c>
    </row>
    <row r="1499">
      <c r="A1499" s="33" t="s">
        <v>6126</v>
      </c>
      <c r="B1499" s="126" t="s">
        <v>2680</v>
      </c>
      <c r="C1499" s="33"/>
      <c r="D1499" s="38" t="s">
        <v>5943</v>
      </c>
      <c r="E1499" s="38" t="s">
        <v>1967</v>
      </c>
    </row>
    <row r="1500">
      <c r="A1500" s="33" t="s">
        <v>6001</v>
      </c>
      <c r="B1500" s="126" t="s">
        <v>2469</v>
      </c>
      <c r="C1500" s="126" t="s">
        <v>2494</v>
      </c>
      <c r="D1500" s="38" t="s">
        <v>5944</v>
      </c>
      <c r="E1500" s="38" t="s">
        <v>1967</v>
      </c>
    </row>
    <row r="1501">
      <c r="A1501" s="33" t="s">
        <v>5946</v>
      </c>
      <c r="B1501" s="126" t="s">
        <v>2529</v>
      </c>
      <c r="C1501" s="126" t="s">
        <v>2600</v>
      </c>
      <c r="D1501" s="38" t="s">
        <v>5944</v>
      </c>
      <c r="E1501" s="38" t="s">
        <v>1967</v>
      </c>
    </row>
    <row r="1502">
      <c r="A1502" s="33" t="s">
        <v>6124</v>
      </c>
      <c r="B1502" s="126" t="s">
        <v>2584</v>
      </c>
      <c r="C1502" s="126" t="s">
        <v>2600</v>
      </c>
      <c r="D1502" s="38" t="s">
        <v>5944</v>
      </c>
      <c r="E1502" s="38" t="s">
        <v>1967</v>
      </c>
    </row>
    <row r="1503">
      <c r="A1503" s="33" t="s">
        <v>6101</v>
      </c>
      <c r="B1503" s="126" t="s">
        <v>2584</v>
      </c>
      <c r="C1503" s="126" t="s">
        <v>2600</v>
      </c>
      <c r="D1503" s="38" t="s">
        <v>5944</v>
      </c>
      <c r="E1503" s="38" t="s">
        <v>1967</v>
      </c>
    </row>
    <row r="1504">
      <c r="A1504" s="33" t="s">
        <v>6102</v>
      </c>
      <c r="B1504" s="126" t="s">
        <v>2584</v>
      </c>
      <c r="C1504" s="126" t="s">
        <v>2600</v>
      </c>
      <c r="D1504" s="38" t="s">
        <v>5944</v>
      </c>
      <c r="E1504" s="38" t="s">
        <v>1967</v>
      </c>
    </row>
    <row r="1505">
      <c r="A1505" s="33" t="s">
        <v>6000</v>
      </c>
      <c r="B1505" s="126" t="s">
        <v>2584</v>
      </c>
      <c r="C1505" s="126" t="s">
        <v>2600</v>
      </c>
      <c r="D1505" s="38" t="s">
        <v>5944</v>
      </c>
      <c r="E1505" s="38" t="s">
        <v>1967</v>
      </c>
    </row>
    <row r="1506">
      <c r="A1506" s="33" t="s">
        <v>6009</v>
      </c>
      <c r="B1506" s="126" t="s">
        <v>2529</v>
      </c>
      <c r="C1506" s="126" t="s">
        <v>2517</v>
      </c>
      <c r="D1506" s="38" t="s">
        <v>5944</v>
      </c>
      <c r="E1506" s="38" t="s">
        <v>1967</v>
      </c>
    </row>
    <row r="1507">
      <c r="A1507" s="33" t="s">
        <v>6129</v>
      </c>
      <c r="B1507" s="126" t="s">
        <v>2469</v>
      </c>
      <c r="C1507" s="126" t="s">
        <v>2690</v>
      </c>
      <c r="D1507" s="38" t="s">
        <v>5944</v>
      </c>
      <c r="E1507" s="38" t="s">
        <v>1967</v>
      </c>
    </row>
    <row r="1508">
      <c r="A1508" s="33" t="s">
        <v>6126</v>
      </c>
      <c r="B1508" s="126" t="s">
        <v>2531</v>
      </c>
      <c r="C1508" s="126" t="s">
        <v>2466</v>
      </c>
      <c r="D1508" s="38" t="s">
        <v>5944</v>
      </c>
      <c r="E1508" s="38" t="s">
        <v>1967</v>
      </c>
    </row>
    <row r="1509">
      <c r="A1509" s="33" t="s">
        <v>6125</v>
      </c>
      <c r="B1509" s="126" t="s">
        <v>2486</v>
      </c>
      <c r="C1509" s="126" t="s">
        <v>2553</v>
      </c>
      <c r="D1509" s="38" t="s">
        <v>5944</v>
      </c>
      <c r="E1509" s="38" t="s">
        <v>1967</v>
      </c>
    </row>
    <row r="1510">
      <c r="A1510" s="33" t="s">
        <v>6009</v>
      </c>
      <c r="B1510" s="126" t="s">
        <v>2553</v>
      </c>
      <c r="C1510" s="33"/>
      <c r="D1510" s="38" t="s">
        <v>5944</v>
      </c>
      <c r="E1510" s="38" t="s">
        <v>1967</v>
      </c>
    </row>
    <row r="1511">
      <c r="A1511" s="33" t="s">
        <v>6126</v>
      </c>
      <c r="B1511" s="126" t="s">
        <v>2680</v>
      </c>
      <c r="C1511" s="33"/>
      <c r="D1511" s="38" t="s">
        <v>5944</v>
      </c>
      <c r="E1511" s="38" t="s">
        <v>1967</v>
      </c>
    </row>
    <row r="1512">
      <c r="A1512" s="33" t="s">
        <v>5929</v>
      </c>
      <c r="B1512" s="126" t="s">
        <v>2466</v>
      </c>
      <c r="C1512" s="126" t="s">
        <v>2690</v>
      </c>
      <c r="D1512" s="38" t="s">
        <v>5927</v>
      </c>
      <c r="E1512" s="38" t="s">
        <v>1969</v>
      </c>
    </row>
    <row r="1513">
      <c r="A1513" s="33" t="s">
        <v>5971</v>
      </c>
      <c r="B1513" s="126" t="s">
        <v>2469</v>
      </c>
      <c r="C1513" s="126" t="s">
        <v>2690</v>
      </c>
      <c r="D1513" s="38" t="s">
        <v>5927</v>
      </c>
      <c r="E1513" s="38" t="s">
        <v>1969</v>
      </c>
    </row>
    <row r="1514">
      <c r="A1514" s="33" t="s">
        <v>6091</v>
      </c>
      <c r="B1514" s="126" t="s">
        <v>2466</v>
      </c>
      <c r="C1514" s="126" t="s">
        <v>2600</v>
      </c>
      <c r="D1514" s="38" t="s">
        <v>5927</v>
      </c>
      <c r="E1514" s="38" t="s">
        <v>1969</v>
      </c>
    </row>
    <row r="1515">
      <c r="A1515" s="33" t="s">
        <v>5929</v>
      </c>
      <c r="B1515" s="126" t="s">
        <v>2600</v>
      </c>
      <c r="C1515" s="126" t="s">
        <v>2690</v>
      </c>
      <c r="D1515" s="38" t="s">
        <v>5927</v>
      </c>
      <c r="E1515" s="38" t="s">
        <v>1969</v>
      </c>
    </row>
    <row r="1516">
      <c r="A1516" s="33" t="s">
        <v>5928</v>
      </c>
      <c r="B1516" s="126" t="s">
        <v>2466</v>
      </c>
      <c r="C1516" s="126" t="s">
        <v>2517</v>
      </c>
      <c r="D1516" s="38" t="s">
        <v>5927</v>
      </c>
      <c r="E1516" s="38" t="s">
        <v>1969</v>
      </c>
    </row>
    <row r="1517">
      <c r="A1517" s="33" t="s">
        <v>6121</v>
      </c>
      <c r="B1517" s="126" t="s">
        <v>2469</v>
      </c>
      <c r="C1517" s="126" t="s">
        <v>2517</v>
      </c>
      <c r="D1517" s="38" t="s">
        <v>5927</v>
      </c>
      <c r="E1517" s="38" t="s">
        <v>1969</v>
      </c>
    </row>
    <row r="1518">
      <c r="A1518" s="33" t="s">
        <v>6122</v>
      </c>
      <c r="B1518" s="126" t="s">
        <v>2466</v>
      </c>
      <c r="C1518" s="126" t="s">
        <v>2690</v>
      </c>
      <c r="D1518" s="38" t="s">
        <v>5927</v>
      </c>
      <c r="E1518" s="38" t="s">
        <v>1969</v>
      </c>
    </row>
    <row r="1519">
      <c r="A1519" s="33" t="s">
        <v>6121</v>
      </c>
      <c r="B1519" s="126" t="s">
        <v>2646</v>
      </c>
      <c r="C1519" s="126" t="s">
        <v>2680</v>
      </c>
      <c r="D1519" s="38" t="s">
        <v>5927</v>
      </c>
      <c r="E1519" s="38" t="s">
        <v>1969</v>
      </c>
    </row>
    <row r="1520">
      <c r="A1520" s="33" t="s">
        <v>5929</v>
      </c>
      <c r="B1520" s="126" t="s">
        <v>2466</v>
      </c>
      <c r="C1520" s="126" t="s">
        <v>2690</v>
      </c>
      <c r="D1520" s="38" t="s">
        <v>5931</v>
      </c>
      <c r="E1520" s="38" t="s">
        <v>1969</v>
      </c>
    </row>
    <row r="1521">
      <c r="A1521" s="33" t="s">
        <v>5971</v>
      </c>
      <c r="B1521" s="126" t="s">
        <v>2469</v>
      </c>
      <c r="C1521" s="126" t="s">
        <v>2690</v>
      </c>
      <c r="D1521" s="38" t="s">
        <v>5931</v>
      </c>
      <c r="E1521" s="38" t="s">
        <v>1969</v>
      </c>
    </row>
    <row r="1522">
      <c r="A1522" s="33" t="s">
        <v>6091</v>
      </c>
      <c r="B1522" s="126" t="s">
        <v>2466</v>
      </c>
      <c r="C1522" s="126" t="s">
        <v>2600</v>
      </c>
      <c r="D1522" s="38" t="s">
        <v>5931</v>
      </c>
      <c r="E1522" s="38" t="s">
        <v>1969</v>
      </c>
    </row>
    <row r="1523">
      <c r="A1523" s="33" t="s">
        <v>5929</v>
      </c>
      <c r="B1523" s="126" t="s">
        <v>2600</v>
      </c>
      <c r="C1523" s="126" t="s">
        <v>2690</v>
      </c>
      <c r="D1523" s="38" t="s">
        <v>5931</v>
      </c>
      <c r="E1523" s="38" t="s">
        <v>1969</v>
      </c>
    </row>
    <row r="1524">
      <c r="A1524" s="33" t="s">
        <v>5928</v>
      </c>
      <c r="B1524" s="126" t="s">
        <v>2466</v>
      </c>
      <c r="C1524" s="126" t="s">
        <v>2517</v>
      </c>
      <c r="D1524" s="38" t="s">
        <v>5931</v>
      </c>
      <c r="E1524" s="38" t="s">
        <v>1969</v>
      </c>
    </row>
    <row r="1525">
      <c r="A1525" s="33" t="s">
        <v>6121</v>
      </c>
      <c r="B1525" s="126" t="s">
        <v>2469</v>
      </c>
      <c r="C1525" s="126" t="s">
        <v>2517</v>
      </c>
      <c r="D1525" s="38" t="s">
        <v>5931</v>
      </c>
      <c r="E1525" s="38" t="s">
        <v>1969</v>
      </c>
    </row>
    <row r="1526">
      <c r="A1526" s="33" t="s">
        <v>6123</v>
      </c>
      <c r="B1526" s="126" t="s">
        <v>2466</v>
      </c>
      <c r="C1526" s="126" t="s">
        <v>2690</v>
      </c>
      <c r="D1526" s="38" t="s">
        <v>5931</v>
      </c>
      <c r="E1526" s="38" t="s">
        <v>1969</v>
      </c>
    </row>
    <row r="1527">
      <c r="A1527" s="33" t="s">
        <v>6121</v>
      </c>
      <c r="B1527" s="126" t="s">
        <v>2646</v>
      </c>
      <c r="C1527" s="126" t="s">
        <v>2680</v>
      </c>
      <c r="D1527" s="38" t="s">
        <v>5931</v>
      </c>
      <c r="E1527" s="38" t="s">
        <v>1969</v>
      </c>
    </row>
    <row r="1528">
      <c r="A1528" s="33" t="s">
        <v>5961</v>
      </c>
      <c r="B1528" s="126" t="s">
        <v>2486</v>
      </c>
      <c r="C1528" s="126" t="s">
        <v>2517</v>
      </c>
      <c r="D1528" s="38" t="s">
        <v>5936</v>
      </c>
      <c r="E1528" s="38" t="s">
        <v>1969</v>
      </c>
    </row>
    <row r="1529">
      <c r="A1529" s="33" t="s">
        <v>5976</v>
      </c>
      <c r="B1529" s="126" t="s">
        <v>2600</v>
      </c>
      <c r="C1529" s="126" t="s">
        <v>2646</v>
      </c>
      <c r="D1529" s="38" t="s">
        <v>5936</v>
      </c>
      <c r="E1529" s="38" t="s">
        <v>1969</v>
      </c>
    </row>
    <row r="1530">
      <c r="A1530" s="33" t="s">
        <v>6124</v>
      </c>
      <c r="B1530" s="126" t="s">
        <v>2492</v>
      </c>
      <c r="C1530" s="126" t="s">
        <v>2600</v>
      </c>
      <c r="D1530" s="38" t="s">
        <v>5936</v>
      </c>
      <c r="E1530" s="38" t="s">
        <v>1969</v>
      </c>
    </row>
    <row r="1531">
      <c r="A1531" s="33" t="s">
        <v>6101</v>
      </c>
      <c r="B1531" s="126" t="s">
        <v>2492</v>
      </c>
      <c r="C1531" s="126" t="s">
        <v>2600</v>
      </c>
      <c r="D1531" s="38" t="s">
        <v>5936</v>
      </c>
      <c r="E1531" s="38" t="s">
        <v>1969</v>
      </c>
    </row>
    <row r="1532">
      <c r="A1532" s="33" t="s">
        <v>6102</v>
      </c>
      <c r="B1532" s="126" t="s">
        <v>2492</v>
      </c>
      <c r="C1532" s="126" t="s">
        <v>2600</v>
      </c>
      <c r="D1532" s="38" t="s">
        <v>5936</v>
      </c>
      <c r="E1532" s="38" t="s">
        <v>1969</v>
      </c>
    </row>
    <row r="1533">
      <c r="A1533" s="33" t="s">
        <v>6000</v>
      </c>
      <c r="B1533" s="126" t="s">
        <v>2492</v>
      </c>
      <c r="C1533" s="126" t="s">
        <v>2600</v>
      </c>
      <c r="D1533" s="38" t="s">
        <v>5936</v>
      </c>
      <c r="E1533" s="38" t="s">
        <v>1969</v>
      </c>
    </row>
    <row r="1534">
      <c r="A1534" s="33" t="s">
        <v>6002</v>
      </c>
      <c r="B1534" s="126" t="s">
        <v>2600</v>
      </c>
      <c r="C1534" s="126" t="s">
        <v>2517</v>
      </c>
      <c r="D1534" s="38" t="s">
        <v>5936</v>
      </c>
      <c r="E1534" s="38" t="s">
        <v>1969</v>
      </c>
    </row>
    <row r="1535">
      <c r="A1535" s="33" t="s">
        <v>6004</v>
      </c>
      <c r="B1535" s="126" t="s">
        <v>2486</v>
      </c>
      <c r="C1535" s="126" t="s">
        <v>2690</v>
      </c>
      <c r="D1535" s="38" t="s">
        <v>5936</v>
      </c>
      <c r="E1535" s="38" t="s">
        <v>1969</v>
      </c>
    </row>
    <row r="1536">
      <c r="A1536" s="33" t="s">
        <v>6004</v>
      </c>
      <c r="B1536" s="126" t="s">
        <v>2551</v>
      </c>
      <c r="C1536" s="126" t="s">
        <v>2466</v>
      </c>
      <c r="D1536" s="38" t="s">
        <v>5936</v>
      </c>
      <c r="E1536" s="38" t="s">
        <v>1969</v>
      </c>
    </row>
    <row r="1537">
      <c r="A1537" s="33" t="s">
        <v>6125</v>
      </c>
      <c r="B1537" s="126" t="s">
        <v>2553</v>
      </c>
      <c r="C1537" s="33"/>
      <c r="D1537" s="38" t="s">
        <v>5936</v>
      </c>
      <c r="E1537" s="38" t="s">
        <v>1969</v>
      </c>
    </row>
    <row r="1538">
      <c r="A1538" s="33" t="s">
        <v>6002</v>
      </c>
      <c r="B1538" s="126" t="s">
        <v>2683</v>
      </c>
      <c r="C1538" s="33"/>
      <c r="D1538" s="38" t="s">
        <v>5936</v>
      </c>
      <c r="E1538" s="38" t="s">
        <v>1969</v>
      </c>
    </row>
    <row r="1539">
      <c r="A1539" s="33" t="s">
        <v>6126</v>
      </c>
      <c r="B1539" s="126" t="s">
        <v>2680</v>
      </c>
      <c r="C1539" s="33"/>
      <c r="D1539" s="38" t="s">
        <v>5936</v>
      </c>
      <c r="E1539" s="38" t="s">
        <v>1969</v>
      </c>
    </row>
    <row r="1540">
      <c r="A1540" s="33" t="s">
        <v>5961</v>
      </c>
      <c r="B1540" s="126" t="s">
        <v>2486</v>
      </c>
      <c r="C1540" s="126" t="s">
        <v>2517</v>
      </c>
      <c r="D1540" s="38" t="s">
        <v>5943</v>
      </c>
      <c r="E1540" s="38" t="s">
        <v>1969</v>
      </c>
    </row>
    <row r="1541">
      <c r="A1541" s="33" t="s">
        <v>6004</v>
      </c>
      <c r="B1541" s="126" t="s">
        <v>2600</v>
      </c>
      <c r="C1541" s="126" t="s">
        <v>2646</v>
      </c>
      <c r="D1541" s="38" t="s">
        <v>5943</v>
      </c>
      <c r="E1541" s="38" t="s">
        <v>1969</v>
      </c>
    </row>
    <row r="1542">
      <c r="A1542" s="33" t="s">
        <v>6124</v>
      </c>
      <c r="B1542" s="126" t="s">
        <v>2492</v>
      </c>
      <c r="C1542" s="126" t="s">
        <v>2600</v>
      </c>
      <c r="D1542" s="38" t="s">
        <v>5943</v>
      </c>
      <c r="E1542" s="38" t="s">
        <v>1969</v>
      </c>
    </row>
    <row r="1543">
      <c r="A1543" s="33" t="s">
        <v>6101</v>
      </c>
      <c r="B1543" s="126" t="s">
        <v>2492</v>
      </c>
      <c r="C1543" s="126" t="s">
        <v>2600</v>
      </c>
      <c r="D1543" s="38" t="s">
        <v>5943</v>
      </c>
      <c r="E1543" s="38" t="s">
        <v>1969</v>
      </c>
    </row>
    <row r="1544">
      <c r="A1544" s="33" t="s">
        <v>6102</v>
      </c>
      <c r="B1544" s="126" t="s">
        <v>2492</v>
      </c>
      <c r="C1544" s="126" t="s">
        <v>2600</v>
      </c>
      <c r="D1544" s="38" t="s">
        <v>5943</v>
      </c>
      <c r="E1544" s="38" t="s">
        <v>1969</v>
      </c>
    </row>
    <row r="1545">
      <c r="A1545" s="33" t="s">
        <v>6000</v>
      </c>
      <c r="B1545" s="126" t="s">
        <v>2492</v>
      </c>
      <c r="C1545" s="126" t="s">
        <v>2600</v>
      </c>
      <c r="D1545" s="38" t="s">
        <v>5943</v>
      </c>
      <c r="E1545" s="38" t="s">
        <v>1969</v>
      </c>
    </row>
    <row r="1546">
      <c r="A1546" s="33" t="s">
        <v>6127</v>
      </c>
      <c r="B1546" s="126" t="s">
        <v>2600</v>
      </c>
      <c r="C1546" s="126" t="s">
        <v>2517</v>
      </c>
      <c r="D1546" s="38" t="s">
        <v>5943</v>
      </c>
      <c r="E1546" s="38" t="s">
        <v>1969</v>
      </c>
    </row>
    <row r="1547">
      <c r="A1547" s="33" t="s">
        <v>6126</v>
      </c>
      <c r="B1547" s="126" t="s">
        <v>2486</v>
      </c>
      <c r="C1547" s="126" t="s">
        <v>2690</v>
      </c>
      <c r="D1547" s="38" t="s">
        <v>5943</v>
      </c>
      <c r="E1547" s="38" t="s">
        <v>1969</v>
      </c>
    </row>
    <row r="1548">
      <c r="A1548" s="33" t="s">
        <v>6004</v>
      </c>
      <c r="B1548" s="126" t="s">
        <v>2551</v>
      </c>
      <c r="C1548" s="126" t="s">
        <v>2466</v>
      </c>
      <c r="D1548" s="38" t="s">
        <v>5943</v>
      </c>
      <c r="E1548" s="38" t="s">
        <v>1969</v>
      </c>
    </row>
    <row r="1549">
      <c r="A1549" s="33" t="s">
        <v>6125</v>
      </c>
      <c r="B1549" s="126" t="s">
        <v>2553</v>
      </c>
      <c r="C1549" s="33"/>
      <c r="D1549" s="38" t="s">
        <v>5943</v>
      </c>
      <c r="E1549" s="38" t="s">
        <v>1969</v>
      </c>
    </row>
    <row r="1550">
      <c r="A1550" s="33" t="s">
        <v>6128</v>
      </c>
      <c r="B1550" s="126" t="s">
        <v>2690</v>
      </c>
      <c r="C1550" s="33"/>
      <c r="D1550" s="38" t="s">
        <v>5943</v>
      </c>
      <c r="E1550" s="38" t="s">
        <v>1969</v>
      </c>
    </row>
    <row r="1551">
      <c r="A1551" s="33" t="s">
        <v>6126</v>
      </c>
      <c r="B1551" s="126" t="s">
        <v>2680</v>
      </c>
      <c r="C1551" s="33"/>
      <c r="D1551" s="38" t="s">
        <v>5943</v>
      </c>
      <c r="E1551" s="38" t="s">
        <v>1969</v>
      </c>
    </row>
    <row r="1552">
      <c r="A1552" s="33" t="s">
        <v>6001</v>
      </c>
      <c r="B1552" s="126" t="s">
        <v>2469</v>
      </c>
      <c r="C1552" s="126" t="s">
        <v>2494</v>
      </c>
      <c r="D1552" s="38" t="s">
        <v>5944</v>
      </c>
      <c r="E1552" s="38" t="s">
        <v>1969</v>
      </c>
    </row>
    <row r="1553">
      <c r="A1553" s="33" t="s">
        <v>5946</v>
      </c>
      <c r="B1553" s="126" t="s">
        <v>2529</v>
      </c>
      <c r="C1553" s="126" t="s">
        <v>2600</v>
      </c>
      <c r="D1553" s="38" t="s">
        <v>5944</v>
      </c>
      <c r="E1553" s="38" t="s">
        <v>1969</v>
      </c>
    </row>
    <row r="1554">
      <c r="A1554" s="33" t="s">
        <v>6124</v>
      </c>
      <c r="B1554" s="126" t="s">
        <v>2584</v>
      </c>
      <c r="C1554" s="126" t="s">
        <v>2600</v>
      </c>
      <c r="D1554" s="38" t="s">
        <v>5944</v>
      </c>
      <c r="E1554" s="38" t="s">
        <v>1969</v>
      </c>
    </row>
    <row r="1555">
      <c r="A1555" s="33" t="s">
        <v>6101</v>
      </c>
      <c r="B1555" s="126" t="s">
        <v>2584</v>
      </c>
      <c r="C1555" s="126" t="s">
        <v>2600</v>
      </c>
      <c r="D1555" s="38" t="s">
        <v>5944</v>
      </c>
      <c r="E1555" s="38" t="s">
        <v>1969</v>
      </c>
    </row>
    <row r="1556">
      <c r="A1556" s="33" t="s">
        <v>6102</v>
      </c>
      <c r="B1556" s="126" t="s">
        <v>2584</v>
      </c>
      <c r="C1556" s="126" t="s">
        <v>2600</v>
      </c>
      <c r="D1556" s="38" t="s">
        <v>5944</v>
      </c>
      <c r="E1556" s="38" t="s">
        <v>1969</v>
      </c>
    </row>
    <row r="1557">
      <c r="A1557" s="33" t="s">
        <v>6000</v>
      </c>
      <c r="B1557" s="126" t="s">
        <v>2584</v>
      </c>
      <c r="C1557" s="126" t="s">
        <v>2600</v>
      </c>
      <c r="D1557" s="38" t="s">
        <v>5944</v>
      </c>
      <c r="E1557" s="38" t="s">
        <v>1969</v>
      </c>
    </row>
    <row r="1558">
      <c r="A1558" s="33" t="s">
        <v>6009</v>
      </c>
      <c r="B1558" s="126" t="s">
        <v>2529</v>
      </c>
      <c r="C1558" s="126" t="s">
        <v>2517</v>
      </c>
      <c r="D1558" s="38" t="s">
        <v>5944</v>
      </c>
      <c r="E1558" s="38" t="s">
        <v>1969</v>
      </c>
    </row>
    <row r="1559">
      <c r="A1559" s="33" t="s">
        <v>6129</v>
      </c>
      <c r="B1559" s="126" t="s">
        <v>2469</v>
      </c>
      <c r="C1559" s="126" t="s">
        <v>2690</v>
      </c>
      <c r="D1559" s="38" t="s">
        <v>5944</v>
      </c>
      <c r="E1559" s="38" t="s">
        <v>1969</v>
      </c>
    </row>
    <row r="1560">
      <c r="A1560" s="33" t="s">
        <v>6126</v>
      </c>
      <c r="B1560" s="126" t="s">
        <v>2531</v>
      </c>
      <c r="C1560" s="126" t="s">
        <v>2466</v>
      </c>
      <c r="D1560" s="38" t="s">
        <v>5944</v>
      </c>
      <c r="E1560" s="38" t="s">
        <v>1969</v>
      </c>
    </row>
    <row r="1561">
      <c r="A1561" s="33" t="s">
        <v>6125</v>
      </c>
      <c r="B1561" s="126" t="s">
        <v>2486</v>
      </c>
      <c r="C1561" s="126" t="s">
        <v>2553</v>
      </c>
      <c r="D1561" s="38" t="s">
        <v>5944</v>
      </c>
      <c r="E1561" s="38" t="s">
        <v>1969</v>
      </c>
    </row>
    <row r="1562">
      <c r="A1562" s="33" t="s">
        <v>6009</v>
      </c>
      <c r="B1562" s="126" t="s">
        <v>2553</v>
      </c>
      <c r="C1562" s="33"/>
      <c r="D1562" s="38" t="s">
        <v>5944</v>
      </c>
      <c r="E1562" s="38" t="s">
        <v>1969</v>
      </c>
    </row>
    <row r="1563">
      <c r="A1563" s="33" t="s">
        <v>6126</v>
      </c>
      <c r="B1563" s="126" t="s">
        <v>2680</v>
      </c>
      <c r="C1563" s="33"/>
      <c r="D1563" s="38" t="s">
        <v>5944</v>
      </c>
      <c r="E1563" s="38" t="s">
        <v>1969</v>
      </c>
    </row>
    <row r="1564">
      <c r="A1564" s="33" t="s">
        <v>5929</v>
      </c>
      <c r="B1564" s="126" t="s">
        <v>2466</v>
      </c>
      <c r="C1564" s="126" t="s">
        <v>2690</v>
      </c>
      <c r="D1564" s="38" t="s">
        <v>5927</v>
      </c>
      <c r="E1564" s="38" t="s">
        <v>1971</v>
      </c>
    </row>
    <row r="1565">
      <c r="A1565" s="33" t="s">
        <v>5971</v>
      </c>
      <c r="B1565" s="126" t="s">
        <v>2469</v>
      </c>
      <c r="C1565" s="126" t="s">
        <v>2690</v>
      </c>
      <c r="D1565" s="38" t="s">
        <v>5927</v>
      </c>
      <c r="E1565" s="38" t="s">
        <v>1971</v>
      </c>
    </row>
    <row r="1566">
      <c r="A1566" s="33" t="s">
        <v>6091</v>
      </c>
      <c r="B1566" s="126" t="s">
        <v>2466</v>
      </c>
      <c r="C1566" s="126" t="s">
        <v>2600</v>
      </c>
      <c r="D1566" s="38" t="s">
        <v>5927</v>
      </c>
      <c r="E1566" s="38" t="s">
        <v>1971</v>
      </c>
    </row>
    <row r="1567">
      <c r="A1567" s="33" t="s">
        <v>5929</v>
      </c>
      <c r="B1567" s="126" t="s">
        <v>2600</v>
      </c>
      <c r="C1567" s="126" t="s">
        <v>2690</v>
      </c>
      <c r="D1567" s="38" t="s">
        <v>5927</v>
      </c>
      <c r="E1567" s="38" t="s">
        <v>1971</v>
      </c>
    </row>
    <row r="1568">
      <c r="A1568" s="33" t="s">
        <v>5928</v>
      </c>
      <c r="B1568" s="126" t="s">
        <v>2466</v>
      </c>
      <c r="C1568" s="126" t="s">
        <v>2517</v>
      </c>
      <c r="D1568" s="38" t="s">
        <v>5927</v>
      </c>
      <c r="E1568" s="38" t="s">
        <v>1971</v>
      </c>
    </row>
    <row r="1569">
      <c r="A1569" s="33" t="s">
        <v>6121</v>
      </c>
      <c r="B1569" s="126" t="s">
        <v>2469</v>
      </c>
      <c r="C1569" s="126" t="s">
        <v>2517</v>
      </c>
      <c r="D1569" s="38" t="s">
        <v>5927</v>
      </c>
      <c r="E1569" s="38" t="s">
        <v>1971</v>
      </c>
    </row>
    <row r="1570">
      <c r="A1570" s="33" t="s">
        <v>6122</v>
      </c>
      <c r="B1570" s="126" t="s">
        <v>2466</v>
      </c>
      <c r="C1570" s="126" t="s">
        <v>2690</v>
      </c>
      <c r="D1570" s="38" t="s">
        <v>5927</v>
      </c>
      <c r="E1570" s="38" t="s">
        <v>1971</v>
      </c>
    </row>
    <row r="1571">
      <c r="A1571" s="33" t="s">
        <v>6121</v>
      </c>
      <c r="B1571" s="126" t="s">
        <v>2646</v>
      </c>
      <c r="C1571" s="126" t="s">
        <v>2680</v>
      </c>
      <c r="D1571" s="38" t="s">
        <v>5927</v>
      </c>
      <c r="E1571" s="38" t="s">
        <v>1971</v>
      </c>
    </row>
    <row r="1572">
      <c r="A1572" s="33" t="s">
        <v>5929</v>
      </c>
      <c r="B1572" s="126" t="s">
        <v>2466</v>
      </c>
      <c r="C1572" s="126" t="s">
        <v>2690</v>
      </c>
      <c r="D1572" s="38" t="s">
        <v>5931</v>
      </c>
      <c r="E1572" s="38" t="s">
        <v>1971</v>
      </c>
    </row>
    <row r="1573">
      <c r="A1573" s="33" t="s">
        <v>5971</v>
      </c>
      <c r="B1573" s="126" t="s">
        <v>2469</v>
      </c>
      <c r="C1573" s="126" t="s">
        <v>2690</v>
      </c>
      <c r="D1573" s="38" t="s">
        <v>5931</v>
      </c>
      <c r="E1573" s="38" t="s">
        <v>1971</v>
      </c>
    </row>
    <row r="1574">
      <c r="A1574" s="33" t="s">
        <v>6091</v>
      </c>
      <c r="B1574" s="126" t="s">
        <v>2466</v>
      </c>
      <c r="C1574" s="126" t="s">
        <v>2600</v>
      </c>
      <c r="D1574" s="38" t="s">
        <v>5931</v>
      </c>
      <c r="E1574" s="38" t="s">
        <v>1971</v>
      </c>
    </row>
    <row r="1575">
      <c r="A1575" s="33" t="s">
        <v>5929</v>
      </c>
      <c r="B1575" s="126" t="s">
        <v>2600</v>
      </c>
      <c r="C1575" s="126" t="s">
        <v>2690</v>
      </c>
      <c r="D1575" s="38" t="s">
        <v>5931</v>
      </c>
      <c r="E1575" s="38" t="s">
        <v>1971</v>
      </c>
    </row>
    <row r="1576">
      <c r="A1576" s="33" t="s">
        <v>5928</v>
      </c>
      <c r="B1576" s="126" t="s">
        <v>2466</v>
      </c>
      <c r="C1576" s="126" t="s">
        <v>2517</v>
      </c>
      <c r="D1576" s="38" t="s">
        <v>5931</v>
      </c>
      <c r="E1576" s="38" t="s">
        <v>1971</v>
      </c>
    </row>
    <row r="1577">
      <c r="A1577" s="33" t="s">
        <v>6121</v>
      </c>
      <c r="B1577" s="126" t="s">
        <v>2469</v>
      </c>
      <c r="C1577" s="126" t="s">
        <v>2517</v>
      </c>
      <c r="D1577" s="38" t="s">
        <v>5931</v>
      </c>
      <c r="E1577" s="38" t="s">
        <v>1971</v>
      </c>
    </row>
    <row r="1578">
      <c r="A1578" s="33" t="s">
        <v>6123</v>
      </c>
      <c r="B1578" s="126" t="s">
        <v>2466</v>
      </c>
      <c r="C1578" s="126" t="s">
        <v>2690</v>
      </c>
      <c r="D1578" s="38" t="s">
        <v>5931</v>
      </c>
      <c r="E1578" s="38" t="s">
        <v>1971</v>
      </c>
    </row>
    <row r="1579">
      <c r="A1579" s="33" t="s">
        <v>6121</v>
      </c>
      <c r="B1579" s="126" t="s">
        <v>2646</v>
      </c>
      <c r="C1579" s="126" t="s">
        <v>2680</v>
      </c>
      <c r="D1579" s="38" t="s">
        <v>5931</v>
      </c>
      <c r="E1579" s="38" t="s">
        <v>1971</v>
      </c>
    </row>
    <row r="1580">
      <c r="A1580" s="33" t="s">
        <v>5961</v>
      </c>
      <c r="B1580" s="126" t="s">
        <v>2486</v>
      </c>
      <c r="C1580" s="126" t="s">
        <v>2517</v>
      </c>
      <c r="D1580" s="38" t="s">
        <v>5936</v>
      </c>
      <c r="E1580" s="38" t="s">
        <v>1971</v>
      </c>
    </row>
    <row r="1581">
      <c r="A1581" s="33" t="s">
        <v>5976</v>
      </c>
      <c r="B1581" s="126" t="s">
        <v>2600</v>
      </c>
      <c r="C1581" s="126" t="s">
        <v>2646</v>
      </c>
      <c r="D1581" s="38" t="s">
        <v>5936</v>
      </c>
      <c r="E1581" s="38" t="s">
        <v>1971</v>
      </c>
    </row>
    <row r="1582">
      <c r="A1582" s="33" t="s">
        <v>6124</v>
      </c>
      <c r="B1582" s="126" t="s">
        <v>2492</v>
      </c>
      <c r="C1582" s="126" t="s">
        <v>2600</v>
      </c>
      <c r="D1582" s="38" t="s">
        <v>5936</v>
      </c>
      <c r="E1582" s="38" t="s">
        <v>1971</v>
      </c>
    </row>
    <row r="1583">
      <c r="A1583" s="33" t="s">
        <v>6101</v>
      </c>
      <c r="B1583" s="126" t="s">
        <v>2492</v>
      </c>
      <c r="C1583" s="126" t="s">
        <v>2600</v>
      </c>
      <c r="D1583" s="38" t="s">
        <v>5936</v>
      </c>
      <c r="E1583" s="38" t="s">
        <v>1971</v>
      </c>
    </row>
    <row r="1584">
      <c r="A1584" s="33" t="s">
        <v>6102</v>
      </c>
      <c r="B1584" s="126" t="s">
        <v>2492</v>
      </c>
      <c r="C1584" s="126" t="s">
        <v>2600</v>
      </c>
      <c r="D1584" s="38" t="s">
        <v>5936</v>
      </c>
      <c r="E1584" s="38" t="s">
        <v>1971</v>
      </c>
    </row>
    <row r="1585">
      <c r="A1585" s="33" t="s">
        <v>6000</v>
      </c>
      <c r="B1585" s="126" t="s">
        <v>2492</v>
      </c>
      <c r="C1585" s="126" t="s">
        <v>2600</v>
      </c>
      <c r="D1585" s="38" t="s">
        <v>5936</v>
      </c>
      <c r="E1585" s="38" t="s">
        <v>1971</v>
      </c>
    </row>
    <row r="1586">
      <c r="A1586" s="33" t="s">
        <v>6002</v>
      </c>
      <c r="B1586" s="126" t="s">
        <v>2600</v>
      </c>
      <c r="C1586" s="126" t="s">
        <v>2517</v>
      </c>
      <c r="D1586" s="38" t="s">
        <v>5936</v>
      </c>
      <c r="E1586" s="38" t="s">
        <v>1971</v>
      </c>
    </row>
    <row r="1587">
      <c r="A1587" s="33" t="s">
        <v>6004</v>
      </c>
      <c r="B1587" s="126" t="s">
        <v>2486</v>
      </c>
      <c r="C1587" s="126" t="s">
        <v>2690</v>
      </c>
      <c r="D1587" s="38" t="s">
        <v>5936</v>
      </c>
      <c r="E1587" s="38" t="s">
        <v>1971</v>
      </c>
    </row>
    <row r="1588">
      <c r="A1588" s="33" t="s">
        <v>6004</v>
      </c>
      <c r="B1588" s="126" t="s">
        <v>2551</v>
      </c>
      <c r="C1588" s="126" t="s">
        <v>2466</v>
      </c>
      <c r="D1588" s="38" t="s">
        <v>5936</v>
      </c>
      <c r="E1588" s="38" t="s">
        <v>1971</v>
      </c>
    </row>
    <row r="1589">
      <c r="A1589" s="33" t="s">
        <v>6125</v>
      </c>
      <c r="B1589" s="126" t="s">
        <v>2553</v>
      </c>
      <c r="C1589" s="33"/>
      <c r="D1589" s="38" t="s">
        <v>5936</v>
      </c>
      <c r="E1589" s="38" t="s">
        <v>1971</v>
      </c>
    </row>
    <row r="1590">
      <c r="A1590" s="33" t="s">
        <v>6002</v>
      </c>
      <c r="B1590" s="126" t="s">
        <v>2683</v>
      </c>
      <c r="C1590" s="33"/>
      <c r="D1590" s="38" t="s">
        <v>5936</v>
      </c>
      <c r="E1590" s="38" t="s">
        <v>1971</v>
      </c>
    </row>
    <row r="1591">
      <c r="A1591" s="33" t="s">
        <v>6126</v>
      </c>
      <c r="B1591" s="126" t="s">
        <v>2680</v>
      </c>
      <c r="C1591" s="33"/>
      <c r="D1591" s="38" t="s">
        <v>5936</v>
      </c>
      <c r="E1591" s="38" t="s">
        <v>1971</v>
      </c>
    </row>
    <row r="1592">
      <c r="A1592" s="33" t="s">
        <v>5961</v>
      </c>
      <c r="B1592" s="126" t="s">
        <v>2486</v>
      </c>
      <c r="C1592" s="126" t="s">
        <v>2517</v>
      </c>
      <c r="D1592" s="38" t="s">
        <v>5943</v>
      </c>
      <c r="E1592" s="38" t="s">
        <v>1971</v>
      </c>
    </row>
    <row r="1593">
      <c r="A1593" s="33" t="s">
        <v>6004</v>
      </c>
      <c r="B1593" s="126" t="s">
        <v>2600</v>
      </c>
      <c r="C1593" s="126" t="s">
        <v>2646</v>
      </c>
      <c r="D1593" s="38" t="s">
        <v>5943</v>
      </c>
      <c r="E1593" s="38" t="s">
        <v>1971</v>
      </c>
    </row>
    <row r="1594">
      <c r="A1594" s="33" t="s">
        <v>6124</v>
      </c>
      <c r="B1594" s="126" t="s">
        <v>2492</v>
      </c>
      <c r="C1594" s="126" t="s">
        <v>2600</v>
      </c>
      <c r="D1594" s="38" t="s">
        <v>5943</v>
      </c>
      <c r="E1594" s="38" t="s">
        <v>1971</v>
      </c>
    </row>
    <row r="1595">
      <c r="A1595" s="33" t="s">
        <v>6101</v>
      </c>
      <c r="B1595" s="126" t="s">
        <v>2492</v>
      </c>
      <c r="C1595" s="126" t="s">
        <v>2600</v>
      </c>
      <c r="D1595" s="38" t="s">
        <v>5943</v>
      </c>
      <c r="E1595" s="38" t="s">
        <v>1971</v>
      </c>
    </row>
    <row r="1596">
      <c r="A1596" s="33" t="s">
        <v>6102</v>
      </c>
      <c r="B1596" s="126" t="s">
        <v>2492</v>
      </c>
      <c r="C1596" s="126" t="s">
        <v>2600</v>
      </c>
      <c r="D1596" s="38" t="s">
        <v>5943</v>
      </c>
      <c r="E1596" s="38" t="s">
        <v>1971</v>
      </c>
    </row>
    <row r="1597">
      <c r="A1597" s="33" t="s">
        <v>6000</v>
      </c>
      <c r="B1597" s="126" t="s">
        <v>2492</v>
      </c>
      <c r="C1597" s="126" t="s">
        <v>2600</v>
      </c>
      <c r="D1597" s="38" t="s">
        <v>5943</v>
      </c>
      <c r="E1597" s="38" t="s">
        <v>1971</v>
      </c>
    </row>
    <row r="1598">
      <c r="A1598" s="33" t="s">
        <v>6127</v>
      </c>
      <c r="B1598" s="126" t="s">
        <v>2600</v>
      </c>
      <c r="C1598" s="126" t="s">
        <v>2517</v>
      </c>
      <c r="D1598" s="38" t="s">
        <v>5943</v>
      </c>
      <c r="E1598" s="38" t="s">
        <v>1971</v>
      </c>
    </row>
    <row r="1599">
      <c r="A1599" s="33" t="s">
        <v>6126</v>
      </c>
      <c r="B1599" s="126" t="s">
        <v>2486</v>
      </c>
      <c r="C1599" s="126" t="s">
        <v>2690</v>
      </c>
      <c r="D1599" s="38" t="s">
        <v>5943</v>
      </c>
      <c r="E1599" s="38" t="s">
        <v>1971</v>
      </c>
    </row>
    <row r="1600">
      <c r="A1600" s="33" t="s">
        <v>6004</v>
      </c>
      <c r="B1600" s="126" t="s">
        <v>2551</v>
      </c>
      <c r="C1600" s="126" t="s">
        <v>2466</v>
      </c>
      <c r="D1600" s="38" t="s">
        <v>5943</v>
      </c>
      <c r="E1600" s="38" t="s">
        <v>1971</v>
      </c>
    </row>
    <row r="1601">
      <c r="A1601" s="33" t="s">
        <v>6125</v>
      </c>
      <c r="B1601" s="126" t="s">
        <v>2553</v>
      </c>
      <c r="C1601" s="33"/>
      <c r="D1601" s="38" t="s">
        <v>5943</v>
      </c>
      <c r="E1601" s="38" t="s">
        <v>1971</v>
      </c>
    </row>
    <row r="1602">
      <c r="A1602" s="33" t="s">
        <v>6128</v>
      </c>
      <c r="B1602" s="126" t="s">
        <v>2690</v>
      </c>
      <c r="C1602" s="33"/>
      <c r="D1602" s="38" t="s">
        <v>5943</v>
      </c>
      <c r="E1602" s="38" t="s">
        <v>1971</v>
      </c>
    </row>
    <row r="1603">
      <c r="A1603" s="33" t="s">
        <v>6126</v>
      </c>
      <c r="B1603" s="126" t="s">
        <v>2680</v>
      </c>
      <c r="C1603" s="33"/>
      <c r="D1603" s="38" t="s">
        <v>5943</v>
      </c>
      <c r="E1603" s="38" t="s">
        <v>1971</v>
      </c>
    </row>
    <row r="1604">
      <c r="A1604" s="33" t="s">
        <v>6001</v>
      </c>
      <c r="B1604" s="126" t="s">
        <v>2469</v>
      </c>
      <c r="C1604" s="126" t="s">
        <v>2494</v>
      </c>
      <c r="D1604" s="38" t="s">
        <v>5944</v>
      </c>
      <c r="E1604" s="38" t="s">
        <v>1971</v>
      </c>
    </row>
    <row r="1605">
      <c r="A1605" s="33" t="s">
        <v>5946</v>
      </c>
      <c r="B1605" s="126" t="s">
        <v>2529</v>
      </c>
      <c r="C1605" s="126" t="s">
        <v>2600</v>
      </c>
      <c r="D1605" s="38" t="s">
        <v>5944</v>
      </c>
      <c r="E1605" s="38" t="s">
        <v>1971</v>
      </c>
    </row>
    <row r="1606">
      <c r="A1606" s="33" t="s">
        <v>6124</v>
      </c>
      <c r="B1606" s="126" t="s">
        <v>2584</v>
      </c>
      <c r="C1606" s="126" t="s">
        <v>2600</v>
      </c>
      <c r="D1606" s="38" t="s">
        <v>5944</v>
      </c>
      <c r="E1606" s="38" t="s">
        <v>1971</v>
      </c>
    </row>
    <row r="1607">
      <c r="A1607" s="33" t="s">
        <v>6101</v>
      </c>
      <c r="B1607" s="126" t="s">
        <v>2584</v>
      </c>
      <c r="C1607" s="126" t="s">
        <v>2600</v>
      </c>
      <c r="D1607" s="38" t="s">
        <v>5944</v>
      </c>
      <c r="E1607" s="38" t="s">
        <v>1971</v>
      </c>
    </row>
    <row r="1608">
      <c r="A1608" s="33" t="s">
        <v>6102</v>
      </c>
      <c r="B1608" s="126" t="s">
        <v>2584</v>
      </c>
      <c r="C1608" s="126" t="s">
        <v>2600</v>
      </c>
      <c r="D1608" s="38" t="s">
        <v>5944</v>
      </c>
      <c r="E1608" s="38" t="s">
        <v>1971</v>
      </c>
    </row>
    <row r="1609">
      <c r="A1609" s="33" t="s">
        <v>6000</v>
      </c>
      <c r="B1609" s="126" t="s">
        <v>2584</v>
      </c>
      <c r="C1609" s="126" t="s">
        <v>2600</v>
      </c>
      <c r="D1609" s="38" t="s">
        <v>5944</v>
      </c>
      <c r="E1609" s="38" t="s">
        <v>1971</v>
      </c>
    </row>
    <row r="1610">
      <c r="A1610" s="33" t="s">
        <v>6009</v>
      </c>
      <c r="B1610" s="126" t="s">
        <v>2529</v>
      </c>
      <c r="C1610" s="126" t="s">
        <v>2517</v>
      </c>
      <c r="D1610" s="38" t="s">
        <v>5944</v>
      </c>
      <c r="E1610" s="38" t="s">
        <v>1971</v>
      </c>
    </row>
    <row r="1611">
      <c r="A1611" s="33" t="s">
        <v>6129</v>
      </c>
      <c r="B1611" s="126" t="s">
        <v>2469</v>
      </c>
      <c r="C1611" s="126" t="s">
        <v>2690</v>
      </c>
      <c r="D1611" s="38" t="s">
        <v>5944</v>
      </c>
      <c r="E1611" s="38" t="s">
        <v>1971</v>
      </c>
    </row>
    <row r="1612">
      <c r="A1612" s="33" t="s">
        <v>6126</v>
      </c>
      <c r="B1612" s="126" t="s">
        <v>2531</v>
      </c>
      <c r="C1612" s="126" t="s">
        <v>2466</v>
      </c>
      <c r="D1612" s="38" t="s">
        <v>5944</v>
      </c>
      <c r="E1612" s="38" t="s">
        <v>1971</v>
      </c>
    </row>
    <row r="1613">
      <c r="A1613" s="33" t="s">
        <v>6125</v>
      </c>
      <c r="B1613" s="126" t="s">
        <v>2486</v>
      </c>
      <c r="C1613" s="126" t="s">
        <v>2553</v>
      </c>
      <c r="D1613" s="38" t="s">
        <v>5944</v>
      </c>
      <c r="E1613" s="38" t="s">
        <v>1971</v>
      </c>
    </row>
    <row r="1614">
      <c r="A1614" s="33" t="s">
        <v>6009</v>
      </c>
      <c r="B1614" s="126" t="s">
        <v>2553</v>
      </c>
      <c r="C1614" s="33"/>
      <c r="D1614" s="38" t="s">
        <v>5944</v>
      </c>
      <c r="E1614" s="38" t="s">
        <v>1971</v>
      </c>
    </row>
    <row r="1615">
      <c r="A1615" s="33" t="s">
        <v>6126</v>
      </c>
      <c r="B1615" s="126" t="s">
        <v>2680</v>
      </c>
      <c r="C1615" s="33"/>
      <c r="D1615" s="38" t="s">
        <v>5944</v>
      </c>
      <c r="E1615" s="38" t="s">
        <v>1971</v>
      </c>
    </row>
    <row r="1616">
      <c r="A1616" s="33" t="s">
        <v>6095</v>
      </c>
      <c r="B1616" s="126" t="s">
        <v>2466</v>
      </c>
      <c r="C1616" s="126" t="s">
        <v>2529</v>
      </c>
      <c r="D1616" s="38" t="s">
        <v>5936</v>
      </c>
      <c r="E1616" s="38" t="s">
        <v>1973</v>
      </c>
    </row>
    <row r="1617">
      <c r="A1617" s="33" t="s">
        <v>5977</v>
      </c>
      <c r="B1617" s="126" t="s">
        <v>2529</v>
      </c>
      <c r="C1617" s="126" t="s">
        <v>2600</v>
      </c>
      <c r="D1617" s="38" t="s">
        <v>5936</v>
      </c>
      <c r="E1617" s="38" t="s">
        <v>1973</v>
      </c>
    </row>
    <row r="1618">
      <c r="A1618" s="33" t="s">
        <v>6130</v>
      </c>
      <c r="B1618" s="126" t="s">
        <v>2584</v>
      </c>
      <c r="C1618" s="126" t="s">
        <v>2600</v>
      </c>
      <c r="D1618" s="38" t="s">
        <v>5936</v>
      </c>
      <c r="E1618" s="38" t="s">
        <v>1973</v>
      </c>
    </row>
    <row r="1619">
      <c r="A1619" s="33" t="s">
        <v>6131</v>
      </c>
      <c r="B1619" s="126" t="s">
        <v>2584</v>
      </c>
      <c r="C1619" s="126" t="s">
        <v>2529</v>
      </c>
      <c r="D1619" s="38" t="s">
        <v>5936</v>
      </c>
      <c r="E1619" s="38" t="s">
        <v>1973</v>
      </c>
    </row>
    <row r="1620">
      <c r="A1620" s="33" t="s">
        <v>6132</v>
      </c>
      <c r="B1620" s="126" t="s">
        <v>2584</v>
      </c>
      <c r="C1620" s="126" t="s">
        <v>2600</v>
      </c>
      <c r="D1620" s="38" t="s">
        <v>5936</v>
      </c>
      <c r="E1620" s="38" t="s">
        <v>1973</v>
      </c>
    </row>
    <row r="1621">
      <c r="A1621" s="33" t="s">
        <v>6133</v>
      </c>
      <c r="B1621" s="126" t="s">
        <v>2584</v>
      </c>
      <c r="C1621" s="126" t="s">
        <v>2600</v>
      </c>
      <c r="D1621" s="38" t="s">
        <v>5936</v>
      </c>
      <c r="E1621" s="38" t="s">
        <v>1973</v>
      </c>
    </row>
    <row r="1622">
      <c r="A1622" s="33" t="s">
        <v>6134</v>
      </c>
      <c r="B1622" s="126" t="s">
        <v>2529</v>
      </c>
      <c r="C1622" s="126" t="s">
        <v>2517</v>
      </c>
      <c r="D1622" s="38" t="s">
        <v>5936</v>
      </c>
      <c r="E1622" s="38" t="s">
        <v>1973</v>
      </c>
    </row>
    <row r="1623">
      <c r="A1623" s="33" t="s">
        <v>6135</v>
      </c>
      <c r="B1623" s="126" t="s">
        <v>2466</v>
      </c>
      <c r="C1623" s="126" t="s">
        <v>2690</v>
      </c>
      <c r="D1623" s="38" t="s">
        <v>5936</v>
      </c>
      <c r="E1623" s="38" t="s">
        <v>1973</v>
      </c>
    </row>
    <row r="1624">
      <c r="A1624" s="33" t="s">
        <v>6085</v>
      </c>
      <c r="B1624" s="126" t="s">
        <v>2551</v>
      </c>
      <c r="C1624" s="126" t="s">
        <v>2469</v>
      </c>
      <c r="D1624" s="38" t="s">
        <v>5936</v>
      </c>
      <c r="E1624" s="38" t="s">
        <v>1973</v>
      </c>
    </row>
    <row r="1625">
      <c r="A1625" s="33" t="s">
        <v>6136</v>
      </c>
      <c r="B1625" s="126" t="s">
        <v>2529</v>
      </c>
      <c r="C1625" s="126" t="s">
        <v>2486</v>
      </c>
      <c r="D1625" s="38" t="s">
        <v>5936</v>
      </c>
      <c r="E1625" s="38" t="s">
        <v>1973</v>
      </c>
    </row>
    <row r="1626">
      <c r="A1626" s="33" t="s">
        <v>6137</v>
      </c>
      <c r="B1626" s="126" t="s">
        <v>2469</v>
      </c>
      <c r="C1626" s="126" t="s">
        <v>2680</v>
      </c>
      <c r="D1626" s="38" t="s">
        <v>5936</v>
      </c>
      <c r="E1626" s="38" t="s">
        <v>1973</v>
      </c>
    </row>
    <row r="1627">
      <c r="A1627" s="33" t="s">
        <v>6138</v>
      </c>
      <c r="B1627" s="126" t="s">
        <v>2469</v>
      </c>
      <c r="C1627" s="126" t="s">
        <v>2680</v>
      </c>
      <c r="D1627" s="38" t="s">
        <v>5936</v>
      </c>
      <c r="E1627" s="38" t="s">
        <v>1973</v>
      </c>
    </row>
    <row r="1628">
      <c r="A1628" s="33" t="s">
        <v>6095</v>
      </c>
      <c r="B1628" s="126" t="s">
        <v>2469</v>
      </c>
      <c r="C1628" s="126" t="s">
        <v>2517</v>
      </c>
      <c r="D1628" s="38" t="s">
        <v>5943</v>
      </c>
      <c r="E1628" s="38" t="s">
        <v>1973</v>
      </c>
    </row>
    <row r="1629">
      <c r="A1629" s="33" t="s">
        <v>6139</v>
      </c>
      <c r="B1629" s="126" t="s">
        <v>2529</v>
      </c>
      <c r="C1629" s="126" t="s">
        <v>2646</v>
      </c>
      <c r="D1629" s="38" t="s">
        <v>5943</v>
      </c>
      <c r="E1629" s="38" t="s">
        <v>1973</v>
      </c>
    </row>
    <row r="1630">
      <c r="A1630" s="33" t="s">
        <v>6130</v>
      </c>
      <c r="B1630" s="126" t="s">
        <v>2584</v>
      </c>
      <c r="C1630" s="126" t="s">
        <v>2600</v>
      </c>
      <c r="D1630" s="38" t="s">
        <v>5943</v>
      </c>
      <c r="E1630" s="38" t="s">
        <v>1973</v>
      </c>
    </row>
    <row r="1631">
      <c r="A1631" s="33" t="s">
        <v>6131</v>
      </c>
      <c r="B1631" s="126" t="s">
        <v>2584</v>
      </c>
      <c r="C1631" s="126" t="s">
        <v>2600</v>
      </c>
      <c r="D1631" s="38" t="s">
        <v>5943</v>
      </c>
      <c r="E1631" s="38" t="s">
        <v>1973</v>
      </c>
    </row>
    <row r="1632">
      <c r="A1632" s="33" t="s">
        <v>6132</v>
      </c>
      <c r="B1632" s="126" t="s">
        <v>2584</v>
      </c>
      <c r="C1632" s="126" t="s">
        <v>2600</v>
      </c>
      <c r="D1632" s="38" t="s">
        <v>5943</v>
      </c>
      <c r="E1632" s="38" t="s">
        <v>1973</v>
      </c>
    </row>
    <row r="1633">
      <c r="A1633" s="33" t="s">
        <v>6133</v>
      </c>
      <c r="B1633" s="126" t="s">
        <v>2584</v>
      </c>
      <c r="C1633" s="126" t="s">
        <v>2600</v>
      </c>
      <c r="D1633" s="38" t="s">
        <v>5943</v>
      </c>
      <c r="E1633" s="38" t="s">
        <v>1973</v>
      </c>
    </row>
    <row r="1634">
      <c r="A1634" s="33" t="s">
        <v>6135</v>
      </c>
      <c r="B1634" s="126" t="s">
        <v>2466</v>
      </c>
      <c r="C1634" s="126" t="s">
        <v>2690</v>
      </c>
      <c r="D1634" s="38" t="s">
        <v>5943</v>
      </c>
      <c r="E1634" s="38" t="s">
        <v>1973</v>
      </c>
    </row>
    <row r="1635">
      <c r="A1635" s="33" t="s">
        <v>6140</v>
      </c>
      <c r="B1635" s="126" t="s">
        <v>2469</v>
      </c>
      <c r="C1635" s="126" t="s">
        <v>2690</v>
      </c>
      <c r="D1635" s="38" t="s">
        <v>5943</v>
      </c>
      <c r="E1635" s="38" t="s">
        <v>1973</v>
      </c>
    </row>
    <row r="1636">
      <c r="A1636" s="33" t="s">
        <v>6134</v>
      </c>
      <c r="B1636" s="126" t="s">
        <v>2551</v>
      </c>
      <c r="C1636" s="126" t="s">
        <v>2466</v>
      </c>
      <c r="D1636" s="38" t="s">
        <v>5943</v>
      </c>
      <c r="E1636" s="38" t="s">
        <v>1973</v>
      </c>
    </row>
    <row r="1637">
      <c r="A1637" s="33" t="s">
        <v>6085</v>
      </c>
      <c r="B1637" s="126" t="s">
        <v>2551</v>
      </c>
      <c r="C1637" s="126" t="s">
        <v>2469</v>
      </c>
      <c r="D1637" s="38" t="s">
        <v>5943</v>
      </c>
      <c r="E1637" s="38" t="s">
        <v>1973</v>
      </c>
    </row>
    <row r="1638">
      <c r="A1638" s="33" t="s">
        <v>6137</v>
      </c>
      <c r="B1638" s="126" t="s">
        <v>2469</v>
      </c>
      <c r="C1638" s="126" t="s">
        <v>2680</v>
      </c>
      <c r="D1638" s="38" t="s">
        <v>5943</v>
      </c>
      <c r="E1638" s="38" t="s">
        <v>1973</v>
      </c>
    </row>
    <row r="1639">
      <c r="A1639" s="33" t="s">
        <v>6138</v>
      </c>
      <c r="B1639" s="126" t="s">
        <v>2469</v>
      </c>
      <c r="C1639" s="126" t="s">
        <v>2680</v>
      </c>
      <c r="D1639" s="38" t="s">
        <v>5943</v>
      </c>
      <c r="E1639" s="38" t="s">
        <v>1973</v>
      </c>
    </row>
    <row r="1640">
      <c r="A1640" s="33" t="s">
        <v>6014</v>
      </c>
      <c r="B1640" s="126" t="s">
        <v>2646</v>
      </c>
      <c r="C1640" s="126" t="s">
        <v>2690</v>
      </c>
      <c r="D1640" s="38" t="s">
        <v>5944</v>
      </c>
      <c r="E1640" s="38" t="s">
        <v>1973</v>
      </c>
    </row>
    <row r="1641">
      <c r="A1641" s="33" t="s">
        <v>6139</v>
      </c>
      <c r="B1641" s="126" t="s">
        <v>2529</v>
      </c>
      <c r="C1641" s="126" t="s">
        <v>2553</v>
      </c>
      <c r="D1641" s="38" t="s">
        <v>5944</v>
      </c>
      <c r="E1641" s="38" t="s">
        <v>1973</v>
      </c>
    </row>
    <row r="1642">
      <c r="A1642" s="33" t="s">
        <v>6130</v>
      </c>
      <c r="B1642" s="126" t="s">
        <v>2492</v>
      </c>
      <c r="C1642" s="126" t="s">
        <v>2517</v>
      </c>
      <c r="D1642" s="38" t="s">
        <v>5944</v>
      </c>
      <c r="E1642" s="38" t="s">
        <v>1973</v>
      </c>
    </row>
    <row r="1643">
      <c r="A1643" s="33" t="s">
        <v>6131</v>
      </c>
      <c r="B1643" s="126" t="s">
        <v>2584</v>
      </c>
      <c r="C1643" s="126" t="s">
        <v>2517</v>
      </c>
      <c r="D1643" s="38" t="s">
        <v>5944</v>
      </c>
      <c r="E1643" s="38" t="s">
        <v>1973</v>
      </c>
    </row>
    <row r="1644">
      <c r="A1644" s="33" t="s">
        <v>6141</v>
      </c>
      <c r="B1644" s="126" t="s">
        <v>2584</v>
      </c>
      <c r="C1644" s="126" t="s">
        <v>2517</v>
      </c>
      <c r="D1644" s="38" t="s">
        <v>5944</v>
      </c>
      <c r="E1644" s="38" t="s">
        <v>1973</v>
      </c>
    </row>
    <row r="1645">
      <c r="A1645" s="33" t="s">
        <v>6133</v>
      </c>
      <c r="B1645" s="126" t="s">
        <v>2584</v>
      </c>
      <c r="C1645" s="126" t="s">
        <v>2517</v>
      </c>
      <c r="D1645" s="38" t="s">
        <v>5944</v>
      </c>
      <c r="E1645" s="38" t="s">
        <v>1973</v>
      </c>
    </row>
    <row r="1646">
      <c r="A1646" s="33" t="s">
        <v>6085</v>
      </c>
      <c r="B1646" s="126" t="s">
        <v>2551</v>
      </c>
      <c r="C1646" s="126" t="s">
        <v>2646</v>
      </c>
      <c r="D1646" s="38" t="s">
        <v>5944</v>
      </c>
      <c r="E1646" s="38" t="s">
        <v>1973</v>
      </c>
    </row>
    <row r="1647">
      <c r="A1647" s="33" t="s">
        <v>6140</v>
      </c>
      <c r="B1647" s="126" t="s">
        <v>2469</v>
      </c>
      <c r="C1647" s="126" t="s">
        <v>2690</v>
      </c>
      <c r="D1647" s="38" t="s">
        <v>5944</v>
      </c>
      <c r="E1647" s="38" t="s">
        <v>1973</v>
      </c>
    </row>
    <row r="1648">
      <c r="A1648" s="33" t="s">
        <v>6134</v>
      </c>
      <c r="B1648" s="126" t="s">
        <v>2466</v>
      </c>
      <c r="C1648" s="126" t="s">
        <v>2600</v>
      </c>
      <c r="D1648" s="38" t="s">
        <v>5944</v>
      </c>
      <c r="E1648" s="38" t="s">
        <v>1973</v>
      </c>
    </row>
    <row r="1649">
      <c r="A1649" s="33" t="s">
        <v>6014</v>
      </c>
      <c r="B1649" s="126" t="s">
        <v>2486</v>
      </c>
      <c r="C1649" s="126" t="s">
        <v>2553</v>
      </c>
      <c r="D1649" s="38" t="s">
        <v>5944</v>
      </c>
      <c r="E1649" s="38" t="s">
        <v>1973</v>
      </c>
    </row>
    <row r="1650">
      <c r="A1650" s="33" t="s">
        <v>6142</v>
      </c>
      <c r="B1650" s="126" t="s">
        <v>2455</v>
      </c>
      <c r="C1650" s="33"/>
      <c r="D1650" s="38" t="s">
        <v>5944</v>
      </c>
      <c r="E1650" s="38" t="s">
        <v>1973</v>
      </c>
    </row>
    <row r="1651">
      <c r="A1651" s="33" t="s">
        <v>6138</v>
      </c>
      <c r="B1651" s="126" t="s">
        <v>2455</v>
      </c>
      <c r="C1651" s="33"/>
      <c r="D1651" s="38" t="s">
        <v>5944</v>
      </c>
      <c r="E1651" s="38" t="s">
        <v>1973</v>
      </c>
    </row>
    <row r="1652">
      <c r="A1652" s="33" t="s">
        <v>6095</v>
      </c>
      <c r="B1652" s="126" t="s">
        <v>2466</v>
      </c>
      <c r="C1652" s="126" t="s">
        <v>2529</v>
      </c>
      <c r="D1652" s="38" t="s">
        <v>5936</v>
      </c>
      <c r="E1652" s="38" t="s">
        <v>1975</v>
      </c>
    </row>
    <row r="1653">
      <c r="A1653" s="33" t="s">
        <v>5977</v>
      </c>
      <c r="B1653" s="126" t="s">
        <v>2529</v>
      </c>
      <c r="C1653" s="126" t="s">
        <v>2600</v>
      </c>
      <c r="D1653" s="38" t="s">
        <v>5936</v>
      </c>
      <c r="E1653" s="38" t="s">
        <v>1975</v>
      </c>
    </row>
    <row r="1654">
      <c r="A1654" s="33" t="s">
        <v>6130</v>
      </c>
      <c r="B1654" s="126" t="s">
        <v>2584</v>
      </c>
      <c r="C1654" s="126" t="s">
        <v>2600</v>
      </c>
      <c r="D1654" s="38" t="s">
        <v>5936</v>
      </c>
      <c r="E1654" s="38" t="s">
        <v>1975</v>
      </c>
    </row>
    <row r="1655">
      <c r="A1655" s="33" t="s">
        <v>6131</v>
      </c>
      <c r="B1655" s="126" t="s">
        <v>2584</v>
      </c>
      <c r="C1655" s="126" t="s">
        <v>2529</v>
      </c>
      <c r="D1655" s="38" t="s">
        <v>5936</v>
      </c>
      <c r="E1655" s="38" t="s">
        <v>1975</v>
      </c>
    </row>
    <row r="1656">
      <c r="A1656" s="33" t="s">
        <v>6132</v>
      </c>
      <c r="B1656" s="126" t="s">
        <v>2584</v>
      </c>
      <c r="C1656" s="126" t="s">
        <v>2600</v>
      </c>
      <c r="D1656" s="38" t="s">
        <v>5936</v>
      </c>
      <c r="E1656" s="38" t="s">
        <v>1975</v>
      </c>
    </row>
    <row r="1657">
      <c r="A1657" s="33" t="s">
        <v>6133</v>
      </c>
      <c r="B1657" s="126" t="s">
        <v>2584</v>
      </c>
      <c r="C1657" s="126" t="s">
        <v>2600</v>
      </c>
      <c r="D1657" s="38" t="s">
        <v>5936</v>
      </c>
      <c r="E1657" s="38" t="s">
        <v>1975</v>
      </c>
    </row>
    <row r="1658">
      <c r="A1658" s="33" t="s">
        <v>6134</v>
      </c>
      <c r="B1658" s="126" t="s">
        <v>2529</v>
      </c>
      <c r="C1658" s="126" t="s">
        <v>2517</v>
      </c>
      <c r="D1658" s="38" t="s">
        <v>5936</v>
      </c>
      <c r="E1658" s="38" t="s">
        <v>1975</v>
      </c>
    </row>
    <row r="1659">
      <c r="A1659" s="33" t="s">
        <v>6135</v>
      </c>
      <c r="B1659" s="126" t="s">
        <v>2466</v>
      </c>
      <c r="C1659" s="126" t="s">
        <v>2690</v>
      </c>
      <c r="D1659" s="38" t="s">
        <v>5936</v>
      </c>
      <c r="E1659" s="38" t="s">
        <v>1975</v>
      </c>
    </row>
    <row r="1660">
      <c r="A1660" s="33" t="s">
        <v>6085</v>
      </c>
      <c r="B1660" s="126" t="s">
        <v>2551</v>
      </c>
      <c r="C1660" s="126" t="s">
        <v>2469</v>
      </c>
      <c r="D1660" s="38" t="s">
        <v>5936</v>
      </c>
      <c r="E1660" s="38" t="s">
        <v>1975</v>
      </c>
    </row>
    <row r="1661">
      <c r="A1661" s="33" t="s">
        <v>6136</v>
      </c>
      <c r="B1661" s="126" t="s">
        <v>2529</v>
      </c>
      <c r="C1661" s="126" t="s">
        <v>2486</v>
      </c>
      <c r="D1661" s="38" t="s">
        <v>5936</v>
      </c>
      <c r="E1661" s="38" t="s">
        <v>1975</v>
      </c>
    </row>
    <row r="1662">
      <c r="A1662" s="33" t="s">
        <v>6137</v>
      </c>
      <c r="B1662" s="126" t="s">
        <v>2469</v>
      </c>
      <c r="C1662" s="126" t="s">
        <v>2680</v>
      </c>
      <c r="D1662" s="38" t="s">
        <v>5936</v>
      </c>
      <c r="E1662" s="38" t="s">
        <v>1975</v>
      </c>
    </row>
    <row r="1663">
      <c r="A1663" s="33" t="s">
        <v>6138</v>
      </c>
      <c r="B1663" s="126" t="s">
        <v>2469</v>
      </c>
      <c r="C1663" s="126" t="s">
        <v>2680</v>
      </c>
      <c r="D1663" s="38" t="s">
        <v>5936</v>
      </c>
      <c r="E1663" s="38" t="s">
        <v>1975</v>
      </c>
    </row>
    <row r="1664">
      <c r="A1664" s="33" t="s">
        <v>6095</v>
      </c>
      <c r="B1664" s="126" t="s">
        <v>2469</v>
      </c>
      <c r="C1664" s="126" t="s">
        <v>2517</v>
      </c>
      <c r="D1664" s="38" t="s">
        <v>5943</v>
      </c>
      <c r="E1664" s="38" t="s">
        <v>1975</v>
      </c>
    </row>
    <row r="1665">
      <c r="A1665" s="33" t="s">
        <v>6139</v>
      </c>
      <c r="B1665" s="126" t="s">
        <v>2529</v>
      </c>
      <c r="C1665" s="126" t="s">
        <v>2646</v>
      </c>
      <c r="D1665" s="38" t="s">
        <v>5943</v>
      </c>
      <c r="E1665" s="38" t="s">
        <v>1975</v>
      </c>
    </row>
    <row r="1666">
      <c r="A1666" s="33" t="s">
        <v>6130</v>
      </c>
      <c r="B1666" s="126" t="s">
        <v>2584</v>
      </c>
      <c r="C1666" s="126" t="s">
        <v>2600</v>
      </c>
      <c r="D1666" s="38" t="s">
        <v>5943</v>
      </c>
      <c r="E1666" s="38" t="s">
        <v>1975</v>
      </c>
    </row>
    <row r="1667">
      <c r="A1667" s="33" t="s">
        <v>6131</v>
      </c>
      <c r="B1667" s="126" t="s">
        <v>2584</v>
      </c>
      <c r="C1667" s="126" t="s">
        <v>2600</v>
      </c>
      <c r="D1667" s="38" t="s">
        <v>5943</v>
      </c>
      <c r="E1667" s="38" t="s">
        <v>1975</v>
      </c>
    </row>
    <row r="1668">
      <c r="A1668" s="33" t="s">
        <v>6132</v>
      </c>
      <c r="B1668" s="126" t="s">
        <v>2584</v>
      </c>
      <c r="C1668" s="126" t="s">
        <v>2600</v>
      </c>
      <c r="D1668" s="38" t="s">
        <v>5943</v>
      </c>
      <c r="E1668" s="38" t="s">
        <v>1975</v>
      </c>
    </row>
    <row r="1669">
      <c r="A1669" s="33" t="s">
        <v>6133</v>
      </c>
      <c r="B1669" s="126" t="s">
        <v>2584</v>
      </c>
      <c r="C1669" s="126" t="s">
        <v>2600</v>
      </c>
      <c r="D1669" s="38" t="s">
        <v>5943</v>
      </c>
      <c r="E1669" s="38" t="s">
        <v>1975</v>
      </c>
    </row>
    <row r="1670">
      <c r="A1670" s="33" t="s">
        <v>6135</v>
      </c>
      <c r="B1670" s="126" t="s">
        <v>2466</v>
      </c>
      <c r="C1670" s="126" t="s">
        <v>2690</v>
      </c>
      <c r="D1670" s="38" t="s">
        <v>5943</v>
      </c>
      <c r="E1670" s="38" t="s">
        <v>1975</v>
      </c>
    </row>
    <row r="1671">
      <c r="A1671" s="33" t="s">
        <v>6140</v>
      </c>
      <c r="B1671" s="126" t="s">
        <v>2469</v>
      </c>
      <c r="C1671" s="126" t="s">
        <v>2690</v>
      </c>
      <c r="D1671" s="38" t="s">
        <v>5943</v>
      </c>
      <c r="E1671" s="38" t="s">
        <v>1975</v>
      </c>
    </row>
    <row r="1672">
      <c r="A1672" s="33" t="s">
        <v>6134</v>
      </c>
      <c r="B1672" s="126" t="s">
        <v>2551</v>
      </c>
      <c r="C1672" s="126" t="s">
        <v>2466</v>
      </c>
      <c r="D1672" s="38" t="s">
        <v>5943</v>
      </c>
      <c r="E1672" s="38" t="s">
        <v>1975</v>
      </c>
    </row>
    <row r="1673">
      <c r="A1673" s="33" t="s">
        <v>6085</v>
      </c>
      <c r="B1673" s="126" t="s">
        <v>2551</v>
      </c>
      <c r="C1673" s="126" t="s">
        <v>2469</v>
      </c>
      <c r="D1673" s="38" t="s">
        <v>5943</v>
      </c>
      <c r="E1673" s="38" t="s">
        <v>1975</v>
      </c>
    </row>
    <row r="1674">
      <c r="A1674" s="33" t="s">
        <v>6137</v>
      </c>
      <c r="B1674" s="126" t="s">
        <v>2469</v>
      </c>
      <c r="C1674" s="126" t="s">
        <v>2680</v>
      </c>
      <c r="D1674" s="38" t="s">
        <v>5943</v>
      </c>
      <c r="E1674" s="38" t="s">
        <v>1975</v>
      </c>
    </row>
    <row r="1675">
      <c r="A1675" s="33" t="s">
        <v>6138</v>
      </c>
      <c r="B1675" s="126" t="s">
        <v>2469</v>
      </c>
      <c r="C1675" s="126" t="s">
        <v>2680</v>
      </c>
      <c r="D1675" s="38" t="s">
        <v>5943</v>
      </c>
      <c r="E1675" s="38" t="s">
        <v>1975</v>
      </c>
    </row>
    <row r="1676">
      <c r="A1676" s="33" t="s">
        <v>6014</v>
      </c>
      <c r="B1676" s="126" t="s">
        <v>2646</v>
      </c>
      <c r="C1676" s="126" t="s">
        <v>2690</v>
      </c>
      <c r="D1676" s="38" t="s">
        <v>5944</v>
      </c>
      <c r="E1676" s="38" t="s">
        <v>1975</v>
      </c>
    </row>
    <row r="1677">
      <c r="A1677" s="33" t="s">
        <v>6139</v>
      </c>
      <c r="B1677" s="126" t="s">
        <v>2529</v>
      </c>
      <c r="C1677" s="126" t="s">
        <v>2553</v>
      </c>
      <c r="D1677" s="38" t="s">
        <v>5944</v>
      </c>
      <c r="E1677" s="38" t="s">
        <v>1975</v>
      </c>
    </row>
    <row r="1678">
      <c r="A1678" s="33" t="s">
        <v>6130</v>
      </c>
      <c r="B1678" s="126" t="s">
        <v>2492</v>
      </c>
      <c r="C1678" s="126" t="s">
        <v>2517</v>
      </c>
      <c r="D1678" s="38" t="s">
        <v>5944</v>
      </c>
      <c r="E1678" s="38" t="s">
        <v>1975</v>
      </c>
    </row>
    <row r="1679">
      <c r="A1679" s="33" t="s">
        <v>6131</v>
      </c>
      <c r="B1679" s="126" t="s">
        <v>2584</v>
      </c>
      <c r="C1679" s="126" t="s">
        <v>2517</v>
      </c>
      <c r="D1679" s="38" t="s">
        <v>5944</v>
      </c>
      <c r="E1679" s="38" t="s">
        <v>1975</v>
      </c>
    </row>
    <row r="1680">
      <c r="A1680" s="33" t="s">
        <v>6141</v>
      </c>
      <c r="B1680" s="126" t="s">
        <v>2584</v>
      </c>
      <c r="C1680" s="126" t="s">
        <v>2517</v>
      </c>
      <c r="D1680" s="38" t="s">
        <v>5944</v>
      </c>
      <c r="E1680" s="38" t="s">
        <v>1975</v>
      </c>
    </row>
    <row r="1681">
      <c r="A1681" s="33" t="s">
        <v>6133</v>
      </c>
      <c r="B1681" s="126" t="s">
        <v>2584</v>
      </c>
      <c r="C1681" s="126" t="s">
        <v>2517</v>
      </c>
      <c r="D1681" s="38" t="s">
        <v>5944</v>
      </c>
      <c r="E1681" s="38" t="s">
        <v>1975</v>
      </c>
    </row>
    <row r="1682">
      <c r="A1682" s="33" t="s">
        <v>6085</v>
      </c>
      <c r="B1682" s="126" t="s">
        <v>2551</v>
      </c>
      <c r="C1682" s="126" t="s">
        <v>2646</v>
      </c>
      <c r="D1682" s="38" t="s">
        <v>5944</v>
      </c>
      <c r="E1682" s="38" t="s">
        <v>1975</v>
      </c>
    </row>
    <row r="1683">
      <c r="A1683" s="33" t="s">
        <v>6140</v>
      </c>
      <c r="B1683" s="126" t="s">
        <v>2469</v>
      </c>
      <c r="C1683" s="126" t="s">
        <v>2690</v>
      </c>
      <c r="D1683" s="38" t="s">
        <v>5944</v>
      </c>
      <c r="E1683" s="38" t="s">
        <v>1975</v>
      </c>
    </row>
    <row r="1684">
      <c r="A1684" s="33" t="s">
        <v>6134</v>
      </c>
      <c r="B1684" s="126" t="s">
        <v>2466</v>
      </c>
      <c r="C1684" s="126" t="s">
        <v>2600</v>
      </c>
      <c r="D1684" s="38" t="s">
        <v>5944</v>
      </c>
      <c r="E1684" s="38" t="s">
        <v>1975</v>
      </c>
    </row>
    <row r="1685">
      <c r="A1685" s="33" t="s">
        <v>6014</v>
      </c>
      <c r="B1685" s="126" t="s">
        <v>2486</v>
      </c>
      <c r="C1685" s="126" t="s">
        <v>2553</v>
      </c>
      <c r="D1685" s="38" t="s">
        <v>5944</v>
      </c>
      <c r="E1685" s="38" t="s">
        <v>1975</v>
      </c>
    </row>
    <row r="1686">
      <c r="A1686" s="33" t="s">
        <v>6142</v>
      </c>
      <c r="B1686" s="126" t="s">
        <v>2455</v>
      </c>
      <c r="C1686" s="33"/>
      <c r="D1686" s="38" t="s">
        <v>5944</v>
      </c>
      <c r="E1686" s="38" t="s">
        <v>1975</v>
      </c>
    </row>
    <row r="1687">
      <c r="A1687" s="33" t="s">
        <v>6138</v>
      </c>
      <c r="B1687" s="126" t="s">
        <v>2455</v>
      </c>
      <c r="C1687" s="33"/>
      <c r="D1687" s="38" t="s">
        <v>5944</v>
      </c>
      <c r="E1687" s="38" t="s">
        <v>1975</v>
      </c>
    </row>
    <row r="1688">
      <c r="A1688" s="33" t="s">
        <v>6095</v>
      </c>
      <c r="B1688" s="126" t="s">
        <v>2466</v>
      </c>
      <c r="C1688" s="126" t="s">
        <v>2529</v>
      </c>
      <c r="D1688" s="38" t="s">
        <v>5936</v>
      </c>
      <c r="E1688" s="38" t="s">
        <v>1977</v>
      </c>
    </row>
    <row r="1689">
      <c r="A1689" s="33" t="s">
        <v>5977</v>
      </c>
      <c r="B1689" s="126" t="s">
        <v>2529</v>
      </c>
      <c r="C1689" s="126" t="s">
        <v>2600</v>
      </c>
      <c r="D1689" s="38" t="s">
        <v>5936</v>
      </c>
      <c r="E1689" s="38" t="s">
        <v>1977</v>
      </c>
    </row>
    <row r="1690">
      <c r="A1690" s="33" t="s">
        <v>6130</v>
      </c>
      <c r="B1690" s="126" t="s">
        <v>2584</v>
      </c>
      <c r="C1690" s="126" t="s">
        <v>2600</v>
      </c>
      <c r="D1690" s="38" t="s">
        <v>5936</v>
      </c>
      <c r="E1690" s="38" t="s">
        <v>1977</v>
      </c>
    </row>
    <row r="1691">
      <c r="A1691" s="33" t="s">
        <v>6131</v>
      </c>
      <c r="B1691" s="126" t="s">
        <v>2584</v>
      </c>
      <c r="C1691" s="126" t="s">
        <v>2529</v>
      </c>
      <c r="D1691" s="38" t="s">
        <v>5936</v>
      </c>
      <c r="E1691" s="38" t="s">
        <v>1977</v>
      </c>
    </row>
    <row r="1692">
      <c r="A1692" s="33" t="s">
        <v>6132</v>
      </c>
      <c r="B1692" s="126" t="s">
        <v>2584</v>
      </c>
      <c r="C1692" s="126" t="s">
        <v>2600</v>
      </c>
      <c r="D1692" s="38" t="s">
        <v>5936</v>
      </c>
      <c r="E1692" s="38" t="s">
        <v>1977</v>
      </c>
    </row>
    <row r="1693">
      <c r="A1693" s="33" t="s">
        <v>6133</v>
      </c>
      <c r="B1693" s="126" t="s">
        <v>2584</v>
      </c>
      <c r="C1693" s="126" t="s">
        <v>2600</v>
      </c>
      <c r="D1693" s="38" t="s">
        <v>5936</v>
      </c>
      <c r="E1693" s="38" t="s">
        <v>1977</v>
      </c>
    </row>
    <row r="1694">
      <c r="A1694" s="33" t="s">
        <v>6134</v>
      </c>
      <c r="B1694" s="126" t="s">
        <v>2529</v>
      </c>
      <c r="C1694" s="126" t="s">
        <v>2517</v>
      </c>
      <c r="D1694" s="38" t="s">
        <v>5936</v>
      </c>
      <c r="E1694" s="38" t="s">
        <v>1977</v>
      </c>
    </row>
    <row r="1695">
      <c r="A1695" s="33" t="s">
        <v>6135</v>
      </c>
      <c r="B1695" s="126" t="s">
        <v>2466</v>
      </c>
      <c r="C1695" s="126" t="s">
        <v>2690</v>
      </c>
      <c r="D1695" s="38" t="s">
        <v>5936</v>
      </c>
      <c r="E1695" s="38" t="s">
        <v>1977</v>
      </c>
    </row>
    <row r="1696">
      <c r="A1696" s="33" t="s">
        <v>6085</v>
      </c>
      <c r="B1696" s="126" t="s">
        <v>2551</v>
      </c>
      <c r="C1696" s="126" t="s">
        <v>2469</v>
      </c>
      <c r="D1696" s="38" t="s">
        <v>5936</v>
      </c>
      <c r="E1696" s="38" t="s">
        <v>1977</v>
      </c>
    </row>
    <row r="1697">
      <c r="A1697" s="33" t="s">
        <v>6136</v>
      </c>
      <c r="B1697" s="126" t="s">
        <v>2529</v>
      </c>
      <c r="C1697" s="126" t="s">
        <v>2486</v>
      </c>
      <c r="D1697" s="38" t="s">
        <v>5936</v>
      </c>
      <c r="E1697" s="38" t="s">
        <v>1977</v>
      </c>
    </row>
    <row r="1698">
      <c r="A1698" s="33" t="s">
        <v>6137</v>
      </c>
      <c r="B1698" s="126" t="s">
        <v>2469</v>
      </c>
      <c r="C1698" s="126" t="s">
        <v>2680</v>
      </c>
      <c r="D1698" s="38" t="s">
        <v>5936</v>
      </c>
      <c r="E1698" s="38" t="s">
        <v>1977</v>
      </c>
    </row>
    <row r="1699">
      <c r="A1699" s="33" t="s">
        <v>6138</v>
      </c>
      <c r="B1699" s="126" t="s">
        <v>2469</v>
      </c>
      <c r="C1699" s="126" t="s">
        <v>2680</v>
      </c>
      <c r="D1699" s="38" t="s">
        <v>5936</v>
      </c>
      <c r="E1699" s="38" t="s">
        <v>1977</v>
      </c>
    </row>
    <row r="1700">
      <c r="A1700" s="33" t="s">
        <v>6095</v>
      </c>
      <c r="B1700" s="126" t="s">
        <v>2469</v>
      </c>
      <c r="C1700" s="126" t="s">
        <v>2517</v>
      </c>
      <c r="D1700" s="38" t="s">
        <v>5943</v>
      </c>
      <c r="E1700" s="38" t="s">
        <v>1977</v>
      </c>
    </row>
    <row r="1701">
      <c r="A1701" s="33" t="s">
        <v>6139</v>
      </c>
      <c r="B1701" s="126" t="s">
        <v>2529</v>
      </c>
      <c r="C1701" s="126" t="s">
        <v>2646</v>
      </c>
      <c r="D1701" s="38" t="s">
        <v>5943</v>
      </c>
      <c r="E1701" s="38" t="s">
        <v>1977</v>
      </c>
    </row>
    <row r="1702">
      <c r="A1702" s="33" t="s">
        <v>6130</v>
      </c>
      <c r="B1702" s="126" t="s">
        <v>2584</v>
      </c>
      <c r="C1702" s="126" t="s">
        <v>2600</v>
      </c>
      <c r="D1702" s="38" t="s">
        <v>5943</v>
      </c>
      <c r="E1702" s="38" t="s">
        <v>1977</v>
      </c>
    </row>
    <row r="1703">
      <c r="A1703" s="33" t="s">
        <v>6131</v>
      </c>
      <c r="B1703" s="126" t="s">
        <v>2584</v>
      </c>
      <c r="C1703" s="126" t="s">
        <v>2600</v>
      </c>
      <c r="D1703" s="38" t="s">
        <v>5943</v>
      </c>
      <c r="E1703" s="38" t="s">
        <v>1977</v>
      </c>
    </row>
    <row r="1704">
      <c r="A1704" s="33" t="s">
        <v>6132</v>
      </c>
      <c r="B1704" s="126" t="s">
        <v>2584</v>
      </c>
      <c r="C1704" s="126" t="s">
        <v>2600</v>
      </c>
      <c r="D1704" s="38" t="s">
        <v>5943</v>
      </c>
      <c r="E1704" s="38" t="s">
        <v>1977</v>
      </c>
    </row>
    <row r="1705">
      <c r="A1705" s="33" t="s">
        <v>6133</v>
      </c>
      <c r="B1705" s="126" t="s">
        <v>2584</v>
      </c>
      <c r="C1705" s="126" t="s">
        <v>2600</v>
      </c>
      <c r="D1705" s="38" t="s">
        <v>5943</v>
      </c>
      <c r="E1705" s="38" t="s">
        <v>1977</v>
      </c>
    </row>
    <row r="1706">
      <c r="A1706" s="33" t="s">
        <v>6135</v>
      </c>
      <c r="B1706" s="126" t="s">
        <v>2466</v>
      </c>
      <c r="C1706" s="126" t="s">
        <v>2690</v>
      </c>
      <c r="D1706" s="38" t="s">
        <v>5943</v>
      </c>
      <c r="E1706" s="38" t="s">
        <v>1977</v>
      </c>
    </row>
    <row r="1707">
      <c r="A1707" s="33" t="s">
        <v>6140</v>
      </c>
      <c r="B1707" s="126" t="s">
        <v>2469</v>
      </c>
      <c r="C1707" s="126" t="s">
        <v>2690</v>
      </c>
      <c r="D1707" s="38" t="s">
        <v>5943</v>
      </c>
      <c r="E1707" s="38" t="s">
        <v>1977</v>
      </c>
    </row>
    <row r="1708">
      <c r="A1708" s="33" t="s">
        <v>6134</v>
      </c>
      <c r="B1708" s="126" t="s">
        <v>2551</v>
      </c>
      <c r="C1708" s="126" t="s">
        <v>2466</v>
      </c>
      <c r="D1708" s="38" t="s">
        <v>5943</v>
      </c>
      <c r="E1708" s="38" t="s">
        <v>1977</v>
      </c>
    </row>
    <row r="1709">
      <c r="A1709" s="33" t="s">
        <v>6085</v>
      </c>
      <c r="B1709" s="126" t="s">
        <v>2551</v>
      </c>
      <c r="C1709" s="126" t="s">
        <v>2469</v>
      </c>
      <c r="D1709" s="38" t="s">
        <v>5943</v>
      </c>
      <c r="E1709" s="38" t="s">
        <v>1977</v>
      </c>
    </row>
    <row r="1710">
      <c r="A1710" s="33" t="s">
        <v>6137</v>
      </c>
      <c r="B1710" s="126" t="s">
        <v>2469</v>
      </c>
      <c r="C1710" s="126" t="s">
        <v>2680</v>
      </c>
      <c r="D1710" s="38" t="s">
        <v>5943</v>
      </c>
      <c r="E1710" s="38" t="s">
        <v>1977</v>
      </c>
    </row>
    <row r="1711">
      <c r="A1711" s="33" t="s">
        <v>6138</v>
      </c>
      <c r="B1711" s="126" t="s">
        <v>2469</v>
      </c>
      <c r="C1711" s="126" t="s">
        <v>2680</v>
      </c>
      <c r="D1711" s="38" t="s">
        <v>5943</v>
      </c>
      <c r="E1711" s="38" t="s">
        <v>1977</v>
      </c>
    </row>
    <row r="1712">
      <c r="A1712" s="33" t="s">
        <v>6014</v>
      </c>
      <c r="B1712" s="126" t="s">
        <v>2646</v>
      </c>
      <c r="C1712" s="126" t="s">
        <v>2690</v>
      </c>
      <c r="D1712" s="38" t="s">
        <v>5944</v>
      </c>
      <c r="E1712" s="38" t="s">
        <v>1977</v>
      </c>
    </row>
    <row r="1713">
      <c r="A1713" s="33" t="s">
        <v>6139</v>
      </c>
      <c r="B1713" s="126" t="s">
        <v>2529</v>
      </c>
      <c r="C1713" s="126" t="s">
        <v>2553</v>
      </c>
      <c r="D1713" s="38" t="s">
        <v>5944</v>
      </c>
      <c r="E1713" s="38" t="s">
        <v>1977</v>
      </c>
    </row>
    <row r="1714">
      <c r="A1714" s="33" t="s">
        <v>6130</v>
      </c>
      <c r="B1714" s="126" t="s">
        <v>2492</v>
      </c>
      <c r="C1714" s="126" t="s">
        <v>2517</v>
      </c>
      <c r="D1714" s="38" t="s">
        <v>5944</v>
      </c>
      <c r="E1714" s="38" t="s">
        <v>1977</v>
      </c>
    </row>
    <row r="1715">
      <c r="A1715" s="33" t="s">
        <v>6131</v>
      </c>
      <c r="B1715" s="126" t="s">
        <v>2584</v>
      </c>
      <c r="C1715" s="126" t="s">
        <v>2517</v>
      </c>
      <c r="D1715" s="38" t="s">
        <v>5944</v>
      </c>
      <c r="E1715" s="38" t="s">
        <v>1977</v>
      </c>
    </row>
    <row r="1716">
      <c r="A1716" s="33" t="s">
        <v>6141</v>
      </c>
      <c r="B1716" s="126" t="s">
        <v>2584</v>
      </c>
      <c r="C1716" s="126" t="s">
        <v>2517</v>
      </c>
      <c r="D1716" s="38" t="s">
        <v>5944</v>
      </c>
      <c r="E1716" s="38" t="s">
        <v>1977</v>
      </c>
    </row>
    <row r="1717">
      <c r="A1717" s="33" t="s">
        <v>6133</v>
      </c>
      <c r="B1717" s="126" t="s">
        <v>2584</v>
      </c>
      <c r="C1717" s="126" t="s">
        <v>2517</v>
      </c>
      <c r="D1717" s="38" t="s">
        <v>5944</v>
      </c>
      <c r="E1717" s="38" t="s">
        <v>1977</v>
      </c>
    </row>
    <row r="1718">
      <c r="A1718" s="33" t="s">
        <v>6085</v>
      </c>
      <c r="B1718" s="126" t="s">
        <v>2551</v>
      </c>
      <c r="C1718" s="126" t="s">
        <v>2646</v>
      </c>
      <c r="D1718" s="38" t="s">
        <v>5944</v>
      </c>
      <c r="E1718" s="38" t="s">
        <v>1977</v>
      </c>
    </row>
    <row r="1719">
      <c r="A1719" s="33" t="s">
        <v>6140</v>
      </c>
      <c r="B1719" s="126" t="s">
        <v>2469</v>
      </c>
      <c r="C1719" s="126" t="s">
        <v>2690</v>
      </c>
      <c r="D1719" s="38" t="s">
        <v>5944</v>
      </c>
      <c r="E1719" s="38" t="s">
        <v>1977</v>
      </c>
    </row>
    <row r="1720">
      <c r="A1720" s="33" t="s">
        <v>6134</v>
      </c>
      <c r="B1720" s="126" t="s">
        <v>2466</v>
      </c>
      <c r="C1720" s="126" t="s">
        <v>2600</v>
      </c>
      <c r="D1720" s="38" t="s">
        <v>5944</v>
      </c>
      <c r="E1720" s="38" t="s">
        <v>1977</v>
      </c>
    </row>
    <row r="1721">
      <c r="A1721" s="33" t="s">
        <v>6014</v>
      </c>
      <c r="B1721" s="126" t="s">
        <v>2486</v>
      </c>
      <c r="C1721" s="126" t="s">
        <v>2553</v>
      </c>
      <c r="D1721" s="38" t="s">
        <v>5944</v>
      </c>
      <c r="E1721" s="38" t="s">
        <v>1977</v>
      </c>
    </row>
    <row r="1722">
      <c r="A1722" s="33" t="s">
        <v>6142</v>
      </c>
      <c r="B1722" s="126" t="s">
        <v>2455</v>
      </c>
      <c r="C1722" s="33"/>
      <c r="D1722" s="38" t="s">
        <v>5944</v>
      </c>
      <c r="E1722" s="38" t="s">
        <v>1977</v>
      </c>
    </row>
    <row r="1723">
      <c r="A1723" s="33" t="s">
        <v>6138</v>
      </c>
      <c r="B1723" s="126" t="s">
        <v>2455</v>
      </c>
      <c r="C1723" s="33"/>
      <c r="D1723" s="38" t="s">
        <v>5944</v>
      </c>
      <c r="E1723" s="38" t="s">
        <v>1977</v>
      </c>
    </row>
    <row r="1724">
      <c r="A1724" s="33" t="s">
        <v>5929</v>
      </c>
      <c r="B1724" s="126" t="s">
        <v>2466</v>
      </c>
      <c r="C1724" s="126" t="s">
        <v>2690</v>
      </c>
      <c r="D1724" s="38" t="s">
        <v>5927</v>
      </c>
      <c r="E1724" s="38" t="s">
        <v>2005</v>
      </c>
    </row>
    <row r="1725">
      <c r="A1725" s="33" t="s">
        <v>5971</v>
      </c>
      <c r="B1725" s="126" t="s">
        <v>2469</v>
      </c>
      <c r="C1725" s="126" t="s">
        <v>2690</v>
      </c>
      <c r="D1725" s="38" t="s">
        <v>5927</v>
      </c>
      <c r="E1725" s="38" t="s">
        <v>2005</v>
      </c>
    </row>
    <row r="1726">
      <c r="A1726" s="33" t="s">
        <v>6091</v>
      </c>
      <c r="B1726" s="126" t="s">
        <v>2466</v>
      </c>
      <c r="C1726" s="126" t="s">
        <v>2600</v>
      </c>
      <c r="D1726" s="38" t="s">
        <v>5927</v>
      </c>
      <c r="E1726" s="38" t="s">
        <v>2005</v>
      </c>
    </row>
    <row r="1727">
      <c r="A1727" s="33" t="s">
        <v>5929</v>
      </c>
      <c r="B1727" s="126" t="s">
        <v>2600</v>
      </c>
      <c r="C1727" s="126" t="s">
        <v>2690</v>
      </c>
      <c r="D1727" s="38" t="s">
        <v>5927</v>
      </c>
      <c r="E1727" s="38" t="s">
        <v>2005</v>
      </c>
    </row>
    <row r="1728">
      <c r="A1728" s="33" t="s">
        <v>5928</v>
      </c>
      <c r="B1728" s="126" t="s">
        <v>2466</v>
      </c>
      <c r="C1728" s="126" t="s">
        <v>2517</v>
      </c>
      <c r="D1728" s="38" t="s">
        <v>5927</v>
      </c>
      <c r="E1728" s="38" t="s">
        <v>2005</v>
      </c>
    </row>
    <row r="1729">
      <c r="A1729" s="33" t="s">
        <v>6121</v>
      </c>
      <c r="B1729" s="126" t="s">
        <v>2469</v>
      </c>
      <c r="C1729" s="126" t="s">
        <v>2517</v>
      </c>
      <c r="D1729" s="38" t="s">
        <v>5927</v>
      </c>
      <c r="E1729" s="38" t="s">
        <v>2005</v>
      </c>
    </row>
    <row r="1730">
      <c r="A1730" s="33" t="s">
        <v>6122</v>
      </c>
      <c r="B1730" s="126" t="s">
        <v>2466</v>
      </c>
      <c r="C1730" s="126" t="s">
        <v>2690</v>
      </c>
      <c r="D1730" s="38" t="s">
        <v>5927</v>
      </c>
      <c r="E1730" s="38" t="s">
        <v>2005</v>
      </c>
    </row>
    <row r="1731">
      <c r="A1731" s="33" t="s">
        <v>6121</v>
      </c>
      <c r="B1731" s="126" t="s">
        <v>2646</v>
      </c>
      <c r="C1731" s="126" t="s">
        <v>2680</v>
      </c>
      <c r="D1731" s="38" t="s">
        <v>5927</v>
      </c>
      <c r="E1731" s="38" t="s">
        <v>2005</v>
      </c>
    </row>
    <row r="1732">
      <c r="A1732" s="33" t="s">
        <v>5929</v>
      </c>
      <c r="B1732" s="126" t="s">
        <v>2466</v>
      </c>
      <c r="C1732" s="126" t="s">
        <v>2690</v>
      </c>
      <c r="D1732" s="38" t="s">
        <v>5931</v>
      </c>
      <c r="E1732" s="38" t="s">
        <v>2005</v>
      </c>
    </row>
    <row r="1733">
      <c r="A1733" s="33" t="s">
        <v>5971</v>
      </c>
      <c r="B1733" s="126" t="s">
        <v>2469</v>
      </c>
      <c r="C1733" s="126" t="s">
        <v>2690</v>
      </c>
      <c r="D1733" s="38" t="s">
        <v>5931</v>
      </c>
      <c r="E1733" s="38" t="s">
        <v>2005</v>
      </c>
    </row>
    <row r="1734">
      <c r="A1734" s="33" t="s">
        <v>6091</v>
      </c>
      <c r="B1734" s="126" t="s">
        <v>2466</v>
      </c>
      <c r="C1734" s="126" t="s">
        <v>2600</v>
      </c>
      <c r="D1734" s="38" t="s">
        <v>5931</v>
      </c>
      <c r="E1734" s="38" t="s">
        <v>2005</v>
      </c>
    </row>
    <row r="1735">
      <c r="A1735" s="33" t="s">
        <v>5929</v>
      </c>
      <c r="B1735" s="126" t="s">
        <v>2600</v>
      </c>
      <c r="C1735" s="126" t="s">
        <v>2690</v>
      </c>
      <c r="D1735" s="38" t="s">
        <v>5931</v>
      </c>
      <c r="E1735" s="38" t="s">
        <v>2005</v>
      </c>
    </row>
    <row r="1736">
      <c r="A1736" s="33" t="s">
        <v>5928</v>
      </c>
      <c r="B1736" s="126" t="s">
        <v>2466</v>
      </c>
      <c r="C1736" s="126" t="s">
        <v>2517</v>
      </c>
      <c r="D1736" s="38" t="s">
        <v>5931</v>
      </c>
      <c r="E1736" s="38" t="s">
        <v>2005</v>
      </c>
    </row>
    <row r="1737">
      <c r="A1737" s="33" t="s">
        <v>6121</v>
      </c>
      <c r="B1737" s="126" t="s">
        <v>2469</v>
      </c>
      <c r="C1737" s="126" t="s">
        <v>2517</v>
      </c>
      <c r="D1737" s="38" t="s">
        <v>5931</v>
      </c>
      <c r="E1737" s="38" t="s">
        <v>2005</v>
      </c>
    </row>
    <row r="1738">
      <c r="A1738" s="33" t="s">
        <v>6123</v>
      </c>
      <c r="B1738" s="126" t="s">
        <v>2466</v>
      </c>
      <c r="C1738" s="126" t="s">
        <v>2690</v>
      </c>
      <c r="D1738" s="38" t="s">
        <v>5931</v>
      </c>
      <c r="E1738" s="38" t="s">
        <v>2005</v>
      </c>
    </row>
    <row r="1739">
      <c r="A1739" s="33" t="s">
        <v>6121</v>
      </c>
      <c r="B1739" s="126" t="s">
        <v>2646</v>
      </c>
      <c r="C1739" s="126" t="s">
        <v>2680</v>
      </c>
      <c r="D1739" s="38" t="s">
        <v>5931</v>
      </c>
      <c r="E1739" s="38" t="s">
        <v>2005</v>
      </c>
    </row>
    <row r="1740">
      <c r="A1740" s="33" t="s">
        <v>5961</v>
      </c>
      <c r="B1740" s="126" t="s">
        <v>2486</v>
      </c>
      <c r="C1740" s="126" t="s">
        <v>2517</v>
      </c>
      <c r="D1740" s="38" t="s">
        <v>5936</v>
      </c>
      <c r="E1740" s="38" t="s">
        <v>2005</v>
      </c>
    </row>
    <row r="1741">
      <c r="A1741" s="33" t="s">
        <v>5976</v>
      </c>
      <c r="B1741" s="126" t="s">
        <v>2600</v>
      </c>
      <c r="C1741" s="126" t="s">
        <v>2646</v>
      </c>
      <c r="D1741" s="38" t="s">
        <v>5936</v>
      </c>
      <c r="E1741" s="38" t="s">
        <v>2005</v>
      </c>
    </row>
    <row r="1742">
      <c r="A1742" s="33" t="s">
        <v>6143</v>
      </c>
      <c r="B1742" s="126" t="s">
        <v>2492</v>
      </c>
      <c r="C1742" s="126" t="s">
        <v>2600</v>
      </c>
      <c r="D1742" s="38" t="s">
        <v>5936</v>
      </c>
      <c r="E1742" s="38" t="s">
        <v>2005</v>
      </c>
    </row>
    <row r="1743">
      <c r="A1743" s="33" t="s">
        <v>6101</v>
      </c>
      <c r="B1743" s="126" t="s">
        <v>2492</v>
      </c>
      <c r="C1743" s="126" t="s">
        <v>2600</v>
      </c>
      <c r="D1743" s="38" t="s">
        <v>5936</v>
      </c>
      <c r="E1743" s="38" t="s">
        <v>2005</v>
      </c>
    </row>
    <row r="1744">
      <c r="A1744" s="33" t="s">
        <v>6102</v>
      </c>
      <c r="B1744" s="126" t="s">
        <v>2492</v>
      </c>
      <c r="C1744" s="126" t="s">
        <v>2600</v>
      </c>
      <c r="D1744" s="38" t="s">
        <v>5936</v>
      </c>
      <c r="E1744" s="38" t="s">
        <v>2005</v>
      </c>
    </row>
    <row r="1745">
      <c r="A1745" s="33" t="s">
        <v>6000</v>
      </c>
      <c r="B1745" s="126" t="s">
        <v>2492</v>
      </c>
      <c r="C1745" s="126" t="s">
        <v>2600</v>
      </c>
      <c r="D1745" s="38" t="s">
        <v>5936</v>
      </c>
      <c r="E1745" s="38" t="s">
        <v>2005</v>
      </c>
    </row>
    <row r="1746">
      <c r="A1746" s="33" t="s">
        <v>6002</v>
      </c>
      <c r="B1746" s="126" t="s">
        <v>2600</v>
      </c>
      <c r="C1746" s="126" t="s">
        <v>2517</v>
      </c>
      <c r="D1746" s="38" t="s">
        <v>5936</v>
      </c>
      <c r="E1746" s="38" t="s">
        <v>2005</v>
      </c>
    </row>
    <row r="1747">
      <c r="A1747" s="33" t="s">
        <v>6004</v>
      </c>
      <c r="B1747" s="126" t="s">
        <v>2486</v>
      </c>
      <c r="C1747" s="126" t="s">
        <v>2690</v>
      </c>
      <c r="D1747" s="38" t="s">
        <v>5936</v>
      </c>
      <c r="E1747" s="38" t="s">
        <v>2005</v>
      </c>
    </row>
    <row r="1748">
      <c r="A1748" s="33" t="s">
        <v>6004</v>
      </c>
      <c r="B1748" s="126" t="s">
        <v>2551</v>
      </c>
      <c r="C1748" s="126" t="s">
        <v>2466</v>
      </c>
      <c r="D1748" s="38" t="s">
        <v>5936</v>
      </c>
      <c r="E1748" s="38" t="s">
        <v>2005</v>
      </c>
    </row>
    <row r="1749">
      <c r="A1749" s="33" t="s">
        <v>6125</v>
      </c>
      <c r="B1749" s="126" t="s">
        <v>2553</v>
      </c>
      <c r="C1749" s="33"/>
      <c r="D1749" s="38" t="s">
        <v>5936</v>
      </c>
      <c r="E1749" s="38" t="s">
        <v>2005</v>
      </c>
    </row>
    <row r="1750">
      <c r="A1750" s="33" t="s">
        <v>6002</v>
      </c>
      <c r="B1750" s="126" t="s">
        <v>2683</v>
      </c>
      <c r="C1750" s="33"/>
      <c r="D1750" s="38" t="s">
        <v>5936</v>
      </c>
      <c r="E1750" s="38" t="s">
        <v>2005</v>
      </c>
    </row>
    <row r="1751">
      <c r="A1751" s="33" t="s">
        <v>6126</v>
      </c>
      <c r="B1751" s="126" t="s">
        <v>2680</v>
      </c>
      <c r="C1751" s="33"/>
      <c r="D1751" s="38" t="s">
        <v>5936</v>
      </c>
      <c r="E1751" s="38" t="s">
        <v>2005</v>
      </c>
    </row>
    <row r="1752">
      <c r="A1752" s="33" t="s">
        <v>5961</v>
      </c>
      <c r="B1752" s="126" t="s">
        <v>2486</v>
      </c>
      <c r="C1752" s="126" t="s">
        <v>2517</v>
      </c>
      <c r="D1752" s="38" t="s">
        <v>5943</v>
      </c>
      <c r="E1752" s="38" t="s">
        <v>2005</v>
      </c>
    </row>
    <row r="1753">
      <c r="A1753" s="33" t="s">
        <v>6004</v>
      </c>
      <c r="B1753" s="126" t="s">
        <v>2600</v>
      </c>
      <c r="C1753" s="126" t="s">
        <v>2646</v>
      </c>
      <c r="D1753" s="38" t="s">
        <v>5943</v>
      </c>
      <c r="E1753" s="38" t="s">
        <v>2005</v>
      </c>
    </row>
    <row r="1754">
      <c r="A1754" s="33" t="s">
        <v>6143</v>
      </c>
      <c r="B1754" s="126" t="s">
        <v>2492</v>
      </c>
      <c r="C1754" s="126" t="s">
        <v>2600</v>
      </c>
      <c r="D1754" s="38" t="s">
        <v>5943</v>
      </c>
      <c r="E1754" s="38" t="s">
        <v>2005</v>
      </c>
    </row>
    <row r="1755">
      <c r="A1755" s="33" t="s">
        <v>6101</v>
      </c>
      <c r="B1755" s="126" t="s">
        <v>2492</v>
      </c>
      <c r="C1755" s="126" t="s">
        <v>2600</v>
      </c>
      <c r="D1755" s="38" t="s">
        <v>5943</v>
      </c>
      <c r="E1755" s="38" t="s">
        <v>2005</v>
      </c>
    </row>
    <row r="1756">
      <c r="A1756" s="33" t="s">
        <v>6102</v>
      </c>
      <c r="B1756" s="126" t="s">
        <v>2492</v>
      </c>
      <c r="C1756" s="126" t="s">
        <v>2600</v>
      </c>
      <c r="D1756" s="38" t="s">
        <v>5943</v>
      </c>
      <c r="E1756" s="38" t="s">
        <v>2005</v>
      </c>
    </row>
    <row r="1757">
      <c r="A1757" s="33" t="s">
        <v>6000</v>
      </c>
      <c r="B1757" s="126" t="s">
        <v>2492</v>
      </c>
      <c r="C1757" s="126" t="s">
        <v>2600</v>
      </c>
      <c r="D1757" s="38" t="s">
        <v>5943</v>
      </c>
      <c r="E1757" s="38" t="s">
        <v>2005</v>
      </c>
    </row>
    <row r="1758">
      <c r="A1758" s="33" t="s">
        <v>6127</v>
      </c>
      <c r="B1758" s="126" t="s">
        <v>2600</v>
      </c>
      <c r="C1758" s="126" t="s">
        <v>2517</v>
      </c>
      <c r="D1758" s="38" t="s">
        <v>5943</v>
      </c>
      <c r="E1758" s="38" t="s">
        <v>2005</v>
      </c>
    </row>
    <row r="1759">
      <c r="A1759" s="33" t="s">
        <v>6126</v>
      </c>
      <c r="B1759" s="126" t="s">
        <v>2486</v>
      </c>
      <c r="C1759" s="126" t="s">
        <v>2690</v>
      </c>
      <c r="D1759" s="38" t="s">
        <v>5943</v>
      </c>
      <c r="E1759" s="38" t="s">
        <v>2005</v>
      </c>
    </row>
    <row r="1760">
      <c r="A1760" s="33" t="s">
        <v>6004</v>
      </c>
      <c r="B1760" s="126" t="s">
        <v>2551</v>
      </c>
      <c r="C1760" s="126" t="s">
        <v>2466</v>
      </c>
      <c r="D1760" s="38" t="s">
        <v>5943</v>
      </c>
      <c r="E1760" s="38" t="s">
        <v>2005</v>
      </c>
    </row>
    <row r="1761">
      <c r="A1761" s="33" t="s">
        <v>6125</v>
      </c>
      <c r="B1761" s="126" t="s">
        <v>2553</v>
      </c>
      <c r="C1761" s="33"/>
      <c r="D1761" s="38" t="s">
        <v>5943</v>
      </c>
      <c r="E1761" s="38" t="s">
        <v>2005</v>
      </c>
    </row>
    <row r="1762">
      <c r="A1762" s="33" t="s">
        <v>6128</v>
      </c>
      <c r="B1762" s="126" t="s">
        <v>2690</v>
      </c>
      <c r="C1762" s="33"/>
      <c r="D1762" s="38" t="s">
        <v>5943</v>
      </c>
      <c r="E1762" s="38" t="s">
        <v>2005</v>
      </c>
    </row>
    <row r="1763">
      <c r="A1763" s="33" t="s">
        <v>6126</v>
      </c>
      <c r="B1763" s="126" t="s">
        <v>2680</v>
      </c>
      <c r="C1763" s="33"/>
      <c r="D1763" s="38" t="s">
        <v>5943</v>
      </c>
      <c r="E1763" s="38" t="s">
        <v>2005</v>
      </c>
    </row>
    <row r="1764">
      <c r="A1764" s="33" t="s">
        <v>6001</v>
      </c>
      <c r="B1764" s="126" t="s">
        <v>2469</v>
      </c>
      <c r="C1764" s="126" t="s">
        <v>2494</v>
      </c>
      <c r="D1764" s="38" t="s">
        <v>5944</v>
      </c>
      <c r="E1764" s="38" t="s">
        <v>2005</v>
      </c>
    </row>
    <row r="1765">
      <c r="A1765" s="33" t="s">
        <v>5946</v>
      </c>
      <c r="B1765" s="126" t="s">
        <v>2529</v>
      </c>
      <c r="C1765" s="126" t="s">
        <v>2600</v>
      </c>
      <c r="D1765" s="38" t="s">
        <v>5944</v>
      </c>
      <c r="E1765" s="38" t="s">
        <v>2005</v>
      </c>
    </row>
    <row r="1766">
      <c r="A1766" s="33" t="s">
        <v>6143</v>
      </c>
      <c r="B1766" s="126" t="s">
        <v>2584</v>
      </c>
      <c r="C1766" s="126" t="s">
        <v>2600</v>
      </c>
      <c r="D1766" s="38" t="s">
        <v>5944</v>
      </c>
      <c r="E1766" s="38" t="s">
        <v>2005</v>
      </c>
    </row>
    <row r="1767">
      <c r="A1767" s="33" t="s">
        <v>6101</v>
      </c>
      <c r="B1767" s="126" t="s">
        <v>2584</v>
      </c>
      <c r="C1767" s="126" t="s">
        <v>2600</v>
      </c>
      <c r="D1767" s="38" t="s">
        <v>5944</v>
      </c>
      <c r="E1767" s="38" t="s">
        <v>2005</v>
      </c>
    </row>
    <row r="1768">
      <c r="A1768" s="33" t="s">
        <v>6102</v>
      </c>
      <c r="B1768" s="126" t="s">
        <v>2584</v>
      </c>
      <c r="C1768" s="126" t="s">
        <v>2600</v>
      </c>
      <c r="D1768" s="38" t="s">
        <v>5944</v>
      </c>
      <c r="E1768" s="38" t="s">
        <v>2005</v>
      </c>
    </row>
    <row r="1769">
      <c r="A1769" s="33" t="s">
        <v>6000</v>
      </c>
      <c r="B1769" s="126" t="s">
        <v>2584</v>
      </c>
      <c r="C1769" s="126" t="s">
        <v>2600</v>
      </c>
      <c r="D1769" s="38" t="s">
        <v>5944</v>
      </c>
      <c r="E1769" s="38" t="s">
        <v>2005</v>
      </c>
    </row>
    <row r="1770">
      <c r="A1770" s="33" t="s">
        <v>6009</v>
      </c>
      <c r="B1770" s="126" t="s">
        <v>2529</v>
      </c>
      <c r="C1770" s="126" t="s">
        <v>2517</v>
      </c>
      <c r="D1770" s="38" t="s">
        <v>5944</v>
      </c>
      <c r="E1770" s="38" t="s">
        <v>2005</v>
      </c>
    </row>
    <row r="1771">
      <c r="A1771" s="33" t="s">
        <v>6127</v>
      </c>
      <c r="B1771" s="126" t="s">
        <v>2469</v>
      </c>
      <c r="C1771" s="126" t="s">
        <v>2690</v>
      </c>
      <c r="D1771" s="38" t="s">
        <v>5944</v>
      </c>
      <c r="E1771" s="38" t="s">
        <v>2005</v>
      </c>
    </row>
    <row r="1772">
      <c r="A1772" s="33" t="s">
        <v>6126</v>
      </c>
      <c r="B1772" s="126" t="s">
        <v>2531</v>
      </c>
      <c r="C1772" s="126" t="s">
        <v>2466</v>
      </c>
      <c r="D1772" s="38" t="s">
        <v>5944</v>
      </c>
      <c r="E1772" s="38" t="s">
        <v>2005</v>
      </c>
    </row>
    <row r="1773">
      <c r="A1773" s="33" t="s">
        <v>6125</v>
      </c>
      <c r="B1773" s="126" t="s">
        <v>2486</v>
      </c>
      <c r="C1773" s="126" t="s">
        <v>2553</v>
      </c>
      <c r="D1773" s="38" t="s">
        <v>5944</v>
      </c>
      <c r="E1773" s="38" t="s">
        <v>2005</v>
      </c>
    </row>
    <row r="1774">
      <c r="A1774" s="33" t="s">
        <v>6009</v>
      </c>
      <c r="B1774" s="126" t="s">
        <v>2553</v>
      </c>
      <c r="C1774" s="33"/>
      <c r="D1774" s="38" t="s">
        <v>5944</v>
      </c>
      <c r="E1774" s="38" t="s">
        <v>2005</v>
      </c>
    </row>
    <row r="1775">
      <c r="A1775" s="33" t="s">
        <v>6126</v>
      </c>
      <c r="B1775" s="126" t="s">
        <v>2680</v>
      </c>
      <c r="C1775" s="33"/>
      <c r="D1775" s="38" t="s">
        <v>5944</v>
      </c>
      <c r="E1775" s="38" t="s">
        <v>2005</v>
      </c>
    </row>
    <row r="1776">
      <c r="A1776" s="33" t="s">
        <v>6144</v>
      </c>
      <c r="B1776" s="126" t="s">
        <v>2633</v>
      </c>
      <c r="C1776" s="126" t="s">
        <v>2469</v>
      </c>
      <c r="D1776" s="38" t="s">
        <v>44</v>
      </c>
      <c r="E1776" s="38" t="s">
        <v>2009</v>
      </c>
    </row>
    <row r="1777">
      <c r="A1777" s="33" t="s">
        <v>6144</v>
      </c>
      <c r="B1777" s="126" t="s">
        <v>2551</v>
      </c>
      <c r="C1777" s="126" t="s">
        <v>2680</v>
      </c>
      <c r="D1777" s="38" t="s">
        <v>44</v>
      </c>
      <c r="E1777" s="38" t="s">
        <v>2009</v>
      </c>
    </row>
    <row r="1778">
      <c r="A1778" s="33" t="s">
        <v>6144</v>
      </c>
      <c r="B1778" s="126" t="s">
        <v>2646</v>
      </c>
      <c r="C1778" s="126" t="s">
        <v>2520</v>
      </c>
      <c r="D1778" s="38" t="s">
        <v>44</v>
      </c>
      <c r="E1778" s="38" t="s">
        <v>2009</v>
      </c>
    </row>
    <row r="1779">
      <c r="A1779" s="33" t="s">
        <v>6145</v>
      </c>
      <c r="B1779" s="126" t="s">
        <v>2646</v>
      </c>
      <c r="C1779" s="126" t="s">
        <v>2666</v>
      </c>
      <c r="D1779" s="38" t="s">
        <v>44</v>
      </c>
      <c r="E1779" s="38" t="s">
        <v>2009</v>
      </c>
    </row>
    <row r="1780">
      <c r="A1780" s="33" t="s">
        <v>6145</v>
      </c>
      <c r="B1780" s="126" t="s">
        <v>2666</v>
      </c>
      <c r="C1780" s="126" t="s">
        <v>2473</v>
      </c>
      <c r="D1780" s="38" t="s">
        <v>44</v>
      </c>
      <c r="E1780" s="38" t="s">
        <v>2009</v>
      </c>
    </row>
    <row r="1781">
      <c r="A1781" s="33" t="s">
        <v>6144</v>
      </c>
      <c r="B1781" s="126" t="s">
        <v>2619</v>
      </c>
      <c r="C1781" s="126" t="s">
        <v>2633</v>
      </c>
      <c r="D1781" s="38" t="s">
        <v>5909</v>
      </c>
      <c r="E1781" s="38" t="s">
        <v>2009</v>
      </c>
    </row>
    <row r="1782">
      <c r="A1782" s="33" t="s">
        <v>6144</v>
      </c>
      <c r="B1782" s="126" t="s">
        <v>2483</v>
      </c>
      <c r="C1782" s="126" t="s">
        <v>2551</v>
      </c>
      <c r="D1782" s="38" t="s">
        <v>5909</v>
      </c>
      <c r="E1782" s="38" t="s">
        <v>2009</v>
      </c>
    </row>
    <row r="1783">
      <c r="A1783" s="33" t="s">
        <v>6144</v>
      </c>
      <c r="B1783" s="126" t="s">
        <v>2551</v>
      </c>
      <c r="C1783" s="126" t="s">
        <v>2646</v>
      </c>
      <c r="D1783" s="38" t="s">
        <v>5911</v>
      </c>
      <c r="E1783" s="38" t="s">
        <v>2009</v>
      </c>
    </row>
    <row r="1784">
      <c r="A1784" s="33" t="s">
        <v>6144</v>
      </c>
      <c r="B1784" s="126" t="s">
        <v>2551</v>
      </c>
      <c r="C1784" s="126" t="s">
        <v>2680</v>
      </c>
      <c r="D1784" s="38" t="s">
        <v>5911</v>
      </c>
      <c r="E1784" s="38" t="s">
        <v>2009</v>
      </c>
    </row>
    <row r="1785">
      <c r="A1785" s="33" t="s">
        <v>6145</v>
      </c>
      <c r="B1785" s="126" t="s">
        <v>2463</v>
      </c>
      <c r="C1785" s="126" t="s">
        <v>2666</v>
      </c>
      <c r="D1785" s="38" t="s">
        <v>5911</v>
      </c>
      <c r="E1785" s="38" t="s">
        <v>2009</v>
      </c>
    </row>
    <row r="1786">
      <c r="A1786" s="33" t="s">
        <v>6144</v>
      </c>
      <c r="B1786" s="126" t="s">
        <v>2551</v>
      </c>
      <c r="C1786" s="126" t="s">
        <v>2680</v>
      </c>
      <c r="D1786" s="38" t="s">
        <v>5923</v>
      </c>
      <c r="E1786" s="38" t="s">
        <v>2009</v>
      </c>
    </row>
    <row r="1787">
      <c r="A1787" s="33" t="s">
        <v>6145</v>
      </c>
      <c r="B1787" s="126" t="s">
        <v>2551</v>
      </c>
      <c r="C1787" s="126" t="s">
        <v>2680</v>
      </c>
      <c r="D1787" s="38" t="s">
        <v>5923</v>
      </c>
      <c r="E1787" s="38" t="s">
        <v>2009</v>
      </c>
    </row>
    <row r="1788">
      <c r="A1788" s="33" t="s">
        <v>6145</v>
      </c>
      <c r="B1788" s="126" t="s">
        <v>2646</v>
      </c>
      <c r="C1788" s="126" t="s">
        <v>2463</v>
      </c>
      <c r="D1788" s="38" t="s">
        <v>5923</v>
      </c>
      <c r="E1788" s="38" t="s">
        <v>2009</v>
      </c>
    </row>
    <row r="1789">
      <c r="A1789" s="33" t="s">
        <v>6145</v>
      </c>
      <c r="B1789" s="126" t="s">
        <v>2463</v>
      </c>
      <c r="C1789" s="126" t="s">
        <v>2666</v>
      </c>
      <c r="D1789" s="38" t="s">
        <v>5923</v>
      </c>
      <c r="E1789" s="38" t="s">
        <v>2009</v>
      </c>
    </row>
    <row r="1790">
      <c r="A1790" s="33" t="s">
        <v>6145</v>
      </c>
      <c r="B1790" s="126" t="s">
        <v>2666</v>
      </c>
      <c r="C1790" s="126" t="s">
        <v>2473</v>
      </c>
      <c r="D1790" s="38" t="s">
        <v>5923</v>
      </c>
      <c r="E1790" s="38" t="s">
        <v>2009</v>
      </c>
    </row>
    <row r="1791">
      <c r="A1791" s="33" t="s">
        <v>5929</v>
      </c>
      <c r="B1791" s="126" t="s">
        <v>2466</v>
      </c>
      <c r="C1791" s="126" t="s">
        <v>2690</v>
      </c>
      <c r="D1791" s="38" t="s">
        <v>5927</v>
      </c>
      <c r="E1791" s="38" t="s">
        <v>2009</v>
      </c>
    </row>
    <row r="1792">
      <c r="A1792" s="33" t="s">
        <v>5971</v>
      </c>
      <c r="B1792" s="126" t="s">
        <v>2469</v>
      </c>
      <c r="C1792" s="126" t="s">
        <v>2690</v>
      </c>
      <c r="D1792" s="38" t="s">
        <v>5927</v>
      </c>
      <c r="E1792" s="38" t="s">
        <v>2009</v>
      </c>
    </row>
    <row r="1793">
      <c r="A1793" s="33" t="s">
        <v>6091</v>
      </c>
      <c r="B1793" s="126" t="s">
        <v>2466</v>
      </c>
      <c r="C1793" s="126" t="s">
        <v>2600</v>
      </c>
      <c r="D1793" s="38" t="s">
        <v>5927</v>
      </c>
      <c r="E1793" s="38" t="s">
        <v>2009</v>
      </c>
    </row>
    <row r="1794">
      <c r="A1794" s="33" t="s">
        <v>5929</v>
      </c>
      <c r="B1794" s="126" t="s">
        <v>2600</v>
      </c>
      <c r="C1794" s="126" t="s">
        <v>2690</v>
      </c>
      <c r="D1794" s="38" t="s">
        <v>5927</v>
      </c>
      <c r="E1794" s="38" t="s">
        <v>2009</v>
      </c>
    </row>
    <row r="1795">
      <c r="A1795" s="33" t="s">
        <v>5928</v>
      </c>
      <c r="B1795" s="126" t="s">
        <v>2466</v>
      </c>
      <c r="C1795" s="126" t="s">
        <v>2517</v>
      </c>
      <c r="D1795" s="38" t="s">
        <v>5927</v>
      </c>
      <c r="E1795" s="38" t="s">
        <v>2009</v>
      </c>
    </row>
    <row r="1796">
      <c r="A1796" s="33" t="s">
        <v>6121</v>
      </c>
      <c r="B1796" s="126" t="s">
        <v>2469</v>
      </c>
      <c r="C1796" s="126" t="s">
        <v>2517</v>
      </c>
      <c r="D1796" s="38" t="s">
        <v>5927</v>
      </c>
      <c r="E1796" s="38" t="s">
        <v>2009</v>
      </c>
    </row>
    <row r="1797">
      <c r="A1797" s="33" t="s">
        <v>6122</v>
      </c>
      <c r="B1797" s="126" t="s">
        <v>2466</v>
      </c>
      <c r="C1797" s="126" t="s">
        <v>2690</v>
      </c>
      <c r="D1797" s="38" t="s">
        <v>5927</v>
      </c>
      <c r="E1797" s="38" t="s">
        <v>2009</v>
      </c>
    </row>
    <row r="1798">
      <c r="A1798" s="33" t="s">
        <v>6121</v>
      </c>
      <c r="B1798" s="126" t="s">
        <v>2646</v>
      </c>
      <c r="C1798" s="126" t="s">
        <v>2680</v>
      </c>
      <c r="D1798" s="38" t="s">
        <v>5927</v>
      </c>
      <c r="E1798" s="38" t="s">
        <v>2009</v>
      </c>
    </row>
    <row r="1799">
      <c r="A1799" s="33" t="s">
        <v>5929</v>
      </c>
      <c r="B1799" s="126" t="s">
        <v>2466</v>
      </c>
      <c r="C1799" s="126" t="s">
        <v>2690</v>
      </c>
      <c r="D1799" s="38" t="s">
        <v>5931</v>
      </c>
      <c r="E1799" s="38" t="s">
        <v>2009</v>
      </c>
    </row>
    <row r="1800">
      <c r="A1800" s="33" t="s">
        <v>5971</v>
      </c>
      <c r="B1800" s="126" t="s">
        <v>2469</v>
      </c>
      <c r="C1800" s="126" t="s">
        <v>2690</v>
      </c>
      <c r="D1800" s="38" t="s">
        <v>5931</v>
      </c>
      <c r="E1800" s="38" t="s">
        <v>2009</v>
      </c>
    </row>
    <row r="1801">
      <c r="A1801" s="33" t="s">
        <v>6091</v>
      </c>
      <c r="B1801" s="126" t="s">
        <v>2466</v>
      </c>
      <c r="C1801" s="126" t="s">
        <v>2600</v>
      </c>
      <c r="D1801" s="38" t="s">
        <v>5931</v>
      </c>
      <c r="E1801" s="38" t="s">
        <v>2009</v>
      </c>
    </row>
    <row r="1802">
      <c r="A1802" s="33" t="s">
        <v>5929</v>
      </c>
      <c r="B1802" s="126" t="s">
        <v>2600</v>
      </c>
      <c r="C1802" s="126" t="s">
        <v>2690</v>
      </c>
      <c r="D1802" s="38" t="s">
        <v>5931</v>
      </c>
      <c r="E1802" s="38" t="s">
        <v>2009</v>
      </c>
    </row>
    <row r="1803">
      <c r="A1803" s="33" t="s">
        <v>5928</v>
      </c>
      <c r="B1803" s="126" t="s">
        <v>2466</v>
      </c>
      <c r="C1803" s="126" t="s">
        <v>2517</v>
      </c>
      <c r="D1803" s="38" t="s">
        <v>5931</v>
      </c>
      <c r="E1803" s="38" t="s">
        <v>2009</v>
      </c>
    </row>
    <row r="1804">
      <c r="A1804" s="33" t="s">
        <v>6121</v>
      </c>
      <c r="B1804" s="126" t="s">
        <v>2469</v>
      </c>
      <c r="C1804" s="126" t="s">
        <v>2517</v>
      </c>
      <c r="D1804" s="38" t="s">
        <v>5931</v>
      </c>
      <c r="E1804" s="38" t="s">
        <v>2009</v>
      </c>
    </row>
    <row r="1805">
      <c r="A1805" s="33" t="s">
        <v>6123</v>
      </c>
      <c r="B1805" s="126" t="s">
        <v>2466</v>
      </c>
      <c r="C1805" s="126" t="s">
        <v>2690</v>
      </c>
      <c r="D1805" s="38" t="s">
        <v>5931</v>
      </c>
      <c r="E1805" s="38" t="s">
        <v>2009</v>
      </c>
    </row>
    <row r="1806">
      <c r="A1806" s="33" t="s">
        <v>6121</v>
      </c>
      <c r="B1806" s="126" t="s">
        <v>2646</v>
      </c>
      <c r="C1806" s="126" t="s">
        <v>2680</v>
      </c>
      <c r="D1806" s="38" t="s">
        <v>5931</v>
      </c>
      <c r="E1806" s="38" t="s">
        <v>2009</v>
      </c>
    </row>
    <row r="1807">
      <c r="A1807" s="33" t="s">
        <v>5961</v>
      </c>
      <c r="B1807" s="126" t="s">
        <v>2486</v>
      </c>
      <c r="C1807" s="126" t="s">
        <v>2517</v>
      </c>
      <c r="D1807" s="38" t="s">
        <v>5936</v>
      </c>
      <c r="E1807" s="38" t="s">
        <v>2009</v>
      </c>
    </row>
    <row r="1808">
      <c r="A1808" s="33" t="s">
        <v>5976</v>
      </c>
      <c r="B1808" s="126" t="s">
        <v>2600</v>
      </c>
      <c r="C1808" s="126" t="s">
        <v>2646</v>
      </c>
      <c r="D1808" s="38" t="s">
        <v>5936</v>
      </c>
      <c r="E1808" s="38" t="s">
        <v>2009</v>
      </c>
    </row>
    <row r="1809">
      <c r="A1809" s="33" t="s">
        <v>6143</v>
      </c>
      <c r="B1809" s="126" t="s">
        <v>2492</v>
      </c>
      <c r="C1809" s="126" t="s">
        <v>2600</v>
      </c>
      <c r="D1809" s="38" t="s">
        <v>5936</v>
      </c>
      <c r="E1809" s="38" t="s">
        <v>2009</v>
      </c>
    </row>
    <row r="1810">
      <c r="A1810" s="33" t="s">
        <v>6101</v>
      </c>
      <c r="B1810" s="126" t="s">
        <v>2492</v>
      </c>
      <c r="C1810" s="126" t="s">
        <v>2600</v>
      </c>
      <c r="D1810" s="38" t="s">
        <v>5936</v>
      </c>
      <c r="E1810" s="38" t="s">
        <v>2009</v>
      </c>
    </row>
    <row r="1811">
      <c r="A1811" s="33" t="s">
        <v>6102</v>
      </c>
      <c r="B1811" s="126" t="s">
        <v>2492</v>
      </c>
      <c r="C1811" s="126" t="s">
        <v>2600</v>
      </c>
      <c r="D1811" s="38" t="s">
        <v>5936</v>
      </c>
      <c r="E1811" s="38" t="s">
        <v>2009</v>
      </c>
    </row>
    <row r="1812">
      <c r="A1812" s="33" t="s">
        <v>6000</v>
      </c>
      <c r="B1812" s="126" t="s">
        <v>2492</v>
      </c>
      <c r="C1812" s="126" t="s">
        <v>2600</v>
      </c>
      <c r="D1812" s="38" t="s">
        <v>5936</v>
      </c>
      <c r="E1812" s="38" t="s">
        <v>2009</v>
      </c>
    </row>
    <row r="1813">
      <c r="A1813" s="33" t="s">
        <v>6002</v>
      </c>
      <c r="B1813" s="126" t="s">
        <v>2600</v>
      </c>
      <c r="C1813" s="126" t="s">
        <v>2517</v>
      </c>
      <c r="D1813" s="38" t="s">
        <v>5936</v>
      </c>
      <c r="E1813" s="38" t="s">
        <v>2009</v>
      </c>
    </row>
    <row r="1814">
      <c r="A1814" s="33" t="s">
        <v>6004</v>
      </c>
      <c r="B1814" s="126" t="s">
        <v>2486</v>
      </c>
      <c r="C1814" s="126" t="s">
        <v>2690</v>
      </c>
      <c r="D1814" s="38" t="s">
        <v>5936</v>
      </c>
      <c r="E1814" s="38" t="s">
        <v>2009</v>
      </c>
    </row>
    <row r="1815">
      <c r="A1815" s="33" t="s">
        <v>6004</v>
      </c>
      <c r="B1815" s="126" t="s">
        <v>2551</v>
      </c>
      <c r="C1815" s="126" t="s">
        <v>2466</v>
      </c>
      <c r="D1815" s="38" t="s">
        <v>5936</v>
      </c>
      <c r="E1815" s="38" t="s">
        <v>2009</v>
      </c>
    </row>
    <row r="1816">
      <c r="A1816" s="33" t="s">
        <v>6125</v>
      </c>
      <c r="B1816" s="126" t="s">
        <v>2553</v>
      </c>
      <c r="C1816" s="33"/>
      <c r="D1816" s="38" t="s">
        <v>5936</v>
      </c>
      <c r="E1816" s="38" t="s">
        <v>2009</v>
      </c>
    </row>
    <row r="1817">
      <c r="A1817" s="33" t="s">
        <v>6002</v>
      </c>
      <c r="B1817" s="126" t="s">
        <v>2683</v>
      </c>
      <c r="C1817" s="33"/>
      <c r="D1817" s="38" t="s">
        <v>5936</v>
      </c>
      <c r="E1817" s="38" t="s">
        <v>2009</v>
      </c>
    </row>
    <row r="1818">
      <c r="A1818" s="33" t="s">
        <v>6126</v>
      </c>
      <c r="B1818" s="126" t="s">
        <v>2680</v>
      </c>
      <c r="C1818" s="33"/>
      <c r="D1818" s="38" t="s">
        <v>5936</v>
      </c>
      <c r="E1818" s="38" t="s">
        <v>2009</v>
      </c>
    </row>
    <row r="1819">
      <c r="A1819" s="33" t="s">
        <v>5961</v>
      </c>
      <c r="B1819" s="126" t="s">
        <v>2486</v>
      </c>
      <c r="C1819" s="126" t="s">
        <v>2517</v>
      </c>
      <c r="D1819" s="38" t="s">
        <v>5943</v>
      </c>
      <c r="E1819" s="38" t="s">
        <v>2009</v>
      </c>
    </row>
    <row r="1820">
      <c r="A1820" s="33" t="s">
        <v>6004</v>
      </c>
      <c r="B1820" s="126" t="s">
        <v>2600</v>
      </c>
      <c r="C1820" s="126" t="s">
        <v>2646</v>
      </c>
      <c r="D1820" s="38" t="s">
        <v>5943</v>
      </c>
      <c r="E1820" s="38" t="s">
        <v>2009</v>
      </c>
    </row>
    <row r="1821">
      <c r="A1821" s="33" t="s">
        <v>6143</v>
      </c>
      <c r="B1821" s="126" t="s">
        <v>2492</v>
      </c>
      <c r="C1821" s="126" t="s">
        <v>2600</v>
      </c>
      <c r="D1821" s="38" t="s">
        <v>5943</v>
      </c>
      <c r="E1821" s="38" t="s">
        <v>2009</v>
      </c>
    </row>
    <row r="1822">
      <c r="A1822" s="33" t="s">
        <v>6101</v>
      </c>
      <c r="B1822" s="126" t="s">
        <v>2492</v>
      </c>
      <c r="C1822" s="126" t="s">
        <v>2600</v>
      </c>
      <c r="D1822" s="38" t="s">
        <v>5943</v>
      </c>
      <c r="E1822" s="38" t="s">
        <v>2009</v>
      </c>
    </row>
    <row r="1823">
      <c r="A1823" s="33" t="s">
        <v>6102</v>
      </c>
      <c r="B1823" s="126" t="s">
        <v>2492</v>
      </c>
      <c r="C1823" s="126" t="s">
        <v>2600</v>
      </c>
      <c r="D1823" s="38" t="s">
        <v>5943</v>
      </c>
      <c r="E1823" s="38" t="s">
        <v>2009</v>
      </c>
    </row>
    <row r="1824">
      <c r="A1824" s="33" t="s">
        <v>6000</v>
      </c>
      <c r="B1824" s="126" t="s">
        <v>2492</v>
      </c>
      <c r="C1824" s="126" t="s">
        <v>2600</v>
      </c>
      <c r="D1824" s="38" t="s">
        <v>5943</v>
      </c>
      <c r="E1824" s="38" t="s">
        <v>2009</v>
      </c>
    </row>
    <row r="1825">
      <c r="A1825" s="33" t="s">
        <v>6127</v>
      </c>
      <c r="B1825" s="126" t="s">
        <v>2600</v>
      </c>
      <c r="C1825" s="126" t="s">
        <v>2517</v>
      </c>
      <c r="D1825" s="38" t="s">
        <v>5943</v>
      </c>
      <c r="E1825" s="38" t="s">
        <v>2009</v>
      </c>
    </row>
    <row r="1826">
      <c r="A1826" s="33" t="s">
        <v>6126</v>
      </c>
      <c r="B1826" s="126" t="s">
        <v>2486</v>
      </c>
      <c r="C1826" s="126" t="s">
        <v>2690</v>
      </c>
      <c r="D1826" s="38" t="s">
        <v>5943</v>
      </c>
      <c r="E1826" s="38" t="s">
        <v>2009</v>
      </c>
    </row>
    <row r="1827">
      <c r="A1827" s="33" t="s">
        <v>6004</v>
      </c>
      <c r="B1827" s="126" t="s">
        <v>2551</v>
      </c>
      <c r="C1827" s="126" t="s">
        <v>2466</v>
      </c>
      <c r="D1827" s="38" t="s">
        <v>5943</v>
      </c>
      <c r="E1827" s="38" t="s">
        <v>2009</v>
      </c>
    </row>
    <row r="1828">
      <c r="A1828" s="33" t="s">
        <v>6125</v>
      </c>
      <c r="B1828" s="126" t="s">
        <v>2553</v>
      </c>
      <c r="C1828" s="33"/>
      <c r="D1828" s="38" t="s">
        <v>5943</v>
      </c>
      <c r="E1828" s="38" t="s">
        <v>2009</v>
      </c>
    </row>
    <row r="1829">
      <c r="A1829" s="33" t="s">
        <v>6128</v>
      </c>
      <c r="B1829" s="126" t="s">
        <v>2690</v>
      </c>
      <c r="C1829" s="33"/>
      <c r="D1829" s="38" t="s">
        <v>5943</v>
      </c>
      <c r="E1829" s="38" t="s">
        <v>2009</v>
      </c>
    </row>
    <row r="1830">
      <c r="A1830" s="33" t="s">
        <v>6126</v>
      </c>
      <c r="B1830" s="126" t="s">
        <v>2680</v>
      </c>
      <c r="C1830" s="33"/>
      <c r="D1830" s="38" t="s">
        <v>5943</v>
      </c>
      <c r="E1830" s="38" t="s">
        <v>2009</v>
      </c>
    </row>
    <row r="1831">
      <c r="A1831" s="33" t="s">
        <v>6001</v>
      </c>
      <c r="B1831" s="126" t="s">
        <v>2469</v>
      </c>
      <c r="C1831" s="126" t="s">
        <v>2494</v>
      </c>
      <c r="D1831" s="38" t="s">
        <v>5944</v>
      </c>
      <c r="E1831" s="38" t="s">
        <v>2009</v>
      </c>
    </row>
    <row r="1832">
      <c r="A1832" s="33" t="s">
        <v>5946</v>
      </c>
      <c r="B1832" s="126" t="s">
        <v>2529</v>
      </c>
      <c r="C1832" s="126" t="s">
        <v>2600</v>
      </c>
      <c r="D1832" s="38" t="s">
        <v>5944</v>
      </c>
      <c r="E1832" s="38" t="s">
        <v>2009</v>
      </c>
    </row>
    <row r="1833">
      <c r="A1833" s="33" t="s">
        <v>6143</v>
      </c>
      <c r="B1833" s="126" t="s">
        <v>2584</v>
      </c>
      <c r="C1833" s="126" t="s">
        <v>2600</v>
      </c>
      <c r="D1833" s="38" t="s">
        <v>5944</v>
      </c>
      <c r="E1833" s="38" t="s">
        <v>2009</v>
      </c>
    </row>
    <row r="1834">
      <c r="A1834" s="33" t="s">
        <v>6101</v>
      </c>
      <c r="B1834" s="126" t="s">
        <v>2584</v>
      </c>
      <c r="C1834" s="126" t="s">
        <v>2600</v>
      </c>
      <c r="D1834" s="38" t="s">
        <v>5944</v>
      </c>
      <c r="E1834" s="38" t="s">
        <v>2009</v>
      </c>
    </row>
    <row r="1835">
      <c r="A1835" s="33" t="s">
        <v>6102</v>
      </c>
      <c r="B1835" s="126" t="s">
        <v>2584</v>
      </c>
      <c r="C1835" s="126" t="s">
        <v>2600</v>
      </c>
      <c r="D1835" s="38" t="s">
        <v>5944</v>
      </c>
      <c r="E1835" s="38" t="s">
        <v>2009</v>
      </c>
    </row>
    <row r="1836">
      <c r="A1836" s="33" t="s">
        <v>6000</v>
      </c>
      <c r="B1836" s="126" t="s">
        <v>2584</v>
      </c>
      <c r="C1836" s="126" t="s">
        <v>2600</v>
      </c>
      <c r="D1836" s="38" t="s">
        <v>5944</v>
      </c>
      <c r="E1836" s="38" t="s">
        <v>2009</v>
      </c>
    </row>
    <row r="1837">
      <c r="A1837" s="33" t="s">
        <v>6009</v>
      </c>
      <c r="B1837" s="126" t="s">
        <v>2529</v>
      </c>
      <c r="C1837" s="126" t="s">
        <v>2517</v>
      </c>
      <c r="D1837" s="38" t="s">
        <v>5944</v>
      </c>
      <c r="E1837" s="38" t="s">
        <v>2009</v>
      </c>
    </row>
    <row r="1838">
      <c r="A1838" s="33" t="s">
        <v>6127</v>
      </c>
      <c r="B1838" s="126" t="s">
        <v>2469</v>
      </c>
      <c r="C1838" s="126" t="s">
        <v>2690</v>
      </c>
      <c r="D1838" s="38" t="s">
        <v>5944</v>
      </c>
      <c r="E1838" s="38" t="s">
        <v>2009</v>
      </c>
    </row>
    <row r="1839">
      <c r="A1839" s="33" t="s">
        <v>6126</v>
      </c>
      <c r="B1839" s="126" t="s">
        <v>2531</v>
      </c>
      <c r="C1839" s="126" t="s">
        <v>2466</v>
      </c>
      <c r="D1839" s="38" t="s">
        <v>5944</v>
      </c>
      <c r="E1839" s="38" t="s">
        <v>2009</v>
      </c>
    </row>
    <row r="1840">
      <c r="A1840" s="33" t="s">
        <v>6125</v>
      </c>
      <c r="B1840" s="126" t="s">
        <v>2486</v>
      </c>
      <c r="C1840" s="126" t="s">
        <v>2553</v>
      </c>
      <c r="D1840" s="38" t="s">
        <v>5944</v>
      </c>
      <c r="E1840" s="38" t="s">
        <v>2009</v>
      </c>
    </row>
    <row r="1841">
      <c r="A1841" s="33" t="s">
        <v>6009</v>
      </c>
      <c r="B1841" s="126" t="s">
        <v>2553</v>
      </c>
      <c r="C1841" s="33"/>
      <c r="D1841" s="38" t="s">
        <v>5944</v>
      </c>
      <c r="E1841" s="38" t="s">
        <v>2009</v>
      </c>
    </row>
    <row r="1842">
      <c r="A1842" s="33" t="s">
        <v>6126</v>
      </c>
      <c r="B1842" s="126" t="s">
        <v>2680</v>
      </c>
      <c r="C1842" s="33"/>
      <c r="D1842" s="38" t="s">
        <v>5944</v>
      </c>
      <c r="E1842" s="38" t="s">
        <v>2009</v>
      </c>
    </row>
    <row r="1843">
      <c r="A1843" s="33" t="s">
        <v>6095</v>
      </c>
      <c r="B1843" s="126" t="s">
        <v>2466</v>
      </c>
      <c r="C1843" s="126" t="s">
        <v>2529</v>
      </c>
      <c r="D1843" s="38" t="s">
        <v>5936</v>
      </c>
      <c r="E1843" s="38" t="s">
        <v>2012</v>
      </c>
    </row>
    <row r="1844">
      <c r="A1844" s="33" t="s">
        <v>5977</v>
      </c>
      <c r="B1844" s="126" t="s">
        <v>2529</v>
      </c>
      <c r="C1844" s="126" t="s">
        <v>2600</v>
      </c>
      <c r="D1844" s="38" t="s">
        <v>5936</v>
      </c>
      <c r="E1844" s="38" t="s">
        <v>2012</v>
      </c>
    </row>
    <row r="1845">
      <c r="A1845" s="33" t="s">
        <v>6130</v>
      </c>
      <c r="B1845" s="126" t="s">
        <v>2584</v>
      </c>
      <c r="C1845" s="126" t="s">
        <v>2600</v>
      </c>
      <c r="D1845" s="38" t="s">
        <v>5936</v>
      </c>
      <c r="E1845" s="38" t="s">
        <v>2012</v>
      </c>
    </row>
    <row r="1846">
      <c r="A1846" s="33" t="s">
        <v>6131</v>
      </c>
      <c r="B1846" s="126" t="s">
        <v>2584</v>
      </c>
      <c r="C1846" s="126" t="s">
        <v>2529</v>
      </c>
      <c r="D1846" s="38" t="s">
        <v>5936</v>
      </c>
      <c r="E1846" s="38" t="s">
        <v>2012</v>
      </c>
    </row>
    <row r="1847">
      <c r="A1847" s="33" t="s">
        <v>6132</v>
      </c>
      <c r="B1847" s="126" t="s">
        <v>2584</v>
      </c>
      <c r="C1847" s="126" t="s">
        <v>2600</v>
      </c>
      <c r="D1847" s="38" t="s">
        <v>5936</v>
      </c>
      <c r="E1847" s="38" t="s">
        <v>2012</v>
      </c>
    </row>
    <row r="1848">
      <c r="A1848" s="33" t="s">
        <v>6133</v>
      </c>
      <c r="B1848" s="126" t="s">
        <v>2584</v>
      </c>
      <c r="C1848" s="126" t="s">
        <v>2600</v>
      </c>
      <c r="D1848" s="38" t="s">
        <v>5936</v>
      </c>
      <c r="E1848" s="38" t="s">
        <v>2012</v>
      </c>
    </row>
    <row r="1849">
      <c r="A1849" s="33" t="s">
        <v>6134</v>
      </c>
      <c r="B1849" s="126" t="s">
        <v>2529</v>
      </c>
      <c r="C1849" s="126" t="s">
        <v>2517</v>
      </c>
      <c r="D1849" s="38" t="s">
        <v>5936</v>
      </c>
      <c r="E1849" s="38" t="s">
        <v>2012</v>
      </c>
    </row>
    <row r="1850">
      <c r="A1850" s="33" t="s">
        <v>6135</v>
      </c>
      <c r="B1850" s="126" t="s">
        <v>2466</v>
      </c>
      <c r="C1850" s="126" t="s">
        <v>2690</v>
      </c>
      <c r="D1850" s="38" t="s">
        <v>5936</v>
      </c>
      <c r="E1850" s="38" t="s">
        <v>2012</v>
      </c>
    </row>
    <row r="1851">
      <c r="A1851" s="33" t="s">
        <v>6085</v>
      </c>
      <c r="B1851" s="126" t="s">
        <v>2551</v>
      </c>
      <c r="C1851" s="126" t="s">
        <v>2469</v>
      </c>
      <c r="D1851" s="38" t="s">
        <v>5936</v>
      </c>
      <c r="E1851" s="38" t="s">
        <v>2012</v>
      </c>
    </row>
    <row r="1852">
      <c r="A1852" s="33" t="s">
        <v>6136</v>
      </c>
      <c r="B1852" s="126" t="s">
        <v>2529</v>
      </c>
      <c r="C1852" s="126" t="s">
        <v>2486</v>
      </c>
      <c r="D1852" s="38" t="s">
        <v>5936</v>
      </c>
      <c r="E1852" s="38" t="s">
        <v>2012</v>
      </c>
    </row>
    <row r="1853">
      <c r="A1853" s="33" t="s">
        <v>6137</v>
      </c>
      <c r="B1853" s="126" t="s">
        <v>2469</v>
      </c>
      <c r="C1853" s="126" t="s">
        <v>2680</v>
      </c>
      <c r="D1853" s="38" t="s">
        <v>5936</v>
      </c>
      <c r="E1853" s="38" t="s">
        <v>2012</v>
      </c>
    </row>
    <row r="1854">
      <c r="A1854" s="33" t="s">
        <v>6138</v>
      </c>
      <c r="B1854" s="126" t="s">
        <v>2469</v>
      </c>
      <c r="C1854" s="126" t="s">
        <v>2680</v>
      </c>
      <c r="D1854" s="38" t="s">
        <v>5936</v>
      </c>
      <c r="E1854" s="38" t="s">
        <v>2012</v>
      </c>
    </row>
    <row r="1855">
      <c r="A1855" s="33" t="s">
        <v>6095</v>
      </c>
      <c r="B1855" s="126" t="s">
        <v>2469</v>
      </c>
      <c r="C1855" s="126" t="s">
        <v>2517</v>
      </c>
      <c r="D1855" s="38" t="s">
        <v>5943</v>
      </c>
      <c r="E1855" s="38" t="s">
        <v>2012</v>
      </c>
    </row>
    <row r="1856">
      <c r="A1856" s="33" t="s">
        <v>6139</v>
      </c>
      <c r="B1856" s="126" t="s">
        <v>2529</v>
      </c>
      <c r="C1856" s="126" t="s">
        <v>2646</v>
      </c>
      <c r="D1856" s="38" t="s">
        <v>5943</v>
      </c>
      <c r="E1856" s="38" t="s">
        <v>2012</v>
      </c>
    </row>
    <row r="1857">
      <c r="A1857" s="33" t="s">
        <v>6130</v>
      </c>
      <c r="B1857" s="126" t="s">
        <v>2584</v>
      </c>
      <c r="C1857" s="126" t="s">
        <v>2600</v>
      </c>
      <c r="D1857" s="38" t="s">
        <v>5943</v>
      </c>
      <c r="E1857" s="38" t="s">
        <v>2012</v>
      </c>
    </row>
    <row r="1858">
      <c r="A1858" s="33" t="s">
        <v>6131</v>
      </c>
      <c r="B1858" s="126" t="s">
        <v>2584</v>
      </c>
      <c r="C1858" s="126" t="s">
        <v>2600</v>
      </c>
      <c r="D1858" s="38" t="s">
        <v>5943</v>
      </c>
      <c r="E1858" s="38" t="s">
        <v>2012</v>
      </c>
    </row>
    <row r="1859">
      <c r="A1859" s="33" t="s">
        <v>6132</v>
      </c>
      <c r="B1859" s="126" t="s">
        <v>2584</v>
      </c>
      <c r="C1859" s="126" t="s">
        <v>2600</v>
      </c>
      <c r="D1859" s="38" t="s">
        <v>5943</v>
      </c>
      <c r="E1859" s="38" t="s">
        <v>2012</v>
      </c>
    </row>
    <row r="1860">
      <c r="A1860" s="33" t="s">
        <v>6133</v>
      </c>
      <c r="B1860" s="126" t="s">
        <v>2584</v>
      </c>
      <c r="C1860" s="126" t="s">
        <v>2600</v>
      </c>
      <c r="D1860" s="38" t="s">
        <v>5943</v>
      </c>
      <c r="E1860" s="38" t="s">
        <v>2012</v>
      </c>
    </row>
    <row r="1861">
      <c r="A1861" s="33" t="s">
        <v>6135</v>
      </c>
      <c r="B1861" s="126" t="s">
        <v>2466</v>
      </c>
      <c r="C1861" s="126" t="s">
        <v>2690</v>
      </c>
      <c r="D1861" s="38" t="s">
        <v>5943</v>
      </c>
      <c r="E1861" s="38" t="s">
        <v>2012</v>
      </c>
    </row>
    <row r="1862">
      <c r="A1862" s="33" t="s">
        <v>6140</v>
      </c>
      <c r="B1862" s="126" t="s">
        <v>2469</v>
      </c>
      <c r="C1862" s="126" t="s">
        <v>2690</v>
      </c>
      <c r="D1862" s="38" t="s">
        <v>5943</v>
      </c>
      <c r="E1862" s="38" t="s">
        <v>2012</v>
      </c>
    </row>
    <row r="1863">
      <c r="A1863" s="33" t="s">
        <v>6134</v>
      </c>
      <c r="B1863" s="126" t="s">
        <v>2551</v>
      </c>
      <c r="C1863" s="126" t="s">
        <v>2466</v>
      </c>
      <c r="D1863" s="38" t="s">
        <v>5943</v>
      </c>
      <c r="E1863" s="38" t="s">
        <v>2012</v>
      </c>
    </row>
    <row r="1864">
      <c r="A1864" s="33" t="s">
        <v>6085</v>
      </c>
      <c r="B1864" s="126" t="s">
        <v>2551</v>
      </c>
      <c r="C1864" s="126" t="s">
        <v>2469</v>
      </c>
      <c r="D1864" s="38" t="s">
        <v>5943</v>
      </c>
      <c r="E1864" s="38" t="s">
        <v>2012</v>
      </c>
    </row>
    <row r="1865">
      <c r="A1865" s="33" t="s">
        <v>6137</v>
      </c>
      <c r="B1865" s="126" t="s">
        <v>2469</v>
      </c>
      <c r="C1865" s="126" t="s">
        <v>2680</v>
      </c>
      <c r="D1865" s="38" t="s">
        <v>5943</v>
      </c>
      <c r="E1865" s="38" t="s">
        <v>2012</v>
      </c>
    </row>
    <row r="1866">
      <c r="A1866" s="33" t="s">
        <v>6138</v>
      </c>
      <c r="B1866" s="126" t="s">
        <v>2469</v>
      </c>
      <c r="C1866" s="126" t="s">
        <v>2680</v>
      </c>
      <c r="D1866" s="38" t="s">
        <v>5943</v>
      </c>
      <c r="E1866" s="38" t="s">
        <v>2012</v>
      </c>
    </row>
    <row r="1867">
      <c r="A1867" s="33" t="s">
        <v>6014</v>
      </c>
      <c r="B1867" s="126" t="s">
        <v>2646</v>
      </c>
      <c r="C1867" s="126" t="s">
        <v>2690</v>
      </c>
      <c r="D1867" s="38" t="s">
        <v>5944</v>
      </c>
      <c r="E1867" s="38" t="s">
        <v>2012</v>
      </c>
    </row>
    <row r="1868">
      <c r="A1868" s="33" t="s">
        <v>6139</v>
      </c>
      <c r="B1868" s="126" t="s">
        <v>2529</v>
      </c>
      <c r="C1868" s="126" t="s">
        <v>2553</v>
      </c>
      <c r="D1868" s="38" t="s">
        <v>5944</v>
      </c>
      <c r="E1868" s="38" t="s">
        <v>2012</v>
      </c>
    </row>
    <row r="1869">
      <c r="A1869" s="33" t="s">
        <v>6130</v>
      </c>
      <c r="B1869" s="126" t="s">
        <v>2492</v>
      </c>
      <c r="C1869" s="126" t="s">
        <v>2517</v>
      </c>
      <c r="D1869" s="38" t="s">
        <v>5944</v>
      </c>
      <c r="E1869" s="38" t="s">
        <v>2012</v>
      </c>
    </row>
    <row r="1870">
      <c r="A1870" s="33" t="s">
        <v>6131</v>
      </c>
      <c r="B1870" s="126" t="s">
        <v>2584</v>
      </c>
      <c r="C1870" s="126" t="s">
        <v>2517</v>
      </c>
      <c r="D1870" s="38" t="s">
        <v>5944</v>
      </c>
      <c r="E1870" s="38" t="s">
        <v>2012</v>
      </c>
    </row>
    <row r="1871">
      <c r="A1871" s="33" t="s">
        <v>6141</v>
      </c>
      <c r="B1871" s="126" t="s">
        <v>2584</v>
      </c>
      <c r="C1871" s="126" t="s">
        <v>2517</v>
      </c>
      <c r="D1871" s="38" t="s">
        <v>5944</v>
      </c>
      <c r="E1871" s="38" t="s">
        <v>2012</v>
      </c>
    </row>
    <row r="1872">
      <c r="A1872" s="33" t="s">
        <v>6133</v>
      </c>
      <c r="B1872" s="126" t="s">
        <v>2584</v>
      </c>
      <c r="C1872" s="126" t="s">
        <v>2517</v>
      </c>
      <c r="D1872" s="38" t="s">
        <v>5944</v>
      </c>
      <c r="E1872" s="38" t="s">
        <v>2012</v>
      </c>
    </row>
    <row r="1873">
      <c r="A1873" s="33" t="s">
        <v>6085</v>
      </c>
      <c r="B1873" s="126" t="s">
        <v>2551</v>
      </c>
      <c r="C1873" s="126" t="s">
        <v>2646</v>
      </c>
      <c r="D1873" s="38" t="s">
        <v>5944</v>
      </c>
      <c r="E1873" s="38" t="s">
        <v>2012</v>
      </c>
    </row>
    <row r="1874">
      <c r="A1874" s="33" t="s">
        <v>6140</v>
      </c>
      <c r="B1874" s="126" t="s">
        <v>2469</v>
      </c>
      <c r="C1874" s="126" t="s">
        <v>2690</v>
      </c>
      <c r="D1874" s="38" t="s">
        <v>5944</v>
      </c>
      <c r="E1874" s="38" t="s">
        <v>2012</v>
      </c>
    </row>
    <row r="1875">
      <c r="A1875" s="33" t="s">
        <v>6134</v>
      </c>
      <c r="B1875" s="126" t="s">
        <v>2466</v>
      </c>
      <c r="C1875" s="126" t="s">
        <v>2600</v>
      </c>
      <c r="D1875" s="38" t="s">
        <v>5944</v>
      </c>
      <c r="E1875" s="38" t="s">
        <v>2012</v>
      </c>
    </row>
    <row r="1876">
      <c r="A1876" s="33" t="s">
        <v>6014</v>
      </c>
      <c r="B1876" s="126" t="s">
        <v>2486</v>
      </c>
      <c r="C1876" s="126" t="s">
        <v>2553</v>
      </c>
      <c r="D1876" s="38" t="s">
        <v>5944</v>
      </c>
      <c r="E1876" s="38" t="s">
        <v>2012</v>
      </c>
    </row>
    <row r="1877">
      <c r="A1877" s="33" t="s">
        <v>6142</v>
      </c>
      <c r="B1877" s="126" t="s">
        <v>2455</v>
      </c>
      <c r="C1877" s="33"/>
      <c r="D1877" s="38" t="s">
        <v>5944</v>
      </c>
      <c r="E1877" s="38" t="s">
        <v>2012</v>
      </c>
    </row>
    <row r="1878">
      <c r="A1878" s="33" t="s">
        <v>6138</v>
      </c>
      <c r="B1878" s="126" t="s">
        <v>2455</v>
      </c>
      <c r="C1878" s="33"/>
      <c r="D1878" s="38" t="s">
        <v>5944</v>
      </c>
      <c r="E1878" s="38" t="s">
        <v>2012</v>
      </c>
    </row>
    <row r="1879">
      <c r="A1879" s="33" t="s">
        <v>6095</v>
      </c>
      <c r="B1879" s="126" t="s">
        <v>2466</v>
      </c>
      <c r="C1879" s="126" t="s">
        <v>2529</v>
      </c>
      <c r="D1879" s="38" t="s">
        <v>5936</v>
      </c>
      <c r="E1879" s="38" t="s">
        <v>2014</v>
      </c>
    </row>
    <row r="1880">
      <c r="A1880" s="33" t="s">
        <v>5977</v>
      </c>
      <c r="B1880" s="126" t="s">
        <v>2529</v>
      </c>
      <c r="C1880" s="126" t="s">
        <v>2600</v>
      </c>
      <c r="D1880" s="38" t="s">
        <v>5936</v>
      </c>
      <c r="E1880" s="38" t="s">
        <v>2014</v>
      </c>
    </row>
    <row r="1881">
      <c r="A1881" s="33" t="s">
        <v>6130</v>
      </c>
      <c r="B1881" s="126" t="s">
        <v>2584</v>
      </c>
      <c r="C1881" s="126" t="s">
        <v>2600</v>
      </c>
      <c r="D1881" s="38" t="s">
        <v>5936</v>
      </c>
      <c r="E1881" s="38" t="s">
        <v>2014</v>
      </c>
    </row>
    <row r="1882">
      <c r="A1882" s="33" t="s">
        <v>6131</v>
      </c>
      <c r="B1882" s="126" t="s">
        <v>2584</v>
      </c>
      <c r="C1882" s="126" t="s">
        <v>2529</v>
      </c>
      <c r="D1882" s="38" t="s">
        <v>5936</v>
      </c>
      <c r="E1882" s="38" t="s">
        <v>2014</v>
      </c>
    </row>
    <row r="1883">
      <c r="A1883" s="33" t="s">
        <v>6132</v>
      </c>
      <c r="B1883" s="126" t="s">
        <v>2584</v>
      </c>
      <c r="C1883" s="126" t="s">
        <v>2600</v>
      </c>
      <c r="D1883" s="38" t="s">
        <v>5936</v>
      </c>
      <c r="E1883" s="38" t="s">
        <v>2014</v>
      </c>
    </row>
    <row r="1884">
      <c r="A1884" s="33" t="s">
        <v>6133</v>
      </c>
      <c r="B1884" s="126" t="s">
        <v>2584</v>
      </c>
      <c r="C1884" s="126" t="s">
        <v>2600</v>
      </c>
      <c r="D1884" s="38" t="s">
        <v>5936</v>
      </c>
      <c r="E1884" s="38" t="s">
        <v>2014</v>
      </c>
    </row>
    <row r="1885">
      <c r="A1885" s="33" t="s">
        <v>6134</v>
      </c>
      <c r="B1885" s="126" t="s">
        <v>2529</v>
      </c>
      <c r="C1885" s="126" t="s">
        <v>2517</v>
      </c>
      <c r="D1885" s="38" t="s">
        <v>5936</v>
      </c>
      <c r="E1885" s="38" t="s">
        <v>2014</v>
      </c>
    </row>
    <row r="1886">
      <c r="A1886" s="33" t="s">
        <v>6135</v>
      </c>
      <c r="B1886" s="126" t="s">
        <v>2466</v>
      </c>
      <c r="C1886" s="126" t="s">
        <v>2690</v>
      </c>
      <c r="D1886" s="38" t="s">
        <v>5936</v>
      </c>
      <c r="E1886" s="38" t="s">
        <v>2014</v>
      </c>
    </row>
    <row r="1887">
      <c r="A1887" s="33" t="s">
        <v>6085</v>
      </c>
      <c r="B1887" s="126" t="s">
        <v>2551</v>
      </c>
      <c r="C1887" s="126" t="s">
        <v>2469</v>
      </c>
      <c r="D1887" s="38" t="s">
        <v>5936</v>
      </c>
      <c r="E1887" s="38" t="s">
        <v>2014</v>
      </c>
    </row>
    <row r="1888">
      <c r="A1888" s="33" t="s">
        <v>6136</v>
      </c>
      <c r="B1888" s="126" t="s">
        <v>2529</v>
      </c>
      <c r="C1888" s="126" t="s">
        <v>2486</v>
      </c>
      <c r="D1888" s="38" t="s">
        <v>5936</v>
      </c>
      <c r="E1888" s="38" t="s">
        <v>2014</v>
      </c>
    </row>
    <row r="1889">
      <c r="A1889" s="33" t="s">
        <v>6137</v>
      </c>
      <c r="B1889" s="126" t="s">
        <v>2469</v>
      </c>
      <c r="C1889" s="126" t="s">
        <v>2680</v>
      </c>
      <c r="D1889" s="38" t="s">
        <v>5936</v>
      </c>
      <c r="E1889" s="38" t="s">
        <v>2014</v>
      </c>
    </row>
    <row r="1890">
      <c r="A1890" s="33" t="s">
        <v>6138</v>
      </c>
      <c r="B1890" s="126" t="s">
        <v>2469</v>
      </c>
      <c r="C1890" s="126" t="s">
        <v>2680</v>
      </c>
      <c r="D1890" s="38" t="s">
        <v>5936</v>
      </c>
      <c r="E1890" s="38" t="s">
        <v>2014</v>
      </c>
    </row>
    <row r="1891">
      <c r="A1891" s="33" t="s">
        <v>6095</v>
      </c>
      <c r="B1891" s="126" t="s">
        <v>2469</v>
      </c>
      <c r="C1891" s="126" t="s">
        <v>2517</v>
      </c>
      <c r="D1891" s="38" t="s">
        <v>5943</v>
      </c>
      <c r="E1891" s="38" t="s">
        <v>2014</v>
      </c>
    </row>
    <row r="1892">
      <c r="A1892" s="33" t="s">
        <v>6139</v>
      </c>
      <c r="B1892" s="126" t="s">
        <v>2529</v>
      </c>
      <c r="C1892" s="126" t="s">
        <v>2646</v>
      </c>
      <c r="D1892" s="38" t="s">
        <v>5943</v>
      </c>
      <c r="E1892" s="38" t="s">
        <v>2014</v>
      </c>
    </row>
    <row r="1893">
      <c r="A1893" s="33" t="s">
        <v>6130</v>
      </c>
      <c r="B1893" s="126" t="s">
        <v>2584</v>
      </c>
      <c r="C1893" s="126" t="s">
        <v>2600</v>
      </c>
      <c r="D1893" s="38" t="s">
        <v>5943</v>
      </c>
      <c r="E1893" s="38" t="s">
        <v>2014</v>
      </c>
    </row>
    <row r="1894">
      <c r="A1894" s="33" t="s">
        <v>6131</v>
      </c>
      <c r="B1894" s="126" t="s">
        <v>2584</v>
      </c>
      <c r="C1894" s="126" t="s">
        <v>2600</v>
      </c>
      <c r="D1894" s="38" t="s">
        <v>5943</v>
      </c>
      <c r="E1894" s="38" t="s">
        <v>2014</v>
      </c>
    </row>
    <row r="1895">
      <c r="A1895" s="33" t="s">
        <v>6132</v>
      </c>
      <c r="B1895" s="126" t="s">
        <v>2584</v>
      </c>
      <c r="C1895" s="126" t="s">
        <v>2600</v>
      </c>
      <c r="D1895" s="38" t="s">
        <v>5943</v>
      </c>
      <c r="E1895" s="38" t="s">
        <v>2014</v>
      </c>
    </row>
    <row r="1896">
      <c r="A1896" s="33" t="s">
        <v>6133</v>
      </c>
      <c r="B1896" s="126" t="s">
        <v>2584</v>
      </c>
      <c r="C1896" s="126" t="s">
        <v>2600</v>
      </c>
      <c r="D1896" s="38" t="s">
        <v>5943</v>
      </c>
      <c r="E1896" s="38" t="s">
        <v>2014</v>
      </c>
    </row>
    <row r="1897">
      <c r="A1897" s="33" t="s">
        <v>6135</v>
      </c>
      <c r="B1897" s="126" t="s">
        <v>2466</v>
      </c>
      <c r="C1897" s="126" t="s">
        <v>2690</v>
      </c>
      <c r="D1897" s="38" t="s">
        <v>5943</v>
      </c>
      <c r="E1897" s="38" t="s">
        <v>2014</v>
      </c>
    </row>
    <row r="1898">
      <c r="A1898" s="33" t="s">
        <v>6140</v>
      </c>
      <c r="B1898" s="126" t="s">
        <v>2469</v>
      </c>
      <c r="C1898" s="126" t="s">
        <v>2690</v>
      </c>
      <c r="D1898" s="38" t="s">
        <v>5943</v>
      </c>
      <c r="E1898" s="38" t="s">
        <v>2014</v>
      </c>
    </row>
    <row r="1899">
      <c r="A1899" s="33" t="s">
        <v>6134</v>
      </c>
      <c r="B1899" s="126" t="s">
        <v>2551</v>
      </c>
      <c r="C1899" s="126" t="s">
        <v>2466</v>
      </c>
      <c r="D1899" s="38" t="s">
        <v>5943</v>
      </c>
      <c r="E1899" s="38" t="s">
        <v>2014</v>
      </c>
    </row>
    <row r="1900">
      <c r="A1900" s="33" t="s">
        <v>6085</v>
      </c>
      <c r="B1900" s="126" t="s">
        <v>2551</v>
      </c>
      <c r="C1900" s="126" t="s">
        <v>2469</v>
      </c>
      <c r="D1900" s="38" t="s">
        <v>5943</v>
      </c>
      <c r="E1900" s="38" t="s">
        <v>2014</v>
      </c>
    </row>
    <row r="1901">
      <c r="A1901" s="33" t="s">
        <v>6137</v>
      </c>
      <c r="B1901" s="126" t="s">
        <v>2469</v>
      </c>
      <c r="C1901" s="126" t="s">
        <v>2680</v>
      </c>
      <c r="D1901" s="38" t="s">
        <v>5943</v>
      </c>
      <c r="E1901" s="38" t="s">
        <v>2014</v>
      </c>
    </row>
    <row r="1902">
      <c r="A1902" s="33" t="s">
        <v>6138</v>
      </c>
      <c r="B1902" s="126" t="s">
        <v>2469</v>
      </c>
      <c r="C1902" s="126" t="s">
        <v>2680</v>
      </c>
      <c r="D1902" s="38" t="s">
        <v>5943</v>
      </c>
      <c r="E1902" s="38" t="s">
        <v>2014</v>
      </c>
    </row>
    <row r="1903">
      <c r="A1903" s="33" t="s">
        <v>6014</v>
      </c>
      <c r="B1903" s="126" t="s">
        <v>2646</v>
      </c>
      <c r="C1903" s="126" t="s">
        <v>2690</v>
      </c>
      <c r="D1903" s="38" t="s">
        <v>5944</v>
      </c>
      <c r="E1903" s="38" t="s">
        <v>2014</v>
      </c>
    </row>
    <row r="1904">
      <c r="A1904" s="33" t="s">
        <v>6139</v>
      </c>
      <c r="B1904" s="126" t="s">
        <v>2529</v>
      </c>
      <c r="C1904" s="126" t="s">
        <v>2553</v>
      </c>
      <c r="D1904" s="38" t="s">
        <v>5944</v>
      </c>
      <c r="E1904" s="38" t="s">
        <v>2014</v>
      </c>
    </row>
    <row r="1905">
      <c r="A1905" s="33" t="s">
        <v>6130</v>
      </c>
      <c r="B1905" s="126" t="s">
        <v>2492</v>
      </c>
      <c r="C1905" s="126" t="s">
        <v>2517</v>
      </c>
      <c r="D1905" s="38" t="s">
        <v>5944</v>
      </c>
      <c r="E1905" s="38" t="s">
        <v>2014</v>
      </c>
    </row>
    <row r="1906">
      <c r="A1906" s="33" t="s">
        <v>6131</v>
      </c>
      <c r="B1906" s="126" t="s">
        <v>2584</v>
      </c>
      <c r="C1906" s="126" t="s">
        <v>2517</v>
      </c>
      <c r="D1906" s="38" t="s">
        <v>5944</v>
      </c>
      <c r="E1906" s="38" t="s">
        <v>2014</v>
      </c>
    </row>
    <row r="1907">
      <c r="A1907" s="33" t="s">
        <v>6141</v>
      </c>
      <c r="B1907" s="126" t="s">
        <v>2584</v>
      </c>
      <c r="C1907" s="126" t="s">
        <v>2517</v>
      </c>
      <c r="D1907" s="38" t="s">
        <v>5944</v>
      </c>
      <c r="E1907" s="38" t="s">
        <v>2014</v>
      </c>
    </row>
    <row r="1908">
      <c r="A1908" s="33" t="s">
        <v>6133</v>
      </c>
      <c r="B1908" s="126" t="s">
        <v>2584</v>
      </c>
      <c r="C1908" s="126" t="s">
        <v>2517</v>
      </c>
      <c r="D1908" s="38" t="s">
        <v>5944</v>
      </c>
      <c r="E1908" s="38" t="s">
        <v>2014</v>
      </c>
    </row>
    <row r="1909">
      <c r="A1909" s="33" t="s">
        <v>6085</v>
      </c>
      <c r="B1909" s="126" t="s">
        <v>2551</v>
      </c>
      <c r="C1909" s="126" t="s">
        <v>2646</v>
      </c>
      <c r="D1909" s="38" t="s">
        <v>5944</v>
      </c>
      <c r="E1909" s="38" t="s">
        <v>2014</v>
      </c>
    </row>
    <row r="1910">
      <c r="A1910" s="33" t="s">
        <v>6140</v>
      </c>
      <c r="B1910" s="126" t="s">
        <v>2469</v>
      </c>
      <c r="C1910" s="126" t="s">
        <v>2690</v>
      </c>
      <c r="D1910" s="38" t="s">
        <v>5944</v>
      </c>
      <c r="E1910" s="38" t="s">
        <v>2014</v>
      </c>
    </row>
    <row r="1911">
      <c r="A1911" s="33" t="s">
        <v>6134</v>
      </c>
      <c r="B1911" s="126" t="s">
        <v>2466</v>
      </c>
      <c r="C1911" s="126" t="s">
        <v>2600</v>
      </c>
      <c r="D1911" s="38" t="s">
        <v>5944</v>
      </c>
      <c r="E1911" s="38" t="s">
        <v>2014</v>
      </c>
    </row>
    <row r="1912">
      <c r="A1912" s="33" t="s">
        <v>6014</v>
      </c>
      <c r="B1912" s="126" t="s">
        <v>2486</v>
      </c>
      <c r="C1912" s="126" t="s">
        <v>2553</v>
      </c>
      <c r="D1912" s="38" t="s">
        <v>5944</v>
      </c>
      <c r="E1912" s="38" t="s">
        <v>2014</v>
      </c>
    </row>
    <row r="1913">
      <c r="A1913" s="33" t="s">
        <v>6142</v>
      </c>
      <c r="B1913" s="126" t="s">
        <v>2455</v>
      </c>
      <c r="C1913" s="33"/>
      <c r="D1913" s="38" t="s">
        <v>5944</v>
      </c>
      <c r="E1913" s="38" t="s">
        <v>2014</v>
      </c>
    </row>
    <row r="1914">
      <c r="A1914" s="33" t="s">
        <v>6138</v>
      </c>
      <c r="B1914" s="126" t="s">
        <v>2455</v>
      </c>
      <c r="C1914" s="33"/>
      <c r="D1914" s="38" t="s">
        <v>5944</v>
      </c>
      <c r="E1914" s="38" t="s">
        <v>2014</v>
      </c>
    </row>
    <row r="1915">
      <c r="A1915" s="33" t="s">
        <v>6146</v>
      </c>
      <c r="B1915" s="126" t="s">
        <v>2486</v>
      </c>
      <c r="C1915" s="126" t="s">
        <v>2690</v>
      </c>
      <c r="D1915" s="38" t="s">
        <v>5936</v>
      </c>
      <c r="E1915" s="38" t="s">
        <v>2016</v>
      </c>
    </row>
    <row r="1916">
      <c r="A1916" s="33" t="s">
        <v>6139</v>
      </c>
      <c r="B1916" s="126" t="s">
        <v>2600</v>
      </c>
      <c r="C1916" s="126" t="s">
        <v>2683</v>
      </c>
      <c r="D1916" s="38" t="s">
        <v>5936</v>
      </c>
      <c r="E1916" s="38" t="s">
        <v>2016</v>
      </c>
    </row>
    <row r="1917">
      <c r="A1917" s="33" t="s">
        <v>6095</v>
      </c>
      <c r="B1917" s="126" t="s">
        <v>2492</v>
      </c>
      <c r="C1917" s="126" t="s">
        <v>2646</v>
      </c>
      <c r="D1917" s="38" t="s">
        <v>5936</v>
      </c>
      <c r="E1917" s="38" t="s">
        <v>2016</v>
      </c>
    </row>
    <row r="1918">
      <c r="A1918" s="33" t="s">
        <v>6135</v>
      </c>
      <c r="B1918" s="126" t="s">
        <v>2551</v>
      </c>
      <c r="C1918" s="126" t="s">
        <v>2646</v>
      </c>
      <c r="D1918" s="38" t="s">
        <v>5936</v>
      </c>
      <c r="E1918" s="38" t="s">
        <v>2016</v>
      </c>
    </row>
    <row r="1919">
      <c r="A1919" s="33" t="s">
        <v>6020</v>
      </c>
      <c r="B1919" s="126" t="s">
        <v>2492</v>
      </c>
      <c r="C1919" s="126" t="s">
        <v>2646</v>
      </c>
      <c r="D1919" s="38" t="s">
        <v>5936</v>
      </c>
      <c r="E1919" s="38" t="s">
        <v>2016</v>
      </c>
    </row>
    <row r="1920">
      <c r="A1920" s="33" t="s">
        <v>6147</v>
      </c>
      <c r="B1920" s="126" t="s">
        <v>2492</v>
      </c>
      <c r="C1920" s="126" t="s">
        <v>2646</v>
      </c>
      <c r="D1920" s="38" t="s">
        <v>5936</v>
      </c>
      <c r="E1920" s="38" t="s">
        <v>2016</v>
      </c>
    </row>
    <row r="1921">
      <c r="A1921" s="33" t="s">
        <v>6147</v>
      </c>
      <c r="B1921" s="126" t="s">
        <v>2600</v>
      </c>
      <c r="C1921" s="126" t="s">
        <v>2690</v>
      </c>
      <c r="D1921" s="38" t="s">
        <v>5936</v>
      </c>
      <c r="E1921" s="38" t="s">
        <v>2016</v>
      </c>
    </row>
    <row r="1922">
      <c r="A1922" s="33" t="s">
        <v>6095</v>
      </c>
      <c r="B1922" s="126" t="s">
        <v>2486</v>
      </c>
      <c r="C1922" s="126" t="s">
        <v>2680</v>
      </c>
      <c r="D1922" s="38" t="s">
        <v>5936</v>
      </c>
      <c r="E1922" s="38" t="s">
        <v>2016</v>
      </c>
    </row>
    <row r="1923">
      <c r="A1923" s="33" t="s">
        <v>6020</v>
      </c>
      <c r="B1923" s="126" t="s">
        <v>2551</v>
      </c>
      <c r="C1923" s="126" t="s">
        <v>2469</v>
      </c>
      <c r="D1923" s="38" t="s">
        <v>5936</v>
      </c>
      <c r="E1923" s="38" t="s">
        <v>2016</v>
      </c>
    </row>
    <row r="1924">
      <c r="A1924" s="33" t="s">
        <v>6146</v>
      </c>
      <c r="B1924" s="126" t="s">
        <v>2553</v>
      </c>
      <c r="C1924" s="126" t="s">
        <v>2459</v>
      </c>
      <c r="D1924" s="38" t="s">
        <v>5936</v>
      </c>
      <c r="E1924" s="38" t="s">
        <v>2016</v>
      </c>
    </row>
    <row r="1925">
      <c r="A1925" s="33" t="s">
        <v>6094</v>
      </c>
      <c r="B1925" s="126" t="s">
        <v>2551</v>
      </c>
      <c r="C1925" s="126" t="s">
        <v>2600</v>
      </c>
      <c r="D1925" s="38" t="s">
        <v>5936</v>
      </c>
      <c r="E1925" s="38" t="s">
        <v>2016</v>
      </c>
    </row>
    <row r="1926">
      <c r="A1926" s="33" t="s">
        <v>6094</v>
      </c>
      <c r="B1926" s="126" t="s">
        <v>2551</v>
      </c>
      <c r="C1926" s="126" t="s">
        <v>2600</v>
      </c>
      <c r="D1926" s="38" t="s">
        <v>5936</v>
      </c>
      <c r="E1926" s="38" t="s">
        <v>2016</v>
      </c>
    </row>
    <row r="1927">
      <c r="A1927" s="33" t="s">
        <v>6146</v>
      </c>
      <c r="B1927" s="126" t="s">
        <v>2486</v>
      </c>
      <c r="C1927" s="126" t="s">
        <v>2690</v>
      </c>
      <c r="D1927" s="38" t="s">
        <v>5943</v>
      </c>
      <c r="E1927" s="38" t="s">
        <v>2016</v>
      </c>
    </row>
    <row r="1928">
      <c r="A1928" s="33" t="s">
        <v>6139</v>
      </c>
      <c r="B1928" s="126" t="s">
        <v>2600</v>
      </c>
      <c r="C1928" s="126" t="s">
        <v>2683</v>
      </c>
      <c r="D1928" s="38" t="s">
        <v>5943</v>
      </c>
      <c r="E1928" s="38" t="s">
        <v>2016</v>
      </c>
    </row>
    <row r="1929">
      <c r="A1929" s="33" t="s">
        <v>6095</v>
      </c>
      <c r="B1929" s="126" t="s">
        <v>2492</v>
      </c>
      <c r="C1929" s="126" t="s">
        <v>2646</v>
      </c>
      <c r="D1929" s="38" t="s">
        <v>5943</v>
      </c>
      <c r="E1929" s="38" t="s">
        <v>2016</v>
      </c>
    </row>
    <row r="1930">
      <c r="A1930" s="33" t="s">
        <v>6135</v>
      </c>
      <c r="B1930" s="126" t="s">
        <v>2551</v>
      </c>
      <c r="C1930" s="126" t="s">
        <v>2646</v>
      </c>
      <c r="D1930" s="38" t="s">
        <v>5943</v>
      </c>
      <c r="E1930" s="38" t="s">
        <v>2016</v>
      </c>
    </row>
    <row r="1931">
      <c r="A1931" s="33" t="s">
        <v>6020</v>
      </c>
      <c r="B1931" s="126" t="s">
        <v>2492</v>
      </c>
      <c r="C1931" s="126" t="s">
        <v>2646</v>
      </c>
      <c r="D1931" s="38" t="s">
        <v>5943</v>
      </c>
      <c r="E1931" s="38" t="s">
        <v>2016</v>
      </c>
    </row>
    <row r="1932">
      <c r="A1932" s="33" t="s">
        <v>6147</v>
      </c>
      <c r="B1932" s="126" t="s">
        <v>2492</v>
      </c>
      <c r="C1932" s="126" t="s">
        <v>2646</v>
      </c>
      <c r="D1932" s="38" t="s">
        <v>5943</v>
      </c>
      <c r="E1932" s="38" t="s">
        <v>2016</v>
      </c>
    </row>
    <row r="1933">
      <c r="A1933" s="33" t="s">
        <v>6147</v>
      </c>
      <c r="B1933" s="126" t="s">
        <v>2600</v>
      </c>
      <c r="C1933" s="126" t="s">
        <v>2690</v>
      </c>
      <c r="D1933" s="38" t="s">
        <v>5943</v>
      </c>
      <c r="E1933" s="38" t="s">
        <v>2016</v>
      </c>
    </row>
    <row r="1934">
      <c r="A1934" s="33" t="s">
        <v>6095</v>
      </c>
      <c r="B1934" s="126" t="s">
        <v>2486</v>
      </c>
      <c r="C1934" s="126" t="s">
        <v>2680</v>
      </c>
      <c r="D1934" s="38" t="s">
        <v>5943</v>
      </c>
      <c r="E1934" s="38" t="s">
        <v>2016</v>
      </c>
    </row>
    <row r="1935">
      <c r="A1935" s="33" t="s">
        <v>6020</v>
      </c>
      <c r="B1935" s="126" t="s">
        <v>2551</v>
      </c>
      <c r="C1935" s="126" t="s">
        <v>2469</v>
      </c>
      <c r="D1935" s="38" t="s">
        <v>5943</v>
      </c>
      <c r="E1935" s="38" t="s">
        <v>2016</v>
      </c>
    </row>
    <row r="1936">
      <c r="A1936" s="33" t="s">
        <v>6146</v>
      </c>
      <c r="B1936" s="126" t="s">
        <v>2553</v>
      </c>
      <c r="C1936" s="126" t="s">
        <v>2459</v>
      </c>
      <c r="D1936" s="38" t="s">
        <v>5943</v>
      </c>
      <c r="E1936" s="38" t="s">
        <v>2016</v>
      </c>
    </row>
    <row r="1937">
      <c r="A1937" s="33" t="s">
        <v>6094</v>
      </c>
      <c r="B1937" s="126" t="s">
        <v>2551</v>
      </c>
      <c r="C1937" s="126" t="s">
        <v>2600</v>
      </c>
      <c r="D1937" s="38" t="s">
        <v>5943</v>
      </c>
      <c r="E1937" s="38" t="s">
        <v>2016</v>
      </c>
    </row>
    <row r="1938">
      <c r="A1938" s="33" t="s">
        <v>6094</v>
      </c>
      <c r="B1938" s="126" t="s">
        <v>2551</v>
      </c>
      <c r="C1938" s="126" t="s">
        <v>2600</v>
      </c>
      <c r="D1938" s="38" t="s">
        <v>5943</v>
      </c>
      <c r="E1938" s="38" t="s">
        <v>2016</v>
      </c>
    </row>
    <row r="1939">
      <c r="A1939" s="33" t="s">
        <v>6146</v>
      </c>
      <c r="B1939" s="126" t="s">
        <v>2486</v>
      </c>
      <c r="C1939" s="126" t="s">
        <v>2690</v>
      </c>
      <c r="D1939" s="38" t="s">
        <v>5944</v>
      </c>
      <c r="E1939" s="38" t="s">
        <v>2016</v>
      </c>
    </row>
    <row r="1940">
      <c r="A1940" s="33" t="s">
        <v>6139</v>
      </c>
      <c r="B1940" s="126" t="s">
        <v>2600</v>
      </c>
      <c r="C1940" s="126" t="s">
        <v>2683</v>
      </c>
      <c r="D1940" s="38" t="s">
        <v>5944</v>
      </c>
      <c r="E1940" s="38" t="s">
        <v>2016</v>
      </c>
    </row>
    <row r="1941">
      <c r="A1941" s="33" t="s">
        <v>6095</v>
      </c>
      <c r="B1941" s="126" t="s">
        <v>2492</v>
      </c>
      <c r="C1941" s="126" t="s">
        <v>2646</v>
      </c>
      <c r="D1941" s="38" t="s">
        <v>5944</v>
      </c>
      <c r="E1941" s="38" t="s">
        <v>2016</v>
      </c>
    </row>
    <row r="1942">
      <c r="A1942" s="33" t="s">
        <v>6135</v>
      </c>
      <c r="B1942" s="126" t="s">
        <v>2633</v>
      </c>
      <c r="C1942" s="126" t="s">
        <v>2551</v>
      </c>
      <c r="D1942" s="38" t="s">
        <v>5944</v>
      </c>
      <c r="E1942" s="38" t="s">
        <v>2016</v>
      </c>
    </row>
    <row r="1943">
      <c r="A1943" s="33" t="s">
        <v>6020</v>
      </c>
      <c r="B1943" s="126" t="s">
        <v>2492</v>
      </c>
      <c r="C1943" s="126" t="s">
        <v>2646</v>
      </c>
      <c r="D1943" s="38" t="s">
        <v>5944</v>
      </c>
      <c r="E1943" s="38" t="s">
        <v>2016</v>
      </c>
    </row>
    <row r="1944">
      <c r="A1944" s="33" t="s">
        <v>6147</v>
      </c>
      <c r="B1944" s="126" t="s">
        <v>2492</v>
      </c>
      <c r="C1944" s="126" t="s">
        <v>2646</v>
      </c>
      <c r="D1944" s="38" t="s">
        <v>5944</v>
      </c>
      <c r="E1944" s="38" t="s">
        <v>2016</v>
      </c>
    </row>
    <row r="1945">
      <c r="A1945" s="33" t="s">
        <v>6147</v>
      </c>
      <c r="B1945" s="126" t="s">
        <v>2600</v>
      </c>
      <c r="C1945" s="126" t="s">
        <v>2690</v>
      </c>
      <c r="D1945" s="38" t="s">
        <v>5944</v>
      </c>
      <c r="E1945" s="38" t="s">
        <v>2016</v>
      </c>
    </row>
    <row r="1946">
      <c r="A1946" s="33" t="s">
        <v>6095</v>
      </c>
      <c r="B1946" s="126" t="s">
        <v>2486</v>
      </c>
      <c r="C1946" s="126" t="s">
        <v>2680</v>
      </c>
      <c r="D1946" s="38" t="s">
        <v>5944</v>
      </c>
      <c r="E1946" s="38" t="s">
        <v>2016</v>
      </c>
    </row>
    <row r="1947">
      <c r="A1947" s="33" t="s">
        <v>6020</v>
      </c>
      <c r="B1947" s="126" t="s">
        <v>2551</v>
      </c>
      <c r="C1947" s="126" t="s">
        <v>2469</v>
      </c>
      <c r="D1947" s="38" t="s">
        <v>5944</v>
      </c>
      <c r="E1947" s="38" t="s">
        <v>2016</v>
      </c>
    </row>
    <row r="1948">
      <c r="A1948" s="33" t="s">
        <v>6146</v>
      </c>
      <c r="B1948" s="126" t="s">
        <v>2553</v>
      </c>
      <c r="C1948" s="126" t="s">
        <v>2459</v>
      </c>
      <c r="D1948" s="38" t="s">
        <v>5944</v>
      </c>
      <c r="E1948" s="38" t="s">
        <v>2016</v>
      </c>
    </row>
    <row r="1949">
      <c r="A1949" s="33" t="s">
        <v>6094</v>
      </c>
      <c r="B1949" s="126" t="s">
        <v>2551</v>
      </c>
      <c r="C1949" s="126" t="s">
        <v>2600</v>
      </c>
      <c r="D1949" s="38" t="s">
        <v>5944</v>
      </c>
      <c r="E1949" s="38" t="s">
        <v>2016</v>
      </c>
    </row>
    <row r="1950">
      <c r="A1950" s="33" t="s">
        <v>6094</v>
      </c>
      <c r="B1950" s="126" t="s">
        <v>2551</v>
      </c>
      <c r="C1950" s="126" t="s">
        <v>2600</v>
      </c>
      <c r="D1950" s="38" t="s">
        <v>5944</v>
      </c>
      <c r="E1950" s="38" t="s">
        <v>2016</v>
      </c>
    </row>
    <row r="1951">
      <c r="A1951" s="33" t="s">
        <v>6038</v>
      </c>
      <c r="B1951" s="126" t="s">
        <v>2646</v>
      </c>
      <c r="C1951" s="126" t="s">
        <v>2680</v>
      </c>
      <c r="D1951" s="38" t="s">
        <v>96</v>
      </c>
      <c r="E1951" s="38" t="s">
        <v>2018</v>
      </c>
    </row>
    <row r="1952">
      <c r="A1952" s="33" t="s">
        <v>6148</v>
      </c>
      <c r="B1952" s="126" t="s">
        <v>2600</v>
      </c>
      <c r="C1952" s="126" t="s">
        <v>2683</v>
      </c>
      <c r="D1952" s="38" t="s">
        <v>96</v>
      </c>
      <c r="E1952" s="38" t="s">
        <v>2018</v>
      </c>
    </row>
    <row r="1953">
      <c r="A1953" s="33" t="s">
        <v>6149</v>
      </c>
      <c r="B1953" s="126" t="s">
        <v>2551</v>
      </c>
      <c r="C1953" s="126" t="s">
        <v>2492</v>
      </c>
      <c r="D1953" s="38" t="s">
        <v>96</v>
      </c>
      <c r="E1953" s="38" t="s">
        <v>2018</v>
      </c>
    </row>
    <row r="1954">
      <c r="A1954" s="33" t="s">
        <v>6150</v>
      </c>
      <c r="B1954" s="126" t="s">
        <v>2551</v>
      </c>
      <c r="C1954" s="126" t="s">
        <v>2492</v>
      </c>
      <c r="D1954" s="38" t="s">
        <v>96</v>
      </c>
      <c r="E1954" s="38" t="s">
        <v>2018</v>
      </c>
    </row>
    <row r="1955">
      <c r="A1955" s="33" t="s">
        <v>6038</v>
      </c>
      <c r="B1955" s="126" t="s">
        <v>2646</v>
      </c>
      <c r="C1955" s="126" t="s">
        <v>2463</v>
      </c>
      <c r="D1955" s="38" t="s">
        <v>96</v>
      </c>
      <c r="E1955" s="38" t="s">
        <v>2018</v>
      </c>
    </row>
    <row r="1956">
      <c r="A1956" s="33" t="s">
        <v>6149</v>
      </c>
      <c r="B1956" s="126" t="s">
        <v>2492</v>
      </c>
      <c r="C1956" s="126" t="s">
        <v>2553</v>
      </c>
      <c r="D1956" s="38" t="s">
        <v>96</v>
      </c>
      <c r="E1956" s="38" t="s">
        <v>2018</v>
      </c>
    </row>
    <row r="1957">
      <c r="A1957" s="33" t="s">
        <v>6038</v>
      </c>
      <c r="B1957" s="126" t="s">
        <v>2646</v>
      </c>
      <c r="C1957" s="126" t="s">
        <v>2520</v>
      </c>
      <c r="D1957" s="38" t="s">
        <v>96</v>
      </c>
      <c r="E1957" s="38" t="s">
        <v>2018</v>
      </c>
    </row>
    <row r="1958">
      <c r="A1958" s="33" t="s">
        <v>6038</v>
      </c>
      <c r="B1958" s="126" t="s">
        <v>2646</v>
      </c>
      <c r="C1958" s="126" t="s">
        <v>2577</v>
      </c>
      <c r="D1958" s="38" t="s">
        <v>96</v>
      </c>
      <c r="E1958" s="38" t="s">
        <v>2018</v>
      </c>
    </row>
    <row r="1959">
      <c r="A1959" s="33" t="s">
        <v>6150</v>
      </c>
      <c r="B1959" s="126" t="s">
        <v>2529</v>
      </c>
      <c r="C1959" s="126" t="s">
        <v>2600</v>
      </c>
      <c r="D1959" s="38" t="s">
        <v>96</v>
      </c>
      <c r="E1959" s="38" t="s">
        <v>2018</v>
      </c>
    </row>
    <row r="1960">
      <c r="A1960" s="33" t="s">
        <v>6038</v>
      </c>
      <c r="B1960" s="126" t="s">
        <v>2463</v>
      </c>
      <c r="C1960" s="126" t="s">
        <v>2545</v>
      </c>
      <c r="D1960" s="38" t="s">
        <v>96</v>
      </c>
      <c r="E1960" s="38" t="s">
        <v>2018</v>
      </c>
    </row>
    <row r="1961">
      <c r="A1961" s="33" t="s">
        <v>6151</v>
      </c>
      <c r="B1961" s="126" t="s">
        <v>2517</v>
      </c>
      <c r="C1961" s="126" t="s">
        <v>2459</v>
      </c>
      <c r="D1961" s="38" t="s">
        <v>96</v>
      </c>
      <c r="E1961" s="38" t="s">
        <v>2018</v>
      </c>
    </row>
    <row r="1962">
      <c r="A1962" s="33" t="s">
        <v>6152</v>
      </c>
      <c r="B1962" s="126" t="s">
        <v>2517</v>
      </c>
      <c r="C1962" s="126" t="s">
        <v>2459</v>
      </c>
      <c r="D1962" s="38" t="s">
        <v>96</v>
      </c>
      <c r="E1962" s="38" t="s">
        <v>2018</v>
      </c>
    </row>
    <row r="1963">
      <c r="A1963" s="33" t="s">
        <v>6038</v>
      </c>
      <c r="B1963" s="126" t="s">
        <v>2680</v>
      </c>
      <c r="C1963" s="126" t="s">
        <v>2463</v>
      </c>
      <c r="D1963" s="38" t="s">
        <v>165</v>
      </c>
      <c r="E1963" s="38" t="s">
        <v>2023</v>
      </c>
    </row>
    <row r="1964">
      <c r="A1964" s="33" t="s">
        <v>6038</v>
      </c>
      <c r="B1964" s="126" t="s">
        <v>2680</v>
      </c>
      <c r="C1964" s="126" t="s">
        <v>2520</v>
      </c>
      <c r="D1964" s="38" t="s">
        <v>165</v>
      </c>
      <c r="E1964" s="38" t="s">
        <v>2023</v>
      </c>
    </row>
    <row r="1965">
      <c r="A1965" s="33" t="s">
        <v>6153</v>
      </c>
      <c r="B1965" s="126" t="s">
        <v>2466</v>
      </c>
      <c r="C1965" s="126" t="s">
        <v>2690</v>
      </c>
      <c r="D1965" s="38" t="s">
        <v>165</v>
      </c>
      <c r="E1965" s="38" t="s">
        <v>2023</v>
      </c>
    </row>
    <row r="1966">
      <c r="A1966" s="33" t="s">
        <v>6153</v>
      </c>
      <c r="B1966" s="126" t="s">
        <v>2466</v>
      </c>
      <c r="C1966" s="126" t="s">
        <v>2680</v>
      </c>
      <c r="D1966" s="38" t="s">
        <v>165</v>
      </c>
      <c r="E1966" s="38" t="s">
        <v>2023</v>
      </c>
    </row>
    <row r="1967">
      <c r="A1967" s="33" t="s">
        <v>6038</v>
      </c>
      <c r="B1967" s="126" t="s">
        <v>2646</v>
      </c>
      <c r="C1967" s="126" t="s">
        <v>2666</v>
      </c>
      <c r="D1967" s="38" t="s">
        <v>165</v>
      </c>
      <c r="E1967" s="38" t="s">
        <v>2023</v>
      </c>
    </row>
    <row r="1968">
      <c r="A1968" s="33" t="s">
        <v>6038</v>
      </c>
      <c r="B1968" s="126" t="s">
        <v>2646</v>
      </c>
      <c r="C1968" s="126" t="s">
        <v>2705</v>
      </c>
      <c r="D1968" s="38" t="s">
        <v>165</v>
      </c>
      <c r="E1968" s="38" t="s">
        <v>2023</v>
      </c>
    </row>
    <row r="1969">
      <c r="A1969" s="33" t="s">
        <v>6154</v>
      </c>
      <c r="B1969" s="126" t="s">
        <v>2466</v>
      </c>
      <c r="C1969" s="126" t="s">
        <v>2690</v>
      </c>
      <c r="D1969" s="38" t="s">
        <v>165</v>
      </c>
      <c r="E1969" s="38" t="s">
        <v>2023</v>
      </c>
    </row>
    <row r="1970">
      <c r="A1970" s="33" t="s">
        <v>6154</v>
      </c>
      <c r="B1970" s="126" t="s">
        <v>2466</v>
      </c>
      <c r="C1970" s="126" t="s">
        <v>2680</v>
      </c>
      <c r="D1970" s="38" t="s">
        <v>165</v>
      </c>
      <c r="E1970" s="38" t="s">
        <v>2023</v>
      </c>
    </row>
    <row r="1971">
      <c r="A1971" s="33" t="s">
        <v>6038</v>
      </c>
      <c r="B1971" s="126" t="s">
        <v>2463</v>
      </c>
      <c r="C1971" s="126" t="s">
        <v>2540</v>
      </c>
      <c r="D1971" s="38" t="s">
        <v>165</v>
      </c>
      <c r="E1971" s="38" t="s">
        <v>2023</v>
      </c>
    </row>
    <row r="1972">
      <c r="A1972" s="33" t="s">
        <v>6155</v>
      </c>
      <c r="B1972" s="126" t="s">
        <v>2551</v>
      </c>
      <c r="C1972" s="126" t="s">
        <v>2486</v>
      </c>
      <c r="D1972" s="38" t="s">
        <v>165</v>
      </c>
      <c r="E1972" s="38" t="s">
        <v>2023</v>
      </c>
    </row>
    <row r="1973">
      <c r="A1973" s="33" t="s">
        <v>6155</v>
      </c>
      <c r="B1973" s="126" t="s">
        <v>2551</v>
      </c>
      <c r="C1973" s="126" t="s">
        <v>2690</v>
      </c>
      <c r="D1973" s="38" t="s">
        <v>165</v>
      </c>
      <c r="E1973" s="38" t="s">
        <v>2023</v>
      </c>
    </row>
    <row r="1974">
      <c r="A1974" s="33" t="s">
        <v>6155</v>
      </c>
      <c r="B1974" s="126" t="s">
        <v>2551</v>
      </c>
      <c r="C1974" s="126" t="s">
        <v>2680</v>
      </c>
      <c r="D1974" s="38" t="s">
        <v>165</v>
      </c>
      <c r="E1974" s="38" t="s">
        <v>2023</v>
      </c>
    </row>
    <row r="1975">
      <c r="A1975" s="33" t="s">
        <v>5987</v>
      </c>
      <c r="B1975" s="126" t="s">
        <v>2483</v>
      </c>
      <c r="C1975" s="126" t="s">
        <v>2675</v>
      </c>
      <c r="D1975" s="38" t="s">
        <v>165</v>
      </c>
      <c r="E1975" s="38" t="s">
        <v>2025</v>
      </c>
    </row>
    <row r="1976">
      <c r="A1976" s="33" t="s">
        <v>5987</v>
      </c>
      <c r="B1976" s="126" t="s">
        <v>2611</v>
      </c>
      <c r="C1976" s="126" t="s">
        <v>2699</v>
      </c>
      <c r="D1976" s="38" t="s">
        <v>165</v>
      </c>
      <c r="E1976" s="38" t="s">
        <v>2025</v>
      </c>
    </row>
    <row r="1977">
      <c r="A1977" s="33" t="s">
        <v>5987</v>
      </c>
      <c r="B1977" s="126" t="s">
        <v>2675</v>
      </c>
      <c r="C1977" s="126" t="s">
        <v>2692</v>
      </c>
      <c r="D1977" s="38" t="s">
        <v>165</v>
      </c>
      <c r="E1977" s="38" t="s">
        <v>2025</v>
      </c>
    </row>
    <row r="1978">
      <c r="A1978" s="33" t="s">
        <v>6156</v>
      </c>
      <c r="B1978" s="126" t="s">
        <v>2699</v>
      </c>
      <c r="C1978" s="126" t="s">
        <v>2678</v>
      </c>
      <c r="D1978" s="38" t="s">
        <v>165</v>
      </c>
      <c r="E1978" s="38" t="s">
        <v>2025</v>
      </c>
    </row>
    <row r="1979">
      <c r="A1979" s="33" t="s">
        <v>5986</v>
      </c>
      <c r="B1979" s="126" t="s">
        <v>2687</v>
      </c>
      <c r="C1979" s="126" t="s">
        <v>2630</v>
      </c>
      <c r="D1979" s="38" t="s">
        <v>165</v>
      </c>
      <c r="E1979" s="38" t="s">
        <v>2025</v>
      </c>
    </row>
    <row r="1980">
      <c r="A1980" s="33" t="s">
        <v>5989</v>
      </c>
      <c r="B1980" s="126" t="s">
        <v>2611</v>
      </c>
      <c r="C1980" s="126" t="s">
        <v>2678</v>
      </c>
      <c r="D1980" s="38" t="s">
        <v>165</v>
      </c>
      <c r="E1980" s="38" t="s">
        <v>2025</v>
      </c>
    </row>
    <row r="1981">
      <c r="A1981" s="33" t="s">
        <v>5989</v>
      </c>
      <c r="B1981" s="126" t="s">
        <v>2687</v>
      </c>
      <c r="C1981" s="126" t="s">
        <v>2692</v>
      </c>
      <c r="D1981" s="38" t="s">
        <v>165</v>
      </c>
      <c r="E1981" s="38" t="s">
        <v>2025</v>
      </c>
    </row>
    <row r="1982">
      <c r="A1982" s="33" t="s">
        <v>6157</v>
      </c>
      <c r="B1982" s="126" t="s">
        <v>2611</v>
      </c>
      <c r="C1982" s="126" t="s">
        <v>2678</v>
      </c>
      <c r="D1982" s="38" t="s">
        <v>165</v>
      </c>
      <c r="E1982" s="38" t="s">
        <v>2025</v>
      </c>
    </row>
    <row r="1983">
      <c r="A1983" s="33" t="s">
        <v>5986</v>
      </c>
      <c r="B1983" s="126" t="s">
        <v>2611</v>
      </c>
      <c r="C1983" s="126" t="s">
        <v>2675</v>
      </c>
      <c r="D1983" s="38" t="s">
        <v>165</v>
      </c>
      <c r="E1983" s="38" t="s">
        <v>2025</v>
      </c>
    </row>
    <row r="1984">
      <c r="A1984" s="33" t="s">
        <v>6156</v>
      </c>
      <c r="B1984" s="126" t="s">
        <v>2630</v>
      </c>
      <c r="C1984" s="126" t="s">
        <v>2633</v>
      </c>
      <c r="D1984" s="38" t="s">
        <v>165</v>
      </c>
      <c r="E1984" s="38" t="s">
        <v>2025</v>
      </c>
    </row>
    <row r="1985">
      <c r="A1985" s="33" t="s">
        <v>6125</v>
      </c>
      <c r="B1985" s="126" t="s">
        <v>2678</v>
      </c>
      <c r="C1985" s="126" t="s">
        <v>2543</v>
      </c>
      <c r="D1985" s="38" t="s">
        <v>165</v>
      </c>
      <c r="E1985" s="38" t="s">
        <v>2025</v>
      </c>
    </row>
    <row r="1986">
      <c r="A1986" s="33" t="s">
        <v>6125</v>
      </c>
      <c r="B1986" s="126" t="s">
        <v>2692</v>
      </c>
      <c r="C1986" s="126" t="s">
        <v>2535</v>
      </c>
      <c r="D1986" s="38" t="s">
        <v>165</v>
      </c>
      <c r="E1986" s="38" t="s">
        <v>2025</v>
      </c>
    </row>
    <row r="1987">
      <c r="A1987" s="33" t="s">
        <v>5987</v>
      </c>
      <c r="B1987" s="126" t="s">
        <v>2483</v>
      </c>
      <c r="C1987" s="126" t="s">
        <v>2675</v>
      </c>
      <c r="D1987" s="38" t="s">
        <v>165</v>
      </c>
      <c r="E1987" s="38" t="s">
        <v>2027</v>
      </c>
    </row>
    <row r="1988">
      <c r="A1988" s="33" t="s">
        <v>5987</v>
      </c>
      <c r="B1988" s="126" t="s">
        <v>2611</v>
      </c>
      <c r="C1988" s="126" t="s">
        <v>2699</v>
      </c>
      <c r="D1988" s="38" t="s">
        <v>165</v>
      </c>
      <c r="E1988" s="38" t="s">
        <v>2027</v>
      </c>
    </row>
    <row r="1989">
      <c r="A1989" s="33" t="s">
        <v>5979</v>
      </c>
      <c r="B1989" s="126" t="s">
        <v>2675</v>
      </c>
      <c r="C1989" s="126" t="s">
        <v>2692</v>
      </c>
      <c r="D1989" s="38" t="s">
        <v>165</v>
      </c>
      <c r="E1989" s="38" t="s">
        <v>2027</v>
      </c>
    </row>
    <row r="1990">
      <c r="A1990" s="33" t="s">
        <v>6157</v>
      </c>
      <c r="B1990" s="126" t="s">
        <v>2699</v>
      </c>
      <c r="C1990" s="126" t="s">
        <v>2678</v>
      </c>
      <c r="D1990" s="38" t="s">
        <v>165</v>
      </c>
      <c r="E1990" s="38" t="s">
        <v>2027</v>
      </c>
    </row>
    <row r="1991">
      <c r="A1991" s="33" t="s">
        <v>6156</v>
      </c>
      <c r="B1991" s="126" t="s">
        <v>2687</v>
      </c>
      <c r="C1991" s="126" t="s">
        <v>2630</v>
      </c>
      <c r="D1991" s="38" t="s">
        <v>165</v>
      </c>
      <c r="E1991" s="38" t="s">
        <v>2027</v>
      </c>
    </row>
    <row r="1992">
      <c r="A1992" s="33" t="s">
        <v>5989</v>
      </c>
      <c r="B1992" s="126" t="s">
        <v>2611</v>
      </c>
      <c r="C1992" s="126" t="s">
        <v>2678</v>
      </c>
      <c r="D1992" s="38" t="s">
        <v>165</v>
      </c>
      <c r="E1992" s="38" t="s">
        <v>2027</v>
      </c>
    </row>
    <row r="1993">
      <c r="A1993" s="33" t="s">
        <v>5989</v>
      </c>
      <c r="B1993" s="126" t="s">
        <v>2687</v>
      </c>
      <c r="C1993" s="126" t="s">
        <v>2692</v>
      </c>
      <c r="D1993" s="38" t="s">
        <v>165</v>
      </c>
      <c r="E1993" s="38" t="s">
        <v>2027</v>
      </c>
    </row>
    <row r="1994">
      <c r="A1994" s="33" t="s">
        <v>6157</v>
      </c>
      <c r="B1994" s="126" t="s">
        <v>2611</v>
      </c>
      <c r="C1994" s="126" t="s">
        <v>2678</v>
      </c>
      <c r="D1994" s="38" t="s">
        <v>165</v>
      </c>
      <c r="E1994" s="38" t="s">
        <v>2027</v>
      </c>
    </row>
    <row r="1995">
      <c r="A1995" s="33" t="s">
        <v>5986</v>
      </c>
      <c r="B1995" s="126" t="s">
        <v>2611</v>
      </c>
      <c r="C1995" s="126" t="s">
        <v>2675</v>
      </c>
      <c r="D1995" s="38" t="s">
        <v>165</v>
      </c>
      <c r="E1995" s="38" t="s">
        <v>2027</v>
      </c>
    </row>
    <row r="1996">
      <c r="A1996" s="33" t="s">
        <v>6156</v>
      </c>
      <c r="B1996" s="126" t="s">
        <v>2630</v>
      </c>
      <c r="C1996" s="126" t="s">
        <v>2633</v>
      </c>
      <c r="D1996" s="38" t="s">
        <v>165</v>
      </c>
      <c r="E1996" s="38" t="s">
        <v>2027</v>
      </c>
    </row>
    <row r="1997">
      <c r="A1997" s="33" t="s">
        <v>6125</v>
      </c>
      <c r="B1997" s="126" t="s">
        <v>2678</v>
      </c>
      <c r="C1997" s="126" t="s">
        <v>2543</v>
      </c>
      <c r="D1997" s="38" t="s">
        <v>165</v>
      </c>
      <c r="E1997" s="38" t="s">
        <v>2027</v>
      </c>
    </row>
    <row r="1998">
      <c r="A1998" s="33" t="s">
        <v>6125</v>
      </c>
      <c r="B1998" s="126" t="s">
        <v>2692</v>
      </c>
      <c r="C1998" s="126" t="s">
        <v>2535</v>
      </c>
      <c r="D1998" s="38" t="s">
        <v>165</v>
      </c>
      <c r="E1998" s="38" t="s">
        <v>2027</v>
      </c>
    </row>
    <row r="1999">
      <c r="A1999" s="33" t="s">
        <v>6158</v>
      </c>
      <c r="B1999" s="126" t="s">
        <v>2551</v>
      </c>
      <c r="C1999" s="126" t="s">
        <v>2680</v>
      </c>
      <c r="D1999" s="38" t="s">
        <v>44</v>
      </c>
      <c r="E1999" s="38" t="s">
        <v>2029</v>
      </c>
    </row>
    <row r="2000">
      <c r="A2000" s="33" t="s">
        <v>6078</v>
      </c>
      <c r="B2000" s="126" t="s">
        <v>2646</v>
      </c>
      <c r="C2000" s="126" t="s">
        <v>2463</v>
      </c>
      <c r="D2000" s="38" t="s">
        <v>44</v>
      </c>
      <c r="E2000" s="38" t="s">
        <v>2029</v>
      </c>
    </row>
    <row r="2001">
      <c r="A2001" s="33" t="s">
        <v>5983</v>
      </c>
      <c r="B2001" s="126" t="s">
        <v>2646</v>
      </c>
      <c r="C2001" s="126" t="s">
        <v>2463</v>
      </c>
      <c r="D2001" s="38" t="s">
        <v>44</v>
      </c>
      <c r="E2001" s="38" t="s">
        <v>2029</v>
      </c>
    </row>
    <row r="2002">
      <c r="A2002" s="33" t="s">
        <v>6158</v>
      </c>
      <c r="B2002" s="126" t="s">
        <v>2469</v>
      </c>
      <c r="C2002" s="126" t="s">
        <v>2463</v>
      </c>
      <c r="D2002" s="38" t="s">
        <v>44</v>
      </c>
      <c r="E2002" s="38" t="s">
        <v>2029</v>
      </c>
    </row>
    <row r="2003">
      <c r="A2003" s="33" t="s">
        <v>5983</v>
      </c>
      <c r="B2003" s="126" t="s">
        <v>2463</v>
      </c>
      <c r="C2003" s="126" t="s">
        <v>2545</v>
      </c>
      <c r="D2003" s="38" t="s">
        <v>44</v>
      </c>
      <c r="E2003" s="38" t="s">
        <v>2029</v>
      </c>
    </row>
    <row r="2004">
      <c r="A2004" s="33" t="s">
        <v>5982</v>
      </c>
      <c r="B2004" s="126" t="s">
        <v>2630</v>
      </c>
      <c r="C2004" s="126" t="s">
        <v>2680</v>
      </c>
      <c r="D2004" s="38" t="s">
        <v>5909</v>
      </c>
      <c r="E2004" s="38" t="s">
        <v>2029</v>
      </c>
    </row>
    <row r="2005">
      <c r="A2005" s="33" t="s">
        <v>5981</v>
      </c>
      <c r="B2005" s="126" t="s">
        <v>2630</v>
      </c>
      <c r="C2005" s="126" t="s">
        <v>2680</v>
      </c>
      <c r="D2005" s="38" t="s">
        <v>5909</v>
      </c>
      <c r="E2005" s="38" t="s">
        <v>2029</v>
      </c>
    </row>
    <row r="2006">
      <c r="A2006" s="33" t="s">
        <v>5983</v>
      </c>
      <c r="B2006" s="126" t="s">
        <v>2551</v>
      </c>
      <c r="C2006" s="126" t="s">
        <v>2494</v>
      </c>
      <c r="D2006" s="38" t="s">
        <v>5911</v>
      </c>
      <c r="E2006" s="38" t="s">
        <v>2029</v>
      </c>
    </row>
    <row r="2007">
      <c r="A2007" s="33" t="s">
        <v>6078</v>
      </c>
      <c r="B2007" s="126" t="s">
        <v>2551</v>
      </c>
      <c r="C2007" s="126" t="s">
        <v>2494</v>
      </c>
      <c r="D2007" s="38" t="s">
        <v>5911</v>
      </c>
      <c r="E2007" s="38" t="s">
        <v>2029</v>
      </c>
    </row>
    <row r="2008">
      <c r="A2008" s="33" t="s">
        <v>6159</v>
      </c>
      <c r="B2008" s="126" t="s">
        <v>2551</v>
      </c>
      <c r="C2008" s="126" t="s">
        <v>2494</v>
      </c>
      <c r="D2008" s="38" t="s">
        <v>5911</v>
      </c>
      <c r="E2008" s="38" t="s">
        <v>2029</v>
      </c>
    </row>
    <row r="2009">
      <c r="A2009" s="33" t="s">
        <v>6159</v>
      </c>
      <c r="B2009" s="126" t="s">
        <v>2633</v>
      </c>
      <c r="C2009" s="126" t="s">
        <v>2680</v>
      </c>
      <c r="D2009" s="38" t="s">
        <v>5923</v>
      </c>
      <c r="E2009" s="38" t="s">
        <v>2029</v>
      </c>
    </row>
    <row r="2010">
      <c r="A2010" s="33" t="s">
        <v>6082</v>
      </c>
      <c r="B2010" s="126" t="s">
        <v>2469</v>
      </c>
      <c r="C2010" s="126" t="s">
        <v>2520</v>
      </c>
      <c r="D2010" s="38" t="s">
        <v>5923</v>
      </c>
      <c r="E2010" s="38" t="s">
        <v>2029</v>
      </c>
    </row>
    <row r="2011">
      <c r="A2011" s="33" t="s">
        <v>6160</v>
      </c>
      <c r="B2011" s="126" t="s">
        <v>2646</v>
      </c>
      <c r="C2011" s="126" t="s">
        <v>2666</v>
      </c>
      <c r="D2011" s="38" t="s">
        <v>5923</v>
      </c>
      <c r="E2011" s="38" t="s">
        <v>2029</v>
      </c>
    </row>
    <row r="2012">
      <c r="A2012" s="33" t="s">
        <v>6160</v>
      </c>
      <c r="B2012" s="126" t="s">
        <v>2646</v>
      </c>
      <c r="C2012" s="126" t="s">
        <v>2463</v>
      </c>
      <c r="D2012" s="38" t="s">
        <v>5923</v>
      </c>
      <c r="E2012" s="38" t="s">
        <v>2029</v>
      </c>
    </row>
    <row r="2013">
      <c r="A2013" s="33" t="s">
        <v>6160</v>
      </c>
      <c r="B2013" s="126" t="s">
        <v>2463</v>
      </c>
      <c r="C2013" s="126" t="s">
        <v>2666</v>
      </c>
      <c r="D2013" s="38" t="s">
        <v>5923</v>
      </c>
      <c r="E2013" s="38" t="s">
        <v>2029</v>
      </c>
    </row>
    <row r="2014">
      <c r="A2014" s="33" t="s">
        <v>6161</v>
      </c>
      <c r="B2014" s="126" t="s">
        <v>2469</v>
      </c>
      <c r="C2014" s="126" t="s">
        <v>2680</v>
      </c>
      <c r="D2014" s="38" t="s">
        <v>5936</v>
      </c>
      <c r="E2014" s="38" t="s">
        <v>2029</v>
      </c>
    </row>
    <row r="2015">
      <c r="A2015" s="33" t="s">
        <v>6162</v>
      </c>
      <c r="B2015" s="126" t="s">
        <v>2469</v>
      </c>
      <c r="C2015" s="126" t="s">
        <v>2680</v>
      </c>
      <c r="D2015" s="38" t="s">
        <v>5936</v>
      </c>
      <c r="E2015" s="38" t="s">
        <v>2029</v>
      </c>
    </row>
    <row r="2016">
      <c r="A2016" s="33" t="s">
        <v>6077</v>
      </c>
      <c r="B2016" s="126" t="s">
        <v>2469</v>
      </c>
      <c r="C2016" s="126" t="s">
        <v>2680</v>
      </c>
      <c r="D2016" s="38" t="s">
        <v>5936</v>
      </c>
      <c r="E2016" s="38" t="s">
        <v>2029</v>
      </c>
    </row>
    <row r="2017">
      <c r="A2017" s="33" t="s">
        <v>6002</v>
      </c>
      <c r="B2017" s="126" t="s">
        <v>2469</v>
      </c>
      <c r="C2017" s="126" t="s">
        <v>2680</v>
      </c>
      <c r="D2017" s="38" t="s">
        <v>5936</v>
      </c>
      <c r="E2017" s="38" t="s">
        <v>2029</v>
      </c>
    </row>
    <row r="2018">
      <c r="A2018" s="33" t="s">
        <v>5993</v>
      </c>
      <c r="B2018" s="126" t="s">
        <v>2469</v>
      </c>
      <c r="C2018" s="126" t="s">
        <v>2680</v>
      </c>
      <c r="D2018" s="38" t="s">
        <v>5936</v>
      </c>
      <c r="E2018" s="38" t="s">
        <v>2029</v>
      </c>
    </row>
    <row r="2019">
      <c r="A2019" s="33" t="s">
        <v>6163</v>
      </c>
      <c r="B2019" s="126" t="s">
        <v>2469</v>
      </c>
      <c r="C2019" s="126" t="s">
        <v>2690</v>
      </c>
      <c r="D2019" s="38" t="s">
        <v>5936</v>
      </c>
      <c r="E2019" s="38" t="s">
        <v>2029</v>
      </c>
    </row>
    <row r="2020">
      <c r="A2020" s="33" t="s">
        <v>6164</v>
      </c>
      <c r="B2020" s="126" t="s">
        <v>2469</v>
      </c>
      <c r="C2020" s="126" t="s">
        <v>2690</v>
      </c>
      <c r="D2020" s="38" t="s">
        <v>5936</v>
      </c>
      <c r="E2020" s="38" t="s">
        <v>2029</v>
      </c>
    </row>
    <row r="2021">
      <c r="A2021" s="33" t="s">
        <v>6165</v>
      </c>
      <c r="B2021" s="126" t="s">
        <v>2469</v>
      </c>
      <c r="C2021" s="126" t="s">
        <v>2646</v>
      </c>
      <c r="D2021" s="38" t="s">
        <v>5936</v>
      </c>
      <c r="E2021" s="38" t="s">
        <v>2029</v>
      </c>
    </row>
    <row r="2022">
      <c r="A2022" s="33" t="s">
        <v>6166</v>
      </c>
      <c r="B2022" s="126" t="s">
        <v>2469</v>
      </c>
      <c r="C2022" s="126" t="s">
        <v>2646</v>
      </c>
      <c r="D2022" s="38" t="s">
        <v>5936</v>
      </c>
      <c r="E2022" s="38" t="s">
        <v>2029</v>
      </c>
    </row>
    <row r="2023">
      <c r="A2023" s="33" t="s">
        <v>6166</v>
      </c>
      <c r="B2023" s="126" t="s">
        <v>2469</v>
      </c>
      <c r="C2023" s="126" t="s">
        <v>2680</v>
      </c>
      <c r="D2023" s="38" t="s">
        <v>5936</v>
      </c>
      <c r="E2023" s="38" t="s">
        <v>2029</v>
      </c>
    </row>
    <row r="2024">
      <c r="A2024" s="33" t="s">
        <v>6079</v>
      </c>
      <c r="B2024" s="126" t="s">
        <v>2469</v>
      </c>
      <c r="C2024" s="126" t="s">
        <v>2646</v>
      </c>
      <c r="D2024" s="38" t="s">
        <v>5936</v>
      </c>
      <c r="E2024" s="38" t="s">
        <v>2029</v>
      </c>
    </row>
    <row r="2025">
      <c r="A2025" s="33" t="s">
        <v>6079</v>
      </c>
      <c r="B2025" s="126" t="s">
        <v>2469</v>
      </c>
      <c r="C2025" s="126" t="s">
        <v>2680</v>
      </c>
      <c r="D2025" s="38" t="s">
        <v>5936</v>
      </c>
      <c r="E2025" s="38" t="s">
        <v>2029</v>
      </c>
    </row>
    <row r="2026">
      <c r="A2026" s="33" t="s">
        <v>6161</v>
      </c>
      <c r="B2026" s="126" t="s">
        <v>2469</v>
      </c>
      <c r="C2026" s="126" t="s">
        <v>2680</v>
      </c>
      <c r="D2026" s="38" t="s">
        <v>5943</v>
      </c>
      <c r="E2026" s="38" t="s">
        <v>2029</v>
      </c>
    </row>
    <row r="2027">
      <c r="A2027" s="33" t="s">
        <v>6077</v>
      </c>
      <c r="B2027" s="126" t="s">
        <v>2469</v>
      </c>
      <c r="C2027" s="126" t="s">
        <v>2680</v>
      </c>
      <c r="D2027" s="38" t="s">
        <v>5943</v>
      </c>
      <c r="E2027" s="38" t="s">
        <v>2029</v>
      </c>
    </row>
    <row r="2028">
      <c r="A2028" s="33" t="s">
        <v>6167</v>
      </c>
      <c r="B2028" s="126" t="s">
        <v>2551</v>
      </c>
      <c r="C2028" s="126" t="s">
        <v>2646</v>
      </c>
      <c r="D2028" s="38" t="s">
        <v>5943</v>
      </c>
      <c r="E2028" s="38" t="s">
        <v>2029</v>
      </c>
    </row>
    <row r="2029">
      <c r="A2029" s="33" t="s">
        <v>5986</v>
      </c>
      <c r="B2029" s="126" t="s">
        <v>2469</v>
      </c>
      <c r="C2029" s="126" t="s">
        <v>2680</v>
      </c>
      <c r="D2029" s="38" t="s">
        <v>5943</v>
      </c>
      <c r="E2029" s="38" t="s">
        <v>2029</v>
      </c>
    </row>
    <row r="2030">
      <c r="A2030" s="33" t="s">
        <v>5993</v>
      </c>
      <c r="B2030" s="126" t="s">
        <v>2469</v>
      </c>
      <c r="C2030" s="126" t="s">
        <v>2680</v>
      </c>
      <c r="D2030" s="38" t="s">
        <v>5943</v>
      </c>
      <c r="E2030" s="38" t="s">
        <v>2029</v>
      </c>
    </row>
    <row r="2031">
      <c r="A2031" s="33" t="s">
        <v>5974</v>
      </c>
      <c r="B2031" s="126" t="s">
        <v>2551</v>
      </c>
      <c r="C2031" s="126" t="s">
        <v>2469</v>
      </c>
      <c r="D2031" s="38" t="s">
        <v>5943</v>
      </c>
      <c r="E2031" s="38" t="s">
        <v>2029</v>
      </c>
    </row>
    <row r="2032">
      <c r="A2032" s="33" t="s">
        <v>6164</v>
      </c>
      <c r="B2032" s="126" t="s">
        <v>2486</v>
      </c>
      <c r="C2032" s="126" t="s">
        <v>2680</v>
      </c>
      <c r="D2032" s="38" t="s">
        <v>5943</v>
      </c>
      <c r="E2032" s="38" t="s">
        <v>2029</v>
      </c>
    </row>
    <row r="2033">
      <c r="A2033" s="33" t="s">
        <v>6165</v>
      </c>
      <c r="B2033" s="126" t="s">
        <v>2551</v>
      </c>
      <c r="C2033" s="126" t="s">
        <v>2646</v>
      </c>
      <c r="D2033" s="38" t="s">
        <v>5943</v>
      </c>
      <c r="E2033" s="38" t="s">
        <v>2029</v>
      </c>
    </row>
    <row r="2034">
      <c r="A2034" s="33" t="s">
        <v>6166</v>
      </c>
      <c r="B2034" s="126" t="s">
        <v>2469</v>
      </c>
      <c r="C2034" s="126" t="s">
        <v>2646</v>
      </c>
      <c r="D2034" s="38" t="s">
        <v>5943</v>
      </c>
      <c r="E2034" s="38" t="s">
        <v>2029</v>
      </c>
    </row>
    <row r="2035">
      <c r="A2035" s="33" t="s">
        <v>6166</v>
      </c>
      <c r="B2035" s="126" t="s">
        <v>2469</v>
      </c>
      <c r="C2035" s="126" t="s">
        <v>2680</v>
      </c>
      <c r="D2035" s="38" t="s">
        <v>5943</v>
      </c>
      <c r="E2035" s="38" t="s">
        <v>2029</v>
      </c>
    </row>
    <row r="2036">
      <c r="A2036" s="33" t="s">
        <v>6079</v>
      </c>
      <c r="B2036" s="126" t="s">
        <v>2469</v>
      </c>
      <c r="C2036" s="126" t="s">
        <v>2646</v>
      </c>
      <c r="D2036" s="38" t="s">
        <v>5943</v>
      </c>
      <c r="E2036" s="38" t="s">
        <v>2029</v>
      </c>
    </row>
    <row r="2037">
      <c r="A2037" s="33" t="s">
        <v>6079</v>
      </c>
      <c r="B2037" s="126" t="s">
        <v>2469</v>
      </c>
      <c r="C2037" s="126" t="s">
        <v>2680</v>
      </c>
      <c r="D2037" s="38" t="s">
        <v>5943</v>
      </c>
      <c r="E2037" s="38" t="s">
        <v>2029</v>
      </c>
    </row>
    <row r="2038">
      <c r="A2038" s="33" t="s">
        <v>6161</v>
      </c>
      <c r="B2038" s="126" t="s">
        <v>2469</v>
      </c>
      <c r="C2038" s="126" t="s">
        <v>2680</v>
      </c>
      <c r="D2038" s="38" t="s">
        <v>5944</v>
      </c>
      <c r="E2038" s="38" t="s">
        <v>2029</v>
      </c>
    </row>
    <row r="2039">
      <c r="A2039" s="33" t="s">
        <v>6168</v>
      </c>
      <c r="B2039" s="126" t="s">
        <v>2469</v>
      </c>
      <c r="C2039" s="126" t="s">
        <v>2680</v>
      </c>
      <c r="D2039" s="38" t="s">
        <v>5944</v>
      </c>
      <c r="E2039" s="38" t="s">
        <v>2029</v>
      </c>
    </row>
    <row r="2040">
      <c r="A2040" s="33" t="s">
        <v>6077</v>
      </c>
      <c r="B2040" s="126" t="s">
        <v>2469</v>
      </c>
      <c r="C2040" s="126" t="s">
        <v>2680</v>
      </c>
      <c r="D2040" s="38" t="s">
        <v>5944</v>
      </c>
      <c r="E2040" s="38" t="s">
        <v>2029</v>
      </c>
    </row>
    <row r="2041">
      <c r="A2041" s="33" t="s">
        <v>6009</v>
      </c>
      <c r="B2041" s="126" t="s">
        <v>2469</v>
      </c>
      <c r="C2041" s="126" t="s">
        <v>2680</v>
      </c>
      <c r="D2041" s="38" t="s">
        <v>5944</v>
      </c>
      <c r="E2041" s="38" t="s">
        <v>2029</v>
      </c>
    </row>
    <row r="2042">
      <c r="A2042" s="33" t="s">
        <v>5993</v>
      </c>
      <c r="B2042" s="126" t="s">
        <v>2469</v>
      </c>
      <c r="C2042" s="126" t="s">
        <v>2680</v>
      </c>
      <c r="D2042" s="38" t="s">
        <v>5944</v>
      </c>
      <c r="E2042" s="38" t="s">
        <v>2029</v>
      </c>
    </row>
    <row r="2043">
      <c r="A2043" s="33" t="s">
        <v>6169</v>
      </c>
      <c r="B2043" s="126" t="s">
        <v>2469</v>
      </c>
      <c r="C2043" s="126" t="s">
        <v>2690</v>
      </c>
      <c r="D2043" s="38" t="s">
        <v>5944</v>
      </c>
      <c r="E2043" s="38" t="s">
        <v>2029</v>
      </c>
    </row>
    <row r="2044">
      <c r="A2044" s="33" t="s">
        <v>5945</v>
      </c>
      <c r="B2044" s="126" t="s">
        <v>2469</v>
      </c>
      <c r="C2044" s="126" t="s">
        <v>2690</v>
      </c>
      <c r="D2044" s="38" t="s">
        <v>5944</v>
      </c>
      <c r="E2044" s="38" t="s">
        <v>2029</v>
      </c>
    </row>
    <row r="2045">
      <c r="A2045" s="33" t="s">
        <v>6016</v>
      </c>
      <c r="B2045" s="126" t="s">
        <v>2469</v>
      </c>
      <c r="C2045" s="126" t="s">
        <v>2646</v>
      </c>
      <c r="D2045" s="38" t="s">
        <v>5944</v>
      </c>
      <c r="E2045" s="38" t="s">
        <v>2029</v>
      </c>
    </row>
    <row r="2046">
      <c r="A2046" s="33" t="s">
        <v>6166</v>
      </c>
      <c r="B2046" s="126" t="s">
        <v>2469</v>
      </c>
      <c r="C2046" s="126" t="s">
        <v>2646</v>
      </c>
      <c r="D2046" s="38" t="s">
        <v>5944</v>
      </c>
      <c r="E2046" s="38" t="s">
        <v>2029</v>
      </c>
    </row>
    <row r="2047">
      <c r="A2047" s="33" t="s">
        <v>6166</v>
      </c>
      <c r="B2047" s="126" t="s">
        <v>2469</v>
      </c>
      <c r="C2047" s="126" t="s">
        <v>2680</v>
      </c>
      <c r="D2047" s="38" t="s">
        <v>5944</v>
      </c>
      <c r="E2047" s="38" t="s">
        <v>2029</v>
      </c>
    </row>
    <row r="2048">
      <c r="A2048" s="33" t="s">
        <v>6079</v>
      </c>
      <c r="B2048" s="126" t="s">
        <v>2469</v>
      </c>
      <c r="C2048" s="126" t="s">
        <v>2646</v>
      </c>
      <c r="D2048" s="38" t="s">
        <v>5944</v>
      </c>
      <c r="E2048" s="38" t="s">
        <v>2029</v>
      </c>
    </row>
    <row r="2049">
      <c r="A2049" s="33" t="s">
        <v>6079</v>
      </c>
      <c r="B2049" s="126" t="s">
        <v>2469</v>
      </c>
      <c r="C2049" s="126" t="s">
        <v>2680</v>
      </c>
      <c r="D2049" s="38" t="s">
        <v>5944</v>
      </c>
      <c r="E2049" s="38" t="s">
        <v>2029</v>
      </c>
    </row>
    <row r="2050">
      <c r="A2050" s="33" t="s">
        <v>6158</v>
      </c>
      <c r="B2050" s="126" t="s">
        <v>2551</v>
      </c>
      <c r="C2050" s="126" t="s">
        <v>2680</v>
      </c>
      <c r="D2050" s="38" t="s">
        <v>44</v>
      </c>
      <c r="E2050" s="38" t="s">
        <v>2031</v>
      </c>
    </row>
    <row r="2051">
      <c r="A2051" s="33" t="s">
        <v>6078</v>
      </c>
      <c r="B2051" s="126" t="s">
        <v>2646</v>
      </c>
      <c r="C2051" s="126" t="s">
        <v>2463</v>
      </c>
      <c r="D2051" s="38" t="s">
        <v>44</v>
      </c>
      <c r="E2051" s="38" t="s">
        <v>2031</v>
      </c>
    </row>
    <row r="2052">
      <c r="A2052" s="33" t="s">
        <v>5983</v>
      </c>
      <c r="B2052" s="126" t="s">
        <v>2646</v>
      </c>
      <c r="C2052" s="126" t="s">
        <v>2463</v>
      </c>
      <c r="D2052" s="38" t="s">
        <v>44</v>
      </c>
      <c r="E2052" s="38" t="s">
        <v>2031</v>
      </c>
    </row>
    <row r="2053">
      <c r="A2053" s="33" t="s">
        <v>6158</v>
      </c>
      <c r="B2053" s="126" t="s">
        <v>2469</v>
      </c>
      <c r="C2053" s="126" t="s">
        <v>2463</v>
      </c>
      <c r="D2053" s="38" t="s">
        <v>44</v>
      </c>
      <c r="E2053" s="38" t="s">
        <v>2031</v>
      </c>
    </row>
    <row r="2054">
      <c r="A2054" s="33" t="s">
        <v>5983</v>
      </c>
      <c r="B2054" s="126" t="s">
        <v>2463</v>
      </c>
      <c r="C2054" s="126" t="s">
        <v>2545</v>
      </c>
      <c r="D2054" s="38" t="s">
        <v>44</v>
      </c>
      <c r="E2054" s="38" t="s">
        <v>2031</v>
      </c>
    </row>
    <row r="2055">
      <c r="A2055" s="33" t="s">
        <v>5982</v>
      </c>
      <c r="B2055" s="126" t="s">
        <v>2630</v>
      </c>
      <c r="C2055" s="126" t="s">
        <v>2680</v>
      </c>
      <c r="D2055" s="38" t="s">
        <v>5909</v>
      </c>
      <c r="E2055" s="38" t="s">
        <v>2031</v>
      </c>
    </row>
    <row r="2056">
      <c r="A2056" s="33" t="s">
        <v>5981</v>
      </c>
      <c r="B2056" s="126" t="s">
        <v>2630</v>
      </c>
      <c r="C2056" s="126" t="s">
        <v>2680</v>
      </c>
      <c r="D2056" s="38" t="s">
        <v>5909</v>
      </c>
      <c r="E2056" s="38" t="s">
        <v>2031</v>
      </c>
    </row>
    <row r="2057">
      <c r="A2057" s="33" t="s">
        <v>5983</v>
      </c>
      <c r="B2057" s="126" t="s">
        <v>2551</v>
      </c>
      <c r="C2057" s="126" t="s">
        <v>2494</v>
      </c>
      <c r="D2057" s="38" t="s">
        <v>5911</v>
      </c>
      <c r="E2057" s="38" t="s">
        <v>2031</v>
      </c>
    </row>
    <row r="2058">
      <c r="A2058" s="33" t="s">
        <v>6078</v>
      </c>
      <c r="B2058" s="126" t="s">
        <v>2551</v>
      </c>
      <c r="C2058" s="126" t="s">
        <v>2494</v>
      </c>
      <c r="D2058" s="38" t="s">
        <v>5911</v>
      </c>
      <c r="E2058" s="38" t="s">
        <v>2031</v>
      </c>
    </row>
    <row r="2059">
      <c r="A2059" s="33" t="s">
        <v>6159</v>
      </c>
      <c r="B2059" s="126" t="s">
        <v>2551</v>
      </c>
      <c r="C2059" s="126" t="s">
        <v>2494</v>
      </c>
      <c r="D2059" s="38" t="s">
        <v>5911</v>
      </c>
      <c r="E2059" s="38" t="s">
        <v>2031</v>
      </c>
    </row>
    <row r="2060">
      <c r="A2060" s="33" t="s">
        <v>6159</v>
      </c>
      <c r="B2060" s="126" t="s">
        <v>2633</v>
      </c>
      <c r="C2060" s="126" t="s">
        <v>2680</v>
      </c>
      <c r="D2060" s="38" t="s">
        <v>5923</v>
      </c>
      <c r="E2060" s="38" t="s">
        <v>2031</v>
      </c>
    </row>
    <row r="2061">
      <c r="A2061" s="33" t="s">
        <v>6082</v>
      </c>
      <c r="B2061" s="126" t="s">
        <v>2469</v>
      </c>
      <c r="C2061" s="126" t="s">
        <v>2520</v>
      </c>
      <c r="D2061" s="38" t="s">
        <v>5923</v>
      </c>
      <c r="E2061" s="38" t="s">
        <v>2031</v>
      </c>
    </row>
    <row r="2062">
      <c r="A2062" s="33" t="s">
        <v>6160</v>
      </c>
      <c r="B2062" s="126" t="s">
        <v>2646</v>
      </c>
      <c r="C2062" s="126" t="s">
        <v>2666</v>
      </c>
      <c r="D2062" s="38" t="s">
        <v>5923</v>
      </c>
      <c r="E2062" s="38" t="s">
        <v>2031</v>
      </c>
    </row>
    <row r="2063">
      <c r="A2063" s="33" t="s">
        <v>6160</v>
      </c>
      <c r="B2063" s="126" t="s">
        <v>2646</v>
      </c>
      <c r="C2063" s="126" t="s">
        <v>2463</v>
      </c>
      <c r="D2063" s="38" t="s">
        <v>5923</v>
      </c>
      <c r="E2063" s="38" t="s">
        <v>2031</v>
      </c>
    </row>
    <row r="2064">
      <c r="A2064" s="33" t="s">
        <v>6160</v>
      </c>
      <c r="B2064" s="126" t="s">
        <v>2463</v>
      </c>
      <c r="C2064" s="126" t="s">
        <v>2666</v>
      </c>
      <c r="D2064" s="38" t="s">
        <v>5923</v>
      </c>
      <c r="E2064" s="38" t="s">
        <v>2031</v>
      </c>
    </row>
    <row r="2065">
      <c r="A2065" s="33" t="s">
        <v>6161</v>
      </c>
      <c r="B2065" s="126" t="s">
        <v>2469</v>
      </c>
      <c r="C2065" s="126" t="s">
        <v>2680</v>
      </c>
      <c r="D2065" s="38" t="s">
        <v>5936</v>
      </c>
      <c r="E2065" s="38" t="s">
        <v>2031</v>
      </c>
    </row>
    <row r="2066">
      <c r="A2066" s="33" t="s">
        <v>6162</v>
      </c>
      <c r="B2066" s="126" t="s">
        <v>2469</v>
      </c>
      <c r="C2066" s="126" t="s">
        <v>2680</v>
      </c>
      <c r="D2066" s="38" t="s">
        <v>5936</v>
      </c>
      <c r="E2066" s="38" t="s">
        <v>2031</v>
      </c>
    </row>
    <row r="2067">
      <c r="A2067" s="33" t="s">
        <v>6077</v>
      </c>
      <c r="B2067" s="126" t="s">
        <v>2469</v>
      </c>
      <c r="C2067" s="126" t="s">
        <v>2680</v>
      </c>
      <c r="D2067" s="38" t="s">
        <v>5936</v>
      </c>
      <c r="E2067" s="38" t="s">
        <v>2031</v>
      </c>
    </row>
    <row r="2068">
      <c r="A2068" s="33" t="s">
        <v>6002</v>
      </c>
      <c r="B2068" s="126" t="s">
        <v>2469</v>
      </c>
      <c r="C2068" s="126" t="s">
        <v>2680</v>
      </c>
      <c r="D2068" s="38" t="s">
        <v>5936</v>
      </c>
      <c r="E2068" s="38" t="s">
        <v>2031</v>
      </c>
    </row>
    <row r="2069">
      <c r="A2069" s="33" t="s">
        <v>5993</v>
      </c>
      <c r="B2069" s="126" t="s">
        <v>2469</v>
      </c>
      <c r="C2069" s="126" t="s">
        <v>2680</v>
      </c>
      <c r="D2069" s="38" t="s">
        <v>5936</v>
      </c>
      <c r="E2069" s="38" t="s">
        <v>2031</v>
      </c>
    </row>
    <row r="2070">
      <c r="A2070" s="33" t="s">
        <v>6163</v>
      </c>
      <c r="B2070" s="126" t="s">
        <v>2469</v>
      </c>
      <c r="C2070" s="126" t="s">
        <v>2690</v>
      </c>
      <c r="D2070" s="38" t="s">
        <v>5936</v>
      </c>
      <c r="E2070" s="38" t="s">
        <v>2031</v>
      </c>
    </row>
    <row r="2071">
      <c r="A2071" s="33" t="s">
        <v>6164</v>
      </c>
      <c r="B2071" s="126" t="s">
        <v>2469</v>
      </c>
      <c r="C2071" s="126" t="s">
        <v>2690</v>
      </c>
      <c r="D2071" s="38" t="s">
        <v>5936</v>
      </c>
      <c r="E2071" s="38" t="s">
        <v>2031</v>
      </c>
    </row>
    <row r="2072">
      <c r="A2072" s="33" t="s">
        <v>6165</v>
      </c>
      <c r="B2072" s="126" t="s">
        <v>2469</v>
      </c>
      <c r="C2072" s="126" t="s">
        <v>2646</v>
      </c>
      <c r="D2072" s="38" t="s">
        <v>5936</v>
      </c>
      <c r="E2072" s="38" t="s">
        <v>2031</v>
      </c>
    </row>
    <row r="2073">
      <c r="A2073" s="33" t="s">
        <v>6166</v>
      </c>
      <c r="B2073" s="126" t="s">
        <v>2469</v>
      </c>
      <c r="C2073" s="126" t="s">
        <v>2646</v>
      </c>
      <c r="D2073" s="38" t="s">
        <v>5936</v>
      </c>
      <c r="E2073" s="38" t="s">
        <v>2031</v>
      </c>
    </row>
    <row r="2074">
      <c r="A2074" s="33" t="s">
        <v>6166</v>
      </c>
      <c r="B2074" s="126" t="s">
        <v>2469</v>
      </c>
      <c r="C2074" s="126" t="s">
        <v>2680</v>
      </c>
      <c r="D2074" s="38" t="s">
        <v>5936</v>
      </c>
      <c r="E2074" s="38" t="s">
        <v>2031</v>
      </c>
    </row>
    <row r="2075">
      <c r="A2075" s="33" t="s">
        <v>6079</v>
      </c>
      <c r="B2075" s="126" t="s">
        <v>2469</v>
      </c>
      <c r="C2075" s="126" t="s">
        <v>2646</v>
      </c>
      <c r="D2075" s="38" t="s">
        <v>5936</v>
      </c>
      <c r="E2075" s="38" t="s">
        <v>2031</v>
      </c>
    </row>
    <row r="2076">
      <c r="A2076" s="33" t="s">
        <v>6079</v>
      </c>
      <c r="B2076" s="126" t="s">
        <v>2469</v>
      </c>
      <c r="C2076" s="126" t="s">
        <v>2680</v>
      </c>
      <c r="D2076" s="38" t="s">
        <v>5936</v>
      </c>
      <c r="E2076" s="38" t="s">
        <v>2031</v>
      </c>
    </row>
    <row r="2077">
      <c r="A2077" s="33" t="s">
        <v>6161</v>
      </c>
      <c r="B2077" s="126" t="s">
        <v>2469</v>
      </c>
      <c r="C2077" s="126" t="s">
        <v>2680</v>
      </c>
      <c r="D2077" s="38" t="s">
        <v>5943</v>
      </c>
      <c r="E2077" s="38" t="s">
        <v>2031</v>
      </c>
    </row>
    <row r="2078">
      <c r="A2078" s="33" t="s">
        <v>6077</v>
      </c>
      <c r="B2078" s="126" t="s">
        <v>2469</v>
      </c>
      <c r="C2078" s="126" t="s">
        <v>2680</v>
      </c>
      <c r="D2078" s="38" t="s">
        <v>5943</v>
      </c>
      <c r="E2078" s="38" t="s">
        <v>2031</v>
      </c>
    </row>
    <row r="2079">
      <c r="A2079" s="33" t="s">
        <v>6167</v>
      </c>
      <c r="B2079" s="126" t="s">
        <v>2551</v>
      </c>
      <c r="C2079" s="126" t="s">
        <v>2646</v>
      </c>
      <c r="D2079" s="38" t="s">
        <v>5943</v>
      </c>
      <c r="E2079" s="38" t="s">
        <v>2031</v>
      </c>
    </row>
    <row r="2080">
      <c r="A2080" s="33" t="s">
        <v>5986</v>
      </c>
      <c r="B2080" s="126" t="s">
        <v>2469</v>
      </c>
      <c r="C2080" s="126" t="s">
        <v>2680</v>
      </c>
      <c r="D2080" s="38" t="s">
        <v>5943</v>
      </c>
      <c r="E2080" s="38" t="s">
        <v>2031</v>
      </c>
    </row>
    <row r="2081">
      <c r="A2081" s="33" t="s">
        <v>5993</v>
      </c>
      <c r="B2081" s="126" t="s">
        <v>2469</v>
      </c>
      <c r="C2081" s="126" t="s">
        <v>2680</v>
      </c>
      <c r="D2081" s="38" t="s">
        <v>5943</v>
      </c>
      <c r="E2081" s="38" t="s">
        <v>2031</v>
      </c>
    </row>
    <row r="2082">
      <c r="A2082" s="33" t="s">
        <v>5974</v>
      </c>
      <c r="B2082" s="126" t="s">
        <v>2551</v>
      </c>
      <c r="C2082" s="126" t="s">
        <v>2469</v>
      </c>
      <c r="D2082" s="38" t="s">
        <v>5943</v>
      </c>
      <c r="E2082" s="38" t="s">
        <v>2031</v>
      </c>
    </row>
    <row r="2083">
      <c r="A2083" s="33" t="s">
        <v>6164</v>
      </c>
      <c r="B2083" s="126" t="s">
        <v>2486</v>
      </c>
      <c r="C2083" s="126" t="s">
        <v>2680</v>
      </c>
      <c r="D2083" s="38" t="s">
        <v>5943</v>
      </c>
      <c r="E2083" s="38" t="s">
        <v>2031</v>
      </c>
    </row>
    <row r="2084">
      <c r="A2084" s="33" t="s">
        <v>6165</v>
      </c>
      <c r="B2084" s="126" t="s">
        <v>2551</v>
      </c>
      <c r="C2084" s="126" t="s">
        <v>2646</v>
      </c>
      <c r="D2084" s="38" t="s">
        <v>5943</v>
      </c>
      <c r="E2084" s="38" t="s">
        <v>2031</v>
      </c>
    </row>
    <row r="2085">
      <c r="A2085" s="33" t="s">
        <v>6166</v>
      </c>
      <c r="B2085" s="126" t="s">
        <v>2469</v>
      </c>
      <c r="C2085" s="126" t="s">
        <v>2646</v>
      </c>
      <c r="D2085" s="38" t="s">
        <v>5943</v>
      </c>
      <c r="E2085" s="38" t="s">
        <v>2031</v>
      </c>
    </row>
    <row r="2086">
      <c r="A2086" s="33" t="s">
        <v>6166</v>
      </c>
      <c r="B2086" s="126" t="s">
        <v>2469</v>
      </c>
      <c r="C2086" s="126" t="s">
        <v>2680</v>
      </c>
      <c r="D2086" s="38" t="s">
        <v>5943</v>
      </c>
      <c r="E2086" s="38" t="s">
        <v>2031</v>
      </c>
    </row>
    <row r="2087">
      <c r="A2087" s="33" t="s">
        <v>6079</v>
      </c>
      <c r="B2087" s="126" t="s">
        <v>2469</v>
      </c>
      <c r="C2087" s="126" t="s">
        <v>2646</v>
      </c>
      <c r="D2087" s="38" t="s">
        <v>5943</v>
      </c>
      <c r="E2087" s="38" t="s">
        <v>2031</v>
      </c>
    </row>
    <row r="2088">
      <c r="A2088" s="33" t="s">
        <v>6079</v>
      </c>
      <c r="B2088" s="126" t="s">
        <v>2469</v>
      </c>
      <c r="C2088" s="126" t="s">
        <v>2680</v>
      </c>
      <c r="D2088" s="38" t="s">
        <v>5943</v>
      </c>
      <c r="E2088" s="38" t="s">
        <v>2031</v>
      </c>
    </row>
    <row r="2089">
      <c r="A2089" s="33" t="s">
        <v>6161</v>
      </c>
      <c r="B2089" s="126" t="s">
        <v>2469</v>
      </c>
      <c r="C2089" s="126" t="s">
        <v>2680</v>
      </c>
      <c r="D2089" s="38" t="s">
        <v>5944</v>
      </c>
      <c r="E2089" s="38" t="s">
        <v>2031</v>
      </c>
    </row>
    <row r="2090">
      <c r="A2090" s="33" t="s">
        <v>6168</v>
      </c>
      <c r="B2090" s="126" t="s">
        <v>2469</v>
      </c>
      <c r="C2090" s="126" t="s">
        <v>2680</v>
      </c>
      <c r="D2090" s="38" t="s">
        <v>5944</v>
      </c>
      <c r="E2090" s="38" t="s">
        <v>2031</v>
      </c>
    </row>
    <row r="2091">
      <c r="A2091" s="33" t="s">
        <v>6077</v>
      </c>
      <c r="B2091" s="126" t="s">
        <v>2469</v>
      </c>
      <c r="C2091" s="126" t="s">
        <v>2680</v>
      </c>
      <c r="D2091" s="38" t="s">
        <v>5944</v>
      </c>
      <c r="E2091" s="38" t="s">
        <v>2031</v>
      </c>
    </row>
    <row r="2092">
      <c r="A2092" s="33" t="s">
        <v>6009</v>
      </c>
      <c r="B2092" s="126" t="s">
        <v>2469</v>
      </c>
      <c r="C2092" s="126" t="s">
        <v>2680</v>
      </c>
      <c r="D2092" s="38" t="s">
        <v>5944</v>
      </c>
      <c r="E2092" s="38" t="s">
        <v>2031</v>
      </c>
    </row>
    <row r="2093">
      <c r="A2093" s="33" t="s">
        <v>5993</v>
      </c>
      <c r="B2093" s="126" t="s">
        <v>2469</v>
      </c>
      <c r="C2093" s="126" t="s">
        <v>2680</v>
      </c>
      <c r="D2093" s="38" t="s">
        <v>5944</v>
      </c>
      <c r="E2093" s="38" t="s">
        <v>2031</v>
      </c>
    </row>
    <row r="2094">
      <c r="A2094" s="33" t="s">
        <v>6169</v>
      </c>
      <c r="B2094" s="126" t="s">
        <v>2469</v>
      </c>
      <c r="C2094" s="126" t="s">
        <v>2690</v>
      </c>
      <c r="D2094" s="38" t="s">
        <v>5944</v>
      </c>
      <c r="E2094" s="38" t="s">
        <v>2031</v>
      </c>
    </row>
    <row r="2095">
      <c r="A2095" s="33" t="s">
        <v>5945</v>
      </c>
      <c r="B2095" s="126" t="s">
        <v>2469</v>
      </c>
      <c r="C2095" s="126" t="s">
        <v>2690</v>
      </c>
      <c r="D2095" s="38" t="s">
        <v>5944</v>
      </c>
      <c r="E2095" s="38" t="s">
        <v>2031</v>
      </c>
    </row>
    <row r="2096">
      <c r="A2096" s="33" t="s">
        <v>6016</v>
      </c>
      <c r="B2096" s="126" t="s">
        <v>2469</v>
      </c>
      <c r="C2096" s="126" t="s">
        <v>2646</v>
      </c>
      <c r="D2096" s="38" t="s">
        <v>5944</v>
      </c>
      <c r="E2096" s="38" t="s">
        <v>2031</v>
      </c>
    </row>
    <row r="2097">
      <c r="A2097" s="33" t="s">
        <v>6166</v>
      </c>
      <c r="B2097" s="126" t="s">
        <v>2469</v>
      </c>
      <c r="C2097" s="126" t="s">
        <v>2646</v>
      </c>
      <c r="D2097" s="38" t="s">
        <v>5944</v>
      </c>
      <c r="E2097" s="38" t="s">
        <v>2031</v>
      </c>
    </row>
    <row r="2098">
      <c r="A2098" s="33" t="s">
        <v>6166</v>
      </c>
      <c r="B2098" s="126" t="s">
        <v>2469</v>
      </c>
      <c r="C2098" s="126" t="s">
        <v>2680</v>
      </c>
      <c r="D2098" s="38" t="s">
        <v>5944</v>
      </c>
      <c r="E2098" s="38" t="s">
        <v>2031</v>
      </c>
    </row>
    <row r="2099">
      <c r="A2099" s="33" t="s">
        <v>6079</v>
      </c>
      <c r="B2099" s="126" t="s">
        <v>2469</v>
      </c>
      <c r="C2099" s="126" t="s">
        <v>2646</v>
      </c>
      <c r="D2099" s="38" t="s">
        <v>5944</v>
      </c>
      <c r="E2099" s="38" t="s">
        <v>2031</v>
      </c>
    </row>
    <row r="2100">
      <c r="A2100" s="33" t="s">
        <v>6079</v>
      </c>
      <c r="B2100" s="126" t="s">
        <v>2469</v>
      </c>
      <c r="C2100" s="126" t="s">
        <v>2680</v>
      </c>
      <c r="D2100" s="38" t="s">
        <v>5944</v>
      </c>
      <c r="E2100" s="38" t="s">
        <v>2031</v>
      </c>
    </row>
    <row r="2101">
      <c r="A2101" s="33" t="s">
        <v>6158</v>
      </c>
      <c r="B2101" s="126" t="s">
        <v>2551</v>
      </c>
      <c r="C2101" s="126" t="s">
        <v>2680</v>
      </c>
      <c r="D2101" s="38" t="s">
        <v>44</v>
      </c>
      <c r="E2101" s="38" t="s">
        <v>2033</v>
      </c>
    </row>
    <row r="2102">
      <c r="A2102" s="33" t="s">
        <v>6078</v>
      </c>
      <c r="B2102" s="126" t="s">
        <v>2646</v>
      </c>
      <c r="C2102" s="126" t="s">
        <v>2463</v>
      </c>
      <c r="D2102" s="38" t="s">
        <v>44</v>
      </c>
      <c r="E2102" s="38" t="s">
        <v>2033</v>
      </c>
    </row>
    <row r="2103">
      <c r="A2103" s="33" t="s">
        <v>5983</v>
      </c>
      <c r="B2103" s="126" t="s">
        <v>2646</v>
      </c>
      <c r="C2103" s="126" t="s">
        <v>2463</v>
      </c>
      <c r="D2103" s="38" t="s">
        <v>44</v>
      </c>
      <c r="E2103" s="38" t="s">
        <v>2033</v>
      </c>
    </row>
    <row r="2104">
      <c r="A2104" s="33" t="s">
        <v>6158</v>
      </c>
      <c r="B2104" s="126" t="s">
        <v>2469</v>
      </c>
      <c r="C2104" s="126" t="s">
        <v>2463</v>
      </c>
      <c r="D2104" s="38" t="s">
        <v>44</v>
      </c>
      <c r="E2104" s="38" t="s">
        <v>2033</v>
      </c>
    </row>
    <row r="2105">
      <c r="A2105" s="33" t="s">
        <v>5983</v>
      </c>
      <c r="B2105" s="126" t="s">
        <v>2463</v>
      </c>
      <c r="C2105" s="126" t="s">
        <v>2545</v>
      </c>
      <c r="D2105" s="38" t="s">
        <v>44</v>
      </c>
      <c r="E2105" s="38" t="s">
        <v>2033</v>
      </c>
    </row>
    <row r="2106">
      <c r="A2106" s="33" t="s">
        <v>5982</v>
      </c>
      <c r="B2106" s="126" t="s">
        <v>2630</v>
      </c>
      <c r="C2106" s="126" t="s">
        <v>2680</v>
      </c>
      <c r="D2106" s="38" t="s">
        <v>5909</v>
      </c>
      <c r="E2106" s="38" t="s">
        <v>2033</v>
      </c>
    </row>
    <row r="2107">
      <c r="A2107" s="33" t="s">
        <v>5981</v>
      </c>
      <c r="B2107" s="126" t="s">
        <v>2630</v>
      </c>
      <c r="C2107" s="126" t="s">
        <v>2680</v>
      </c>
      <c r="D2107" s="38" t="s">
        <v>5909</v>
      </c>
      <c r="E2107" s="38" t="s">
        <v>2033</v>
      </c>
    </row>
    <row r="2108">
      <c r="A2108" s="33" t="s">
        <v>5983</v>
      </c>
      <c r="B2108" s="126" t="s">
        <v>2551</v>
      </c>
      <c r="C2108" s="126" t="s">
        <v>2494</v>
      </c>
      <c r="D2108" s="38" t="s">
        <v>5911</v>
      </c>
      <c r="E2108" s="38" t="s">
        <v>2033</v>
      </c>
    </row>
    <row r="2109">
      <c r="A2109" s="33" t="s">
        <v>6078</v>
      </c>
      <c r="B2109" s="126" t="s">
        <v>2551</v>
      </c>
      <c r="C2109" s="126" t="s">
        <v>2494</v>
      </c>
      <c r="D2109" s="38" t="s">
        <v>5911</v>
      </c>
      <c r="E2109" s="38" t="s">
        <v>2033</v>
      </c>
    </row>
    <row r="2110">
      <c r="A2110" s="33" t="s">
        <v>6159</v>
      </c>
      <c r="B2110" s="126" t="s">
        <v>2551</v>
      </c>
      <c r="C2110" s="126" t="s">
        <v>2494</v>
      </c>
      <c r="D2110" s="38" t="s">
        <v>5911</v>
      </c>
      <c r="E2110" s="38" t="s">
        <v>2033</v>
      </c>
    </row>
    <row r="2111">
      <c r="A2111" s="33" t="s">
        <v>6159</v>
      </c>
      <c r="B2111" s="126" t="s">
        <v>2633</v>
      </c>
      <c r="C2111" s="126" t="s">
        <v>2680</v>
      </c>
      <c r="D2111" s="38" t="s">
        <v>5923</v>
      </c>
      <c r="E2111" s="38" t="s">
        <v>2033</v>
      </c>
    </row>
    <row r="2112">
      <c r="A2112" s="33" t="s">
        <v>6082</v>
      </c>
      <c r="B2112" s="126" t="s">
        <v>2469</v>
      </c>
      <c r="C2112" s="126" t="s">
        <v>2520</v>
      </c>
      <c r="D2112" s="38" t="s">
        <v>5923</v>
      </c>
      <c r="E2112" s="38" t="s">
        <v>2033</v>
      </c>
    </row>
    <row r="2113">
      <c r="A2113" s="33" t="s">
        <v>6160</v>
      </c>
      <c r="B2113" s="126" t="s">
        <v>2646</v>
      </c>
      <c r="C2113" s="126" t="s">
        <v>2666</v>
      </c>
      <c r="D2113" s="38" t="s">
        <v>5923</v>
      </c>
      <c r="E2113" s="38" t="s">
        <v>2033</v>
      </c>
    </row>
    <row r="2114">
      <c r="A2114" s="33" t="s">
        <v>6160</v>
      </c>
      <c r="B2114" s="126" t="s">
        <v>2646</v>
      </c>
      <c r="C2114" s="126" t="s">
        <v>2463</v>
      </c>
      <c r="D2114" s="38" t="s">
        <v>5923</v>
      </c>
      <c r="E2114" s="38" t="s">
        <v>2033</v>
      </c>
    </row>
    <row r="2115">
      <c r="A2115" s="33" t="s">
        <v>6160</v>
      </c>
      <c r="B2115" s="126" t="s">
        <v>2463</v>
      </c>
      <c r="C2115" s="126" t="s">
        <v>2666</v>
      </c>
      <c r="D2115" s="38" t="s">
        <v>5923</v>
      </c>
      <c r="E2115" s="38" t="s">
        <v>2033</v>
      </c>
    </row>
    <row r="2116">
      <c r="A2116" s="33" t="s">
        <v>6161</v>
      </c>
      <c r="B2116" s="126" t="s">
        <v>2469</v>
      </c>
      <c r="C2116" s="126" t="s">
        <v>2680</v>
      </c>
      <c r="D2116" s="38" t="s">
        <v>5936</v>
      </c>
      <c r="E2116" s="38" t="s">
        <v>2033</v>
      </c>
    </row>
    <row r="2117">
      <c r="A2117" s="33" t="s">
        <v>6162</v>
      </c>
      <c r="B2117" s="126" t="s">
        <v>2469</v>
      </c>
      <c r="C2117" s="126" t="s">
        <v>2680</v>
      </c>
      <c r="D2117" s="38" t="s">
        <v>5936</v>
      </c>
      <c r="E2117" s="38" t="s">
        <v>2033</v>
      </c>
    </row>
    <row r="2118">
      <c r="A2118" s="33" t="s">
        <v>6077</v>
      </c>
      <c r="B2118" s="126" t="s">
        <v>2469</v>
      </c>
      <c r="C2118" s="126" t="s">
        <v>2680</v>
      </c>
      <c r="D2118" s="38" t="s">
        <v>5936</v>
      </c>
      <c r="E2118" s="38" t="s">
        <v>2033</v>
      </c>
    </row>
    <row r="2119">
      <c r="A2119" s="33" t="s">
        <v>6002</v>
      </c>
      <c r="B2119" s="126" t="s">
        <v>2469</v>
      </c>
      <c r="C2119" s="126" t="s">
        <v>2680</v>
      </c>
      <c r="D2119" s="38" t="s">
        <v>5936</v>
      </c>
      <c r="E2119" s="38" t="s">
        <v>2033</v>
      </c>
    </row>
    <row r="2120">
      <c r="A2120" s="33" t="s">
        <v>5993</v>
      </c>
      <c r="B2120" s="126" t="s">
        <v>2469</v>
      </c>
      <c r="C2120" s="126" t="s">
        <v>2680</v>
      </c>
      <c r="D2120" s="38" t="s">
        <v>5936</v>
      </c>
      <c r="E2120" s="38" t="s">
        <v>2033</v>
      </c>
    </row>
    <row r="2121">
      <c r="A2121" s="33" t="s">
        <v>6163</v>
      </c>
      <c r="B2121" s="126" t="s">
        <v>2469</v>
      </c>
      <c r="C2121" s="126" t="s">
        <v>2690</v>
      </c>
      <c r="D2121" s="38" t="s">
        <v>5936</v>
      </c>
      <c r="E2121" s="38" t="s">
        <v>2033</v>
      </c>
    </row>
    <row r="2122">
      <c r="A2122" s="33" t="s">
        <v>6164</v>
      </c>
      <c r="B2122" s="126" t="s">
        <v>2469</v>
      </c>
      <c r="C2122" s="126" t="s">
        <v>2690</v>
      </c>
      <c r="D2122" s="38" t="s">
        <v>5936</v>
      </c>
      <c r="E2122" s="38" t="s">
        <v>2033</v>
      </c>
    </row>
    <row r="2123">
      <c r="A2123" s="33" t="s">
        <v>6165</v>
      </c>
      <c r="B2123" s="126" t="s">
        <v>2469</v>
      </c>
      <c r="C2123" s="126" t="s">
        <v>2646</v>
      </c>
      <c r="D2123" s="38" t="s">
        <v>5936</v>
      </c>
      <c r="E2123" s="38" t="s">
        <v>2033</v>
      </c>
    </row>
    <row r="2124">
      <c r="A2124" s="33" t="s">
        <v>6166</v>
      </c>
      <c r="B2124" s="126" t="s">
        <v>2469</v>
      </c>
      <c r="C2124" s="126" t="s">
        <v>2646</v>
      </c>
      <c r="D2124" s="38" t="s">
        <v>5936</v>
      </c>
      <c r="E2124" s="38" t="s">
        <v>2033</v>
      </c>
    </row>
    <row r="2125">
      <c r="A2125" s="33" t="s">
        <v>6166</v>
      </c>
      <c r="B2125" s="126" t="s">
        <v>2469</v>
      </c>
      <c r="C2125" s="126" t="s">
        <v>2680</v>
      </c>
      <c r="D2125" s="38" t="s">
        <v>5936</v>
      </c>
      <c r="E2125" s="38" t="s">
        <v>2033</v>
      </c>
    </row>
    <row r="2126">
      <c r="A2126" s="33" t="s">
        <v>6079</v>
      </c>
      <c r="B2126" s="126" t="s">
        <v>2469</v>
      </c>
      <c r="C2126" s="126" t="s">
        <v>2646</v>
      </c>
      <c r="D2126" s="38" t="s">
        <v>5936</v>
      </c>
      <c r="E2126" s="38" t="s">
        <v>2033</v>
      </c>
    </row>
    <row r="2127">
      <c r="A2127" s="33" t="s">
        <v>6079</v>
      </c>
      <c r="B2127" s="126" t="s">
        <v>2469</v>
      </c>
      <c r="C2127" s="126" t="s">
        <v>2680</v>
      </c>
      <c r="D2127" s="38" t="s">
        <v>5936</v>
      </c>
      <c r="E2127" s="38" t="s">
        <v>2033</v>
      </c>
    </row>
    <row r="2128">
      <c r="A2128" s="33" t="s">
        <v>6161</v>
      </c>
      <c r="B2128" s="126" t="s">
        <v>2469</v>
      </c>
      <c r="C2128" s="126" t="s">
        <v>2680</v>
      </c>
      <c r="D2128" s="38" t="s">
        <v>5943</v>
      </c>
      <c r="E2128" s="38" t="s">
        <v>2033</v>
      </c>
    </row>
    <row r="2129">
      <c r="A2129" s="33" t="s">
        <v>6077</v>
      </c>
      <c r="B2129" s="126" t="s">
        <v>2469</v>
      </c>
      <c r="C2129" s="126" t="s">
        <v>2680</v>
      </c>
      <c r="D2129" s="38" t="s">
        <v>5943</v>
      </c>
      <c r="E2129" s="38" t="s">
        <v>2033</v>
      </c>
    </row>
    <row r="2130">
      <c r="A2130" s="33" t="s">
        <v>6167</v>
      </c>
      <c r="B2130" s="126" t="s">
        <v>2551</v>
      </c>
      <c r="C2130" s="126" t="s">
        <v>2646</v>
      </c>
      <c r="D2130" s="38" t="s">
        <v>5943</v>
      </c>
      <c r="E2130" s="38" t="s">
        <v>2033</v>
      </c>
    </row>
    <row r="2131">
      <c r="A2131" s="33" t="s">
        <v>5986</v>
      </c>
      <c r="B2131" s="126" t="s">
        <v>2469</v>
      </c>
      <c r="C2131" s="126" t="s">
        <v>2680</v>
      </c>
      <c r="D2131" s="38" t="s">
        <v>5943</v>
      </c>
      <c r="E2131" s="38" t="s">
        <v>2033</v>
      </c>
    </row>
    <row r="2132">
      <c r="A2132" s="33" t="s">
        <v>5993</v>
      </c>
      <c r="B2132" s="126" t="s">
        <v>2469</v>
      </c>
      <c r="C2132" s="126" t="s">
        <v>2680</v>
      </c>
      <c r="D2132" s="38" t="s">
        <v>5943</v>
      </c>
      <c r="E2132" s="38" t="s">
        <v>2033</v>
      </c>
    </row>
    <row r="2133">
      <c r="A2133" s="33" t="s">
        <v>5974</v>
      </c>
      <c r="B2133" s="126" t="s">
        <v>2551</v>
      </c>
      <c r="C2133" s="126" t="s">
        <v>2469</v>
      </c>
      <c r="D2133" s="38" t="s">
        <v>5943</v>
      </c>
      <c r="E2133" s="38" t="s">
        <v>2033</v>
      </c>
    </row>
    <row r="2134">
      <c r="A2134" s="33" t="s">
        <v>6164</v>
      </c>
      <c r="B2134" s="126" t="s">
        <v>2486</v>
      </c>
      <c r="C2134" s="126" t="s">
        <v>2680</v>
      </c>
      <c r="D2134" s="38" t="s">
        <v>5943</v>
      </c>
      <c r="E2134" s="38" t="s">
        <v>2033</v>
      </c>
    </row>
    <row r="2135">
      <c r="A2135" s="33" t="s">
        <v>6165</v>
      </c>
      <c r="B2135" s="126" t="s">
        <v>2551</v>
      </c>
      <c r="C2135" s="126" t="s">
        <v>2646</v>
      </c>
      <c r="D2135" s="38" t="s">
        <v>5943</v>
      </c>
      <c r="E2135" s="38" t="s">
        <v>2033</v>
      </c>
    </row>
    <row r="2136">
      <c r="A2136" s="33" t="s">
        <v>6166</v>
      </c>
      <c r="B2136" s="126" t="s">
        <v>2469</v>
      </c>
      <c r="C2136" s="126" t="s">
        <v>2646</v>
      </c>
      <c r="D2136" s="38" t="s">
        <v>5943</v>
      </c>
      <c r="E2136" s="38" t="s">
        <v>2033</v>
      </c>
    </row>
    <row r="2137">
      <c r="A2137" s="33" t="s">
        <v>6166</v>
      </c>
      <c r="B2137" s="126" t="s">
        <v>2469</v>
      </c>
      <c r="C2137" s="126" t="s">
        <v>2680</v>
      </c>
      <c r="D2137" s="38" t="s">
        <v>5943</v>
      </c>
      <c r="E2137" s="38" t="s">
        <v>2033</v>
      </c>
    </row>
    <row r="2138">
      <c r="A2138" s="33" t="s">
        <v>6079</v>
      </c>
      <c r="B2138" s="126" t="s">
        <v>2469</v>
      </c>
      <c r="C2138" s="126" t="s">
        <v>2646</v>
      </c>
      <c r="D2138" s="38" t="s">
        <v>5943</v>
      </c>
      <c r="E2138" s="38" t="s">
        <v>2033</v>
      </c>
    </row>
    <row r="2139">
      <c r="A2139" s="33" t="s">
        <v>6079</v>
      </c>
      <c r="B2139" s="126" t="s">
        <v>2469</v>
      </c>
      <c r="C2139" s="126" t="s">
        <v>2680</v>
      </c>
      <c r="D2139" s="38" t="s">
        <v>5943</v>
      </c>
      <c r="E2139" s="38" t="s">
        <v>2033</v>
      </c>
    </row>
    <row r="2140">
      <c r="A2140" s="33" t="s">
        <v>6161</v>
      </c>
      <c r="B2140" s="126" t="s">
        <v>2469</v>
      </c>
      <c r="C2140" s="126" t="s">
        <v>2680</v>
      </c>
      <c r="D2140" s="38" t="s">
        <v>5944</v>
      </c>
      <c r="E2140" s="38" t="s">
        <v>2033</v>
      </c>
    </row>
    <row r="2141">
      <c r="A2141" s="33" t="s">
        <v>6168</v>
      </c>
      <c r="B2141" s="126" t="s">
        <v>2469</v>
      </c>
      <c r="C2141" s="126" t="s">
        <v>2680</v>
      </c>
      <c r="D2141" s="38" t="s">
        <v>5944</v>
      </c>
      <c r="E2141" s="38" t="s">
        <v>2033</v>
      </c>
    </row>
    <row r="2142">
      <c r="A2142" s="33" t="s">
        <v>6077</v>
      </c>
      <c r="B2142" s="126" t="s">
        <v>2469</v>
      </c>
      <c r="C2142" s="126" t="s">
        <v>2680</v>
      </c>
      <c r="D2142" s="38" t="s">
        <v>5944</v>
      </c>
      <c r="E2142" s="38" t="s">
        <v>2033</v>
      </c>
    </row>
    <row r="2143">
      <c r="A2143" s="33" t="s">
        <v>6009</v>
      </c>
      <c r="B2143" s="126" t="s">
        <v>2469</v>
      </c>
      <c r="C2143" s="126" t="s">
        <v>2680</v>
      </c>
      <c r="D2143" s="38" t="s">
        <v>5944</v>
      </c>
      <c r="E2143" s="38" t="s">
        <v>2033</v>
      </c>
    </row>
    <row r="2144">
      <c r="A2144" s="33" t="s">
        <v>5993</v>
      </c>
      <c r="B2144" s="126" t="s">
        <v>2469</v>
      </c>
      <c r="C2144" s="126" t="s">
        <v>2680</v>
      </c>
      <c r="D2144" s="38" t="s">
        <v>5944</v>
      </c>
      <c r="E2144" s="38" t="s">
        <v>2033</v>
      </c>
    </row>
    <row r="2145">
      <c r="A2145" s="33" t="s">
        <v>6169</v>
      </c>
      <c r="B2145" s="126" t="s">
        <v>2469</v>
      </c>
      <c r="C2145" s="126" t="s">
        <v>2690</v>
      </c>
      <c r="D2145" s="38" t="s">
        <v>5944</v>
      </c>
      <c r="E2145" s="38" t="s">
        <v>2033</v>
      </c>
    </row>
    <row r="2146">
      <c r="A2146" s="33" t="s">
        <v>5945</v>
      </c>
      <c r="B2146" s="126" t="s">
        <v>2469</v>
      </c>
      <c r="C2146" s="126" t="s">
        <v>2690</v>
      </c>
      <c r="D2146" s="38" t="s">
        <v>5944</v>
      </c>
      <c r="E2146" s="38" t="s">
        <v>2033</v>
      </c>
    </row>
    <row r="2147">
      <c r="A2147" s="33" t="s">
        <v>6016</v>
      </c>
      <c r="B2147" s="126" t="s">
        <v>2469</v>
      </c>
      <c r="C2147" s="126" t="s">
        <v>2646</v>
      </c>
      <c r="D2147" s="38" t="s">
        <v>5944</v>
      </c>
      <c r="E2147" s="38" t="s">
        <v>2033</v>
      </c>
    </row>
    <row r="2148">
      <c r="A2148" s="33" t="s">
        <v>6166</v>
      </c>
      <c r="B2148" s="126" t="s">
        <v>2469</v>
      </c>
      <c r="C2148" s="126" t="s">
        <v>2646</v>
      </c>
      <c r="D2148" s="38" t="s">
        <v>5944</v>
      </c>
      <c r="E2148" s="38" t="s">
        <v>2033</v>
      </c>
    </row>
    <row r="2149">
      <c r="A2149" s="33" t="s">
        <v>6166</v>
      </c>
      <c r="B2149" s="126" t="s">
        <v>2469</v>
      </c>
      <c r="C2149" s="126" t="s">
        <v>2680</v>
      </c>
      <c r="D2149" s="38" t="s">
        <v>5944</v>
      </c>
      <c r="E2149" s="38" t="s">
        <v>2033</v>
      </c>
    </row>
    <row r="2150">
      <c r="A2150" s="33" t="s">
        <v>6079</v>
      </c>
      <c r="B2150" s="126" t="s">
        <v>2469</v>
      </c>
      <c r="C2150" s="126" t="s">
        <v>2646</v>
      </c>
      <c r="D2150" s="38" t="s">
        <v>5944</v>
      </c>
      <c r="E2150" s="38" t="s">
        <v>2033</v>
      </c>
    </row>
    <row r="2151">
      <c r="A2151" s="33" t="s">
        <v>6079</v>
      </c>
      <c r="B2151" s="126" t="s">
        <v>2469</v>
      </c>
      <c r="C2151" s="126" t="s">
        <v>2680</v>
      </c>
      <c r="D2151" s="38" t="s">
        <v>5944</v>
      </c>
      <c r="E2151" s="38" t="s">
        <v>2033</v>
      </c>
    </row>
    <row r="2152">
      <c r="A2152" s="33" t="s">
        <v>5947</v>
      </c>
      <c r="B2152" s="126" t="s">
        <v>2469</v>
      </c>
      <c r="C2152" s="126" t="s">
        <v>2646</v>
      </c>
      <c r="D2152" s="38" t="s">
        <v>165</v>
      </c>
      <c r="E2152" s="38" t="s">
        <v>2035</v>
      </c>
    </row>
    <row r="2153">
      <c r="A2153" s="33" t="s">
        <v>5980</v>
      </c>
      <c r="B2153" s="126" t="s">
        <v>2469</v>
      </c>
      <c r="C2153" s="126" t="s">
        <v>2486</v>
      </c>
      <c r="D2153" s="38" t="s">
        <v>165</v>
      </c>
      <c r="E2153" s="38" t="s">
        <v>2035</v>
      </c>
    </row>
    <row r="2154">
      <c r="A2154" s="33" t="s">
        <v>5947</v>
      </c>
      <c r="B2154" s="126" t="s">
        <v>2469</v>
      </c>
      <c r="C2154" s="126" t="s">
        <v>2680</v>
      </c>
      <c r="D2154" s="38" t="s">
        <v>165</v>
      </c>
      <c r="E2154" s="38" t="s">
        <v>2035</v>
      </c>
    </row>
    <row r="2155">
      <c r="A2155" s="33" t="s">
        <v>6170</v>
      </c>
      <c r="B2155" s="126" t="s">
        <v>2469</v>
      </c>
      <c r="C2155" s="126" t="s">
        <v>2680</v>
      </c>
      <c r="D2155" s="38" t="s">
        <v>165</v>
      </c>
      <c r="E2155" s="38" t="s">
        <v>2035</v>
      </c>
    </row>
    <row r="2156">
      <c r="A2156" s="33" t="s">
        <v>6171</v>
      </c>
      <c r="B2156" s="126" t="s">
        <v>2469</v>
      </c>
      <c r="C2156" s="126" t="s">
        <v>2646</v>
      </c>
      <c r="D2156" s="38" t="s">
        <v>165</v>
      </c>
      <c r="E2156" s="38" t="s">
        <v>2035</v>
      </c>
    </row>
    <row r="2157">
      <c r="A2157" s="33" t="s">
        <v>6171</v>
      </c>
      <c r="B2157" s="126" t="s">
        <v>2469</v>
      </c>
      <c r="C2157" s="126" t="s">
        <v>2646</v>
      </c>
      <c r="D2157" s="38" t="s">
        <v>165</v>
      </c>
      <c r="E2157" s="38" t="s">
        <v>2035</v>
      </c>
    </row>
    <row r="2158">
      <c r="A2158" s="33" t="s">
        <v>6172</v>
      </c>
      <c r="B2158" s="126" t="s">
        <v>2469</v>
      </c>
      <c r="C2158" s="33"/>
      <c r="D2158" s="38" t="s">
        <v>165</v>
      </c>
      <c r="E2158" s="38" t="s">
        <v>2035</v>
      </c>
    </row>
    <row r="2159">
      <c r="A2159" s="33" t="s">
        <v>6172</v>
      </c>
      <c r="B2159" s="126" t="s">
        <v>2469</v>
      </c>
      <c r="C2159" s="126" t="s">
        <v>2486</v>
      </c>
      <c r="D2159" s="38" t="s">
        <v>165</v>
      </c>
      <c r="E2159" s="38" t="s">
        <v>2035</v>
      </c>
    </row>
    <row r="2160">
      <c r="A2160" s="33" t="s">
        <v>6172</v>
      </c>
      <c r="B2160" s="126" t="s">
        <v>2469</v>
      </c>
      <c r="C2160" s="126" t="s">
        <v>2646</v>
      </c>
      <c r="D2160" s="38" t="s">
        <v>165</v>
      </c>
      <c r="E2160" s="38" t="s">
        <v>2035</v>
      </c>
    </row>
    <row r="2161">
      <c r="A2161" s="33" t="s">
        <v>6172</v>
      </c>
      <c r="B2161" s="126" t="s">
        <v>2486</v>
      </c>
      <c r="C2161" s="126" t="s">
        <v>2683</v>
      </c>
      <c r="D2161" s="38" t="s">
        <v>165</v>
      </c>
      <c r="E2161" s="38" t="s">
        <v>2035</v>
      </c>
    </row>
    <row r="2162">
      <c r="A2162" s="33" t="s">
        <v>6173</v>
      </c>
      <c r="B2162" s="126" t="s">
        <v>2469</v>
      </c>
      <c r="C2162" s="126" t="s">
        <v>2680</v>
      </c>
      <c r="D2162" s="38" t="s">
        <v>165</v>
      </c>
      <c r="E2162" s="38" t="s">
        <v>2035</v>
      </c>
    </row>
    <row r="2163">
      <c r="A2163" s="33" t="s">
        <v>6172</v>
      </c>
      <c r="B2163" s="126" t="s">
        <v>2646</v>
      </c>
      <c r="C2163" s="126" t="s">
        <v>2680</v>
      </c>
      <c r="D2163" s="38" t="s">
        <v>165</v>
      </c>
      <c r="E2163" s="38" t="s">
        <v>2035</v>
      </c>
    </row>
    <row r="2164">
      <c r="A2164" s="33" t="s">
        <v>5947</v>
      </c>
      <c r="B2164" s="126" t="s">
        <v>2469</v>
      </c>
      <c r="C2164" s="126" t="s">
        <v>2646</v>
      </c>
      <c r="D2164" s="38" t="s">
        <v>165</v>
      </c>
      <c r="E2164" s="38" t="s">
        <v>2037</v>
      </c>
    </row>
    <row r="2165">
      <c r="A2165" s="33" t="s">
        <v>5980</v>
      </c>
      <c r="B2165" s="126" t="s">
        <v>2469</v>
      </c>
      <c r="C2165" s="126" t="s">
        <v>2486</v>
      </c>
      <c r="D2165" s="38" t="s">
        <v>165</v>
      </c>
      <c r="E2165" s="38" t="s">
        <v>2037</v>
      </c>
    </row>
    <row r="2166">
      <c r="A2166" s="33" t="s">
        <v>5947</v>
      </c>
      <c r="B2166" s="126" t="s">
        <v>2469</v>
      </c>
      <c r="C2166" s="126" t="s">
        <v>2680</v>
      </c>
      <c r="D2166" s="38" t="s">
        <v>165</v>
      </c>
      <c r="E2166" s="38" t="s">
        <v>2037</v>
      </c>
    </row>
    <row r="2167">
      <c r="A2167" s="33" t="s">
        <v>6170</v>
      </c>
      <c r="B2167" s="126" t="s">
        <v>2469</v>
      </c>
      <c r="C2167" s="126" t="s">
        <v>2680</v>
      </c>
      <c r="D2167" s="38" t="s">
        <v>165</v>
      </c>
      <c r="E2167" s="38" t="s">
        <v>2037</v>
      </c>
    </row>
    <row r="2168">
      <c r="A2168" s="33" t="s">
        <v>6171</v>
      </c>
      <c r="B2168" s="126" t="s">
        <v>2469</v>
      </c>
      <c r="C2168" s="126" t="s">
        <v>2646</v>
      </c>
      <c r="D2168" s="38" t="s">
        <v>165</v>
      </c>
      <c r="E2168" s="38" t="s">
        <v>2037</v>
      </c>
    </row>
    <row r="2169">
      <c r="A2169" s="33" t="s">
        <v>6171</v>
      </c>
      <c r="B2169" s="126" t="s">
        <v>2469</v>
      </c>
      <c r="C2169" s="126" t="s">
        <v>2646</v>
      </c>
      <c r="D2169" s="38" t="s">
        <v>165</v>
      </c>
      <c r="E2169" s="38" t="s">
        <v>2037</v>
      </c>
    </row>
    <row r="2170">
      <c r="A2170" s="33" t="s">
        <v>6172</v>
      </c>
      <c r="B2170" s="126" t="s">
        <v>2469</v>
      </c>
      <c r="C2170" s="33"/>
      <c r="D2170" s="38" t="s">
        <v>165</v>
      </c>
      <c r="E2170" s="38" t="s">
        <v>2037</v>
      </c>
    </row>
    <row r="2171">
      <c r="A2171" s="33" t="s">
        <v>6172</v>
      </c>
      <c r="B2171" s="126" t="s">
        <v>2469</v>
      </c>
      <c r="C2171" s="126" t="s">
        <v>2486</v>
      </c>
      <c r="D2171" s="38" t="s">
        <v>165</v>
      </c>
      <c r="E2171" s="38" t="s">
        <v>2037</v>
      </c>
    </row>
    <row r="2172">
      <c r="A2172" s="33" t="s">
        <v>6172</v>
      </c>
      <c r="B2172" s="126" t="s">
        <v>2469</v>
      </c>
      <c r="C2172" s="126" t="s">
        <v>2646</v>
      </c>
      <c r="D2172" s="38" t="s">
        <v>165</v>
      </c>
      <c r="E2172" s="38" t="s">
        <v>2037</v>
      </c>
    </row>
    <row r="2173">
      <c r="A2173" s="33" t="s">
        <v>6172</v>
      </c>
      <c r="B2173" s="126" t="s">
        <v>2486</v>
      </c>
      <c r="C2173" s="126" t="s">
        <v>2683</v>
      </c>
      <c r="D2173" s="38" t="s">
        <v>165</v>
      </c>
      <c r="E2173" s="38" t="s">
        <v>2037</v>
      </c>
    </row>
    <row r="2174">
      <c r="A2174" s="33" t="s">
        <v>6173</v>
      </c>
      <c r="B2174" s="126" t="s">
        <v>2469</v>
      </c>
      <c r="C2174" s="126" t="s">
        <v>2680</v>
      </c>
      <c r="D2174" s="38" t="s">
        <v>165</v>
      </c>
      <c r="E2174" s="38" t="s">
        <v>2037</v>
      </c>
    </row>
    <row r="2175">
      <c r="A2175" s="33" t="s">
        <v>6172</v>
      </c>
      <c r="B2175" s="126" t="s">
        <v>2646</v>
      </c>
      <c r="C2175" s="126" t="s">
        <v>2680</v>
      </c>
      <c r="D2175" s="38" t="s">
        <v>165</v>
      </c>
      <c r="E2175" s="38" t="s">
        <v>2037</v>
      </c>
    </row>
    <row r="2176">
      <c r="A2176" s="33" t="s">
        <v>5947</v>
      </c>
      <c r="B2176" s="126" t="s">
        <v>2469</v>
      </c>
      <c r="C2176" s="126" t="s">
        <v>2646</v>
      </c>
      <c r="D2176" s="38" t="s">
        <v>165</v>
      </c>
      <c r="E2176" s="38" t="s">
        <v>2039</v>
      </c>
    </row>
    <row r="2177">
      <c r="A2177" s="33" t="s">
        <v>5980</v>
      </c>
      <c r="B2177" s="126" t="s">
        <v>2469</v>
      </c>
      <c r="C2177" s="126" t="s">
        <v>2486</v>
      </c>
      <c r="D2177" s="38" t="s">
        <v>165</v>
      </c>
      <c r="E2177" s="38" t="s">
        <v>2039</v>
      </c>
    </row>
    <row r="2178">
      <c r="A2178" s="33" t="s">
        <v>5947</v>
      </c>
      <c r="B2178" s="126" t="s">
        <v>2469</v>
      </c>
      <c r="C2178" s="126" t="s">
        <v>2680</v>
      </c>
      <c r="D2178" s="38" t="s">
        <v>165</v>
      </c>
      <c r="E2178" s="38" t="s">
        <v>2039</v>
      </c>
    </row>
    <row r="2179">
      <c r="A2179" s="33" t="s">
        <v>6170</v>
      </c>
      <c r="B2179" s="126" t="s">
        <v>2469</v>
      </c>
      <c r="C2179" s="126" t="s">
        <v>2680</v>
      </c>
      <c r="D2179" s="38" t="s">
        <v>165</v>
      </c>
      <c r="E2179" s="38" t="s">
        <v>2039</v>
      </c>
    </row>
    <row r="2180">
      <c r="A2180" s="33" t="s">
        <v>6171</v>
      </c>
      <c r="B2180" s="126" t="s">
        <v>2469</v>
      </c>
      <c r="C2180" s="126" t="s">
        <v>2646</v>
      </c>
      <c r="D2180" s="38" t="s">
        <v>165</v>
      </c>
      <c r="E2180" s="38" t="s">
        <v>2039</v>
      </c>
    </row>
    <row r="2181">
      <c r="A2181" s="33" t="s">
        <v>6171</v>
      </c>
      <c r="B2181" s="126" t="s">
        <v>2469</v>
      </c>
      <c r="C2181" s="126" t="s">
        <v>2646</v>
      </c>
      <c r="D2181" s="38" t="s">
        <v>165</v>
      </c>
      <c r="E2181" s="38" t="s">
        <v>2039</v>
      </c>
    </row>
    <row r="2182">
      <c r="A2182" s="33" t="s">
        <v>6172</v>
      </c>
      <c r="B2182" s="126" t="s">
        <v>2469</v>
      </c>
      <c r="C2182" s="33"/>
      <c r="D2182" s="38" t="s">
        <v>165</v>
      </c>
      <c r="E2182" s="38" t="s">
        <v>2039</v>
      </c>
    </row>
    <row r="2183">
      <c r="A2183" s="33" t="s">
        <v>6172</v>
      </c>
      <c r="B2183" s="126" t="s">
        <v>2469</v>
      </c>
      <c r="C2183" s="126" t="s">
        <v>2486</v>
      </c>
      <c r="D2183" s="38" t="s">
        <v>165</v>
      </c>
      <c r="E2183" s="38" t="s">
        <v>2039</v>
      </c>
    </row>
    <row r="2184">
      <c r="A2184" s="33" t="s">
        <v>6172</v>
      </c>
      <c r="B2184" s="126" t="s">
        <v>2469</v>
      </c>
      <c r="C2184" s="126" t="s">
        <v>2646</v>
      </c>
      <c r="D2184" s="38" t="s">
        <v>165</v>
      </c>
      <c r="E2184" s="38" t="s">
        <v>2039</v>
      </c>
    </row>
    <row r="2185">
      <c r="A2185" s="33" t="s">
        <v>6172</v>
      </c>
      <c r="B2185" s="126" t="s">
        <v>2486</v>
      </c>
      <c r="C2185" s="126" t="s">
        <v>2683</v>
      </c>
      <c r="D2185" s="38" t="s">
        <v>165</v>
      </c>
      <c r="E2185" s="38" t="s">
        <v>2039</v>
      </c>
    </row>
    <row r="2186">
      <c r="A2186" s="33" t="s">
        <v>6173</v>
      </c>
      <c r="B2186" s="126" t="s">
        <v>2469</v>
      </c>
      <c r="C2186" s="126" t="s">
        <v>2680</v>
      </c>
      <c r="D2186" s="38" t="s">
        <v>165</v>
      </c>
      <c r="E2186" s="38" t="s">
        <v>2039</v>
      </c>
    </row>
    <row r="2187">
      <c r="A2187" s="33" t="s">
        <v>6172</v>
      </c>
      <c r="B2187" s="126" t="s">
        <v>2646</v>
      </c>
      <c r="C2187" s="126" t="s">
        <v>2680</v>
      </c>
      <c r="D2187" s="38" t="s">
        <v>165</v>
      </c>
      <c r="E2187" s="38" t="s">
        <v>2039</v>
      </c>
    </row>
    <row r="2188">
      <c r="A2188" s="33" t="s">
        <v>5947</v>
      </c>
      <c r="B2188" s="126" t="s">
        <v>2469</v>
      </c>
      <c r="C2188" s="126" t="s">
        <v>2646</v>
      </c>
      <c r="D2188" s="38" t="s">
        <v>165</v>
      </c>
      <c r="E2188" s="38" t="s">
        <v>2041</v>
      </c>
    </row>
    <row r="2189">
      <c r="A2189" s="33" t="s">
        <v>5980</v>
      </c>
      <c r="B2189" s="126" t="s">
        <v>2469</v>
      </c>
      <c r="C2189" s="126" t="s">
        <v>2486</v>
      </c>
      <c r="D2189" s="38" t="s">
        <v>165</v>
      </c>
      <c r="E2189" s="38" t="s">
        <v>2041</v>
      </c>
    </row>
    <row r="2190">
      <c r="A2190" s="33" t="s">
        <v>5947</v>
      </c>
      <c r="B2190" s="126" t="s">
        <v>2469</v>
      </c>
      <c r="C2190" s="126" t="s">
        <v>2680</v>
      </c>
      <c r="D2190" s="38" t="s">
        <v>165</v>
      </c>
      <c r="E2190" s="38" t="s">
        <v>2041</v>
      </c>
    </row>
    <row r="2191">
      <c r="A2191" s="33" t="s">
        <v>6170</v>
      </c>
      <c r="B2191" s="126" t="s">
        <v>2469</v>
      </c>
      <c r="C2191" s="126" t="s">
        <v>2680</v>
      </c>
      <c r="D2191" s="38" t="s">
        <v>165</v>
      </c>
      <c r="E2191" s="38" t="s">
        <v>2041</v>
      </c>
    </row>
    <row r="2192">
      <c r="A2192" s="33" t="s">
        <v>6171</v>
      </c>
      <c r="B2192" s="126" t="s">
        <v>2469</v>
      </c>
      <c r="C2192" s="126" t="s">
        <v>2646</v>
      </c>
      <c r="D2192" s="38" t="s">
        <v>165</v>
      </c>
      <c r="E2192" s="38" t="s">
        <v>2041</v>
      </c>
    </row>
    <row r="2193">
      <c r="A2193" s="33" t="s">
        <v>6171</v>
      </c>
      <c r="B2193" s="126" t="s">
        <v>2469</v>
      </c>
      <c r="C2193" s="126" t="s">
        <v>2646</v>
      </c>
      <c r="D2193" s="38" t="s">
        <v>165</v>
      </c>
      <c r="E2193" s="38" t="s">
        <v>2041</v>
      </c>
    </row>
    <row r="2194">
      <c r="A2194" s="33" t="s">
        <v>6172</v>
      </c>
      <c r="B2194" s="126" t="s">
        <v>2469</v>
      </c>
      <c r="C2194" s="33"/>
      <c r="D2194" s="38" t="s">
        <v>165</v>
      </c>
      <c r="E2194" s="38" t="s">
        <v>2041</v>
      </c>
    </row>
    <row r="2195">
      <c r="A2195" s="33" t="s">
        <v>6172</v>
      </c>
      <c r="B2195" s="126" t="s">
        <v>2469</v>
      </c>
      <c r="C2195" s="126" t="s">
        <v>2486</v>
      </c>
      <c r="D2195" s="38" t="s">
        <v>165</v>
      </c>
      <c r="E2195" s="38" t="s">
        <v>2041</v>
      </c>
    </row>
    <row r="2196">
      <c r="A2196" s="33" t="s">
        <v>6172</v>
      </c>
      <c r="B2196" s="126" t="s">
        <v>2469</v>
      </c>
      <c r="C2196" s="126" t="s">
        <v>2646</v>
      </c>
      <c r="D2196" s="38" t="s">
        <v>165</v>
      </c>
      <c r="E2196" s="38" t="s">
        <v>2041</v>
      </c>
    </row>
    <row r="2197">
      <c r="A2197" s="33" t="s">
        <v>6172</v>
      </c>
      <c r="B2197" s="126" t="s">
        <v>2486</v>
      </c>
      <c r="C2197" s="126" t="s">
        <v>2683</v>
      </c>
      <c r="D2197" s="38" t="s">
        <v>165</v>
      </c>
      <c r="E2197" s="38" t="s">
        <v>2041</v>
      </c>
    </row>
    <row r="2198">
      <c r="A2198" s="33" t="s">
        <v>6173</v>
      </c>
      <c r="B2198" s="126" t="s">
        <v>2469</v>
      </c>
      <c r="C2198" s="126" t="s">
        <v>2680</v>
      </c>
      <c r="D2198" s="38" t="s">
        <v>165</v>
      </c>
      <c r="E2198" s="38" t="s">
        <v>2041</v>
      </c>
    </row>
    <row r="2199">
      <c r="A2199" s="33" t="s">
        <v>6172</v>
      </c>
      <c r="B2199" s="126" t="s">
        <v>2646</v>
      </c>
      <c r="C2199" s="126" t="s">
        <v>2680</v>
      </c>
      <c r="D2199" s="38" t="s">
        <v>165</v>
      </c>
      <c r="E2199" s="38" t="s">
        <v>2041</v>
      </c>
    </row>
    <row r="2200">
      <c r="A2200" s="33" t="s">
        <v>5947</v>
      </c>
      <c r="B2200" s="126" t="s">
        <v>2469</v>
      </c>
      <c r="C2200" s="126" t="s">
        <v>2646</v>
      </c>
      <c r="D2200" s="38" t="s">
        <v>165</v>
      </c>
      <c r="E2200" s="38" t="s">
        <v>2043</v>
      </c>
    </row>
    <row r="2201">
      <c r="A2201" s="33" t="s">
        <v>5980</v>
      </c>
      <c r="B2201" s="126" t="s">
        <v>2469</v>
      </c>
      <c r="C2201" s="126" t="s">
        <v>2486</v>
      </c>
      <c r="D2201" s="38" t="s">
        <v>165</v>
      </c>
      <c r="E2201" s="38" t="s">
        <v>2043</v>
      </c>
    </row>
    <row r="2202">
      <c r="A2202" s="33" t="s">
        <v>5947</v>
      </c>
      <c r="B2202" s="126" t="s">
        <v>2469</v>
      </c>
      <c r="C2202" s="126" t="s">
        <v>2680</v>
      </c>
      <c r="D2202" s="38" t="s">
        <v>165</v>
      </c>
      <c r="E2202" s="38" t="s">
        <v>2043</v>
      </c>
    </row>
    <row r="2203">
      <c r="A2203" s="33" t="s">
        <v>6170</v>
      </c>
      <c r="B2203" s="126" t="s">
        <v>2469</v>
      </c>
      <c r="C2203" s="126" t="s">
        <v>2680</v>
      </c>
      <c r="D2203" s="38" t="s">
        <v>165</v>
      </c>
      <c r="E2203" s="38" t="s">
        <v>2043</v>
      </c>
    </row>
    <row r="2204">
      <c r="A2204" s="33" t="s">
        <v>6171</v>
      </c>
      <c r="B2204" s="126" t="s">
        <v>2469</v>
      </c>
      <c r="C2204" s="126" t="s">
        <v>2646</v>
      </c>
      <c r="D2204" s="38" t="s">
        <v>165</v>
      </c>
      <c r="E2204" s="38" t="s">
        <v>2043</v>
      </c>
    </row>
    <row r="2205">
      <c r="A2205" s="33" t="s">
        <v>6171</v>
      </c>
      <c r="B2205" s="126" t="s">
        <v>2469</v>
      </c>
      <c r="C2205" s="126" t="s">
        <v>2646</v>
      </c>
      <c r="D2205" s="38" t="s">
        <v>165</v>
      </c>
      <c r="E2205" s="38" t="s">
        <v>2043</v>
      </c>
    </row>
    <row r="2206">
      <c r="A2206" s="33" t="s">
        <v>6172</v>
      </c>
      <c r="B2206" s="126" t="s">
        <v>2469</v>
      </c>
      <c r="C2206" s="33"/>
      <c r="D2206" s="38" t="s">
        <v>165</v>
      </c>
      <c r="E2206" s="38" t="s">
        <v>2043</v>
      </c>
    </row>
    <row r="2207">
      <c r="A2207" s="33" t="s">
        <v>6172</v>
      </c>
      <c r="B2207" s="126" t="s">
        <v>2469</v>
      </c>
      <c r="C2207" s="126" t="s">
        <v>2486</v>
      </c>
      <c r="D2207" s="38" t="s">
        <v>165</v>
      </c>
      <c r="E2207" s="38" t="s">
        <v>2043</v>
      </c>
    </row>
    <row r="2208">
      <c r="A2208" s="33" t="s">
        <v>6172</v>
      </c>
      <c r="B2208" s="126" t="s">
        <v>2469</v>
      </c>
      <c r="C2208" s="126" t="s">
        <v>2646</v>
      </c>
      <c r="D2208" s="38" t="s">
        <v>165</v>
      </c>
      <c r="E2208" s="38" t="s">
        <v>2043</v>
      </c>
    </row>
    <row r="2209">
      <c r="A2209" s="33" t="s">
        <v>6172</v>
      </c>
      <c r="B2209" s="126" t="s">
        <v>2486</v>
      </c>
      <c r="C2209" s="126" t="s">
        <v>2683</v>
      </c>
      <c r="D2209" s="38" t="s">
        <v>165</v>
      </c>
      <c r="E2209" s="38" t="s">
        <v>2043</v>
      </c>
    </row>
    <row r="2210">
      <c r="A2210" s="33" t="s">
        <v>6173</v>
      </c>
      <c r="B2210" s="126" t="s">
        <v>2469</v>
      </c>
      <c r="C2210" s="126" t="s">
        <v>2680</v>
      </c>
      <c r="D2210" s="38" t="s">
        <v>165</v>
      </c>
      <c r="E2210" s="38" t="s">
        <v>2043</v>
      </c>
    </row>
    <row r="2211">
      <c r="A2211" s="33" t="s">
        <v>6172</v>
      </c>
      <c r="B2211" s="126" t="s">
        <v>2646</v>
      </c>
      <c r="C2211" s="126" t="s">
        <v>2680</v>
      </c>
      <c r="D2211" s="38" t="s">
        <v>165</v>
      </c>
      <c r="E2211" s="38" t="s">
        <v>2043</v>
      </c>
    </row>
    <row r="2212">
      <c r="A2212" s="33" t="s">
        <v>5947</v>
      </c>
      <c r="B2212" s="126" t="s">
        <v>2469</v>
      </c>
      <c r="C2212" s="126" t="s">
        <v>2646</v>
      </c>
      <c r="D2212" s="38" t="s">
        <v>165</v>
      </c>
      <c r="E2212" s="38" t="s">
        <v>2047</v>
      </c>
    </row>
    <row r="2213">
      <c r="A2213" s="33" t="s">
        <v>5980</v>
      </c>
      <c r="B2213" s="126" t="s">
        <v>2469</v>
      </c>
      <c r="C2213" s="126" t="s">
        <v>2486</v>
      </c>
      <c r="D2213" s="38" t="s">
        <v>165</v>
      </c>
      <c r="E2213" s="38" t="s">
        <v>2047</v>
      </c>
    </row>
    <row r="2214">
      <c r="A2214" s="33" t="s">
        <v>5947</v>
      </c>
      <c r="B2214" s="126" t="s">
        <v>2469</v>
      </c>
      <c r="C2214" s="126" t="s">
        <v>2680</v>
      </c>
      <c r="D2214" s="38" t="s">
        <v>165</v>
      </c>
      <c r="E2214" s="38" t="s">
        <v>2047</v>
      </c>
    </row>
    <row r="2215">
      <c r="A2215" s="33" t="s">
        <v>6170</v>
      </c>
      <c r="B2215" s="126" t="s">
        <v>2469</v>
      </c>
      <c r="C2215" s="126" t="s">
        <v>2680</v>
      </c>
      <c r="D2215" s="38" t="s">
        <v>165</v>
      </c>
      <c r="E2215" s="38" t="s">
        <v>2047</v>
      </c>
    </row>
    <row r="2216">
      <c r="A2216" s="33" t="s">
        <v>6171</v>
      </c>
      <c r="B2216" s="126" t="s">
        <v>2469</v>
      </c>
      <c r="C2216" s="126" t="s">
        <v>2646</v>
      </c>
      <c r="D2216" s="38" t="s">
        <v>165</v>
      </c>
      <c r="E2216" s="38" t="s">
        <v>2047</v>
      </c>
    </row>
    <row r="2217">
      <c r="A2217" s="33" t="s">
        <v>6171</v>
      </c>
      <c r="B2217" s="126" t="s">
        <v>2469</v>
      </c>
      <c r="C2217" s="126" t="s">
        <v>2646</v>
      </c>
      <c r="D2217" s="38" t="s">
        <v>165</v>
      </c>
      <c r="E2217" s="38" t="s">
        <v>2047</v>
      </c>
    </row>
    <row r="2218">
      <c r="A2218" s="33" t="s">
        <v>6172</v>
      </c>
      <c r="B2218" s="126" t="s">
        <v>2469</v>
      </c>
      <c r="C2218" s="33"/>
      <c r="D2218" s="38" t="s">
        <v>165</v>
      </c>
      <c r="E2218" s="38" t="s">
        <v>2047</v>
      </c>
    </row>
    <row r="2219">
      <c r="A2219" s="33" t="s">
        <v>6172</v>
      </c>
      <c r="B2219" s="126" t="s">
        <v>2469</v>
      </c>
      <c r="C2219" s="126" t="s">
        <v>2486</v>
      </c>
      <c r="D2219" s="38" t="s">
        <v>165</v>
      </c>
      <c r="E2219" s="38" t="s">
        <v>2047</v>
      </c>
    </row>
    <row r="2220">
      <c r="A2220" s="33" t="s">
        <v>6172</v>
      </c>
      <c r="B2220" s="126" t="s">
        <v>2469</v>
      </c>
      <c r="C2220" s="126" t="s">
        <v>2646</v>
      </c>
      <c r="D2220" s="38" t="s">
        <v>165</v>
      </c>
      <c r="E2220" s="38" t="s">
        <v>2047</v>
      </c>
    </row>
    <row r="2221">
      <c r="A2221" s="33" t="s">
        <v>6172</v>
      </c>
      <c r="B2221" s="126" t="s">
        <v>2486</v>
      </c>
      <c r="C2221" s="126" t="s">
        <v>2683</v>
      </c>
      <c r="D2221" s="38" t="s">
        <v>165</v>
      </c>
      <c r="E2221" s="38" t="s">
        <v>2047</v>
      </c>
    </row>
    <row r="2222">
      <c r="A2222" s="33" t="s">
        <v>6173</v>
      </c>
      <c r="B2222" s="126" t="s">
        <v>2469</v>
      </c>
      <c r="C2222" s="126" t="s">
        <v>2680</v>
      </c>
      <c r="D2222" s="38" t="s">
        <v>165</v>
      </c>
      <c r="E2222" s="38" t="s">
        <v>2047</v>
      </c>
    </row>
    <row r="2223">
      <c r="A2223" s="33" t="s">
        <v>6172</v>
      </c>
      <c r="B2223" s="126" t="s">
        <v>2646</v>
      </c>
      <c r="C2223" s="126" t="s">
        <v>2680</v>
      </c>
      <c r="D2223" s="38" t="s">
        <v>165</v>
      </c>
      <c r="E2223" s="38" t="s">
        <v>2047</v>
      </c>
    </row>
    <row r="2224">
      <c r="A2224" s="33" t="s">
        <v>5947</v>
      </c>
      <c r="B2224" s="126" t="s">
        <v>2469</v>
      </c>
      <c r="C2224" s="126" t="s">
        <v>2646</v>
      </c>
      <c r="D2224" s="38" t="s">
        <v>165</v>
      </c>
      <c r="E2224" s="38" t="s">
        <v>2049</v>
      </c>
    </row>
    <row r="2225">
      <c r="A2225" s="33" t="s">
        <v>5980</v>
      </c>
      <c r="B2225" s="126" t="s">
        <v>2469</v>
      </c>
      <c r="C2225" s="126" t="s">
        <v>2486</v>
      </c>
      <c r="D2225" s="38" t="s">
        <v>165</v>
      </c>
      <c r="E2225" s="38" t="s">
        <v>2049</v>
      </c>
    </row>
    <row r="2226">
      <c r="A2226" s="33" t="s">
        <v>5947</v>
      </c>
      <c r="B2226" s="126" t="s">
        <v>2469</v>
      </c>
      <c r="C2226" s="126" t="s">
        <v>2680</v>
      </c>
      <c r="D2226" s="38" t="s">
        <v>165</v>
      </c>
      <c r="E2226" s="38" t="s">
        <v>2049</v>
      </c>
    </row>
    <row r="2227">
      <c r="A2227" s="33" t="s">
        <v>6170</v>
      </c>
      <c r="B2227" s="126" t="s">
        <v>2469</v>
      </c>
      <c r="C2227" s="126" t="s">
        <v>2680</v>
      </c>
      <c r="D2227" s="38" t="s">
        <v>165</v>
      </c>
      <c r="E2227" s="38" t="s">
        <v>2049</v>
      </c>
    </row>
    <row r="2228">
      <c r="A2228" s="33" t="s">
        <v>6171</v>
      </c>
      <c r="B2228" s="126" t="s">
        <v>2469</v>
      </c>
      <c r="C2228" s="126" t="s">
        <v>2646</v>
      </c>
      <c r="D2228" s="38" t="s">
        <v>165</v>
      </c>
      <c r="E2228" s="38" t="s">
        <v>2049</v>
      </c>
    </row>
    <row r="2229">
      <c r="A2229" s="33" t="s">
        <v>6171</v>
      </c>
      <c r="B2229" s="126" t="s">
        <v>2469</v>
      </c>
      <c r="C2229" s="126" t="s">
        <v>2646</v>
      </c>
      <c r="D2229" s="38" t="s">
        <v>165</v>
      </c>
      <c r="E2229" s="38" t="s">
        <v>2049</v>
      </c>
    </row>
    <row r="2230">
      <c r="A2230" s="33" t="s">
        <v>6172</v>
      </c>
      <c r="B2230" s="126" t="s">
        <v>2469</v>
      </c>
      <c r="C2230" s="33"/>
      <c r="D2230" s="38" t="s">
        <v>165</v>
      </c>
      <c r="E2230" s="38" t="s">
        <v>2049</v>
      </c>
    </row>
    <row r="2231">
      <c r="A2231" s="33" t="s">
        <v>6172</v>
      </c>
      <c r="B2231" s="126" t="s">
        <v>2469</v>
      </c>
      <c r="C2231" s="126" t="s">
        <v>2486</v>
      </c>
      <c r="D2231" s="38" t="s">
        <v>165</v>
      </c>
      <c r="E2231" s="38" t="s">
        <v>2049</v>
      </c>
    </row>
    <row r="2232">
      <c r="A2232" s="33" t="s">
        <v>6172</v>
      </c>
      <c r="B2232" s="126" t="s">
        <v>2469</v>
      </c>
      <c r="C2232" s="126" t="s">
        <v>2646</v>
      </c>
      <c r="D2232" s="38" t="s">
        <v>165</v>
      </c>
      <c r="E2232" s="38" t="s">
        <v>2049</v>
      </c>
    </row>
    <row r="2233">
      <c r="A2233" s="33" t="s">
        <v>6172</v>
      </c>
      <c r="B2233" s="126" t="s">
        <v>2486</v>
      </c>
      <c r="C2233" s="126" t="s">
        <v>2683</v>
      </c>
      <c r="D2233" s="38" t="s">
        <v>165</v>
      </c>
      <c r="E2233" s="38" t="s">
        <v>2049</v>
      </c>
    </row>
    <row r="2234">
      <c r="A2234" s="33" t="s">
        <v>6173</v>
      </c>
      <c r="B2234" s="126" t="s">
        <v>2469</v>
      </c>
      <c r="C2234" s="126" t="s">
        <v>2680</v>
      </c>
      <c r="D2234" s="38" t="s">
        <v>165</v>
      </c>
      <c r="E2234" s="38" t="s">
        <v>2049</v>
      </c>
    </row>
    <row r="2235">
      <c r="A2235" s="33" t="s">
        <v>6172</v>
      </c>
      <c r="B2235" s="126" t="s">
        <v>2646</v>
      </c>
      <c r="C2235" s="126" t="s">
        <v>2680</v>
      </c>
      <c r="D2235" s="38" t="s">
        <v>165</v>
      </c>
      <c r="E2235" s="38" t="s">
        <v>2049</v>
      </c>
    </row>
    <row r="2236">
      <c r="A2236" s="33" t="s">
        <v>5947</v>
      </c>
      <c r="B2236" s="126" t="s">
        <v>2469</v>
      </c>
      <c r="C2236" s="126" t="s">
        <v>2646</v>
      </c>
      <c r="D2236" s="38" t="s">
        <v>165</v>
      </c>
      <c r="E2236" s="38" t="s">
        <v>2054</v>
      </c>
    </row>
    <row r="2237">
      <c r="A2237" s="33" t="s">
        <v>5980</v>
      </c>
      <c r="B2237" s="126" t="s">
        <v>2469</v>
      </c>
      <c r="C2237" s="126" t="s">
        <v>2486</v>
      </c>
      <c r="D2237" s="38" t="s">
        <v>165</v>
      </c>
      <c r="E2237" s="38" t="s">
        <v>2054</v>
      </c>
    </row>
    <row r="2238">
      <c r="A2238" s="33" t="s">
        <v>5947</v>
      </c>
      <c r="B2238" s="126" t="s">
        <v>2469</v>
      </c>
      <c r="C2238" s="126" t="s">
        <v>2680</v>
      </c>
      <c r="D2238" s="38" t="s">
        <v>165</v>
      </c>
      <c r="E2238" s="38" t="s">
        <v>2054</v>
      </c>
    </row>
    <row r="2239">
      <c r="A2239" s="33" t="s">
        <v>6170</v>
      </c>
      <c r="B2239" s="126" t="s">
        <v>2469</v>
      </c>
      <c r="C2239" s="126" t="s">
        <v>2680</v>
      </c>
      <c r="D2239" s="38" t="s">
        <v>165</v>
      </c>
      <c r="E2239" s="38" t="s">
        <v>2054</v>
      </c>
    </row>
    <row r="2240">
      <c r="A2240" s="33" t="s">
        <v>6171</v>
      </c>
      <c r="B2240" s="126" t="s">
        <v>2469</v>
      </c>
      <c r="C2240" s="126" t="s">
        <v>2646</v>
      </c>
      <c r="D2240" s="38" t="s">
        <v>165</v>
      </c>
      <c r="E2240" s="38" t="s">
        <v>2054</v>
      </c>
    </row>
    <row r="2241">
      <c r="A2241" s="33" t="s">
        <v>6171</v>
      </c>
      <c r="B2241" s="126" t="s">
        <v>2469</v>
      </c>
      <c r="C2241" s="126" t="s">
        <v>2646</v>
      </c>
      <c r="D2241" s="38" t="s">
        <v>165</v>
      </c>
      <c r="E2241" s="38" t="s">
        <v>2054</v>
      </c>
    </row>
    <row r="2242">
      <c r="A2242" s="33" t="s">
        <v>6172</v>
      </c>
      <c r="B2242" s="126" t="s">
        <v>2469</v>
      </c>
      <c r="C2242" s="33"/>
      <c r="D2242" s="38" t="s">
        <v>165</v>
      </c>
      <c r="E2242" s="38" t="s">
        <v>2054</v>
      </c>
    </row>
    <row r="2243">
      <c r="A2243" s="33" t="s">
        <v>6172</v>
      </c>
      <c r="B2243" s="126" t="s">
        <v>2469</v>
      </c>
      <c r="C2243" s="126" t="s">
        <v>2486</v>
      </c>
      <c r="D2243" s="38" t="s">
        <v>165</v>
      </c>
      <c r="E2243" s="38" t="s">
        <v>2054</v>
      </c>
    </row>
    <row r="2244">
      <c r="A2244" s="33" t="s">
        <v>6172</v>
      </c>
      <c r="B2244" s="126" t="s">
        <v>2469</v>
      </c>
      <c r="C2244" s="126" t="s">
        <v>2646</v>
      </c>
      <c r="D2244" s="38" t="s">
        <v>165</v>
      </c>
      <c r="E2244" s="38" t="s">
        <v>2054</v>
      </c>
    </row>
    <row r="2245">
      <c r="A2245" s="33" t="s">
        <v>6172</v>
      </c>
      <c r="B2245" s="126" t="s">
        <v>2486</v>
      </c>
      <c r="C2245" s="126" t="s">
        <v>2683</v>
      </c>
      <c r="D2245" s="38" t="s">
        <v>165</v>
      </c>
      <c r="E2245" s="38" t="s">
        <v>2054</v>
      </c>
    </row>
    <row r="2246">
      <c r="A2246" s="33" t="s">
        <v>6173</v>
      </c>
      <c r="B2246" s="126" t="s">
        <v>2469</v>
      </c>
      <c r="C2246" s="126" t="s">
        <v>2680</v>
      </c>
      <c r="D2246" s="38" t="s">
        <v>165</v>
      </c>
      <c r="E2246" s="38" t="s">
        <v>2054</v>
      </c>
    </row>
    <row r="2247">
      <c r="A2247" s="33" t="s">
        <v>6172</v>
      </c>
      <c r="B2247" s="126" t="s">
        <v>2646</v>
      </c>
      <c r="C2247" s="126" t="s">
        <v>2680</v>
      </c>
      <c r="D2247" s="38" t="s">
        <v>165</v>
      </c>
      <c r="E2247" s="38" t="s">
        <v>2054</v>
      </c>
    </row>
    <row r="2248">
      <c r="A2248" s="33" t="s">
        <v>5947</v>
      </c>
      <c r="B2248" s="126" t="s">
        <v>2469</v>
      </c>
      <c r="C2248" s="126" t="s">
        <v>2646</v>
      </c>
      <c r="D2248" s="38" t="s">
        <v>165</v>
      </c>
      <c r="E2248" s="38" t="s">
        <v>2057</v>
      </c>
    </row>
    <row r="2249">
      <c r="A2249" s="33" t="s">
        <v>5980</v>
      </c>
      <c r="B2249" s="126" t="s">
        <v>2469</v>
      </c>
      <c r="C2249" s="126" t="s">
        <v>2486</v>
      </c>
      <c r="D2249" s="38" t="s">
        <v>165</v>
      </c>
      <c r="E2249" s="38" t="s">
        <v>2057</v>
      </c>
    </row>
    <row r="2250">
      <c r="A2250" s="33" t="s">
        <v>5947</v>
      </c>
      <c r="B2250" s="126" t="s">
        <v>2469</v>
      </c>
      <c r="C2250" s="126" t="s">
        <v>2680</v>
      </c>
      <c r="D2250" s="38" t="s">
        <v>165</v>
      </c>
      <c r="E2250" s="38" t="s">
        <v>2057</v>
      </c>
    </row>
    <row r="2251">
      <c r="A2251" s="33" t="s">
        <v>6170</v>
      </c>
      <c r="B2251" s="126" t="s">
        <v>2469</v>
      </c>
      <c r="C2251" s="126" t="s">
        <v>2680</v>
      </c>
      <c r="D2251" s="38" t="s">
        <v>165</v>
      </c>
      <c r="E2251" s="38" t="s">
        <v>2057</v>
      </c>
    </row>
    <row r="2252">
      <c r="A2252" s="33" t="s">
        <v>6171</v>
      </c>
      <c r="B2252" s="126" t="s">
        <v>2469</v>
      </c>
      <c r="C2252" s="126" t="s">
        <v>2646</v>
      </c>
      <c r="D2252" s="38" t="s">
        <v>165</v>
      </c>
      <c r="E2252" s="38" t="s">
        <v>2057</v>
      </c>
    </row>
    <row r="2253">
      <c r="A2253" s="33" t="s">
        <v>6171</v>
      </c>
      <c r="B2253" s="126" t="s">
        <v>2469</v>
      </c>
      <c r="C2253" s="126" t="s">
        <v>2646</v>
      </c>
      <c r="D2253" s="38" t="s">
        <v>165</v>
      </c>
      <c r="E2253" s="38" t="s">
        <v>2057</v>
      </c>
    </row>
    <row r="2254">
      <c r="A2254" s="33" t="s">
        <v>6172</v>
      </c>
      <c r="B2254" s="126" t="s">
        <v>2469</v>
      </c>
      <c r="C2254" s="33"/>
      <c r="D2254" s="38" t="s">
        <v>165</v>
      </c>
      <c r="E2254" s="38" t="s">
        <v>2057</v>
      </c>
    </row>
    <row r="2255">
      <c r="A2255" s="33" t="s">
        <v>6172</v>
      </c>
      <c r="B2255" s="126" t="s">
        <v>2469</v>
      </c>
      <c r="C2255" s="126" t="s">
        <v>2486</v>
      </c>
      <c r="D2255" s="38" t="s">
        <v>165</v>
      </c>
      <c r="E2255" s="38" t="s">
        <v>2057</v>
      </c>
    </row>
    <row r="2256">
      <c r="A2256" s="33" t="s">
        <v>6172</v>
      </c>
      <c r="B2256" s="126" t="s">
        <v>2469</v>
      </c>
      <c r="C2256" s="126" t="s">
        <v>2646</v>
      </c>
      <c r="D2256" s="38" t="s">
        <v>165</v>
      </c>
      <c r="E2256" s="38" t="s">
        <v>2057</v>
      </c>
    </row>
    <row r="2257">
      <c r="A2257" s="33" t="s">
        <v>6172</v>
      </c>
      <c r="B2257" s="126" t="s">
        <v>2486</v>
      </c>
      <c r="C2257" s="126" t="s">
        <v>2683</v>
      </c>
      <c r="D2257" s="38" t="s">
        <v>165</v>
      </c>
      <c r="E2257" s="38" t="s">
        <v>2057</v>
      </c>
    </row>
    <row r="2258">
      <c r="A2258" s="33" t="s">
        <v>6173</v>
      </c>
      <c r="B2258" s="126" t="s">
        <v>2469</v>
      </c>
      <c r="C2258" s="126" t="s">
        <v>2680</v>
      </c>
      <c r="D2258" s="38" t="s">
        <v>165</v>
      </c>
      <c r="E2258" s="38" t="s">
        <v>2057</v>
      </c>
    </row>
    <row r="2259">
      <c r="A2259" s="33" t="s">
        <v>6172</v>
      </c>
      <c r="B2259" s="126" t="s">
        <v>2646</v>
      </c>
      <c r="C2259" s="126" t="s">
        <v>2680</v>
      </c>
      <c r="D2259" s="38" t="s">
        <v>165</v>
      </c>
      <c r="E2259" s="38" t="s">
        <v>2057</v>
      </c>
    </row>
    <row r="2260">
      <c r="A2260" s="33" t="s">
        <v>6174</v>
      </c>
      <c r="B2260" s="126" t="s">
        <v>2646</v>
      </c>
      <c r="C2260" s="126" t="s">
        <v>2690</v>
      </c>
      <c r="D2260" s="38" t="s">
        <v>5936</v>
      </c>
      <c r="E2260" s="38" t="s">
        <v>2063</v>
      </c>
    </row>
    <row r="2261">
      <c r="A2261" s="33" t="s">
        <v>6175</v>
      </c>
      <c r="B2261" s="126" t="s">
        <v>2646</v>
      </c>
      <c r="C2261" s="126" t="s">
        <v>2680</v>
      </c>
      <c r="D2261" s="38" t="s">
        <v>5936</v>
      </c>
      <c r="E2261" s="38" t="s">
        <v>2063</v>
      </c>
    </row>
    <row r="2262">
      <c r="A2262" s="33" t="s">
        <v>6176</v>
      </c>
      <c r="B2262" s="126" t="s">
        <v>2646</v>
      </c>
      <c r="C2262" s="126" t="s">
        <v>2680</v>
      </c>
      <c r="D2262" s="38" t="s">
        <v>5936</v>
      </c>
      <c r="E2262" s="38" t="s">
        <v>2063</v>
      </c>
    </row>
    <row r="2263">
      <c r="A2263" s="33" t="s">
        <v>6177</v>
      </c>
      <c r="B2263" s="126" t="s">
        <v>2646</v>
      </c>
      <c r="C2263" s="126" t="s">
        <v>2680</v>
      </c>
      <c r="D2263" s="38" t="s">
        <v>5936</v>
      </c>
      <c r="E2263" s="38" t="s">
        <v>2063</v>
      </c>
    </row>
    <row r="2264">
      <c r="A2264" s="33" t="s">
        <v>6178</v>
      </c>
      <c r="B2264" s="126" t="s">
        <v>2646</v>
      </c>
      <c r="C2264" s="126" t="s">
        <v>2680</v>
      </c>
      <c r="D2264" s="38" t="s">
        <v>5936</v>
      </c>
      <c r="E2264" s="38" t="s">
        <v>2063</v>
      </c>
    </row>
    <row r="2265">
      <c r="A2265" s="33" t="s">
        <v>6179</v>
      </c>
      <c r="B2265" s="126" t="s">
        <v>2690</v>
      </c>
      <c r="C2265" s="126" t="s">
        <v>2638</v>
      </c>
      <c r="D2265" s="38" t="s">
        <v>5936</v>
      </c>
      <c r="E2265" s="38" t="s">
        <v>2063</v>
      </c>
    </row>
    <row r="2266">
      <c r="A2266" s="33" t="s">
        <v>6175</v>
      </c>
      <c r="B2266" s="126" t="s">
        <v>2646</v>
      </c>
      <c r="C2266" s="126" t="s">
        <v>2680</v>
      </c>
      <c r="D2266" s="38" t="s">
        <v>5936</v>
      </c>
      <c r="E2266" s="38" t="s">
        <v>2063</v>
      </c>
    </row>
    <row r="2267">
      <c r="A2267" s="33" t="s">
        <v>6180</v>
      </c>
      <c r="B2267" s="126" t="s">
        <v>2646</v>
      </c>
      <c r="C2267" s="126" t="s">
        <v>2680</v>
      </c>
      <c r="D2267" s="38" t="s">
        <v>5936</v>
      </c>
      <c r="E2267" s="38" t="s">
        <v>2063</v>
      </c>
    </row>
    <row r="2268">
      <c r="A2268" s="33" t="s">
        <v>6181</v>
      </c>
      <c r="B2268" s="126" t="s">
        <v>2486</v>
      </c>
      <c r="C2268" s="126" t="s">
        <v>2680</v>
      </c>
      <c r="D2268" s="38" t="s">
        <v>5936</v>
      </c>
      <c r="E2268" s="38" t="s">
        <v>2063</v>
      </c>
    </row>
    <row r="2269">
      <c r="A2269" s="33" t="s">
        <v>6182</v>
      </c>
      <c r="B2269" s="126" t="s">
        <v>2690</v>
      </c>
      <c r="C2269" s="126" t="s">
        <v>2638</v>
      </c>
      <c r="D2269" s="38" t="s">
        <v>5936</v>
      </c>
      <c r="E2269" s="38" t="s">
        <v>2063</v>
      </c>
    </row>
    <row r="2270">
      <c r="A2270" s="33" t="s">
        <v>6175</v>
      </c>
      <c r="B2270" s="126" t="s">
        <v>2690</v>
      </c>
      <c r="C2270" s="126" t="s">
        <v>2638</v>
      </c>
      <c r="D2270" s="38" t="s">
        <v>5936</v>
      </c>
      <c r="E2270" s="38" t="s">
        <v>2063</v>
      </c>
    </row>
    <row r="2271">
      <c r="A2271" s="33" t="s">
        <v>6175</v>
      </c>
      <c r="B2271" s="126" t="s">
        <v>2690</v>
      </c>
      <c r="C2271" s="126" t="s">
        <v>2638</v>
      </c>
      <c r="D2271" s="38" t="s">
        <v>5936</v>
      </c>
      <c r="E2271" s="38" t="s">
        <v>2063</v>
      </c>
    </row>
    <row r="2272">
      <c r="A2272" s="33" t="s">
        <v>6174</v>
      </c>
      <c r="B2272" s="126" t="s">
        <v>2646</v>
      </c>
      <c r="C2272" s="126" t="s">
        <v>2690</v>
      </c>
      <c r="D2272" s="38" t="s">
        <v>5943</v>
      </c>
      <c r="E2272" s="38" t="s">
        <v>2063</v>
      </c>
    </row>
    <row r="2273">
      <c r="A2273" s="33" t="s">
        <v>6183</v>
      </c>
      <c r="B2273" s="126" t="s">
        <v>2646</v>
      </c>
      <c r="C2273" s="126" t="s">
        <v>2680</v>
      </c>
      <c r="D2273" s="38" t="s">
        <v>5943</v>
      </c>
      <c r="E2273" s="38" t="s">
        <v>2063</v>
      </c>
    </row>
    <row r="2274">
      <c r="A2274" s="33" t="s">
        <v>6176</v>
      </c>
      <c r="B2274" s="126" t="s">
        <v>2646</v>
      </c>
      <c r="C2274" s="126" t="s">
        <v>2680</v>
      </c>
      <c r="D2274" s="38" t="s">
        <v>5943</v>
      </c>
      <c r="E2274" s="38" t="s">
        <v>2063</v>
      </c>
    </row>
    <row r="2275">
      <c r="A2275" s="33" t="s">
        <v>6177</v>
      </c>
      <c r="B2275" s="126" t="s">
        <v>2646</v>
      </c>
      <c r="C2275" s="126" t="s">
        <v>2680</v>
      </c>
      <c r="D2275" s="38" t="s">
        <v>5943</v>
      </c>
      <c r="E2275" s="38" t="s">
        <v>2063</v>
      </c>
    </row>
    <row r="2276">
      <c r="A2276" s="33" t="s">
        <v>6178</v>
      </c>
      <c r="B2276" s="126" t="s">
        <v>2646</v>
      </c>
      <c r="C2276" s="126" t="s">
        <v>2680</v>
      </c>
      <c r="D2276" s="38" t="s">
        <v>5943</v>
      </c>
      <c r="E2276" s="38" t="s">
        <v>2063</v>
      </c>
    </row>
    <row r="2277">
      <c r="A2277" s="33" t="s">
        <v>6179</v>
      </c>
      <c r="B2277" s="126" t="s">
        <v>2690</v>
      </c>
      <c r="C2277" s="126" t="s">
        <v>2638</v>
      </c>
      <c r="D2277" s="38" t="s">
        <v>5943</v>
      </c>
      <c r="E2277" s="38" t="s">
        <v>2063</v>
      </c>
    </row>
    <row r="2278">
      <c r="A2278" s="33" t="s">
        <v>6184</v>
      </c>
      <c r="B2278" s="126" t="s">
        <v>2646</v>
      </c>
      <c r="C2278" s="126" t="s">
        <v>2680</v>
      </c>
      <c r="D2278" s="38" t="s">
        <v>5943</v>
      </c>
      <c r="E2278" s="38" t="s">
        <v>2063</v>
      </c>
    </row>
    <row r="2279">
      <c r="A2279" s="33" t="s">
        <v>6185</v>
      </c>
      <c r="B2279" s="126" t="s">
        <v>2646</v>
      </c>
      <c r="C2279" s="126" t="s">
        <v>2680</v>
      </c>
      <c r="D2279" s="38" t="s">
        <v>5943</v>
      </c>
      <c r="E2279" s="38" t="s">
        <v>2063</v>
      </c>
    </row>
    <row r="2280">
      <c r="A2280" s="33" t="s">
        <v>6180</v>
      </c>
      <c r="B2280" s="126" t="s">
        <v>2646</v>
      </c>
      <c r="C2280" s="126" t="s">
        <v>2680</v>
      </c>
      <c r="D2280" s="38" t="s">
        <v>5943</v>
      </c>
      <c r="E2280" s="38" t="s">
        <v>2063</v>
      </c>
    </row>
    <row r="2281">
      <c r="A2281" s="33" t="s">
        <v>6182</v>
      </c>
      <c r="B2281" s="126" t="s">
        <v>2690</v>
      </c>
      <c r="C2281" s="126" t="s">
        <v>2638</v>
      </c>
      <c r="D2281" s="38" t="s">
        <v>5943</v>
      </c>
      <c r="E2281" s="38" t="s">
        <v>2063</v>
      </c>
    </row>
    <row r="2282">
      <c r="A2282" s="33" t="s">
        <v>6186</v>
      </c>
      <c r="B2282" s="126" t="s">
        <v>2646</v>
      </c>
      <c r="C2282" s="126" t="s">
        <v>2680</v>
      </c>
      <c r="D2282" s="38" t="s">
        <v>5943</v>
      </c>
      <c r="E2282" s="38" t="s">
        <v>2063</v>
      </c>
    </row>
    <row r="2283">
      <c r="A2283" s="33" t="s">
        <v>6183</v>
      </c>
      <c r="B2283" s="126" t="s">
        <v>2690</v>
      </c>
      <c r="C2283" s="126" t="s">
        <v>2638</v>
      </c>
      <c r="D2283" s="38" t="s">
        <v>5943</v>
      </c>
      <c r="E2283" s="38" t="s">
        <v>2063</v>
      </c>
    </row>
    <row r="2284">
      <c r="A2284" s="33" t="s">
        <v>6016</v>
      </c>
      <c r="B2284" s="126" t="s">
        <v>2646</v>
      </c>
      <c r="C2284" s="126" t="s">
        <v>2680</v>
      </c>
      <c r="D2284" s="38" t="s">
        <v>5944</v>
      </c>
      <c r="E2284" s="38" t="s">
        <v>2063</v>
      </c>
    </row>
    <row r="2285">
      <c r="A2285" s="33" t="s">
        <v>6176</v>
      </c>
      <c r="B2285" s="126" t="s">
        <v>2646</v>
      </c>
      <c r="C2285" s="126" t="s">
        <v>2680</v>
      </c>
      <c r="D2285" s="38" t="s">
        <v>5944</v>
      </c>
      <c r="E2285" s="38" t="s">
        <v>2063</v>
      </c>
    </row>
    <row r="2286">
      <c r="A2286" s="33" t="s">
        <v>6183</v>
      </c>
      <c r="B2286" s="126" t="s">
        <v>2646</v>
      </c>
      <c r="C2286" s="126" t="s">
        <v>2680</v>
      </c>
      <c r="D2286" s="38" t="s">
        <v>5944</v>
      </c>
      <c r="E2286" s="38" t="s">
        <v>2063</v>
      </c>
    </row>
    <row r="2287">
      <c r="A2287" s="33" t="s">
        <v>6177</v>
      </c>
      <c r="B2287" s="126" t="s">
        <v>2646</v>
      </c>
      <c r="C2287" s="126" t="s">
        <v>2680</v>
      </c>
      <c r="D2287" s="38" t="s">
        <v>5944</v>
      </c>
      <c r="E2287" s="38" t="s">
        <v>2063</v>
      </c>
    </row>
    <row r="2288">
      <c r="A2288" s="33" t="s">
        <v>6178</v>
      </c>
      <c r="B2288" s="126" t="s">
        <v>2646</v>
      </c>
      <c r="C2288" s="126" t="s">
        <v>2680</v>
      </c>
      <c r="D2288" s="38" t="s">
        <v>5944</v>
      </c>
      <c r="E2288" s="38" t="s">
        <v>2063</v>
      </c>
    </row>
    <row r="2289">
      <c r="A2289" s="33" t="s">
        <v>6016</v>
      </c>
      <c r="B2289" s="126" t="s">
        <v>2690</v>
      </c>
      <c r="C2289" s="126" t="s">
        <v>2638</v>
      </c>
      <c r="D2289" s="38" t="s">
        <v>5944</v>
      </c>
      <c r="E2289" s="38" t="s">
        <v>2063</v>
      </c>
    </row>
    <row r="2290">
      <c r="A2290" s="33" t="s">
        <v>6184</v>
      </c>
      <c r="B2290" s="126" t="s">
        <v>2646</v>
      </c>
      <c r="C2290" s="126" t="s">
        <v>2680</v>
      </c>
      <c r="D2290" s="38" t="s">
        <v>5944</v>
      </c>
      <c r="E2290" s="38" t="s">
        <v>2063</v>
      </c>
    </row>
    <row r="2291">
      <c r="A2291" s="33" t="s">
        <v>6185</v>
      </c>
      <c r="B2291" s="126" t="s">
        <v>2646</v>
      </c>
      <c r="C2291" s="126" t="s">
        <v>2680</v>
      </c>
      <c r="D2291" s="38" t="s">
        <v>5944</v>
      </c>
      <c r="E2291" s="38" t="s">
        <v>2063</v>
      </c>
    </row>
    <row r="2292">
      <c r="A2292" s="33" t="s">
        <v>6187</v>
      </c>
      <c r="B2292" s="126" t="s">
        <v>2646</v>
      </c>
      <c r="C2292" s="126" t="s">
        <v>2683</v>
      </c>
      <c r="D2292" s="38" t="s">
        <v>5944</v>
      </c>
      <c r="E2292" s="38" t="s">
        <v>2063</v>
      </c>
    </row>
    <row r="2293">
      <c r="A2293" s="33" t="s">
        <v>6182</v>
      </c>
      <c r="B2293" s="126" t="s">
        <v>2690</v>
      </c>
      <c r="C2293" s="126" t="s">
        <v>2638</v>
      </c>
      <c r="D2293" s="38" t="s">
        <v>5944</v>
      </c>
      <c r="E2293" s="38" t="s">
        <v>2063</v>
      </c>
    </row>
    <row r="2294">
      <c r="A2294" s="33" t="s">
        <v>6186</v>
      </c>
      <c r="B2294" s="126" t="s">
        <v>2646</v>
      </c>
      <c r="C2294" s="126" t="s">
        <v>2680</v>
      </c>
      <c r="D2294" s="38" t="s">
        <v>5944</v>
      </c>
      <c r="E2294" s="38" t="s">
        <v>2063</v>
      </c>
    </row>
    <row r="2295">
      <c r="A2295" s="33" t="s">
        <v>6183</v>
      </c>
      <c r="B2295" s="126" t="s">
        <v>2690</v>
      </c>
      <c r="C2295" s="126" t="s">
        <v>2638</v>
      </c>
      <c r="D2295" s="38" t="s">
        <v>5944</v>
      </c>
      <c r="E2295" s="38" t="s">
        <v>2063</v>
      </c>
    </row>
    <row r="2296">
      <c r="A2296" s="33" t="s">
        <v>6158</v>
      </c>
      <c r="B2296" s="126" t="s">
        <v>2551</v>
      </c>
      <c r="C2296" s="126" t="s">
        <v>2680</v>
      </c>
      <c r="D2296" s="38" t="s">
        <v>44</v>
      </c>
      <c r="E2296" s="38" t="s">
        <v>2065</v>
      </c>
    </row>
    <row r="2297">
      <c r="A2297" s="33" t="s">
        <v>6078</v>
      </c>
      <c r="B2297" s="126" t="s">
        <v>2646</v>
      </c>
      <c r="C2297" s="126" t="s">
        <v>2463</v>
      </c>
      <c r="D2297" s="38" t="s">
        <v>44</v>
      </c>
      <c r="E2297" s="38" t="s">
        <v>2065</v>
      </c>
    </row>
    <row r="2298">
      <c r="A2298" s="33" t="s">
        <v>6188</v>
      </c>
      <c r="B2298" s="126" t="s">
        <v>2646</v>
      </c>
      <c r="C2298" s="126" t="s">
        <v>2463</v>
      </c>
      <c r="D2298" s="38" t="s">
        <v>44</v>
      </c>
      <c r="E2298" s="38" t="s">
        <v>2065</v>
      </c>
    </row>
    <row r="2299">
      <c r="A2299" s="33" t="s">
        <v>6158</v>
      </c>
      <c r="B2299" s="126" t="s">
        <v>2469</v>
      </c>
      <c r="C2299" s="126" t="s">
        <v>2463</v>
      </c>
      <c r="D2299" s="38" t="s">
        <v>44</v>
      </c>
      <c r="E2299" s="38" t="s">
        <v>2065</v>
      </c>
    </row>
    <row r="2300">
      <c r="A2300" s="33" t="s">
        <v>6188</v>
      </c>
      <c r="B2300" s="126" t="s">
        <v>2463</v>
      </c>
      <c r="C2300" s="126" t="s">
        <v>2545</v>
      </c>
      <c r="D2300" s="38" t="s">
        <v>44</v>
      </c>
      <c r="E2300" s="38" t="s">
        <v>2065</v>
      </c>
    </row>
    <row r="2301">
      <c r="A2301" s="33" t="s">
        <v>5982</v>
      </c>
      <c r="B2301" s="126" t="s">
        <v>2543</v>
      </c>
      <c r="C2301" s="126" t="s">
        <v>2680</v>
      </c>
      <c r="D2301" s="38" t="s">
        <v>5909</v>
      </c>
      <c r="E2301" s="38" t="s">
        <v>2065</v>
      </c>
    </row>
    <row r="2302">
      <c r="A2302" s="33" t="s">
        <v>6188</v>
      </c>
      <c r="B2302" s="126" t="s">
        <v>2543</v>
      </c>
      <c r="C2302" s="126" t="s">
        <v>2680</v>
      </c>
      <c r="D2302" s="38" t="s">
        <v>5909</v>
      </c>
      <c r="E2302" s="38" t="s">
        <v>2065</v>
      </c>
    </row>
    <row r="2303">
      <c r="A2303" s="33" t="s">
        <v>6188</v>
      </c>
      <c r="B2303" s="126" t="s">
        <v>2469</v>
      </c>
      <c r="C2303" s="126" t="s">
        <v>2638</v>
      </c>
      <c r="D2303" s="38" t="s">
        <v>5911</v>
      </c>
      <c r="E2303" s="38" t="s">
        <v>2065</v>
      </c>
    </row>
    <row r="2304">
      <c r="A2304" s="33" t="s">
        <v>6078</v>
      </c>
      <c r="B2304" s="126" t="s">
        <v>2469</v>
      </c>
      <c r="C2304" s="126" t="s">
        <v>2638</v>
      </c>
      <c r="D2304" s="38" t="s">
        <v>5911</v>
      </c>
      <c r="E2304" s="38" t="s">
        <v>2065</v>
      </c>
    </row>
    <row r="2305">
      <c r="A2305" s="33" t="s">
        <v>6189</v>
      </c>
      <c r="B2305" s="126" t="s">
        <v>2469</v>
      </c>
      <c r="C2305" s="126" t="s">
        <v>2638</v>
      </c>
      <c r="D2305" s="38" t="s">
        <v>5911</v>
      </c>
      <c r="E2305" s="38" t="s">
        <v>2065</v>
      </c>
    </row>
    <row r="2306">
      <c r="A2306" s="33" t="s">
        <v>6188</v>
      </c>
      <c r="B2306" s="126" t="s">
        <v>2646</v>
      </c>
      <c r="C2306" s="126" t="s">
        <v>2463</v>
      </c>
      <c r="D2306" s="38" t="s">
        <v>5923</v>
      </c>
      <c r="E2306" s="38" t="s">
        <v>2065</v>
      </c>
    </row>
    <row r="2307">
      <c r="A2307" s="33" t="s">
        <v>6078</v>
      </c>
      <c r="B2307" s="126" t="s">
        <v>2646</v>
      </c>
      <c r="C2307" s="126" t="s">
        <v>2463</v>
      </c>
      <c r="D2307" s="38" t="s">
        <v>5923</v>
      </c>
      <c r="E2307" s="38" t="s">
        <v>2065</v>
      </c>
    </row>
    <row r="2308">
      <c r="A2308" s="33" t="s">
        <v>6190</v>
      </c>
      <c r="B2308" s="126" t="s">
        <v>2646</v>
      </c>
      <c r="C2308" s="126" t="s">
        <v>2463</v>
      </c>
      <c r="D2308" s="38" t="s">
        <v>5923</v>
      </c>
      <c r="E2308" s="38" t="s">
        <v>2065</v>
      </c>
    </row>
    <row r="2309">
      <c r="A2309" s="33" t="s">
        <v>6160</v>
      </c>
      <c r="B2309" s="126" t="s">
        <v>2463</v>
      </c>
      <c r="C2309" s="126" t="s">
        <v>2545</v>
      </c>
      <c r="D2309" s="38" t="s">
        <v>5923</v>
      </c>
      <c r="E2309" s="38" t="s">
        <v>2065</v>
      </c>
    </row>
    <row r="2310">
      <c r="A2310" s="33" t="s">
        <v>6191</v>
      </c>
      <c r="B2310" s="126" t="s">
        <v>2463</v>
      </c>
      <c r="C2310" s="126" t="s">
        <v>2545</v>
      </c>
      <c r="D2310" s="38" t="s">
        <v>5923</v>
      </c>
      <c r="E2310" s="38" t="s">
        <v>2065</v>
      </c>
    </row>
    <row r="2311">
      <c r="A2311" s="33" t="s">
        <v>6174</v>
      </c>
      <c r="B2311" s="126" t="s">
        <v>2646</v>
      </c>
      <c r="C2311" s="126" t="s">
        <v>2690</v>
      </c>
      <c r="D2311" s="38" t="s">
        <v>5936</v>
      </c>
      <c r="E2311" s="38" t="s">
        <v>2065</v>
      </c>
    </row>
    <row r="2312">
      <c r="A2312" s="33" t="s">
        <v>6175</v>
      </c>
      <c r="B2312" s="126" t="s">
        <v>2646</v>
      </c>
      <c r="C2312" s="126" t="s">
        <v>2680</v>
      </c>
      <c r="D2312" s="38" t="s">
        <v>5936</v>
      </c>
      <c r="E2312" s="38" t="s">
        <v>2065</v>
      </c>
    </row>
    <row r="2313">
      <c r="A2313" s="33" t="s">
        <v>6176</v>
      </c>
      <c r="B2313" s="126" t="s">
        <v>2646</v>
      </c>
      <c r="C2313" s="126" t="s">
        <v>2680</v>
      </c>
      <c r="D2313" s="38" t="s">
        <v>5936</v>
      </c>
      <c r="E2313" s="38" t="s">
        <v>2065</v>
      </c>
    </row>
    <row r="2314">
      <c r="A2314" s="33" t="s">
        <v>6177</v>
      </c>
      <c r="B2314" s="126" t="s">
        <v>2646</v>
      </c>
      <c r="C2314" s="126" t="s">
        <v>2680</v>
      </c>
      <c r="D2314" s="38" t="s">
        <v>5936</v>
      </c>
      <c r="E2314" s="38" t="s">
        <v>2065</v>
      </c>
    </row>
    <row r="2315">
      <c r="A2315" s="33" t="s">
        <v>6178</v>
      </c>
      <c r="B2315" s="126" t="s">
        <v>2646</v>
      </c>
      <c r="C2315" s="126" t="s">
        <v>2680</v>
      </c>
      <c r="D2315" s="38" t="s">
        <v>5936</v>
      </c>
      <c r="E2315" s="38" t="s">
        <v>2065</v>
      </c>
    </row>
    <row r="2316">
      <c r="A2316" s="33" t="s">
        <v>6179</v>
      </c>
      <c r="B2316" s="126" t="s">
        <v>2690</v>
      </c>
      <c r="C2316" s="126" t="s">
        <v>2638</v>
      </c>
      <c r="D2316" s="38" t="s">
        <v>5936</v>
      </c>
      <c r="E2316" s="38" t="s">
        <v>2065</v>
      </c>
    </row>
    <row r="2317">
      <c r="A2317" s="33" t="s">
        <v>6182</v>
      </c>
      <c r="B2317" s="126" t="s">
        <v>2646</v>
      </c>
      <c r="C2317" s="126" t="s">
        <v>2680</v>
      </c>
      <c r="D2317" s="38" t="s">
        <v>5936</v>
      </c>
      <c r="E2317" s="38" t="s">
        <v>2065</v>
      </c>
    </row>
    <row r="2318">
      <c r="A2318" s="33" t="s">
        <v>6180</v>
      </c>
      <c r="B2318" s="126" t="s">
        <v>2646</v>
      </c>
      <c r="C2318" s="126" t="s">
        <v>2680</v>
      </c>
      <c r="D2318" s="38" t="s">
        <v>5936</v>
      </c>
      <c r="E2318" s="38" t="s">
        <v>2065</v>
      </c>
    </row>
    <row r="2319">
      <c r="A2319" s="33" t="s">
        <v>6175</v>
      </c>
      <c r="B2319" s="126" t="s">
        <v>2646</v>
      </c>
      <c r="C2319" s="126" t="s">
        <v>2680</v>
      </c>
      <c r="D2319" s="38" t="s">
        <v>5936</v>
      </c>
      <c r="E2319" s="38" t="s">
        <v>2065</v>
      </c>
    </row>
    <row r="2320">
      <c r="A2320" s="33" t="s">
        <v>6175</v>
      </c>
      <c r="B2320" s="126" t="s">
        <v>2690</v>
      </c>
      <c r="C2320" s="126" t="s">
        <v>2638</v>
      </c>
      <c r="D2320" s="38" t="s">
        <v>5936</v>
      </c>
      <c r="E2320" s="38" t="s">
        <v>2065</v>
      </c>
    </row>
    <row r="2321">
      <c r="A2321" s="33" t="s">
        <v>6175</v>
      </c>
      <c r="B2321" s="126" t="s">
        <v>2690</v>
      </c>
      <c r="C2321" s="126" t="s">
        <v>2638</v>
      </c>
      <c r="D2321" s="38" t="s">
        <v>5936</v>
      </c>
      <c r="E2321" s="38" t="s">
        <v>2065</v>
      </c>
    </row>
    <row r="2322">
      <c r="A2322" s="33" t="s">
        <v>6175</v>
      </c>
      <c r="B2322" s="126" t="s">
        <v>2690</v>
      </c>
      <c r="C2322" s="126" t="s">
        <v>2638</v>
      </c>
      <c r="D2322" s="38" t="s">
        <v>5936</v>
      </c>
      <c r="E2322" s="38" t="s">
        <v>2065</v>
      </c>
    </row>
    <row r="2323">
      <c r="A2323" s="33" t="s">
        <v>6174</v>
      </c>
      <c r="B2323" s="126" t="s">
        <v>2646</v>
      </c>
      <c r="C2323" s="126" t="s">
        <v>2690</v>
      </c>
      <c r="D2323" s="38" t="s">
        <v>5943</v>
      </c>
      <c r="E2323" s="38" t="s">
        <v>2065</v>
      </c>
    </row>
    <row r="2324">
      <c r="A2324" s="33" t="s">
        <v>6183</v>
      </c>
      <c r="B2324" s="126" t="s">
        <v>2646</v>
      </c>
      <c r="C2324" s="126" t="s">
        <v>2680</v>
      </c>
      <c r="D2324" s="38" t="s">
        <v>5943</v>
      </c>
      <c r="E2324" s="38" t="s">
        <v>2065</v>
      </c>
    </row>
    <row r="2325">
      <c r="A2325" s="33" t="s">
        <v>6176</v>
      </c>
      <c r="B2325" s="126" t="s">
        <v>2646</v>
      </c>
      <c r="C2325" s="126" t="s">
        <v>2680</v>
      </c>
      <c r="D2325" s="38" t="s">
        <v>5943</v>
      </c>
      <c r="E2325" s="38" t="s">
        <v>2065</v>
      </c>
    </row>
    <row r="2326">
      <c r="A2326" s="33" t="s">
        <v>6177</v>
      </c>
      <c r="B2326" s="126" t="s">
        <v>2646</v>
      </c>
      <c r="C2326" s="126" t="s">
        <v>2680</v>
      </c>
      <c r="D2326" s="38" t="s">
        <v>5943</v>
      </c>
      <c r="E2326" s="38" t="s">
        <v>2065</v>
      </c>
    </row>
    <row r="2327">
      <c r="A2327" s="33" t="s">
        <v>6178</v>
      </c>
      <c r="B2327" s="126" t="s">
        <v>2646</v>
      </c>
      <c r="C2327" s="126" t="s">
        <v>2680</v>
      </c>
      <c r="D2327" s="38" t="s">
        <v>5943</v>
      </c>
      <c r="E2327" s="38" t="s">
        <v>2065</v>
      </c>
    </row>
    <row r="2328">
      <c r="A2328" s="33" t="s">
        <v>6179</v>
      </c>
      <c r="B2328" s="126" t="s">
        <v>2690</v>
      </c>
      <c r="C2328" s="126" t="s">
        <v>2638</v>
      </c>
      <c r="D2328" s="38" t="s">
        <v>5943</v>
      </c>
      <c r="E2328" s="38" t="s">
        <v>2065</v>
      </c>
    </row>
    <row r="2329">
      <c r="A2329" s="33" t="s">
        <v>6184</v>
      </c>
      <c r="B2329" s="126" t="s">
        <v>2646</v>
      </c>
      <c r="C2329" s="126" t="s">
        <v>2680</v>
      </c>
      <c r="D2329" s="38" t="s">
        <v>5943</v>
      </c>
      <c r="E2329" s="38" t="s">
        <v>2065</v>
      </c>
    </row>
    <row r="2330">
      <c r="A2330" s="33" t="s">
        <v>6182</v>
      </c>
      <c r="B2330" s="126" t="s">
        <v>2646</v>
      </c>
      <c r="C2330" s="126" t="s">
        <v>2680</v>
      </c>
      <c r="D2330" s="38" t="s">
        <v>5943</v>
      </c>
      <c r="E2330" s="38" t="s">
        <v>2065</v>
      </c>
    </row>
    <row r="2331">
      <c r="A2331" s="33" t="s">
        <v>6180</v>
      </c>
      <c r="B2331" s="126" t="s">
        <v>2646</v>
      </c>
      <c r="C2331" s="126" t="s">
        <v>2680</v>
      </c>
      <c r="D2331" s="38" t="s">
        <v>5943</v>
      </c>
      <c r="E2331" s="38" t="s">
        <v>2065</v>
      </c>
    </row>
    <row r="2332">
      <c r="A2332" s="33" t="s">
        <v>6185</v>
      </c>
      <c r="B2332" s="126" t="s">
        <v>2690</v>
      </c>
      <c r="C2332" s="126" t="s">
        <v>2638</v>
      </c>
      <c r="D2332" s="38" t="s">
        <v>5943</v>
      </c>
      <c r="E2332" s="38" t="s">
        <v>2065</v>
      </c>
    </row>
    <row r="2333">
      <c r="A2333" s="33" t="s">
        <v>6184</v>
      </c>
      <c r="B2333" s="126" t="s">
        <v>2646</v>
      </c>
      <c r="C2333" s="126" t="s">
        <v>2680</v>
      </c>
      <c r="D2333" s="38" t="s">
        <v>5943</v>
      </c>
      <c r="E2333" s="38" t="s">
        <v>2065</v>
      </c>
    </row>
    <row r="2334">
      <c r="A2334" s="33" t="s">
        <v>6186</v>
      </c>
      <c r="B2334" s="126" t="s">
        <v>2690</v>
      </c>
      <c r="C2334" s="126" t="s">
        <v>2638</v>
      </c>
      <c r="D2334" s="38" t="s">
        <v>5943</v>
      </c>
      <c r="E2334" s="38" t="s">
        <v>2065</v>
      </c>
    </row>
    <row r="2335">
      <c r="A2335" s="33" t="s">
        <v>6016</v>
      </c>
      <c r="B2335" s="126" t="s">
        <v>2646</v>
      </c>
      <c r="C2335" s="126" t="s">
        <v>2680</v>
      </c>
      <c r="D2335" s="38" t="s">
        <v>5944</v>
      </c>
      <c r="E2335" s="38" t="s">
        <v>2065</v>
      </c>
    </row>
    <row r="2336">
      <c r="A2336" s="33" t="s">
        <v>6176</v>
      </c>
      <c r="B2336" s="126" t="s">
        <v>2646</v>
      </c>
      <c r="C2336" s="126" t="s">
        <v>2680</v>
      </c>
      <c r="D2336" s="38" t="s">
        <v>5944</v>
      </c>
      <c r="E2336" s="38" t="s">
        <v>2065</v>
      </c>
    </row>
    <row r="2337">
      <c r="A2337" s="33" t="s">
        <v>6183</v>
      </c>
      <c r="B2337" s="126" t="s">
        <v>2646</v>
      </c>
      <c r="C2337" s="126" t="s">
        <v>2680</v>
      </c>
      <c r="D2337" s="38" t="s">
        <v>5944</v>
      </c>
      <c r="E2337" s="38" t="s">
        <v>2065</v>
      </c>
    </row>
    <row r="2338">
      <c r="A2338" s="33" t="s">
        <v>6177</v>
      </c>
      <c r="B2338" s="126" t="s">
        <v>2646</v>
      </c>
      <c r="C2338" s="126" t="s">
        <v>2680</v>
      </c>
      <c r="D2338" s="38" t="s">
        <v>5944</v>
      </c>
      <c r="E2338" s="38" t="s">
        <v>2065</v>
      </c>
    </row>
    <row r="2339">
      <c r="A2339" s="33" t="s">
        <v>6178</v>
      </c>
      <c r="B2339" s="126" t="s">
        <v>2646</v>
      </c>
      <c r="C2339" s="126" t="s">
        <v>2680</v>
      </c>
      <c r="D2339" s="38" t="s">
        <v>5944</v>
      </c>
      <c r="E2339" s="38" t="s">
        <v>2065</v>
      </c>
    </row>
    <row r="2340">
      <c r="A2340" s="33" t="s">
        <v>6016</v>
      </c>
      <c r="B2340" s="126" t="s">
        <v>2690</v>
      </c>
      <c r="C2340" s="126" t="s">
        <v>2638</v>
      </c>
      <c r="D2340" s="38" t="s">
        <v>5944</v>
      </c>
      <c r="E2340" s="38" t="s">
        <v>2065</v>
      </c>
    </row>
    <row r="2341">
      <c r="A2341" s="33" t="s">
        <v>6184</v>
      </c>
      <c r="B2341" s="126" t="s">
        <v>2646</v>
      </c>
      <c r="C2341" s="126" t="s">
        <v>2680</v>
      </c>
      <c r="D2341" s="38" t="s">
        <v>5944</v>
      </c>
      <c r="E2341" s="38" t="s">
        <v>2065</v>
      </c>
    </row>
    <row r="2342">
      <c r="A2342" s="33" t="s">
        <v>6182</v>
      </c>
      <c r="B2342" s="126" t="s">
        <v>2646</v>
      </c>
      <c r="C2342" s="126" t="s">
        <v>2680</v>
      </c>
      <c r="D2342" s="38" t="s">
        <v>5944</v>
      </c>
      <c r="E2342" s="38" t="s">
        <v>2065</v>
      </c>
    </row>
    <row r="2343">
      <c r="A2343" s="33" t="s">
        <v>6180</v>
      </c>
      <c r="B2343" s="126" t="s">
        <v>2646</v>
      </c>
      <c r="C2343" s="126" t="s">
        <v>2680</v>
      </c>
      <c r="D2343" s="38" t="s">
        <v>5944</v>
      </c>
      <c r="E2343" s="38" t="s">
        <v>2065</v>
      </c>
    </row>
    <row r="2344">
      <c r="A2344" s="33" t="s">
        <v>6185</v>
      </c>
      <c r="B2344" s="126" t="s">
        <v>2690</v>
      </c>
      <c r="C2344" s="126" t="s">
        <v>2638</v>
      </c>
      <c r="D2344" s="38" t="s">
        <v>5944</v>
      </c>
      <c r="E2344" s="38" t="s">
        <v>2065</v>
      </c>
    </row>
    <row r="2345">
      <c r="A2345" s="33" t="s">
        <v>6186</v>
      </c>
      <c r="B2345" s="126" t="s">
        <v>2646</v>
      </c>
      <c r="C2345" s="126" t="s">
        <v>2680</v>
      </c>
      <c r="D2345" s="38" t="s">
        <v>5944</v>
      </c>
      <c r="E2345" s="38" t="s">
        <v>2065</v>
      </c>
    </row>
    <row r="2346">
      <c r="A2346" s="33" t="s">
        <v>6183</v>
      </c>
      <c r="B2346" s="126" t="s">
        <v>2690</v>
      </c>
      <c r="C2346" s="126" t="s">
        <v>2638</v>
      </c>
      <c r="D2346" s="38" t="s">
        <v>5944</v>
      </c>
      <c r="E2346" s="38" t="s">
        <v>2065</v>
      </c>
    </row>
    <row r="2347">
      <c r="A2347" s="33" t="s">
        <v>6174</v>
      </c>
      <c r="B2347" s="126" t="s">
        <v>2646</v>
      </c>
      <c r="C2347" s="126" t="s">
        <v>2690</v>
      </c>
      <c r="D2347" s="38" t="s">
        <v>5936</v>
      </c>
      <c r="E2347" s="38" t="s">
        <v>2074</v>
      </c>
    </row>
    <row r="2348">
      <c r="A2348" s="33" t="s">
        <v>6175</v>
      </c>
      <c r="B2348" s="126" t="s">
        <v>2646</v>
      </c>
      <c r="C2348" s="126" t="s">
        <v>2680</v>
      </c>
      <c r="D2348" s="38" t="s">
        <v>5936</v>
      </c>
      <c r="E2348" s="38" t="s">
        <v>2074</v>
      </c>
    </row>
    <row r="2349">
      <c r="A2349" s="33" t="s">
        <v>6176</v>
      </c>
      <c r="B2349" s="126" t="s">
        <v>2646</v>
      </c>
      <c r="C2349" s="126" t="s">
        <v>2680</v>
      </c>
      <c r="D2349" s="38" t="s">
        <v>5936</v>
      </c>
      <c r="E2349" s="38" t="s">
        <v>2074</v>
      </c>
    </row>
    <row r="2350">
      <c r="A2350" s="33" t="s">
        <v>6177</v>
      </c>
      <c r="B2350" s="126" t="s">
        <v>2646</v>
      </c>
      <c r="C2350" s="126" t="s">
        <v>2680</v>
      </c>
      <c r="D2350" s="38" t="s">
        <v>5936</v>
      </c>
      <c r="E2350" s="38" t="s">
        <v>2074</v>
      </c>
    </row>
    <row r="2351">
      <c r="A2351" s="33" t="s">
        <v>6178</v>
      </c>
      <c r="B2351" s="126" t="s">
        <v>2646</v>
      </c>
      <c r="C2351" s="126" t="s">
        <v>2680</v>
      </c>
      <c r="D2351" s="38" t="s">
        <v>5936</v>
      </c>
      <c r="E2351" s="38" t="s">
        <v>2074</v>
      </c>
    </row>
    <row r="2352">
      <c r="A2352" s="33" t="s">
        <v>6179</v>
      </c>
      <c r="B2352" s="126" t="s">
        <v>2690</v>
      </c>
      <c r="C2352" s="126" t="s">
        <v>2638</v>
      </c>
      <c r="D2352" s="38" t="s">
        <v>5936</v>
      </c>
      <c r="E2352" s="38" t="s">
        <v>2074</v>
      </c>
    </row>
    <row r="2353">
      <c r="A2353" s="33" t="s">
        <v>6175</v>
      </c>
      <c r="B2353" s="126" t="s">
        <v>2646</v>
      </c>
      <c r="C2353" s="126" t="s">
        <v>2680</v>
      </c>
      <c r="D2353" s="38" t="s">
        <v>5936</v>
      </c>
      <c r="E2353" s="38" t="s">
        <v>2074</v>
      </c>
    </row>
    <row r="2354">
      <c r="A2354" s="33" t="s">
        <v>6180</v>
      </c>
      <c r="B2354" s="126" t="s">
        <v>2646</v>
      </c>
      <c r="C2354" s="126" t="s">
        <v>2680</v>
      </c>
      <c r="D2354" s="38" t="s">
        <v>5936</v>
      </c>
      <c r="E2354" s="38" t="s">
        <v>2074</v>
      </c>
    </row>
    <row r="2355">
      <c r="A2355" s="33" t="s">
        <v>6181</v>
      </c>
      <c r="B2355" s="126" t="s">
        <v>2486</v>
      </c>
      <c r="C2355" s="126" t="s">
        <v>2680</v>
      </c>
      <c r="D2355" s="38" t="s">
        <v>5936</v>
      </c>
      <c r="E2355" s="38" t="s">
        <v>2074</v>
      </c>
    </row>
    <row r="2356">
      <c r="A2356" s="33" t="s">
        <v>6182</v>
      </c>
      <c r="B2356" s="126" t="s">
        <v>2690</v>
      </c>
      <c r="C2356" s="126" t="s">
        <v>2638</v>
      </c>
      <c r="D2356" s="38" t="s">
        <v>5936</v>
      </c>
      <c r="E2356" s="38" t="s">
        <v>2074</v>
      </c>
    </row>
    <row r="2357">
      <c r="A2357" s="33" t="s">
        <v>6175</v>
      </c>
      <c r="B2357" s="126" t="s">
        <v>2690</v>
      </c>
      <c r="C2357" s="126" t="s">
        <v>2638</v>
      </c>
      <c r="D2357" s="38" t="s">
        <v>5936</v>
      </c>
      <c r="E2357" s="38" t="s">
        <v>2074</v>
      </c>
    </row>
    <row r="2358">
      <c r="A2358" s="33" t="s">
        <v>6175</v>
      </c>
      <c r="B2358" s="126" t="s">
        <v>2690</v>
      </c>
      <c r="C2358" s="126" t="s">
        <v>2638</v>
      </c>
      <c r="D2358" s="38" t="s">
        <v>5936</v>
      </c>
      <c r="E2358" s="38" t="s">
        <v>2074</v>
      </c>
    </row>
    <row r="2359">
      <c r="A2359" s="33" t="s">
        <v>6174</v>
      </c>
      <c r="B2359" s="126" t="s">
        <v>2646</v>
      </c>
      <c r="C2359" s="126" t="s">
        <v>2690</v>
      </c>
      <c r="D2359" s="38" t="s">
        <v>5943</v>
      </c>
      <c r="E2359" s="38" t="s">
        <v>2074</v>
      </c>
    </row>
    <row r="2360">
      <c r="A2360" s="33" t="s">
        <v>6183</v>
      </c>
      <c r="B2360" s="126" t="s">
        <v>2646</v>
      </c>
      <c r="C2360" s="126" t="s">
        <v>2680</v>
      </c>
      <c r="D2360" s="38" t="s">
        <v>5943</v>
      </c>
      <c r="E2360" s="38" t="s">
        <v>2074</v>
      </c>
    </row>
    <row r="2361">
      <c r="A2361" s="33" t="s">
        <v>6176</v>
      </c>
      <c r="B2361" s="126" t="s">
        <v>2646</v>
      </c>
      <c r="C2361" s="126" t="s">
        <v>2680</v>
      </c>
      <c r="D2361" s="38" t="s">
        <v>5943</v>
      </c>
      <c r="E2361" s="38" t="s">
        <v>2074</v>
      </c>
    </row>
    <row r="2362">
      <c r="A2362" s="33" t="s">
        <v>6177</v>
      </c>
      <c r="B2362" s="126" t="s">
        <v>2646</v>
      </c>
      <c r="C2362" s="126" t="s">
        <v>2680</v>
      </c>
      <c r="D2362" s="38" t="s">
        <v>5943</v>
      </c>
      <c r="E2362" s="38" t="s">
        <v>2074</v>
      </c>
    </row>
    <row r="2363">
      <c r="A2363" s="33" t="s">
        <v>6178</v>
      </c>
      <c r="B2363" s="126" t="s">
        <v>2646</v>
      </c>
      <c r="C2363" s="126" t="s">
        <v>2680</v>
      </c>
      <c r="D2363" s="38" t="s">
        <v>5943</v>
      </c>
      <c r="E2363" s="38" t="s">
        <v>2074</v>
      </c>
    </row>
    <row r="2364">
      <c r="A2364" s="33" t="s">
        <v>6179</v>
      </c>
      <c r="B2364" s="126" t="s">
        <v>2690</v>
      </c>
      <c r="C2364" s="126" t="s">
        <v>2638</v>
      </c>
      <c r="D2364" s="38" t="s">
        <v>5943</v>
      </c>
      <c r="E2364" s="38" t="s">
        <v>2074</v>
      </c>
    </row>
    <row r="2365">
      <c r="A2365" s="33" t="s">
        <v>6184</v>
      </c>
      <c r="B2365" s="126" t="s">
        <v>2646</v>
      </c>
      <c r="C2365" s="126" t="s">
        <v>2680</v>
      </c>
      <c r="D2365" s="38" t="s">
        <v>5943</v>
      </c>
      <c r="E2365" s="38" t="s">
        <v>2074</v>
      </c>
    </row>
    <row r="2366">
      <c r="A2366" s="33" t="s">
        <v>6185</v>
      </c>
      <c r="B2366" s="126" t="s">
        <v>2646</v>
      </c>
      <c r="C2366" s="126" t="s">
        <v>2680</v>
      </c>
      <c r="D2366" s="38" t="s">
        <v>5943</v>
      </c>
      <c r="E2366" s="38" t="s">
        <v>2074</v>
      </c>
    </row>
    <row r="2367">
      <c r="A2367" s="33" t="s">
        <v>6180</v>
      </c>
      <c r="B2367" s="126" t="s">
        <v>2646</v>
      </c>
      <c r="C2367" s="126" t="s">
        <v>2680</v>
      </c>
      <c r="D2367" s="38" t="s">
        <v>5943</v>
      </c>
      <c r="E2367" s="38" t="s">
        <v>2074</v>
      </c>
    </row>
    <row r="2368">
      <c r="A2368" s="33" t="s">
        <v>6182</v>
      </c>
      <c r="B2368" s="126" t="s">
        <v>2690</v>
      </c>
      <c r="C2368" s="126" t="s">
        <v>2638</v>
      </c>
      <c r="D2368" s="38" t="s">
        <v>5943</v>
      </c>
      <c r="E2368" s="38" t="s">
        <v>2074</v>
      </c>
    </row>
    <row r="2369">
      <c r="A2369" s="33" t="s">
        <v>6186</v>
      </c>
      <c r="B2369" s="126" t="s">
        <v>2646</v>
      </c>
      <c r="C2369" s="126" t="s">
        <v>2680</v>
      </c>
      <c r="D2369" s="38" t="s">
        <v>5943</v>
      </c>
      <c r="E2369" s="38" t="s">
        <v>2074</v>
      </c>
    </row>
    <row r="2370">
      <c r="A2370" s="33" t="s">
        <v>6183</v>
      </c>
      <c r="B2370" s="126" t="s">
        <v>2690</v>
      </c>
      <c r="C2370" s="126" t="s">
        <v>2638</v>
      </c>
      <c r="D2370" s="38" t="s">
        <v>5943</v>
      </c>
      <c r="E2370" s="38" t="s">
        <v>2074</v>
      </c>
    </row>
    <row r="2371">
      <c r="A2371" s="33" t="s">
        <v>6016</v>
      </c>
      <c r="B2371" s="126" t="s">
        <v>2646</v>
      </c>
      <c r="C2371" s="126" t="s">
        <v>2680</v>
      </c>
      <c r="D2371" s="38" t="s">
        <v>5944</v>
      </c>
      <c r="E2371" s="38" t="s">
        <v>2074</v>
      </c>
    </row>
    <row r="2372">
      <c r="A2372" s="33" t="s">
        <v>6176</v>
      </c>
      <c r="B2372" s="126" t="s">
        <v>2646</v>
      </c>
      <c r="C2372" s="126" t="s">
        <v>2680</v>
      </c>
      <c r="D2372" s="38" t="s">
        <v>5944</v>
      </c>
      <c r="E2372" s="38" t="s">
        <v>2074</v>
      </c>
    </row>
    <row r="2373">
      <c r="A2373" s="33" t="s">
        <v>6183</v>
      </c>
      <c r="B2373" s="126" t="s">
        <v>2646</v>
      </c>
      <c r="C2373" s="126" t="s">
        <v>2680</v>
      </c>
      <c r="D2373" s="38" t="s">
        <v>5944</v>
      </c>
      <c r="E2373" s="38" t="s">
        <v>2074</v>
      </c>
    </row>
    <row r="2374">
      <c r="A2374" s="33" t="s">
        <v>6177</v>
      </c>
      <c r="B2374" s="126" t="s">
        <v>2646</v>
      </c>
      <c r="C2374" s="126" t="s">
        <v>2680</v>
      </c>
      <c r="D2374" s="38" t="s">
        <v>5944</v>
      </c>
      <c r="E2374" s="38" t="s">
        <v>2074</v>
      </c>
    </row>
    <row r="2375">
      <c r="A2375" s="33" t="s">
        <v>6178</v>
      </c>
      <c r="B2375" s="126" t="s">
        <v>2646</v>
      </c>
      <c r="C2375" s="126" t="s">
        <v>2680</v>
      </c>
      <c r="D2375" s="38" t="s">
        <v>5944</v>
      </c>
      <c r="E2375" s="38" t="s">
        <v>2074</v>
      </c>
    </row>
    <row r="2376">
      <c r="A2376" s="33" t="s">
        <v>6016</v>
      </c>
      <c r="B2376" s="126" t="s">
        <v>2690</v>
      </c>
      <c r="C2376" s="126" t="s">
        <v>2638</v>
      </c>
      <c r="D2376" s="38" t="s">
        <v>5944</v>
      </c>
      <c r="E2376" s="38" t="s">
        <v>2074</v>
      </c>
    </row>
    <row r="2377">
      <c r="A2377" s="33" t="s">
        <v>6184</v>
      </c>
      <c r="B2377" s="126" t="s">
        <v>2646</v>
      </c>
      <c r="C2377" s="126" t="s">
        <v>2680</v>
      </c>
      <c r="D2377" s="38" t="s">
        <v>5944</v>
      </c>
      <c r="E2377" s="38" t="s">
        <v>2074</v>
      </c>
    </row>
    <row r="2378">
      <c r="A2378" s="33" t="s">
        <v>6185</v>
      </c>
      <c r="B2378" s="126" t="s">
        <v>2646</v>
      </c>
      <c r="C2378" s="126" t="s">
        <v>2680</v>
      </c>
      <c r="D2378" s="38" t="s">
        <v>5944</v>
      </c>
      <c r="E2378" s="38" t="s">
        <v>2074</v>
      </c>
    </row>
    <row r="2379">
      <c r="A2379" s="33" t="s">
        <v>6187</v>
      </c>
      <c r="B2379" s="126" t="s">
        <v>2646</v>
      </c>
      <c r="C2379" s="126" t="s">
        <v>2683</v>
      </c>
      <c r="D2379" s="38" t="s">
        <v>5944</v>
      </c>
      <c r="E2379" s="38" t="s">
        <v>2074</v>
      </c>
    </row>
    <row r="2380">
      <c r="A2380" s="33" t="s">
        <v>6182</v>
      </c>
      <c r="B2380" s="126" t="s">
        <v>2690</v>
      </c>
      <c r="C2380" s="126" t="s">
        <v>2638</v>
      </c>
      <c r="D2380" s="38" t="s">
        <v>5944</v>
      </c>
      <c r="E2380" s="38" t="s">
        <v>2074</v>
      </c>
    </row>
    <row r="2381">
      <c r="A2381" s="33" t="s">
        <v>6186</v>
      </c>
      <c r="B2381" s="126" t="s">
        <v>2646</v>
      </c>
      <c r="C2381" s="126" t="s">
        <v>2680</v>
      </c>
      <c r="D2381" s="38" t="s">
        <v>5944</v>
      </c>
      <c r="E2381" s="38" t="s">
        <v>2074</v>
      </c>
    </row>
    <row r="2382">
      <c r="A2382" s="33" t="s">
        <v>6183</v>
      </c>
      <c r="B2382" s="126" t="s">
        <v>2690</v>
      </c>
      <c r="C2382" s="126" t="s">
        <v>2638</v>
      </c>
      <c r="D2382" s="38" t="s">
        <v>5944</v>
      </c>
      <c r="E2382" s="38" t="s">
        <v>2074</v>
      </c>
    </row>
    <row r="2383">
      <c r="A2383" s="33" t="s">
        <v>6184</v>
      </c>
      <c r="B2383" s="126" t="s">
        <v>2680</v>
      </c>
      <c r="C2383" s="126" t="s">
        <v>2463</v>
      </c>
      <c r="D2383" s="38" t="s">
        <v>5936</v>
      </c>
      <c r="E2383" s="38" t="s">
        <v>2076</v>
      </c>
    </row>
    <row r="2384">
      <c r="A2384" s="33" t="s">
        <v>6179</v>
      </c>
      <c r="B2384" s="126" t="s">
        <v>2646</v>
      </c>
      <c r="C2384" s="126" t="s">
        <v>2463</v>
      </c>
      <c r="D2384" s="38" t="s">
        <v>5936</v>
      </c>
      <c r="E2384" s="38" t="s">
        <v>2076</v>
      </c>
    </row>
    <row r="2385">
      <c r="A2385" s="33" t="s">
        <v>6192</v>
      </c>
      <c r="B2385" s="126" t="s">
        <v>2680</v>
      </c>
      <c r="C2385" s="126" t="s">
        <v>2463</v>
      </c>
      <c r="D2385" s="38" t="s">
        <v>5936</v>
      </c>
      <c r="E2385" s="38" t="s">
        <v>2076</v>
      </c>
    </row>
    <row r="2386">
      <c r="A2386" s="33" t="s">
        <v>6193</v>
      </c>
      <c r="B2386" s="126" t="s">
        <v>2646</v>
      </c>
      <c r="C2386" s="126" t="s">
        <v>2463</v>
      </c>
      <c r="D2386" s="38" t="s">
        <v>5936</v>
      </c>
      <c r="E2386" s="38" t="s">
        <v>2076</v>
      </c>
    </row>
    <row r="2387">
      <c r="A2387" s="33" t="s">
        <v>6173</v>
      </c>
      <c r="B2387" s="126" t="s">
        <v>2680</v>
      </c>
      <c r="C2387" s="126" t="s">
        <v>2624</v>
      </c>
      <c r="D2387" s="38" t="s">
        <v>5936</v>
      </c>
      <c r="E2387" s="38" t="s">
        <v>2076</v>
      </c>
    </row>
    <row r="2388">
      <c r="A2388" s="33" t="s">
        <v>5947</v>
      </c>
      <c r="B2388" s="126" t="s">
        <v>2680</v>
      </c>
      <c r="C2388" s="126" t="s">
        <v>2624</v>
      </c>
      <c r="D2388" s="38" t="s">
        <v>5936</v>
      </c>
      <c r="E2388" s="38" t="s">
        <v>2076</v>
      </c>
    </row>
    <row r="2389">
      <c r="A2389" s="33" t="s">
        <v>6171</v>
      </c>
      <c r="B2389" s="126" t="s">
        <v>2646</v>
      </c>
      <c r="C2389" s="126" t="s">
        <v>2463</v>
      </c>
      <c r="D2389" s="38" t="s">
        <v>5936</v>
      </c>
      <c r="E2389" s="38" t="s">
        <v>2076</v>
      </c>
    </row>
    <row r="2390">
      <c r="A2390" s="33" t="s">
        <v>6173</v>
      </c>
      <c r="B2390" s="126" t="s">
        <v>2680</v>
      </c>
      <c r="C2390" s="126" t="s">
        <v>2624</v>
      </c>
      <c r="D2390" s="38" t="s">
        <v>5936</v>
      </c>
      <c r="E2390" s="38" t="s">
        <v>2076</v>
      </c>
    </row>
    <row r="2391">
      <c r="A2391" s="33" t="s">
        <v>6194</v>
      </c>
      <c r="B2391" s="126" t="s">
        <v>2646</v>
      </c>
      <c r="C2391" s="126" t="s">
        <v>2463</v>
      </c>
      <c r="D2391" s="38" t="s">
        <v>5936</v>
      </c>
      <c r="E2391" s="38" t="s">
        <v>2076</v>
      </c>
    </row>
    <row r="2392">
      <c r="A2392" s="33" t="s">
        <v>6194</v>
      </c>
      <c r="B2392" s="126" t="s">
        <v>2680</v>
      </c>
      <c r="C2392" s="126" t="s">
        <v>2624</v>
      </c>
      <c r="D2392" s="38" t="s">
        <v>5936</v>
      </c>
      <c r="E2392" s="38" t="s">
        <v>2076</v>
      </c>
    </row>
    <row r="2393">
      <c r="A2393" s="33" t="s">
        <v>6195</v>
      </c>
      <c r="B2393" s="126" t="s">
        <v>2568</v>
      </c>
      <c r="C2393" s="33"/>
      <c r="D2393" s="38" t="s">
        <v>5936</v>
      </c>
      <c r="E2393" s="38" t="s">
        <v>2076</v>
      </c>
    </row>
    <row r="2394">
      <c r="A2394" s="33" t="s">
        <v>6173</v>
      </c>
      <c r="B2394" s="126" t="s">
        <v>2660</v>
      </c>
      <c r="C2394" s="33"/>
      <c r="D2394" s="38" t="s">
        <v>5936</v>
      </c>
      <c r="E2394" s="38" t="s">
        <v>2076</v>
      </c>
    </row>
    <row r="2395">
      <c r="A2395" s="33" t="s">
        <v>6196</v>
      </c>
      <c r="B2395" s="126" t="s">
        <v>2680</v>
      </c>
      <c r="C2395" s="126" t="s">
        <v>2463</v>
      </c>
      <c r="D2395" s="38" t="s">
        <v>5943</v>
      </c>
      <c r="E2395" s="38" t="s">
        <v>2076</v>
      </c>
    </row>
    <row r="2396">
      <c r="A2396" s="33" t="s">
        <v>6184</v>
      </c>
      <c r="B2396" s="126" t="s">
        <v>2680</v>
      </c>
      <c r="C2396" s="126" t="s">
        <v>2463</v>
      </c>
      <c r="D2396" s="38" t="s">
        <v>5943</v>
      </c>
      <c r="E2396" s="38" t="s">
        <v>2076</v>
      </c>
    </row>
    <row r="2397">
      <c r="A2397" s="33" t="s">
        <v>6192</v>
      </c>
      <c r="B2397" s="126" t="s">
        <v>2680</v>
      </c>
      <c r="C2397" s="126" t="s">
        <v>2463</v>
      </c>
      <c r="D2397" s="38" t="s">
        <v>5943</v>
      </c>
      <c r="E2397" s="38" t="s">
        <v>2076</v>
      </c>
    </row>
    <row r="2398">
      <c r="A2398" s="33" t="s">
        <v>6193</v>
      </c>
      <c r="B2398" s="126" t="s">
        <v>2646</v>
      </c>
      <c r="C2398" s="126" t="s">
        <v>2463</v>
      </c>
      <c r="D2398" s="38" t="s">
        <v>5943</v>
      </c>
      <c r="E2398" s="38" t="s">
        <v>2076</v>
      </c>
    </row>
    <row r="2399">
      <c r="A2399" s="33" t="s">
        <v>6179</v>
      </c>
      <c r="B2399" s="126" t="s">
        <v>2680</v>
      </c>
      <c r="C2399" s="126" t="s">
        <v>2624</v>
      </c>
      <c r="D2399" s="38" t="s">
        <v>5943</v>
      </c>
      <c r="E2399" s="38" t="s">
        <v>2076</v>
      </c>
    </row>
    <row r="2400">
      <c r="A2400" s="33" t="s">
        <v>5947</v>
      </c>
      <c r="B2400" s="126" t="s">
        <v>2680</v>
      </c>
      <c r="C2400" s="126" t="s">
        <v>2624</v>
      </c>
      <c r="D2400" s="38" t="s">
        <v>5943</v>
      </c>
      <c r="E2400" s="38" t="s">
        <v>2076</v>
      </c>
    </row>
    <row r="2401">
      <c r="A2401" s="33" t="s">
        <v>6171</v>
      </c>
      <c r="B2401" s="126" t="s">
        <v>2646</v>
      </c>
      <c r="C2401" s="126" t="s">
        <v>2463</v>
      </c>
      <c r="D2401" s="38" t="s">
        <v>5943</v>
      </c>
      <c r="E2401" s="38" t="s">
        <v>2076</v>
      </c>
    </row>
    <row r="2402">
      <c r="A2402" s="33" t="s">
        <v>6173</v>
      </c>
      <c r="B2402" s="126" t="s">
        <v>2680</v>
      </c>
      <c r="C2402" s="126" t="s">
        <v>2624</v>
      </c>
      <c r="D2402" s="38" t="s">
        <v>5943</v>
      </c>
      <c r="E2402" s="38" t="s">
        <v>2076</v>
      </c>
    </row>
    <row r="2403">
      <c r="A2403" s="33" t="s">
        <v>6194</v>
      </c>
      <c r="B2403" s="126" t="s">
        <v>2646</v>
      </c>
      <c r="C2403" s="126" t="s">
        <v>2463</v>
      </c>
      <c r="D2403" s="38" t="s">
        <v>5943</v>
      </c>
      <c r="E2403" s="38" t="s">
        <v>2076</v>
      </c>
    </row>
    <row r="2404">
      <c r="A2404" s="33" t="s">
        <v>6194</v>
      </c>
      <c r="B2404" s="126" t="s">
        <v>2680</v>
      </c>
      <c r="C2404" s="126" t="s">
        <v>2624</v>
      </c>
      <c r="D2404" s="38" t="s">
        <v>5943</v>
      </c>
      <c r="E2404" s="38" t="s">
        <v>2076</v>
      </c>
    </row>
    <row r="2405">
      <c r="A2405" s="33" t="s">
        <v>6197</v>
      </c>
      <c r="B2405" s="126" t="s">
        <v>2568</v>
      </c>
      <c r="C2405" s="33"/>
      <c r="D2405" s="38" t="s">
        <v>5943</v>
      </c>
      <c r="E2405" s="38" t="s">
        <v>2076</v>
      </c>
    </row>
    <row r="2406">
      <c r="A2406" s="33" t="s">
        <v>6186</v>
      </c>
      <c r="B2406" s="126" t="s">
        <v>2660</v>
      </c>
      <c r="C2406" s="33"/>
      <c r="D2406" s="38" t="s">
        <v>5943</v>
      </c>
      <c r="E2406" s="38" t="s">
        <v>2076</v>
      </c>
    </row>
    <row r="2407">
      <c r="A2407" s="33" t="s">
        <v>6196</v>
      </c>
      <c r="B2407" s="126" t="s">
        <v>2680</v>
      </c>
      <c r="C2407" s="126" t="s">
        <v>2463</v>
      </c>
      <c r="D2407" s="38" t="s">
        <v>5944</v>
      </c>
      <c r="E2407" s="38" t="s">
        <v>2076</v>
      </c>
    </row>
    <row r="2408">
      <c r="A2408" s="33" t="s">
        <v>6179</v>
      </c>
      <c r="B2408" s="126" t="s">
        <v>2680</v>
      </c>
      <c r="C2408" s="126" t="s">
        <v>2463</v>
      </c>
      <c r="D2408" s="38" t="s">
        <v>5944</v>
      </c>
      <c r="E2408" s="38" t="s">
        <v>2076</v>
      </c>
    </row>
    <row r="2409">
      <c r="A2409" s="33" t="s">
        <v>5947</v>
      </c>
      <c r="B2409" s="126" t="s">
        <v>2680</v>
      </c>
      <c r="C2409" s="126" t="s">
        <v>2520</v>
      </c>
      <c r="D2409" s="38" t="s">
        <v>5944</v>
      </c>
      <c r="E2409" s="38" t="s">
        <v>2076</v>
      </c>
    </row>
    <row r="2410">
      <c r="A2410" s="33" t="s">
        <v>6016</v>
      </c>
      <c r="B2410" s="126" t="s">
        <v>2646</v>
      </c>
      <c r="C2410" s="126" t="s">
        <v>2463</v>
      </c>
      <c r="D2410" s="38" t="s">
        <v>5944</v>
      </c>
      <c r="E2410" s="38" t="s">
        <v>2076</v>
      </c>
    </row>
    <row r="2411">
      <c r="A2411" s="33" t="s">
        <v>6016</v>
      </c>
      <c r="B2411" s="126" t="s">
        <v>2680</v>
      </c>
      <c r="C2411" s="126" t="s">
        <v>2624</v>
      </c>
      <c r="D2411" s="38" t="s">
        <v>5944</v>
      </c>
      <c r="E2411" s="38" t="s">
        <v>2076</v>
      </c>
    </row>
    <row r="2412">
      <c r="A2412" s="33" t="s">
        <v>5947</v>
      </c>
      <c r="B2412" s="126" t="s">
        <v>2680</v>
      </c>
      <c r="C2412" s="126" t="s">
        <v>2624</v>
      </c>
      <c r="D2412" s="38" t="s">
        <v>5944</v>
      </c>
      <c r="E2412" s="38" t="s">
        <v>2076</v>
      </c>
    </row>
    <row r="2413">
      <c r="A2413" s="33" t="s">
        <v>6171</v>
      </c>
      <c r="B2413" s="126" t="s">
        <v>2646</v>
      </c>
      <c r="C2413" s="126" t="s">
        <v>2463</v>
      </c>
      <c r="D2413" s="38" t="s">
        <v>5944</v>
      </c>
      <c r="E2413" s="38" t="s">
        <v>2076</v>
      </c>
    </row>
    <row r="2414">
      <c r="A2414" s="33" t="s">
        <v>6173</v>
      </c>
      <c r="B2414" s="126" t="s">
        <v>2680</v>
      </c>
      <c r="C2414" s="126" t="s">
        <v>2624</v>
      </c>
      <c r="D2414" s="38" t="s">
        <v>5944</v>
      </c>
      <c r="E2414" s="38" t="s">
        <v>2076</v>
      </c>
    </row>
    <row r="2415">
      <c r="A2415" s="33" t="s">
        <v>6194</v>
      </c>
      <c r="B2415" s="126" t="s">
        <v>2680</v>
      </c>
      <c r="C2415" s="126" t="s">
        <v>2463</v>
      </c>
      <c r="D2415" s="38" t="s">
        <v>5944</v>
      </c>
      <c r="E2415" s="38" t="s">
        <v>2076</v>
      </c>
    </row>
    <row r="2416">
      <c r="A2416" s="33" t="s">
        <v>6194</v>
      </c>
      <c r="B2416" s="126" t="s">
        <v>2680</v>
      </c>
      <c r="C2416" s="126" t="s">
        <v>2624</v>
      </c>
      <c r="D2416" s="38" t="s">
        <v>5944</v>
      </c>
      <c r="E2416" s="38" t="s">
        <v>2076</v>
      </c>
    </row>
    <row r="2417">
      <c r="A2417" s="33" t="s">
        <v>6197</v>
      </c>
      <c r="B2417" s="126" t="s">
        <v>2568</v>
      </c>
      <c r="C2417" s="33"/>
      <c r="D2417" s="38" t="s">
        <v>5944</v>
      </c>
      <c r="E2417" s="38" t="s">
        <v>2076</v>
      </c>
    </row>
    <row r="2418">
      <c r="A2418" s="33" t="s">
        <v>6186</v>
      </c>
      <c r="B2418" s="126" t="s">
        <v>2660</v>
      </c>
      <c r="C2418" s="33"/>
      <c r="D2418" s="38" t="s">
        <v>5944</v>
      </c>
      <c r="E2418" s="38" t="s">
        <v>2076</v>
      </c>
    </row>
    <row r="2419">
      <c r="A2419" s="33" t="s">
        <v>6198</v>
      </c>
      <c r="B2419" s="126" t="s">
        <v>2646</v>
      </c>
      <c r="C2419" s="126" t="s">
        <v>2463</v>
      </c>
      <c r="D2419" s="38" t="s">
        <v>165</v>
      </c>
      <c r="E2419" s="38" t="s">
        <v>2078</v>
      </c>
    </row>
    <row r="2420">
      <c r="A2420" s="33" t="s">
        <v>6199</v>
      </c>
      <c r="B2420" s="126" t="s">
        <v>2646</v>
      </c>
      <c r="C2420" s="126" t="s">
        <v>2463</v>
      </c>
      <c r="D2420" s="38" t="s">
        <v>165</v>
      </c>
      <c r="E2420" s="38" t="s">
        <v>2078</v>
      </c>
    </row>
    <row r="2421">
      <c r="A2421" s="33" t="s">
        <v>6200</v>
      </c>
      <c r="B2421" s="126" t="s">
        <v>2646</v>
      </c>
      <c r="C2421" s="126" t="s">
        <v>2463</v>
      </c>
      <c r="D2421" s="38" t="s">
        <v>165</v>
      </c>
      <c r="E2421" s="38" t="s">
        <v>2078</v>
      </c>
    </row>
    <row r="2422">
      <c r="A2422" s="33" t="s">
        <v>6201</v>
      </c>
      <c r="B2422" s="126" t="s">
        <v>2646</v>
      </c>
      <c r="C2422" s="126" t="s">
        <v>2577</v>
      </c>
      <c r="D2422" s="38" t="s">
        <v>165</v>
      </c>
      <c r="E2422" s="38" t="s">
        <v>2078</v>
      </c>
    </row>
    <row r="2423">
      <c r="A2423" s="33" t="s">
        <v>6202</v>
      </c>
      <c r="B2423" s="126" t="s">
        <v>2646</v>
      </c>
      <c r="C2423" s="126" t="s">
        <v>2577</v>
      </c>
      <c r="D2423" s="38" t="s">
        <v>165</v>
      </c>
      <c r="E2423" s="38" t="s">
        <v>2078</v>
      </c>
    </row>
    <row r="2424">
      <c r="A2424" s="33" t="s">
        <v>6203</v>
      </c>
      <c r="B2424" s="126" t="s">
        <v>2690</v>
      </c>
      <c r="C2424" s="126" t="s">
        <v>2638</v>
      </c>
      <c r="D2424" s="38" t="s">
        <v>165</v>
      </c>
      <c r="E2424" s="38" t="s">
        <v>2078</v>
      </c>
    </row>
    <row r="2425">
      <c r="A2425" s="33" t="s">
        <v>6035</v>
      </c>
      <c r="B2425" s="126" t="s">
        <v>2646</v>
      </c>
      <c r="C2425" s="126" t="s">
        <v>2455</v>
      </c>
      <c r="D2425" s="38" t="s">
        <v>165</v>
      </c>
      <c r="E2425" s="38" t="s">
        <v>2078</v>
      </c>
    </row>
    <row r="2426">
      <c r="A2426" s="33" t="s">
        <v>6110</v>
      </c>
      <c r="B2426" s="126" t="s">
        <v>2680</v>
      </c>
      <c r="C2426" s="126" t="s">
        <v>2471</v>
      </c>
      <c r="D2426" s="38" t="s">
        <v>165</v>
      </c>
      <c r="E2426" s="38" t="s">
        <v>2078</v>
      </c>
    </row>
    <row r="2427">
      <c r="A2427" s="33" t="s">
        <v>6204</v>
      </c>
      <c r="B2427" s="126" t="s">
        <v>2680</v>
      </c>
      <c r="C2427" s="126" t="s">
        <v>2520</v>
      </c>
      <c r="D2427" s="38" t="s">
        <v>165</v>
      </c>
      <c r="E2427" s="38" t="s">
        <v>2078</v>
      </c>
    </row>
    <row r="2428">
      <c r="A2428" s="33" t="s">
        <v>6205</v>
      </c>
      <c r="B2428" s="126" t="s">
        <v>2646</v>
      </c>
      <c r="C2428" s="126" t="s">
        <v>2680</v>
      </c>
      <c r="D2428" s="38" t="s">
        <v>165</v>
      </c>
      <c r="E2428" s="38" t="s">
        <v>2078</v>
      </c>
    </row>
    <row r="2429">
      <c r="A2429" s="33" t="s">
        <v>6203</v>
      </c>
      <c r="B2429" s="126" t="s">
        <v>2545</v>
      </c>
      <c r="C2429" s="33"/>
      <c r="D2429" s="38" t="s">
        <v>165</v>
      </c>
      <c r="E2429" s="38" t="s">
        <v>2078</v>
      </c>
    </row>
    <row r="2430">
      <c r="A2430" s="33" t="s">
        <v>6202</v>
      </c>
      <c r="B2430" s="126" t="s">
        <v>2463</v>
      </c>
      <c r="C2430" s="126" t="s">
        <v>2545</v>
      </c>
      <c r="D2430" s="38" t="s">
        <v>165</v>
      </c>
      <c r="E2430" s="38" t="s">
        <v>2078</v>
      </c>
    </row>
    <row r="2431">
      <c r="A2431" s="33" t="s">
        <v>6158</v>
      </c>
      <c r="B2431" s="126" t="s">
        <v>2551</v>
      </c>
      <c r="C2431" s="126" t="s">
        <v>2680</v>
      </c>
      <c r="D2431" s="38" t="s">
        <v>44</v>
      </c>
      <c r="E2431" s="38" t="s">
        <v>2078</v>
      </c>
    </row>
    <row r="2432">
      <c r="A2432" s="33" t="s">
        <v>6166</v>
      </c>
      <c r="B2432" s="126" t="s">
        <v>2646</v>
      </c>
      <c r="C2432" s="126" t="s">
        <v>2463</v>
      </c>
      <c r="D2432" s="38" t="s">
        <v>44</v>
      </c>
      <c r="E2432" s="38" t="s">
        <v>2078</v>
      </c>
    </row>
    <row r="2433">
      <c r="A2433" s="33" t="s">
        <v>6078</v>
      </c>
      <c r="B2433" s="126" t="s">
        <v>2646</v>
      </c>
      <c r="C2433" s="126" t="s">
        <v>2463</v>
      </c>
      <c r="D2433" s="38" t="s">
        <v>44</v>
      </c>
      <c r="E2433" s="38" t="s">
        <v>2078</v>
      </c>
    </row>
    <row r="2434">
      <c r="A2434" s="33" t="s">
        <v>6188</v>
      </c>
      <c r="B2434" s="126" t="s">
        <v>2680</v>
      </c>
      <c r="C2434" s="126" t="s">
        <v>2520</v>
      </c>
      <c r="D2434" s="38" t="s">
        <v>44</v>
      </c>
      <c r="E2434" s="38" t="s">
        <v>2078</v>
      </c>
    </row>
    <row r="2435">
      <c r="A2435" s="33" t="s">
        <v>6160</v>
      </c>
      <c r="B2435" s="126" t="s">
        <v>2680</v>
      </c>
      <c r="C2435" s="126" t="s">
        <v>2545</v>
      </c>
      <c r="D2435" s="38" t="s">
        <v>44</v>
      </c>
      <c r="E2435" s="38" t="s">
        <v>2078</v>
      </c>
    </row>
    <row r="2436">
      <c r="A2436" s="33" t="s">
        <v>5982</v>
      </c>
      <c r="B2436" s="126" t="s">
        <v>2543</v>
      </c>
      <c r="C2436" s="126" t="s">
        <v>2463</v>
      </c>
      <c r="D2436" s="38" t="s">
        <v>5909</v>
      </c>
      <c r="E2436" s="38" t="s">
        <v>2078</v>
      </c>
    </row>
    <row r="2437">
      <c r="A2437" s="33" t="s">
        <v>6188</v>
      </c>
      <c r="B2437" s="126" t="s">
        <v>2543</v>
      </c>
      <c r="C2437" s="126" t="s">
        <v>2463</v>
      </c>
      <c r="D2437" s="38" t="s">
        <v>5909</v>
      </c>
      <c r="E2437" s="38" t="s">
        <v>2078</v>
      </c>
    </row>
    <row r="2438">
      <c r="A2438" s="33" t="s">
        <v>6189</v>
      </c>
      <c r="B2438" s="126" t="s">
        <v>2646</v>
      </c>
      <c r="C2438" s="126" t="s">
        <v>2638</v>
      </c>
      <c r="D2438" s="38" t="s">
        <v>5911</v>
      </c>
      <c r="E2438" s="38" t="s">
        <v>2078</v>
      </c>
    </row>
    <row r="2439">
      <c r="A2439" s="33" t="s">
        <v>6206</v>
      </c>
      <c r="B2439" s="126" t="s">
        <v>2646</v>
      </c>
      <c r="C2439" s="126" t="s">
        <v>2463</v>
      </c>
      <c r="D2439" s="38" t="s">
        <v>5911</v>
      </c>
      <c r="E2439" s="38" t="s">
        <v>2078</v>
      </c>
    </row>
    <row r="2440">
      <c r="A2440" s="33" t="s">
        <v>6207</v>
      </c>
      <c r="B2440" s="126" t="s">
        <v>2646</v>
      </c>
      <c r="C2440" s="126" t="s">
        <v>2520</v>
      </c>
      <c r="D2440" s="38" t="s">
        <v>5911</v>
      </c>
      <c r="E2440" s="38" t="s">
        <v>2078</v>
      </c>
    </row>
    <row r="2441">
      <c r="A2441" s="33" t="s">
        <v>6191</v>
      </c>
      <c r="B2441" s="126" t="s">
        <v>2646</v>
      </c>
      <c r="C2441" s="126" t="s">
        <v>2545</v>
      </c>
      <c r="D2441" s="38" t="s">
        <v>5923</v>
      </c>
      <c r="E2441" s="38" t="s">
        <v>2078</v>
      </c>
    </row>
    <row r="2442">
      <c r="A2442" s="33" t="s">
        <v>6208</v>
      </c>
      <c r="B2442" s="126" t="s">
        <v>2646</v>
      </c>
      <c r="C2442" s="126" t="s">
        <v>2545</v>
      </c>
      <c r="D2442" s="38" t="s">
        <v>5923</v>
      </c>
      <c r="E2442" s="38" t="s">
        <v>2078</v>
      </c>
    </row>
    <row r="2443">
      <c r="A2443" s="33" t="s">
        <v>6190</v>
      </c>
      <c r="B2443" s="126" t="s">
        <v>2646</v>
      </c>
      <c r="C2443" s="126" t="s">
        <v>2463</v>
      </c>
      <c r="D2443" s="38" t="s">
        <v>5923</v>
      </c>
      <c r="E2443" s="38" t="s">
        <v>2078</v>
      </c>
    </row>
    <row r="2444">
      <c r="A2444" s="33" t="s">
        <v>6207</v>
      </c>
      <c r="B2444" s="126" t="s">
        <v>2680</v>
      </c>
      <c r="C2444" s="126" t="s">
        <v>2666</v>
      </c>
      <c r="D2444" s="38" t="s">
        <v>5923</v>
      </c>
      <c r="E2444" s="38" t="s">
        <v>2078</v>
      </c>
    </row>
    <row r="2445">
      <c r="A2445" s="33" t="s">
        <v>6080</v>
      </c>
      <c r="B2445" s="126" t="s">
        <v>2463</v>
      </c>
      <c r="C2445" s="126" t="s">
        <v>2666</v>
      </c>
      <c r="D2445" s="38" t="s">
        <v>5923</v>
      </c>
      <c r="E2445" s="38" t="s">
        <v>2078</v>
      </c>
    </row>
    <row r="2446">
      <c r="A2446" s="33" t="s">
        <v>6198</v>
      </c>
      <c r="B2446" s="126" t="s">
        <v>2646</v>
      </c>
      <c r="C2446" s="126" t="s">
        <v>2463</v>
      </c>
      <c r="D2446" s="38" t="s">
        <v>165</v>
      </c>
      <c r="E2446" s="38" t="s">
        <v>2081</v>
      </c>
    </row>
    <row r="2447">
      <c r="A2447" s="33" t="s">
        <v>6199</v>
      </c>
      <c r="B2447" s="126" t="s">
        <v>2646</v>
      </c>
      <c r="C2447" s="126" t="s">
        <v>2463</v>
      </c>
      <c r="D2447" s="38" t="s">
        <v>165</v>
      </c>
      <c r="E2447" s="38" t="s">
        <v>2081</v>
      </c>
    </row>
    <row r="2448">
      <c r="A2448" s="33" t="s">
        <v>6200</v>
      </c>
      <c r="B2448" s="126" t="s">
        <v>2646</v>
      </c>
      <c r="C2448" s="126" t="s">
        <v>2463</v>
      </c>
      <c r="D2448" s="38" t="s">
        <v>165</v>
      </c>
      <c r="E2448" s="38" t="s">
        <v>2081</v>
      </c>
    </row>
    <row r="2449">
      <c r="A2449" s="33" t="s">
        <v>6201</v>
      </c>
      <c r="B2449" s="126" t="s">
        <v>2646</v>
      </c>
      <c r="C2449" s="126" t="s">
        <v>2577</v>
      </c>
      <c r="D2449" s="38" t="s">
        <v>165</v>
      </c>
      <c r="E2449" s="38" t="s">
        <v>2081</v>
      </c>
    </row>
    <row r="2450">
      <c r="A2450" s="33" t="s">
        <v>6202</v>
      </c>
      <c r="B2450" s="126" t="s">
        <v>2646</v>
      </c>
      <c r="C2450" s="126" t="s">
        <v>2577</v>
      </c>
      <c r="D2450" s="38" t="s">
        <v>165</v>
      </c>
      <c r="E2450" s="38" t="s">
        <v>2081</v>
      </c>
    </row>
    <row r="2451">
      <c r="A2451" s="33" t="s">
        <v>6203</v>
      </c>
      <c r="B2451" s="126" t="s">
        <v>2690</v>
      </c>
      <c r="C2451" s="126" t="s">
        <v>2638</v>
      </c>
      <c r="D2451" s="38" t="s">
        <v>165</v>
      </c>
      <c r="E2451" s="38" t="s">
        <v>2081</v>
      </c>
    </row>
    <row r="2452">
      <c r="A2452" s="33" t="s">
        <v>6035</v>
      </c>
      <c r="B2452" s="126" t="s">
        <v>2646</v>
      </c>
      <c r="C2452" s="126" t="s">
        <v>2455</v>
      </c>
      <c r="D2452" s="38" t="s">
        <v>165</v>
      </c>
      <c r="E2452" s="38" t="s">
        <v>2081</v>
      </c>
    </row>
    <row r="2453">
      <c r="A2453" s="33" t="s">
        <v>6110</v>
      </c>
      <c r="B2453" s="126" t="s">
        <v>2680</v>
      </c>
      <c r="C2453" s="126" t="s">
        <v>2471</v>
      </c>
      <c r="D2453" s="38" t="s">
        <v>165</v>
      </c>
      <c r="E2453" s="38" t="s">
        <v>2081</v>
      </c>
    </row>
    <row r="2454">
      <c r="A2454" s="33" t="s">
        <v>6204</v>
      </c>
      <c r="B2454" s="126" t="s">
        <v>2680</v>
      </c>
      <c r="C2454" s="126" t="s">
        <v>2520</v>
      </c>
      <c r="D2454" s="38" t="s">
        <v>165</v>
      </c>
      <c r="E2454" s="38" t="s">
        <v>2081</v>
      </c>
    </row>
    <row r="2455">
      <c r="A2455" s="33" t="s">
        <v>6205</v>
      </c>
      <c r="B2455" s="126" t="s">
        <v>2646</v>
      </c>
      <c r="C2455" s="126" t="s">
        <v>2680</v>
      </c>
      <c r="D2455" s="38" t="s">
        <v>165</v>
      </c>
      <c r="E2455" s="38" t="s">
        <v>2081</v>
      </c>
    </row>
    <row r="2456">
      <c r="A2456" s="33" t="s">
        <v>6203</v>
      </c>
      <c r="B2456" s="126" t="s">
        <v>2545</v>
      </c>
      <c r="C2456" s="33"/>
      <c r="D2456" s="38" t="s">
        <v>165</v>
      </c>
      <c r="E2456" s="38" t="s">
        <v>2081</v>
      </c>
    </row>
    <row r="2457">
      <c r="A2457" s="33" t="s">
        <v>6202</v>
      </c>
      <c r="B2457" s="126" t="s">
        <v>2463</v>
      </c>
      <c r="C2457" s="126" t="s">
        <v>2545</v>
      </c>
      <c r="D2457" s="38" t="s">
        <v>165</v>
      </c>
      <c r="E2457" s="38" t="s">
        <v>2081</v>
      </c>
    </row>
    <row r="2458">
      <c r="A2458" s="33" t="s">
        <v>6158</v>
      </c>
      <c r="B2458" s="126" t="s">
        <v>2551</v>
      </c>
      <c r="C2458" s="126" t="s">
        <v>2680</v>
      </c>
      <c r="D2458" s="38" t="s">
        <v>44</v>
      </c>
      <c r="E2458" s="38" t="s">
        <v>2081</v>
      </c>
    </row>
    <row r="2459">
      <c r="A2459" s="33" t="s">
        <v>6166</v>
      </c>
      <c r="B2459" s="126" t="s">
        <v>2646</v>
      </c>
      <c r="C2459" s="126" t="s">
        <v>2463</v>
      </c>
      <c r="D2459" s="38" t="s">
        <v>44</v>
      </c>
      <c r="E2459" s="38" t="s">
        <v>2081</v>
      </c>
    </row>
    <row r="2460">
      <c r="A2460" s="33" t="s">
        <v>6078</v>
      </c>
      <c r="B2460" s="126" t="s">
        <v>2646</v>
      </c>
      <c r="C2460" s="126" t="s">
        <v>2463</v>
      </c>
      <c r="D2460" s="38" t="s">
        <v>44</v>
      </c>
      <c r="E2460" s="38" t="s">
        <v>2081</v>
      </c>
    </row>
    <row r="2461">
      <c r="A2461" s="33" t="s">
        <v>6188</v>
      </c>
      <c r="B2461" s="126" t="s">
        <v>2680</v>
      </c>
      <c r="C2461" s="126" t="s">
        <v>2520</v>
      </c>
      <c r="D2461" s="38" t="s">
        <v>44</v>
      </c>
      <c r="E2461" s="38" t="s">
        <v>2081</v>
      </c>
    </row>
    <row r="2462">
      <c r="A2462" s="33" t="s">
        <v>6160</v>
      </c>
      <c r="B2462" s="126" t="s">
        <v>2680</v>
      </c>
      <c r="C2462" s="126" t="s">
        <v>2545</v>
      </c>
      <c r="D2462" s="38" t="s">
        <v>44</v>
      </c>
      <c r="E2462" s="38" t="s">
        <v>2081</v>
      </c>
    </row>
    <row r="2463">
      <c r="A2463" s="33" t="s">
        <v>5982</v>
      </c>
      <c r="B2463" s="126" t="s">
        <v>2543</v>
      </c>
      <c r="C2463" s="126" t="s">
        <v>2463</v>
      </c>
      <c r="D2463" s="38" t="s">
        <v>5909</v>
      </c>
      <c r="E2463" s="38" t="s">
        <v>2081</v>
      </c>
    </row>
    <row r="2464">
      <c r="A2464" s="33" t="s">
        <v>6188</v>
      </c>
      <c r="B2464" s="126" t="s">
        <v>2543</v>
      </c>
      <c r="C2464" s="126" t="s">
        <v>2463</v>
      </c>
      <c r="D2464" s="38" t="s">
        <v>5909</v>
      </c>
      <c r="E2464" s="38" t="s">
        <v>2081</v>
      </c>
    </row>
    <row r="2465">
      <c r="A2465" s="33" t="s">
        <v>6189</v>
      </c>
      <c r="B2465" s="126" t="s">
        <v>2646</v>
      </c>
      <c r="C2465" s="126" t="s">
        <v>2638</v>
      </c>
      <c r="D2465" s="38" t="s">
        <v>5911</v>
      </c>
      <c r="E2465" s="38" t="s">
        <v>2081</v>
      </c>
    </row>
    <row r="2466">
      <c r="A2466" s="33" t="s">
        <v>6206</v>
      </c>
      <c r="B2466" s="126" t="s">
        <v>2646</v>
      </c>
      <c r="C2466" s="126" t="s">
        <v>2463</v>
      </c>
      <c r="D2466" s="38" t="s">
        <v>5911</v>
      </c>
      <c r="E2466" s="38" t="s">
        <v>2081</v>
      </c>
    </row>
    <row r="2467">
      <c r="A2467" s="33" t="s">
        <v>6207</v>
      </c>
      <c r="B2467" s="126" t="s">
        <v>2646</v>
      </c>
      <c r="C2467" s="126" t="s">
        <v>2520</v>
      </c>
      <c r="D2467" s="38" t="s">
        <v>5911</v>
      </c>
      <c r="E2467" s="38" t="s">
        <v>2081</v>
      </c>
    </row>
    <row r="2468">
      <c r="A2468" s="33" t="s">
        <v>6191</v>
      </c>
      <c r="B2468" s="126" t="s">
        <v>2646</v>
      </c>
      <c r="C2468" s="126" t="s">
        <v>2545</v>
      </c>
      <c r="D2468" s="38" t="s">
        <v>5923</v>
      </c>
      <c r="E2468" s="38" t="s">
        <v>2081</v>
      </c>
    </row>
    <row r="2469">
      <c r="A2469" s="33" t="s">
        <v>6208</v>
      </c>
      <c r="B2469" s="126" t="s">
        <v>2646</v>
      </c>
      <c r="C2469" s="126" t="s">
        <v>2545</v>
      </c>
      <c r="D2469" s="38" t="s">
        <v>5923</v>
      </c>
      <c r="E2469" s="38" t="s">
        <v>2081</v>
      </c>
    </row>
    <row r="2470">
      <c r="A2470" s="33" t="s">
        <v>6190</v>
      </c>
      <c r="B2470" s="126" t="s">
        <v>2646</v>
      </c>
      <c r="C2470" s="126" t="s">
        <v>2463</v>
      </c>
      <c r="D2470" s="38" t="s">
        <v>5923</v>
      </c>
      <c r="E2470" s="38" t="s">
        <v>2081</v>
      </c>
    </row>
    <row r="2471">
      <c r="A2471" s="33" t="s">
        <v>6207</v>
      </c>
      <c r="B2471" s="126" t="s">
        <v>2680</v>
      </c>
      <c r="C2471" s="126" t="s">
        <v>2666</v>
      </c>
      <c r="D2471" s="38" t="s">
        <v>5923</v>
      </c>
      <c r="E2471" s="38" t="s">
        <v>2081</v>
      </c>
    </row>
    <row r="2472">
      <c r="A2472" s="33" t="s">
        <v>6080</v>
      </c>
      <c r="B2472" s="126" t="s">
        <v>2463</v>
      </c>
      <c r="C2472" s="126" t="s">
        <v>2666</v>
      </c>
      <c r="D2472" s="38" t="s">
        <v>5923</v>
      </c>
      <c r="E2472" s="38" t="s">
        <v>2081</v>
      </c>
    </row>
    <row r="2473">
      <c r="A2473" s="33" t="s">
        <v>6070</v>
      </c>
      <c r="B2473" s="126" t="s">
        <v>2463</v>
      </c>
      <c r="C2473" s="126" t="s">
        <v>2705</v>
      </c>
      <c r="D2473" s="38" t="s">
        <v>165</v>
      </c>
      <c r="E2473" s="38" t="s">
        <v>1852</v>
      </c>
    </row>
    <row r="2474">
      <c r="A2474" s="33" t="s">
        <v>5947</v>
      </c>
      <c r="B2474" s="126" t="s">
        <v>2463</v>
      </c>
      <c r="C2474" s="126" t="s">
        <v>2705</v>
      </c>
      <c r="D2474" s="38" t="s">
        <v>165</v>
      </c>
      <c r="E2474" s="38" t="s">
        <v>1852</v>
      </c>
    </row>
    <row r="2475">
      <c r="A2475" s="33" t="s">
        <v>6209</v>
      </c>
      <c r="B2475" s="126" t="s">
        <v>2463</v>
      </c>
      <c r="C2475" s="126" t="s">
        <v>2705</v>
      </c>
      <c r="D2475" s="38" t="s">
        <v>165</v>
      </c>
      <c r="E2475" s="38" t="s">
        <v>1852</v>
      </c>
    </row>
    <row r="2476">
      <c r="A2476" s="33" t="s">
        <v>6110</v>
      </c>
      <c r="B2476" s="126" t="s">
        <v>2520</v>
      </c>
      <c r="C2476" s="126" t="s">
        <v>2540</v>
      </c>
      <c r="D2476" s="38" t="s">
        <v>165</v>
      </c>
      <c r="E2476" s="38" t="s">
        <v>1852</v>
      </c>
    </row>
    <row r="2477">
      <c r="A2477" s="33" t="s">
        <v>6112</v>
      </c>
      <c r="B2477" s="126" t="s">
        <v>2520</v>
      </c>
      <c r="C2477" s="126" t="s">
        <v>2540</v>
      </c>
      <c r="D2477" s="38" t="s">
        <v>165</v>
      </c>
      <c r="E2477" s="38" t="s">
        <v>1852</v>
      </c>
    </row>
    <row r="2478">
      <c r="A2478" s="33" t="s">
        <v>6014</v>
      </c>
      <c r="B2478" s="126" t="s">
        <v>2520</v>
      </c>
      <c r="C2478" s="126" t="s">
        <v>2540</v>
      </c>
      <c r="D2478" s="38" t="s">
        <v>165</v>
      </c>
      <c r="E2478" s="38" t="s">
        <v>1852</v>
      </c>
    </row>
    <row r="2479">
      <c r="A2479" s="33" t="s">
        <v>5959</v>
      </c>
      <c r="B2479" s="126" t="s">
        <v>2520</v>
      </c>
      <c r="C2479" s="126" t="s">
        <v>2540</v>
      </c>
      <c r="D2479" s="38" t="s">
        <v>165</v>
      </c>
      <c r="E2479" s="38" t="s">
        <v>1852</v>
      </c>
    </row>
    <row r="2480">
      <c r="A2480" s="33" t="s">
        <v>6210</v>
      </c>
      <c r="B2480" s="126" t="s">
        <v>2520</v>
      </c>
      <c r="C2480" s="126" t="s">
        <v>2540</v>
      </c>
      <c r="D2480" s="38" t="s">
        <v>165</v>
      </c>
      <c r="E2480" s="38" t="s">
        <v>1852</v>
      </c>
    </row>
    <row r="2481">
      <c r="A2481" s="33" t="s">
        <v>6115</v>
      </c>
      <c r="B2481" s="126" t="s">
        <v>2545</v>
      </c>
      <c r="C2481" s="126" t="s">
        <v>2473</v>
      </c>
      <c r="D2481" s="38" t="s">
        <v>165</v>
      </c>
      <c r="E2481" s="38" t="s">
        <v>1852</v>
      </c>
    </row>
    <row r="2482">
      <c r="A2482" s="33" t="s">
        <v>6112</v>
      </c>
      <c r="B2482" s="126" t="s">
        <v>2545</v>
      </c>
      <c r="C2482" s="126" t="s">
        <v>2473</v>
      </c>
      <c r="D2482" s="38" t="s">
        <v>165</v>
      </c>
      <c r="E2482" s="38" t="s">
        <v>1852</v>
      </c>
    </row>
    <row r="2483">
      <c r="A2483" s="33" t="s">
        <v>6211</v>
      </c>
      <c r="B2483" s="126" t="s">
        <v>2540</v>
      </c>
      <c r="C2483" s="126" t="s">
        <v>2594</v>
      </c>
      <c r="D2483" s="38" t="s">
        <v>165</v>
      </c>
      <c r="E2483" s="38" t="s">
        <v>1852</v>
      </c>
    </row>
    <row r="2484">
      <c r="A2484" s="33" t="s">
        <v>6212</v>
      </c>
      <c r="B2484" s="126" t="s">
        <v>2540</v>
      </c>
      <c r="C2484" s="126" t="s">
        <v>2594</v>
      </c>
      <c r="D2484" s="38" t="s">
        <v>165</v>
      </c>
      <c r="E2484" s="38" t="s">
        <v>1852</v>
      </c>
    </row>
    <row r="2485">
      <c r="A2485" s="33" t="s">
        <v>6174</v>
      </c>
      <c r="B2485" s="126" t="s">
        <v>2646</v>
      </c>
      <c r="C2485" s="126" t="s">
        <v>2690</v>
      </c>
      <c r="D2485" s="38" t="s">
        <v>5936</v>
      </c>
      <c r="E2485" s="38" t="s">
        <v>2085</v>
      </c>
    </row>
    <row r="2486">
      <c r="A2486" s="33" t="s">
        <v>6175</v>
      </c>
      <c r="B2486" s="126" t="s">
        <v>2646</v>
      </c>
      <c r="C2486" s="126" t="s">
        <v>2680</v>
      </c>
      <c r="D2486" s="38" t="s">
        <v>5936</v>
      </c>
      <c r="E2486" s="38" t="s">
        <v>2085</v>
      </c>
    </row>
    <row r="2487">
      <c r="A2487" s="33" t="s">
        <v>6176</v>
      </c>
      <c r="B2487" s="126" t="s">
        <v>2646</v>
      </c>
      <c r="C2487" s="126" t="s">
        <v>2680</v>
      </c>
      <c r="D2487" s="38" t="s">
        <v>5936</v>
      </c>
      <c r="E2487" s="38" t="s">
        <v>2085</v>
      </c>
    </row>
    <row r="2488">
      <c r="A2488" s="33" t="s">
        <v>6177</v>
      </c>
      <c r="B2488" s="126" t="s">
        <v>2646</v>
      </c>
      <c r="C2488" s="126" t="s">
        <v>2680</v>
      </c>
      <c r="D2488" s="38" t="s">
        <v>5936</v>
      </c>
      <c r="E2488" s="38" t="s">
        <v>2085</v>
      </c>
    </row>
    <row r="2489">
      <c r="A2489" s="33" t="s">
        <v>6178</v>
      </c>
      <c r="B2489" s="126" t="s">
        <v>2646</v>
      </c>
      <c r="C2489" s="126" t="s">
        <v>2680</v>
      </c>
      <c r="D2489" s="38" t="s">
        <v>5936</v>
      </c>
      <c r="E2489" s="38" t="s">
        <v>2085</v>
      </c>
    </row>
    <row r="2490">
      <c r="A2490" s="33" t="s">
        <v>6179</v>
      </c>
      <c r="B2490" s="126" t="s">
        <v>2690</v>
      </c>
      <c r="C2490" s="126" t="s">
        <v>2638</v>
      </c>
      <c r="D2490" s="38" t="s">
        <v>5936</v>
      </c>
      <c r="E2490" s="38" t="s">
        <v>2085</v>
      </c>
    </row>
    <row r="2491">
      <c r="A2491" s="33" t="s">
        <v>6182</v>
      </c>
      <c r="B2491" s="126" t="s">
        <v>2646</v>
      </c>
      <c r="C2491" s="126" t="s">
        <v>2680</v>
      </c>
      <c r="D2491" s="38" t="s">
        <v>5936</v>
      </c>
      <c r="E2491" s="38" t="s">
        <v>2085</v>
      </c>
    </row>
    <row r="2492">
      <c r="A2492" s="33" t="s">
        <v>6180</v>
      </c>
      <c r="B2492" s="126" t="s">
        <v>2646</v>
      </c>
      <c r="C2492" s="126" t="s">
        <v>2680</v>
      </c>
      <c r="D2492" s="38" t="s">
        <v>5936</v>
      </c>
      <c r="E2492" s="38" t="s">
        <v>2085</v>
      </c>
    </row>
    <row r="2493">
      <c r="A2493" s="33" t="s">
        <v>6175</v>
      </c>
      <c r="B2493" s="126" t="s">
        <v>2646</v>
      </c>
      <c r="C2493" s="126" t="s">
        <v>2680</v>
      </c>
      <c r="D2493" s="38" t="s">
        <v>5936</v>
      </c>
      <c r="E2493" s="38" t="s">
        <v>2085</v>
      </c>
    </row>
    <row r="2494">
      <c r="A2494" s="33" t="s">
        <v>6175</v>
      </c>
      <c r="B2494" s="126" t="s">
        <v>2690</v>
      </c>
      <c r="C2494" s="126" t="s">
        <v>2638</v>
      </c>
      <c r="D2494" s="38" t="s">
        <v>5936</v>
      </c>
      <c r="E2494" s="38" t="s">
        <v>2085</v>
      </c>
    </row>
    <row r="2495">
      <c r="A2495" s="33" t="s">
        <v>6175</v>
      </c>
      <c r="B2495" s="126" t="s">
        <v>2690</v>
      </c>
      <c r="C2495" s="126" t="s">
        <v>2638</v>
      </c>
      <c r="D2495" s="38" t="s">
        <v>5936</v>
      </c>
      <c r="E2495" s="38" t="s">
        <v>2085</v>
      </c>
    </row>
    <row r="2496">
      <c r="A2496" s="33" t="s">
        <v>6175</v>
      </c>
      <c r="B2496" s="126" t="s">
        <v>2690</v>
      </c>
      <c r="C2496" s="126" t="s">
        <v>2638</v>
      </c>
      <c r="D2496" s="38" t="s">
        <v>5936</v>
      </c>
      <c r="E2496" s="38" t="s">
        <v>2085</v>
      </c>
    </row>
    <row r="2497">
      <c r="A2497" s="33" t="s">
        <v>6174</v>
      </c>
      <c r="B2497" s="126" t="s">
        <v>2646</v>
      </c>
      <c r="C2497" s="126" t="s">
        <v>2690</v>
      </c>
      <c r="D2497" s="38" t="s">
        <v>5943</v>
      </c>
      <c r="E2497" s="38" t="s">
        <v>2085</v>
      </c>
    </row>
    <row r="2498">
      <c r="A2498" s="33" t="s">
        <v>6183</v>
      </c>
      <c r="B2498" s="126" t="s">
        <v>2646</v>
      </c>
      <c r="C2498" s="126" t="s">
        <v>2680</v>
      </c>
      <c r="D2498" s="38" t="s">
        <v>5943</v>
      </c>
      <c r="E2498" s="38" t="s">
        <v>2085</v>
      </c>
    </row>
    <row r="2499">
      <c r="A2499" s="33" t="s">
        <v>6176</v>
      </c>
      <c r="B2499" s="126" t="s">
        <v>2646</v>
      </c>
      <c r="C2499" s="126" t="s">
        <v>2680</v>
      </c>
      <c r="D2499" s="38" t="s">
        <v>5943</v>
      </c>
      <c r="E2499" s="38" t="s">
        <v>2085</v>
      </c>
    </row>
    <row r="2500">
      <c r="A2500" s="33" t="s">
        <v>6177</v>
      </c>
      <c r="B2500" s="126" t="s">
        <v>2646</v>
      </c>
      <c r="C2500" s="126" t="s">
        <v>2680</v>
      </c>
      <c r="D2500" s="38" t="s">
        <v>5943</v>
      </c>
      <c r="E2500" s="38" t="s">
        <v>2085</v>
      </c>
    </row>
    <row r="2501">
      <c r="A2501" s="33" t="s">
        <v>6178</v>
      </c>
      <c r="B2501" s="126" t="s">
        <v>2646</v>
      </c>
      <c r="C2501" s="126" t="s">
        <v>2680</v>
      </c>
      <c r="D2501" s="38" t="s">
        <v>5943</v>
      </c>
      <c r="E2501" s="38" t="s">
        <v>2085</v>
      </c>
    </row>
    <row r="2502">
      <c r="A2502" s="33" t="s">
        <v>6179</v>
      </c>
      <c r="B2502" s="126" t="s">
        <v>2690</v>
      </c>
      <c r="C2502" s="126" t="s">
        <v>2638</v>
      </c>
      <c r="D2502" s="38" t="s">
        <v>5943</v>
      </c>
      <c r="E2502" s="38" t="s">
        <v>2085</v>
      </c>
    </row>
    <row r="2503">
      <c r="A2503" s="33" t="s">
        <v>6184</v>
      </c>
      <c r="B2503" s="126" t="s">
        <v>2646</v>
      </c>
      <c r="C2503" s="126" t="s">
        <v>2680</v>
      </c>
      <c r="D2503" s="38" t="s">
        <v>5943</v>
      </c>
      <c r="E2503" s="38" t="s">
        <v>2085</v>
      </c>
    </row>
    <row r="2504">
      <c r="A2504" s="33" t="s">
        <v>6182</v>
      </c>
      <c r="B2504" s="126" t="s">
        <v>2646</v>
      </c>
      <c r="C2504" s="126" t="s">
        <v>2680</v>
      </c>
      <c r="D2504" s="38" t="s">
        <v>5943</v>
      </c>
      <c r="E2504" s="38" t="s">
        <v>2085</v>
      </c>
    </row>
    <row r="2505">
      <c r="A2505" s="33" t="s">
        <v>6180</v>
      </c>
      <c r="B2505" s="126" t="s">
        <v>2646</v>
      </c>
      <c r="C2505" s="126" t="s">
        <v>2680</v>
      </c>
      <c r="D2505" s="38" t="s">
        <v>5943</v>
      </c>
      <c r="E2505" s="38" t="s">
        <v>2085</v>
      </c>
    </row>
    <row r="2506">
      <c r="A2506" s="33" t="s">
        <v>6185</v>
      </c>
      <c r="B2506" s="126" t="s">
        <v>2690</v>
      </c>
      <c r="C2506" s="126" t="s">
        <v>2638</v>
      </c>
      <c r="D2506" s="38" t="s">
        <v>5943</v>
      </c>
      <c r="E2506" s="38" t="s">
        <v>2085</v>
      </c>
    </row>
    <row r="2507">
      <c r="A2507" s="33" t="s">
        <v>6184</v>
      </c>
      <c r="B2507" s="126" t="s">
        <v>2646</v>
      </c>
      <c r="C2507" s="126" t="s">
        <v>2680</v>
      </c>
      <c r="D2507" s="38" t="s">
        <v>5943</v>
      </c>
      <c r="E2507" s="38" t="s">
        <v>2085</v>
      </c>
    </row>
    <row r="2508">
      <c r="A2508" s="33" t="s">
        <v>6183</v>
      </c>
      <c r="B2508" s="126" t="s">
        <v>2690</v>
      </c>
      <c r="C2508" s="126" t="s">
        <v>2638</v>
      </c>
      <c r="D2508" s="38" t="s">
        <v>5943</v>
      </c>
      <c r="E2508" s="38" t="s">
        <v>2085</v>
      </c>
    </row>
    <row r="2509">
      <c r="A2509" s="33" t="s">
        <v>6016</v>
      </c>
      <c r="B2509" s="126" t="s">
        <v>2646</v>
      </c>
      <c r="C2509" s="126" t="s">
        <v>2680</v>
      </c>
      <c r="D2509" s="38" t="s">
        <v>5944</v>
      </c>
      <c r="E2509" s="38" t="s">
        <v>2085</v>
      </c>
    </row>
    <row r="2510">
      <c r="A2510" s="33" t="s">
        <v>6176</v>
      </c>
      <c r="B2510" s="126" t="s">
        <v>2646</v>
      </c>
      <c r="C2510" s="126" t="s">
        <v>2680</v>
      </c>
      <c r="D2510" s="38" t="s">
        <v>5944</v>
      </c>
      <c r="E2510" s="38" t="s">
        <v>2085</v>
      </c>
    </row>
    <row r="2511">
      <c r="A2511" s="33" t="s">
        <v>6183</v>
      </c>
      <c r="B2511" s="126" t="s">
        <v>2646</v>
      </c>
      <c r="C2511" s="126" t="s">
        <v>2680</v>
      </c>
      <c r="D2511" s="38" t="s">
        <v>5944</v>
      </c>
      <c r="E2511" s="38" t="s">
        <v>2085</v>
      </c>
    </row>
    <row r="2512">
      <c r="A2512" s="33" t="s">
        <v>6177</v>
      </c>
      <c r="B2512" s="126" t="s">
        <v>2646</v>
      </c>
      <c r="C2512" s="126" t="s">
        <v>2680</v>
      </c>
      <c r="D2512" s="38" t="s">
        <v>5944</v>
      </c>
      <c r="E2512" s="38" t="s">
        <v>2085</v>
      </c>
    </row>
    <row r="2513">
      <c r="A2513" s="33" t="s">
        <v>6178</v>
      </c>
      <c r="B2513" s="126" t="s">
        <v>2646</v>
      </c>
      <c r="C2513" s="126" t="s">
        <v>2680</v>
      </c>
      <c r="D2513" s="38" t="s">
        <v>5944</v>
      </c>
      <c r="E2513" s="38" t="s">
        <v>2085</v>
      </c>
    </row>
    <row r="2514">
      <c r="A2514" s="33" t="s">
        <v>6016</v>
      </c>
      <c r="B2514" s="126" t="s">
        <v>2690</v>
      </c>
      <c r="C2514" s="126" t="s">
        <v>2638</v>
      </c>
      <c r="D2514" s="38" t="s">
        <v>5944</v>
      </c>
      <c r="E2514" s="38" t="s">
        <v>2085</v>
      </c>
    </row>
    <row r="2515">
      <c r="A2515" s="33" t="s">
        <v>6184</v>
      </c>
      <c r="B2515" s="126" t="s">
        <v>2646</v>
      </c>
      <c r="C2515" s="126" t="s">
        <v>2680</v>
      </c>
      <c r="D2515" s="38" t="s">
        <v>5944</v>
      </c>
      <c r="E2515" s="38" t="s">
        <v>2085</v>
      </c>
    </row>
    <row r="2516">
      <c r="A2516" s="33" t="s">
        <v>6182</v>
      </c>
      <c r="B2516" s="126" t="s">
        <v>2646</v>
      </c>
      <c r="C2516" s="126" t="s">
        <v>2680</v>
      </c>
      <c r="D2516" s="38" t="s">
        <v>5944</v>
      </c>
      <c r="E2516" s="38" t="s">
        <v>2085</v>
      </c>
    </row>
    <row r="2517">
      <c r="A2517" s="33" t="s">
        <v>6180</v>
      </c>
      <c r="B2517" s="126" t="s">
        <v>2646</v>
      </c>
      <c r="C2517" s="126" t="s">
        <v>2680</v>
      </c>
      <c r="D2517" s="38" t="s">
        <v>5944</v>
      </c>
      <c r="E2517" s="38" t="s">
        <v>2085</v>
      </c>
    </row>
    <row r="2518">
      <c r="A2518" s="33" t="s">
        <v>6185</v>
      </c>
      <c r="B2518" s="126" t="s">
        <v>2690</v>
      </c>
      <c r="C2518" s="126" t="s">
        <v>2638</v>
      </c>
      <c r="D2518" s="38" t="s">
        <v>5944</v>
      </c>
      <c r="E2518" s="38" t="s">
        <v>2085</v>
      </c>
    </row>
    <row r="2519">
      <c r="A2519" s="33" t="s">
        <v>6184</v>
      </c>
      <c r="B2519" s="126" t="s">
        <v>2646</v>
      </c>
      <c r="C2519" s="126" t="s">
        <v>2680</v>
      </c>
      <c r="D2519" s="38" t="s">
        <v>5944</v>
      </c>
      <c r="E2519" s="38" t="s">
        <v>2085</v>
      </c>
    </row>
    <row r="2520">
      <c r="A2520" s="33" t="s">
        <v>6183</v>
      </c>
      <c r="B2520" s="126" t="s">
        <v>2690</v>
      </c>
      <c r="C2520" s="126" t="s">
        <v>2638</v>
      </c>
      <c r="D2520" s="38" t="s">
        <v>5944</v>
      </c>
      <c r="E2520" s="38" t="s">
        <v>2085</v>
      </c>
    </row>
    <row r="2521">
      <c r="A2521" s="33" t="s">
        <v>6198</v>
      </c>
      <c r="B2521" s="126" t="s">
        <v>2646</v>
      </c>
      <c r="C2521" s="126" t="s">
        <v>2463</v>
      </c>
      <c r="D2521" s="38" t="s">
        <v>165</v>
      </c>
      <c r="E2521" s="38" t="s">
        <v>2087</v>
      </c>
    </row>
    <row r="2522">
      <c r="A2522" s="33" t="s">
        <v>6199</v>
      </c>
      <c r="B2522" s="126" t="s">
        <v>2646</v>
      </c>
      <c r="C2522" s="126" t="s">
        <v>2463</v>
      </c>
      <c r="D2522" s="38" t="s">
        <v>165</v>
      </c>
      <c r="E2522" s="38" t="s">
        <v>2087</v>
      </c>
    </row>
    <row r="2523">
      <c r="A2523" s="33" t="s">
        <v>6200</v>
      </c>
      <c r="B2523" s="126" t="s">
        <v>2646</v>
      </c>
      <c r="C2523" s="126" t="s">
        <v>2463</v>
      </c>
      <c r="D2523" s="38" t="s">
        <v>165</v>
      </c>
      <c r="E2523" s="38" t="s">
        <v>2087</v>
      </c>
    </row>
    <row r="2524">
      <c r="A2524" s="33" t="s">
        <v>6201</v>
      </c>
      <c r="B2524" s="126" t="s">
        <v>2646</v>
      </c>
      <c r="C2524" s="126" t="s">
        <v>2577</v>
      </c>
      <c r="D2524" s="38" t="s">
        <v>165</v>
      </c>
      <c r="E2524" s="38" t="s">
        <v>2087</v>
      </c>
    </row>
    <row r="2525">
      <c r="A2525" s="33" t="s">
        <v>6202</v>
      </c>
      <c r="B2525" s="126" t="s">
        <v>2646</v>
      </c>
      <c r="C2525" s="126" t="s">
        <v>2577</v>
      </c>
      <c r="D2525" s="38" t="s">
        <v>165</v>
      </c>
      <c r="E2525" s="38" t="s">
        <v>2087</v>
      </c>
    </row>
    <row r="2526">
      <c r="A2526" s="33" t="s">
        <v>6203</v>
      </c>
      <c r="B2526" s="126" t="s">
        <v>2690</v>
      </c>
      <c r="C2526" s="126" t="s">
        <v>2638</v>
      </c>
      <c r="D2526" s="38" t="s">
        <v>165</v>
      </c>
      <c r="E2526" s="38" t="s">
        <v>2087</v>
      </c>
    </row>
    <row r="2527">
      <c r="A2527" s="33" t="s">
        <v>6035</v>
      </c>
      <c r="B2527" s="126" t="s">
        <v>2646</v>
      </c>
      <c r="C2527" s="126" t="s">
        <v>2455</v>
      </c>
      <c r="D2527" s="38" t="s">
        <v>165</v>
      </c>
      <c r="E2527" s="38" t="s">
        <v>2087</v>
      </c>
    </row>
    <row r="2528">
      <c r="A2528" s="33" t="s">
        <v>6110</v>
      </c>
      <c r="B2528" s="126" t="s">
        <v>2680</v>
      </c>
      <c r="C2528" s="126" t="s">
        <v>2471</v>
      </c>
      <c r="D2528" s="38" t="s">
        <v>165</v>
      </c>
      <c r="E2528" s="38" t="s">
        <v>2087</v>
      </c>
    </row>
    <row r="2529">
      <c r="A2529" s="33" t="s">
        <v>6204</v>
      </c>
      <c r="B2529" s="126" t="s">
        <v>2680</v>
      </c>
      <c r="C2529" s="126" t="s">
        <v>2520</v>
      </c>
      <c r="D2529" s="38" t="s">
        <v>165</v>
      </c>
      <c r="E2529" s="38" t="s">
        <v>2087</v>
      </c>
    </row>
    <row r="2530">
      <c r="A2530" s="33" t="s">
        <v>6205</v>
      </c>
      <c r="B2530" s="126" t="s">
        <v>2646</v>
      </c>
      <c r="C2530" s="126" t="s">
        <v>2680</v>
      </c>
      <c r="D2530" s="38" t="s">
        <v>165</v>
      </c>
      <c r="E2530" s="38" t="s">
        <v>2087</v>
      </c>
    </row>
    <row r="2531">
      <c r="A2531" s="33" t="s">
        <v>6203</v>
      </c>
      <c r="B2531" s="126" t="s">
        <v>2545</v>
      </c>
      <c r="C2531" s="33"/>
      <c r="D2531" s="38" t="s">
        <v>165</v>
      </c>
      <c r="E2531" s="38" t="s">
        <v>2087</v>
      </c>
    </row>
    <row r="2532">
      <c r="A2532" s="33" t="s">
        <v>6202</v>
      </c>
      <c r="B2532" s="126" t="s">
        <v>2463</v>
      </c>
      <c r="C2532" s="126" t="s">
        <v>2545</v>
      </c>
      <c r="D2532" s="38" t="s">
        <v>165</v>
      </c>
      <c r="E2532" s="38" t="s">
        <v>2087</v>
      </c>
    </row>
    <row r="2533">
      <c r="A2533" s="33" t="s">
        <v>6158</v>
      </c>
      <c r="B2533" s="126" t="s">
        <v>2551</v>
      </c>
      <c r="C2533" s="126" t="s">
        <v>2680</v>
      </c>
      <c r="D2533" s="38" t="s">
        <v>44</v>
      </c>
      <c r="E2533" s="38" t="s">
        <v>2087</v>
      </c>
    </row>
    <row r="2534">
      <c r="A2534" s="33" t="s">
        <v>6166</v>
      </c>
      <c r="B2534" s="126" t="s">
        <v>2646</v>
      </c>
      <c r="C2534" s="126" t="s">
        <v>2463</v>
      </c>
      <c r="D2534" s="38" t="s">
        <v>44</v>
      </c>
      <c r="E2534" s="38" t="s">
        <v>2087</v>
      </c>
    </row>
    <row r="2535">
      <c r="A2535" s="33" t="s">
        <v>6078</v>
      </c>
      <c r="B2535" s="126" t="s">
        <v>2646</v>
      </c>
      <c r="C2535" s="126" t="s">
        <v>2463</v>
      </c>
      <c r="D2535" s="38" t="s">
        <v>44</v>
      </c>
      <c r="E2535" s="38" t="s">
        <v>2087</v>
      </c>
    </row>
    <row r="2536">
      <c r="A2536" s="33" t="s">
        <v>6188</v>
      </c>
      <c r="B2536" s="126" t="s">
        <v>2680</v>
      </c>
      <c r="C2536" s="126" t="s">
        <v>2520</v>
      </c>
      <c r="D2536" s="38" t="s">
        <v>44</v>
      </c>
      <c r="E2536" s="38" t="s">
        <v>2087</v>
      </c>
    </row>
    <row r="2537">
      <c r="A2537" s="33" t="s">
        <v>6160</v>
      </c>
      <c r="B2537" s="126" t="s">
        <v>2680</v>
      </c>
      <c r="C2537" s="126" t="s">
        <v>2545</v>
      </c>
      <c r="D2537" s="38" t="s">
        <v>44</v>
      </c>
      <c r="E2537" s="38" t="s">
        <v>2087</v>
      </c>
    </row>
    <row r="2538">
      <c r="A2538" s="33" t="s">
        <v>5982</v>
      </c>
      <c r="B2538" s="126" t="s">
        <v>2543</v>
      </c>
      <c r="C2538" s="126" t="s">
        <v>2463</v>
      </c>
      <c r="D2538" s="38" t="s">
        <v>5909</v>
      </c>
      <c r="E2538" s="38" t="s">
        <v>2087</v>
      </c>
    </row>
    <row r="2539">
      <c r="A2539" s="33" t="s">
        <v>6188</v>
      </c>
      <c r="B2539" s="126" t="s">
        <v>2543</v>
      </c>
      <c r="C2539" s="126" t="s">
        <v>2463</v>
      </c>
      <c r="D2539" s="38" t="s">
        <v>5909</v>
      </c>
      <c r="E2539" s="38" t="s">
        <v>2087</v>
      </c>
    </row>
    <row r="2540">
      <c r="A2540" s="33" t="s">
        <v>6189</v>
      </c>
      <c r="B2540" s="126" t="s">
        <v>2646</v>
      </c>
      <c r="C2540" s="126" t="s">
        <v>2638</v>
      </c>
      <c r="D2540" s="38" t="s">
        <v>5911</v>
      </c>
      <c r="E2540" s="38" t="s">
        <v>2087</v>
      </c>
    </row>
    <row r="2541">
      <c r="A2541" s="33" t="s">
        <v>6206</v>
      </c>
      <c r="B2541" s="126" t="s">
        <v>2646</v>
      </c>
      <c r="C2541" s="126" t="s">
        <v>2463</v>
      </c>
      <c r="D2541" s="38" t="s">
        <v>5911</v>
      </c>
      <c r="E2541" s="38" t="s">
        <v>2087</v>
      </c>
    </row>
    <row r="2542">
      <c r="A2542" s="33" t="s">
        <v>6207</v>
      </c>
      <c r="B2542" s="126" t="s">
        <v>2646</v>
      </c>
      <c r="C2542" s="126" t="s">
        <v>2520</v>
      </c>
      <c r="D2542" s="38" t="s">
        <v>5911</v>
      </c>
      <c r="E2542" s="38" t="s">
        <v>2087</v>
      </c>
    </row>
    <row r="2543">
      <c r="A2543" s="33" t="s">
        <v>6191</v>
      </c>
      <c r="B2543" s="126" t="s">
        <v>2646</v>
      </c>
      <c r="C2543" s="126" t="s">
        <v>2545</v>
      </c>
      <c r="D2543" s="38" t="s">
        <v>5923</v>
      </c>
      <c r="E2543" s="38" t="s">
        <v>2087</v>
      </c>
    </row>
    <row r="2544">
      <c r="A2544" s="33" t="s">
        <v>6208</v>
      </c>
      <c r="B2544" s="126" t="s">
        <v>2646</v>
      </c>
      <c r="C2544" s="126" t="s">
        <v>2545</v>
      </c>
      <c r="D2544" s="38" t="s">
        <v>5923</v>
      </c>
      <c r="E2544" s="38" t="s">
        <v>2087</v>
      </c>
    </row>
    <row r="2545">
      <c r="A2545" s="33" t="s">
        <v>6190</v>
      </c>
      <c r="B2545" s="126" t="s">
        <v>2646</v>
      </c>
      <c r="C2545" s="126" t="s">
        <v>2463</v>
      </c>
      <c r="D2545" s="38" t="s">
        <v>5923</v>
      </c>
      <c r="E2545" s="38" t="s">
        <v>2087</v>
      </c>
    </row>
    <row r="2546">
      <c r="A2546" s="33" t="s">
        <v>6207</v>
      </c>
      <c r="B2546" s="126" t="s">
        <v>2680</v>
      </c>
      <c r="C2546" s="126" t="s">
        <v>2666</v>
      </c>
      <c r="D2546" s="38" t="s">
        <v>5923</v>
      </c>
      <c r="E2546" s="38" t="s">
        <v>2087</v>
      </c>
    </row>
    <row r="2547">
      <c r="A2547" s="33" t="s">
        <v>6080</v>
      </c>
      <c r="B2547" s="126" t="s">
        <v>2463</v>
      </c>
      <c r="C2547" s="126" t="s">
        <v>2666</v>
      </c>
      <c r="D2547" s="38" t="s">
        <v>5923</v>
      </c>
      <c r="E2547" s="38" t="s">
        <v>2087</v>
      </c>
    </row>
    <row r="2548">
      <c r="A2548" s="33" t="s">
        <v>6198</v>
      </c>
      <c r="B2548" s="126" t="s">
        <v>2646</v>
      </c>
      <c r="C2548" s="126" t="s">
        <v>2463</v>
      </c>
      <c r="D2548" s="38" t="s">
        <v>165</v>
      </c>
      <c r="E2548" s="38" t="s">
        <v>2090</v>
      </c>
    </row>
    <row r="2549">
      <c r="A2549" s="33" t="s">
        <v>6199</v>
      </c>
      <c r="B2549" s="126" t="s">
        <v>2646</v>
      </c>
      <c r="C2549" s="126" t="s">
        <v>2463</v>
      </c>
      <c r="D2549" s="38" t="s">
        <v>165</v>
      </c>
      <c r="E2549" s="38" t="s">
        <v>2090</v>
      </c>
    </row>
    <row r="2550">
      <c r="A2550" s="33" t="s">
        <v>6200</v>
      </c>
      <c r="B2550" s="126" t="s">
        <v>2646</v>
      </c>
      <c r="C2550" s="126" t="s">
        <v>2463</v>
      </c>
      <c r="D2550" s="38" t="s">
        <v>165</v>
      </c>
      <c r="E2550" s="38" t="s">
        <v>2090</v>
      </c>
    </row>
    <row r="2551">
      <c r="A2551" s="33" t="s">
        <v>6201</v>
      </c>
      <c r="B2551" s="126" t="s">
        <v>2646</v>
      </c>
      <c r="C2551" s="126" t="s">
        <v>2577</v>
      </c>
      <c r="D2551" s="38" t="s">
        <v>165</v>
      </c>
      <c r="E2551" s="38" t="s">
        <v>2090</v>
      </c>
    </row>
    <row r="2552">
      <c r="A2552" s="33" t="s">
        <v>6202</v>
      </c>
      <c r="B2552" s="126" t="s">
        <v>2646</v>
      </c>
      <c r="C2552" s="126" t="s">
        <v>2577</v>
      </c>
      <c r="D2552" s="38" t="s">
        <v>165</v>
      </c>
      <c r="E2552" s="38" t="s">
        <v>2090</v>
      </c>
    </row>
    <row r="2553">
      <c r="A2553" s="33" t="s">
        <v>6203</v>
      </c>
      <c r="B2553" s="126" t="s">
        <v>2690</v>
      </c>
      <c r="C2553" s="126" t="s">
        <v>2638</v>
      </c>
      <c r="D2553" s="38" t="s">
        <v>165</v>
      </c>
      <c r="E2553" s="38" t="s">
        <v>2090</v>
      </c>
    </row>
    <row r="2554">
      <c r="A2554" s="33" t="s">
        <v>6035</v>
      </c>
      <c r="B2554" s="126" t="s">
        <v>2646</v>
      </c>
      <c r="C2554" s="126" t="s">
        <v>2455</v>
      </c>
      <c r="D2554" s="38" t="s">
        <v>165</v>
      </c>
      <c r="E2554" s="38" t="s">
        <v>2090</v>
      </c>
    </row>
    <row r="2555">
      <c r="A2555" s="33" t="s">
        <v>6110</v>
      </c>
      <c r="B2555" s="126" t="s">
        <v>2680</v>
      </c>
      <c r="C2555" s="126" t="s">
        <v>2471</v>
      </c>
      <c r="D2555" s="38" t="s">
        <v>165</v>
      </c>
      <c r="E2555" s="38" t="s">
        <v>2090</v>
      </c>
    </row>
    <row r="2556">
      <c r="A2556" s="33" t="s">
        <v>6204</v>
      </c>
      <c r="B2556" s="126" t="s">
        <v>2680</v>
      </c>
      <c r="C2556" s="126" t="s">
        <v>2520</v>
      </c>
      <c r="D2556" s="38" t="s">
        <v>165</v>
      </c>
      <c r="E2556" s="38" t="s">
        <v>2090</v>
      </c>
    </row>
    <row r="2557">
      <c r="A2557" s="33" t="s">
        <v>6205</v>
      </c>
      <c r="B2557" s="126" t="s">
        <v>2646</v>
      </c>
      <c r="C2557" s="126" t="s">
        <v>2680</v>
      </c>
      <c r="D2557" s="38" t="s">
        <v>165</v>
      </c>
      <c r="E2557" s="38" t="s">
        <v>2090</v>
      </c>
    </row>
    <row r="2558">
      <c r="A2558" s="33" t="s">
        <v>6203</v>
      </c>
      <c r="B2558" s="126" t="s">
        <v>2545</v>
      </c>
      <c r="C2558" s="33"/>
      <c r="D2558" s="38" t="s">
        <v>165</v>
      </c>
      <c r="E2558" s="38" t="s">
        <v>2090</v>
      </c>
    </row>
    <row r="2559">
      <c r="A2559" s="33" t="s">
        <v>6202</v>
      </c>
      <c r="B2559" s="126" t="s">
        <v>2463</v>
      </c>
      <c r="C2559" s="126" t="s">
        <v>2545</v>
      </c>
      <c r="D2559" s="38" t="s">
        <v>165</v>
      </c>
      <c r="E2559" s="38" t="s">
        <v>2090</v>
      </c>
    </row>
    <row r="2560">
      <c r="A2560" s="33" t="s">
        <v>6158</v>
      </c>
      <c r="B2560" s="126" t="s">
        <v>2551</v>
      </c>
      <c r="C2560" s="126" t="s">
        <v>2680</v>
      </c>
      <c r="D2560" s="38" t="s">
        <v>44</v>
      </c>
      <c r="E2560" s="38" t="s">
        <v>2090</v>
      </c>
    </row>
    <row r="2561">
      <c r="A2561" s="33" t="s">
        <v>6166</v>
      </c>
      <c r="B2561" s="126" t="s">
        <v>2646</v>
      </c>
      <c r="C2561" s="126" t="s">
        <v>2463</v>
      </c>
      <c r="D2561" s="38" t="s">
        <v>44</v>
      </c>
      <c r="E2561" s="38" t="s">
        <v>2090</v>
      </c>
    </row>
    <row r="2562">
      <c r="A2562" s="33" t="s">
        <v>6078</v>
      </c>
      <c r="B2562" s="126" t="s">
        <v>2646</v>
      </c>
      <c r="C2562" s="126" t="s">
        <v>2463</v>
      </c>
      <c r="D2562" s="38" t="s">
        <v>44</v>
      </c>
      <c r="E2562" s="38" t="s">
        <v>2090</v>
      </c>
    </row>
    <row r="2563">
      <c r="A2563" s="33" t="s">
        <v>6188</v>
      </c>
      <c r="B2563" s="126" t="s">
        <v>2680</v>
      </c>
      <c r="C2563" s="126" t="s">
        <v>2520</v>
      </c>
      <c r="D2563" s="38" t="s">
        <v>44</v>
      </c>
      <c r="E2563" s="38" t="s">
        <v>2090</v>
      </c>
    </row>
    <row r="2564">
      <c r="A2564" s="33" t="s">
        <v>6160</v>
      </c>
      <c r="B2564" s="126" t="s">
        <v>2680</v>
      </c>
      <c r="C2564" s="126" t="s">
        <v>2545</v>
      </c>
      <c r="D2564" s="38" t="s">
        <v>44</v>
      </c>
      <c r="E2564" s="38" t="s">
        <v>2090</v>
      </c>
    </row>
    <row r="2565">
      <c r="A2565" s="33" t="s">
        <v>5982</v>
      </c>
      <c r="B2565" s="126" t="s">
        <v>2543</v>
      </c>
      <c r="C2565" s="126" t="s">
        <v>2463</v>
      </c>
      <c r="D2565" s="38" t="s">
        <v>5909</v>
      </c>
      <c r="E2565" s="38" t="s">
        <v>2090</v>
      </c>
    </row>
    <row r="2566">
      <c r="A2566" s="33" t="s">
        <v>6188</v>
      </c>
      <c r="B2566" s="126" t="s">
        <v>2543</v>
      </c>
      <c r="C2566" s="126" t="s">
        <v>2463</v>
      </c>
      <c r="D2566" s="38" t="s">
        <v>5909</v>
      </c>
      <c r="E2566" s="38" t="s">
        <v>2090</v>
      </c>
    </row>
    <row r="2567">
      <c r="A2567" s="33" t="s">
        <v>6189</v>
      </c>
      <c r="B2567" s="126" t="s">
        <v>2646</v>
      </c>
      <c r="C2567" s="126" t="s">
        <v>2638</v>
      </c>
      <c r="D2567" s="38" t="s">
        <v>5911</v>
      </c>
      <c r="E2567" s="38" t="s">
        <v>2090</v>
      </c>
    </row>
    <row r="2568">
      <c r="A2568" s="33" t="s">
        <v>6206</v>
      </c>
      <c r="B2568" s="126" t="s">
        <v>2646</v>
      </c>
      <c r="C2568" s="126" t="s">
        <v>2463</v>
      </c>
      <c r="D2568" s="38" t="s">
        <v>5911</v>
      </c>
      <c r="E2568" s="38" t="s">
        <v>2090</v>
      </c>
    </row>
    <row r="2569">
      <c r="A2569" s="33" t="s">
        <v>6207</v>
      </c>
      <c r="B2569" s="126" t="s">
        <v>2646</v>
      </c>
      <c r="C2569" s="126" t="s">
        <v>2520</v>
      </c>
      <c r="D2569" s="38" t="s">
        <v>5911</v>
      </c>
      <c r="E2569" s="38" t="s">
        <v>2090</v>
      </c>
    </row>
    <row r="2570">
      <c r="A2570" s="33" t="s">
        <v>6191</v>
      </c>
      <c r="B2570" s="126" t="s">
        <v>2646</v>
      </c>
      <c r="C2570" s="126" t="s">
        <v>2545</v>
      </c>
      <c r="D2570" s="38" t="s">
        <v>5923</v>
      </c>
      <c r="E2570" s="38" t="s">
        <v>2090</v>
      </c>
    </row>
    <row r="2571">
      <c r="A2571" s="33" t="s">
        <v>6208</v>
      </c>
      <c r="B2571" s="126" t="s">
        <v>2646</v>
      </c>
      <c r="C2571" s="126" t="s">
        <v>2545</v>
      </c>
      <c r="D2571" s="38" t="s">
        <v>5923</v>
      </c>
      <c r="E2571" s="38" t="s">
        <v>2090</v>
      </c>
    </row>
    <row r="2572">
      <c r="A2572" s="33" t="s">
        <v>6190</v>
      </c>
      <c r="B2572" s="126" t="s">
        <v>2646</v>
      </c>
      <c r="C2572" s="126" t="s">
        <v>2463</v>
      </c>
      <c r="D2572" s="38" t="s">
        <v>5923</v>
      </c>
      <c r="E2572" s="38" t="s">
        <v>2090</v>
      </c>
    </row>
    <row r="2573">
      <c r="A2573" s="33" t="s">
        <v>6207</v>
      </c>
      <c r="B2573" s="126" t="s">
        <v>2680</v>
      </c>
      <c r="C2573" s="126" t="s">
        <v>2666</v>
      </c>
      <c r="D2573" s="38" t="s">
        <v>5923</v>
      </c>
      <c r="E2573" s="38" t="s">
        <v>2090</v>
      </c>
    </row>
    <row r="2574">
      <c r="A2574" s="33" t="s">
        <v>6080</v>
      </c>
      <c r="B2574" s="126" t="s">
        <v>2463</v>
      </c>
      <c r="C2574" s="126" t="s">
        <v>2666</v>
      </c>
      <c r="D2574" s="38" t="s">
        <v>5923</v>
      </c>
      <c r="E2574" s="38" t="s">
        <v>2090</v>
      </c>
    </row>
    <row r="2575">
      <c r="A2575" s="33" t="s">
        <v>6198</v>
      </c>
      <c r="B2575" s="126" t="s">
        <v>2646</v>
      </c>
      <c r="C2575" s="126" t="s">
        <v>2463</v>
      </c>
      <c r="D2575" s="38" t="s">
        <v>165</v>
      </c>
      <c r="E2575" s="38" t="s">
        <v>2093</v>
      </c>
    </row>
    <row r="2576">
      <c r="A2576" s="33" t="s">
        <v>6199</v>
      </c>
      <c r="B2576" s="126" t="s">
        <v>2646</v>
      </c>
      <c r="C2576" s="126" t="s">
        <v>2463</v>
      </c>
      <c r="D2576" s="38" t="s">
        <v>165</v>
      </c>
      <c r="E2576" s="38" t="s">
        <v>2093</v>
      </c>
    </row>
    <row r="2577">
      <c r="A2577" s="33" t="s">
        <v>6200</v>
      </c>
      <c r="B2577" s="126" t="s">
        <v>2646</v>
      </c>
      <c r="C2577" s="126" t="s">
        <v>2463</v>
      </c>
      <c r="D2577" s="38" t="s">
        <v>165</v>
      </c>
      <c r="E2577" s="38" t="s">
        <v>2093</v>
      </c>
    </row>
    <row r="2578">
      <c r="A2578" s="33" t="s">
        <v>6201</v>
      </c>
      <c r="B2578" s="126" t="s">
        <v>2646</v>
      </c>
      <c r="C2578" s="126" t="s">
        <v>2577</v>
      </c>
      <c r="D2578" s="38" t="s">
        <v>165</v>
      </c>
      <c r="E2578" s="38" t="s">
        <v>2093</v>
      </c>
    </row>
    <row r="2579">
      <c r="A2579" s="33" t="s">
        <v>6202</v>
      </c>
      <c r="B2579" s="126" t="s">
        <v>2646</v>
      </c>
      <c r="C2579" s="126" t="s">
        <v>2577</v>
      </c>
      <c r="D2579" s="38" t="s">
        <v>165</v>
      </c>
      <c r="E2579" s="38" t="s">
        <v>2093</v>
      </c>
    </row>
    <row r="2580">
      <c r="A2580" s="33" t="s">
        <v>6203</v>
      </c>
      <c r="B2580" s="126" t="s">
        <v>2690</v>
      </c>
      <c r="C2580" s="126" t="s">
        <v>2638</v>
      </c>
      <c r="D2580" s="38" t="s">
        <v>165</v>
      </c>
      <c r="E2580" s="38" t="s">
        <v>2093</v>
      </c>
    </row>
    <row r="2581">
      <c r="A2581" s="33" t="s">
        <v>6035</v>
      </c>
      <c r="B2581" s="126" t="s">
        <v>2646</v>
      </c>
      <c r="C2581" s="126" t="s">
        <v>2455</v>
      </c>
      <c r="D2581" s="38" t="s">
        <v>165</v>
      </c>
      <c r="E2581" s="38" t="s">
        <v>2093</v>
      </c>
    </row>
    <row r="2582">
      <c r="A2582" s="33" t="s">
        <v>6110</v>
      </c>
      <c r="B2582" s="126" t="s">
        <v>2680</v>
      </c>
      <c r="C2582" s="126" t="s">
        <v>2471</v>
      </c>
      <c r="D2582" s="38" t="s">
        <v>165</v>
      </c>
      <c r="E2582" s="38" t="s">
        <v>2093</v>
      </c>
    </row>
    <row r="2583">
      <c r="A2583" s="33" t="s">
        <v>6204</v>
      </c>
      <c r="B2583" s="126" t="s">
        <v>2680</v>
      </c>
      <c r="C2583" s="126" t="s">
        <v>2520</v>
      </c>
      <c r="D2583" s="38" t="s">
        <v>165</v>
      </c>
      <c r="E2583" s="38" t="s">
        <v>2093</v>
      </c>
    </row>
    <row r="2584">
      <c r="A2584" s="33" t="s">
        <v>6205</v>
      </c>
      <c r="B2584" s="126" t="s">
        <v>2646</v>
      </c>
      <c r="C2584" s="126" t="s">
        <v>2680</v>
      </c>
      <c r="D2584" s="38" t="s">
        <v>165</v>
      </c>
      <c r="E2584" s="38" t="s">
        <v>2093</v>
      </c>
    </row>
    <row r="2585">
      <c r="A2585" s="33" t="s">
        <v>6203</v>
      </c>
      <c r="B2585" s="126" t="s">
        <v>2545</v>
      </c>
      <c r="C2585" s="33"/>
      <c r="D2585" s="38" t="s">
        <v>165</v>
      </c>
      <c r="E2585" s="38" t="s">
        <v>2093</v>
      </c>
    </row>
    <row r="2586">
      <c r="A2586" s="33" t="s">
        <v>6202</v>
      </c>
      <c r="B2586" s="126" t="s">
        <v>2463</v>
      </c>
      <c r="C2586" s="126" t="s">
        <v>2545</v>
      </c>
      <c r="D2586" s="38" t="s">
        <v>165</v>
      </c>
      <c r="E2586" s="38" t="s">
        <v>2093</v>
      </c>
    </row>
    <row r="2587">
      <c r="A2587" s="33" t="s">
        <v>6158</v>
      </c>
      <c r="B2587" s="126" t="s">
        <v>2551</v>
      </c>
      <c r="C2587" s="126" t="s">
        <v>2680</v>
      </c>
      <c r="D2587" s="38" t="s">
        <v>44</v>
      </c>
      <c r="E2587" s="38" t="s">
        <v>2093</v>
      </c>
    </row>
    <row r="2588">
      <c r="A2588" s="33" t="s">
        <v>6166</v>
      </c>
      <c r="B2588" s="126" t="s">
        <v>2646</v>
      </c>
      <c r="C2588" s="126" t="s">
        <v>2463</v>
      </c>
      <c r="D2588" s="38" t="s">
        <v>44</v>
      </c>
      <c r="E2588" s="38" t="s">
        <v>2093</v>
      </c>
    </row>
    <row r="2589">
      <c r="A2589" s="33" t="s">
        <v>6078</v>
      </c>
      <c r="B2589" s="126" t="s">
        <v>2646</v>
      </c>
      <c r="C2589" s="126" t="s">
        <v>2463</v>
      </c>
      <c r="D2589" s="38" t="s">
        <v>44</v>
      </c>
      <c r="E2589" s="38" t="s">
        <v>2093</v>
      </c>
    </row>
    <row r="2590">
      <c r="A2590" s="33" t="s">
        <v>6188</v>
      </c>
      <c r="B2590" s="126" t="s">
        <v>2680</v>
      </c>
      <c r="C2590" s="126" t="s">
        <v>2520</v>
      </c>
      <c r="D2590" s="38" t="s">
        <v>44</v>
      </c>
      <c r="E2590" s="38" t="s">
        <v>2093</v>
      </c>
    </row>
    <row r="2591">
      <c r="A2591" s="33" t="s">
        <v>6160</v>
      </c>
      <c r="B2591" s="126" t="s">
        <v>2680</v>
      </c>
      <c r="C2591" s="126" t="s">
        <v>2545</v>
      </c>
      <c r="D2591" s="38" t="s">
        <v>44</v>
      </c>
      <c r="E2591" s="38" t="s">
        <v>2093</v>
      </c>
    </row>
    <row r="2592">
      <c r="A2592" s="33" t="s">
        <v>5982</v>
      </c>
      <c r="B2592" s="126" t="s">
        <v>2543</v>
      </c>
      <c r="C2592" s="126" t="s">
        <v>2463</v>
      </c>
      <c r="D2592" s="38" t="s">
        <v>5909</v>
      </c>
      <c r="E2592" s="38" t="s">
        <v>2093</v>
      </c>
    </row>
    <row r="2593">
      <c r="A2593" s="33" t="s">
        <v>6188</v>
      </c>
      <c r="B2593" s="126" t="s">
        <v>2543</v>
      </c>
      <c r="C2593" s="126" t="s">
        <v>2463</v>
      </c>
      <c r="D2593" s="38" t="s">
        <v>5909</v>
      </c>
      <c r="E2593" s="38" t="s">
        <v>2093</v>
      </c>
    </row>
    <row r="2594">
      <c r="A2594" s="33" t="s">
        <v>6189</v>
      </c>
      <c r="B2594" s="126" t="s">
        <v>2646</v>
      </c>
      <c r="C2594" s="126" t="s">
        <v>2638</v>
      </c>
      <c r="D2594" s="38" t="s">
        <v>5911</v>
      </c>
      <c r="E2594" s="38" t="s">
        <v>2093</v>
      </c>
    </row>
    <row r="2595">
      <c r="A2595" s="33" t="s">
        <v>6206</v>
      </c>
      <c r="B2595" s="126" t="s">
        <v>2646</v>
      </c>
      <c r="C2595" s="126" t="s">
        <v>2463</v>
      </c>
      <c r="D2595" s="38" t="s">
        <v>5911</v>
      </c>
      <c r="E2595" s="38" t="s">
        <v>2093</v>
      </c>
    </row>
    <row r="2596">
      <c r="A2596" s="33" t="s">
        <v>6207</v>
      </c>
      <c r="B2596" s="126" t="s">
        <v>2646</v>
      </c>
      <c r="C2596" s="126" t="s">
        <v>2520</v>
      </c>
      <c r="D2596" s="38" t="s">
        <v>5911</v>
      </c>
      <c r="E2596" s="38" t="s">
        <v>2093</v>
      </c>
    </row>
    <row r="2597">
      <c r="A2597" s="33" t="s">
        <v>6191</v>
      </c>
      <c r="B2597" s="126" t="s">
        <v>2646</v>
      </c>
      <c r="C2597" s="126" t="s">
        <v>2545</v>
      </c>
      <c r="D2597" s="38" t="s">
        <v>5923</v>
      </c>
      <c r="E2597" s="38" t="s">
        <v>2093</v>
      </c>
    </row>
    <row r="2598">
      <c r="A2598" s="33" t="s">
        <v>6208</v>
      </c>
      <c r="B2598" s="126" t="s">
        <v>2646</v>
      </c>
      <c r="C2598" s="126" t="s">
        <v>2545</v>
      </c>
      <c r="D2598" s="38" t="s">
        <v>5923</v>
      </c>
      <c r="E2598" s="38" t="s">
        <v>2093</v>
      </c>
    </row>
    <row r="2599">
      <c r="A2599" s="33" t="s">
        <v>6190</v>
      </c>
      <c r="B2599" s="126" t="s">
        <v>2646</v>
      </c>
      <c r="C2599" s="126" t="s">
        <v>2463</v>
      </c>
      <c r="D2599" s="38" t="s">
        <v>5923</v>
      </c>
      <c r="E2599" s="38" t="s">
        <v>2093</v>
      </c>
    </row>
    <row r="2600">
      <c r="A2600" s="33" t="s">
        <v>6207</v>
      </c>
      <c r="B2600" s="126" t="s">
        <v>2680</v>
      </c>
      <c r="C2600" s="126" t="s">
        <v>2666</v>
      </c>
      <c r="D2600" s="38" t="s">
        <v>5923</v>
      </c>
      <c r="E2600" s="38" t="s">
        <v>2093</v>
      </c>
    </row>
    <row r="2601">
      <c r="A2601" s="33" t="s">
        <v>6080</v>
      </c>
      <c r="B2601" s="126" t="s">
        <v>2463</v>
      </c>
      <c r="C2601" s="126" t="s">
        <v>2666</v>
      </c>
      <c r="D2601" s="38" t="s">
        <v>5923</v>
      </c>
      <c r="E2601" s="38" t="s">
        <v>2093</v>
      </c>
    </row>
    <row r="2602">
      <c r="A2602" s="33" t="s">
        <v>6198</v>
      </c>
      <c r="B2602" s="126" t="s">
        <v>2646</v>
      </c>
      <c r="C2602" s="126" t="s">
        <v>2463</v>
      </c>
      <c r="D2602" s="38" t="s">
        <v>165</v>
      </c>
      <c r="E2602" s="38" t="s">
        <v>2096</v>
      </c>
    </row>
    <row r="2603">
      <c r="A2603" s="33" t="s">
        <v>6199</v>
      </c>
      <c r="B2603" s="126" t="s">
        <v>2646</v>
      </c>
      <c r="C2603" s="126" t="s">
        <v>2463</v>
      </c>
      <c r="D2603" s="38" t="s">
        <v>165</v>
      </c>
      <c r="E2603" s="38" t="s">
        <v>2096</v>
      </c>
    </row>
    <row r="2604">
      <c r="A2604" s="33" t="s">
        <v>6200</v>
      </c>
      <c r="B2604" s="126" t="s">
        <v>2646</v>
      </c>
      <c r="C2604" s="126" t="s">
        <v>2463</v>
      </c>
      <c r="D2604" s="38" t="s">
        <v>165</v>
      </c>
      <c r="E2604" s="38" t="s">
        <v>2096</v>
      </c>
    </row>
    <row r="2605">
      <c r="A2605" s="33" t="s">
        <v>6201</v>
      </c>
      <c r="B2605" s="126" t="s">
        <v>2646</v>
      </c>
      <c r="C2605" s="126" t="s">
        <v>2577</v>
      </c>
      <c r="D2605" s="38" t="s">
        <v>165</v>
      </c>
      <c r="E2605" s="38" t="s">
        <v>2096</v>
      </c>
    </row>
    <row r="2606">
      <c r="A2606" s="33" t="s">
        <v>6202</v>
      </c>
      <c r="B2606" s="126" t="s">
        <v>2646</v>
      </c>
      <c r="C2606" s="126" t="s">
        <v>2577</v>
      </c>
      <c r="D2606" s="38" t="s">
        <v>165</v>
      </c>
      <c r="E2606" s="38" t="s">
        <v>2096</v>
      </c>
    </row>
    <row r="2607">
      <c r="A2607" s="33" t="s">
        <v>6203</v>
      </c>
      <c r="B2607" s="126" t="s">
        <v>2690</v>
      </c>
      <c r="C2607" s="126" t="s">
        <v>2638</v>
      </c>
      <c r="D2607" s="38" t="s">
        <v>165</v>
      </c>
      <c r="E2607" s="38" t="s">
        <v>2096</v>
      </c>
    </row>
    <row r="2608">
      <c r="A2608" s="33" t="s">
        <v>6035</v>
      </c>
      <c r="B2608" s="126" t="s">
        <v>2646</v>
      </c>
      <c r="C2608" s="126" t="s">
        <v>2455</v>
      </c>
      <c r="D2608" s="38" t="s">
        <v>165</v>
      </c>
      <c r="E2608" s="38" t="s">
        <v>2096</v>
      </c>
    </row>
    <row r="2609">
      <c r="A2609" s="33" t="s">
        <v>6110</v>
      </c>
      <c r="B2609" s="126" t="s">
        <v>2680</v>
      </c>
      <c r="C2609" s="126" t="s">
        <v>2471</v>
      </c>
      <c r="D2609" s="38" t="s">
        <v>165</v>
      </c>
      <c r="E2609" s="38" t="s">
        <v>2096</v>
      </c>
    </row>
    <row r="2610">
      <c r="A2610" s="33" t="s">
        <v>6204</v>
      </c>
      <c r="B2610" s="126" t="s">
        <v>2680</v>
      </c>
      <c r="C2610" s="126" t="s">
        <v>2520</v>
      </c>
      <c r="D2610" s="38" t="s">
        <v>165</v>
      </c>
      <c r="E2610" s="38" t="s">
        <v>2096</v>
      </c>
    </row>
    <row r="2611">
      <c r="A2611" s="33" t="s">
        <v>6205</v>
      </c>
      <c r="B2611" s="126" t="s">
        <v>2646</v>
      </c>
      <c r="C2611" s="126" t="s">
        <v>2680</v>
      </c>
      <c r="D2611" s="38" t="s">
        <v>165</v>
      </c>
      <c r="E2611" s="38" t="s">
        <v>2096</v>
      </c>
    </row>
    <row r="2612">
      <c r="A2612" s="33" t="s">
        <v>6203</v>
      </c>
      <c r="B2612" s="126" t="s">
        <v>2545</v>
      </c>
      <c r="C2612" s="33"/>
      <c r="D2612" s="38" t="s">
        <v>165</v>
      </c>
      <c r="E2612" s="38" t="s">
        <v>2096</v>
      </c>
    </row>
    <row r="2613">
      <c r="A2613" s="33" t="s">
        <v>6202</v>
      </c>
      <c r="B2613" s="126" t="s">
        <v>2463</v>
      </c>
      <c r="C2613" s="126" t="s">
        <v>2545</v>
      </c>
      <c r="D2613" s="38" t="s">
        <v>165</v>
      </c>
      <c r="E2613" s="38" t="s">
        <v>2096</v>
      </c>
    </row>
    <row r="2614">
      <c r="A2614" s="33" t="s">
        <v>6158</v>
      </c>
      <c r="B2614" s="126" t="s">
        <v>2551</v>
      </c>
      <c r="C2614" s="126" t="s">
        <v>2680</v>
      </c>
      <c r="D2614" s="38" t="s">
        <v>44</v>
      </c>
      <c r="E2614" s="38" t="s">
        <v>2096</v>
      </c>
    </row>
    <row r="2615">
      <c r="A2615" s="33" t="s">
        <v>6166</v>
      </c>
      <c r="B2615" s="126" t="s">
        <v>2646</v>
      </c>
      <c r="C2615" s="126" t="s">
        <v>2463</v>
      </c>
      <c r="D2615" s="38" t="s">
        <v>44</v>
      </c>
      <c r="E2615" s="38" t="s">
        <v>2096</v>
      </c>
    </row>
    <row r="2616">
      <c r="A2616" s="33" t="s">
        <v>6078</v>
      </c>
      <c r="B2616" s="126" t="s">
        <v>2646</v>
      </c>
      <c r="C2616" s="126" t="s">
        <v>2463</v>
      </c>
      <c r="D2616" s="38" t="s">
        <v>44</v>
      </c>
      <c r="E2616" s="38" t="s">
        <v>2096</v>
      </c>
    </row>
    <row r="2617">
      <c r="A2617" s="33" t="s">
        <v>6188</v>
      </c>
      <c r="B2617" s="126" t="s">
        <v>2680</v>
      </c>
      <c r="C2617" s="126" t="s">
        <v>2520</v>
      </c>
      <c r="D2617" s="38" t="s">
        <v>44</v>
      </c>
      <c r="E2617" s="38" t="s">
        <v>2096</v>
      </c>
    </row>
    <row r="2618">
      <c r="A2618" s="33" t="s">
        <v>6160</v>
      </c>
      <c r="B2618" s="126" t="s">
        <v>2680</v>
      </c>
      <c r="C2618" s="126" t="s">
        <v>2545</v>
      </c>
      <c r="D2618" s="38" t="s">
        <v>44</v>
      </c>
      <c r="E2618" s="38" t="s">
        <v>2096</v>
      </c>
    </row>
    <row r="2619">
      <c r="A2619" s="33" t="s">
        <v>5982</v>
      </c>
      <c r="B2619" s="126" t="s">
        <v>2543</v>
      </c>
      <c r="C2619" s="126" t="s">
        <v>2463</v>
      </c>
      <c r="D2619" s="38" t="s">
        <v>5909</v>
      </c>
      <c r="E2619" s="38" t="s">
        <v>2096</v>
      </c>
    </row>
    <row r="2620">
      <c r="A2620" s="33" t="s">
        <v>6188</v>
      </c>
      <c r="B2620" s="126" t="s">
        <v>2543</v>
      </c>
      <c r="C2620" s="126" t="s">
        <v>2463</v>
      </c>
      <c r="D2620" s="38" t="s">
        <v>5909</v>
      </c>
      <c r="E2620" s="38" t="s">
        <v>2096</v>
      </c>
    </row>
    <row r="2621">
      <c r="A2621" s="33" t="s">
        <v>6189</v>
      </c>
      <c r="B2621" s="126" t="s">
        <v>2646</v>
      </c>
      <c r="C2621" s="126" t="s">
        <v>2638</v>
      </c>
      <c r="D2621" s="38" t="s">
        <v>5911</v>
      </c>
      <c r="E2621" s="38" t="s">
        <v>2096</v>
      </c>
    </row>
    <row r="2622">
      <c r="A2622" s="33" t="s">
        <v>6206</v>
      </c>
      <c r="B2622" s="126" t="s">
        <v>2646</v>
      </c>
      <c r="C2622" s="126" t="s">
        <v>2463</v>
      </c>
      <c r="D2622" s="38" t="s">
        <v>5911</v>
      </c>
      <c r="E2622" s="38" t="s">
        <v>2096</v>
      </c>
    </row>
    <row r="2623">
      <c r="A2623" s="33" t="s">
        <v>6207</v>
      </c>
      <c r="B2623" s="126" t="s">
        <v>2646</v>
      </c>
      <c r="C2623" s="126" t="s">
        <v>2520</v>
      </c>
      <c r="D2623" s="38" t="s">
        <v>5911</v>
      </c>
      <c r="E2623" s="38" t="s">
        <v>2096</v>
      </c>
    </row>
    <row r="2624">
      <c r="A2624" s="33" t="s">
        <v>6191</v>
      </c>
      <c r="B2624" s="126" t="s">
        <v>2646</v>
      </c>
      <c r="C2624" s="126" t="s">
        <v>2545</v>
      </c>
      <c r="D2624" s="38" t="s">
        <v>5923</v>
      </c>
      <c r="E2624" s="38" t="s">
        <v>2096</v>
      </c>
    </row>
    <row r="2625">
      <c r="A2625" s="33" t="s">
        <v>6208</v>
      </c>
      <c r="B2625" s="126" t="s">
        <v>2646</v>
      </c>
      <c r="C2625" s="126" t="s">
        <v>2545</v>
      </c>
      <c r="D2625" s="38" t="s">
        <v>5923</v>
      </c>
      <c r="E2625" s="38" t="s">
        <v>2096</v>
      </c>
    </row>
    <row r="2626">
      <c r="A2626" s="33" t="s">
        <v>6190</v>
      </c>
      <c r="B2626" s="126" t="s">
        <v>2646</v>
      </c>
      <c r="C2626" s="126" t="s">
        <v>2463</v>
      </c>
      <c r="D2626" s="38" t="s">
        <v>5923</v>
      </c>
      <c r="E2626" s="38" t="s">
        <v>2096</v>
      </c>
    </row>
    <row r="2627">
      <c r="A2627" s="33" t="s">
        <v>6207</v>
      </c>
      <c r="B2627" s="126" t="s">
        <v>2680</v>
      </c>
      <c r="C2627" s="126" t="s">
        <v>2666</v>
      </c>
      <c r="D2627" s="38" t="s">
        <v>5923</v>
      </c>
      <c r="E2627" s="38" t="s">
        <v>2096</v>
      </c>
    </row>
    <row r="2628">
      <c r="A2628" s="33" t="s">
        <v>6190</v>
      </c>
      <c r="B2628" s="126" t="s">
        <v>2463</v>
      </c>
      <c r="C2628" s="126" t="s">
        <v>2666</v>
      </c>
      <c r="D2628" s="38" t="s">
        <v>5923</v>
      </c>
      <c r="E2628" s="38" t="s">
        <v>2096</v>
      </c>
    </row>
    <row r="2629">
      <c r="A2629" s="33" t="s">
        <v>6198</v>
      </c>
      <c r="B2629" s="126" t="s">
        <v>2646</v>
      </c>
      <c r="C2629" s="126" t="s">
        <v>2463</v>
      </c>
      <c r="D2629" s="38" t="s">
        <v>165</v>
      </c>
      <c r="E2629" s="38" t="s">
        <v>2099</v>
      </c>
    </row>
    <row r="2630">
      <c r="A2630" s="33" t="s">
        <v>6199</v>
      </c>
      <c r="B2630" s="126" t="s">
        <v>2646</v>
      </c>
      <c r="C2630" s="126" t="s">
        <v>2463</v>
      </c>
      <c r="D2630" s="38" t="s">
        <v>165</v>
      </c>
      <c r="E2630" s="38" t="s">
        <v>2099</v>
      </c>
    </row>
    <row r="2631">
      <c r="A2631" s="33" t="s">
        <v>6200</v>
      </c>
      <c r="B2631" s="126" t="s">
        <v>2646</v>
      </c>
      <c r="C2631" s="126" t="s">
        <v>2463</v>
      </c>
      <c r="D2631" s="38" t="s">
        <v>165</v>
      </c>
      <c r="E2631" s="38" t="s">
        <v>2099</v>
      </c>
    </row>
    <row r="2632">
      <c r="A2632" s="33" t="s">
        <v>6201</v>
      </c>
      <c r="B2632" s="126" t="s">
        <v>2646</v>
      </c>
      <c r="C2632" s="126" t="s">
        <v>2577</v>
      </c>
      <c r="D2632" s="38" t="s">
        <v>165</v>
      </c>
      <c r="E2632" s="38" t="s">
        <v>2099</v>
      </c>
    </row>
    <row r="2633">
      <c r="A2633" s="33" t="s">
        <v>6202</v>
      </c>
      <c r="B2633" s="126" t="s">
        <v>2646</v>
      </c>
      <c r="C2633" s="126" t="s">
        <v>2577</v>
      </c>
      <c r="D2633" s="38" t="s">
        <v>165</v>
      </c>
      <c r="E2633" s="38" t="s">
        <v>2099</v>
      </c>
    </row>
    <row r="2634">
      <c r="A2634" s="33" t="s">
        <v>6203</v>
      </c>
      <c r="B2634" s="126" t="s">
        <v>2690</v>
      </c>
      <c r="C2634" s="126" t="s">
        <v>2638</v>
      </c>
      <c r="D2634" s="38" t="s">
        <v>165</v>
      </c>
      <c r="E2634" s="38" t="s">
        <v>2099</v>
      </c>
    </row>
    <row r="2635">
      <c r="A2635" s="33" t="s">
        <v>6035</v>
      </c>
      <c r="B2635" s="126" t="s">
        <v>2646</v>
      </c>
      <c r="C2635" s="126" t="s">
        <v>2455</v>
      </c>
      <c r="D2635" s="38" t="s">
        <v>165</v>
      </c>
      <c r="E2635" s="38" t="s">
        <v>2099</v>
      </c>
    </row>
    <row r="2636">
      <c r="A2636" s="33" t="s">
        <v>6110</v>
      </c>
      <c r="B2636" s="126" t="s">
        <v>2680</v>
      </c>
      <c r="C2636" s="126" t="s">
        <v>2471</v>
      </c>
      <c r="D2636" s="38" t="s">
        <v>165</v>
      </c>
      <c r="E2636" s="38" t="s">
        <v>2099</v>
      </c>
    </row>
    <row r="2637">
      <c r="A2637" s="33" t="s">
        <v>6204</v>
      </c>
      <c r="B2637" s="126" t="s">
        <v>2680</v>
      </c>
      <c r="C2637" s="126" t="s">
        <v>2520</v>
      </c>
      <c r="D2637" s="38" t="s">
        <v>165</v>
      </c>
      <c r="E2637" s="38" t="s">
        <v>2099</v>
      </c>
    </row>
    <row r="2638">
      <c r="A2638" s="33" t="s">
        <v>6205</v>
      </c>
      <c r="B2638" s="126" t="s">
        <v>2646</v>
      </c>
      <c r="C2638" s="126" t="s">
        <v>2680</v>
      </c>
      <c r="D2638" s="38" t="s">
        <v>165</v>
      </c>
      <c r="E2638" s="38" t="s">
        <v>2099</v>
      </c>
    </row>
    <row r="2639">
      <c r="A2639" s="33" t="s">
        <v>6203</v>
      </c>
      <c r="B2639" s="126" t="s">
        <v>2545</v>
      </c>
      <c r="C2639" s="33"/>
      <c r="D2639" s="38" t="s">
        <v>165</v>
      </c>
      <c r="E2639" s="38" t="s">
        <v>2099</v>
      </c>
    </row>
    <row r="2640">
      <c r="A2640" s="33" t="s">
        <v>6202</v>
      </c>
      <c r="B2640" s="126" t="s">
        <v>2463</v>
      </c>
      <c r="C2640" s="126" t="s">
        <v>2545</v>
      </c>
      <c r="D2640" s="38" t="s">
        <v>165</v>
      </c>
      <c r="E2640" s="38" t="s">
        <v>2099</v>
      </c>
    </row>
    <row r="2641">
      <c r="A2641" s="33" t="s">
        <v>6158</v>
      </c>
      <c r="B2641" s="126" t="s">
        <v>2551</v>
      </c>
      <c r="C2641" s="126" t="s">
        <v>2680</v>
      </c>
      <c r="D2641" s="38" t="s">
        <v>44</v>
      </c>
      <c r="E2641" s="38" t="s">
        <v>2099</v>
      </c>
    </row>
    <row r="2642">
      <c r="A2642" s="33" t="s">
        <v>6166</v>
      </c>
      <c r="B2642" s="126" t="s">
        <v>2646</v>
      </c>
      <c r="C2642" s="126" t="s">
        <v>2463</v>
      </c>
      <c r="D2642" s="38" t="s">
        <v>44</v>
      </c>
      <c r="E2642" s="38" t="s">
        <v>2099</v>
      </c>
    </row>
    <row r="2643">
      <c r="A2643" s="33" t="s">
        <v>6078</v>
      </c>
      <c r="B2643" s="126" t="s">
        <v>2646</v>
      </c>
      <c r="C2643" s="126" t="s">
        <v>2463</v>
      </c>
      <c r="D2643" s="38" t="s">
        <v>44</v>
      </c>
      <c r="E2643" s="38" t="s">
        <v>2099</v>
      </c>
    </row>
    <row r="2644">
      <c r="A2644" s="33" t="s">
        <v>6188</v>
      </c>
      <c r="B2644" s="126" t="s">
        <v>2680</v>
      </c>
      <c r="C2644" s="126" t="s">
        <v>2520</v>
      </c>
      <c r="D2644" s="38" t="s">
        <v>44</v>
      </c>
      <c r="E2644" s="38" t="s">
        <v>2099</v>
      </c>
    </row>
    <row r="2645">
      <c r="A2645" s="33" t="s">
        <v>6160</v>
      </c>
      <c r="B2645" s="126" t="s">
        <v>2680</v>
      </c>
      <c r="C2645" s="126" t="s">
        <v>2545</v>
      </c>
      <c r="D2645" s="38" t="s">
        <v>44</v>
      </c>
      <c r="E2645" s="38" t="s">
        <v>2099</v>
      </c>
    </row>
    <row r="2646">
      <c r="A2646" s="33" t="s">
        <v>5982</v>
      </c>
      <c r="B2646" s="126" t="s">
        <v>2543</v>
      </c>
      <c r="C2646" s="126" t="s">
        <v>2463</v>
      </c>
      <c r="D2646" s="38" t="s">
        <v>5909</v>
      </c>
      <c r="E2646" s="38" t="s">
        <v>2099</v>
      </c>
    </row>
    <row r="2647">
      <c r="A2647" s="33" t="s">
        <v>6188</v>
      </c>
      <c r="B2647" s="126" t="s">
        <v>2543</v>
      </c>
      <c r="C2647" s="126" t="s">
        <v>2463</v>
      </c>
      <c r="D2647" s="38" t="s">
        <v>5909</v>
      </c>
      <c r="E2647" s="38" t="s">
        <v>2099</v>
      </c>
    </row>
    <row r="2648">
      <c r="A2648" s="33" t="s">
        <v>6189</v>
      </c>
      <c r="B2648" s="126" t="s">
        <v>2646</v>
      </c>
      <c r="C2648" s="126" t="s">
        <v>2638</v>
      </c>
      <c r="D2648" s="38" t="s">
        <v>5911</v>
      </c>
      <c r="E2648" s="38" t="s">
        <v>2099</v>
      </c>
    </row>
    <row r="2649">
      <c r="A2649" s="33" t="s">
        <v>6206</v>
      </c>
      <c r="B2649" s="126" t="s">
        <v>2646</v>
      </c>
      <c r="C2649" s="126" t="s">
        <v>2463</v>
      </c>
      <c r="D2649" s="38" t="s">
        <v>5911</v>
      </c>
      <c r="E2649" s="38" t="s">
        <v>2099</v>
      </c>
    </row>
    <row r="2650">
      <c r="A2650" s="33" t="s">
        <v>6207</v>
      </c>
      <c r="B2650" s="126" t="s">
        <v>2646</v>
      </c>
      <c r="C2650" s="126" t="s">
        <v>2520</v>
      </c>
      <c r="D2650" s="38" t="s">
        <v>5911</v>
      </c>
      <c r="E2650" s="38" t="s">
        <v>2099</v>
      </c>
    </row>
    <row r="2651">
      <c r="A2651" s="33" t="s">
        <v>6191</v>
      </c>
      <c r="B2651" s="126" t="s">
        <v>2646</v>
      </c>
      <c r="C2651" s="126" t="s">
        <v>2545</v>
      </c>
      <c r="D2651" s="38" t="s">
        <v>5923</v>
      </c>
      <c r="E2651" s="38" t="s">
        <v>2099</v>
      </c>
    </row>
    <row r="2652">
      <c r="A2652" s="33" t="s">
        <v>6208</v>
      </c>
      <c r="B2652" s="126" t="s">
        <v>2646</v>
      </c>
      <c r="C2652" s="126" t="s">
        <v>2545</v>
      </c>
      <c r="D2652" s="38" t="s">
        <v>5923</v>
      </c>
      <c r="E2652" s="38" t="s">
        <v>2099</v>
      </c>
    </row>
    <row r="2653">
      <c r="A2653" s="33" t="s">
        <v>6190</v>
      </c>
      <c r="B2653" s="126" t="s">
        <v>2646</v>
      </c>
      <c r="C2653" s="126" t="s">
        <v>2463</v>
      </c>
      <c r="D2653" s="38" t="s">
        <v>5923</v>
      </c>
      <c r="E2653" s="38" t="s">
        <v>2099</v>
      </c>
    </row>
    <row r="2654">
      <c r="A2654" s="33" t="s">
        <v>6207</v>
      </c>
      <c r="B2654" s="126" t="s">
        <v>2680</v>
      </c>
      <c r="C2654" s="126" t="s">
        <v>2666</v>
      </c>
      <c r="D2654" s="38" t="s">
        <v>5923</v>
      </c>
      <c r="E2654" s="38" t="s">
        <v>2099</v>
      </c>
    </row>
    <row r="2655">
      <c r="A2655" s="33" t="s">
        <v>6190</v>
      </c>
      <c r="B2655" s="126" t="s">
        <v>2463</v>
      </c>
      <c r="C2655" s="126" t="s">
        <v>2666</v>
      </c>
      <c r="D2655" s="38" t="s">
        <v>5923</v>
      </c>
      <c r="E2655" s="38" t="s">
        <v>2099</v>
      </c>
    </row>
    <row r="2656">
      <c r="A2656" s="33" t="s">
        <v>6198</v>
      </c>
      <c r="B2656" s="126" t="s">
        <v>2646</v>
      </c>
      <c r="C2656" s="126" t="s">
        <v>2463</v>
      </c>
      <c r="D2656" s="38" t="s">
        <v>165</v>
      </c>
      <c r="E2656" s="38" t="s">
        <v>2104</v>
      </c>
    </row>
    <row r="2657">
      <c r="A2657" s="33" t="s">
        <v>6199</v>
      </c>
      <c r="B2657" s="126" t="s">
        <v>2646</v>
      </c>
      <c r="C2657" s="126" t="s">
        <v>2463</v>
      </c>
      <c r="D2657" s="38" t="s">
        <v>165</v>
      </c>
      <c r="E2657" s="38" t="s">
        <v>2104</v>
      </c>
    </row>
    <row r="2658">
      <c r="A2658" s="33" t="s">
        <v>6200</v>
      </c>
      <c r="B2658" s="126" t="s">
        <v>2646</v>
      </c>
      <c r="C2658" s="126" t="s">
        <v>2463</v>
      </c>
      <c r="D2658" s="38" t="s">
        <v>165</v>
      </c>
      <c r="E2658" s="38" t="s">
        <v>2104</v>
      </c>
    </row>
    <row r="2659">
      <c r="A2659" s="33" t="s">
        <v>6201</v>
      </c>
      <c r="B2659" s="126" t="s">
        <v>2646</v>
      </c>
      <c r="C2659" s="126" t="s">
        <v>2577</v>
      </c>
      <c r="D2659" s="38" t="s">
        <v>165</v>
      </c>
      <c r="E2659" s="38" t="s">
        <v>2104</v>
      </c>
    </row>
    <row r="2660">
      <c r="A2660" s="33" t="s">
        <v>6202</v>
      </c>
      <c r="B2660" s="126" t="s">
        <v>2646</v>
      </c>
      <c r="C2660" s="126" t="s">
        <v>2577</v>
      </c>
      <c r="D2660" s="38" t="s">
        <v>165</v>
      </c>
      <c r="E2660" s="38" t="s">
        <v>2104</v>
      </c>
    </row>
    <row r="2661">
      <c r="A2661" s="33" t="s">
        <v>6203</v>
      </c>
      <c r="B2661" s="126" t="s">
        <v>2690</v>
      </c>
      <c r="C2661" s="126" t="s">
        <v>2638</v>
      </c>
      <c r="D2661" s="38" t="s">
        <v>165</v>
      </c>
      <c r="E2661" s="38" t="s">
        <v>2104</v>
      </c>
    </row>
    <row r="2662">
      <c r="A2662" s="33" t="s">
        <v>6035</v>
      </c>
      <c r="B2662" s="126" t="s">
        <v>2646</v>
      </c>
      <c r="C2662" s="126" t="s">
        <v>2455</v>
      </c>
      <c r="D2662" s="38" t="s">
        <v>165</v>
      </c>
      <c r="E2662" s="38" t="s">
        <v>2104</v>
      </c>
    </row>
    <row r="2663">
      <c r="A2663" s="33" t="s">
        <v>6110</v>
      </c>
      <c r="B2663" s="126" t="s">
        <v>2680</v>
      </c>
      <c r="C2663" s="126" t="s">
        <v>2471</v>
      </c>
      <c r="D2663" s="38" t="s">
        <v>165</v>
      </c>
      <c r="E2663" s="38" t="s">
        <v>2104</v>
      </c>
    </row>
    <row r="2664">
      <c r="A2664" s="33" t="s">
        <v>6204</v>
      </c>
      <c r="B2664" s="126" t="s">
        <v>2680</v>
      </c>
      <c r="C2664" s="126" t="s">
        <v>2520</v>
      </c>
      <c r="D2664" s="38" t="s">
        <v>165</v>
      </c>
      <c r="E2664" s="38" t="s">
        <v>2104</v>
      </c>
    </row>
    <row r="2665">
      <c r="A2665" s="33" t="s">
        <v>6205</v>
      </c>
      <c r="B2665" s="126" t="s">
        <v>2646</v>
      </c>
      <c r="C2665" s="126" t="s">
        <v>2680</v>
      </c>
      <c r="D2665" s="38" t="s">
        <v>165</v>
      </c>
      <c r="E2665" s="38" t="s">
        <v>2104</v>
      </c>
    </row>
    <row r="2666">
      <c r="A2666" s="33" t="s">
        <v>6203</v>
      </c>
      <c r="B2666" s="126" t="s">
        <v>2545</v>
      </c>
      <c r="C2666" s="33"/>
      <c r="D2666" s="38" t="s">
        <v>165</v>
      </c>
      <c r="E2666" s="38" t="s">
        <v>2104</v>
      </c>
    </row>
    <row r="2667">
      <c r="A2667" s="33" t="s">
        <v>6202</v>
      </c>
      <c r="B2667" s="126" t="s">
        <v>2463</v>
      </c>
      <c r="C2667" s="126" t="s">
        <v>2545</v>
      </c>
      <c r="D2667" s="38" t="s">
        <v>165</v>
      </c>
      <c r="E2667" s="38" t="s">
        <v>2104</v>
      </c>
    </row>
    <row r="2668">
      <c r="A2668" s="33" t="s">
        <v>6158</v>
      </c>
      <c r="B2668" s="126" t="s">
        <v>2551</v>
      </c>
      <c r="C2668" s="126" t="s">
        <v>2680</v>
      </c>
      <c r="D2668" s="38" t="s">
        <v>44</v>
      </c>
      <c r="E2668" s="38" t="s">
        <v>2104</v>
      </c>
    </row>
    <row r="2669">
      <c r="A2669" s="33" t="s">
        <v>6166</v>
      </c>
      <c r="B2669" s="126" t="s">
        <v>2646</v>
      </c>
      <c r="C2669" s="126" t="s">
        <v>2463</v>
      </c>
      <c r="D2669" s="38" t="s">
        <v>44</v>
      </c>
      <c r="E2669" s="38" t="s">
        <v>2104</v>
      </c>
    </row>
    <row r="2670">
      <c r="A2670" s="33" t="s">
        <v>6078</v>
      </c>
      <c r="B2670" s="126" t="s">
        <v>2646</v>
      </c>
      <c r="C2670" s="126" t="s">
        <v>2463</v>
      </c>
      <c r="D2670" s="38" t="s">
        <v>44</v>
      </c>
      <c r="E2670" s="38" t="s">
        <v>2104</v>
      </c>
    </row>
    <row r="2671">
      <c r="A2671" s="33" t="s">
        <v>6188</v>
      </c>
      <c r="B2671" s="126" t="s">
        <v>2680</v>
      </c>
      <c r="C2671" s="126" t="s">
        <v>2520</v>
      </c>
      <c r="D2671" s="38" t="s">
        <v>44</v>
      </c>
      <c r="E2671" s="38" t="s">
        <v>2104</v>
      </c>
    </row>
    <row r="2672">
      <c r="A2672" s="33" t="s">
        <v>6160</v>
      </c>
      <c r="B2672" s="126" t="s">
        <v>2680</v>
      </c>
      <c r="C2672" s="126" t="s">
        <v>2545</v>
      </c>
      <c r="D2672" s="38" t="s">
        <v>44</v>
      </c>
      <c r="E2672" s="38" t="s">
        <v>2104</v>
      </c>
    </row>
    <row r="2673">
      <c r="A2673" s="33" t="s">
        <v>5982</v>
      </c>
      <c r="B2673" s="126" t="s">
        <v>2543</v>
      </c>
      <c r="C2673" s="126" t="s">
        <v>2463</v>
      </c>
      <c r="D2673" s="38" t="s">
        <v>5909</v>
      </c>
      <c r="E2673" s="38" t="s">
        <v>2104</v>
      </c>
    </row>
    <row r="2674">
      <c r="A2674" s="33" t="s">
        <v>6188</v>
      </c>
      <c r="B2674" s="126" t="s">
        <v>2543</v>
      </c>
      <c r="C2674" s="126" t="s">
        <v>2463</v>
      </c>
      <c r="D2674" s="38" t="s">
        <v>5909</v>
      </c>
      <c r="E2674" s="38" t="s">
        <v>2104</v>
      </c>
    </row>
    <row r="2675">
      <c r="A2675" s="33" t="s">
        <v>6189</v>
      </c>
      <c r="B2675" s="126" t="s">
        <v>2646</v>
      </c>
      <c r="C2675" s="126" t="s">
        <v>2638</v>
      </c>
      <c r="D2675" s="38" t="s">
        <v>5911</v>
      </c>
      <c r="E2675" s="38" t="s">
        <v>2104</v>
      </c>
    </row>
    <row r="2676">
      <c r="A2676" s="33" t="s">
        <v>6206</v>
      </c>
      <c r="B2676" s="126" t="s">
        <v>2646</v>
      </c>
      <c r="C2676" s="126" t="s">
        <v>2463</v>
      </c>
      <c r="D2676" s="38" t="s">
        <v>5911</v>
      </c>
      <c r="E2676" s="38" t="s">
        <v>2104</v>
      </c>
    </row>
    <row r="2677">
      <c r="A2677" s="33" t="s">
        <v>6207</v>
      </c>
      <c r="B2677" s="126" t="s">
        <v>2646</v>
      </c>
      <c r="C2677" s="126" t="s">
        <v>2520</v>
      </c>
      <c r="D2677" s="38" t="s">
        <v>5911</v>
      </c>
      <c r="E2677" s="38" t="s">
        <v>2104</v>
      </c>
    </row>
    <row r="2678">
      <c r="A2678" s="33" t="s">
        <v>6191</v>
      </c>
      <c r="B2678" s="126" t="s">
        <v>2646</v>
      </c>
      <c r="C2678" s="126" t="s">
        <v>2545</v>
      </c>
      <c r="D2678" s="38" t="s">
        <v>5923</v>
      </c>
      <c r="E2678" s="38" t="s">
        <v>2104</v>
      </c>
    </row>
    <row r="2679">
      <c r="A2679" s="33" t="s">
        <v>6208</v>
      </c>
      <c r="B2679" s="126" t="s">
        <v>2646</v>
      </c>
      <c r="C2679" s="126" t="s">
        <v>2545</v>
      </c>
      <c r="D2679" s="38" t="s">
        <v>5923</v>
      </c>
      <c r="E2679" s="38" t="s">
        <v>2104</v>
      </c>
    </row>
    <row r="2680">
      <c r="A2680" s="33" t="s">
        <v>6190</v>
      </c>
      <c r="B2680" s="126" t="s">
        <v>2646</v>
      </c>
      <c r="C2680" s="126" t="s">
        <v>2463</v>
      </c>
      <c r="D2680" s="38" t="s">
        <v>5923</v>
      </c>
      <c r="E2680" s="38" t="s">
        <v>2104</v>
      </c>
    </row>
    <row r="2681">
      <c r="A2681" s="33" t="s">
        <v>6207</v>
      </c>
      <c r="B2681" s="126" t="s">
        <v>2680</v>
      </c>
      <c r="C2681" s="126" t="s">
        <v>2666</v>
      </c>
      <c r="D2681" s="38" t="s">
        <v>5923</v>
      </c>
      <c r="E2681" s="38" t="s">
        <v>2104</v>
      </c>
    </row>
    <row r="2682">
      <c r="A2682" s="33" t="s">
        <v>6190</v>
      </c>
      <c r="B2682" s="126" t="s">
        <v>2463</v>
      </c>
      <c r="C2682" s="126" t="s">
        <v>2666</v>
      </c>
      <c r="D2682" s="38" t="s">
        <v>5923</v>
      </c>
      <c r="E2682" s="38" t="s">
        <v>2104</v>
      </c>
    </row>
    <row r="2683">
      <c r="A2683" s="33" t="s">
        <v>6198</v>
      </c>
      <c r="B2683" s="126" t="s">
        <v>2646</v>
      </c>
      <c r="C2683" s="126" t="s">
        <v>2463</v>
      </c>
      <c r="D2683" s="38" t="s">
        <v>165</v>
      </c>
      <c r="E2683" s="38" t="s">
        <v>2107</v>
      </c>
    </row>
    <row r="2684">
      <c r="A2684" s="33" t="s">
        <v>6199</v>
      </c>
      <c r="B2684" s="126" t="s">
        <v>2646</v>
      </c>
      <c r="C2684" s="126" t="s">
        <v>2463</v>
      </c>
      <c r="D2684" s="38" t="s">
        <v>165</v>
      </c>
      <c r="E2684" s="38" t="s">
        <v>2107</v>
      </c>
    </row>
    <row r="2685">
      <c r="A2685" s="33" t="s">
        <v>6200</v>
      </c>
      <c r="B2685" s="126" t="s">
        <v>2646</v>
      </c>
      <c r="C2685" s="126" t="s">
        <v>2463</v>
      </c>
      <c r="D2685" s="38" t="s">
        <v>165</v>
      </c>
      <c r="E2685" s="38" t="s">
        <v>2107</v>
      </c>
    </row>
    <row r="2686">
      <c r="A2686" s="33" t="s">
        <v>6201</v>
      </c>
      <c r="B2686" s="126" t="s">
        <v>2646</v>
      </c>
      <c r="C2686" s="126" t="s">
        <v>2577</v>
      </c>
      <c r="D2686" s="38" t="s">
        <v>165</v>
      </c>
      <c r="E2686" s="38" t="s">
        <v>2107</v>
      </c>
    </row>
    <row r="2687">
      <c r="A2687" s="33" t="s">
        <v>6202</v>
      </c>
      <c r="B2687" s="126" t="s">
        <v>2646</v>
      </c>
      <c r="C2687" s="126" t="s">
        <v>2577</v>
      </c>
      <c r="D2687" s="38" t="s">
        <v>165</v>
      </c>
      <c r="E2687" s="38" t="s">
        <v>2107</v>
      </c>
    </row>
    <row r="2688">
      <c r="A2688" s="33" t="s">
        <v>6203</v>
      </c>
      <c r="B2688" s="126" t="s">
        <v>2690</v>
      </c>
      <c r="C2688" s="126" t="s">
        <v>2638</v>
      </c>
      <c r="D2688" s="38" t="s">
        <v>165</v>
      </c>
      <c r="E2688" s="38" t="s">
        <v>2107</v>
      </c>
    </row>
    <row r="2689">
      <c r="A2689" s="33" t="s">
        <v>6035</v>
      </c>
      <c r="B2689" s="126" t="s">
        <v>2646</v>
      </c>
      <c r="C2689" s="126" t="s">
        <v>2455</v>
      </c>
      <c r="D2689" s="38" t="s">
        <v>165</v>
      </c>
      <c r="E2689" s="38" t="s">
        <v>2107</v>
      </c>
    </row>
    <row r="2690">
      <c r="A2690" s="33" t="s">
        <v>6110</v>
      </c>
      <c r="B2690" s="126" t="s">
        <v>2680</v>
      </c>
      <c r="C2690" s="126" t="s">
        <v>2471</v>
      </c>
      <c r="D2690" s="38" t="s">
        <v>165</v>
      </c>
      <c r="E2690" s="38" t="s">
        <v>2107</v>
      </c>
    </row>
    <row r="2691">
      <c r="A2691" s="33" t="s">
        <v>6204</v>
      </c>
      <c r="B2691" s="126" t="s">
        <v>2680</v>
      </c>
      <c r="C2691" s="126" t="s">
        <v>2520</v>
      </c>
      <c r="D2691" s="38" t="s">
        <v>165</v>
      </c>
      <c r="E2691" s="38" t="s">
        <v>2107</v>
      </c>
    </row>
    <row r="2692">
      <c r="A2692" s="33" t="s">
        <v>6205</v>
      </c>
      <c r="B2692" s="126" t="s">
        <v>2646</v>
      </c>
      <c r="C2692" s="126" t="s">
        <v>2680</v>
      </c>
      <c r="D2692" s="38" t="s">
        <v>165</v>
      </c>
      <c r="E2692" s="38" t="s">
        <v>2107</v>
      </c>
    </row>
    <row r="2693">
      <c r="A2693" s="33" t="s">
        <v>6203</v>
      </c>
      <c r="B2693" s="126" t="s">
        <v>2545</v>
      </c>
      <c r="C2693" s="33"/>
      <c r="D2693" s="38" t="s">
        <v>165</v>
      </c>
      <c r="E2693" s="38" t="s">
        <v>2107</v>
      </c>
    </row>
    <row r="2694">
      <c r="A2694" s="33" t="s">
        <v>6202</v>
      </c>
      <c r="B2694" s="126" t="s">
        <v>2463</v>
      </c>
      <c r="C2694" s="126" t="s">
        <v>2545</v>
      </c>
      <c r="D2694" s="38" t="s">
        <v>165</v>
      </c>
      <c r="E2694" s="38" t="s">
        <v>2107</v>
      </c>
    </row>
    <row r="2695">
      <c r="A2695" s="33" t="s">
        <v>6158</v>
      </c>
      <c r="B2695" s="126" t="s">
        <v>2551</v>
      </c>
      <c r="C2695" s="126" t="s">
        <v>2680</v>
      </c>
      <c r="D2695" s="38" t="s">
        <v>44</v>
      </c>
      <c r="E2695" s="38" t="s">
        <v>2107</v>
      </c>
    </row>
    <row r="2696">
      <c r="A2696" s="33" t="s">
        <v>6166</v>
      </c>
      <c r="B2696" s="126" t="s">
        <v>2646</v>
      </c>
      <c r="C2696" s="126" t="s">
        <v>2463</v>
      </c>
      <c r="D2696" s="38" t="s">
        <v>44</v>
      </c>
      <c r="E2696" s="38" t="s">
        <v>2107</v>
      </c>
    </row>
    <row r="2697">
      <c r="A2697" s="33" t="s">
        <v>6078</v>
      </c>
      <c r="B2697" s="126" t="s">
        <v>2646</v>
      </c>
      <c r="C2697" s="126" t="s">
        <v>2463</v>
      </c>
      <c r="D2697" s="38" t="s">
        <v>44</v>
      </c>
      <c r="E2697" s="38" t="s">
        <v>2107</v>
      </c>
    </row>
    <row r="2698">
      <c r="A2698" s="33" t="s">
        <v>6188</v>
      </c>
      <c r="B2698" s="126" t="s">
        <v>2680</v>
      </c>
      <c r="C2698" s="126" t="s">
        <v>2520</v>
      </c>
      <c r="D2698" s="38" t="s">
        <v>44</v>
      </c>
      <c r="E2698" s="38" t="s">
        <v>2107</v>
      </c>
    </row>
    <row r="2699">
      <c r="A2699" s="33" t="s">
        <v>6160</v>
      </c>
      <c r="B2699" s="126" t="s">
        <v>2680</v>
      </c>
      <c r="C2699" s="126" t="s">
        <v>2545</v>
      </c>
      <c r="D2699" s="38" t="s">
        <v>44</v>
      </c>
      <c r="E2699" s="38" t="s">
        <v>2107</v>
      </c>
    </row>
    <row r="2700">
      <c r="A2700" s="33" t="s">
        <v>5982</v>
      </c>
      <c r="B2700" s="126" t="s">
        <v>2543</v>
      </c>
      <c r="C2700" s="126" t="s">
        <v>2463</v>
      </c>
      <c r="D2700" s="38" t="s">
        <v>5909</v>
      </c>
      <c r="E2700" s="38" t="s">
        <v>2107</v>
      </c>
    </row>
    <row r="2701">
      <c r="A2701" s="33" t="s">
        <v>6188</v>
      </c>
      <c r="B2701" s="126" t="s">
        <v>2543</v>
      </c>
      <c r="C2701" s="126" t="s">
        <v>2463</v>
      </c>
      <c r="D2701" s="38" t="s">
        <v>5909</v>
      </c>
      <c r="E2701" s="38" t="s">
        <v>2107</v>
      </c>
    </row>
    <row r="2702">
      <c r="A2702" s="33" t="s">
        <v>6189</v>
      </c>
      <c r="B2702" s="126" t="s">
        <v>2646</v>
      </c>
      <c r="C2702" s="126" t="s">
        <v>2638</v>
      </c>
      <c r="D2702" s="38" t="s">
        <v>5911</v>
      </c>
      <c r="E2702" s="38" t="s">
        <v>2107</v>
      </c>
    </row>
    <row r="2703">
      <c r="A2703" s="33" t="s">
        <v>6206</v>
      </c>
      <c r="B2703" s="126" t="s">
        <v>2646</v>
      </c>
      <c r="C2703" s="126" t="s">
        <v>2463</v>
      </c>
      <c r="D2703" s="38" t="s">
        <v>5911</v>
      </c>
      <c r="E2703" s="38" t="s">
        <v>2107</v>
      </c>
    </row>
    <row r="2704">
      <c r="A2704" s="33" t="s">
        <v>6207</v>
      </c>
      <c r="B2704" s="126" t="s">
        <v>2646</v>
      </c>
      <c r="C2704" s="126" t="s">
        <v>2520</v>
      </c>
      <c r="D2704" s="38" t="s">
        <v>5911</v>
      </c>
      <c r="E2704" s="38" t="s">
        <v>2107</v>
      </c>
    </row>
    <row r="2705">
      <c r="A2705" s="33" t="s">
        <v>6191</v>
      </c>
      <c r="B2705" s="126" t="s">
        <v>2646</v>
      </c>
      <c r="C2705" s="126" t="s">
        <v>2545</v>
      </c>
      <c r="D2705" s="38" t="s">
        <v>5923</v>
      </c>
      <c r="E2705" s="38" t="s">
        <v>2107</v>
      </c>
    </row>
    <row r="2706">
      <c r="A2706" s="33" t="s">
        <v>6208</v>
      </c>
      <c r="B2706" s="126" t="s">
        <v>2646</v>
      </c>
      <c r="C2706" s="126" t="s">
        <v>2545</v>
      </c>
      <c r="D2706" s="38" t="s">
        <v>5923</v>
      </c>
      <c r="E2706" s="38" t="s">
        <v>2107</v>
      </c>
    </row>
    <row r="2707">
      <c r="A2707" s="33" t="s">
        <v>6190</v>
      </c>
      <c r="B2707" s="126" t="s">
        <v>2646</v>
      </c>
      <c r="C2707" s="126" t="s">
        <v>2463</v>
      </c>
      <c r="D2707" s="38" t="s">
        <v>5923</v>
      </c>
      <c r="E2707" s="38" t="s">
        <v>2107</v>
      </c>
    </row>
    <row r="2708">
      <c r="A2708" s="33" t="s">
        <v>6213</v>
      </c>
      <c r="B2708" s="126" t="s">
        <v>2483</v>
      </c>
      <c r="C2708" s="126" t="s">
        <v>2633</v>
      </c>
      <c r="D2708" s="38" t="s">
        <v>5923</v>
      </c>
      <c r="E2708" s="38" t="s">
        <v>2107</v>
      </c>
    </row>
    <row r="2709">
      <c r="A2709" s="33" t="s">
        <v>6213</v>
      </c>
      <c r="B2709" s="126" t="s">
        <v>2633</v>
      </c>
      <c r="C2709" s="126" t="s">
        <v>2535</v>
      </c>
      <c r="D2709" s="38" t="s">
        <v>5923</v>
      </c>
      <c r="E2709" s="38" t="s">
        <v>2107</v>
      </c>
    </row>
    <row r="2710">
      <c r="A2710" s="33" t="s">
        <v>6214</v>
      </c>
      <c r="B2710" s="126" t="s">
        <v>2646</v>
      </c>
      <c r="C2710" s="126" t="s">
        <v>2680</v>
      </c>
      <c r="D2710" s="38" t="s">
        <v>165</v>
      </c>
      <c r="E2710" s="38" t="s">
        <v>2110</v>
      </c>
    </row>
    <row r="2711">
      <c r="A2711" s="33" t="s">
        <v>6113</v>
      </c>
      <c r="B2711" s="126" t="s">
        <v>2646</v>
      </c>
      <c r="C2711" s="126" t="s">
        <v>2680</v>
      </c>
      <c r="D2711" s="38" t="s">
        <v>165</v>
      </c>
      <c r="E2711" s="38" t="s">
        <v>2110</v>
      </c>
    </row>
    <row r="2712">
      <c r="A2712" s="33" t="s">
        <v>6198</v>
      </c>
      <c r="B2712" s="126" t="s">
        <v>2646</v>
      </c>
      <c r="C2712" s="126" t="s">
        <v>2680</v>
      </c>
      <c r="D2712" s="38" t="s">
        <v>165</v>
      </c>
      <c r="E2712" s="38" t="s">
        <v>2110</v>
      </c>
    </row>
    <row r="2713">
      <c r="A2713" s="33" t="s">
        <v>6215</v>
      </c>
      <c r="B2713" s="126" t="s">
        <v>2646</v>
      </c>
      <c r="C2713" s="126" t="s">
        <v>2577</v>
      </c>
      <c r="D2713" s="38" t="s">
        <v>165</v>
      </c>
      <c r="E2713" s="38" t="s">
        <v>2110</v>
      </c>
    </row>
    <row r="2714">
      <c r="A2714" s="33" t="s">
        <v>6202</v>
      </c>
      <c r="B2714" s="126" t="s">
        <v>2646</v>
      </c>
      <c r="C2714" s="126" t="s">
        <v>2577</v>
      </c>
      <c r="D2714" s="38" t="s">
        <v>165</v>
      </c>
      <c r="E2714" s="38" t="s">
        <v>2110</v>
      </c>
    </row>
    <row r="2715">
      <c r="A2715" s="33" t="s">
        <v>6216</v>
      </c>
      <c r="B2715" s="126" t="s">
        <v>2646</v>
      </c>
      <c r="C2715" s="126" t="s">
        <v>2463</v>
      </c>
      <c r="D2715" s="38" t="s">
        <v>165</v>
      </c>
      <c r="E2715" s="38" t="s">
        <v>2110</v>
      </c>
    </row>
    <row r="2716">
      <c r="A2716" s="33" t="s">
        <v>6035</v>
      </c>
      <c r="B2716" s="126" t="s">
        <v>2646</v>
      </c>
      <c r="C2716" s="126" t="s">
        <v>2455</v>
      </c>
      <c r="D2716" s="38" t="s">
        <v>165</v>
      </c>
      <c r="E2716" s="38" t="s">
        <v>2110</v>
      </c>
    </row>
    <row r="2717">
      <c r="A2717" s="33" t="s">
        <v>6110</v>
      </c>
      <c r="B2717" s="126" t="s">
        <v>2680</v>
      </c>
      <c r="C2717" s="126" t="s">
        <v>2471</v>
      </c>
      <c r="D2717" s="38" t="s">
        <v>165</v>
      </c>
      <c r="E2717" s="38" t="s">
        <v>2110</v>
      </c>
    </row>
    <row r="2718">
      <c r="A2718" s="33" t="s">
        <v>6198</v>
      </c>
      <c r="B2718" s="126" t="s">
        <v>2646</v>
      </c>
      <c r="C2718" s="126" t="s">
        <v>2577</v>
      </c>
      <c r="D2718" s="38" t="s">
        <v>165</v>
      </c>
      <c r="E2718" s="38" t="s">
        <v>2110</v>
      </c>
    </row>
    <row r="2719">
      <c r="A2719" s="33" t="s">
        <v>6214</v>
      </c>
      <c r="B2719" s="126" t="s">
        <v>2646</v>
      </c>
      <c r="C2719" s="126" t="s">
        <v>2680</v>
      </c>
      <c r="D2719" s="38" t="s">
        <v>165</v>
      </c>
      <c r="E2719" s="38" t="s">
        <v>2110</v>
      </c>
    </row>
    <row r="2720">
      <c r="A2720" s="33" t="s">
        <v>6203</v>
      </c>
      <c r="B2720" s="126" t="s">
        <v>2545</v>
      </c>
      <c r="C2720" s="33"/>
      <c r="D2720" s="38" t="s">
        <v>165</v>
      </c>
      <c r="E2720" s="38" t="s">
        <v>2110</v>
      </c>
    </row>
    <row r="2721">
      <c r="A2721" s="33" t="s">
        <v>6216</v>
      </c>
      <c r="B2721" s="126" t="s">
        <v>2463</v>
      </c>
      <c r="C2721" s="126" t="s">
        <v>2545</v>
      </c>
      <c r="D2721" s="38" t="s">
        <v>165</v>
      </c>
      <c r="E2721" s="38" t="s">
        <v>2110</v>
      </c>
    </row>
    <row r="2722">
      <c r="A2722" s="33" t="s">
        <v>6158</v>
      </c>
      <c r="B2722" s="126" t="s">
        <v>2551</v>
      </c>
      <c r="C2722" s="126" t="s">
        <v>2680</v>
      </c>
      <c r="D2722" s="38" t="s">
        <v>44</v>
      </c>
      <c r="E2722" s="38" t="s">
        <v>2110</v>
      </c>
    </row>
    <row r="2723">
      <c r="A2723" s="33" t="s">
        <v>6078</v>
      </c>
      <c r="B2723" s="126" t="s">
        <v>2646</v>
      </c>
      <c r="C2723" s="126" t="s">
        <v>2463</v>
      </c>
      <c r="D2723" s="38" t="s">
        <v>44</v>
      </c>
      <c r="E2723" s="38" t="s">
        <v>2110</v>
      </c>
    </row>
    <row r="2724">
      <c r="A2724" s="33" t="s">
        <v>6025</v>
      </c>
      <c r="B2724" s="126" t="s">
        <v>2646</v>
      </c>
      <c r="C2724" s="126" t="s">
        <v>2463</v>
      </c>
      <c r="D2724" s="38" t="s">
        <v>44</v>
      </c>
      <c r="E2724" s="38" t="s">
        <v>2110</v>
      </c>
    </row>
    <row r="2725">
      <c r="A2725" s="33" t="s">
        <v>6188</v>
      </c>
      <c r="B2725" s="126" t="s">
        <v>2680</v>
      </c>
      <c r="C2725" s="126" t="s">
        <v>2520</v>
      </c>
      <c r="D2725" s="38" t="s">
        <v>44</v>
      </c>
      <c r="E2725" s="38" t="s">
        <v>2110</v>
      </c>
    </row>
    <row r="2726">
      <c r="A2726" s="33" t="s">
        <v>6160</v>
      </c>
      <c r="B2726" s="126" t="s">
        <v>2680</v>
      </c>
      <c r="C2726" s="126" t="s">
        <v>2545</v>
      </c>
      <c r="D2726" s="38" t="s">
        <v>44</v>
      </c>
      <c r="E2726" s="38" t="s">
        <v>2110</v>
      </c>
    </row>
    <row r="2727">
      <c r="A2727" s="33" t="s">
        <v>5982</v>
      </c>
      <c r="B2727" s="126" t="s">
        <v>2543</v>
      </c>
      <c r="C2727" s="126" t="s">
        <v>2463</v>
      </c>
      <c r="D2727" s="38" t="s">
        <v>5909</v>
      </c>
      <c r="E2727" s="38" t="s">
        <v>2110</v>
      </c>
    </row>
    <row r="2728">
      <c r="A2728" s="33" t="s">
        <v>6188</v>
      </c>
      <c r="B2728" s="126" t="s">
        <v>2543</v>
      </c>
      <c r="C2728" s="126" t="s">
        <v>2463</v>
      </c>
      <c r="D2728" s="38" t="s">
        <v>5909</v>
      </c>
      <c r="E2728" s="38" t="s">
        <v>2110</v>
      </c>
    </row>
    <row r="2729">
      <c r="A2729" s="33" t="s">
        <v>6189</v>
      </c>
      <c r="B2729" s="126" t="s">
        <v>2646</v>
      </c>
      <c r="C2729" s="126" t="s">
        <v>2638</v>
      </c>
      <c r="D2729" s="38" t="s">
        <v>5911</v>
      </c>
      <c r="E2729" s="38" t="s">
        <v>2110</v>
      </c>
    </row>
    <row r="2730">
      <c r="A2730" s="33" t="s">
        <v>6107</v>
      </c>
      <c r="B2730" s="126" t="s">
        <v>2646</v>
      </c>
      <c r="C2730" s="126" t="s">
        <v>2680</v>
      </c>
      <c r="D2730" s="38" t="s">
        <v>5911</v>
      </c>
      <c r="E2730" s="38" t="s">
        <v>2110</v>
      </c>
    </row>
    <row r="2731">
      <c r="A2731" s="33" t="s">
        <v>6207</v>
      </c>
      <c r="B2731" s="126" t="s">
        <v>2646</v>
      </c>
      <c r="C2731" s="126" t="s">
        <v>2520</v>
      </c>
      <c r="D2731" s="38" t="s">
        <v>5911</v>
      </c>
      <c r="E2731" s="38" t="s">
        <v>2110</v>
      </c>
    </row>
    <row r="2732">
      <c r="A2732" s="33" t="s">
        <v>6191</v>
      </c>
      <c r="B2732" s="126" t="s">
        <v>2646</v>
      </c>
      <c r="C2732" s="126" t="s">
        <v>2545</v>
      </c>
      <c r="D2732" s="38" t="s">
        <v>5923</v>
      </c>
      <c r="E2732" s="38" t="s">
        <v>2110</v>
      </c>
    </row>
    <row r="2733">
      <c r="A2733" s="33" t="s">
        <v>6107</v>
      </c>
      <c r="B2733" s="126" t="s">
        <v>2646</v>
      </c>
      <c r="C2733" s="126" t="s">
        <v>2545</v>
      </c>
      <c r="D2733" s="38" t="s">
        <v>5923</v>
      </c>
      <c r="E2733" s="38" t="s">
        <v>2110</v>
      </c>
    </row>
    <row r="2734">
      <c r="A2734" s="33" t="s">
        <v>6190</v>
      </c>
      <c r="B2734" s="126" t="s">
        <v>2646</v>
      </c>
      <c r="C2734" s="126" t="s">
        <v>2463</v>
      </c>
      <c r="D2734" s="38" t="s">
        <v>5923</v>
      </c>
      <c r="E2734" s="38" t="s">
        <v>2110</v>
      </c>
    </row>
    <row r="2735">
      <c r="A2735" s="33" t="s">
        <v>6207</v>
      </c>
      <c r="B2735" s="126" t="s">
        <v>2680</v>
      </c>
      <c r="C2735" s="126" t="s">
        <v>2666</v>
      </c>
      <c r="D2735" s="38" t="s">
        <v>5923</v>
      </c>
      <c r="E2735" s="38" t="s">
        <v>2110</v>
      </c>
    </row>
    <row r="2736">
      <c r="A2736" s="33" t="s">
        <v>6080</v>
      </c>
      <c r="B2736" s="126" t="s">
        <v>2463</v>
      </c>
      <c r="C2736" s="126" t="s">
        <v>2666</v>
      </c>
      <c r="D2736" s="38" t="s">
        <v>5923</v>
      </c>
      <c r="E2736" s="38" t="s">
        <v>2110</v>
      </c>
    </row>
    <row r="2737">
      <c r="A2737" s="33" t="s">
        <v>5980</v>
      </c>
      <c r="B2737" s="126" t="s">
        <v>2646</v>
      </c>
      <c r="C2737" s="126" t="s">
        <v>2680</v>
      </c>
      <c r="D2737" s="38" t="s">
        <v>165</v>
      </c>
      <c r="E2737" s="38" t="s">
        <v>2113</v>
      </c>
    </row>
    <row r="2738">
      <c r="A2738" s="33" t="s">
        <v>6113</v>
      </c>
      <c r="B2738" s="126" t="s">
        <v>2646</v>
      </c>
      <c r="C2738" s="126" t="s">
        <v>2680</v>
      </c>
      <c r="D2738" s="38" t="s">
        <v>165</v>
      </c>
      <c r="E2738" s="38" t="s">
        <v>2113</v>
      </c>
    </row>
    <row r="2739">
      <c r="A2739" s="33" t="s">
        <v>6198</v>
      </c>
      <c r="B2739" s="126" t="s">
        <v>2646</v>
      </c>
      <c r="C2739" s="126" t="s">
        <v>2680</v>
      </c>
      <c r="D2739" s="38" t="s">
        <v>165</v>
      </c>
      <c r="E2739" s="38" t="s">
        <v>2113</v>
      </c>
    </row>
    <row r="2740">
      <c r="A2740" s="33" t="s">
        <v>6215</v>
      </c>
      <c r="B2740" s="126" t="s">
        <v>2646</v>
      </c>
      <c r="C2740" s="126" t="s">
        <v>2577</v>
      </c>
      <c r="D2740" s="38" t="s">
        <v>165</v>
      </c>
      <c r="E2740" s="38" t="s">
        <v>2113</v>
      </c>
    </row>
    <row r="2741">
      <c r="A2741" s="33" t="s">
        <v>6170</v>
      </c>
      <c r="B2741" s="126" t="s">
        <v>2646</v>
      </c>
      <c r="C2741" s="126" t="s">
        <v>2577</v>
      </c>
      <c r="D2741" s="38" t="s">
        <v>165</v>
      </c>
      <c r="E2741" s="38" t="s">
        <v>2113</v>
      </c>
    </row>
    <row r="2742">
      <c r="A2742" s="33" t="s">
        <v>6013</v>
      </c>
      <c r="B2742" s="126" t="s">
        <v>2646</v>
      </c>
      <c r="C2742" s="126" t="s">
        <v>2463</v>
      </c>
      <c r="D2742" s="38" t="s">
        <v>165</v>
      </c>
      <c r="E2742" s="38" t="s">
        <v>2113</v>
      </c>
    </row>
    <row r="2743">
      <c r="A2743" s="33" t="s">
        <v>6035</v>
      </c>
      <c r="B2743" s="126" t="s">
        <v>2646</v>
      </c>
      <c r="C2743" s="126" t="s">
        <v>2455</v>
      </c>
      <c r="D2743" s="38" t="s">
        <v>165</v>
      </c>
      <c r="E2743" s="38" t="s">
        <v>2113</v>
      </c>
    </row>
    <row r="2744">
      <c r="A2744" s="33" t="s">
        <v>6215</v>
      </c>
      <c r="B2744" s="126" t="s">
        <v>2680</v>
      </c>
      <c r="C2744" s="126" t="s">
        <v>2471</v>
      </c>
      <c r="D2744" s="38" t="s">
        <v>165</v>
      </c>
      <c r="E2744" s="38" t="s">
        <v>2113</v>
      </c>
    </row>
    <row r="2745">
      <c r="A2745" s="33" t="s">
        <v>6202</v>
      </c>
      <c r="B2745" s="126" t="s">
        <v>2646</v>
      </c>
      <c r="C2745" s="126" t="s">
        <v>2577</v>
      </c>
      <c r="D2745" s="38" t="s">
        <v>165</v>
      </c>
      <c r="E2745" s="38" t="s">
        <v>2113</v>
      </c>
    </row>
    <row r="2746">
      <c r="A2746" s="33" t="s">
        <v>6183</v>
      </c>
      <c r="B2746" s="126" t="s">
        <v>2646</v>
      </c>
      <c r="C2746" s="126" t="s">
        <v>2680</v>
      </c>
      <c r="D2746" s="38" t="s">
        <v>165</v>
      </c>
      <c r="E2746" s="38" t="s">
        <v>2113</v>
      </c>
    </row>
    <row r="2747">
      <c r="A2747" s="33" t="s">
        <v>6110</v>
      </c>
      <c r="B2747" s="126" t="s">
        <v>2463</v>
      </c>
      <c r="C2747" s="126" t="s">
        <v>2545</v>
      </c>
      <c r="D2747" s="38" t="s">
        <v>165</v>
      </c>
      <c r="E2747" s="38" t="s">
        <v>2113</v>
      </c>
    </row>
    <row r="2748">
      <c r="A2748" s="33" t="s">
        <v>6202</v>
      </c>
      <c r="B2748" s="126" t="s">
        <v>2463</v>
      </c>
      <c r="C2748" s="126" t="s">
        <v>2545</v>
      </c>
      <c r="D2748" s="38" t="s">
        <v>165</v>
      </c>
      <c r="E2748" s="38" t="s">
        <v>2113</v>
      </c>
    </row>
    <row r="2749">
      <c r="A2749" s="33" t="s">
        <v>6025</v>
      </c>
      <c r="B2749" s="126" t="s">
        <v>2551</v>
      </c>
      <c r="C2749" s="126" t="s">
        <v>2680</v>
      </c>
      <c r="D2749" s="38" t="s">
        <v>44</v>
      </c>
      <c r="E2749" s="38" t="s">
        <v>2113</v>
      </c>
    </row>
    <row r="2750">
      <c r="A2750" s="33" t="s">
        <v>6188</v>
      </c>
      <c r="B2750" s="126" t="s">
        <v>2646</v>
      </c>
      <c r="C2750" s="126" t="s">
        <v>2463</v>
      </c>
      <c r="D2750" s="38" t="s">
        <v>44</v>
      </c>
      <c r="E2750" s="38" t="s">
        <v>2113</v>
      </c>
    </row>
    <row r="2751">
      <c r="A2751" s="33" t="s">
        <v>6078</v>
      </c>
      <c r="B2751" s="126" t="s">
        <v>2680</v>
      </c>
      <c r="C2751" s="126" t="s">
        <v>2520</v>
      </c>
      <c r="D2751" s="38" t="s">
        <v>44</v>
      </c>
      <c r="E2751" s="38" t="s">
        <v>2113</v>
      </c>
    </row>
    <row r="2752">
      <c r="A2752" s="33" t="s">
        <v>6191</v>
      </c>
      <c r="B2752" s="126" t="s">
        <v>2680</v>
      </c>
      <c r="C2752" s="126" t="s">
        <v>2520</v>
      </c>
      <c r="D2752" s="38" t="s">
        <v>44</v>
      </c>
      <c r="E2752" s="38" t="s">
        <v>2113</v>
      </c>
    </row>
    <row r="2753">
      <c r="A2753" s="33" t="s">
        <v>6191</v>
      </c>
      <c r="B2753" s="126" t="s">
        <v>2520</v>
      </c>
      <c r="C2753" s="126" t="s">
        <v>2666</v>
      </c>
      <c r="D2753" s="38" t="s">
        <v>44</v>
      </c>
      <c r="E2753" s="38" t="s">
        <v>2113</v>
      </c>
    </row>
    <row r="2754">
      <c r="A2754" s="33" t="s">
        <v>6189</v>
      </c>
      <c r="B2754" s="126" t="s">
        <v>2543</v>
      </c>
      <c r="C2754" s="126" t="s">
        <v>2463</v>
      </c>
      <c r="D2754" s="38" t="s">
        <v>5909</v>
      </c>
      <c r="E2754" s="38" t="s">
        <v>2113</v>
      </c>
    </row>
    <row r="2755">
      <c r="A2755" s="33" t="s">
        <v>6080</v>
      </c>
      <c r="B2755" s="126" t="s">
        <v>2543</v>
      </c>
      <c r="C2755" s="126" t="s">
        <v>2463</v>
      </c>
      <c r="D2755" s="38" t="s">
        <v>5909</v>
      </c>
      <c r="E2755" s="38" t="s">
        <v>2113</v>
      </c>
    </row>
    <row r="2756">
      <c r="A2756" s="33" t="s">
        <v>6189</v>
      </c>
      <c r="B2756" s="126" t="s">
        <v>2680</v>
      </c>
      <c r="C2756" s="126" t="s">
        <v>2638</v>
      </c>
      <c r="D2756" s="38" t="s">
        <v>5911</v>
      </c>
      <c r="E2756" s="38" t="s">
        <v>2113</v>
      </c>
    </row>
    <row r="2757">
      <c r="A2757" s="33" t="s">
        <v>6107</v>
      </c>
      <c r="B2757" s="126" t="s">
        <v>2646</v>
      </c>
      <c r="C2757" s="126" t="s">
        <v>2680</v>
      </c>
      <c r="D2757" s="38" t="s">
        <v>5911</v>
      </c>
      <c r="E2757" s="38" t="s">
        <v>2113</v>
      </c>
    </row>
    <row r="2758">
      <c r="A2758" s="33" t="s">
        <v>6191</v>
      </c>
      <c r="B2758" s="126" t="s">
        <v>2646</v>
      </c>
      <c r="C2758" s="126" t="s">
        <v>2520</v>
      </c>
      <c r="D2758" s="38" t="s">
        <v>5911</v>
      </c>
      <c r="E2758" s="38" t="s">
        <v>2113</v>
      </c>
    </row>
    <row r="2759">
      <c r="A2759" s="33" t="s">
        <v>6191</v>
      </c>
      <c r="B2759" s="126" t="s">
        <v>2646</v>
      </c>
      <c r="C2759" s="126" t="s">
        <v>2545</v>
      </c>
      <c r="D2759" s="38" t="s">
        <v>5923</v>
      </c>
      <c r="E2759" s="38" t="s">
        <v>2113</v>
      </c>
    </row>
    <row r="2760">
      <c r="A2760" s="33" t="s">
        <v>6107</v>
      </c>
      <c r="B2760" s="126" t="s">
        <v>2646</v>
      </c>
      <c r="C2760" s="126" t="s">
        <v>2545</v>
      </c>
      <c r="D2760" s="38" t="s">
        <v>5923</v>
      </c>
      <c r="E2760" s="38" t="s">
        <v>2113</v>
      </c>
    </row>
    <row r="2761">
      <c r="A2761" s="33" t="s">
        <v>6190</v>
      </c>
      <c r="B2761" s="126" t="s">
        <v>2646</v>
      </c>
      <c r="C2761" s="126" t="s">
        <v>2463</v>
      </c>
      <c r="D2761" s="38" t="s">
        <v>5923</v>
      </c>
      <c r="E2761" s="38" t="s">
        <v>2113</v>
      </c>
    </row>
    <row r="2762">
      <c r="A2762" s="33" t="s">
        <v>6207</v>
      </c>
      <c r="B2762" s="126" t="s">
        <v>2680</v>
      </c>
      <c r="C2762" s="126" t="s">
        <v>2520</v>
      </c>
      <c r="D2762" s="38" t="s">
        <v>5923</v>
      </c>
      <c r="E2762" s="38" t="s">
        <v>2113</v>
      </c>
    </row>
    <row r="2763">
      <c r="A2763" s="33" t="s">
        <v>6207</v>
      </c>
      <c r="B2763" s="126" t="s">
        <v>2520</v>
      </c>
      <c r="C2763" s="126" t="s">
        <v>2540</v>
      </c>
      <c r="D2763" s="38" t="s">
        <v>5923</v>
      </c>
      <c r="E2763" s="38" t="s">
        <v>2113</v>
      </c>
    </row>
    <row r="2764">
      <c r="A2764" s="33" t="s">
        <v>5980</v>
      </c>
      <c r="B2764" s="126" t="s">
        <v>2675</v>
      </c>
      <c r="C2764" s="126" t="s">
        <v>2543</v>
      </c>
      <c r="D2764" s="38" t="s">
        <v>165</v>
      </c>
      <c r="E2764" s="38" t="s">
        <v>2116</v>
      </c>
    </row>
    <row r="2765">
      <c r="A2765" s="33" t="s">
        <v>6113</v>
      </c>
      <c r="B2765" s="126" t="s">
        <v>2675</v>
      </c>
      <c r="C2765" s="126" t="s">
        <v>2543</v>
      </c>
      <c r="D2765" s="38" t="s">
        <v>165</v>
      </c>
      <c r="E2765" s="38" t="s">
        <v>2116</v>
      </c>
    </row>
    <row r="2766">
      <c r="A2766" s="33" t="s">
        <v>6198</v>
      </c>
      <c r="B2766" s="126" t="s">
        <v>2675</v>
      </c>
      <c r="C2766" s="126" t="s">
        <v>2543</v>
      </c>
      <c r="D2766" s="38" t="s">
        <v>165</v>
      </c>
      <c r="E2766" s="38" t="s">
        <v>2116</v>
      </c>
    </row>
    <row r="2767">
      <c r="A2767" s="33" t="s">
        <v>6113</v>
      </c>
      <c r="B2767" s="126" t="s">
        <v>2678</v>
      </c>
      <c r="C2767" s="126" t="s">
        <v>2535</v>
      </c>
      <c r="D2767" s="38" t="s">
        <v>165</v>
      </c>
      <c r="E2767" s="38" t="s">
        <v>2116</v>
      </c>
    </row>
    <row r="2768">
      <c r="A2768" s="33" t="s">
        <v>5980</v>
      </c>
      <c r="B2768" s="126" t="s">
        <v>2678</v>
      </c>
      <c r="C2768" s="126" t="s">
        <v>2535</v>
      </c>
      <c r="D2768" s="38" t="s">
        <v>165</v>
      </c>
      <c r="E2768" s="38" t="s">
        <v>2116</v>
      </c>
    </row>
    <row r="2769">
      <c r="A2769" s="33" t="s">
        <v>6013</v>
      </c>
      <c r="B2769" s="126" t="s">
        <v>2675</v>
      </c>
      <c r="C2769" s="126" t="s">
        <v>2543</v>
      </c>
      <c r="D2769" s="38" t="s">
        <v>165</v>
      </c>
      <c r="E2769" s="38" t="s">
        <v>2116</v>
      </c>
    </row>
    <row r="2770">
      <c r="A2770" s="33" t="s">
        <v>6035</v>
      </c>
      <c r="B2770" s="126" t="s">
        <v>2692</v>
      </c>
      <c r="C2770" s="126" t="s">
        <v>2589</v>
      </c>
      <c r="D2770" s="38" t="s">
        <v>165</v>
      </c>
      <c r="E2770" s="38" t="s">
        <v>2116</v>
      </c>
    </row>
    <row r="2771">
      <c r="A2771" s="33" t="s">
        <v>6013</v>
      </c>
      <c r="B2771" s="126" t="s">
        <v>2630</v>
      </c>
      <c r="C2771" s="126" t="s">
        <v>2617</v>
      </c>
      <c r="D2771" s="38" t="s">
        <v>165</v>
      </c>
      <c r="E2771" s="38" t="s">
        <v>2116</v>
      </c>
    </row>
    <row r="2772">
      <c r="A2772" s="33" t="s">
        <v>6198</v>
      </c>
      <c r="B2772" s="126" t="s">
        <v>2678</v>
      </c>
      <c r="C2772" s="126" t="s">
        <v>2589</v>
      </c>
      <c r="D2772" s="38" t="s">
        <v>165</v>
      </c>
      <c r="E2772" s="38" t="s">
        <v>2116</v>
      </c>
    </row>
    <row r="2773">
      <c r="A2773" s="33" t="s">
        <v>6183</v>
      </c>
      <c r="B2773" s="126" t="s">
        <v>2633</v>
      </c>
      <c r="C2773" s="126" t="s">
        <v>2702</v>
      </c>
      <c r="D2773" s="38" t="s">
        <v>165</v>
      </c>
      <c r="E2773" s="38" t="s">
        <v>2116</v>
      </c>
    </row>
    <row r="2774">
      <c r="A2774" s="33" t="s">
        <v>6110</v>
      </c>
      <c r="B2774" s="126" t="s">
        <v>2633</v>
      </c>
      <c r="C2774" s="126" t="s">
        <v>2646</v>
      </c>
      <c r="D2774" s="38" t="s">
        <v>165</v>
      </c>
      <c r="E2774" s="38" t="s">
        <v>2116</v>
      </c>
    </row>
    <row r="2775">
      <c r="A2775" s="33" t="s">
        <v>6202</v>
      </c>
      <c r="B2775" s="126" t="s">
        <v>2633</v>
      </c>
      <c r="C2775" s="126" t="s">
        <v>2646</v>
      </c>
      <c r="D2775" s="38" t="s">
        <v>165</v>
      </c>
      <c r="E2775" s="38" t="s">
        <v>2116</v>
      </c>
    </row>
    <row r="2776">
      <c r="A2776" s="33" t="s">
        <v>6025</v>
      </c>
      <c r="B2776" s="126" t="s">
        <v>2551</v>
      </c>
      <c r="C2776" s="126" t="s">
        <v>2680</v>
      </c>
      <c r="D2776" s="38" t="s">
        <v>44</v>
      </c>
      <c r="E2776" s="38" t="s">
        <v>2116</v>
      </c>
    </row>
    <row r="2777">
      <c r="A2777" s="33" t="s">
        <v>6188</v>
      </c>
      <c r="B2777" s="126" t="s">
        <v>2646</v>
      </c>
      <c r="C2777" s="126" t="s">
        <v>2463</v>
      </c>
      <c r="D2777" s="38" t="s">
        <v>44</v>
      </c>
      <c r="E2777" s="38" t="s">
        <v>2116</v>
      </c>
    </row>
    <row r="2778">
      <c r="A2778" s="33" t="s">
        <v>6078</v>
      </c>
      <c r="B2778" s="126" t="s">
        <v>2680</v>
      </c>
      <c r="C2778" s="126" t="s">
        <v>2520</v>
      </c>
      <c r="D2778" s="38" t="s">
        <v>44</v>
      </c>
      <c r="E2778" s="38" t="s">
        <v>2116</v>
      </c>
    </row>
    <row r="2779">
      <c r="A2779" s="33" t="s">
        <v>6191</v>
      </c>
      <c r="B2779" s="126" t="s">
        <v>2680</v>
      </c>
      <c r="C2779" s="126" t="s">
        <v>2520</v>
      </c>
      <c r="D2779" s="38" t="s">
        <v>44</v>
      </c>
      <c r="E2779" s="38" t="s">
        <v>2116</v>
      </c>
    </row>
    <row r="2780">
      <c r="A2780" s="33" t="s">
        <v>6191</v>
      </c>
      <c r="B2780" s="126" t="s">
        <v>2520</v>
      </c>
      <c r="C2780" s="126" t="s">
        <v>2666</v>
      </c>
      <c r="D2780" s="38" t="s">
        <v>44</v>
      </c>
      <c r="E2780" s="38" t="s">
        <v>2116</v>
      </c>
    </row>
    <row r="2781">
      <c r="A2781" s="33" t="s">
        <v>6189</v>
      </c>
      <c r="B2781" s="126" t="s">
        <v>2543</v>
      </c>
      <c r="C2781" s="126" t="s">
        <v>2463</v>
      </c>
      <c r="D2781" s="38" t="s">
        <v>5909</v>
      </c>
      <c r="E2781" s="38" t="s">
        <v>2116</v>
      </c>
    </row>
    <row r="2782">
      <c r="A2782" s="33" t="s">
        <v>6080</v>
      </c>
      <c r="B2782" s="126" t="s">
        <v>2543</v>
      </c>
      <c r="C2782" s="126" t="s">
        <v>2463</v>
      </c>
      <c r="D2782" s="38" t="s">
        <v>5909</v>
      </c>
      <c r="E2782" s="38" t="s">
        <v>2116</v>
      </c>
    </row>
    <row r="2783">
      <c r="A2783" s="33" t="s">
        <v>6189</v>
      </c>
      <c r="B2783" s="126" t="s">
        <v>2680</v>
      </c>
      <c r="C2783" s="126" t="s">
        <v>2638</v>
      </c>
      <c r="D2783" s="38" t="s">
        <v>5911</v>
      </c>
      <c r="E2783" s="38" t="s">
        <v>2116</v>
      </c>
    </row>
    <row r="2784">
      <c r="A2784" s="33" t="s">
        <v>6107</v>
      </c>
      <c r="B2784" s="126" t="s">
        <v>2646</v>
      </c>
      <c r="C2784" s="126" t="s">
        <v>2680</v>
      </c>
      <c r="D2784" s="38" t="s">
        <v>5911</v>
      </c>
      <c r="E2784" s="38" t="s">
        <v>2116</v>
      </c>
    </row>
    <row r="2785">
      <c r="A2785" s="33" t="s">
        <v>6191</v>
      </c>
      <c r="B2785" s="126" t="s">
        <v>2646</v>
      </c>
      <c r="C2785" s="126" t="s">
        <v>2520</v>
      </c>
      <c r="D2785" s="38" t="s">
        <v>5911</v>
      </c>
      <c r="E2785" s="38" t="s">
        <v>2116</v>
      </c>
    </row>
    <row r="2786">
      <c r="A2786" s="33" t="s">
        <v>6191</v>
      </c>
      <c r="B2786" s="126" t="s">
        <v>2646</v>
      </c>
      <c r="C2786" s="126" t="s">
        <v>2545</v>
      </c>
      <c r="D2786" s="38" t="s">
        <v>5923</v>
      </c>
      <c r="E2786" s="38" t="s">
        <v>2116</v>
      </c>
    </row>
    <row r="2787">
      <c r="A2787" s="33" t="s">
        <v>6107</v>
      </c>
      <c r="B2787" s="126" t="s">
        <v>2646</v>
      </c>
      <c r="C2787" s="126" t="s">
        <v>2545</v>
      </c>
      <c r="D2787" s="38" t="s">
        <v>5923</v>
      </c>
      <c r="E2787" s="38" t="s">
        <v>2116</v>
      </c>
    </row>
    <row r="2788">
      <c r="A2788" s="33" t="s">
        <v>6190</v>
      </c>
      <c r="B2788" s="126" t="s">
        <v>2646</v>
      </c>
      <c r="C2788" s="126" t="s">
        <v>2463</v>
      </c>
      <c r="D2788" s="38" t="s">
        <v>5923</v>
      </c>
      <c r="E2788" s="38" t="s">
        <v>2116</v>
      </c>
    </row>
    <row r="2789">
      <c r="A2789" s="33" t="s">
        <v>6207</v>
      </c>
      <c r="B2789" s="126" t="s">
        <v>2680</v>
      </c>
      <c r="C2789" s="126" t="s">
        <v>2520</v>
      </c>
      <c r="D2789" s="38" t="s">
        <v>5923</v>
      </c>
      <c r="E2789" s="38" t="s">
        <v>2116</v>
      </c>
    </row>
    <row r="2790">
      <c r="A2790" s="33" t="s">
        <v>6207</v>
      </c>
      <c r="B2790" s="126" t="s">
        <v>2520</v>
      </c>
      <c r="C2790" s="126" t="s">
        <v>2540</v>
      </c>
      <c r="D2790" s="38" t="s">
        <v>5923</v>
      </c>
      <c r="E2790" s="38" t="s">
        <v>2116</v>
      </c>
    </row>
    <row r="2791">
      <c r="A2791" s="33" t="s">
        <v>5980</v>
      </c>
      <c r="B2791" s="126" t="s">
        <v>2646</v>
      </c>
      <c r="C2791" s="126" t="s">
        <v>2680</v>
      </c>
      <c r="D2791" s="38" t="s">
        <v>165</v>
      </c>
      <c r="E2791" s="38" t="s">
        <v>2119</v>
      </c>
    </row>
    <row r="2792">
      <c r="A2792" s="33" t="s">
        <v>6113</v>
      </c>
      <c r="B2792" s="126" t="s">
        <v>2646</v>
      </c>
      <c r="C2792" s="126" t="s">
        <v>2680</v>
      </c>
      <c r="D2792" s="38" t="s">
        <v>165</v>
      </c>
      <c r="E2792" s="38" t="s">
        <v>2119</v>
      </c>
    </row>
    <row r="2793">
      <c r="A2793" s="33" t="s">
        <v>6198</v>
      </c>
      <c r="B2793" s="126" t="s">
        <v>2646</v>
      </c>
      <c r="C2793" s="126" t="s">
        <v>2680</v>
      </c>
      <c r="D2793" s="38" t="s">
        <v>165</v>
      </c>
      <c r="E2793" s="38" t="s">
        <v>2119</v>
      </c>
    </row>
    <row r="2794">
      <c r="A2794" s="33" t="s">
        <v>6215</v>
      </c>
      <c r="B2794" s="126" t="s">
        <v>2646</v>
      </c>
      <c r="C2794" s="126" t="s">
        <v>2577</v>
      </c>
      <c r="D2794" s="38" t="s">
        <v>165</v>
      </c>
      <c r="E2794" s="38" t="s">
        <v>2119</v>
      </c>
    </row>
    <row r="2795">
      <c r="A2795" s="33" t="s">
        <v>6170</v>
      </c>
      <c r="B2795" s="126" t="s">
        <v>2646</v>
      </c>
      <c r="C2795" s="126" t="s">
        <v>2577</v>
      </c>
      <c r="D2795" s="38" t="s">
        <v>165</v>
      </c>
      <c r="E2795" s="38" t="s">
        <v>2119</v>
      </c>
    </row>
    <row r="2796">
      <c r="A2796" s="33" t="s">
        <v>6013</v>
      </c>
      <c r="B2796" s="126" t="s">
        <v>2646</v>
      </c>
      <c r="C2796" s="126" t="s">
        <v>2463</v>
      </c>
      <c r="D2796" s="38" t="s">
        <v>165</v>
      </c>
      <c r="E2796" s="38" t="s">
        <v>2119</v>
      </c>
    </row>
    <row r="2797">
      <c r="A2797" s="33" t="s">
        <v>6035</v>
      </c>
      <c r="B2797" s="126" t="s">
        <v>2646</v>
      </c>
      <c r="C2797" s="126" t="s">
        <v>2455</v>
      </c>
      <c r="D2797" s="38" t="s">
        <v>165</v>
      </c>
      <c r="E2797" s="38" t="s">
        <v>2119</v>
      </c>
    </row>
    <row r="2798">
      <c r="A2798" s="33" t="s">
        <v>6215</v>
      </c>
      <c r="B2798" s="126" t="s">
        <v>2680</v>
      </c>
      <c r="C2798" s="126" t="s">
        <v>2471</v>
      </c>
      <c r="D2798" s="38" t="s">
        <v>165</v>
      </c>
      <c r="E2798" s="38" t="s">
        <v>2119</v>
      </c>
    </row>
    <row r="2799">
      <c r="A2799" s="33" t="s">
        <v>6202</v>
      </c>
      <c r="B2799" s="126" t="s">
        <v>2646</v>
      </c>
      <c r="C2799" s="126" t="s">
        <v>2577</v>
      </c>
      <c r="D2799" s="38" t="s">
        <v>165</v>
      </c>
      <c r="E2799" s="38" t="s">
        <v>2119</v>
      </c>
    </row>
    <row r="2800">
      <c r="A2800" s="33" t="s">
        <v>6183</v>
      </c>
      <c r="B2800" s="126" t="s">
        <v>2646</v>
      </c>
      <c r="C2800" s="126" t="s">
        <v>2680</v>
      </c>
      <c r="D2800" s="38" t="s">
        <v>165</v>
      </c>
      <c r="E2800" s="38" t="s">
        <v>2119</v>
      </c>
    </row>
    <row r="2801">
      <c r="A2801" s="33" t="s">
        <v>6110</v>
      </c>
      <c r="B2801" s="126" t="s">
        <v>2463</v>
      </c>
      <c r="C2801" s="126" t="s">
        <v>2545</v>
      </c>
      <c r="D2801" s="38" t="s">
        <v>165</v>
      </c>
      <c r="E2801" s="38" t="s">
        <v>2119</v>
      </c>
    </row>
    <row r="2802">
      <c r="A2802" s="33" t="s">
        <v>6202</v>
      </c>
      <c r="B2802" s="126" t="s">
        <v>2463</v>
      </c>
      <c r="C2802" s="126" t="s">
        <v>2545</v>
      </c>
      <c r="D2802" s="38" t="s">
        <v>165</v>
      </c>
      <c r="E2802" s="38" t="s">
        <v>2119</v>
      </c>
    </row>
    <row r="2803">
      <c r="A2803" s="33" t="s">
        <v>6025</v>
      </c>
      <c r="B2803" s="126" t="s">
        <v>2551</v>
      </c>
      <c r="C2803" s="126" t="s">
        <v>2680</v>
      </c>
      <c r="D2803" s="38" t="s">
        <v>44</v>
      </c>
      <c r="E2803" s="38" t="s">
        <v>2119</v>
      </c>
    </row>
    <row r="2804">
      <c r="A2804" s="33" t="s">
        <v>6188</v>
      </c>
      <c r="B2804" s="126" t="s">
        <v>2646</v>
      </c>
      <c r="C2804" s="126" t="s">
        <v>2463</v>
      </c>
      <c r="D2804" s="38" t="s">
        <v>44</v>
      </c>
      <c r="E2804" s="38" t="s">
        <v>2119</v>
      </c>
    </row>
    <row r="2805">
      <c r="A2805" s="33" t="s">
        <v>6078</v>
      </c>
      <c r="B2805" s="126" t="s">
        <v>2680</v>
      </c>
      <c r="C2805" s="126" t="s">
        <v>2520</v>
      </c>
      <c r="D2805" s="38" t="s">
        <v>44</v>
      </c>
      <c r="E2805" s="38" t="s">
        <v>2119</v>
      </c>
    </row>
    <row r="2806">
      <c r="A2806" s="33" t="s">
        <v>6191</v>
      </c>
      <c r="B2806" s="126" t="s">
        <v>2680</v>
      </c>
      <c r="C2806" s="126" t="s">
        <v>2520</v>
      </c>
      <c r="D2806" s="38" t="s">
        <v>44</v>
      </c>
      <c r="E2806" s="38" t="s">
        <v>2119</v>
      </c>
    </row>
    <row r="2807">
      <c r="A2807" s="33" t="s">
        <v>6191</v>
      </c>
      <c r="B2807" s="126" t="s">
        <v>2520</v>
      </c>
      <c r="C2807" s="126" t="s">
        <v>2666</v>
      </c>
      <c r="D2807" s="38" t="s">
        <v>44</v>
      </c>
      <c r="E2807" s="38" t="s">
        <v>2119</v>
      </c>
    </row>
    <row r="2808">
      <c r="A2808" s="33" t="s">
        <v>6189</v>
      </c>
      <c r="B2808" s="126" t="s">
        <v>2543</v>
      </c>
      <c r="C2808" s="126" t="s">
        <v>2463</v>
      </c>
      <c r="D2808" s="38" t="s">
        <v>5909</v>
      </c>
      <c r="E2808" s="38" t="s">
        <v>2119</v>
      </c>
    </row>
    <row r="2809">
      <c r="A2809" s="33" t="s">
        <v>6080</v>
      </c>
      <c r="B2809" s="126" t="s">
        <v>2543</v>
      </c>
      <c r="C2809" s="126" t="s">
        <v>2463</v>
      </c>
      <c r="D2809" s="38" t="s">
        <v>5909</v>
      </c>
      <c r="E2809" s="38" t="s">
        <v>2119</v>
      </c>
    </row>
    <row r="2810">
      <c r="A2810" s="33" t="s">
        <v>6189</v>
      </c>
      <c r="B2810" s="126" t="s">
        <v>2680</v>
      </c>
      <c r="C2810" s="126" t="s">
        <v>2638</v>
      </c>
      <c r="D2810" s="38" t="s">
        <v>5911</v>
      </c>
      <c r="E2810" s="38" t="s">
        <v>2119</v>
      </c>
    </row>
    <row r="2811">
      <c r="A2811" s="33" t="s">
        <v>6107</v>
      </c>
      <c r="B2811" s="126" t="s">
        <v>2646</v>
      </c>
      <c r="C2811" s="126" t="s">
        <v>2680</v>
      </c>
      <c r="D2811" s="38" t="s">
        <v>5911</v>
      </c>
      <c r="E2811" s="38" t="s">
        <v>2119</v>
      </c>
    </row>
    <row r="2812">
      <c r="A2812" s="33" t="s">
        <v>6191</v>
      </c>
      <c r="B2812" s="126" t="s">
        <v>2646</v>
      </c>
      <c r="C2812" s="126" t="s">
        <v>2520</v>
      </c>
      <c r="D2812" s="38" t="s">
        <v>5911</v>
      </c>
      <c r="E2812" s="38" t="s">
        <v>2119</v>
      </c>
    </row>
    <row r="2813">
      <c r="A2813" s="33" t="s">
        <v>6191</v>
      </c>
      <c r="B2813" s="126" t="s">
        <v>2646</v>
      </c>
      <c r="C2813" s="126" t="s">
        <v>2545</v>
      </c>
      <c r="D2813" s="38" t="s">
        <v>5923</v>
      </c>
      <c r="E2813" s="38" t="s">
        <v>2119</v>
      </c>
    </row>
    <row r="2814">
      <c r="A2814" s="33" t="s">
        <v>6107</v>
      </c>
      <c r="B2814" s="126" t="s">
        <v>2646</v>
      </c>
      <c r="C2814" s="126" t="s">
        <v>2545</v>
      </c>
      <c r="D2814" s="38" t="s">
        <v>5923</v>
      </c>
      <c r="E2814" s="38" t="s">
        <v>2119</v>
      </c>
    </row>
    <row r="2815">
      <c r="A2815" s="33" t="s">
        <v>6190</v>
      </c>
      <c r="B2815" s="126" t="s">
        <v>2646</v>
      </c>
      <c r="C2815" s="126" t="s">
        <v>2463</v>
      </c>
      <c r="D2815" s="38" t="s">
        <v>5923</v>
      </c>
      <c r="E2815" s="38" t="s">
        <v>2119</v>
      </c>
    </row>
    <row r="2816">
      <c r="A2816" s="33" t="s">
        <v>6207</v>
      </c>
      <c r="B2816" s="126" t="s">
        <v>2680</v>
      </c>
      <c r="C2816" s="126" t="s">
        <v>2520</v>
      </c>
      <c r="D2816" s="38" t="s">
        <v>5923</v>
      </c>
      <c r="E2816" s="38" t="s">
        <v>2119</v>
      </c>
    </row>
    <row r="2817">
      <c r="A2817" s="33" t="s">
        <v>6207</v>
      </c>
      <c r="B2817" s="126" t="s">
        <v>2520</v>
      </c>
      <c r="C2817" s="126" t="s">
        <v>2540</v>
      </c>
      <c r="D2817" s="38" t="s">
        <v>5923</v>
      </c>
      <c r="E2817" s="38" t="s">
        <v>2119</v>
      </c>
    </row>
    <row r="2818">
      <c r="A2818" s="33" t="s">
        <v>6214</v>
      </c>
      <c r="B2818" s="126" t="s">
        <v>2646</v>
      </c>
      <c r="C2818" s="126" t="s">
        <v>2680</v>
      </c>
      <c r="D2818" s="38" t="s">
        <v>165</v>
      </c>
      <c r="E2818" s="38" t="s">
        <v>2122</v>
      </c>
    </row>
    <row r="2819">
      <c r="A2819" s="33" t="s">
        <v>6113</v>
      </c>
      <c r="B2819" s="126" t="s">
        <v>2646</v>
      </c>
      <c r="C2819" s="126" t="s">
        <v>2680</v>
      </c>
      <c r="D2819" s="38" t="s">
        <v>165</v>
      </c>
      <c r="E2819" s="38" t="s">
        <v>2122</v>
      </c>
    </row>
    <row r="2820">
      <c r="A2820" s="33" t="s">
        <v>6198</v>
      </c>
      <c r="B2820" s="126" t="s">
        <v>2646</v>
      </c>
      <c r="C2820" s="126" t="s">
        <v>2680</v>
      </c>
      <c r="D2820" s="38" t="s">
        <v>165</v>
      </c>
      <c r="E2820" s="38" t="s">
        <v>2122</v>
      </c>
    </row>
    <row r="2821">
      <c r="A2821" s="33" t="s">
        <v>6215</v>
      </c>
      <c r="B2821" s="126" t="s">
        <v>2646</v>
      </c>
      <c r="C2821" s="126" t="s">
        <v>2577</v>
      </c>
      <c r="D2821" s="38" t="s">
        <v>165</v>
      </c>
      <c r="E2821" s="38" t="s">
        <v>2122</v>
      </c>
    </row>
    <row r="2822">
      <c r="A2822" s="33" t="s">
        <v>6202</v>
      </c>
      <c r="B2822" s="126" t="s">
        <v>2646</v>
      </c>
      <c r="C2822" s="126" t="s">
        <v>2577</v>
      </c>
      <c r="D2822" s="38" t="s">
        <v>165</v>
      </c>
      <c r="E2822" s="38" t="s">
        <v>2122</v>
      </c>
    </row>
    <row r="2823">
      <c r="A2823" s="33" t="s">
        <v>6216</v>
      </c>
      <c r="B2823" s="126" t="s">
        <v>2646</v>
      </c>
      <c r="C2823" s="126" t="s">
        <v>2463</v>
      </c>
      <c r="D2823" s="38" t="s">
        <v>165</v>
      </c>
      <c r="E2823" s="38" t="s">
        <v>2122</v>
      </c>
    </row>
    <row r="2824">
      <c r="A2824" s="33" t="s">
        <v>6035</v>
      </c>
      <c r="B2824" s="126" t="s">
        <v>2646</v>
      </c>
      <c r="C2824" s="126" t="s">
        <v>2455</v>
      </c>
      <c r="D2824" s="38" t="s">
        <v>165</v>
      </c>
      <c r="E2824" s="38" t="s">
        <v>2122</v>
      </c>
    </row>
    <row r="2825">
      <c r="A2825" s="33" t="s">
        <v>6110</v>
      </c>
      <c r="B2825" s="126" t="s">
        <v>2680</v>
      </c>
      <c r="C2825" s="126" t="s">
        <v>2471</v>
      </c>
      <c r="D2825" s="38" t="s">
        <v>165</v>
      </c>
      <c r="E2825" s="38" t="s">
        <v>2122</v>
      </c>
    </row>
    <row r="2826">
      <c r="A2826" s="33" t="s">
        <v>6198</v>
      </c>
      <c r="B2826" s="126" t="s">
        <v>2646</v>
      </c>
      <c r="C2826" s="126" t="s">
        <v>2577</v>
      </c>
      <c r="D2826" s="38" t="s">
        <v>165</v>
      </c>
      <c r="E2826" s="38" t="s">
        <v>2122</v>
      </c>
    </row>
    <row r="2827">
      <c r="A2827" s="33" t="s">
        <v>6214</v>
      </c>
      <c r="B2827" s="126" t="s">
        <v>2646</v>
      </c>
      <c r="C2827" s="126" t="s">
        <v>2680</v>
      </c>
      <c r="D2827" s="38" t="s">
        <v>165</v>
      </c>
      <c r="E2827" s="38" t="s">
        <v>2122</v>
      </c>
    </row>
    <row r="2828">
      <c r="A2828" s="33" t="s">
        <v>6203</v>
      </c>
      <c r="B2828" s="126" t="s">
        <v>2545</v>
      </c>
      <c r="C2828" s="33"/>
      <c r="D2828" s="38" t="s">
        <v>165</v>
      </c>
      <c r="E2828" s="38" t="s">
        <v>2122</v>
      </c>
    </row>
    <row r="2829">
      <c r="A2829" s="33" t="s">
        <v>6216</v>
      </c>
      <c r="B2829" s="126" t="s">
        <v>2463</v>
      </c>
      <c r="C2829" s="126" t="s">
        <v>2545</v>
      </c>
      <c r="D2829" s="38" t="s">
        <v>165</v>
      </c>
      <c r="E2829" s="38" t="s">
        <v>2122</v>
      </c>
    </row>
    <row r="2830">
      <c r="A2830" s="33" t="s">
        <v>6158</v>
      </c>
      <c r="B2830" s="126" t="s">
        <v>2551</v>
      </c>
      <c r="C2830" s="126" t="s">
        <v>2680</v>
      </c>
      <c r="D2830" s="38" t="s">
        <v>44</v>
      </c>
      <c r="E2830" s="38" t="s">
        <v>2122</v>
      </c>
    </row>
    <row r="2831">
      <c r="A2831" s="33" t="s">
        <v>6078</v>
      </c>
      <c r="B2831" s="126" t="s">
        <v>2646</v>
      </c>
      <c r="C2831" s="126" t="s">
        <v>2463</v>
      </c>
      <c r="D2831" s="38" t="s">
        <v>44</v>
      </c>
      <c r="E2831" s="38" t="s">
        <v>2122</v>
      </c>
    </row>
    <row r="2832">
      <c r="A2832" s="33" t="s">
        <v>6025</v>
      </c>
      <c r="B2832" s="126" t="s">
        <v>2646</v>
      </c>
      <c r="C2832" s="126" t="s">
        <v>2463</v>
      </c>
      <c r="D2832" s="38" t="s">
        <v>44</v>
      </c>
      <c r="E2832" s="38" t="s">
        <v>2122</v>
      </c>
    </row>
    <row r="2833">
      <c r="A2833" s="33" t="s">
        <v>6188</v>
      </c>
      <c r="B2833" s="126" t="s">
        <v>2680</v>
      </c>
      <c r="C2833" s="126" t="s">
        <v>2520</v>
      </c>
      <c r="D2833" s="38" t="s">
        <v>44</v>
      </c>
      <c r="E2833" s="38" t="s">
        <v>2122</v>
      </c>
    </row>
    <row r="2834">
      <c r="A2834" s="33" t="s">
        <v>6160</v>
      </c>
      <c r="B2834" s="126" t="s">
        <v>2680</v>
      </c>
      <c r="C2834" s="126" t="s">
        <v>2545</v>
      </c>
      <c r="D2834" s="38" t="s">
        <v>44</v>
      </c>
      <c r="E2834" s="38" t="s">
        <v>2122</v>
      </c>
    </row>
    <row r="2835">
      <c r="A2835" s="33" t="s">
        <v>5982</v>
      </c>
      <c r="B2835" s="126" t="s">
        <v>2543</v>
      </c>
      <c r="C2835" s="126" t="s">
        <v>2463</v>
      </c>
      <c r="D2835" s="38" t="s">
        <v>5909</v>
      </c>
      <c r="E2835" s="38" t="s">
        <v>2122</v>
      </c>
    </row>
    <row r="2836">
      <c r="A2836" s="33" t="s">
        <v>6188</v>
      </c>
      <c r="B2836" s="126" t="s">
        <v>2543</v>
      </c>
      <c r="C2836" s="126" t="s">
        <v>2463</v>
      </c>
      <c r="D2836" s="38" t="s">
        <v>5909</v>
      </c>
      <c r="E2836" s="38" t="s">
        <v>2122</v>
      </c>
    </row>
    <row r="2837">
      <c r="A2837" s="33" t="s">
        <v>6189</v>
      </c>
      <c r="B2837" s="126" t="s">
        <v>2646</v>
      </c>
      <c r="C2837" s="126" t="s">
        <v>2638</v>
      </c>
      <c r="D2837" s="38" t="s">
        <v>5911</v>
      </c>
      <c r="E2837" s="38" t="s">
        <v>2122</v>
      </c>
    </row>
    <row r="2838">
      <c r="A2838" s="33" t="s">
        <v>6107</v>
      </c>
      <c r="B2838" s="126" t="s">
        <v>2646</v>
      </c>
      <c r="C2838" s="126" t="s">
        <v>2680</v>
      </c>
      <c r="D2838" s="38" t="s">
        <v>5911</v>
      </c>
      <c r="E2838" s="38" t="s">
        <v>2122</v>
      </c>
    </row>
    <row r="2839">
      <c r="A2839" s="33" t="s">
        <v>6207</v>
      </c>
      <c r="B2839" s="126" t="s">
        <v>2646</v>
      </c>
      <c r="C2839" s="126" t="s">
        <v>2520</v>
      </c>
      <c r="D2839" s="38" t="s">
        <v>5911</v>
      </c>
      <c r="E2839" s="38" t="s">
        <v>2122</v>
      </c>
    </row>
    <row r="2840">
      <c r="A2840" s="33" t="s">
        <v>6191</v>
      </c>
      <c r="B2840" s="126" t="s">
        <v>2646</v>
      </c>
      <c r="C2840" s="126" t="s">
        <v>2545</v>
      </c>
      <c r="D2840" s="38" t="s">
        <v>5923</v>
      </c>
      <c r="E2840" s="38" t="s">
        <v>2122</v>
      </c>
    </row>
    <row r="2841">
      <c r="A2841" s="33" t="s">
        <v>6107</v>
      </c>
      <c r="B2841" s="126" t="s">
        <v>2646</v>
      </c>
      <c r="C2841" s="126" t="s">
        <v>2545</v>
      </c>
      <c r="D2841" s="38" t="s">
        <v>5923</v>
      </c>
      <c r="E2841" s="38" t="s">
        <v>2122</v>
      </c>
    </row>
    <row r="2842">
      <c r="A2842" s="33" t="s">
        <v>6190</v>
      </c>
      <c r="B2842" s="126" t="s">
        <v>2646</v>
      </c>
      <c r="C2842" s="126" t="s">
        <v>2463</v>
      </c>
      <c r="D2842" s="38" t="s">
        <v>5923</v>
      </c>
      <c r="E2842" s="38" t="s">
        <v>2122</v>
      </c>
    </row>
    <row r="2843">
      <c r="A2843" s="33" t="s">
        <v>6207</v>
      </c>
      <c r="B2843" s="126" t="s">
        <v>2680</v>
      </c>
      <c r="C2843" s="126" t="s">
        <v>2666</v>
      </c>
      <c r="D2843" s="38" t="s">
        <v>5923</v>
      </c>
      <c r="E2843" s="38" t="s">
        <v>2122</v>
      </c>
    </row>
    <row r="2844">
      <c r="A2844" s="33" t="s">
        <v>6080</v>
      </c>
      <c r="B2844" s="126" t="s">
        <v>2463</v>
      </c>
      <c r="C2844" s="126" t="s">
        <v>2666</v>
      </c>
      <c r="D2844" s="38" t="s">
        <v>5923</v>
      </c>
      <c r="E2844" s="38" t="s">
        <v>2122</v>
      </c>
    </row>
    <row r="2845">
      <c r="A2845" s="33" t="s">
        <v>6214</v>
      </c>
      <c r="B2845" s="126" t="s">
        <v>2646</v>
      </c>
      <c r="C2845" s="126" t="s">
        <v>2680</v>
      </c>
      <c r="D2845" s="38" t="s">
        <v>165</v>
      </c>
      <c r="E2845" s="38" t="s">
        <v>2125</v>
      </c>
    </row>
    <row r="2846">
      <c r="A2846" s="33" t="s">
        <v>6113</v>
      </c>
      <c r="B2846" s="126" t="s">
        <v>2646</v>
      </c>
      <c r="C2846" s="126" t="s">
        <v>2680</v>
      </c>
      <c r="D2846" s="38" t="s">
        <v>165</v>
      </c>
      <c r="E2846" s="38" t="s">
        <v>2125</v>
      </c>
    </row>
    <row r="2847">
      <c r="A2847" s="33" t="s">
        <v>6198</v>
      </c>
      <c r="B2847" s="126" t="s">
        <v>2646</v>
      </c>
      <c r="C2847" s="126" t="s">
        <v>2680</v>
      </c>
      <c r="D2847" s="38" t="s">
        <v>165</v>
      </c>
      <c r="E2847" s="38" t="s">
        <v>2125</v>
      </c>
    </row>
    <row r="2848">
      <c r="A2848" s="33" t="s">
        <v>6215</v>
      </c>
      <c r="B2848" s="126" t="s">
        <v>2646</v>
      </c>
      <c r="C2848" s="126" t="s">
        <v>2577</v>
      </c>
      <c r="D2848" s="38" t="s">
        <v>165</v>
      </c>
      <c r="E2848" s="38" t="s">
        <v>2125</v>
      </c>
    </row>
    <row r="2849">
      <c r="A2849" s="33" t="s">
        <v>6202</v>
      </c>
      <c r="B2849" s="126" t="s">
        <v>2646</v>
      </c>
      <c r="C2849" s="126" t="s">
        <v>2577</v>
      </c>
      <c r="D2849" s="38" t="s">
        <v>165</v>
      </c>
      <c r="E2849" s="38" t="s">
        <v>2125</v>
      </c>
    </row>
    <row r="2850">
      <c r="A2850" s="33" t="s">
        <v>6216</v>
      </c>
      <c r="B2850" s="126" t="s">
        <v>2646</v>
      </c>
      <c r="C2850" s="126" t="s">
        <v>2463</v>
      </c>
      <c r="D2850" s="38" t="s">
        <v>165</v>
      </c>
      <c r="E2850" s="38" t="s">
        <v>2125</v>
      </c>
    </row>
    <row r="2851">
      <c r="A2851" s="33" t="s">
        <v>6035</v>
      </c>
      <c r="B2851" s="126" t="s">
        <v>2646</v>
      </c>
      <c r="C2851" s="126" t="s">
        <v>2455</v>
      </c>
      <c r="D2851" s="38" t="s">
        <v>165</v>
      </c>
      <c r="E2851" s="38" t="s">
        <v>2125</v>
      </c>
    </row>
    <row r="2852">
      <c r="A2852" s="33" t="s">
        <v>6110</v>
      </c>
      <c r="B2852" s="126" t="s">
        <v>2680</v>
      </c>
      <c r="C2852" s="126" t="s">
        <v>2471</v>
      </c>
      <c r="D2852" s="38" t="s">
        <v>165</v>
      </c>
      <c r="E2852" s="38" t="s">
        <v>2125</v>
      </c>
    </row>
    <row r="2853">
      <c r="A2853" s="33" t="s">
        <v>6198</v>
      </c>
      <c r="B2853" s="126" t="s">
        <v>2646</v>
      </c>
      <c r="C2853" s="126" t="s">
        <v>2577</v>
      </c>
      <c r="D2853" s="38" t="s">
        <v>165</v>
      </c>
      <c r="E2853" s="38" t="s">
        <v>2125</v>
      </c>
    </row>
    <row r="2854">
      <c r="A2854" s="33" t="s">
        <v>6214</v>
      </c>
      <c r="B2854" s="126" t="s">
        <v>2646</v>
      </c>
      <c r="C2854" s="126" t="s">
        <v>2680</v>
      </c>
      <c r="D2854" s="38" t="s">
        <v>165</v>
      </c>
      <c r="E2854" s="38" t="s">
        <v>2125</v>
      </c>
    </row>
    <row r="2855">
      <c r="A2855" s="33" t="s">
        <v>6203</v>
      </c>
      <c r="B2855" s="126" t="s">
        <v>2545</v>
      </c>
      <c r="C2855" s="33"/>
      <c r="D2855" s="38" t="s">
        <v>165</v>
      </c>
      <c r="E2855" s="38" t="s">
        <v>2125</v>
      </c>
    </row>
    <row r="2856">
      <c r="A2856" s="33" t="s">
        <v>6216</v>
      </c>
      <c r="B2856" s="126" t="s">
        <v>2463</v>
      </c>
      <c r="C2856" s="126" t="s">
        <v>2545</v>
      </c>
      <c r="D2856" s="38" t="s">
        <v>165</v>
      </c>
      <c r="E2856" s="38" t="s">
        <v>2125</v>
      </c>
    </row>
    <row r="2857">
      <c r="A2857" s="33" t="s">
        <v>6158</v>
      </c>
      <c r="B2857" s="126" t="s">
        <v>2551</v>
      </c>
      <c r="C2857" s="126" t="s">
        <v>2680</v>
      </c>
      <c r="D2857" s="38" t="s">
        <v>44</v>
      </c>
      <c r="E2857" s="38" t="s">
        <v>2125</v>
      </c>
    </row>
    <row r="2858">
      <c r="A2858" s="33" t="s">
        <v>6078</v>
      </c>
      <c r="B2858" s="126" t="s">
        <v>2646</v>
      </c>
      <c r="C2858" s="126" t="s">
        <v>2463</v>
      </c>
      <c r="D2858" s="38" t="s">
        <v>44</v>
      </c>
      <c r="E2858" s="38" t="s">
        <v>2125</v>
      </c>
    </row>
    <row r="2859">
      <c r="A2859" s="33" t="s">
        <v>6025</v>
      </c>
      <c r="B2859" s="126" t="s">
        <v>2646</v>
      </c>
      <c r="C2859" s="126" t="s">
        <v>2463</v>
      </c>
      <c r="D2859" s="38" t="s">
        <v>44</v>
      </c>
      <c r="E2859" s="38" t="s">
        <v>2125</v>
      </c>
    </row>
    <row r="2860">
      <c r="A2860" s="33" t="s">
        <v>6188</v>
      </c>
      <c r="B2860" s="126" t="s">
        <v>2680</v>
      </c>
      <c r="C2860" s="126" t="s">
        <v>2520</v>
      </c>
      <c r="D2860" s="38" t="s">
        <v>44</v>
      </c>
      <c r="E2860" s="38" t="s">
        <v>2125</v>
      </c>
    </row>
    <row r="2861">
      <c r="A2861" s="33" t="s">
        <v>6160</v>
      </c>
      <c r="B2861" s="126" t="s">
        <v>2680</v>
      </c>
      <c r="C2861" s="126" t="s">
        <v>2545</v>
      </c>
      <c r="D2861" s="38" t="s">
        <v>44</v>
      </c>
      <c r="E2861" s="38" t="s">
        <v>2125</v>
      </c>
    </row>
    <row r="2862">
      <c r="A2862" s="33" t="s">
        <v>5982</v>
      </c>
      <c r="B2862" s="126" t="s">
        <v>2543</v>
      </c>
      <c r="C2862" s="126" t="s">
        <v>2463</v>
      </c>
      <c r="D2862" s="38" t="s">
        <v>5909</v>
      </c>
      <c r="E2862" s="38" t="s">
        <v>2125</v>
      </c>
    </row>
    <row r="2863">
      <c r="A2863" s="33" t="s">
        <v>6188</v>
      </c>
      <c r="B2863" s="126" t="s">
        <v>2543</v>
      </c>
      <c r="C2863" s="126" t="s">
        <v>2463</v>
      </c>
      <c r="D2863" s="38" t="s">
        <v>5909</v>
      </c>
      <c r="E2863" s="38" t="s">
        <v>2125</v>
      </c>
    </row>
    <row r="2864">
      <c r="A2864" s="33" t="s">
        <v>6189</v>
      </c>
      <c r="B2864" s="126" t="s">
        <v>2646</v>
      </c>
      <c r="C2864" s="126" t="s">
        <v>2638</v>
      </c>
      <c r="D2864" s="38" t="s">
        <v>5911</v>
      </c>
      <c r="E2864" s="38" t="s">
        <v>2125</v>
      </c>
    </row>
    <row r="2865">
      <c r="A2865" s="33" t="s">
        <v>6107</v>
      </c>
      <c r="B2865" s="126" t="s">
        <v>2646</v>
      </c>
      <c r="C2865" s="126" t="s">
        <v>2680</v>
      </c>
      <c r="D2865" s="38" t="s">
        <v>5911</v>
      </c>
      <c r="E2865" s="38" t="s">
        <v>2125</v>
      </c>
    </row>
    <row r="2866">
      <c r="A2866" s="33" t="s">
        <v>6207</v>
      </c>
      <c r="B2866" s="126" t="s">
        <v>2646</v>
      </c>
      <c r="C2866" s="126" t="s">
        <v>2520</v>
      </c>
      <c r="D2866" s="38" t="s">
        <v>5911</v>
      </c>
      <c r="E2866" s="38" t="s">
        <v>2125</v>
      </c>
    </row>
    <row r="2867">
      <c r="A2867" s="33" t="s">
        <v>6191</v>
      </c>
      <c r="B2867" s="126" t="s">
        <v>2646</v>
      </c>
      <c r="C2867" s="126" t="s">
        <v>2545</v>
      </c>
      <c r="D2867" s="38" t="s">
        <v>5923</v>
      </c>
      <c r="E2867" s="38" t="s">
        <v>2125</v>
      </c>
    </row>
    <row r="2868">
      <c r="A2868" s="33" t="s">
        <v>6107</v>
      </c>
      <c r="B2868" s="126" t="s">
        <v>2646</v>
      </c>
      <c r="C2868" s="126" t="s">
        <v>2545</v>
      </c>
      <c r="D2868" s="38" t="s">
        <v>5923</v>
      </c>
      <c r="E2868" s="38" t="s">
        <v>2125</v>
      </c>
    </row>
    <row r="2869">
      <c r="A2869" s="33" t="s">
        <v>6190</v>
      </c>
      <c r="B2869" s="126" t="s">
        <v>2646</v>
      </c>
      <c r="C2869" s="126" t="s">
        <v>2463</v>
      </c>
      <c r="D2869" s="38" t="s">
        <v>5923</v>
      </c>
      <c r="E2869" s="38" t="s">
        <v>2125</v>
      </c>
    </row>
    <row r="2870">
      <c r="A2870" s="33" t="s">
        <v>6207</v>
      </c>
      <c r="B2870" s="126" t="s">
        <v>2680</v>
      </c>
      <c r="C2870" s="126" t="s">
        <v>2666</v>
      </c>
      <c r="D2870" s="38" t="s">
        <v>5923</v>
      </c>
      <c r="E2870" s="38" t="s">
        <v>2125</v>
      </c>
    </row>
    <row r="2871">
      <c r="A2871" s="33" t="s">
        <v>6080</v>
      </c>
      <c r="B2871" s="126" t="s">
        <v>2463</v>
      </c>
      <c r="C2871" s="126" t="s">
        <v>2666</v>
      </c>
      <c r="D2871" s="38" t="s">
        <v>5923</v>
      </c>
      <c r="E2871" s="38" t="s">
        <v>2125</v>
      </c>
    </row>
    <row r="2872">
      <c r="A2872" s="33" t="s">
        <v>6214</v>
      </c>
      <c r="B2872" s="126" t="s">
        <v>2646</v>
      </c>
      <c r="C2872" s="126" t="s">
        <v>2680</v>
      </c>
      <c r="D2872" s="38" t="s">
        <v>165</v>
      </c>
      <c r="E2872" s="38" t="s">
        <v>2128</v>
      </c>
    </row>
    <row r="2873">
      <c r="A2873" s="33" t="s">
        <v>6113</v>
      </c>
      <c r="B2873" s="126" t="s">
        <v>2646</v>
      </c>
      <c r="C2873" s="126" t="s">
        <v>2680</v>
      </c>
      <c r="D2873" s="38" t="s">
        <v>165</v>
      </c>
      <c r="E2873" s="38" t="s">
        <v>2128</v>
      </c>
    </row>
    <row r="2874">
      <c r="A2874" s="33" t="s">
        <v>6198</v>
      </c>
      <c r="B2874" s="126" t="s">
        <v>2646</v>
      </c>
      <c r="C2874" s="126" t="s">
        <v>2680</v>
      </c>
      <c r="D2874" s="38" t="s">
        <v>165</v>
      </c>
      <c r="E2874" s="38" t="s">
        <v>2128</v>
      </c>
    </row>
    <row r="2875">
      <c r="A2875" s="33" t="s">
        <v>6215</v>
      </c>
      <c r="B2875" s="126" t="s">
        <v>2646</v>
      </c>
      <c r="C2875" s="126" t="s">
        <v>2577</v>
      </c>
      <c r="D2875" s="38" t="s">
        <v>165</v>
      </c>
      <c r="E2875" s="38" t="s">
        <v>2128</v>
      </c>
    </row>
    <row r="2876">
      <c r="A2876" s="33" t="s">
        <v>6202</v>
      </c>
      <c r="B2876" s="126" t="s">
        <v>2646</v>
      </c>
      <c r="C2876" s="126" t="s">
        <v>2577</v>
      </c>
      <c r="D2876" s="38" t="s">
        <v>165</v>
      </c>
      <c r="E2876" s="38" t="s">
        <v>2128</v>
      </c>
    </row>
    <row r="2877">
      <c r="A2877" s="33" t="s">
        <v>6216</v>
      </c>
      <c r="B2877" s="126" t="s">
        <v>2646</v>
      </c>
      <c r="C2877" s="126" t="s">
        <v>2463</v>
      </c>
      <c r="D2877" s="38" t="s">
        <v>165</v>
      </c>
      <c r="E2877" s="38" t="s">
        <v>2128</v>
      </c>
    </row>
    <row r="2878">
      <c r="A2878" s="33" t="s">
        <v>6035</v>
      </c>
      <c r="B2878" s="126" t="s">
        <v>2646</v>
      </c>
      <c r="C2878" s="126" t="s">
        <v>2455</v>
      </c>
      <c r="D2878" s="38" t="s">
        <v>165</v>
      </c>
      <c r="E2878" s="38" t="s">
        <v>2128</v>
      </c>
    </row>
    <row r="2879">
      <c r="A2879" s="33" t="s">
        <v>6110</v>
      </c>
      <c r="B2879" s="126" t="s">
        <v>2680</v>
      </c>
      <c r="C2879" s="126" t="s">
        <v>2471</v>
      </c>
      <c r="D2879" s="38" t="s">
        <v>165</v>
      </c>
      <c r="E2879" s="38" t="s">
        <v>2128</v>
      </c>
    </row>
    <row r="2880">
      <c r="A2880" s="33" t="s">
        <v>6198</v>
      </c>
      <c r="B2880" s="126" t="s">
        <v>2646</v>
      </c>
      <c r="C2880" s="126" t="s">
        <v>2577</v>
      </c>
      <c r="D2880" s="38" t="s">
        <v>165</v>
      </c>
      <c r="E2880" s="38" t="s">
        <v>2128</v>
      </c>
    </row>
    <row r="2881">
      <c r="A2881" s="33" t="s">
        <v>6214</v>
      </c>
      <c r="B2881" s="126" t="s">
        <v>2646</v>
      </c>
      <c r="C2881" s="126" t="s">
        <v>2680</v>
      </c>
      <c r="D2881" s="38" t="s">
        <v>165</v>
      </c>
      <c r="E2881" s="38" t="s">
        <v>2128</v>
      </c>
    </row>
    <row r="2882">
      <c r="A2882" s="33" t="s">
        <v>6203</v>
      </c>
      <c r="B2882" s="126" t="s">
        <v>2545</v>
      </c>
      <c r="C2882" s="33"/>
      <c r="D2882" s="38" t="s">
        <v>165</v>
      </c>
      <c r="E2882" s="38" t="s">
        <v>2128</v>
      </c>
    </row>
    <row r="2883">
      <c r="A2883" s="33" t="s">
        <v>6216</v>
      </c>
      <c r="B2883" s="126" t="s">
        <v>2463</v>
      </c>
      <c r="C2883" s="126" t="s">
        <v>2545</v>
      </c>
      <c r="D2883" s="38" t="s">
        <v>165</v>
      </c>
      <c r="E2883" s="38" t="s">
        <v>2128</v>
      </c>
    </row>
    <row r="2884">
      <c r="A2884" s="33" t="s">
        <v>6158</v>
      </c>
      <c r="B2884" s="126" t="s">
        <v>2551</v>
      </c>
      <c r="C2884" s="126" t="s">
        <v>2680</v>
      </c>
      <c r="D2884" s="38" t="s">
        <v>44</v>
      </c>
      <c r="E2884" s="38" t="s">
        <v>2128</v>
      </c>
    </row>
    <row r="2885">
      <c r="A2885" s="33" t="s">
        <v>6078</v>
      </c>
      <c r="B2885" s="126" t="s">
        <v>2646</v>
      </c>
      <c r="C2885" s="126" t="s">
        <v>2463</v>
      </c>
      <c r="D2885" s="38" t="s">
        <v>44</v>
      </c>
      <c r="E2885" s="38" t="s">
        <v>2128</v>
      </c>
    </row>
    <row r="2886">
      <c r="A2886" s="33" t="s">
        <v>6025</v>
      </c>
      <c r="B2886" s="126" t="s">
        <v>2646</v>
      </c>
      <c r="C2886" s="126" t="s">
        <v>2463</v>
      </c>
      <c r="D2886" s="38" t="s">
        <v>44</v>
      </c>
      <c r="E2886" s="38" t="s">
        <v>2128</v>
      </c>
    </row>
    <row r="2887">
      <c r="A2887" s="33" t="s">
        <v>6188</v>
      </c>
      <c r="B2887" s="126" t="s">
        <v>2680</v>
      </c>
      <c r="C2887" s="126" t="s">
        <v>2520</v>
      </c>
      <c r="D2887" s="38" t="s">
        <v>44</v>
      </c>
      <c r="E2887" s="38" t="s">
        <v>2128</v>
      </c>
    </row>
    <row r="2888">
      <c r="A2888" s="33" t="s">
        <v>6160</v>
      </c>
      <c r="B2888" s="126" t="s">
        <v>2680</v>
      </c>
      <c r="C2888" s="126" t="s">
        <v>2545</v>
      </c>
      <c r="D2888" s="38" t="s">
        <v>44</v>
      </c>
      <c r="E2888" s="38" t="s">
        <v>2128</v>
      </c>
    </row>
    <row r="2889">
      <c r="A2889" s="33" t="s">
        <v>5982</v>
      </c>
      <c r="B2889" s="126" t="s">
        <v>2543</v>
      </c>
      <c r="C2889" s="126" t="s">
        <v>2463</v>
      </c>
      <c r="D2889" s="38" t="s">
        <v>5909</v>
      </c>
      <c r="E2889" s="38" t="s">
        <v>2128</v>
      </c>
    </row>
    <row r="2890">
      <c r="A2890" s="33" t="s">
        <v>6188</v>
      </c>
      <c r="B2890" s="126" t="s">
        <v>2543</v>
      </c>
      <c r="C2890" s="126" t="s">
        <v>2463</v>
      </c>
      <c r="D2890" s="38" t="s">
        <v>5909</v>
      </c>
      <c r="E2890" s="38" t="s">
        <v>2128</v>
      </c>
    </row>
    <row r="2891">
      <c r="A2891" s="33" t="s">
        <v>6189</v>
      </c>
      <c r="B2891" s="126" t="s">
        <v>2646</v>
      </c>
      <c r="C2891" s="126" t="s">
        <v>2638</v>
      </c>
      <c r="D2891" s="38" t="s">
        <v>5911</v>
      </c>
      <c r="E2891" s="38" t="s">
        <v>2128</v>
      </c>
    </row>
    <row r="2892">
      <c r="A2892" s="33" t="s">
        <v>6107</v>
      </c>
      <c r="B2892" s="126" t="s">
        <v>2646</v>
      </c>
      <c r="C2892" s="126" t="s">
        <v>2680</v>
      </c>
      <c r="D2892" s="38" t="s">
        <v>5911</v>
      </c>
      <c r="E2892" s="38" t="s">
        <v>2128</v>
      </c>
    </row>
    <row r="2893">
      <c r="A2893" s="33" t="s">
        <v>6207</v>
      </c>
      <c r="B2893" s="126" t="s">
        <v>2646</v>
      </c>
      <c r="C2893" s="126" t="s">
        <v>2520</v>
      </c>
      <c r="D2893" s="38" t="s">
        <v>5911</v>
      </c>
      <c r="E2893" s="38" t="s">
        <v>2128</v>
      </c>
    </row>
    <row r="2894">
      <c r="A2894" s="33" t="s">
        <v>6191</v>
      </c>
      <c r="B2894" s="126" t="s">
        <v>2646</v>
      </c>
      <c r="C2894" s="126" t="s">
        <v>2545</v>
      </c>
      <c r="D2894" s="38" t="s">
        <v>5923</v>
      </c>
      <c r="E2894" s="38" t="s">
        <v>2128</v>
      </c>
    </row>
    <row r="2895">
      <c r="A2895" s="33" t="s">
        <v>6107</v>
      </c>
      <c r="B2895" s="126" t="s">
        <v>2646</v>
      </c>
      <c r="C2895" s="126" t="s">
        <v>2545</v>
      </c>
      <c r="D2895" s="38" t="s">
        <v>5923</v>
      </c>
      <c r="E2895" s="38" t="s">
        <v>2128</v>
      </c>
    </row>
    <row r="2896">
      <c r="A2896" s="33" t="s">
        <v>6190</v>
      </c>
      <c r="B2896" s="126" t="s">
        <v>2646</v>
      </c>
      <c r="C2896" s="126" t="s">
        <v>2463</v>
      </c>
      <c r="D2896" s="38" t="s">
        <v>5923</v>
      </c>
      <c r="E2896" s="38" t="s">
        <v>2128</v>
      </c>
    </row>
    <row r="2897">
      <c r="A2897" s="33" t="s">
        <v>6207</v>
      </c>
      <c r="B2897" s="126" t="s">
        <v>2680</v>
      </c>
      <c r="C2897" s="126" t="s">
        <v>2666</v>
      </c>
      <c r="D2897" s="38" t="s">
        <v>5923</v>
      </c>
      <c r="E2897" s="38" t="s">
        <v>2128</v>
      </c>
    </row>
    <row r="2898">
      <c r="A2898" s="33" t="s">
        <v>6190</v>
      </c>
      <c r="B2898" s="126" t="s">
        <v>2463</v>
      </c>
      <c r="C2898" s="126" t="s">
        <v>2666</v>
      </c>
      <c r="D2898" s="38" t="s">
        <v>5923</v>
      </c>
      <c r="E2898" s="38" t="s">
        <v>2128</v>
      </c>
    </row>
    <row r="2899">
      <c r="A2899" s="33" t="s">
        <v>6214</v>
      </c>
      <c r="B2899" s="126" t="s">
        <v>2646</v>
      </c>
      <c r="C2899" s="126" t="s">
        <v>2680</v>
      </c>
      <c r="D2899" s="38" t="s">
        <v>165</v>
      </c>
      <c r="E2899" s="38" t="s">
        <v>2131</v>
      </c>
    </row>
    <row r="2900">
      <c r="A2900" s="33" t="s">
        <v>6113</v>
      </c>
      <c r="B2900" s="126" t="s">
        <v>2646</v>
      </c>
      <c r="C2900" s="126" t="s">
        <v>2680</v>
      </c>
      <c r="D2900" s="38" t="s">
        <v>165</v>
      </c>
      <c r="E2900" s="38" t="s">
        <v>2131</v>
      </c>
    </row>
    <row r="2901">
      <c r="A2901" s="33" t="s">
        <v>6198</v>
      </c>
      <c r="B2901" s="126" t="s">
        <v>2646</v>
      </c>
      <c r="C2901" s="126" t="s">
        <v>2680</v>
      </c>
      <c r="D2901" s="38" t="s">
        <v>165</v>
      </c>
      <c r="E2901" s="38" t="s">
        <v>2131</v>
      </c>
    </row>
    <row r="2902">
      <c r="A2902" s="33" t="s">
        <v>6215</v>
      </c>
      <c r="B2902" s="126" t="s">
        <v>2646</v>
      </c>
      <c r="C2902" s="126" t="s">
        <v>2577</v>
      </c>
      <c r="D2902" s="38" t="s">
        <v>165</v>
      </c>
      <c r="E2902" s="38" t="s">
        <v>2131</v>
      </c>
    </row>
    <row r="2903">
      <c r="A2903" s="33" t="s">
        <v>6202</v>
      </c>
      <c r="B2903" s="126" t="s">
        <v>2646</v>
      </c>
      <c r="C2903" s="126" t="s">
        <v>2577</v>
      </c>
      <c r="D2903" s="38" t="s">
        <v>165</v>
      </c>
      <c r="E2903" s="38" t="s">
        <v>2131</v>
      </c>
    </row>
    <row r="2904">
      <c r="A2904" s="33" t="s">
        <v>6216</v>
      </c>
      <c r="B2904" s="126" t="s">
        <v>2646</v>
      </c>
      <c r="C2904" s="126" t="s">
        <v>2463</v>
      </c>
      <c r="D2904" s="38" t="s">
        <v>165</v>
      </c>
      <c r="E2904" s="38" t="s">
        <v>2131</v>
      </c>
    </row>
    <row r="2905">
      <c r="A2905" s="33" t="s">
        <v>6035</v>
      </c>
      <c r="B2905" s="126" t="s">
        <v>2646</v>
      </c>
      <c r="C2905" s="126" t="s">
        <v>2455</v>
      </c>
      <c r="D2905" s="38" t="s">
        <v>165</v>
      </c>
      <c r="E2905" s="38" t="s">
        <v>2131</v>
      </c>
    </row>
    <row r="2906">
      <c r="A2906" s="33" t="s">
        <v>6110</v>
      </c>
      <c r="B2906" s="126" t="s">
        <v>2680</v>
      </c>
      <c r="C2906" s="126" t="s">
        <v>2471</v>
      </c>
      <c r="D2906" s="38" t="s">
        <v>165</v>
      </c>
      <c r="E2906" s="38" t="s">
        <v>2131</v>
      </c>
    </row>
    <row r="2907">
      <c r="A2907" s="33" t="s">
        <v>6198</v>
      </c>
      <c r="B2907" s="126" t="s">
        <v>2646</v>
      </c>
      <c r="C2907" s="126" t="s">
        <v>2577</v>
      </c>
      <c r="D2907" s="38" t="s">
        <v>165</v>
      </c>
      <c r="E2907" s="38" t="s">
        <v>2131</v>
      </c>
    </row>
    <row r="2908">
      <c r="A2908" s="33" t="s">
        <v>6214</v>
      </c>
      <c r="B2908" s="126" t="s">
        <v>2646</v>
      </c>
      <c r="C2908" s="126" t="s">
        <v>2680</v>
      </c>
      <c r="D2908" s="38" t="s">
        <v>165</v>
      </c>
      <c r="E2908" s="38" t="s">
        <v>2131</v>
      </c>
    </row>
    <row r="2909">
      <c r="A2909" s="33" t="s">
        <v>6203</v>
      </c>
      <c r="B2909" s="126" t="s">
        <v>2545</v>
      </c>
      <c r="C2909" s="33"/>
      <c r="D2909" s="38" t="s">
        <v>165</v>
      </c>
      <c r="E2909" s="38" t="s">
        <v>2131</v>
      </c>
    </row>
    <row r="2910">
      <c r="A2910" s="33" t="s">
        <v>6216</v>
      </c>
      <c r="B2910" s="126" t="s">
        <v>2463</v>
      </c>
      <c r="C2910" s="126" t="s">
        <v>2545</v>
      </c>
      <c r="D2910" s="38" t="s">
        <v>165</v>
      </c>
      <c r="E2910" s="38" t="s">
        <v>2131</v>
      </c>
    </row>
    <row r="2911">
      <c r="A2911" s="33" t="s">
        <v>6158</v>
      </c>
      <c r="B2911" s="126" t="s">
        <v>2551</v>
      </c>
      <c r="C2911" s="126" t="s">
        <v>2680</v>
      </c>
      <c r="D2911" s="38" t="s">
        <v>44</v>
      </c>
      <c r="E2911" s="38" t="s">
        <v>2131</v>
      </c>
    </row>
    <row r="2912">
      <c r="A2912" s="33" t="s">
        <v>6078</v>
      </c>
      <c r="B2912" s="126" t="s">
        <v>2646</v>
      </c>
      <c r="C2912" s="126" t="s">
        <v>2463</v>
      </c>
      <c r="D2912" s="38" t="s">
        <v>44</v>
      </c>
      <c r="E2912" s="38" t="s">
        <v>2131</v>
      </c>
    </row>
    <row r="2913">
      <c r="A2913" s="33" t="s">
        <v>6025</v>
      </c>
      <c r="B2913" s="126" t="s">
        <v>2646</v>
      </c>
      <c r="C2913" s="126" t="s">
        <v>2463</v>
      </c>
      <c r="D2913" s="38" t="s">
        <v>44</v>
      </c>
      <c r="E2913" s="38" t="s">
        <v>2131</v>
      </c>
    </row>
    <row r="2914">
      <c r="A2914" s="33" t="s">
        <v>6188</v>
      </c>
      <c r="B2914" s="126" t="s">
        <v>2680</v>
      </c>
      <c r="C2914" s="126" t="s">
        <v>2520</v>
      </c>
      <c r="D2914" s="38" t="s">
        <v>44</v>
      </c>
      <c r="E2914" s="38" t="s">
        <v>2131</v>
      </c>
    </row>
    <row r="2915">
      <c r="A2915" s="33" t="s">
        <v>6160</v>
      </c>
      <c r="B2915" s="126" t="s">
        <v>2680</v>
      </c>
      <c r="C2915" s="126" t="s">
        <v>2545</v>
      </c>
      <c r="D2915" s="38" t="s">
        <v>44</v>
      </c>
      <c r="E2915" s="38" t="s">
        <v>2131</v>
      </c>
    </row>
    <row r="2916">
      <c r="A2916" s="33" t="s">
        <v>5982</v>
      </c>
      <c r="B2916" s="126" t="s">
        <v>2543</v>
      </c>
      <c r="C2916" s="126" t="s">
        <v>2463</v>
      </c>
      <c r="D2916" s="38" t="s">
        <v>5909</v>
      </c>
      <c r="E2916" s="38" t="s">
        <v>2131</v>
      </c>
    </row>
    <row r="2917">
      <c r="A2917" s="33" t="s">
        <v>6188</v>
      </c>
      <c r="B2917" s="126" t="s">
        <v>2543</v>
      </c>
      <c r="C2917" s="126" t="s">
        <v>2463</v>
      </c>
      <c r="D2917" s="38" t="s">
        <v>5909</v>
      </c>
      <c r="E2917" s="38" t="s">
        <v>2131</v>
      </c>
    </row>
    <row r="2918">
      <c r="A2918" s="33" t="s">
        <v>6189</v>
      </c>
      <c r="B2918" s="126" t="s">
        <v>2646</v>
      </c>
      <c r="C2918" s="126" t="s">
        <v>2638</v>
      </c>
      <c r="D2918" s="38" t="s">
        <v>5911</v>
      </c>
      <c r="E2918" s="38" t="s">
        <v>2131</v>
      </c>
    </row>
    <row r="2919">
      <c r="A2919" s="33" t="s">
        <v>6107</v>
      </c>
      <c r="B2919" s="126" t="s">
        <v>2646</v>
      </c>
      <c r="C2919" s="126" t="s">
        <v>2680</v>
      </c>
      <c r="D2919" s="38" t="s">
        <v>5911</v>
      </c>
      <c r="E2919" s="38" t="s">
        <v>2131</v>
      </c>
    </row>
    <row r="2920">
      <c r="A2920" s="33" t="s">
        <v>6207</v>
      </c>
      <c r="B2920" s="126" t="s">
        <v>2646</v>
      </c>
      <c r="C2920" s="126" t="s">
        <v>2520</v>
      </c>
      <c r="D2920" s="38" t="s">
        <v>5911</v>
      </c>
      <c r="E2920" s="38" t="s">
        <v>2131</v>
      </c>
    </row>
    <row r="2921">
      <c r="A2921" s="33" t="s">
        <v>6191</v>
      </c>
      <c r="B2921" s="126" t="s">
        <v>2646</v>
      </c>
      <c r="C2921" s="126" t="s">
        <v>2545</v>
      </c>
      <c r="D2921" s="38" t="s">
        <v>5923</v>
      </c>
      <c r="E2921" s="38" t="s">
        <v>2131</v>
      </c>
    </row>
    <row r="2922">
      <c r="A2922" s="33" t="s">
        <v>6107</v>
      </c>
      <c r="B2922" s="126" t="s">
        <v>2646</v>
      </c>
      <c r="C2922" s="126" t="s">
        <v>2545</v>
      </c>
      <c r="D2922" s="38" t="s">
        <v>5923</v>
      </c>
      <c r="E2922" s="38" t="s">
        <v>2131</v>
      </c>
    </row>
    <row r="2923">
      <c r="A2923" s="33" t="s">
        <v>6190</v>
      </c>
      <c r="B2923" s="126" t="s">
        <v>2646</v>
      </c>
      <c r="C2923" s="126" t="s">
        <v>2463</v>
      </c>
      <c r="D2923" s="38" t="s">
        <v>5923</v>
      </c>
      <c r="E2923" s="38" t="s">
        <v>2131</v>
      </c>
    </row>
    <row r="2924">
      <c r="A2924" s="33" t="s">
        <v>6207</v>
      </c>
      <c r="B2924" s="126" t="s">
        <v>2680</v>
      </c>
      <c r="C2924" s="126" t="s">
        <v>2666</v>
      </c>
      <c r="D2924" s="38" t="s">
        <v>5923</v>
      </c>
      <c r="E2924" s="38" t="s">
        <v>2131</v>
      </c>
    </row>
    <row r="2925">
      <c r="A2925" s="33" t="s">
        <v>6190</v>
      </c>
      <c r="B2925" s="126" t="s">
        <v>2463</v>
      </c>
      <c r="C2925" s="126" t="s">
        <v>2666</v>
      </c>
      <c r="D2925" s="38" t="s">
        <v>5923</v>
      </c>
      <c r="E2925" s="38" t="s">
        <v>2131</v>
      </c>
    </row>
    <row r="2926">
      <c r="A2926" s="33" t="s">
        <v>6217</v>
      </c>
      <c r="B2926" s="126" t="s">
        <v>2646</v>
      </c>
      <c r="C2926" s="126" t="s">
        <v>2680</v>
      </c>
      <c r="D2926" s="38" t="s">
        <v>96</v>
      </c>
      <c r="E2926" s="38" t="s">
        <v>2134</v>
      </c>
    </row>
    <row r="2927">
      <c r="A2927" s="33" t="s">
        <v>6218</v>
      </c>
      <c r="B2927" s="126" t="s">
        <v>2646</v>
      </c>
      <c r="C2927" s="126" t="s">
        <v>2680</v>
      </c>
      <c r="D2927" s="38" t="s">
        <v>96</v>
      </c>
      <c r="E2927" s="38" t="s">
        <v>2134</v>
      </c>
    </row>
    <row r="2928">
      <c r="A2928" s="33" t="s">
        <v>6217</v>
      </c>
      <c r="B2928" s="126" t="s">
        <v>2646</v>
      </c>
      <c r="C2928" s="126" t="s">
        <v>2680</v>
      </c>
      <c r="D2928" s="38" t="s">
        <v>96</v>
      </c>
      <c r="E2928" s="38" t="s">
        <v>2134</v>
      </c>
    </row>
    <row r="2929">
      <c r="A2929" s="33" t="s">
        <v>6218</v>
      </c>
      <c r="B2929" s="126" t="s">
        <v>2646</v>
      </c>
      <c r="C2929" s="126" t="s">
        <v>2577</v>
      </c>
      <c r="D2929" s="38" t="s">
        <v>96</v>
      </c>
      <c r="E2929" s="38" t="s">
        <v>2134</v>
      </c>
    </row>
    <row r="2930">
      <c r="A2930" s="33" t="s">
        <v>6219</v>
      </c>
      <c r="B2930" s="126" t="s">
        <v>2646</v>
      </c>
      <c r="C2930" s="126" t="s">
        <v>2577</v>
      </c>
      <c r="D2930" s="38" t="s">
        <v>96</v>
      </c>
      <c r="E2930" s="38" t="s">
        <v>2134</v>
      </c>
    </row>
    <row r="2931">
      <c r="A2931" s="33" t="s">
        <v>6217</v>
      </c>
      <c r="B2931" s="126" t="s">
        <v>2646</v>
      </c>
      <c r="C2931" s="126" t="s">
        <v>2463</v>
      </c>
      <c r="D2931" s="38" t="s">
        <v>96</v>
      </c>
      <c r="E2931" s="38" t="s">
        <v>2134</v>
      </c>
    </row>
    <row r="2932">
      <c r="A2932" s="33" t="s">
        <v>6217</v>
      </c>
      <c r="B2932" s="126" t="s">
        <v>2646</v>
      </c>
      <c r="C2932" s="126" t="s">
        <v>2455</v>
      </c>
      <c r="D2932" s="38" t="s">
        <v>96</v>
      </c>
      <c r="E2932" s="38" t="s">
        <v>2134</v>
      </c>
    </row>
    <row r="2933">
      <c r="A2933" s="33" t="s">
        <v>6219</v>
      </c>
      <c r="B2933" s="126" t="s">
        <v>2680</v>
      </c>
      <c r="C2933" s="126" t="s">
        <v>2471</v>
      </c>
      <c r="D2933" s="38" t="s">
        <v>96</v>
      </c>
      <c r="E2933" s="38" t="s">
        <v>2134</v>
      </c>
    </row>
    <row r="2934">
      <c r="A2934" s="33" t="s">
        <v>6220</v>
      </c>
      <c r="B2934" s="126" t="s">
        <v>2646</v>
      </c>
      <c r="C2934" s="126" t="s">
        <v>2577</v>
      </c>
      <c r="D2934" s="38" t="s">
        <v>96</v>
      </c>
      <c r="E2934" s="38" t="s">
        <v>2134</v>
      </c>
    </row>
    <row r="2935">
      <c r="A2935" s="33" t="s">
        <v>6220</v>
      </c>
      <c r="B2935" s="126" t="s">
        <v>2680</v>
      </c>
      <c r="C2935" s="126" t="s">
        <v>2463</v>
      </c>
      <c r="D2935" s="38" t="s">
        <v>96</v>
      </c>
      <c r="E2935" s="38" t="s">
        <v>2134</v>
      </c>
    </row>
    <row r="2936">
      <c r="A2936" s="33" t="s">
        <v>6220</v>
      </c>
      <c r="B2936" s="126" t="s">
        <v>2545</v>
      </c>
      <c r="C2936" s="33"/>
      <c r="D2936" s="38" t="s">
        <v>96</v>
      </c>
      <c r="E2936" s="38" t="s">
        <v>2134</v>
      </c>
    </row>
    <row r="2937">
      <c r="A2937" s="33" t="s">
        <v>6220</v>
      </c>
      <c r="B2937" s="126" t="s">
        <v>2520</v>
      </c>
      <c r="C2937" s="126" t="s">
        <v>2545</v>
      </c>
      <c r="D2937" s="38" t="s">
        <v>96</v>
      </c>
      <c r="E2937" s="38" t="s">
        <v>2134</v>
      </c>
    </row>
    <row r="2938">
      <c r="A2938" s="33" t="s">
        <v>6198</v>
      </c>
      <c r="B2938" s="126" t="s">
        <v>2646</v>
      </c>
      <c r="C2938" s="126" t="s">
        <v>2463</v>
      </c>
      <c r="D2938" s="38" t="s">
        <v>165</v>
      </c>
      <c r="E2938" s="38" t="s">
        <v>2137</v>
      </c>
    </row>
    <row r="2939">
      <c r="A2939" s="33" t="s">
        <v>6199</v>
      </c>
      <c r="B2939" s="126" t="s">
        <v>2646</v>
      </c>
      <c r="C2939" s="126" t="s">
        <v>2463</v>
      </c>
      <c r="D2939" s="38" t="s">
        <v>165</v>
      </c>
      <c r="E2939" s="38" t="s">
        <v>2137</v>
      </c>
    </row>
    <row r="2940">
      <c r="A2940" s="33" t="s">
        <v>6200</v>
      </c>
      <c r="B2940" s="126" t="s">
        <v>2646</v>
      </c>
      <c r="C2940" s="126" t="s">
        <v>2463</v>
      </c>
      <c r="D2940" s="38" t="s">
        <v>165</v>
      </c>
      <c r="E2940" s="38" t="s">
        <v>2137</v>
      </c>
    </row>
    <row r="2941">
      <c r="A2941" s="33" t="s">
        <v>6201</v>
      </c>
      <c r="B2941" s="126" t="s">
        <v>2646</v>
      </c>
      <c r="C2941" s="126" t="s">
        <v>2577</v>
      </c>
      <c r="D2941" s="38" t="s">
        <v>165</v>
      </c>
      <c r="E2941" s="38" t="s">
        <v>2137</v>
      </c>
    </row>
    <row r="2942">
      <c r="A2942" s="33" t="s">
        <v>6202</v>
      </c>
      <c r="B2942" s="126" t="s">
        <v>2646</v>
      </c>
      <c r="C2942" s="126" t="s">
        <v>2577</v>
      </c>
      <c r="D2942" s="38" t="s">
        <v>165</v>
      </c>
      <c r="E2942" s="38" t="s">
        <v>2137</v>
      </c>
    </row>
    <row r="2943">
      <c r="A2943" s="33" t="s">
        <v>6203</v>
      </c>
      <c r="B2943" s="126" t="s">
        <v>2690</v>
      </c>
      <c r="C2943" s="126" t="s">
        <v>2638</v>
      </c>
      <c r="D2943" s="38" t="s">
        <v>165</v>
      </c>
      <c r="E2943" s="38" t="s">
        <v>2137</v>
      </c>
    </row>
    <row r="2944">
      <c r="A2944" s="33" t="s">
        <v>6035</v>
      </c>
      <c r="B2944" s="126" t="s">
        <v>2646</v>
      </c>
      <c r="C2944" s="126" t="s">
        <v>2455</v>
      </c>
      <c r="D2944" s="38" t="s">
        <v>165</v>
      </c>
      <c r="E2944" s="38" t="s">
        <v>2137</v>
      </c>
    </row>
    <row r="2945">
      <c r="A2945" s="33" t="s">
        <v>6110</v>
      </c>
      <c r="B2945" s="126" t="s">
        <v>2680</v>
      </c>
      <c r="C2945" s="126" t="s">
        <v>2471</v>
      </c>
      <c r="D2945" s="38" t="s">
        <v>165</v>
      </c>
      <c r="E2945" s="38" t="s">
        <v>2137</v>
      </c>
    </row>
    <row r="2946">
      <c r="A2946" s="33" t="s">
        <v>6204</v>
      </c>
      <c r="B2946" s="126" t="s">
        <v>2680</v>
      </c>
      <c r="C2946" s="126" t="s">
        <v>2520</v>
      </c>
      <c r="D2946" s="38" t="s">
        <v>165</v>
      </c>
      <c r="E2946" s="38" t="s">
        <v>2137</v>
      </c>
    </row>
    <row r="2947">
      <c r="A2947" s="33" t="s">
        <v>6205</v>
      </c>
      <c r="B2947" s="126" t="s">
        <v>2646</v>
      </c>
      <c r="C2947" s="126" t="s">
        <v>2680</v>
      </c>
      <c r="D2947" s="38" t="s">
        <v>165</v>
      </c>
      <c r="E2947" s="38" t="s">
        <v>2137</v>
      </c>
    </row>
    <row r="2948">
      <c r="A2948" s="33" t="s">
        <v>6203</v>
      </c>
      <c r="B2948" s="126" t="s">
        <v>2545</v>
      </c>
      <c r="C2948" s="33"/>
      <c r="D2948" s="38" t="s">
        <v>165</v>
      </c>
      <c r="E2948" s="38" t="s">
        <v>2137</v>
      </c>
    </row>
    <row r="2949">
      <c r="A2949" s="33" t="s">
        <v>6202</v>
      </c>
      <c r="B2949" s="126" t="s">
        <v>2463</v>
      </c>
      <c r="C2949" s="126" t="s">
        <v>2545</v>
      </c>
      <c r="D2949" s="38" t="s">
        <v>165</v>
      </c>
      <c r="E2949" s="38" t="s">
        <v>2137</v>
      </c>
    </row>
    <row r="2950">
      <c r="A2950" s="33" t="s">
        <v>6158</v>
      </c>
      <c r="B2950" s="126" t="s">
        <v>2551</v>
      </c>
      <c r="C2950" s="126" t="s">
        <v>2680</v>
      </c>
      <c r="D2950" s="38" t="s">
        <v>44</v>
      </c>
      <c r="E2950" s="38" t="s">
        <v>2137</v>
      </c>
    </row>
    <row r="2951">
      <c r="A2951" s="33" t="s">
        <v>6166</v>
      </c>
      <c r="B2951" s="126" t="s">
        <v>2646</v>
      </c>
      <c r="C2951" s="126" t="s">
        <v>2463</v>
      </c>
      <c r="D2951" s="38" t="s">
        <v>44</v>
      </c>
      <c r="E2951" s="38" t="s">
        <v>2137</v>
      </c>
    </row>
    <row r="2952">
      <c r="A2952" s="33" t="s">
        <v>6078</v>
      </c>
      <c r="B2952" s="126" t="s">
        <v>2646</v>
      </c>
      <c r="C2952" s="126" t="s">
        <v>2463</v>
      </c>
      <c r="D2952" s="38" t="s">
        <v>44</v>
      </c>
      <c r="E2952" s="38" t="s">
        <v>2137</v>
      </c>
    </row>
    <row r="2953">
      <c r="A2953" s="33" t="s">
        <v>6188</v>
      </c>
      <c r="B2953" s="126" t="s">
        <v>2680</v>
      </c>
      <c r="C2953" s="126" t="s">
        <v>2520</v>
      </c>
      <c r="D2953" s="38" t="s">
        <v>44</v>
      </c>
      <c r="E2953" s="38" t="s">
        <v>2137</v>
      </c>
    </row>
    <row r="2954">
      <c r="A2954" s="33" t="s">
        <v>6160</v>
      </c>
      <c r="B2954" s="126" t="s">
        <v>2680</v>
      </c>
      <c r="C2954" s="126" t="s">
        <v>2545</v>
      </c>
      <c r="D2954" s="38" t="s">
        <v>44</v>
      </c>
      <c r="E2954" s="38" t="s">
        <v>2137</v>
      </c>
    </row>
    <row r="2955">
      <c r="A2955" s="33" t="s">
        <v>5982</v>
      </c>
      <c r="B2955" s="126" t="s">
        <v>2543</v>
      </c>
      <c r="C2955" s="126" t="s">
        <v>2463</v>
      </c>
      <c r="D2955" s="38" t="s">
        <v>5909</v>
      </c>
      <c r="E2955" s="38" t="s">
        <v>2137</v>
      </c>
    </row>
    <row r="2956">
      <c r="A2956" s="33" t="s">
        <v>6188</v>
      </c>
      <c r="B2956" s="126" t="s">
        <v>2543</v>
      </c>
      <c r="C2956" s="126" t="s">
        <v>2463</v>
      </c>
      <c r="D2956" s="38" t="s">
        <v>5909</v>
      </c>
      <c r="E2956" s="38" t="s">
        <v>2137</v>
      </c>
    </row>
    <row r="2957">
      <c r="A2957" s="33" t="s">
        <v>6189</v>
      </c>
      <c r="B2957" s="126" t="s">
        <v>2646</v>
      </c>
      <c r="C2957" s="126" t="s">
        <v>2638</v>
      </c>
      <c r="D2957" s="38" t="s">
        <v>5911</v>
      </c>
      <c r="E2957" s="38" t="s">
        <v>2137</v>
      </c>
    </row>
    <row r="2958">
      <c r="A2958" s="33" t="s">
        <v>6206</v>
      </c>
      <c r="B2958" s="126" t="s">
        <v>2646</v>
      </c>
      <c r="C2958" s="126" t="s">
        <v>2463</v>
      </c>
      <c r="D2958" s="38" t="s">
        <v>5911</v>
      </c>
      <c r="E2958" s="38" t="s">
        <v>2137</v>
      </c>
    </row>
    <row r="2959">
      <c r="A2959" s="33" t="s">
        <v>6207</v>
      </c>
      <c r="B2959" s="126" t="s">
        <v>2646</v>
      </c>
      <c r="C2959" s="126" t="s">
        <v>2520</v>
      </c>
      <c r="D2959" s="38" t="s">
        <v>5911</v>
      </c>
      <c r="E2959" s="38" t="s">
        <v>2137</v>
      </c>
    </row>
    <row r="2960">
      <c r="A2960" s="33" t="s">
        <v>6191</v>
      </c>
      <c r="B2960" s="126" t="s">
        <v>2646</v>
      </c>
      <c r="C2960" s="126" t="s">
        <v>2545</v>
      </c>
      <c r="D2960" s="38" t="s">
        <v>5923</v>
      </c>
      <c r="E2960" s="38" t="s">
        <v>2137</v>
      </c>
    </row>
    <row r="2961">
      <c r="A2961" s="33" t="s">
        <v>6208</v>
      </c>
      <c r="B2961" s="126" t="s">
        <v>2646</v>
      </c>
      <c r="C2961" s="126" t="s">
        <v>2545</v>
      </c>
      <c r="D2961" s="38" t="s">
        <v>5923</v>
      </c>
      <c r="E2961" s="38" t="s">
        <v>2137</v>
      </c>
    </row>
    <row r="2962">
      <c r="A2962" s="33" t="s">
        <v>6190</v>
      </c>
      <c r="B2962" s="126" t="s">
        <v>2646</v>
      </c>
      <c r="C2962" s="126" t="s">
        <v>2463</v>
      </c>
      <c r="D2962" s="38" t="s">
        <v>5923</v>
      </c>
      <c r="E2962" s="38" t="s">
        <v>2137</v>
      </c>
    </row>
    <row r="2963">
      <c r="A2963" s="33" t="s">
        <v>6207</v>
      </c>
      <c r="B2963" s="126" t="s">
        <v>2680</v>
      </c>
      <c r="C2963" s="126" t="s">
        <v>2666</v>
      </c>
      <c r="D2963" s="38" t="s">
        <v>5923</v>
      </c>
      <c r="E2963" s="38" t="s">
        <v>2137</v>
      </c>
    </row>
    <row r="2964">
      <c r="A2964" s="33" t="s">
        <v>6080</v>
      </c>
      <c r="B2964" s="126" t="s">
        <v>2463</v>
      </c>
      <c r="C2964" s="126" t="s">
        <v>2666</v>
      </c>
      <c r="D2964" s="38" t="s">
        <v>5923</v>
      </c>
      <c r="E2964" s="38" t="s">
        <v>2137</v>
      </c>
    </row>
    <row r="2965">
      <c r="A2965" s="33" t="s">
        <v>6217</v>
      </c>
      <c r="B2965" s="126" t="s">
        <v>2646</v>
      </c>
      <c r="C2965" s="126" t="s">
        <v>2680</v>
      </c>
      <c r="D2965" s="38" t="s">
        <v>96</v>
      </c>
      <c r="E2965" s="38" t="s">
        <v>2140</v>
      </c>
    </row>
    <row r="2966">
      <c r="A2966" s="33" t="s">
        <v>6218</v>
      </c>
      <c r="B2966" s="126" t="s">
        <v>2646</v>
      </c>
      <c r="C2966" s="126" t="s">
        <v>2680</v>
      </c>
      <c r="D2966" s="38" t="s">
        <v>96</v>
      </c>
      <c r="E2966" s="38" t="s">
        <v>2140</v>
      </c>
    </row>
    <row r="2967">
      <c r="A2967" s="33" t="s">
        <v>6217</v>
      </c>
      <c r="B2967" s="126" t="s">
        <v>2646</v>
      </c>
      <c r="C2967" s="126" t="s">
        <v>2680</v>
      </c>
      <c r="D2967" s="38" t="s">
        <v>96</v>
      </c>
      <c r="E2967" s="38" t="s">
        <v>2140</v>
      </c>
    </row>
    <row r="2968">
      <c r="A2968" s="33" t="s">
        <v>6218</v>
      </c>
      <c r="B2968" s="126" t="s">
        <v>2646</v>
      </c>
      <c r="C2968" s="126" t="s">
        <v>2577</v>
      </c>
      <c r="D2968" s="38" t="s">
        <v>96</v>
      </c>
      <c r="E2968" s="38" t="s">
        <v>2140</v>
      </c>
    </row>
    <row r="2969">
      <c r="A2969" s="33" t="s">
        <v>6219</v>
      </c>
      <c r="B2969" s="126" t="s">
        <v>2646</v>
      </c>
      <c r="C2969" s="126" t="s">
        <v>2577</v>
      </c>
      <c r="D2969" s="38" t="s">
        <v>96</v>
      </c>
      <c r="E2969" s="38" t="s">
        <v>2140</v>
      </c>
    </row>
    <row r="2970">
      <c r="A2970" s="33" t="s">
        <v>6217</v>
      </c>
      <c r="B2970" s="126" t="s">
        <v>2646</v>
      </c>
      <c r="C2970" s="126" t="s">
        <v>2463</v>
      </c>
      <c r="D2970" s="38" t="s">
        <v>96</v>
      </c>
      <c r="E2970" s="38" t="s">
        <v>2140</v>
      </c>
    </row>
    <row r="2971">
      <c r="A2971" s="33" t="s">
        <v>6217</v>
      </c>
      <c r="B2971" s="126" t="s">
        <v>2646</v>
      </c>
      <c r="C2971" s="126" t="s">
        <v>2455</v>
      </c>
      <c r="D2971" s="38" t="s">
        <v>96</v>
      </c>
      <c r="E2971" s="38" t="s">
        <v>2140</v>
      </c>
    </row>
    <row r="2972">
      <c r="A2972" s="33" t="s">
        <v>6219</v>
      </c>
      <c r="B2972" s="126" t="s">
        <v>2680</v>
      </c>
      <c r="C2972" s="126" t="s">
        <v>2471</v>
      </c>
      <c r="D2972" s="38" t="s">
        <v>96</v>
      </c>
      <c r="E2972" s="38" t="s">
        <v>2140</v>
      </c>
    </row>
    <row r="2973">
      <c r="A2973" s="33" t="s">
        <v>6220</v>
      </c>
      <c r="B2973" s="126" t="s">
        <v>2646</v>
      </c>
      <c r="C2973" s="126" t="s">
        <v>2577</v>
      </c>
      <c r="D2973" s="38" t="s">
        <v>96</v>
      </c>
      <c r="E2973" s="38" t="s">
        <v>2140</v>
      </c>
    </row>
    <row r="2974">
      <c r="A2974" s="33" t="s">
        <v>6220</v>
      </c>
      <c r="B2974" s="126" t="s">
        <v>2680</v>
      </c>
      <c r="C2974" s="126" t="s">
        <v>2463</v>
      </c>
      <c r="D2974" s="38" t="s">
        <v>96</v>
      </c>
      <c r="E2974" s="38" t="s">
        <v>2140</v>
      </c>
    </row>
    <row r="2975">
      <c r="A2975" s="33" t="s">
        <v>6220</v>
      </c>
      <c r="B2975" s="126" t="s">
        <v>2545</v>
      </c>
      <c r="C2975" s="33"/>
      <c r="D2975" s="38" t="s">
        <v>96</v>
      </c>
      <c r="E2975" s="38" t="s">
        <v>2140</v>
      </c>
    </row>
    <row r="2976">
      <c r="A2976" s="33" t="s">
        <v>6220</v>
      </c>
      <c r="B2976" s="126" t="s">
        <v>2520</v>
      </c>
      <c r="C2976" s="126" t="s">
        <v>2545</v>
      </c>
      <c r="D2976" s="38" t="s">
        <v>96</v>
      </c>
      <c r="E2976" s="38" t="s">
        <v>2140</v>
      </c>
    </row>
    <row r="2977">
      <c r="A2977" s="33" t="s">
        <v>6217</v>
      </c>
      <c r="B2977" s="126" t="s">
        <v>2646</v>
      </c>
      <c r="C2977" s="126" t="s">
        <v>2680</v>
      </c>
      <c r="D2977" s="38" t="s">
        <v>96</v>
      </c>
      <c r="E2977" s="38" t="s">
        <v>2142</v>
      </c>
    </row>
    <row r="2978">
      <c r="A2978" s="33" t="s">
        <v>6218</v>
      </c>
      <c r="B2978" s="126" t="s">
        <v>2646</v>
      </c>
      <c r="C2978" s="126" t="s">
        <v>2680</v>
      </c>
      <c r="D2978" s="38" t="s">
        <v>96</v>
      </c>
      <c r="E2978" s="38" t="s">
        <v>2142</v>
      </c>
    </row>
    <row r="2979">
      <c r="A2979" s="33" t="s">
        <v>6217</v>
      </c>
      <c r="B2979" s="126" t="s">
        <v>2646</v>
      </c>
      <c r="C2979" s="126" t="s">
        <v>2680</v>
      </c>
      <c r="D2979" s="38" t="s">
        <v>96</v>
      </c>
      <c r="E2979" s="38" t="s">
        <v>2142</v>
      </c>
    </row>
    <row r="2980">
      <c r="A2980" s="33" t="s">
        <v>6218</v>
      </c>
      <c r="B2980" s="126" t="s">
        <v>2646</v>
      </c>
      <c r="C2980" s="126" t="s">
        <v>2577</v>
      </c>
      <c r="D2980" s="38" t="s">
        <v>96</v>
      </c>
      <c r="E2980" s="38" t="s">
        <v>2142</v>
      </c>
    </row>
    <row r="2981">
      <c r="A2981" s="33" t="s">
        <v>6219</v>
      </c>
      <c r="B2981" s="126" t="s">
        <v>2646</v>
      </c>
      <c r="C2981" s="126" t="s">
        <v>2577</v>
      </c>
      <c r="D2981" s="38" t="s">
        <v>96</v>
      </c>
      <c r="E2981" s="38" t="s">
        <v>2142</v>
      </c>
    </row>
    <row r="2982">
      <c r="A2982" s="33" t="s">
        <v>6217</v>
      </c>
      <c r="B2982" s="126" t="s">
        <v>2646</v>
      </c>
      <c r="C2982" s="126" t="s">
        <v>2463</v>
      </c>
      <c r="D2982" s="38" t="s">
        <v>96</v>
      </c>
      <c r="E2982" s="38" t="s">
        <v>2142</v>
      </c>
    </row>
    <row r="2983">
      <c r="A2983" s="33" t="s">
        <v>6217</v>
      </c>
      <c r="B2983" s="126" t="s">
        <v>2646</v>
      </c>
      <c r="C2983" s="126" t="s">
        <v>2455</v>
      </c>
      <c r="D2983" s="38" t="s">
        <v>96</v>
      </c>
      <c r="E2983" s="38" t="s">
        <v>2142</v>
      </c>
    </row>
    <row r="2984">
      <c r="A2984" s="33" t="s">
        <v>6219</v>
      </c>
      <c r="B2984" s="126" t="s">
        <v>2680</v>
      </c>
      <c r="C2984" s="126" t="s">
        <v>2471</v>
      </c>
      <c r="D2984" s="38" t="s">
        <v>96</v>
      </c>
      <c r="E2984" s="38" t="s">
        <v>2142</v>
      </c>
    </row>
    <row r="2985">
      <c r="A2985" s="33" t="s">
        <v>6220</v>
      </c>
      <c r="B2985" s="126" t="s">
        <v>2646</v>
      </c>
      <c r="C2985" s="126" t="s">
        <v>2577</v>
      </c>
      <c r="D2985" s="38" t="s">
        <v>96</v>
      </c>
      <c r="E2985" s="38" t="s">
        <v>2142</v>
      </c>
    </row>
    <row r="2986">
      <c r="A2986" s="33" t="s">
        <v>6220</v>
      </c>
      <c r="B2986" s="126" t="s">
        <v>2680</v>
      </c>
      <c r="C2986" s="126" t="s">
        <v>2463</v>
      </c>
      <c r="D2986" s="38" t="s">
        <v>96</v>
      </c>
      <c r="E2986" s="38" t="s">
        <v>2142</v>
      </c>
    </row>
    <row r="2987">
      <c r="A2987" s="33" t="s">
        <v>6220</v>
      </c>
      <c r="B2987" s="126" t="s">
        <v>2545</v>
      </c>
      <c r="C2987" s="33"/>
      <c r="D2987" s="38" t="s">
        <v>96</v>
      </c>
      <c r="E2987" s="38" t="s">
        <v>2142</v>
      </c>
    </row>
    <row r="2988">
      <c r="A2988" s="33" t="s">
        <v>6220</v>
      </c>
      <c r="B2988" s="126" t="s">
        <v>2520</v>
      </c>
      <c r="C2988" s="126" t="s">
        <v>2545</v>
      </c>
      <c r="D2988" s="38" t="s">
        <v>96</v>
      </c>
      <c r="E2988" s="38" t="s">
        <v>2142</v>
      </c>
    </row>
    <row r="2989">
      <c r="A2989" s="33" t="s">
        <v>6217</v>
      </c>
      <c r="B2989" s="126" t="s">
        <v>2646</v>
      </c>
      <c r="C2989" s="126" t="s">
        <v>2680</v>
      </c>
      <c r="D2989" s="38" t="s">
        <v>96</v>
      </c>
      <c r="E2989" s="38" t="s">
        <v>2144</v>
      </c>
    </row>
    <row r="2990">
      <c r="A2990" s="33" t="s">
        <v>6218</v>
      </c>
      <c r="B2990" s="126" t="s">
        <v>2646</v>
      </c>
      <c r="C2990" s="126" t="s">
        <v>2680</v>
      </c>
      <c r="D2990" s="38" t="s">
        <v>96</v>
      </c>
      <c r="E2990" s="38" t="s">
        <v>2144</v>
      </c>
    </row>
    <row r="2991">
      <c r="A2991" s="33" t="s">
        <v>6217</v>
      </c>
      <c r="B2991" s="126" t="s">
        <v>2646</v>
      </c>
      <c r="C2991" s="126" t="s">
        <v>2680</v>
      </c>
      <c r="D2991" s="38" t="s">
        <v>96</v>
      </c>
      <c r="E2991" s="38" t="s">
        <v>2144</v>
      </c>
    </row>
    <row r="2992">
      <c r="A2992" s="33" t="s">
        <v>6218</v>
      </c>
      <c r="B2992" s="126" t="s">
        <v>2646</v>
      </c>
      <c r="C2992" s="126" t="s">
        <v>2577</v>
      </c>
      <c r="D2992" s="38" t="s">
        <v>96</v>
      </c>
      <c r="E2992" s="38" t="s">
        <v>2144</v>
      </c>
    </row>
    <row r="2993">
      <c r="A2993" s="33" t="s">
        <v>6219</v>
      </c>
      <c r="B2993" s="126" t="s">
        <v>2646</v>
      </c>
      <c r="C2993" s="126" t="s">
        <v>2577</v>
      </c>
      <c r="D2993" s="38" t="s">
        <v>96</v>
      </c>
      <c r="E2993" s="38" t="s">
        <v>2144</v>
      </c>
    </row>
    <row r="2994">
      <c r="A2994" s="33" t="s">
        <v>6217</v>
      </c>
      <c r="B2994" s="126" t="s">
        <v>2646</v>
      </c>
      <c r="C2994" s="126" t="s">
        <v>2463</v>
      </c>
      <c r="D2994" s="38" t="s">
        <v>96</v>
      </c>
      <c r="E2994" s="38" t="s">
        <v>2144</v>
      </c>
    </row>
    <row r="2995">
      <c r="A2995" s="33" t="s">
        <v>6217</v>
      </c>
      <c r="B2995" s="126" t="s">
        <v>2646</v>
      </c>
      <c r="C2995" s="126" t="s">
        <v>2455</v>
      </c>
      <c r="D2995" s="38" t="s">
        <v>96</v>
      </c>
      <c r="E2995" s="38" t="s">
        <v>2144</v>
      </c>
    </row>
    <row r="2996">
      <c r="A2996" s="33" t="s">
        <v>6219</v>
      </c>
      <c r="B2996" s="126" t="s">
        <v>2680</v>
      </c>
      <c r="C2996" s="126" t="s">
        <v>2471</v>
      </c>
      <c r="D2996" s="38" t="s">
        <v>96</v>
      </c>
      <c r="E2996" s="38" t="s">
        <v>2144</v>
      </c>
    </row>
    <row r="2997">
      <c r="A2997" s="33" t="s">
        <v>6220</v>
      </c>
      <c r="B2997" s="126" t="s">
        <v>2646</v>
      </c>
      <c r="C2997" s="126" t="s">
        <v>2577</v>
      </c>
      <c r="D2997" s="38" t="s">
        <v>96</v>
      </c>
      <c r="E2997" s="38" t="s">
        <v>2144</v>
      </c>
    </row>
    <row r="2998">
      <c r="A2998" s="33" t="s">
        <v>6220</v>
      </c>
      <c r="B2998" s="126" t="s">
        <v>2680</v>
      </c>
      <c r="C2998" s="126" t="s">
        <v>2463</v>
      </c>
      <c r="D2998" s="38" t="s">
        <v>96</v>
      </c>
      <c r="E2998" s="38" t="s">
        <v>2144</v>
      </c>
    </row>
    <row r="2999">
      <c r="A2999" s="33" t="s">
        <v>6220</v>
      </c>
      <c r="B2999" s="126" t="s">
        <v>2545</v>
      </c>
      <c r="C2999" s="33"/>
      <c r="D2999" s="38" t="s">
        <v>96</v>
      </c>
      <c r="E2999" s="38" t="s">
        <v>2144</v>
      </c>
    </row>
    <row r="3000">
      <c r="A3000" s="33" t="s">
        <v>6220</v>
      </c>
      <c r="B3000" s="126" t="s">
        <v>2520</v>
      </c>
      <c r="C3000" s="126" t="s">
        <v>2545</v>
      </c>
      <c r="D3000" s="38" t="s">
        <v>96</v>
      </c>
      <c r="E3000" s="38" t="s">
        <v>2144</v>
      </c>
    </row>
    <row r="3001">
      <c r="A3001" s="33" t="s">
        <v>6217</v>
      </c>
      <c r="B3001" s="126" t="s">
        <v>2646</v>
      </c>
      <c r="C3001" s="126" t="s">
        <v>2680</v>
      </c>
      <c r="D3001" s="38" t="s">
        <v>96</v>
      </c>
      <c r="E3001" s="38" t="s">
        <v>2146</v>
      </c>
    </row>
    <row r="3002">
      <c r="A3002" s="33" t="s">
        <v>6218</v>
      </c>
      <c r="B3002" s="126" t="s">
        <v>2646</v>
      </c>
      <c r="C3002" s="126" t="s">
        <v>2680</v>
      </c>
      <c r="D3002" s="38" t="s">
        <v>96</v>
      </c>
      <c r="E3002" s="38" t="s">
        <v>2146</v>
      </c>
    </row>
    <row r="3003">
      <c r="A3003" s="33" t="s">
        <v>6217</v>
      </c>
      <c r="B3003" s="126" t="s">
        <v>2646</v>
      </c>
      <c r="C3003" s="126" t="s">
        <v>2680</v>
      </c>
      <c r="D3003" s="38" t="s">
        <v>96</v>
      </c>
      <c r="E3003" s="38" t="s">
        <v>2146</v>
      </c>
    </row>
    <row r="3004">
      <c r="A3004" s="33" t="s">
        <v>6218</v>
      </c>
      <c r="B3004" s="126" t="s">
        <v>2646</v>
      </c>
      <c r="C3004" s="126" t="s">
        <v>2577</v>
      </c>
      <c r="D3004" s="38" t="s">
        <v>96</v>
      </c>
      <c r="E3004" s="38" t="s">
        <v>2146</v>
      </c>
    </row>
    <row r="3005">
      <c r="A3005" s="33" t="s">
        <v>6219</v>
      </c>
      <c r="B3005" s="126" t="s">
        <v>2646</v>
      </c>
      <c r="C3005" s="126" t="s">
        <v>2577</v>
      </c>
      <c r="D3005" s="38" t="s">
        <v>96</v>
      </c>
      <c r="E3005" s="38" t="s">
        <v>2146</v>
      </c>
    </row>
    <row r="3006">
      <c r="A3006" s="33" t="s">
        <v>6217</v>
      </c>
      <c r="B3006" s="126" t="s">
        <v>2646</v>
      </c>
      <c r="C3006" s="126" t="s">
        <v>2463</v>
      </c>
      <c r="D3006" s="38" t="s">
        <v>96</v>
      </c>
      <c r="E3006" s="38" t="s">
        <v>2146</v>
      </c>
    </row>
    <row r="3007">
      <c r="A3007" s="33" t="s">
        <v>6217</v>
      </c>
      <c r="B3007" s="126" t="s">
        <v>2646</v>
      </c>
      <c r="C3007" s="126" t="s">
        <v>2455</v>
      </c>
      <c r="D3007" s="38" t="s">
        <v>96</v>
      </c>
      <c r="E3007" s="38" t="s">
        <v>2146</v>
      </c>
    </row>
    <row r="3008">
      <c r="A3008" s="33" t="s">
        <v>6219</v>
      </c>
      <c r="B3008" s="126" t="s">
        <v>2680</v>
      </c>
      <c r="C3008" s="126" t="s">
        <v>2471</v>
      </c>
      <c r="D3008" s="38" t="s">
        <v>96</v>
      </c>
      <c r="E3008" s="38" t="s">
        <v>2146</v>
      </c>
    </row>
    <row r="3009">
      <c r="A3009" s="33" t="s">
        <v>6220</v>
      </c>
      <c r="B3009" s="126" t="s">
        <v>2646</v>
      </c>
      <c r="C3009" s="126" t="s">
        <v>2577</v>
      </c>
      <c r="D3009" s="38" t="s">
        <v>96</v>
      </c>
      <c r="E3009" s="38" t="s">
        <v>2146</v>
      </c>
    </row>
    <row r="3010">
      <c r="A3010" s="33" t="s">
        <v>6220</v>
      </c>
      <c r="B3010" s="126" t="s">
        <v>2680</v>
      </c>
      <c r="C3010" s="126" t="s">
        <v>2463</v>
      </c>
      <c r="D3010" s="38" t="s">
        <v>96</v>
      </c>
      <c r="E3010" s="38" t="s">
        <v>2146</v>
      </c>
    </row>
    <row r="3011">
      <c r="A3011" s="33" t="s">
        <v>6220</v>
      </c>
      <c r="B3011" s="126" t="s">
        <v>2545</v>
      </c>
      <c r="C3011" s="33"/>
      <c r="D3011" s="38" t="s">
        <v>96</v>
      </c>
      <c r="E3011" s="38" t="s">
        <v>2146</v>
      </c>
    </row>
    <row r="3012">
      <c r="A3012" s="33" t="s">
        <v>6220</v>
      </c>
      <c r="B3012" s="126" t="s">
        <v>2520</v>
      </c>
      <c r="C3012" s="126" t="s">
        <v>2545</v>
      </c>
      <c r="D3012" s="38" t="s">
        <v>96</v>
      </c>
      <c r="E3012" s="38" t="s">
        <v>2146</v>
      </c>
    </row>
    <row r="3013">
      <c r="A3013" s="33" t="s">
        <v>6217</v>
      </c>
      <c r="B3013" s="126" t="s">
        <v>2646</v>
      </c>
      <c r="C3013" s="126" t="s">
        <v>2680</v>
      </c>
      <c r="D3013" s="38" t="s">
        <v>96</v>
      </c>
      <c r="E3013" s="38" t="s">
        <v>2148</v>
      </c>
    </row>
    <row r="3014">
      <c r="A3014" s="33" t="s">
        <v>6218</v>
      </c>
      <c r="B3014" s="126" t="s">
        <v>2646</v>
      </c>
      <c r="C3014" s="126" t="s">
        <v>2680</v>
      </c>
      <c r="D3014" s="38" t="s">
        <v>96</v>
      </c>
      <c r="E3014" s="38" t="s">
        <v>2148</v>
      </c>
    </row>
    <row r="3015">
      <c r="A3015" s="33" t="s">
        <v>6217</v>
      </c>
      <c r="B3015" s="126" t="s">
        <v>2646</v>
      </c>
      <c r="C3015" s="126" t="s">
        <v>2680</v>
      </c>
      <c r="D3015" s="38" t="s">
        <v>96</v>
      </c>
      <c r="E3015" s="38" t="s">
        <v>2148</v>
      </c>
    </row>
    <row r="3016">
      <c r="A3016" s="33" t="s">
        <v>6218</v>
      </c>
      <c r="B3016" s="126" t="s">
        <v>2646</v>
      </c>
      <c r="C3016" s="126" t="s">
        <v>2577</v>
      </c>
      <c r="D3016" s="38" t="s">
        <v>96</v>
      </c>
      <c r="E3016" s="38" t="s">
        <v>2148</v>
      </c>
    </row>
    <row r="3017">
      <c r="A3017" s="33" t="s">
        <v>6219</v>
      </c>
      <c r="B3017" s="126" t="s">
        <v>2646</v>
      </c>
      <c r="C3017" s="126" t="s">
        <v>2577</v>
      </c>
      <c r="D3017" s="38" t="s">
        <v>96</v>
      </c>
      <c r="E3017" s="38" t="s">
        <v>2148</v>
      </c>
    </row>
    <row r="3018">
      <c r="A3018" s="33" t="s">
        <v>6217</v>
      </c>
      <c r="B3018" s="126" t="s">
        <v>2646</v>
      </c>
      <c r="C3018" s="126" t="s">
        <v>2463</v>
      </c>
      <c r="D3018" s="38" t="s">
        <v>96</v>
      </c>
      <c r="E3018" s="38" t="s">
        <v>2148</v>
      </c>
    </row>
    <row r="3019">
      <c r="A3019" s="33" t="s">
        <v>6217</v>
      </c>
      <c r="B3019" s="126" t="s">
        <v>2646</v>
      </c>
      <c r="C3019" s="126" t="s">
        <v>2455</v>
      </c>
      <c r="D3019" s="38" t="s">
        <v>96</v>
      </c>
      <c r="E3019" s="38" t="s">
        <v>2148</v>
      </c>
    </row>
    <row r="3020">
      <c r="A3020" s="33" t="s">
        <v>6219</v>
      </c>
      <c r="B3020" s="126" t="s">
        <v>2680</v>
      </c>
      <c r="C3020" s="126" t="s">
        <v>2471</v>
      </c>
      <c r="D3020" s="38" t="s">
        <v>96</v>
      </c>
      <c r="E3020" s="38" t="s">
        <v>2148</v>
      </c>
    </row>
    <row r="3021">
      <c r="A3021" s="33" t="s">
        <v>6220</v>
      </c>
      <c r="B3021" s="126" t="s">
        <v>2646</v>
      </c>
      <c r="C3021" s="126" t="s">
        <v>2577</v>
      </c>
      <c r="D3021" s="38" t="s">
        <v>96</v>
      </c>
      <c r="E3021" s="38" t="s">
        <v>2148</v>
      </c>
    </row>
    <row r="3022">
      <c r="A3022" s="33" t="s">
        <v>6220</v>
      </c>
      <c r="B3022" s="126" t="s">
        <v>2680</v>
      </c>
      <c r="C3022" s="126" t="s">
        <v>2463</v>
      </c>
      <c r="D3022" s="38" t="s">
        <v>96</v>
      </c>
      <c r="E3022" s="38" t="s">
        <v>2148</v>
      </c>
    </row>
    <row r="3023">
      <c r="A3023" s="33" t="s">
        <v>6220</v>
      </c>
      <c r="B3023" s="126" t="s">
        <v>2545</v>
      </c>
      <c r="C3023" s="33"/>
      <c r="D3023" s="38" t="s">
        <v>96</v>
      </c>
      <c r="E3023" s="38" t="s">
        <v>2148</v>
      </c>
    </row>
    <row r="3024">
      <c r="A3024" s="33" t="s">
        <v>6220</v>
      </c>
      <c r="B3024" s="126" t="s">
        <v>2520</v>
      </c>
      <c r="C3024" s="126" t="s">
        <v>2545</v>
      </c>
      <c r="D3024" s="38" t="s">
        <v>96</v>
      </c>
      <c r="E3024" s="38" t="s">
        <v>2148</v>
      </c>
    </row>
    <row r="3025">
      <c r="A3025" s="33" t="s">
        <v>6214</v>
      </c>
      <c r="B3025" s="126" t="s">
        <v>2646</v>
      </c>
      <c r="C3025" s="126" t="s">
        <v>2680</v>
      </c>
      <c r="D3025" s="38" t="s">
        <v>165</v>
      </c>
      <c r="E3025" s="38" t="s">
        <v>2150</v>
      </c>
    </row>
    <row r="3026">
      <c r="A3026" s="33" t="s">
        <v>6113</v>
      </c>
      <c r="B3026" s="126" t="s">
        <v>2646</v>
      </c>
      <c r="C3026" s="126" t="s">
        <v>2680</v>
      </c>
      <c r="D3026" s="38" t="s">
        <v>165</v>
      </c>
      <c r="E3026" s="38" t="s">
        <v>2150</v>
      </c>
    </row>
    <row r="3027">
      <c r="A3027" s="33" t="s">
        <v>6198</v>
      </c>
      <c r="B3027" s="126" t="s">
        <v>2646</v>
      </c>
      <c r="C3027" s="126" t="s">
        <v>2680</v>
      </c>
      <c r="D3027" s="38" t="s">
        <v>165</v>
      </c>
      <c r="E3027" s="38" t="s">
        <v>2150</v>
      </c>
    </row>
    <row r="3028">
      <c r="A3028" s="33" t="s">
        <v>6215</v>
      </c>
      <c r="B3028" s="126" t="s">
        <v>2646</v>
      </c>
      <c r="C3028" s="126" t="s">
        <v>2577</v>
      </c>
      <c r="D3028" s="38" t="s">
        <v>165</v>
      </c>
      <c r="E3028" s="38" t="s">
        <v>2150</v>
      </c>
    </row>
    <row r="3029">
      <c r="A3029" s="33" t="s">
        <v>6202</v>
      </c>
      <c r="B3029" s="126" t="s">
        <v>2646</v>
      </c>
      <c r="C3029" s="126" t="s">
        <v>2577</v>
      </c>
      <c r="D3029" s="38" t="s">
        <v>165</v>
      </c>
      <c r="E3029" s="38" t="s">
        <v>2150</v>
      </c>
    </row>
    <row r="3030">
      <c r="A3030" s="33" t="s">
        <v>6216</v>
      </c>
      <c r="B3030" s="126" t="s">
        <v>2646</v>
      </c>
      <c r="C3030" s="126" t="s">
        <v>2463</v>
      </c>
      <c r="D3030" s="38" t="s">
        <v>165</v>
      </c>
      <c r="E3030" s="38" t="s">
        <v>2150</v>
      </c>
    </row>
    <row r="3031">
      <c r="A3031" s="33" t="s">
        <v>6035</v>
      </c>
      <c r="B3031" s="126" t="s">
        <v>2646</v>
      </c>
      <c r="C3031" s="126" t="s">
        <v>2455</v>
      </c>
      <c r="D3031" s="38" t="s">
        <v>165</v>
      </c>
      <c r="E3031" s="38" t="s">
        <v>2150</v>
      </c>
    </row>
    <row r="3032">
      <c r="A3032" s="33" t="s">
        <v>6110</v>
      </c>
      <c r="B3032" s="126" t="s">
        <v>2680</v>
      </c>
      <c r="C3032" s="126" t="s">
        <v>2471</v>
      </c>
      <c r="D3032" s="38" t="s">
        <v>165</v>
      </c>
      <c r="E3032" s="38" t="s">
        <v>2150</v>
      </c>
    </row>
    <row r="3033">
      <c r="A3033" s="33" t="s">
        <v>6198</v>
      </c>
      <c r="B3033" s="126" t="s">
        <v>2646</v>
      </c>
      <c r="C3033" s="126" t="s">
        <v>2577</v>
      </c>
      <c r="D3033" s="38" t="s">
        <v>165</v>
      </c>
      <c r="E3033" s="38" t="s">
        <v>2150</v>
      </c>
    </row>
    <row r="3034">
      <c r="A3034" s="33" t="s">
        <v>6214</v>
      </c>
      <c r="B3034" s="126" t="s">
        <v>2646</v>
      </c>
      <c r="C3034" s="126" t="s">
        <v>2680</v>
      </c>
      <c r="D3034" s="38" t="s">
        <v>165</v>
      </c>
      <c r="E3034" s="38" t="s">
        <v>2150</v>
      </c>
    </row>
    <row r="3035">
      <c r="A3035" s="33" t="s">
        <v>6203</v>
      </c>
      <c r="B3035" s="126" t="s">
        <v>2545</v>
      </c>
      <c r="C3035" s="33"/>
      <c r="D3035" s="38" t="s">
        <v>165</v>
      </c>
      <c r="E3035" s="38" t="s">
        <v>2150</v>
      </c>
    </row>
    <row r="3036">
      <c r="A3036" s="33" t="s">
        <v>6216</v>
      </c>
      <c r="B3036" s="126" t="s">
        <v>2463</v>
      </c>
      <c r="C3036" s="126" t="s">
        <v>2545</v>
      </c>
      <c r="D3036" s="38" t="s">
        <v>165</v>
      </c>
      <c r="E3036" s="38" t="s">
        <v>2150</v>
      </c>
    </row>
    <row r="3037">
      <c r="A3037" s="33" t="s">
        <v>6158</v>
      </c>
      <c r="B3037" s="126" t="s">
        <v>2551</v>
      </c>
      <c r="C3037" s="126" t="s">
        <v>2680</v>
      </c>
      <c r="D3037" s="38" t="s">
        <v>44</v>
      </c>
      <c r="E3037" s="38" t="s">
        <v>2150</v>
      </c>
    </row>
    <row r="3038">
      <c r="A3038" s="33" t="s">
        <v>6078</v>
      </c>
      <c r="B3038" s="126" t="s">
        <v>2646</v>
      </c>
      <c r="C3038" s="126" t="s">
        <v>2463</v>
      </c>
      <c r="D3038" s="38" t="s">
        <v>44</v>
      </c>
      <c r="E3038" s="38" t="s">
        <v>2150</v>
      </c>
    </row>
    <row r="3039">
      <c r="A3039" s="33" t="s">
        <v>6025</v>
      </c>
      <c r="B3039" s="126" t="s">
        <v>2646</v>
      </c>
      <c r="C3039" s="126" t="s">
        <v>2463</v>
      </c>
      <c r="D3039" s="38" t="s">
        <v>44</v>
      </c>
      <c r="E3039" s="38" t="s">
        <v>2150</v>
      </c>
    </row>
    <row r="3040">
      <c r="A3040" s="33" t="s">
        <v>6188</v>
      </c>
      <c r="B3040" s="126" t="s">
        <v>2680</v>
      </c>
      <c r="C3040" s="126" t="s">
        <v>2520</v>
      </c>
      <c r="D3040" s="38" t="s">
        <v>44</v>
      </c>
      <c r="E3040" s="38" t="s">
        <v>2150</v>
      </c>
    </row>
    <row r="3041">
      <c r="A3041" s="33" t="s">
        <v>6160</v>
      </c>
      <c r="B3041" s="126" t="s">
        <v>2680</v>
      </c>
      <c r="C3041" s="126" t="s">
        <v>2545</v>
      </c>
      <c r="D3041" s="38" t="s">
        <v>44</v>
      </c>
      <c r="E3041" s="38" t="s">
        <v>2150</v>
      </c>
    </row>
    <row r="3042">
      <c r="A3042" s="33" t="s">
        <v>5982</v>
      </c>
      <c r="B3042" s="126" t="s">
        <v>2543</v>
      </c>
      <c r="C3042" s="126" t="s">
        <v>2463</v>
      </c>
      <c r="D3042" s="38" t="s">
        <v>5909</v>
      </c>
      <c r="E3042" s="38" t="s">
        <v>2150</v>
      </c>
    </row>
    <row r="3043">
      <c r="A3043" s="33" t="s">
        <v>6188</v>
      </c>
      <c r="B3043" s="126" t="s">
        <v>2543</v>
      </c>
      <c r="C3043" s="126" t="s">
        <v>2463</v>
      </c>
      <c r="D3043" s="38" t="s">
        <v>5909</v>
      </c>
      <c r="E3043" s="38" t="s">
        <v>2150</v>
      </c>
    </row>
    <row r="3044">
      <c r="A3044" s="33" t="s">
        <v>6189</v>
      </c>
      <c r="B3044" s="126" t="s">
        <v>2646</v>
      </c>
      <c r="C3044" s="126" t="s">
        <v>2638</v>
      </c>
      <c r="D3044" s="38" t="s">
        <v>5911</v>
      </c>
      <c r="E3044" s="38" t="s">
        <v>2150</v>
      </c>
    </row>
    <row r="3045">
      <c r="A3045" s="33" t="s">
        <v>6107</v>
      </c>
      <c r="B3045" s="126" t="s">
        <v>2646</v>
      </c>
      <c r="C3045" s="126" t="s">
        <v>2680</v>
      </c>
      <c r="D3045" s="38" t="s">
        <v>5911</v>
      </c>
      <c r="E3045" s="38" t="s">
        <v>2150</v>
      </c>
    </row>
    <row r="3046">
      <c r="A3046" s="33" t="s">
        <v>6221</v>
      </c>
      <c r="B3046" s="126" t="s">
        <v>2646</v>
      </c>
      <c r="C3046" s="126" t="s">
        <v>2520</v>
      </c>
      <c r="D3046" s="38" t="s">
        <v>5911</v>
      </c>
      <c r="E3046" s="38" t="s">
        <v>2150</v>
      </c>
    </row>
    <row r="3047">
      <c r="A3047" s="33" t="s">
        <v>6191</v>
      </c>
      <c r="B3047" s="126" t="s">
        <v>2646</v>
      </c>
      <c r="C3047" s="126" t="s">
        <v>2545</v>
      </c>
      <c r="D3047" s="38" t="s">
        <v>5923</v>
      </c>
      <c r="E3047" s="38" t="s">
        <v>2150</v>
      </c>
    </row>
    <row r="3048">
      <c r="A3048" s="33" t="s">
        <v>6107</v>
      </c>
      <c r="B3048" s="126" t="s">
        <v>2646</v>
      </c>
      <c r="C3048" s="126" t="s">
        <v>2545</v>
      </c>
      <c r="D3048" s="38" t="s">
        <v>5923</v>
      </c>
      <c r="E3048" s="38" t="s">
        <v>2150</v>
      </c>
    </row>
    <row r="3049">
      <c r="A3049" s="33" t="s">
        <v>6190</v>
      </c>
      <c r="B3049" s="126" t="s">
        <v>2646</v>
      </c>
      <c r="C3049" s="126" t="s">
        <v>2463</v>
      </c>
      <c r="D3049" s="38" t="s">
        <v>5923</v>
      </c>
      <c r="E3049" s="38" t="s">
        <v>2150</v>
      </c>
    </row>
    <row r="3050">
      <c r="A3050" s="33" t="s">
        <v>6221</v>
      </c>
      <c r="B3050" s="126" t="s">
        <v>2680</v>
      </c>
      <c r="C3050" s="126" t="s">
        <v>2666</v>
      </c>
      <c r="D3050" s="38" t="s">
        <v>5923</v>
      </c>
      <c r="E3050" s="38" t="s">
        <v>2150</v>
      </c>
    </row>
    <row r="3051">
      <c r="A3051" s="33" t="s">
        <v>6221</v>
      </c>
      <c r="B3051" s="126" t="s">
        <v>2463</v>
      </c>
      <c r="C3051" s="126" t="s">
        <v>2666</v>
      </c>
      <c r="D3051" s="38" t="s">
        <v>5923</v>
      </c>
      <c r="E3051" s="38" t="s">
        <v>2150</v>
      </c>
    </row>
    <row r="3052">
      <c r="A3052" s="33" t="s">
        <v>6217</v>
      </c>
      <c r="B3052" s="126" t="s">
        <v>2646</v>
      </c>
      <c r="C3052" s="126" t="s">
        <v>2680</v>
      </c>
      <c r="D3052" s="38" t="s">
        <v>96</v>
      </c>
      <c r="E3052" s="38" t="s">
        <v>2154</v>
      </c>
    </row>
    <row r="3053">
      <c r="A3053" s="33" t="s">
        <v>6218</v>
      </c>
      <c r="B3053" s="126" t="s">
        <v>2646</v>
      </c>
      <c r="C3053" s="126" t="s">
        <v>2680</v>
      </c>
      <c r="D3053" s="38" t="s">
        <v>96</v>
      </c>
      <c r="E3053" s="38" t="s">
        <v>2154</v>
      </c>
    </row>
    <row r="3054">
      <c r="A3054" s="33" t="s">
        <v>6217</v>
      </c>
      <c r="B3054" s="126" t="s">
        <v>2646</v>
      </c>
      <c r="C3054" s="126" t="s">
        <v>2680</v>
      </c>
      <c r="D3054" s="38" t="s">
        <v>96</v>
      </c>
      <c r="E3054" s="38" t="s">
        <v>2154</v>
      </c>
    </row>
    <row r="3055">
      <c r="A3055" s="33" t="s">
        <v>6218</v>
      </c>
      <c r="B3055" s="126" t="s">
        <v>2646</v>
      </c>
      <c r="C3055" s="126" t="s">
        <v>2577</v>
      </c>
      <c r="D3055" s="38" t="s">
        <v>96</v>
      </c>
      <c r="E3055" s="38" t="s">
        <v>2154</v>
      </c>
    </row>
    <row r="3056">
      <c r="A3056" s="33" t="s">
        <v>6219</v>
      </c>
      <c r="B3056" s="126" t="s">
        <v>2646</v>
      </c>
      <c r="C3056" s="126" t="s">
        <v>2577</v>
      </c>
      <c r="D3056" s="38" t="s">
        <v>96</v>
      </c>
      <c r="E3056" s="38" t="s">
        <v>2154</v>
      </c>
    </row>
    <row r="3057">
      <c r="A3057" s="33" t="s">
        <v>6217</v>
      </c>
      <c r="B3057" s="126" t="s">
        <v>2646</v>
      </c>
      <c r="C3057" s="126" t="s">
        <v>2463</v>
      </c>
      <c r="D3057" s="38" t="s">
        <v>96</v>
      </c>
      <c r="E3057" s="38" t="s">
        <v>2154</v>
      </c>
    </row>
    <row r="3058">
      <c r="A3058" s="33" t="s">
        <v>6217</v>
      </c>
      <c r="B3058" s="126" t="s">
        <v>2646</v>
      </c>
      <c r="C3058" s="126" t="s">
        <v>2455</v>
      </c>
      <c r="D3058" s="38" t="s">
        <v>96</v>
      </c>
      <c r="E3058" s="38" t="s">
        <v>2154</v>
      </c>
    </row>
    <row r="3059">
      <c r="A3059" s="33" t="s">
        <v>6219</v>
      </c>
      <c r="B3059" s="126" t="s">
        <v>2680</v>
      </c>
      <c r="C3059" s="126" t="s">
        <v>2471</v>
      </c>
      <c r="D3059" s="38" t="s">
        <v>96</v>
      </c>
      <c r="E3059" s="38" t="s">
        <v>2154</v>
      </c>
    </row>
    <row r="3060">
      <c r="A3060" s="33" t="s">
        <v>6220</v>
      </c>
      <c r="B3060" s="126" t="s">
        <v>2646</v>
      </c>
      <c r="C3060" s="126" t="s">
        <v>2577</v>
      </c>
      <c r="D3060" s="38" t="s">
        <v>96</v>
      </c>
      <c r="E3060" s="38" t="s">
        <v>2154</v>
      </c>
    </row>
    <row r="3061">
      <c r="A3061" s="33" t="s">
        <v>6220</v>
      </c>
      <c r="B3061" s="126" t="s">
        <v>2680</v>
      </c>
      <c r="C3061" s="126" t="s">
        <v>2463</v>
      </c>
      <c r="D3061" s="38" t="s">
        <v>96</v>
      </c>
      <c r="E3061" s="38" t="s">
        <v>2154</v>
      </c>
    </row>
    <row r="3062">
      <c r="A3062" s="33" t="s">
        <v>6220</v>
      </c>
      <c r="B3062" s="126" t="s">
        <v>2545</v>
      </c>
      <c r="C3062" s="33"/>
      <c r="D3062" s="38" t="s">
        <v>96</v>
      </c>
      <c r="E3062" s="38" t="s">
        <v>2154</v>
      </c>
    </row>
    <row r="3063">
      <c r="A3063" s="33" t="s">
        <v>6220</v>
      </c>
      <c r="B3063" s="126" t="s">
        <v>2520</v>
      </c>
      <c r="C3063" s="126" t="s">
        <v>2545</v>
      </c>
      <c r="D3063" s="38" t="s">
        <v>96</v>
      </c>
      <c r="E3063" s="38" t="s">
        <v>2154</v>
      </c>
    </row>
    <row r="3064">
      <c r="A3064" s="33" t="s">
        <v>6217</v>
      </c>
      <c r="B3064" s="126" t="s">
        <v>2646</v>
      </c>
      <c r="C3064" s="126" t="s">
        <v>2680</v>
      </c>
      <c r="D3064" s="38" t="s">
        <v>96</v>
      </c>
      <c r="E3064" s="38" t="s">
        <v>2157</v>
      </c>
    </row>
    <row r="3065">
      <c r="A3065" s="33" t="s">
        <v>6218</v>
      </c>
      <c r="B3065" s="126" t="s">
        <v>2646</v>
      </c>
      <c r="C3065" s="126" t="s">
        <v>2680</v>
      </c>
      <c r="D3065" s="38" t="s">
        <v>96</v>
      </c>
      <c r="E3065" s="38" t="s">
        <v>2157</v>
      </c>
    </row>
    <row r="3066">
      <c r="A3066" s="33" t="s">
        <v>6217</v>
      </c>
      <c r="B3066" s="126" t="s">
        <v>2646</v>
      </c>
      <c r="C3066" s="126" t="s">
        <v>2680</v>
      </c>
      <c r="D3066" s="38" t="s">
        <v>96</v>
      </c>
      <c r="E3066" s="38" t="s">
        <v>2157</v>
      </c>
    </row>
    <row r="3067">
      <c r="A3067" s="33" t="s">
        <v>6218</v>
      </c>
      <c r="B3067" s="126" t="s">
        <v>2646</v>
      </c>
      <c r="C3067" s="126" t="s">
        <v>2577</v>
      </c>
      <c r="D3067" s="38" t="s">
        <v>96</v>
      </c>
      <c r="E3067" s="38" t="s">
        <v>2157</v>
      </c>
    </row>
    <row r="3068">
      <c r="A3068" s="33" t="s">
        <v>6219</v>
      </c>
      <c r="B3068" s="126" t="s">
        <v>2646</v>
      </c>
      <c r="C3068" s="126" t="s">
        <v>2577</v>
      </c>
      <c r="D3068" s="38" t="s">
        <v>96</v>
      </c>
      <c r="E3068" s="38" t="s">
        <v>2157</v>
      </c>
    </row>
    <row r="3069">
      <c r="A3069" s="33" t="s">
        <v>6217</v>
      </c>
      <c r="B3069" s="126" t="s">
        <v>2646</v>
      </c>
      <c r="C3069" s="126" t="s">
        <v>2463</v>
      </c>
      <c r="D3069" s="38" t="s">
        <v>96</v>
      </c>
      <c r="E3069" s="38" t="s">
        <v>2157</v>
      </c>
    </row>
    <row r="3070">
      <c r="A3070" s="33" t="s">
        <v>6217</v>
      </c>
      <c r="B3070" s="126" t="s">
        <v>2646</v>
      </c>
      <c r="C3070" s="126" t="s">
        <v>2455</v>
      </c>
      <c r="D3070" s="38" t="s">
        <v>96</v>
      </c>
      <c r="E3070" s="38" t="s">
        <v>2157</v>
      </c>
    </row>
    <row r="3071">
      <c r="A3071" s="33" t="s">
        <v>6219</v>
      </c>
      <c r="B3071" s="126" t="s">
        <v>2680</v>
      </c>
      <c r="C3071" s="126" t="s">
        <v>2471</v>
      </c>
      <c r="D3071" s="38" t="s">
        <v>96</v>
      </c>
      <c r="E3071" s="38" t="s">
        <v>2157</v>
      </c>
    </row>
    <row r="3072">
      <c r="A3072" s="33" t="s">
        <v>6220</v>
      </c>
      <c r="B3072" s="126" t="s">
        <v>2646</v>
      </c>
      <c r="C3072" s="126" t="s">
        <v>2577</v>
      </c>
      <c r="D3072" s="38" t="s">
        <v>96</v>
      </c>
      <c r="E3072" s="38" t="s">
        <v>2157</v>
      </c>
    </row>
    <row r="3073">
      <c r="A3073" s="33" t="s">
        <v>6220</v>
      </c>
      <c r="B3073" s="126" t="s">
        <v>2680</v>
      </c>
      <c r="C3073" s="126" t="s">
        <v>2463</v>
      </c>
      <c r="D3073" s="38" t="s">
        <v>96</v>
      </c>
      <c r="E3073" s="38" t="s">
        <v>2157</v>
      </c>
    </row>
    <row r="3074">
      <c r="A3074" s="33" t="s">
        <v>6220</v>
      </c>
      <c r="B3074" s="126" t="s">
        <v>2545</v>
      </c>
      <c r="C3074" s="33"/>
      <c r="D3074" s="38" t="s">
        <v>96</v>
      </c>
      <c r="E3074" s="38" t="s">
        <v>2157</v>
      </c>
    </row>
    <row r="3075">
      <c r="A3075" s="33" t="s">
        <v>6220</v>
      </c>
      <c r="B3075" s="126" t="s">
        <v>2520</v>
      </c>
      <c r="C3075" s="126" t="s">
        <v>2545</v>
      </c>
      <c r="D3075" s="38" t="s">
        <v>96</v>
      </c>
      <c r="E3075" s="38" t="s">
        <v>2157</v>
      </c>
    </row>
    <row r="3076">
      <c r="A3076" s="33" t="s">
        <v>6217</v>
      </c>
      <c r="B3076" s="126" t="s">
        <v>2646</v>
      </c>
      <c r="C3076" s="126" t="s">
        <v>2680</v>
      </c>
      <c r="D3076" s="38" t="s">
        <v>96</v>
      </c>
      <c r="E3076" s="38" t="s">
        <v>2160</v>
      </c>
    </row>
    <row r="3077">
      <c r="A3077" s="33" t="s">
        <v>6218</v>
      </c>
      <c r="B3077" s="126" t="s">
        <v>2646</v>
      </c>
      <c r="C3077" s="126" t="s">
        <v>2680</v>
      </c>
      <c r="D3077" s="38" t="s">
        <v>96</v>
      </c>
      <c r="E3077" s="38" t="s">
        <v>2160</v>
      </c>
    </row>
    <row r="3078">
      <c r="A3078" s="33" t="s">
        <v>6217</v>
      </c>
      <c r="B3078" s="126" t="s">
        <v>2646</v>
      </c>
      <c r="C3078" s="126" t="s">
        <v>2680</v>
      </c>
      <c r="D3078" s="38" t="s">
        <v>96</v>
      </c>
      <c r="E3078" s="38" t="s">
        <v>2160</v>
      </c>
    </row>
    <row r="3079">
      <c r="A3079" s="33" t="s">
        <v>6218</v>
      </c>
      <c r="B3079" s="126" t="s">
        <v>2646</v>
      </c>
      <c r="C3079" s="126" t="s">
        <v>2577</v>
      </c>
      <c r="D3079" s="38" t="s">
        <v>96</v>
      </c>
      <c r="E3079" s="38" t="s">
        <v>2160</v>
      </c>
    </row>
    <row r="3080">
      <c r="A3080" s="33" t="s">
        <v>6219</v>
      </c>
      <c r="B3080" s="126" t="s">
        <v>2646</v>
      </c>
      <c r="C3080" s="126" t="s">
        <v>2577</v>
      </c>
      <c r="D3080" s="38" t="s">
        <v>96</v>
      </c>
      <c r="E3080" s="38" t="s">
        <v>2160</v>
      </c>
    </row>
    <row r="3081">
      <c r="A3081" s="33" t="s">
        <v>6217</v>
      </c>
      <c r="B3081" s="126" t="s">
        <v>2646</v>
      </c>
      <c r="C3081" s="126" t="s">
        <v>2463</v>
      </c>
      <c r="D3081" s="38" t="s">
        <v>96</v>
      </c>
      <c r="E3081" s="38" t="s">
        <v>2160</v>
      </c>
    </row>
    <row r="3082">
      <c r="A3082" s="33" t="s">
        <v>6217</v>
      </c>
      <c r="B3082" s="126" t="s">
        <v>2646</v>
      </c>
      <c r="C3082" s="126" t="s">
        <v>2455</v>
      </c>
      <c r="D3082" s="38" t="s">
        <v>96</v>
      </c>
      <c r="E3082" s="38" t="s">
        <v>2160</v>
      </c>
    </row>
    <row r="3083">
      <c r="A3083" s="33" t="s">
        <v>6219</v>
      </c>
      <c r="B3083" s="126" t="s">
        <v>2680</v>
      </c>
      <c r="C3083" s="126" t="s">
        <v>2471</v>
      </c>
      <c r="D3083" s="38" t="s">
        <v>96</v>
      </c>
      <c r="E3083" s="38" t="s">
        <v>2160</v>
      </c>
    </row>
    <row r="3084">
      <c r="A3084" s="33" t="s">
        <v>6220</v>
      </c>
      <c r="B3084" s="126" t="s">
        <v>2646</v>
      </c>
      <c r="C3084" s="126" t="s">
        <v>2577</v>
      </c>
      <c r="D3084" s="38" t="s">
        <v>96</v>
      </c>
      <c r="E3084" s="38" t="s">
        <v>2160</v>
      </c>
    </row>
    <row r="3085">
      <c r="A3085" s="33" t="s">
        <v>6220</v>
      </c>
      <c r="B3085" s="126" t="s">
        <v>2680</v>
      </c>
      <c r="C3085" s="126" t="s">
        <v>2463</v>
      </c>
      <c r="D3085" s="38" t="s">
        <v>96</v>
      </c>
      <c r="E3085" s="38" t="s">
        <v>2160</v>
      </c>
    </row>
    <row r="3086">
      <c r="A3086" s="33" t="s">
        <v>6220</v>
      </c>
      <c r="B3086" s="126" t="s">
        <v>2545</v>
      </c>
      <c r="C3086" s="33"/>
      <c r="D3086" s="38" t="s">
        <v>96</v>
      </c>
      <c r="E3086" s="38" t="s">
        <v>2160</v>
      </c>
    </row>
    <row r="3087">
      <c r="A3087" s="33" t="s">
        <v>6220</v>
      </c>
      <c r="B3087" s="126" t="s">
        <v>2520</v>
      </c>
      <c r="C3087" s="126" t="s">
        <v>2545</v>
      </c>
      <c r="D3087" s="38" t="s">
        <v>96</v>
      </c>
      <c r="E3087" s="38" t="s">
        <v>2160</v>
      </c>
    </row>
    <row r="3088">
      <c r="A3088" s="33" t="s">
        <v>6222</v>
      </c>
      <c r="B3088" s="126" t="s">
        <v>2520</v>
      </c>
      <c r="C3088" s="126" t="s">
        <v>2666</v>
      </c>
      <c r="D3088" s="38" t="s">
        <v>96</v>
      </c>
      <c r="E3088" s="38" t="s">
        <v>2163</v>
      </c>
    </row>
    <row r="3089">
      <c r="A3089" s="33" t="s">
        <v>6218</v>
      </c>
      <c r="B3089" s="126" t="s">
        <v>2646</v>
      </c>
      <c r="C3089" s="126" t="s">
        <v>2680</v>
      </c>
      <c r="D3089" s="38" t="s">
        <v>96</v>
      </c>
      <c r="E3089" s="38" t="s">
        <v>2163</v>
      </c>
    </row>
    <row r="3090">
      <c r="A3090" s="33" t="s">
        <v>6217</v>
      </c>
      <c r="B3090" s="126" t="s">
        <v>2646</v>
      </c>
      <c r="C3090" s="126" t="s">
        <v>2680</v>
      </c>
      <c r="D3090" s="38" t="s">
        <v>96</v>
      </c>
      <c r="E3090" s="38" t="s">
        <v>2163</v>
      </c>
    </row>
    <row r="3091">
      <c r="A3091" s="33" t="s">
        <v>6218</v>
      </c>
      <c r="B3091" s="126" t="s">
        <v>2646</v>
      </c>
      <c r="C3091" s="126" t="s">
        <v>2577</v>
      </c>
      <c r="D3091" s="38" t="s">
        <v>96</v>
      </c>
      <c r="E3091" s="38" t="s">
        <v>2163</v>
      </c>
    </row>
    <row r="3092">
      <c r="A3092" s="33" t="s">
        <v>6219</v>
      </c>
      <c r="B3092" s="126" t="s">
        <v>2646</v>
      </c>
      <c r="C3092" s="126" t="s">
        <v>2577</v>
      </c>
      <c r="D3092" s="38" t="s">
        <v>96</v>
      </c>
      <c r="E3092" s="38" t="s">
        <v>2163</v>
      </c>
    </row>
    <row r="3093">
      <c r="A3093" s="33" t="s">
        <v>6217</v>
      </c>
      <c r="B3093" s="126" t="s">
        <v>2646</v>
      </c>
      <c r="C3093" s="126" t="s">
        <v>2463</v>
      </c>
      <c r="D3093" s="38" t="s">
        <v>96</v>
      </c>
      <c r="E3093" s="38" t="s">
        <v>2163</v>
      </c>
    </row>
    <row r="3094">
      <c r="A3094" s="33" t="s">
        <v>6217</v>
      </c>
      <c r="B3094" s="126" t="s">
        <v>2646</v>
      </c>
      <c r="C3094" s="126" t="s">
        <v>2455</v>
      </c>
      <c r="D3094" s="38" t="s">
        <v>96</v>
      </c>
      <c r="E3094" s="38" t="s">
        <v>2163</v>
      </c>
    </row>
    <row r="3095">
      <c r="A3095" s="33" t="s">
        <v>6219</v>
      </c>
      <c r="B3095" s="126" t="s">
        <v>2680</v>
      </c>
      <c r="C3095" s="126" t="s">
        <v>2471</v>
      </c>
      <c r="D3095" s="38" t="s">
        <v>96</v>
      </c>
      <c r="E3095" s="38" t="s">
        <v>2163</v>
      </c>
    </row>
    <row r="3096">
      <c r="A3096" s="33" t="s">
        <v>6220</v>
      </c>
      <c r="B3096" s="126" t="s">
        <v>2646</v>
      </c>
      <c r="C3096" s="126" t="s">
        <v>2577</v>
      </c>
      <c r="D3096" s="38" t="s">
        <v>96</v>
      </c>
      <c r="E3096" s="38" t="s">
        <v>2163</v>
      </c>
    </row>
    <row r="3097">
      <c r="A3097" s="33" t="s">
        <v>6222</v>
      </c>
      <c r="B3097" s="126" t="s">
        <v>2666</v>
      </c>
      <c r="C3097" s="126" t="s">
        <v>2473</v>
      </c>
      <c r="D3097" s="38" t="s">
        <v>96</v>
      </c>
      <c r="E3097" s="38" t="s">
        <v>2163</v>
      </c>
    </row>
    <row r="3098">
      <c r="A3098" s="33" t="s">
        <v>6220</v>
      </c>
      <c r="B3098" s="126" t="s">
        <v>2545</v>
      </c>
      <c r="C3098" s="33"/>
      <c r="D3098" s="38" t="s">
        <v>96</v>
      </c>
      <c r="E3098" s="38" t="s">
        <v>2163</v>
      </c>
    </row>
    <row r="3099">
      <c r="A3099" s="33" t="s">
        <v>6220</v>
      </c>
      <c r="B3099" s="126" t="s">
        <v>2646</v>
      </c>
      <c r="C3099" s="126" t="s">
        <v>2463</v>
      </c>
      <c r="D3099" s="38" t="s">
        <v>96</v>
      </c>
      <c r="E3099" s="38" t="s">
        <v>2163</v>
      </c>
    </row>
    <row r="3100">
      <c r="A3100" s="33" t="s">
        <v>6217</v>
      </c>
      <c r="B3100" s="126" t="s">
        <v>2646</v>
      </c>
      <c r="C3100" s="126" t="s">
        <v>2680</v>
      </c>
      <c r="D3100" s="38" t="s">
        <v>96</v>
      </c>
      <c r="E3100" s="38" t="s">
        <v>2165</v>
      </c>
    </row>
    <row r="3101">
      <c r="A3101" s="33" t="s">
        <v>6218</v>
      </c>
      <c r="B3101" s="126" t="s">
        <v>2646</v>
      </c>
      <c r="C3101" s="126" t="s">
        <v>2680</v>
      </c>
      <c r="D3101" s="38" t="s">
        <v>96</v>
      </c>
      <c r="E3101" s="38" t="s">
        <v>2165</v>
      </c>
    </row>
    <row r="3102">
      <c r="A3102" s="33" t="s">
        <v>6217</v>
      </c>
      <c r="B3102" s="126" t="s">
        <v>2646</v>
      </c>
      <c r="C3102" s="126" t="s">
        <v>2680</v>
      </c>
      <c r="D3102" s="38" t="s">
        <v>96</v>
      </c>
      <c r="E3102" s="38" t="s">
        <v>2165</v>
      </c>
    </row>
    <row r="3103">
      <c r="A3103" s="33" t="s">
        <v>6218</v>
      </c>
      <c r="B3103" s="126" t="s">
        <v>2646</v>
      </c>
      <c r="C3103" s="126" t="s">
        <v>2577</v>
      </c>
      <c r="D3103" s="38" t="s">
        <v>96</v>
      </c>
      <c r="E3103" s="38" t="s">
        <v>2165</v>
      </c>
    </row>
    <row r="3104">
      <c r="A3104" s="33" t="s">
        <v>6219</v>
      </c>
      <c r="B3104" s="126" t="s">
        <v>2646</v>
      </c>
      <c r="C3104" s="126" t="s">
        <v>2577</v>
      </c>
      <c r="D3104" s="38" t="s">
        <v>96</v>
      </c>
      <c r="E3104" s="38" t="s">
        <v>2165</v>
      </c>
    </row>
    <row r="3105">
      <c r="A3105" s="33" t="s">
        <v>6217</v>
      </c>
      <c r="B3105" s="126" t="s">
        <v>2646</v>
      </c>
      <c r="C3105" s="126" t="s">
        <v>2463</v>
      </c>
      <c r="D3105" s="38" t="s">
        <v>96</v>
      </c>
      <c r="E3105" s="38" t="s">
        <v>2165</v>
      </c>
    </row>
    <row r="3106">
      <c r="A3106" s="33" t="s">
        <v>6217</v>
      </c>
      <c r="B3106" s="126" t="s">
        <v>2646</v>
      </c>
      <c r="C3106" s="126" t="s">
        <v>2455</v>
      </c>
      <c r="D3106" s="38" t="s">
        <v>96</v>
      </c>
      <c r="E3106" s="38" t="s">
        <v>2165</v>
      </c>
    </row>
    <row r="3107">
      <c r="A3107" s="33" t="s">
        <v>6219</v>
      </c>
      <c r="B3107" s="126" t="s">
        <v>2680</v>
      </c>
      <c r="C3107" s="126" t="s">
        <v>2471</v>
      </c>
      <c r="D3107" s="38" t="s">
        <v>96</v>
      </c>
      <c r="E3107" s="38" t="s">
        <v>2165</v>
      </c>
    </row>
    <row r="3108">
      <c r="A3108" s="33" t="s">
        <v>6220</v>
      </c>
      <c r="B3108" s="126" t="s">
        <v>2646</v>
      </c>
      <c r="C3108" s="126" t="s">
        <v>2577</v>
      </c>
      <c r="D3108" s="38" t="s">
        <v>96</v>
      </c>
      <c r="E3108" s="38" t="s">
        <v>2165</v>
      </c>
    </row>
    <row r="3109">
      <c r="A3109" s="33" t="s">
        <v>6220</v>
      </c>
      <c r="B3109" s="126" t="s">
        <v>2680</v>
      </c>
      <c r="C3109" s="126" t="s">
        <v>2463</v>
      </c>
      <c r="D3109" s="38" t="s">
        <v>96</v>
      </c>
      <c r="E3109" s="38" t="s">
        <v>2165</v>
      </c>
    </row>
    <row r="3110">
      <c r="A3110" s="33" t="s">
        <v>6220</v>
      </c>
      <c r="B3110" s="126" t="s">
        <v>2545</v>
      </c>
      <c r="C3110" s="33"/>
      <c r="D3110" s="38" t="s">
        <v>96</v>
      </c>
      <c r="E3110" s="38" t="s">
        <v>2165</v>
      </c>
    </row>
    <row r="3111">
      <c r="A3111" s="33" t="s">
        <v>6220</v>
      </c>
      <c r="B3111" s="126" t="s">
        <v>2520</v>
      </c>
      <c r="C3111" s="126" t="s">
        <v>2545</v>
      </c>
      <c r="D3111" s="38" t="s">
        <v>96</v>
      </c>
      <c r="E3111" s="38" t="s">
        <v>2165</v>
      </c>
    </row>
    <row r="3112">
      <c r="A3112" s="33" t="s">
        <v>6222</v>
      </c>
      <c r="B3112" s="126" t="s">
        <v>2520</v>
      </c>
      <c r="C3112" s="126" t="s">
        <v>2666</v>
      </c>
      <c r="D3112" s="38" t="s">
        <v>96</v>
      </c>
      <c r="E3112" s="38" t="s">
        <v>2168</v>
      </c>
    </row>
    <row r="3113">
      <c r="A3113" s="33" t="s">
        <v>6218</v>
      </c>
      <c r="B3113" s="126" t="s">
        <v>2646</v>
      </c>
      <c r="C3113" s="126" t="s">
        <v>2680</v>
      </c>
      <c r="D3113" s="38" t="s">
        <v>96</v>
      </c>
      <c r="E3113" s="38" t="s">
        <v>2168</v>
      </c>
    </row>
    <row r="3114">
      <c r="A3114" s="33" t="s">
        <v>6217</v>
      </c>
      <c r="B3114" s="126" t="s">
        <v>2646</v>
      </c>
      <c r="C3114" s="126" t="s">
        <v>2680</v>
      </c>
      <c r="D3114" s="38" t="s">
        <v>96</v>
      </c>
      <c r="E3114" s="38" t="s">
        <v>2168</v>
      </c>
    </row>
    <row r="3115">
      <c r="A3115" s="33" t="s">
        <v>6218</v>
      </c>
      <c r="B3115" s="126" t="s">
        <v>2646</v>
      </c>
      <c r="C3115" s="126" t="s">
        <v>2577</v>
      </c>
      <c r="D3115" s="38" t="s">
        <v>96</v>
      </c>
      <c r="E3115" s="38" t="s">
        <v>2168</v>
      </c>
    </row>
    <row r="3116">
      <c r="A3116" s="33" t="s">
        <v>6219</v>
      </c>
      <c r="B3116" s="126" t="s">
        <v>2646</v>
      </c>
      <c r="C3116" s="126" t="s">
        <v>2577</v>
      </c>
      <c r="D3116" s="38" t="s">
        <v>96</v>
      </c>
      <c r="E3116" s="38" t="s">
        <v>2168</v>
      </c>
    </row>
    <row r="3117">
      <c r="A3117" s="33" t="s">
        <v>6217</v>
      </c>
      <c r="B3117" s="126" t="s">
        <v>2646</v>
      </c>
      <c r="C3117" s="126" t="s">
        <v>2463</v>
      </c>
      <c r="D3117" s="38" t="s">
        <v>96</v>
      </c>
      <c r="E3117" s="38" t="s">
        <v>2168</v>
      </c>
    </row>
    <row r="3118">
      <c r="A3118" s="33" t="s">
        <v>6217</v>
      </c>
      <c r="B3118" s="126" t="s">
        <v>2646</v>
      </c>
      <c r="C3118" s="126" t="s">
        <v>2455</v>
      </c>
      <c r="D3118" s="38" t="s">
        <v>96</v>
      </c>
      <c r="E3118" s="38" t="s">
        <v>2168</v>
      </c>
    </row>
    <row r="3119">
      <c r="A3119" s="33" t="s">
        <v>6219</v>
      </c>
      <c r="B3119" s="126" t="s">
        <v>2680</v>
      </c>
      <c r="C3119" s="126" t="s">
        <v>2471</v>
      </c>
      <c r="D3119" s="38" t="s">
        <v>96</v>
      </c>
      <c r="E3119" s="38" t="s">
        <v>2168</v>
      </c>
    </row>
    <row r="3120">
      <c r="A3120" s="33" t="s">
        <v>6220</v>
      </c>
      <c r="B3120" s="126" t="s">
        <v>2646</v>
      </c>
      <c r="C3120" s="126" t="s">
        <v>2577</v>
      </c>
      <c r="D3120" s="38" t="s">
        <v>96</v>
      </c>
      <c r="E3120" s="38" t="s">
        <v>2168</v>
      </c>
    </row>
    <row r="3121">
      <c r="A3121" s="33" t="s">
        <v>6222</v>
      </c>
      <c r="B3121" s="126" t="s">
        <v>2666</v>
      </c>
      <c r="C3121" s="126" t="s">
        <v>2473</v>
      </c>
      <c r="D3121" s="38" t="s">
        <v>96</v>
      </c>
      <c r="E3121" s="38" t="s">
        <v>2168</v>
      </c>
    </row>
    <row r="3122">
      <c r="A3122" s="33" t="s">
        <v>6220</v>
      </c>
      <c r="B3122" s="126" t="s">
        <v>2545</v>
      </c>
      <c r="C3122" s="33"/>
      <c r="D3122" s="38" t="s">
        <v>96</v>
      </c>
      <c r="E3122" s="38" t="s">
        <v>2168</v>
      </c>
    </row>
    <row r="3123">
      <c r="A3123" s="33" t="s">
        <v>6220</v>
      </c>
      <c r="B3123" s="126" t="s">
        <v>2646</v>
      </c>
      <c r="C3123" s="126" t="s">
        <v>2463</v>
      </c>
      <c r="D3123" s="38" t="s">
        <v>96</v>
      </c>
      <c r="E3123" s="38" t="s">
        <v>2168</v>
      </c>
    </row>
    <row r="3124">
      <c r="A3124" s="33" t="s">
        <v>6217</v>
      </c>
      <c r="B3124" s="126" t="s">
        <v>2646</v>
      </c>
      <c r="C3124" s="126" t="s">
        <v>2680</v>
      </c>
      <c r="D3124" s="38" t="s">
        <v>96</v>
      </c>
      <c r="E3124" s="38" t="s">
        <v>2171</v>
      </c>
    </row>
    <row r="3125">
      <c r="A3125" s="33" t="s">
        <v>6218</v>
      </c>
      <c r="B3125" s="126" t="s">
        <v>2646</v>
      </c>
      <c r="C3125" s="126" t="s">
        <v>2680</v>
      </c>
      <c r="D3125" s="38" t="s">
        <v>96</v>
      </c>
      <c r="E3125" s="38" t="s">
        <v>2171</v>
      </c>
    </row>
    <row r="3126">
      <c r="A3126" s="33" t="s">
        <v>6217</v>
      </c>
      <c r="B3126" s="126" t="s">
        <v>2646</v>
      </c>
      <c r="C3126" s="126" t="s">
        <v>2680</v>
      </c>
      <c r="D3126" s="38" t="s">
        <v>96</v>
      </c>
      <c r="E3126" s="38" t="s">
        <v>2171</v>
      </c>
    </row>
    <row r="3127">
      <c r="A3127" s="33" t="s">
        <v>6218</v>
      </c>
      <c r="B3127" s="126" t="s">
        <v>2646</v>
      </c>
      <c r="C3127" s="126" t="s">
        <v>2577</v>
      </c>
      <c r="D3127" s="38" t="s">
        <v>96</v>
      </c>
      <c r="E3127" s="38" t="s">
        <v>2171</v>
      </c>
    </row>
    <row r="3128">
      <c r="A3128" s="33" t="s">
        <v>6219</v>
      </c>
      <c r="B3128" s="126" t="s">
        <v>2646</v>
      </c>
      <c r="C3128" s="126" t="s">
        <v>2577</v>
      </c>
      <c r="D3128" s="38" t="s">
        <v>96</v>
      </c>
      <c r="E3128" s="38" t="s">
        <v>2171</v>
      </c>
    </row>
    <row r="3129">
      <c r="A3129" s="33" t="s">
        <v>6217</v>
      </c>
      <c r="B3129" s="126" t="s">
        <v>2646</v>
      </c>
      <c r="C3129" s="126" t="s">
        <v>2463</v>
      </c>
      <c r="D3129" s="38" t="s">
        <v>96</v>
      </c>
      <c r="E3129" s="38" t="s">
        <v>2171</v>
      </c>
    </row>
    <row r="3130">
      <c r="A3130" s="33" t="s">
        <v>6217</v>
      </c>
      <c r="B3130" s="126" t="s">
        <v>2646</v>
      </c>
      <c r="C3130" s="126" t="s">
        <v>2455</v>
      </c>
      <c r="D3130" s="38" t="s">
        <v>96</v>
      </c>
      <c r="E3130" s="38" t="s">
        <v>2171</v>
      </c>
    </row>
    <row r="3131">
      <c r="A3131" s="33" t="s">
        <v>6219</v>
      </c>
      <c r="B3131" s="126" t="s">
        <v>2680</v>
      </c>
      <c r="C3131" s="126" t="s">
        <v>2471</v>
      </c>
      <c r="D3131" s="38" t="s">
        <v>96</v>
      </c>
      <c r="E3131" s="38" t="s">
        <v>2171</v>
      </c>
    </row>
    <row r="3132">
      <c r="A3132" s="33" t="s">
        <v>6220</v>
      </c>
      <c r="B3132" s="126" t="s">
        <v>2646</v>
      </c>
      <c r="C3132" s="126" t="s">
        <v>2577</v>
      </c>
      <c r="D3132" s="38" t="s">
        <v>96</v>
      </c>
      <c r="E3132" s="38" t="s">
        <v>2171</v>
      </c>
    </row>
    <row r="3133">
      <c r="A3133" s="33" t="s">
        <v>6220</v>
      </c>
      <c r="B3133" s="126" t="s">
        <v>2680</v>
      </c>
      <c r="C3133" s="126" t="s">
        <v>2463</v>
      </c>
      <c r="D3133" s="38" t="s">
        <v>96</v>
      </c>
      <c r="E3133" s="38" t="s">
        <v>2171</v>
      </c>
    </row>
    <row r="3134">
      <c r="A3134" s="33" t="s">
        <v>6220</v>
      </c>
      <c r="B3134" s="126" t="s">
        <v>2545</v>
      </c>
      <c r="C3134" s="33"/>
      <c r="D3134" s="38" t="s">
        <v>96</v>
      </c>
      <c r="E3134" s="38" t="s">
        <v>2171</v>
      </c>
    </row>
    <row r="3135">
      <c r="A3135" s="33" t="s">
        <v>6220</v>
      </c>
      <c r="B3135" s="126" t="s">
        <v>2520</v>
      </c>
      <c r="C3135" s="126" t="s">
        <v>2545</v>
      </c>
      <c r="D3135" s="38" t="s">
        <v>96</v>
      </c>
      <c r="E3135" s="38" t="s">
        <v>2171</v>
      </c>
    </row>
    <row r="3136">
      <c r="A3136" s="33" t="s">
        <v>6184</v>
      </c>
      <c r="B3136" s="126" t="s">
        <v>2680</v>
      </c>
      <c r="C3136" s="126" t="s">
        <v>2463</v>
      </c>
      <c r="D3136" s="38" t="s">
        <v>5936</v>
      </c>
      <c r="E3136" s="38" t="s">
        <v>2174</v>
      </c>
    </row>
    <row r="3137">
      <c r="A3137" s="33" t="s">
        <v>6179</v>
      </c>
      <c r="B3137" s="126" t="s">
        <v>2646</v>
      </c>
      <c r="C3137" s="126" t="s">
        <v>2463</v>
      </c>
      <c r="D3137" s="38" t="s">
        <v>5936</v>
      </c>
      <c r="E3137" s="38" t="s">
        <v>2174</v>
      </c>
    </row>
    <row r="3138">
      <c r="A3138" s="33" t="s">
        <v>6192</v>
      </c>
      <c r="B3138" s="126" t="s">
        <v>2680</v>
      </c>
      <c r="C3138" s="126" t="s">
        <v>2463</v>
      </c>
      <c r="D3138" s="38" t="s">
        <v>5936</v>
      </c>
      <c r="E3138" s="38" t="s">
        <v>2174</v>
      </c>
    </row>
    <row r="3139">
      <c r="A3139" s="33" t="s">
        <v>6193</v>
      </c>
      <c r="B3139" s="126" t="s">
        <v>2646</v>
      </c>
      <c r="C3139" s="126" t="s">
        <v>2463</v>
      </c>
      <c r="D3139" s="38" t="s">
        <v>5936</v>
      </c>
      <c r="E3139" s="38" t="s">
        <v>2174</v>
      </c>
    </row>
    <row r="3140">
      <c r="A3140" s="33" t="s">
        <v>6173</v>
      </c>
      <c r="B3140" s="126" t="s">
        <v>2680</v>
      </c>
      <c r="C3140" s="126" t="s">
        <v>2624</v>
      </c>
      <c r="D3140" s="38" t="s">
        <v>5936</v>
      </c>
      <c r="E3140" s="38" t="s">
        <v>2174</v>
      </c>
    </row>
    <row r="3141">
      <c r="A3141" s="33" t="s">
        <v>5947</v>
      </c>
      <c r="B3141" s="126" t="s">
        <v>2680</v>
      </c>
      <c r="C3141" s="126" t="s">
        <v>2624</v>
      </c>
      <c r="D3141" s="38" t="s">
        <v>5936</v>
      </c>
      <c r="E3141" s="38" t="s">
        <v>2174</v>
      </c>
    </row>
    <row r="3142">
      <c r="A3142" s="33" t="s">
        <v>6171</v>
      </c>
      <c r="B3142" s="126" t="s">
        <v>2646</v>
      </c>
      <c r="C3142" s="126" t="s">
        <v>2463</v>
      </c>
      <c r="D3142" s="38" t="s">
        <v>5936</v>
      </c>
      <c r="E3142" s="38" t="s">
        <v>2174</v>
      </c>
    </row>
    <row r="3143">
      <c r="A3143" s="33" t="s">
        <v>6173</v>
      </c>
      <c r="B3143" s="126" t="s">
        <v>2680</v>
      </c>
      <c r="C3143" s="126" t="s">
        <v>2624</v>
      </c>
      <c r="D3143" s="38" t="s">
        <v>5936</v>
      </c>
      <c r="E3143" s="38" t="s">
        <v>2174</v>
      </c>
    </row>
    <row r="3144">
      <c r="A3144" s="33" t="s">
        <v>6194</v>
      </c>
      <c r="B3144" s="126" t="s">
        <v>2646</v>
      </c>
      <c r="C3144" s="126" t="s">
        <v>2463</v>
      </c>
      <c r="D3144" s="38" t="s">
        <v>5936</v>
      </c>
      <c r="E3144" s="38" t="s">
        <v>2174</v>
      </c>
    </row>
    <row r="3145">
      <c r="A3145" s="33" t="s">
        <v>6194</v>
      </c>
      <c r="B3145" s="126" t="s">
        <v>2680</v>
      </c>
      <c r="C3145" s="126" t="s">
        <v>2624</v>
      </c>
      <c r="D3145" s="38" t="s">
        <v>5936</v>
      </c>
      <c r="E3145" s="38" t="s">
        <v>2174</v>
      </c>
    </row>
    <row r="3146">
      <c r="A3146" s="33" t="s">
        <v>6195</v>
      </c>
      <c r="B3146" s="126" t="s">
        <v>2568</v>
      </c>
      <c r="C3146" s="33"/>
      <c r="D3146" s="38" t="s">
        <v>5936</v>
      </c>
      <c r="E3146" s="38" t="s">
        <v>2174</v>
      </c>
    </row>
    <row r="3147">
      <c r="A3147" s="33" t="s">
        <v>6173</v>
      </c>
      <c r="B3147" s="126" t="s">
        <v>2660</v>
      </c>
      <c r="C3147" s="33"/>
      <c r="D3147" s="38" t="s">
        <v>5936</v>
      </c>
      <c r="E3147" s="38" t="s">
        <v>2174</v>
      </c>
    </row>
    <row r="3148">
      <c r="A3148" s="33" t="s">
        <v>6196</v>
      </c>
      <c r="B3148" s="126" t="s">
        <v>2680</v>
      </c>
      <c r="C3148" s="126" t="s">
        <v>2463</v>
      </c>
      <c r="D3148" s="38" t="s">
        <v>5943</v>
      </c>
      <c r="E3148" s="38" t="s">
        <v>2174</v>
      </c>
    </row>
    <row r="3149">
      <c r="A3149" s="33" t="s">
        <v>6184</v>
      </c>
      <c r="B3149" s="126" t="s">
        <v>2680</v>
      </c>
      <c r="C3149" s="126" t="s">
        <v>2463</v>
      </c>
      <c r="D3149" s="38" t="s">
        <v>5943</v>
      </c>
      <c r="E3149" s="38" t="s">
        <v>2174</v>
      </c>
    </row>
    <row r="3150">
      <c r="A3150" s="33" t="s">
        <v>6192</v>
      </c>
      <c r="B3150" s="126" t="s">
        <v>2680</v>
      </c>
      <c r="C3150" s="126" t="s">
        <v>2463</v>
      </c>
      <c r="D3150" s="38" t="s">
        <v>5943</v>
      </c>
      <c r="E3150" s="38" t="s">
        <v>2174</v>
      </c>
    </row>
    <row r="3151">
      <c r="A3151" s="33" t="s">
        <v>6193</v>
      </c>
      <c r="B3151" s="126" t="s">
        <v>2646</v>
      </c>
      <c r="C3151" s="126" t="s">
        <v>2463</v>
      </c>
      <c r="D3151" s="38" t="s">
        <v>5943</v>
      </c>
      <c r="E3151" s="38" t="s">
        <v>2174</v>
      </c>
    </row>
    <row r="3152">
      <c r="A3152" s="33" t="s">
        <v>6179</v>
      </c>
      <c r="B3152" s="126" t="s">
        <v>2680</v>
      </c>
      <c r="C3152" s="126" t="s">
        <v>2624</v>
      </c>
      <c r="D3152" s="38" t="s">
        <v>5943</v>
      </c>
      <c r="E3152" s="38" t="s">
        <v>2174</v>
      </c>
    </row>
    <row r="3153">
      <c r="A3153" s="33" t="s">
        <v>5947</v>
      </c>
      <c r="B3153" s="126" t="s">
        <v>2680</v>
      </c>
      <c r="C3153" s="126" t="s">
        <v>2624</v>
      </c>
      <c r="D3153" s="38" t="s">
        <v>5943</v>
      </c>
      <c r="E3153" s="38" t="s">
        <v>2174</v>
      </c>
    </row>
    <row r="3154">
      <c r="A3154" s="33" t="s">
        <v>6171</v>
      </c>
      <c r="B3154" s="126" t="s">
        <v>2646</v>
      </c>
      <c r="C3154" s="126" t="s">
        <v>2463</v>
      </c>
      <c r="D3154" s="38" t="s">
        <v>5943</v>
      </c>
      <c r="E3154" s="38" t="s">
        <v>2174</v>
      </c>
    </row>
    <row r="3155">
      <c r="A3155" s="33" t="s">
        <v>6173</v>
      </c>
      <c r="B3155" s="126" t="s">
        <v>2680</v>
      </c>
      <c r="C3155" s="126" t="s">
        <v>2624</v>
      </c>
      <c r="D3155" s="38" t="s">
        <v>5943</v>
      </c>
      <c r="E3155" s="38" t="s">
        <v>2174</v>
      </c>
    </row>
    <row r="3156">
      <c r="A3156" s="33" t="s">
        <v>6194</v>
      </c>
      <c r="B3156" s="126" t="s">
        <v>2646</v>
      </c>
      <c r="C3156" s="126" t="s">
        <v>2463</v>
      </c>
      <c r="D3156" s="38" t="s">
        <v>5943</v>
      </c>
      <c r="E3156" s="38" t="s">
        <v>2174</v>
      </c>
    </row>
    <row r="3157">
      <c r="A3157" s="33" t="s">
        <v>6194</v>
      </c>
      <c r="B3157" s="126" t="s">
        <v>2680</v>
      </c>
      <c r="C3157" s="126" t="s">
        <v>2624</v>
      </c>
      <c r="D3157" s="38" t="s">
        <v>5943</v>
      </c>
      <c r="E3157" s="38" t="s">
        <v>2174</v>
      </c>
    </row>
    <row r="3158">
      <c r="A3158" s="33" t="s">
        <v>6197</v>
      </c>
      <c r="B3158" s="126" t="s">
        <v>2568</v>
      </c>
      <c r="C3158" s="33"/>
      <c r="D3158" s="38" t="s">
        <v>5943</v>
      </c>
      <c r="E3158" s="38" t="s">
        <v>2174</v>
      </c>
    </row>
    <row r="3159">
      <c r="A3159" s="33" t="s">
        <v>6186</v>
      </c>
      <c r="B3159" s="126" t="s">
        <v>2660</v>
      </c>
      <c r="C3159" s="33"/>
      <c r="D3159" s="38" t="s">
        <v>5943</v>
      </c>
      <c r="E3159" s="38" t="s">
        <v>2174</v>
      </c>
    </row>
    <row r="3160">
      <c r="A3160" s="33" t="s">
        <v>6196</v>
      </c>
      <c r="B3160" s="126" t="s">
        <v>2680</v>
      </c>
      <c r="C3160" s="126" t="s">
        <v>2463</v>
      </c>
      <c r="D3160" s="38" t="s">
        <v>5944</v>
      </c>
      <c r="E3160" s="38" t="s">
        <v>2174</v>
      </c>
    </row>
    <row r="3161">
      <c r="A3161" s="33" t="s">
        <v>6179</v>
      </c>
      <c r="B3161" s="126" t="s">
        <v>2680</v>
      </c>
      <c r="C3161" s="126" t="s">
        <v>2463</v>
      </c>
      <c r="D3161" s="38" t="s">
        <v>5944</v>
      </c>
      <c r="E3161" s="38" t="s">
        <v>2174</v>
      </c>
    </row>
    <row r="3162">
      <c r="A3162" s="33" t="s">
        <v>5947</v>
      </c>
      <c r="B3162" s="126" t="s">
        <v>2680</v>
      </c>
      <c r="C3162" s="126" t="s">
        <v>2520</v>
      </c>
      <c r="D3162" s="38" t="s">
        <v>5944</v>
      </c>
      <c r="E3162" s="38" t="s">
        <v>2174</v>
      </c>
    </row>
    <row r="3163">
      <c r="A3163" s="33" t="s">
        <v>6016</v>
      </c>
      <c r="B3163" s="126" t="s">
        <v>2646</v>
      </c>
      <c r="C3163" s="126" t="s">
        <v>2463</v>
      </c>
      <c r="D3163" s="38" t="s">
        <v>5944</v>
      </c>
      <c r="E3163" s="38" t="s">
        <v>2174</v>
      </c>
    </row>
    <row r="3164">
      <c r="A3164" s="33" t="s">
        <v>6016</v>
      </c>
      <c r="B3164" s="126" t="s">
        <v>2680</v>
      </c>
      <c r="C3164" s="126" t="s">
        <v>2624</v>
      </c>
      <c r="D3164" s="38" t="s">
        <v>5944</v>
      </c>
      <c r="E3164" s="38" t="s">
        <v>2174</v>
      </c>
    </row>
    <row r="3165">
      <c r="A3165" s="33" t="s">
        <v>5947</v>
      </c>
      <c r="B3165" s="126" t="s">
        <v>2680</v>
      </c>
      <c r="C3165" s="126" t="s">
        <v>2624</v>
      </c>
      <c r="D3165" s="38" t="s">
        <v>5944</v>
      </c>
      <c r="E3165" s="38" t="s">
        <v>2174</v>
      </c>
    </row>
    <row r="3166">
      <c r="A3166" s="33" t="s">
        <v>6171</v>
      </c>
      <c r="B3166" s="126" t="s">
        <v>2646</v>
      </c>
      <c r="C3166" s="126" t="s">
        <v>2463</v>
      </c>
      <c r="D3166" s="38" t="s">
        <v>5944</v>
      </c>
      <c r="E3166" s="38" t="s">
        <v>2174</v>
      </c>
    </row>
    <row r="3167">
      <c r="A3167" s="33" t="s">
        <v>6173</v>
      </c>
      <c r="B3167" s="126" t="s">
        <v>2680</v>
      </c>
      <c r="C3167" s="126" t="s">
        <v>2624</v>
      </c>
      <c r="D3167" s="38" t="s">
        <v>5944</v>
      </c>
      <c r="E3167" s="38" t="s">
        <v>2174</v>
      </c>
    </row>
    <row r="3168">
      <c r="A3168" s="33" t="s">
        <v>6194</v>
      </c>
      <c r="B3168" s="126" t="s">
        <v>2680</v>
      </c>
      <c r="C3168" s="126" t="s">
        <v>2463</v>
      </c>
      <c r="D3168" s="38" t="s">
        <v>5944</v>
      </c>
      <c r="E3168" s="38" t="s">
        <v>2174</v>
      </c>
    </row>
    <row r="3169">
      <c r="A3169" s="33" t="s">
        <v>6194</v>
      </c>
      <c r="B3169" s="126" t="s">
        <v>2680</v>
      </c>
      <c r="C3169" s="126" t="s">
        <v>2624</v>
      </c>
      <c r="D3169" s="38" t="s">
        <v>5944</v>
      </c>
      <c r="E3169" s="38" t="s">
        <v>2174</v>
      </c>
    </row>
    <row r="3170">
      <c r="A3170" s="33" t="s">
        <v>6197</v>
      </c>
      <c r="B3170" s="126" t="s">
        <v>2568</v>
      </c>
      <c r="C3170" s="33"/>
      <c r="D3170" s="38" t="s">
        <v>5944</v>
      </c>
      <c r="E3170" s="38" t="s">
        <v>2174</v>
      </c>
    </row>
    <row r="3171">
      <c r="A3171" s="33" t="s">
        <v>6186</v>
      </c>
      <c r="B3171" s="126" t="s">
        <v>2660</v>
      </c>
      <c r="C3171" s="33"/>
      <c r="D3171" s="38" t="s">
        <v>5944</v>
      </c>
      <c r="E3171" s="38" t="s">
        <v>2174</v>
      </c>
    </row>
    <row r="3172">
      <c r="A3172" s="33" t="s">
        <v>5947</v>
      </c>
      <c r="B3172" s="126" t="s">
        <v>2646</v>
      </c>
      <c r="C3172" s="126" t="s">
        <v>2463</v>
      </c>
      <c r="D3172" s="38" t="s">
        <v>165</v>
      </c>
      <c r="E3172" s="38" t="s">
        <v>2176</v>
      </c>
    </row>
    <row r="3173">
      <c r="A3173" s="33" t="s">
        <v>6040</v>
      </c>
      <c r="B3173" s="126" t="s">
        <v>2646</v>
      </c>
      <c r="C3173" s="126" t="s">
        <v>2463</v>
      </c>
      <c r="D3173" s="38" t="s">
        <v>165</v>
      </c>
      <c r="E3173" s="38" t="s">
        <v>2176</v>
      </c>
    </row>
    <row r="3174">
      <c r="A3174" s="33" t="s">
        <v>6185</v>
      </c>
      <c r="B3174" s="126" t="s">
        <v>2680</v>
      </c>
      <c r="C3174" s="126" t="s">
        <v>2463</v>
      </c>
      <c r="D3174" s="38" t="s">
        <v>165</v>
      </c>
      <c r="E3174" s="38" t="s">
        <v>2176</v>
      </c>
    </row>
    <row r="3175">
      <c r="A3175" s="33" t="s">
        <v>6133</v>
      </c>
      <c r="B3175" s="126" t="s">
        <v>2646</v>
      </c>
      <c r="C3175" s="126" t="s">
        <v>2577</v>
      </c>
      <c r="D3175" s="38" t="s">
        <v>165</v>
      </c>
      <c r="E3175" s="38" t="s">
        <v>2176</v>
      </c>
    </row>
    <row r="3176">
      <c r="A3176" s="33" t="s">
        <v>6223</v>
      </c>
      <c r="B3176" s="126" t="s">
        <v>2646</v>
      </c>
      <c r="C3176" s="126" t="s">
        <v>2577</v>
      </c>
      <c r="D3176" s="38" t="s">
        <v>165</v>
      </c>
      <c r="E3176" s="38" t="s">
        <v>2176</v>
      </c>
    </row>
    <row r="3177">
      <c r="A3177" s="33" t="s">
        <v>6215</v>
      </c>
      <c r="B3177" s="126" t="s">
        <v>2680</v>
      </c>
      <c r="C3177" s="126" t="s">
        <v>2624</v>
      </c>
      <c r="D3177" s="38" t="s">
        <v>165</v>
      </c>
      <c r="E3177" s="38" t="s">
        <v>2176</v>
      </c>
    </row>
    <row r="3178">
      <c r="A3178" s="33" t="s">
        <v>6224</v>
      </c>
      <c r="B3178" s="126" t="s">
        <v>2646</v>
      </c>
      <c r="C3178" s="126" t="s">
        <v>2680</v>
      </c>
      <c r="D3178" s="38" t="s">
        <v>165</v>
      </c>
      <c r="E3178" s="38" t="s">
        <v>2176</v>
      </c>
    </row>
    <row r="3179">
      <c r="A3179" s="33" t="s">
        <v>6225</v>
      </c>
      <c r="B3179" s="126" t="s">
        <v>2680</v>
      </c>
      <c r="C3179" s="126" t="s">
        <v>2471</v>
      </c>
      <c r="D3179" s="38" t="s">
        <v>165</v>
      </c>
      <c r="E3179" s="38" t="s">
        <v>2176</v>
      </c>
    </row>
    <row r="3180">
      <c r="A3180" s="33" t="s">
        <v>6133</v>
      </c>
      <c r="B3180" s="126" t="s">
        <v>2646</v>
      </c>
      <c r="C3180" s="126" t="s">
        <v>2577</v>
      </c>
      <c r="D3180" s="38" t="s">
        <v>165</v>
      </c>
      <c r="E3180" s="38" t="s">
        <v>2176</v>
      </c>
    </row>
    <row r="3181">
      <c r="A3181" s="33" t="s">
        <v>6133</v>
      </c>
      <c r="B3181" s="126" t="s">
        <v>2683</v>
      </c>
      <c r="C3181" s="126" t="s">
        <v>2463</v>
      </c>
      <c r="D3181" s="38" t="s">
        <v>165</v>
      </c>
      <c r="E3181" s="38" t="s">
        <v>2176</v>
      </c>
    </row>
    <row r="3182">
      <c r="A3182" s="33" t="s">
        <v>6223</v>
      </c>
      <c r="B3182" s="126" t="s">
        <v>2520</v>
      </c>
      <c r="C3182" s="33"/>
      <c r="D3182" s="38" t="s">
        <v>165</v>
      </c>
      <c r="E3182" s="38" t="s">
        <v>2176</v>
      </c>
    </row>
    <row r="3183">
      <c r="A3183" s="33" t="s">
        <v>6223</v>
      </c>
      <c r="B3183" s="126" t="s">
        <v>2646</v>
      </c>
      <c r="C3183" s="126" t="s">
        <v>2463</v>
      </c>
      <c r="D3183" s="38" t="s">
        <v>165</v>
      </c>
      <c r="E3183" s="38" t="s">
        <v>2176</v>
      </c>
    </row>
    <row r="3184">
      <c r="A3184" s="33" t="s">
        <v>5947</v>
      </c>
      <c r="B3184" s="126" t="s">
        <v>2646</v>
      </c>
      <c r="C3184" s="126" t="s">
        <v>2463</v>
      </c>
      <c r="D3184" s="38" t="s">
        <v>165</v>
      </c>
      <c r="E3184" s="38" t="s">
        <v>2178</v>
      </c>
    </row>
    <row r="3185">
      <c r="A3185" s="33" t="s">
        <v>6040</v>
      </c>
      <c r="B3185" s="126" t="s">
        <v>2646</v>
      </c>
      <c r="C3185" s="126" t="s">
        <v>2463</v>
      </c>
      <c r="D3185" s="38" t="s">
        <v>165</v>
      </c>
      <c r="E3185" s="38" t="s">
        <v>2178</v>
      </c>
    </row>
    <row r="3186">
      <c r="A3186" s="33" t="s">
        <v>6185</v>
      </c>
      <c r="B3186" s="126" t="s">
        <v>2680</v>
      </c>
      <c r="C3186" s="126" t="s">
        <v>2463</v>
      </c>
      <c r="D3186" s="38" t="s">
        <v>165</v>
      </c>
      <c r="E3186" s="38" t="s">
        <v>2178</v>
      </c>
    </row>
    <row r="3187">
      <c r="A3187" s="33" t="s">
        <v>6133</v>
      </c>
      <c r="B3187" s="126" t="s">
        <v>2646</v>
      </c>
      <c r="C3187" s="126" t="s">
        <v>2577</v>
      </c>
      <c r="D3187" s="38" t="s">
        <v>165</v>
      </c>
      <c r="E3187" s="38" t="s">
        <v>2178</v>
      </c>
    </row>
    <row r="3188">
      <c r="A3188" s="33" t="s">
        <v>6223</v>
      </c>
      <c r="B3188" s="126" t="s">
        <v>2646</v>
      </c>
      <c r="C3188" s="126" t="s">
        <v>2577</v>
      </c>
      <c r="D3188" s="38" t="s">
        <v>165</v>
      </c>
      <c r="E3188" s="38" t="s">
        <v>2178</v>
      </c>
    </row>
    <row r="3189">
      <c r="A3189" s="33" t="s">
        <v>6215</v>
      </c>
      <c r="B3189" s="126" t="s">
        <v>2680</v>
      </c>
      <c r="C3189" s="126" t="s">
        <v>2624</v>
      </c>
      <c r="D3189" s="38" t="s">
        <v>165</v>
      </c>
      <c r="E3189" s="38" t="s">
        <v>2178</v>
      </c>
    </row>
    <row r="3190">
      <c r="A3190" s="33" t="s">
        <v>6224</v>
      </c>
      <c r="B3190" s="126" t="s">
        <v>2646</v>
      </c>
      <c r="C3190" s="126" t="s">
        <v>2680</v>
      </c>
      <c r="D3190" s="38" t="s">
        <v>165</v>
      </c>
      <c r="E3190" s="38" t="s">
        <v>2178</v>
      </c>
    </row>
    <row r="3191">
      <c r="A3191" s="33" t="s">
        <v>6225</v>
      </c>
      <c r="B3191" s="126" t="s">
        <v>2680</v>
      </c>
      <c r="C3191" s="126" t="s">
        <v>2471</v>
      </c>
      <c r="D3191" s="38" t="s">
        <v>165</v>
      </c>
      <c r="E3191" s="38" t="s">
        <v>2178</v>
      </c>
    </row>
    <row r="3192">
      <c r="A3192" s="33" t="s">
        <v>6133</v>
      </c>
      <c r="B3192" s="126" t="s">
        <v>2646</v>
      </c>
      <c r="C3192" s="126" t="s">
        <v>2577</v>
      </c>
      <c r="D3192" s="38" t="s">
        <v>165</v>
      </c>
      <c r="E3192" s="38" t="s">
        <v>2178</v>
      </c>
    </row>
    <row r="3193">
      <c r="A3193" s="33" t="s">
        <v>6133</v>
      </c>
      <c r="B3193" s="126" t="s">
        <v>2683</v>
      </c>
      <c r="C3193" s="126" t="s">
        <v>2463</v>
      </c>
      <c r="D3193" s="38" t="s">
        <v>165</v>
      </c>
      <c r="E3193" s="38" t="s">
        <v>2178</v>
      </c>
    </row>
    <row r="3194">
      <c r="A3194" s="33" t="s">
        <v>6223</v>
      </c>
      <c r="B3194" s="126" t="s">
        <v>2520</v>
      </c>
      <c r="C3194" s="33"/>
      <c r="D3194" s="38" t="s">
        <v>165</v>
      </c>
      <c r="E3194" s="38" t="s">
        <v>2178</v>
      </c>
    </row>
    <row r="3195">
      <c r="A3195" s="33" t="s">
        <v>6223</v>
      </c>
      <c r="B3195" s="126" t="s">
        <v>2646</v>
      </c>
      <c r="C3195" s="126" t="s">
        <v>2463</v>
      </c>
      <c r="D3195" s="38" t="s">
        <v>165</v>
      </c>
      <c r="E3195" s="38" t="s">
        <v>2178</v>
      </c>
    </row>
    <row r="3196">
      <c r="A3196" s="33" t="s">
        <v>5947</v>
      </c>
      <c r="B3196" s="126" t="s">
        <v>2646</v>
      </c>
      <c r="C3196" s="126" t="s">
        <v>2463</v>
      </c>
      <c r="D3196" s="38" t="s">
        <v>165</v>
      </c>
      <c r="E3196" s="38" t="s">
        <v>2180</v>
      </c>
    </row>
    <row r="3197">
      <c r="A3197" s="33" t="s">
        <v>6040</v>
      </c>
      <c r="B3197" s="126" t="s">
        <v>2646</v>
      </c>
      <c r="C3197" s="126" t="s">
        <v>2463</v>
      </c>
      <c r="D3197" s="38" t="s">
        <v>165</v>
      </c>
      <c r="E3197" s="38" t="s">
        <v>2180</v>
      </c>
    </row>
    <row r="3198">
      <c r="A3198" s="33" t="s">
        <v>6185</v>
      </c>
      <c r="B3198" s="126" t="s">
        <v>2680</v>
      </c>
      <c r="C3198" s="126" t="s">
        <v>2463</v>
      </c>
      <c r="D3198" s="38" t="s">
        <v>165</v>
      </c>
      <c r="E3198" s="38" t="s">
        <v>2180</v>
      </c>
    </row>
    <row r="3199">
      <c r="A3199" s="33" t="s">
        <v>6133</v>
      </c>
      <c r="B3199" s="126" t="s">
        <v>2646</v>
      </c>
      <c r="C3199" s="126" t="s">
        <v>2577</v>
      </c>
      <c r="D3199" s="38" t="s">
        <v>165</v>
      </c>
      <c r="E3199" s="38" t="s">
        <v>2180</v>
      </c>
    </row>
    <row r="3200">
      <c r="A3200" s="33" t="s">
        <v>6223</v>
      </c>
      <c r="B3200" s="126" t="s">
        <v>2646</v>
      </c>
      <c r="C3200" s="126" t="s">
        <v>2577</v>
      </c>
      <c r="D3200" s="38" t="s">
        <v>165</v>
      </c>
      <c r="E3200" s="38" t="s">
        <v>2180</v>
      </c>
    </row>
    <row r="3201">
      <c r="A3201" s="33" t="s">
        <v>6215</v>
      </c>
      <c r="B3201" s="126" t="s">
        <v>2680</v>
      </c>
      <c r="C3201" s="126" t="s">
        <v>2624</v>
      </c>
      <c r="D3201" s="38" t="s">
        <v>165</v>
      </c>
      <c r="E3201" s="38" t="s">
        <v>2180</v>
      </c>
    </row>
    <row r="3202">
      <c r="A3202" s="33" t="s">
        <v>6224</v>
      </c>
      <c r="B3202" s="126" t="s">
        <v>2646</v>
      </c>
      <c r="C3202" s="126" t="s">
        <v>2680</v>
      </c>
      <c r="D3202" s="38" t="s">
        <v>165</v>
      </c>
      <c r="E3202" s="38" t="s">
        <v>2180</v>
      </c>
    </row>
    <row r="3203">
      <c r="A3203" s="33" t="s">
        <v>6225</v>
      </c>
      <c r="B3203" s="126" t="s">
        <v>2680</v>
      </c>
      <c r="C3203" s="126" t="s">
        <v>2471</v>
      </c>
      <c r="D3203" s="38" t="s">
        <v>165</v>
      </c>
      <c r="E3203" s="38" t="s">
        <v>2180</v>
      </c>
    </row>
    <row r="3204">
      <c r="A3204" s="33" t="s">
        <v>6133</v>
      </c>
      <c r="B3204" s="126" t="s">
        <v>2646</v>
      </c>
      <c r="C3204" s="126" t="s">
        <v>2577</v>
      </c>
      <c r="D3204" s="38" t="s">
        <v>165</v>
      </c>
      <c r="E3204" s="38" t="s">
        <v>2180</v>
      </c>
    </row>
    <row r="3205">
      <c r="A3205" s="33" t="s">
        <v>6133</v>
      </c>
      <c r="B3205" s="126" t="s">
        <v>2683</v>
      </c>
      <c r="C3205" s="126" t="s">
        <v>2463</v>
      </c>
      <c r="D3205" s="38" t="s">
        <v>165</v>
      </c>
      <c r="E3205" s="38" t="s">
        <v>2180</v>
      </c>
    </row>
    <row r="3206">
      <c r="A3206" s="33" t="s">
        <v>6223</v>
      </c>
      <c r="B3206" s="126" t="s">
        <v>2520</v>
      </c>
      <c r="C3206" s="33"/>
      <c r="D3206" s="38" t="s">
        <v>165</v>
      </c>
      <c r="E3206" s="38" t="s">
        <v>2180</v>
      </c>
    </row>
    <row r="3207">
      <c r="A3207" s="33" t="s">
        <v>6223</v>
      </c>
      <c r="B3207" s="126" t="s">
        <v>2646</v>
      </c>
      <c r="C3207" s="126" t="s">
        <v>2463</v>
      </c>
      <c r="D3207" s="38" t="s">
        <v>165</v>
      </c>
      <c r="E3207" s="38" t="s">
        <v>2180</v>
      </c>
    </row>
    <row r="3208">
      <c r="A3208" s="33" t="s">
        <v>5947</v>
      </c>
      <c r="B3208" s="126" t="s">
        <v>2646</v>
      </c>
      <c r="C3208" s="126" t="s">
        <v>2463</v>
      </c>
      <c r="D3208" s="38" t="s">
        <v>165</v>
      </c>
      <c r="E3208" s="38" t="s">
        <v>2182</v>
      </c>
    </row>
    <row r="3209">
      <c r="A3209" s="33" t="s">
        <v>6040</v>
      </c>
      <c r="B3209" s="126" t="s">
        <v>2646</v>
      </c>
      <c r="C3209" s="126" t="s">
        <v>2463</v>
      </c>
      <c r="D3209" s="38" t="s">
        <v>165</v>
      </c>
      <c r="E3209" s="38" t="s">
        <v>2182</v>
      </c>
    </row>
    <row r="3210">
      <c r="A3210" s="33" t="s">
        <v>6185</v>
      </c>
      <c r="B3210" s="126" t="s">
        <v>2680</v>
      </c>
      <c r="C3210" s="126" t="s">
        <v>2463</v>
      </c>
      <c r="D3210" s="38" t="s">
        <v>165</v>
      </c>
      <c r="E3210" s="38" t="s">
        <v>2182</v>
      </c>
    </row>
    <row r="3211">
      <c r="A3211" s="33" t="s">
        <v>6133</v>
      </c>
      <c r="B3211" s="126" t="s">
        <v>2646</v>
      </c>
      <c r="C3211" s="126" t="s">
        <v>2577</v>
      </c>
      <c r="D3211" s="38" t="s">
        <v>165</v>
      </c>
      <c r="E3211" s="38" t="s">
        <v>2182</v>
      </c>
    </row>
    <row r="3212">
      <c r="A3212" s="33" t="s">
        <v>6223</v>
      </c>
      <c r="B3212" s="126" t="s">
        <v>2646</v>
      </c>
      <c r="C3212" s="126" t="s">
        <v>2577</v>
      </c>
      <c r="D3212" s="38" t="s">
        <v>165</v>
      </c>
      <c r="E3212" s="38" t="s">
        <v>2182</v>
      </c>
    </row>
    <row r="3213">
      <c r="A3213" s="33" t="s">
        <v>6215</v>
      </c>
      <c r="B3213" s="126" t="s">
        <v>2680</v>
      </c>
      <c r="C3213" s="126" t="s">
        <v>2624</v>
      </c>
      <c r="D3213" s="38" t="s">
        <v>165</v>
      </c>
      <c r="E3213" s="38" t="s">
        <v>2182</v>
      </c>
    </row>
    <row r="3214">
      <c r="A3214" s="33" t="s">
        <v>6224</v>
      </c>
      <c r="B3214" s="126" t="s">
        <v>2646</v>
      </c>
      <c r="C3214" s="126" t="s">
        <v>2680</v>
      </c>
      <c r="D3214" s="38" t="s">
        <v>165</v>
      </c>
      <c r="E3214" s="38" t="s">
        <v>2182</v>
      </c>
    </row>
    <row r="3215">
      <c r="A3215" s="33" t="s">
        <v>6225</v>
      </c>
      <c r="B3215" s="126" t="s">
        <v>2680</v>
      </c>
      <c r="C3215" s="126" t="s">
        <v>2471</v>
      </c>
      <c r="D3215" s="38" t="s">
        <v>165</v>
      </c>
      <c r="E3215" s="38" t="s">
        <v>2182</v>
      </c>
    </row>
    <row r="3216">
      <c r="A3216" s="33" t="s">
        <v>6133</v>
      </c>
      <c r="B3216" s="126" t="s">
        <v>2646</v>
      </c>
      <c r="C3216" s="126" t="s">
        <v>2577</v>
      </c>
      <c r="D3216" s="38" t="s">
        <v>165</v>
      </c>
      <c r="E3216" s="38" t="s">
        <v>2182</v>
      </c>
    </row>
    <row r="3217">
      <c r="A3217" s="33" t="s">
        <v>6133</v>
      </c>
      <c r="B3217" s="126" t="s">
        <v>2683</v>
      </c>
      <c r="C3217" s="126" t="s">
        <v>2463</v>
      </c>
      <c r="D3217" s="38" t="s">
        <v>165</v>
      </c>
      <c r="E3217" s="38" t="s">
        <v>2182</v>
      </c>
    </row>
    <row r="3218">
      <c r="A3218" s="33" t="s">
        <v>6223</v>
      </c>
      <c r="B3218" s="126" t="s">
        <v>2520</v>
      </c>
      <c r="C3218" s="33"/>
      <c r="D3218" s="38" t="s">
        <v>165</v>
      </c>
      <c r="E3218" s="38" t="s">
        <v>2182</v>
      </c>
    </row>
    <row r="3219">
      <c r="A3219" s="33" t="s">
        <v>6223</v>
      </c>
      <c r="B3219" s="126" t="s">
        <v>2646</v>
      </c>
      <c r="C3219" s="126" t="s">
        <v>2463</v>
      </c>
      <c r="D3219" s="38" t="s">
        <v>165</v>
      </c>
      <c r="E3219" s="38" t="s">
        <v>2182</v>
      </c>
    </row>
    <row r="3220">
      <c r="A3220" s="33" t="s">
        <v>5982</v>
      </c>
      <c r="B3220" s="126" t="s">
        <v>2466</v>
      </c>
      <c r="C3220" s="126" t="s">
        <v>2646</v>
      </c>
      <c r="D3220" s="38" t="s">
        <v>5909</v>
      </c>
      <c r="E3220" s="38" t="s">
        <v>2184</v>
      </c>
    </row>
    <row r="3221">
      <c r="A3221" s="33" t="s">
        <v>5981</v>
      </c>
      <c r="B3221" s="126" t="s">
        <v>2466</v>
      </c>
      <c r="C3221" s="126" t="s">
        <v>2646</v>
      </c>
      <c r="D3221" s="38" t="s">
        <v>5909</v>
      </c>
      <c r="E3221" s="38" t="s">
        <v>2184</v>
      </c>
    </row>
    <row r="3222">
      <c r="A3222" s="33" t="s">
        <v>6078</v>
      </c>
      <c r="B3222" s="126" t="s">
        <v>2646</v>
      </c>
      <c r="C3222" s="126" t="s">
        <v>2638</v>
      </c>
      <c r="D3222" s="38" t="s">
        <v>5911</v>
      </c>
      <c r="E3222" s="38" t="s">
        <v>2184</v>
      </c>
    </row>
    <row r="3223">
      <c r="A3223" s="33" t="s">
        <v>6188</v>
      </c>
      <c r="B3223" s="126" t="s">
        <v>2646</v>
      </c>
      <c r="C3223" s="126" t="s">
        <v>2638</v>
      </c>
      <c r="D3223" s="38" t="s">
        <v>5911</v>
      </c>
      <c r="E3223" s="38" t="s">
        <v>2184</v>
      </c>
    </row>
    <row r="3224">
      <c r="A3224" s="33" t="s">
        <v>6080</v>
      </c>
      <c r="B3224" s="126" t="s">
        <v>2646</v>
      </c>
      <c r="C3224" s="126" t="s">
        <v>2520</v>
      </c>
      <c r="D3224" s="38" t="s">
        <v>5911</v>
      </c>
      <c r="E3224" s="38" t="s">
        <v>2184</v>
      </c>
    </row>
    <row r="3225">
      <c r="A3225" s="33" t="s">
        <v>6078</v>
      </c>
      <c r="B3225" s="126" t="s">
        <v>2646</v>
      </c>
      <c r="C3225" s="126" t="s">
        <v>2545</v>
      </c>
      <c r="D3225" s="38" t="s">
        <v>5923</v>
      </c>
      <c r="E3225" s="38" t="s">
        <v>2184</v>
      </c>
    </row>
    <row r="3226">
      <c r="A3226" s="33" t="s">
        <v>6188</v>
      </c>
      <c r="B3226" s="126" t="s">
        <v>2646</v>
      </c>
      <c r="C3226" s="126" t="s">
        <v>2545</v>
      </c>
      <c r="D3226" s="38" t="s">
        <v>5923</v>
      </c>
      <c r="E3226" s="38" t="s">
        <v>2184</v>
      </c>
    </row>
    <row r="3227">
      <c r="A3227" s="33" t="s">
        <v>6080</v>
      </c>
      <c r="B3227" s="126" t="s">
        <v>2646</v>
      </c>
      <c r="C3227" s="126" t="s">
        <v>2666</v>
      </c>
      <c r="D3227" s="38" t="s">
        <v>5923</v>
      </c>
      <c r="E3227" s="38" t="s">
        <v>2184</v>
      </c>
    </row>
    <row r="3228">
      <c r="A3228" s="33" t="s">
        <v>6108</v>
      </c>
      <c r="B3228" s="126" t="s">
        <v>2680</v>
      </c>
      <c r="C3228" s="126" t="s">
        <v>2520</v>
      </c>
      <c r="D3228" s="38" t="s">
        <v>5923</v>
      </c>
      <c r="E3228" s="38" t="s">
        <v>2184</v>
      </c>
    </row>
    <row r="3229">
      <c r="A3229" s="33" t="s">
        <v>6108</v>
      </c>
      <c r="B3229" s="126" t="s">
        <v>2463</v>
      </c>
      <c r="C3229" s="126" t="s">
        <v>2520</v>
      </c>
      <c r="D3229" s="38" t="s">
        <v>5923</v>
      </c>
      <c r="E3229" s="38" t="s">
        <v>2184</v>
      </c>
    </row>
    <row r="3230">
      <c r="A3230" s="33" t="s">
        <v>6085</v>
      </c>
      <c r="B3230" s="126" t="s">
        <v>2646</v>
      </c>
      <c r="C3230" s="126" t="s">
        <v>2463</v>
      </c>
      <c r="D3230" s="38" t="s">
        <v>5936</v>
      </c>
      <c r="E3230" s="38" t="s">
        <v>2184</v>
      </c>
    </row>
    <row r="3231">
      <c r="A3231" s="33" t="s">
        <v>6215</v>
      </c>
      <c r="B3231" s="126" t="s">
        <v>2680</v>
      </c>
      <c r="C3231" s="126" t="s">
        <v>2471</v>
      </c>
      <c r="D3231" s="38" t="s">
        <v>5936</v>
      </c>
      <c r="E3231" s="38" t="s">
        <v>2184</v>
      </c>
    </row>
    <row r="3232">
      <c r="A3232" s="33" t="s">
        <v>6226</v>
      </c>
      <c r="B3232" s="126" t="s">
        <v>2683</v>
      </c>
      <c r="C3232" s="126" t="s">
        <v>2463</v>
      </c>
      <c r="D3232" s="38" t="s">
        <v>5936</v>
      </c>
      <c r="E3232" s="38" t="s">
        <v>2184</v>
      </c>
    </row>
    <row r="3233">
      <c r="A3233" s="33" t="s">
        <v>6227</v>
      </c>
      <c r="B3233" s="126" t="s">
        <v>2680</v>
      </c>
      <c r="C3233" s="126" t="s">
        <v>2624</v>
      </c>
      <c r="D3233" s="38" t="s">
        <v>5936</v>
      </c>
      <c r="E3233" s="38" t="s">
        <v>2184</v>
      </c>
    </row>
    <row r="3234">
      <c r="A3234" s="33" t="s">
        <v>6228</v>
      </c>
      <c r="B3234" s="126" t="s">
        <v>2646</v>
      </c>
      <c r="C3234" s="126" t="s">
        <v>2463</v>
      </c>
      <c r="D3234" s="38" t="s">
        <v>5936</v>
      </c>
      <c r="E3234" s="38" t="s">
        <v>2184</v>
      </c>
    </row>
    <row r="3235">
      <c r="A3235" s="33" t="s">
        <v>6229</v>
      </c>
      <c r="B3235" s="126" t="s">
        <v>2680</v>
      </c>
      <c r="C3235" s="126" t="s">
        <v>2624</v>
      </c>
      <c r="D3235" s="38" t="s">
        <v>5936</v>
      </c>
      <c r="E3235" s="38" t="s">
        <v>2184</v>
      </c>
    </row>
    <row r="3236">
      <c r="A3236" s="33" t="s">
        <v>6171</v>
      </c>
      <c r="B3236" s="126" t="s">
        <v>2646</v>
      </c>
      <c r="C3236" s="126" t="s">
        <v>2463</v>
      </c>
      <c r="D3236" s="38" t="s">
        <v>5936</v>
      </c>
      <c r="E3236" s="38" t="s">
        <v>2184</v>
      </c>
    </row>
    <row r="3237">
      <c r="A3237" s="33" t="s">
        <v>6173</v>
      </c>
      <c r="B3237" s="126" t="s">
        <v>2680</v>
      </c>
      <c r="C3237" s="126" t="s">
        <v>2624</v>
      </c>
      <c r="D3237" s="38" t="s">
        <v>5936</v>
      </c>
      <c r="E3237" s="38" t="s">
        <v>2184</v>
      </c>
    </row>
    <row r="3238">
      <c r="A3238" s="33" t="s">
        <v>6228</v>
      </c>
      <c r="B3238" s="126" t="s">
        <v>2646</v>
      </c>
      <c r="C3238" s="126" t="s">
        <v>2463</v>
      </c>
      <c r="D3238" s="38" t="s">
        <v>5936</v>
      </c>
      <c r="E3238" s="38" t="s">
        <v>2184</v>
      </c>
    </row>
    <row r="3239">
      <c r="A3239" s="33" t="s">
        <v>6227</v>
      </c>
      <c r="B3239" s="126" t="s">
        <v>2646</v>
      </c>
      <c r="C3239" s="126" t="s">
        <v>2638</v>
      </c>
      <c r="D3239" s="38" t="s">
        <v>5936</v>
      </c>
      <c r="E3239" s="38" t="s">
        <v>2184</v>
      </c>
    </row>
    <row r="3240">
      <c r="A3240" s="33" t="s">
        <v>6229</v>
      </c>
      <c r="B3240" s="126" t="s">
        <v>2568</v>
      </c>
      <c r="C3240" s="33"/>
      <c r="D3240" s="38" t="s">
        <v>5936</v>
      </c>
      <c r="E3240" s="38" t="s">
        <v>2184</v>
      </c>
    </row>
    <row r="3241">
      <c r="A3241" s="33" t="s">
        <v>6230</v>
      </c>
      <c r="B3241" s="126" t="s">
        <v>2660</v>
      </c>
      <c r="C3241" s="33"/>
      <c r="D3241" s="38" t="s">
        <v>5936</v>
      </c>
      <c r="E3241" s="38" t="s">
        <v>2184</v>
      </c>
    </row>
    <row r="3242">
      <c r="A3242" s="33" t="s">
        <v>6085</v>
      </c>
      <c r="B3242" s="126" t="s">
        <v>2646</v>
      </c>
      <c r="C3242" s="126" t="s">
        <v>2463</v>
      </c>
      <c r="D3242" s="38" t="s">
        <v>5943</v>
      </c>
      <c r="E3242" s="38" t="s">
        <v>2184</v>
      </c>
    </row>
    <row r="3243">
      <c r="A3243" s="33" t="s">
        <v>6215</v>
      </c>
      <c r="B3243" s="126" t="s">
        <v>2680</v>
      </c>
      <c r="C3243" s="126" t="s">
        <v>2471</v>
      </c>
      <c r="D3243" s="38" t="s">
        <v>5943</v>
      </c>
      <c r="E3243" s="38" t="s">
        <v>2184</v>
      </c>
    </row>
    <row r="3244">
      <c r="A3244" s="33" t="s">
        <v>6227</v>
      </c>
      <c r="B3244" s="126" t="s">
        <v>2683</v>
      </c>
      <c r="C3244" s="126" t="s">
        <v>2463</v>
      </c>
      <c r="D3244" s="38" t="s">
        <v>5943</v>
      </c>
      <c r="E3244" s="38" t="s">
        <v>2184</v>
      </c>
    </row>
    <row r="3245">
      <c r="A3245" s="33" t="s">
        <v>6226</v>
      </c>
      <c r="B3245" s="126" t="s">
        <v>2646</v>
      </c>
      <c r="C3245" s="126" t="s">
        <v>2638</v>
      </c>
      <c r="D3245" s="38" t="s">
        <v>5943</v>
      </c>
      <c r="E3245" s="38" t="s">
        <v>2184</v>
      </c>
    </row>
    <row r="3246">
      <c r="A3246" s="33" t="s">
        <v>6228</v>
      </c>
      <c r="B3246" s="126" t="s">
        <v>2646</v>
      </c>
      <c r="C3246" s="126" t="s">
        <v>2463</v>
      </c>
      <c r="D3246" s="38" t="s">
        <v>5943</v>
      </c>
      <c r="E3246" s="38" t="s">
        <v>2184</v>
      </c>
    </row>
    <row r="3247">
      <c r="A3247" s="33" t="s">
        <v>6229</v>
      </c>
      <c r="B3247" s="126" t="s">
        <v>2680</v>
      </c>
      <c r="C3247" s="126" t="s">
        <v>2624</v>
      </c>
      <c r="D3247" s="38" t="s">
        <v>5943</v>
      </c>
      <c r="E3247" s="38" t="s">
        <v>2184</v>
      </c>
    </row>
    <row r="3248">
      <c r="A3248" s="33" t="s">
        <v>6171</v>
      </c>
      <c r="B3248" s="126" t="s">
        <v>2646</v>
      </c>
      <c r="C3248" s="126" t="s">
        <v>2463</v>
      </c>
      <c r="D3248" s="38" t="s">
        <v>5943</v>
      </c>
      <c r="E3248" s="38" t="s">
        <v>2184</v>
      </c>
    </row>
    <row r="3249">
      <c r="A3249" s="33" t="s">
        <v>6173</v>
      </c>
      <c r="B3249" s="126" t="s">
        <v>2680</v>
      </c>
      <c r="C3249" s="126" t="s">
        <v>2624</v>
      </c>
      <c r="D3249" s="38" t="s">
        <v>5943</v>
      </c>
      <c r="E3249" s="38" t="s">
        <v>2184</v>
      </c>
    </row>
    <row r="3250">
      <c r="A3250" s="33" t="s">
        <v>6231</v>
      </c>
      <c r="B3250" s="126" t="s">
        <v>2646</v>
      </c>
      <c r="C3250" s="126" t="s">
        <v>2463</v>
      </c>
      <c r="D3250" s="38" t="s">
        <v>5943</v>
      </c>
      <c r="E3250" s="38" t="s">
        <v>2184</v>
      </c>
    </row>
    <row r="3251">
      <c r="A3251" s="33" t="s">
        <v>6230</v>
      </c>
      <c r="B3251" s="126" t="s">
        <v>2646</v>
      </c>
      <c r="C3251" s="126" t="s">
        <v>2638</v>
      </c>
      <c r="D3251" s="38" t="s">
        <v>5943</v>
      </c>
      <c r="E3251" s="38" t="s">
        <v>2184</v>
      </c>
    </row>
    <row r="3252">
      <c r="A3252" s="33" t="s">
        <v>6229</v>
      </c>
      <c r="B3252" s="126" t="s">
        <v>2568</v>
      </c>
      <c r="C3252" s="33"/>
      <c r="D3252" s="38" t="s">
        <v>5943</v>
      </c>
      <c r="E3252" s="38" t="s">
        <v>2184</v>
      </c>
    </row>
    <row r="3253">
      <c r="A3253" s="33" t="s">
        <v>6186</v>
      </c>
      <c r="B3253" s="126" t="s">
        <v>2660</v>
      </c>
      <c r="C3253" s="33"/>
      <c r="D3253" s="38" t="s">
        <v>5943</v>
      </c>
      <c r="E3253" s="38" t="s">
        <v>2184</v>
      </c>
    </row>
    <row r="3254">
      <c r="A3254" s="33" t="s">
        <v>6085</v>
      </c>
      <c r="B3254" s="126" t="s">
        <v>2646</v>
      </c>
      <c r="C3254" s="126" t="s">
        <v>2463</v>
      </c>
      <c r="D3254" s="38" t="s">
        <v>5944</v>
      </c>
      <c r="E3254" s="38" t="s">
        <v>2184</v>
      </c>
    </row>
    <row r="3255">
      <c r="A3255" s="33" t="s">
        <v>6215</v>
      </c>
      <c r="B3255" s="126" t="s">
        <v>2680</v>
      </c>
      <c r="C3255" s="126" t="s">
        <v>2471</v>
      </c>
      <c r="D3255" s="38" t="s">
        <v>5944</v>
      </c>
      <c r="E3255" s="38" t="s">
        <v>2184</v>
      </c>
    </row>
    <row r="3256">
      <c r="A3256" s="33" t="s">
        <v>6226</v>
      </c>
      <c r="B3256" s="126" t="s">
        <v>2680</v>
      </c>
      <c r="C3256" s="126" t="s">
        <v>2520</v>
      </c>
      <c r="D3256" s="38" t="s">
        <v>5944</v>
      </c>
      <c r="E3256" s="38" t="s">
        <v>2184</v>
      </c>
    </row>
    <row r="3257">
      <c r="A3257" s="33" t="s">
        <v>6016</v>
      </c>
      <c r="B3257" s="126" t="s">
        <v>2680</v>
      </c>
      <c r="C3257" s="126" t="s">
        <v>2520</v>
      </c>
      <c r="D3257" s="38" t="s">
        <v>5944</v>
      </c>
      <c r="E3257" s="38" t="s">
        <v>2184</v>
      </c>
    </row>
    <row r="3258">
      <c r="A3258" s="33" t="s">
        <v>6173</v>
      </c>
      <c r="B3258" s="126" t="s">
        <v>2646</v>
      </c>
      <c r="C3258" s="126" t="s">
        <v>2463</v>
      </c>
      <c r="D3258" s="38" t="s">
        <v>5944</v>
      </c>
      <c r="E3258" s="38" t="s">
        <v>2184</v>
      </c>
    </row>
    <row r="3259">
      <c r="A3259" s="33" t="s">
        <v>6016</v>
      </c>
      <c r="B3259" s="126" t="s">
        <v>2680</v>
      </c>
      <c r="C3259" s="126" t="s">
        <v>2624</v>
      </c>
      <c r="D3259" s="38" t="s">
        <v>5944</v>
      </c>
      <c r="E3259" s="38" t="s">
        <v>2184</v>
      </c>
    </row>
    <row r="3260">
      <c r="A3260" s="33" t="s">
        <v>6229</v>
      </c>
      <c r="B3260" s="126" t="s">
        <v>2646</v>
      </c>
      <c r="C3260" s="126" t="s">
        <v>2463</v>
      </c>
      <c r="D3260" s="38" t="s">
        <v>5944</v>
      </c>
      <c r="E3260" s="38" t="s">
        <v>2184</v>
      </c>
    </row>
    <row r="3261">
      <c r="A3261" s="33" t="s">
        <v>6023</v>
      </c>
      <c r="B3261" s="126" t="s">
        <v>2680</v>
      </c>
      <c r="C3261" s="126" t="s">
        <v>2624</v>
      </c>
      <c r="D3261" s="38" t="s">
        <v>5944</v>
      </c>
      <c r="E3261" s="38" t="s">
        <v>2184</v>
      </c>
    </row>
    <row r="3262">
      <c r="A3262" s="33" t="s">
        <v>6231</v>
      </c>
      <c r="B3262" s="126" t="s">
        <v>2646</v>
      </c>
      <c r="C3262" s="126" t="s">
        <v>2463</v>
      </c>
      <c r="D3262" s="38" t="s">
        <v>5944</v>
      </c>
      <c r="E3262" s="38" t="s">
        <v>2184</v>
      </c>
    </row>
    <row r="3263">
      <c r="A3263" s="33" t="s">
        <v>6230</v>
      </c>
      <c r="B3263" s="126" t="s">
        <v>2463</v>
      </c>
      <c r="C3263" s="126" t="s">
        <v>2520</v>
      </c>
      <c r="D3263" s="38" t="s">
        <v>5944</v>
      </c>
      <c r="E3263" s="38" t="s">
        <v>2184</v>
      </c>
    </row>
    <row r="3264">
      <c r="A3264" s="33" t="s">
        <v>6186</v>
      </c>
      <c r="B3264" s="126" t="s">
        <v>2520</v>
      </c>
      <c r="C3264" s="33"/>
      <c r="D3264" s="38" t="s">
        <v>5944</v>
      </c>
      <c r="E3264" s="38" t="s">
        <v>2184</v>
      </c>
    </row>
    <row r="3265">
      <c r="A3265" s="33" t="s">
        <v>6186</v>
      </c>
      <c r="B3265" s="126" t="s">
        <v>2520</v>
      </c>
      <c r="C3265" s="33"/>
      <c r="D3265" s="38" t="s">
        <v>5944</v>
      </c>
      <c r="E3265" s="38" t="s">
        <v>2184</v>
      </c>
    </row>
    <row r="3266">
      <c r="A3266" s="33" t="s">
        <v>6214</v>
      </c>
      <c r="B3266" s="126" t="s">
        <v>2646</v>
      </c>
      <c r="C3266" s="126" t="s">
        <v>2680</v>
      </c>
      <c r="D3266" s="38" t="s">
        <v>165</v>
      </c>
      <c r="E3266" s="38" t="s">
        <v>2186</v>
      </c>
    </row>
    <row r="3267">
      <c r="A3267" s="33" t="s">
        <v>6113</v>
      </c>
      <c r="B3267" s="126" t="s">
        <v>2646</v>
      </c>
      <c r="C3267" s="126" t="s">
        <v>2680</v>
      </c>
      <c r="D3267" s="38" t="s">
        <v>165</v>
      </c>
      <c r="E3267" s="38" t="s">
        <v>2186</v>
      </c>
    </row>
    <row r="3268">
      <c r="A3268" s="33" t="s">
        <v>6198</v>
      </c>
      <c r="B3268" s="126" t="s">
        <v>2646</v>
      </c>
      <c r="C3268" s="126" t="s">
        <v>2680</v>
      </c>
      <c r="D3268" s="38" t="s">
        <v>165</v>
      </c>
      <c r="E3268" s="38" t="s">
        <v>2186</v>
      </c>
    </row>
    <row r="3269">
      <c r="A3269" s="33" t="s">
        <v>6215</v>
      </c>
      <c r="B3269" s="126" t="s">
        <v>2646</v>
      </c>
      <c r="C3269" s="126" t="s">
        <v>2577</v>
      </c>
      <c r="D3269" s="38" t="s">
        <v>165</v>
      </c>
      <c r="E3269" s="38" t="s">
        <v>2186</v>
      </c>
    </row>
    <row r="3270">
      <c r="A3270" s="33" t="s">
        <v>6202</v>
      </c>
      <c r="B3270" s="126" t="s">
        <v>2646</v>
      </c>
      <c r="C3270" s="126" t="s">
        <v>2577</v>
      </c>
      <c r="D3270" s="38" t="s">
        <v>165</v>
      </c>
      <c r="E3270" s="38" t="s">
        <v>2186</v>
      </c>
    </row>
    <row r="3271">
      <c r="A3271" s="33" t="s">
        <v>6216</v>
      </c>
      <c r="B3271" s="126" t="s">
        <v>2646</v>
      </c>
      <c r="C3271" s="126" t="s">
        <v>2463</v>
      </c>
      <c r="D3271" s="38" t="s">
        <v>165</v>
      </c>
      <c r="E3271" s="38" t="s">
        <v>2186</v>
      </c>
    </row>
    <row r="3272">
      <c r="A3272" s="33" t="s">
        <v>6035</v>
      </c>
      <c r="B3272" s="126" t="s">
        <v>2646</v>
      </c>
      <c r="C3272" s="126" t="s">
        <v>2455</v>
      </c>
      <c r="D3272" s="38" t="s">
        <v>165</v>
      </c>
      <c r="E3272" s="38" t="s">
        <v>2186</v>
      </c>
    </row>
    <row r="3273">
      <c r="A3273" s="33" t="s">
        <v>6110</v>
      </c>
      <c r="B3273" s="126" t="s">
        <v>2680</v>
      </c>
      <c r="C3273" s="126" t="s">
        <v>2471</v>
      </c>
      <c r="D3273" s="38" t="s">
        <v>165</v>
      </c>
      <c r="E3273" s="38" t="s">
        <v>2186</v>
      </c>
    </row>
    <row r="3274">
      <c r="A3274" s="33" t="s">
        <v>6198</v>
      </c>
      <c r="B3274" s="126" t="s">
        <v>2646</v>
      </c>
      <c r="C3274" s="126" t="s">
        <v>2577</v>
      </c>
      <c r="D3274" s="38" t="s">
        <v>165</v>
      </c>
      <c r="E3274" s="38" t="s">
        <v>2186</v>
      </c>
    </row>
    <row r="3275">
      <c r="A3275" s="33" t="s">
        <v>6214</v>
      </c>
      <c r="B3275" s="126" t="s">
        <v>2646</v>
      </c>
      <c r="C3275" s="126" t="s">
        <v>2680</v>
      </c>
      <c r="D3275" s="38" t="s">
        <v>165</v>
      </c>
      <c r="E3275" s="38" t="s">
        <v>2186</v>
      </c>
    </row>
    <row r="3276">
      <c r="A3276" s="33" t="s">
        <v>6203</v>
      </c>
      <c r="B3276" s="126" t="s">
        <v>2545</v>
      </c>
      <c r="C3276" s="33"/>
      <c r="D3276" s="38" t="s">
        <v>165</v>
      </c>
      <c r="E3276" s="38" t="s">
        <v>2186</v>
      </c>
    </row>
    <row r="3277">
      <c r="A3277" s="33" t="s">
        <v>6216</v>
      </c>
      <c r="B3277" s="126" t="s">
        <v>2463</v>
      </c>
      <c r="C3277" s="126" t="s">
        <v>2545</v>
      </c>
      <c r="D3277" s="38" t="s">
        <v>165</v>
      </c>
      <c r="E3277" s="38" t="s">
        <v>2186</v>
      </c>
    </row>
    <row r="3278">
      <c r="A3278" s="33" t="s">
        <v>6158</v>
      </c>
      <c r="B3278" s="126" t="s">
        <v>2551</v>
      </c>
      <c r="C3278" s="126" t="s">
        <v>2680</v>
      </c>
      <c r="D3278" s="38" t="s">
        <v>44</v>
      </c>
      <c r="E3278" s="38" t="s">
        <v>2186</v>
      </c>
    </row>
    <row r="3279">
      <c r="A3279" s="33" t="s">
        <v>6078</v>
      </c>
      <c r="B3279" s="126" t="s">
        <v>2646</v>
      </c>
      <c r="C3279" s="126" t="s">
        <v>2463</v>
      </c>
      <c r="D3279" s="38" t="s">
        <v>44</v>
      </c>
      <c r="E3279" s="38" t="s">
        <v>2186</v>
      </c>
    </row>
    <row r="3280">
      <c r="A3280" s="33" t="s">
        <v>6025</v>
      </c>
      <c r="B3280" s="126" t="s">
        <v>2646</v>
      </c>
      <c r="C3280" s="126" t="s">
        <v>2463</v>
      </c>
      <c r="D3280" s="38" t="s">
        <v>44</v>
      </c>
      <c r="E3280" s="38" t="s">
        <v>2186</v>
      </c>
    </row>
    <row r="3281">
      <c r="A3281" s="33" t="s">
        <v>6188</v>
      </c>
      <c r="B3281" s="126" t="s">
        <v>2680</v>
      </c>
      <c r="C3281" s="126" t="s">
        <v>2520</v>
      </c>
      <c r="D3281" s="38" t="s">
        <v>44</v>
      </c>
      <c r="E3281" s="38" t="s">
        <v>2186</v>
      </c>
    </row>
    <row r="3282">
      <c r="A3282" s="33" t="s">
        <v>6160</v>
      </c>
      <c r="B3282" s="126" t="s">
        <v>2680</v>
      </c>
      <c r="C3282" s="126" t="s">
        <v>2545</v>
      </c>
      <c r="D3282" s="38" t="s">
        <v>44</v>
      </c>
      <c r="E3282" s="38" t="s">
        <v>2186</v>
      </c>
    </row>
    <row r="3283">
      <c r="A3283" s="33" t="s">
        <v>5982</v>
      </c>
      <c r="B3283" s="126" t="s">
        <v>2543</v>
      </c>
      <c r="C3283" s="126" t="s">
        <v>2463</v>
      </c>
      <c r="D3283" s="38" t="s">
        <v>5909</v>
      </c>
      <c r="E3283" s="38" t="s">
        <v>2186</v>
      </c>
    </row>
    <row r="3284">
      <c r="A3284" s="33" t="s">
        <v>6188</v>
      </c>
      <c r="B3284" s="126" t="s">
        <v>2543</v>
      </c>
      <c r="C3284" s="126" t="s">
        <v>2463</v>
      </c>
      <c r="D3284" s="38" t="s">
        <v>5909</v>
      </c>
      <c r="E3284" s="38" t="s">
        <v>2186</v>
      </c>
    </row>
    <row r="3285">
      <c r="A3285" s="33" t="s">
        <v>6189</v>
      </c>
      <c r="B3285" s="126" t="s">
        <v>2646</v>
      </c>
      <c r="C3285" s="126" t="s">
        <v>2638</v>
      </c>
      <c r="D3285" s="38" t="s">
        <v>5911</v>
      </c>
      <c r="E3285" s="38" t="s">
        <v>2186</v>
      </c>
    </row>
    <row r="3286">
      <c r="A3286" s="33" t="s">
        <v>6107</v>
      </c>
      <c r="B3286" s="126" t="s">
        <v>2646</v>
      </c>
      <c r="C3286" s="126" t="s">
        <v>2680</v>
      </c>
      <c r="D3286" s="38" t="s">
        <v>5911</v>
      </c>
      <c r="E3286" s="38" t="s">
        <v>2186</v>
      </c>
    </row>
    <row r="3287">
      <c r="A3287" s="33" t="s">
        <v>6207</v>
      </c>
      <c r="B3287" s="126" t="s">
        <v>2646</v>
      </c>
      <c r="C3287" s="126" t="s">
        <v>2520</v>
      </c>
      <c r="D3287" s="38" t="s">
        <v>5911</v>
      </c>
      <c r="E3287" s="38" t="s">
        <v>2186</v>
      </c>
    </row>
    <row r="3288">
      <c r="A3288" s="33" t="s">
        <v>6191</v>
      </c>
      <c r="B3288" s="126" t="s">
        <v>2646</v>
      </c>
      <c r="C3288" s="126" t="s">
        <v>2545</v>
      </c>
      <c r="D3288" s="38" t="s">
        <v>5923</v>
      </c>
      <c r="E3288" s="38" t="s">
        <v>2186</v>
      </c>
    </row>
    <row r="3289">
      <c r="A3289" s="33" t="s">
        <v>6107</v>
      </c>
      <c r="B3289" s="126" t="s">
        <v>2646</v>
      </c>
      <c r="C3289" s="126" t="s">
        <v>2545</v>
      </c>
      <c r="D3289" s="38" t="s">
        <v>5923</v>
      </c>
      <c r="E3289" s="38" t="s">
        <v>2186</v>
      </c>
    </row>
    <row r="3290">
      <c r="A3290" s="33" t="s">
        <v>6190</v>
      </c>
      <c r="B3290" s="126" t="s">
        <v>2646</v>
      </c>
      <c r="C3290" s="126" t="s">
        <v>2463</v>
      </c>
      <c r="D3290" s="38" t="s">
        <v>5923</v>
      </c>
      <c r="E3290" s="38" t="s">
        <v>2186</v>
      </c>
    </row>
    <row r="3291">
      <c r="A3291" s="33" t="s">
        <v>6207</v>
      </c>
      <c r="B3291" s="126" t="s">
        <v>2680</v>
      </c>
      <c r="C3291" s="126" t="s">
        <v>2666</v>
      </c>
      <c r="D3291" s="38" t="s">
        <v>5923</v>
      </c>
      <c r="E3291" s="38" t="s">
        <v>2186</v>
      </c>
    </row>
    <row r="3292">
      <c r="A3292" s="33" t="s">
        <v>6080</v>
      </c>
      <c r="B3292" s="126" t="s">
        <v>2463</v>
      </c>
      <c r="C3292" s="126" t="s">
        <v>2666</v>
      </c>
      <c r="D3292" s="38" t="s">
        <v>5923</v>
      </c>
      <c r="E3292" s="38" t="s">
        <v>2186</v>
      </c>
    </row>
    <row r="3293">
      <c r="A3293" s="33" t="s">
        <v>6217</v>
      </c>
      <c r="B3293" s="126" t="s">
        <v>2646</v>
      </c>
      <c r="C3293" s="126" t="s">
        <v>2680</v>
      </c>
      <c r="D3293" s="38" t="s">
        <v>96</v>
      </c>
      <c r="E3293" s="38" t="s">
        <v>2187</v>
      </c>
    </row>
    <row r="3294">
      <c r="A3294" s="33" t="s">
        <v>6218</v>
      </c>
      <c r="B3294" s="126" t="s">
        <v>2646</v>
      </c>
      <c r="C3294" s="126" t="s">
        <v>2680</v>
      </c>
      <c r="D3294" s="38" t="s">
        <v>96</v>
      </c>
      <c r="E3294" s="38" t="s">
        <v>2187</v>
      </c>
    </row>
    <row r="3295">
      <c r="A3295" s="33" t="s">
        <v>6217</v>
      </c>
      <c r="B3295" s="126" t="s">
        <v>2646</v>
      </c>
      <c r="C3295" s="126" t="s">
        <v>2680</v>
      </c>
      <c r="D3295" s="38" t="s">
        <v>96</v>
      </c>
      <c r="E3295" s="38" t="s">
        <v>2187</v>
      </c>
    </row>
    <row r="3296">
      <c r="A3296" s="33" t="s">
        <v>6218</v>
      </c>
      <c r="B3296" s="126" t="s">
        <v>2646</v>
      </c>
      <c r="C3296" s="126" t="s">
        <v>2577</v>
      </c>
      <c r="D3296" s="38" t="s">
        <v>96</v>
      </c>
      <c r="E3296" s="38" t="s">
        <v>2187</v>
      </c>
    </row>
    <row r="3297">
      <c r="A3297" s="33" t="s">
        <v>6219</v>
      </c>
      <c r="B3297" s="126" t="s">
        <v>2646</v>
      </c>
      <c r="C3297" s="126" t="s">
        <v>2577</v>
      </c>
      <c r="D3297" s="38" t="s">
        <v>96</v>
      </c>
      <c r="E3297" s="38" t="s">
        <v>2187</v>
      </c>
    </row>
    <row r="3298">
      <c r="A3298" s="33" t="s">
        <v>6217</v>
      </c>
      <c r="B3298" s="126" t="s">
        <v>2646</v>
      </c>
      <c r="C3298" s="126" t="s">
        <v>2463</v>
      </c>
      <c r="D3298" s="38" t="s">
        <v>96</v>
      </c>
      <c r="E3298" s="38" t="s">
        <v>2187</v>
      </c>
    </row>
    <row r="3299">
      <c r="A3299" s="33" t="s">
        <v>6217</v>
      </c>
      <c r="B3299" s="126" t="s">
        <v>2646</v>
      </c>
      <c r="C3299" s="126" t="s">
        <v>2455</v>
      </c>
      <c r="D3299" s="38" t="s">
        <v>96</v>
      </c>
      <c r="E3299" s="38" t="s">
        <v>2187</v>
      </c>
    </row>
    <row r="3300">
      <c r="A3300" s="33" t="s">
        <v>6219</v>
      </c>
      <c r="B3300" s="126" t="s">
        <v>2680</v>
      </c>
      <c r="C3300" s="126" t="s">
        <v>2471</v>
      </c>
      <c r="D3300" s="38" t="s">
        <v>96</v>
      </c>
      <c r="E3300" s="38" t="s">
        <v>2187</v>
      </c>
    </row>
    <row r="3301">
      <c r="A3301" s="33" t="s">
        <v>6220</v>
      </c>
      <c r="B3301" s="126" t="s">
        <v>2646</v>
      </c>
      <c r="C3301" s="126" t="s">
        <v>2577</v>
      </c>
      <c r="D3301" s="38" t="s">
        <v>96</v>
      </c>
      <c r="E3301" s="38" t="s">
        <v>2187</v>
      </c>
    </row>
    <row r="3302">
      <c r="A3302" s="33" t="s">
        <v>6220</v>
      </c>
      <c r="B3302" s="126" t="s">
        <v>2680</v>
      </c>
      <c r="C3302" s="126" t="s">
        <v>2463</v>
      </c>
      <c r="D3302" s="38" t="s">
        <v>96</v>
      </c>
      <c r="E3302" s="38" t="s">
        <v>2187</v>
      </c>
    </row>
    <row r="3303">
      <c r="A3303" s="33" t="s">
        <v>6220</v>
      </c>
      <c r="B3303" s="126" t="s">
        <v>2545</v>
      </c>
      <c r="C3303" s="33"/>
      <c r="D3303" s="38" t="s">
        <v>96</v>
      </c>
      <c r="E3303" s="38" t="s">
        <v>2187</v>
      </c>
    </row>
    <row r="3304">
      <c r="A3304" s="33" t="s">
        <v>6220</v>
      </c>
      <c r="B3304" s="126" t="s">
        <v>2520</v>
      </c>
      <c r="C3304" s="126" t="s">
        <v>2545</v>
      </c>
      <c r="D3304" s="38" t="s">
        <v>96</v>
      </c>
      <c r="E3304" s="38" t="s">
        <v>2187</v>
      </c>
    </row>
    <row r="3305">
      <c r="A3305" s="33" t="s">
        <v>6214</v>
      </c>
      <c r="B3305" s="126" t="s">
        <v>2646</v>
      </c>
      <c r="C3305" s="126" t="s">
        <v>2680</v>
      </c>
      <c r="D3305" s="38" t="s">
        <v>165</v>
      </c>
      <c r="E3305" s="38" t="s">
        <v>2188</v>
      </c>
    </row>
    <row r="3306">
      <c r="A3306" s="33" t="s">
        <v>6113</v>
      </c>
      <c r="B3306" s="126" t="s">
        <v>2646</v>
      </c>
      <c r="C3306" s="126" t="s">
        <v>2680</v>
      </c>
      <c r="D3306" s="38" t="s">
        <v>165</v>
      </c>
      <c r="E3306" s="38" t="s">
        <v>2188</v>
      </c>
    </row>
    <row r="3307">
      <c r="A3307" s="33" t="s">
        <v>6198</v>
      </c>
      <c r="B3307" s="126" t="s">
        <v>2646</v>
      </c>
      <c r="C3307" s="126" t="s">
        <v>2680</v>
      </c>
      <c r="D3307" s="38" t="s">
        <v>165</v>
      </c>
      <c r="E3307" s="38" t="s">
        <v>2188</v>
      </c>
    </row>
    <row r="3308">
      <c r="A3308" s="33" t="s">
        <v>6215</v>
      </c>
      <c r="B3308" s="126" t="s">
        <v>2646</v>
      </c>
      <c r="C3308" s="126" t="s">
        <v>2577</v>
      </c>
      <c r="D3308" s="38" t="s">
        <v>165</v>
      </c>
      <c r="E3308" s="38" t="s">
        <v>2188</v>
      </c>
    </row>
    <row r="3309">
      <c r="A3309" s="33" t="s">
        <v>6202</v>
      </c>
      <c r="B3309" s="126" t="s">
        <v>2646</v>
      </c>
      <c r="C3309" s="126" t="s">
        <v>2577</v>
      </c>
      <c r="D3309" s="38" t="s">
        <v>165</v>
      </c>
      <c r="E3309" s="38" t="s">
        <v>2188</v>
      </c>
    </row>
    <row r="3310">
      <c r="A3310" s="33" t="s">
        <v>6216</v>
      </c>
      <c r="B3310" s="126" t="s">
        <v>2646</v>
      </c>
      <c r="C3310" s="126" t="s">
        <v>2463</v>
      </c>
      <c r="D3310" s="38" t="s">
        <v>165</v>
      </c>
      <c r="E3310" s="38" t="s">
        <v>2188</v>
      </c>
    </row>
    <row r="3311">
      <c r="A3311" s="33" t="s">
        <v>6035</v>
      </c>
      <c r="B3311" s="126" t="s">
        <v>2646</v>
      </c>
      <c r="C3311" s="126" t="s">
        <v>2455</v>
      </c>
      <c r="D3311" s="38" t="s">
        <v>165</v>
      </c>
      <c r="E3311" s="38" t="s">
        <v>2188</v>
      </c>
    </row>
    <row r="3312">
      <c r="A3312" s="33" t="s">
        <v>6110</v>
      </c>
      <c r="B3312" s="126" t="s">
        <v>2680</v>
      </c>
      <c r="C3312" s="126" t="s">
        <v>2471</v>
      </c>
      <c r="D3312" s="38" t="s">
        <v>165</v>
      </c>
      <c r="E3312" s="38" t="s">
        <v>2188</v>
      </c>
    </row>
    <row r="3313">
      <c r="A3313" s="33" t="s">
        <v>6198</v>
      </c>
      <c r="B3313" s="126" t="s">
        <v>2646</v>
      </c>
      <c r="C3313" s="126" t="s">
        <v>2577</v>
      </c>
      <c r="D3313" s="38" t="s">
        <v>165</v>
      </c>
      <c r="E3313" s="38" t="s">
        <v>2188</v>
      </c>
    </row>
    <row r="3314">
      <c r="A3314" s="33" t="s">
        <v>6214</v>
      </c>
      <c r="B3314" s="126" t="s">
        <v>2646</v>
      </c>
      <c r="C3314" s="126" t="s">
        <v>2680</v>
      </c>
      <c r="D3314" s="38" t="s">
        <v>165</v>
      </c>
      <c r="E3314" s="38" t="s">
        <v>2188</v>
      </c>
    </row>
    <row r="3315">
      <c r="A3315" s="33" t="s">
        <v>6203</v>
      </c>
      <c r="B3315" s="126" t="s">
        <v>2545</v>
      </c>
      <c r="C3315" s="33"/>
      <c r="D3315" s="38" t="s">
        <v>165</v>
      </c>
      <c r="E3315" s="38" t="s">
        <v>2188</v>
      </c>
    </row>
    <row r="3316">
      <c r="A3316" s="33" t="s">
        <v>6216</v>
      </c>
      <c r="B3316" s="126" t="s">
        <v>2463</v>
      </c>
      <c r="C3316" s="126" t="s">
        <v>2545</v>
      </c>
      <c r="D3316" s="38" t="s">
        <v>165</v>
      </c>
      <c r="E3316" s="38" t="s">
        <v>2188</v>
      </c>
    </row>
    <row r="3317">
      <c r="A3317" s="33" t="s">
        <v>6158</v>
      </c>
      <c r="B3317" s="126" t="s">
        <v>2551</v>
      </c>
      <c r="C3317" s="126" t="s">
        <v>2680</v>
      </c>
      <c r="D3317" s="38" t="s">
        <v>44</v>
      </c>
      <c r="E3317" s="38" t="s">
        <v>2188</v>
      </c>
    </row>
    <row r="3318">
      <c r="A3318" s="33" t="s">
        <v>6078</v>
      </c>
      <c r="B3318" s="126" t="s">
        <v>2646</v>
      </c>
      <c r="C3318" s="126" t="s">
        <v>2463</v>
      </c>
      <c r="D3318" s="38" t="s">
        <v>44</v>
      </c>
      <c r="E3318" s="38" t="s">
        <v>2188</v>
      </c>
    </row>
    <row r="3319">
      <c r="A3319" s="33" t="s">
        <v>6025</v>
      </c>
      <c r="B3319" s="126" t="s">
        <v>2646</v>
      </c>
      <c r="C3319" s="126" t="s">
        <v>2463</v>
      </c>
      <c r="D3319" s="38" t="s">
        <v>44</v>
      </c>
      <c r="E3319" s="38" t="s">
        <v>2188</v>
      </c>
    </row>
    <row r="3320">
      <c r="A3320" s="33" t="s">
        <v>6188</v>
      </c>
      <c r="B3320" s="126" t="s">
        <v>2680</v>
      </c>
      <c r="C3320" s="126" t="s">
        <v>2520</v>
      </c>
      <c r="D3320" s="38" t="s">
        <v>44</v>
      </c>
      <c r="E3320" s="38" t="s">
        <v>2188</v>
      </c>
    </row>
    <row r="3321">
      <c r="A3321" s="33" t="s">
        <v>6160</v>
      </c>
      <c r="B3321" s="126" t="s">
        <v>2680</v>
      </c>
      <c r="C3321" s="126" t="s">
        <v>2545</v>
      </c>
      <c r="D3321" s="38" t="s">
        <v>44</v>
      </c>
      <c r="E3321" s="38" t="s">
        <v>2188</v>
      </c>
    </row>
    <row r="3322">
      <c r="A3322" s="33" t="s">
        <v>5982</v>
      </c>
      <c r="B3322" s="126" t="s">
        <v>2543</v>
      </c>
      <c r="C3322" s="126" t="s">
        <v>2463</v>
      </c>
      <c r="D3322" s="38" t="s">
        <v>5909</v>
      </c>
      <c r="E3322" s="38" t="s">
        <v>2188</v>
      </c>
    </row>
    <row r="3323">
      <c r="A3323" s="33" t="s">
        <v>6188</v>
      </c>
      <c r="B3323" s="126" t="s">
        <v>2543</v>
      </c>
      <c r="C3323" s="126" t="s">
        <v>2463</v>
      </c>
      <c r="D3323" s="38" t="s">
        <v>5909</v>
      </c>
      <c r="E3323" s="38" t="s">
        <v>2188</v>
      </c>
    </row>
    <row r="3324">
      <c r="A3324" s="33" t="s">
        <v>6189</v>
      </c>
      <c r="B3324" s="126" t="s">
        <v>2646</v>
      </c>
      <c r="C3324" s="126" t="s">
        <v>2638</v>
      </c>
      <c r="D3324" s="38" t="s">
        <v>5911</v>
      </c>
      <c r="E3324" s="38" t="s">
        <v>2188</v>
      </c>
    </row>
    <row r="3325">
      <c r="A3325" s="33" t="s">
        <v>6107</v>
      </c>
      <c r="B3325" s="126" t="s">
        <v>2646</v>
      </c>
      <c r="C3325" s="126" t="s">
        <v>2680</v>
      </c>
      <c r="D3325" s="38" t="s">
        <v>5911</v>
      </c>
      <c r="E3325" s="38" t="s">
        <v>2188</v>
      </c>
    </row>
    <row r="3326">
      <c r="A3326" s="33" t="s">
        <v>6207</v>
      </c>
      <c r="B3326" s="126" t="s">
        <v>2646</v>
      </c>
      <c r="C3326" s="126" t="s">
        <v>2520</v>
      </c>
      <c r="D3326" s="38" t="s">
        <v>5911</v>
      </c>
      <c r="E3326" s="38" t="s">
        <v>2188</v>
      </c>
    </row>
    <row r="3327">
      <c r="A3327" s="33" t="s">
        <v>6191</v>
      </c>
      <c r="B3327" s="126" t="s">
        <v>2646</v>
      </c>
      <c r="C3327" s="126" t="s">
        <v>2545</v>
      </c>
      <c r="D3327" s="38" t="s">
        <v>5923</v>
      </c>
      <c r="E3327" s="38" t="s">
        <v>2188</v>
      </c>
    </row>
    <row r="3328">
      <c r="A3328" s="33" t="s">
        <v>6107</v>
      </c>
      <c r="B3328" s="126" t="s">
        <v>2646</v>
      </c>
      <c r="C3328" s="126" t="s">
        <v>2545</v>
      </c>
      <c r="D3328" s="38" t="s">
        <v>5923</v>
      </c>
      <c r="E3328" s="38" t="s">
        <v>2188</v>
      </c>
    </row>
    <row r="3329">
      <c r="A3329" s="33" t="s">
        <v>6190</v>
      </c>
      <c r="B3329" s="126" t="s">
        <v>2646</v>
      </c>
      <c r="C3329" s="126" t="s">
        <v>2463</v>
      </c>
      <c r="D3329" s="38" t="s">
        <v>5923</v>
      </c>
      <c r="E3329" s="38" t="s">
        <v>2188</v>
      </c>
    </row>
    <row r="3330">
      <c r="A3330" s="33" t="s">
        <v>6207</v>
      </c>
      <c r="B3330" s="126" t="s">
        <v>2680</v>
      </c>
      <c r="C3330" s="126" t="s">
        <v>2666</v>
      </c>
      <c r="D3330" s="38" t="s">
        <v>5923</v>
      </c>
      <c r="E3330" s="38" t="s">
        <v>2188</v>
      </c>
    </row>
    <row r="3331">
      <c r="A3331" s="33" t="s">
        <v>6190</v>
      </c>
      <c r="B3331" s="126" t="s">
        <v>2463</v>
      </c>
      <c r="C3331" s="126" t="s">
        <v>2666</v>
      </c>
      <c r="D3331" s="38" t="s">
        <v>5923</v>
      </c>
      <c r="E3331" s="38" t="s">
        <v>2188</v>
      </c>
    </row>
    <row r="3332">
      <c r="A3332" s="33" t="s">
        <v>6214</v>
      </c>
      <c r="B3332" s="126" t="s">
        <v>2646</v>
      </c>
      <c r="C3332" s="126" t="s">
        <v>2680</v>
      </c>
      <c r="D3332" s="38" t="s">
        <v>165</v>
      </c>
      <c r="E3332" s="38" t="s">
        <v>2189</v>
      </c>
    </row>
    <row r="3333">
      <c r="A3333" s="33" t="s">
        <v>6113</v>
      </c>
      <c r="B3333" s="126" t="s">
        <v>2646</v>
      </c>
      <c r="C3333" s="126" t="s">
        <v>2680</v>
      </c>
      <c r="D3333" s="38" t="s">
        <v>165</v>
      </c>
      <c r="E3333" s="38" t="s">
        <v>2189</v>
      </c>
    </row>
    <row r="3334">
      <c r="A3334" s="33" t="s">
        <v>6198</v>
      </c>
      <c r="B3334" s="126" t="s">
        <v>2646</v>
      </c>
      <c r="C3334" s="126" t="s">
        <v>2680</v>
      </c>
      <c r="D3334" s="38" t="s">
        <v>165</v>
      </c>
      <c r="E3334" s="38" t="s">
        <v>2189</v>
      </c>
    </row>
    <row r="3335">
      <c r="A3335" s="33" t="s">
        <v>6215</v>
      </c>
      <c r="B3335" s="126" t="s">
        <v>2646</v>
      </c>
      <c r="C3335" s="126" t="s">
        <v>2577</v>
      </c>
      <c r="D3335" s="38" t="s">
        <v>165</v>
      </c>
      <c r="E3335" s="38" t="s">
        <v>2189</v>
      </c>
    </row>
    <row r="3336">
      <c r="A3336" s="33" t="s">
        <v>6202</v>
      </c>
      <c r="B3336" s="126" t="s">
        <v>2646</v>
      </c>
      <c r="C3336" s="126" t="s">
        <v>2577</v>
      </c>
      <c r="D3336" s="38" t="s">
        <v>165</v>
      </c>
      <c r="E3336" s="38" t="s">
        <v>2189</v>
      </c>
    </row>
    <row r="3337">
      <c r="A3337" s="33" t="s">
        <v>6216</v>
      </c>
      <c r="B3337" s="126" t="s">
        <v>2646</v>
      </c>
      <c r="C3337" s="126" t="s">
        <v>2463</v>
      </c>
      <c r="D3337" s="38" t="s">
        <v>165</v>
      </c>
      <c r="E3337" s="38" t="s">
        <v>2189</v>
      </c>
    </row>
    <row r="3338">
      <c r="A3338" s="33" t="s">
        <v>6035</v>
      </c>
      <c r="B3338" s="126" t="s">
        <v>2646</v>
      </c>
      <c r="C3338" s="126" t="s">
        <v>2455</v>
      </c>
      <c r="D3338" s="38" t="s">
        <v>165</v>
      </c>
      <c r="E3338" s="38" t="s">
        <v>2189</v>
      </c>
    </row>
    <row r="3339">
      <c r="A3339" s="33" t="s">
        <v>6110</v>
      </c>
      <c r="B3339" s="126" t="s">
        <v>2680</v>
      </c>
      <c r="C3339" s="126" t="s">
        <v>2471</v>
      </c>
      <c r="D3339" s="38" t="s">
        <v>165</v>
      </c>
      <c r="E3339" s="38" t="s">
        <v>2189</v>
      </c>
    </row>
    <row r="3340">
      <c r="A3340" s="33" t="s">
        <v>6198</v>
      </c>
      <c r="B3340" s="126" t="s">
        <v>2646</v>
      </c>
      <c r="C3340" s="126" t="s">
        <v>2577</v>
      </c>
      <c r="D3340" s="38" t="s">
        <v>165</v>
      </c>
      <c r="E3340" s="38" t="s">
        <v>2189</v>
      </c>
    </row>
    <row r="3341">
      <c r="A3341" s="33" t="s">
        <v>6214</v>
      </c>
      <c r="B3341" s="126" t="s">
        <v>2646</v>
      </c>
      <c r="C3341" s="126" t="s">
        <v>2680</v>
      </c>
      <c r="D3341" s="38" t="s">
        <v>165</v>
      </c>
      <c r="E3341" s="38" t="s">
        <v>2189</v>
      </c>
    </row>
    <row r="3342">
      <c r="A3342" s="33" t="s">
        <v>6203</v>
      </c>
      <c r="B3342" s="126" t="s">
        <v>2545</v>
      </c>
      <c r="C3342" s="33"/>
      <c r="D3342" s="38" t="s">
        <v>165</v>
      </c>
      <c r="E3342" s="38" t="s">
        <v>2189</v>
      </c>
    </row>
    <row r="3343">
      <c r="A3343" s="33" t="s">
        <v>6216</v>
      </c>
      <c r="B3343" s="126" t="s">
        <v>2463</v>
      </c>
      <c r="C3343" s="126" t="s">
        <v>2545</v>
      </c>
      <c r="D3343" s="38" t="s">
        <v>165</v>
      </c>
      <c r="E3343" s="38" t="s">
        <v>2189</v>
      </c>
    </row>
    <row r="3344">
      <c r="A3344" s="33" t="s">
        <v>6158</v>
      </c>
      <c r="B3344" s="126" t="s">
        <v>2551</v>
      </c>
      <c r="C3344" s="126" t="s">
        <v>2680</v>
      </c>
      <c r="D3344" s="38" t="s">
        <v>44</v>
      </c>
      <c r="E3344" s="38" t="s">
        <v>2189</v>
      </c>
    </row>
    <row r="3345">
      <c r="A3345" s="33" t="s">
        <v>6078</v>
      </c>
      <c r="B3345" s="126" t="s">
        <v>2646</v>
      </c>
      <c r="C3345" s="126" t="s">
        <v>2463</v>
      </c>
      <c r="D3345" s="38" t="s">
        <v>44</v>
      </c>
      <c r="E3345" s="38" t="s">
        <v>2189</v>
      </c>
    </row>
    <row r="3346">
      <c r="A3346" s="33" t="s">
        <v>6025</v>
      </c>
      <c r="B3346" s="126" t="s">
        <v>2646</v>
      </c>
      <c r="C3346" s="126" t="s">
        <v>2463</v>
      </c>
      <c r="D3346" s="38" t="s">
        <v>44</v>
      </c>
      <c r="E3346" s="38" t="s">
        <v>2189</v>
      </c>
    </row>
    <row r="3347">
      <c r="A3347" s="33" t="s">
        <v>6188</v>
      </c>
      <c r="B3347" s="126" t="s">
        <v>2680</v>
      </c>
      <c r="C3347" s="126" t="s">
        <v>2520</v>
      </c>
      <c r="D3347" s="38" t="s">
        <v>44</v>
      </c>
      <c r="E3347" s="38" t="s">
        <v>2189</v>
      </c>
    </row>
    <row r="3348">
      <c r="A3348" s="33" t="s">
        <v>6160</v>
      </c>
      <c r="B3348" s="126" t="s">
        <v>2680</v>
      </c>
      <c r="C3348" s="126" t="s">
        <v>2545</v>
      </c>
      <c r="D3348" s="38" t="s">
        <v>44</v>
      </c>
      <c r="E3348" s="38" t="s">
        <v>2189</v>
      </c>
    </row>
    <row r="3349">
      <c r="A3349" s="33" t="s">
        <v>5982</v>
      </c>
      <c r="B3349" s="126" t="s">
        <v>2543</v>
      </c>
      <c r="C3349" s="126" t="s">
        <v>2463</v>
      </c>
      <c r="D3349" s="38" t="s">
        <v>5909</v>
      </c>
      <c r="E3349" s="38" t="s">
        <v>2189</v>
      </c>
    </row>
    <row r="3350">
      <c r="A3350" s="33" t="s">
        <v>6188</v>
      </c>
      <c r="B3350" s="126" t="s">
        <v>2543</v>
      </c>
      <c r="C3350" s="126" t="s">
        <v>2463</v>
      </c>
      <c r="D3350" s="38" t="s">
        <v>5909</v>
      </c>
      <c r="E3350" s="38" t="s">
        <v>2189</v>
      </c>
    </row>
    <row r="3351">
      <c r="A3351" s="33" t="s">
        <v>6189</v>
      </c>
      <c r="B3351" s="126" t="s">
        <v>2646</v>
      </c>
      <c r="C3351" s="126" t="s">
        <v>2638</v>
      </c>
      <c r="D3351" s="38" t="s">
        <v>5911</v>
      </c>
      <c r="E3351" s="38" t="s">
        <v>2189</v>
      </c>
    </row>
    <row r="3352">
      <c r="A3352" s="33" t="s">
        <v>6107</v>
      </c>
      <c r="B3352" s="126" t="s">
        <v>2646</v>
      </c>
      <c r="C3352" s="126" t="s">
        <v>2680</v>
      </c>
      <c r="D3352" s="38" t="s">
        <v>5911</v>
      </c>
      <c r="E3352" s="38" t="s">
        <v>2189</v>
      </c>
    </row>
    <row r="3353">
      <c r="A3353" s="33" t="s">
        <v>6207</v>
      </c>
      <c r="B3353" s="126" t="s">
        <v>2646</v>
      </c>
      <c r="C3353" s="126" t="s">
        <v>2520</v>
      </c>
      <c r="D3353" s="38" t="s">
        <v>5911</v>
      </c>
      <c r="E3353" s="38" t="s">
        <v>2189</v>
      </c>
    </row>
    <row r="3354">
      <c r="A3354" s="33" t="s">
        <v>6191</v>
      </c>
      <c r="B3354" s="126" t="s">
        <v>2646</v>
      </c>
      <c r="C3354" s="126" t="s">
        <v>2545</v>
      </c>
      <c r="D3354" s="38" t="s">
        <v>5923</v>
      </c>
      <c r="E3354" s="38" t="s">
        <v>2189</v>
      </c>
    </row>
    <row r="3355">
      <c r="A3355" s="33" t="s">
        <v>6107</v>
      </c>
      <c r="B3355" s="126" t="s">
        <v>2646</v>
      </c>
      <c r="C3355" s="126" t="s">
        <v>2545</v>
      </c>
      <c r="D3355" s="38" t="s">
        <v>5923</v>
      </c>
      <c r="E3355" s="38" t="s">
        <v>2189</v>
      </c>
    </row>
    <row r="3356">
      <c r="A3356" s="33" t="s">
        <v>6190</v>
      </c>
      <c r="B3356" s="126" t="s">
        <v>2646</v>
      </c>
      <c r="C3356" s="126" t="s">
        <v>2463</v>
      </c>
      <c r="D3356" s="38" t="s">
        <v>5923</v>
      </c>
      <c r="E3356" s="38" t="s">
        <v>2189</v>
      </c>
    </row>
    <row r="3357">
      <c r="A3357" s="33" t="s">
        <v>6207</v>
      </c>
      <c r="B3357" s="126" t="s">
        <v>2680</v>
      </c>
      <c r="C3357" s="126" t="s">
        <v>2666</v>
      </c>
      <c r="D3357" s="38" t="s">
        <v>5923</v>
      </c>
      <c r="E3357" s="38" t="s">
        <v>2189</v>
      </c>
    </row>
    <row r="3358">
      <c r="A3358" s="33" t="s">
        <v>6190</v>
      </c>
      <c r="B3358" s="126" t="s">
        <v>2463</v>
      </c>
      <c r="C3358" s="126" t="s">
        <v>2666</v>
      </c>
      <c r="D3358" s="38" t="s">
        <v>5923</v>
      </c>
      <c r="E3358" s="38" t="s">
        <v>2189</v>
      </c>
    </row>
    <row r="3359">
      <c r="A3359" s="33" t="s">
        <v>6222</v>
      </c>
      <c r="B3359" s="126" t="s">
        <v>2520</v>
      </c>
      <c r="C3359" s="126" t="s">
        <v>2666</v>
      </c>
      <c r="D3359" s="38" t="s">
        <v>96</v>
      </c>
      <c r="E3359" s="38" t="s">
        <v>2190</v>
      </c>
    </row>
    <row r="3360">
      <c r="A3360" s="33" t="s">
        <v>6218</v>
      </c>
      <c r="B3360" s="126" t="s">
        <v>2646</v>
      </c>
      <c r="C3360" s="126" t="s">
        <v>2680</v>
      </c>
      <c r="D3360" s="38" t="s">
        <v>96</v>
      </c>
      <c r="E3360" s="38" t="s">
        <v>2190</v>
      </c>
    </row>
    <row r="3361">
      <c r="A3361" s="33" t="s">
        <v>6217</v>
      </c>
      <c r="B3361" s="126" t="s">
        <v>2646</v>
      </c>
      <c r="C3361" s="126" t="s">
        <v>2680</v>
      </c>
      <c r="D3361" s="38" t="s">
        <v>96</v>
      </c>
      <c r="E3361" s="38" t="s">
        <v>2190</v>
      </c>
    </row>
    <row r="3362">
      <c r="A3362" s="33" t="s">
        <v>6218</v>
      </c>
      <c r="B3362" s="126" t="s">
        <v>2646</v>
      </c>
      <c r="C3362" s="126" t="s">
        <v>2577</v>
      </c>
      <c r="D3362" s="38" t="s">
        <v>96</v>
      </c>
      <c r="E3362" s="38" t="s">
        <v>2190</v>
      </c>
    </row>
    <row r="3363">
      <c r="A3363" s="33" t="s">
        <v>6219</v>
      </c>
      <c r="B3363" s="126" t="s">
        <v>2646</v>
      </c>
      <c r="C3363" s="126" t="s">
        <v>2577</v>
      </c>
      <c r="D3363" s="38" t="s">
        <v>96</v>
      </c>
      <c r="E3363" s="38" t="s">
        <v>2190</v>
      </c>
    </row>
    <row r="3364">
      <c r="A3364" s="33" t="s">
        <v>6217</v>
      </c>
      <c r="B3364" s="126" t="s">
        <v>2646</v>
      </c>
      <c r="C3364" s="126" t="s">
        <v>2463</v>
      </c>
      <c r="D3364" s="38" t="s">
        <v>96</v>
      </c>
      <c r="E3364" s="38" t="s">
        <v>2190</v>
      </c>
    </row>
    <row r="3365">
      <c r="A3365" s="33" t="s">
        <v>6217</v>
      </c>
      <c r="B3365" s="126" t="s">
        <v>2646</v>
      </c>
      <c r="C3365" s="126" t="s">
        <v>2455</v>
      </c>
      <c r="D3365" s="38" t="s">
        <v>96</v>
      </c>
      <c r="E3365" s="38" t="s">
        <v>2190</v>
      </c>
    </row>
    <row r="3366">
      <c r="A3366" s="33" t="s">
        <v>6219</v>
      </c>
      <c r="B3366" s="126" t="s">
        <v>2680</v>
      </c>
      <c r="C3366" s="126" t="s">
        <v>2471</v>
      </c>
      <c r="D3366" s="38" t="s">
        <v>96</v>
      </c>
      <c r="E3366" s="38" t="s">
        <v>2190</v>
      </c>
    </row>
    <row r="3367">
      <c r="A3367" s="33" t="s">
        <v>6220</v>
      </c>
      <c r="B3367" s="126" t="s">
        <v>2646</v>
      </c>
      <c r="C3367" s="126" t="s">
        <v>2577</v>
      </c>
      <c r="D3367" s="38" t="s">
        <v>96</v>
      </c>
      <c r="E3367" s="38" t="s">
        <v>2190</v>
      </c>
    </row>
    <row r="3368">
      <c r="A3368" s="33" t="s">
        <v>6222</v>
      </c>
      <c r="B3368" s="126" t="s">
        <v>2666</v>
      </c>
      <c r="C3368" s="126" t="s">
        <v>2473</v>
      </c>
      <c r="D3368" s="38" t="s">
        <v>96</v>
      </c>
      <c r="E3368" s="38" t="s">
        <v>2190</v>
      </c>
    </row>
    <row r="3369">
      <c r="A3369" s="33" t="s">
        <v>6220</v>
      </c>
      <c r="B3369" s="126" t="s">
        <v>2545</v>
      </c>
      <c r="C3369" s="33"/>
      <c r="D3369" s="38" t="s">
        <v>96</v>
      </c>
      <c r="E3369" s="38" t="s">
        <v>2190</v>
      </c>
    </row>
    <row r="3370">
      <c r="A3370" s="33" t="s">
        <v>6220</v>
      </c>
      <c r="B3370" s="126" t="s">
        <v>2646</v>
      </c>
      <c r="C3370" s="126" t="s">
        <v>2463</v>
      </c>
      <c r="D3370" s="38" t="s">
        <v>96</v>
      </c>
      <c r="E3370" s="38" t="s">
        <v>2190</v>
      </c>
    </row>
    <row r="3371">
      <c r="A3371" s="33" t="s">
        <v>6222</v>
      </c>
      <c r="B3371" s="126" t="s">
        <v>2520</v>
      </c>
      <c r="C3371" s="126" t="s">
        <v>2666</v>
      </c>
      <c r="D3371" s="38" t="s">
        <v>96</v>
      </c>
      <c r="E3371" s="38" t="s">
        <v>2191</v>
      </c>
    </row>
    <row r="3372">
      <c r="A3372" s="33" t="s">
        <v>6218</v>
      </c>
      <c r="B3372" s="126" t="s">
        <v>2646</v>
      </c>
      <c r="C3372" s="126" t="s">
        <v>2680</v>
      </c>
      <c r="D3372" s="38" t="s">
        <v>96</v>
      </c>
      <c r="E3372" s="38" t="s">
        <v>2191</v>
      </c>
    </row>
    <row r="3373">
      <c r="A3373" s="33" t="s">
        <v>6217</v>
      </c>
      <c r="B3373" s="126" t="s">
        <v>2646</v>
      </c>
      <c r="C3373" s="126" t="s">
        <v>2680</v>
      </c>
      <c r="D3373" s="38" t="s">
        <v>96</v>
      </c>
      <c r="E3373" s="38" t="s">
        <v>2191</v>
      </c>
    </row>
    <row r="3374">
      <c r="A3374" s="33" t="s">
        <v>6218</v>
      </c>
      <c r="B3374" s="126" t="s">
        <v>2646</v>
      </c>
      <c r="C3374" s="126" t="s">
        <v>2577</v>
      </c>
      <c r="D3374" s="38" t="s">
        <v>96</v>
      </c>
      <c r="E3374" s="38" t="s">
        <v>2191</v>
      </c>
    </row>
    <row r="3375">
      <c r="A3375" s="33" t="s">
        <v>6219</v>
      </c>
      <c r="B3375" s="126" t="s">
        <v>2646</v>
      </c>
      <c r="C3375" s="126" t="s">
        <v>2577</v>
      </c>
      <c r="D3375" s="38" t="s">
        <v>96</v>
      </c>
      <c r="E3375" s="38" t="s">
        <v>2191</v>
      </c>
    </row>
    <row r="3376">
      <c r="A3376" s="33" t="s">
        <v>6217</v>
      </c>
      <c r="B3376" s="126" t="s">
        <v>2646</v>
      </c>
      <c r="C3376" s="126" t="s">
        <v>2463</v>
      </c>
      <c r="D3376" s="38" t="s">
        <v>96</v>
      </c>
      <c r="E3376" s="38" t="s">
        <v>2191</v>
      </c>
    </row>
    <row r="3377">
      <c r="A3377" s="33" t="s">
        <v>6217</v>
      </c>
      <c r="B3377" s="126" t="s">
        <v>2646</v>
      </c>
      <c r="C3377" s="126" t="s">
        <v>2455</v>
      </c>
      <c r="D3377" s="38" t="s">
        <v>96</v>
      </c>
      <c r="E3377" s="38" t="s">
        <v>2191</v>
      </c>
    </row>
    <row r="3378">
      <c r="A3378" s="33" t="s">
        <v>6219</v>
      </c>
      <c r="B3378" s="126" t="s">
        <v>2680</v>
      </c>
      <c r="C3378" s="126" t="s">
        <v>2471</v>
      </c>
      <c r="D3378" s="38" t="s">
        <v>96</v>
      </c>
      <c r="E3378" s="38" t="s">
        <v>2191</v>
      </c>
    </row>
    <row r="3379">
      <c r="A3379" s="33" t="s">
        <v>6220</v>
      </c>
      <c r="B3379" s="126" t="s">
        <v>2646</v>
      </c>
      <c r="C3379" s="126" t="s">
        <v>2577</v>
      </c>
      <c r="D3379" s="38" t="s">
        <v>96</v>
      </c>
      <c r="E3379" s="38" t="s">
        <v>2191</v>
      </c>
    </row>
    <row r="3380">
      <c r="A3380" s="33" t="s">
        <v>6222</v>
      </c>
      <c r="B3380" s="126" t="s">
        <v>2666</v>
      </c>
      <c r="C3380" s="126" t="s">
        <v>2473</v>
      </c>
      <c r="D3380" s="38" t="s">
        <v>96</v>
      </c>
      <c r="E3380" s="38" t="s">
        <v>2191</v>
      </c>
    </row>
    <row r="3381">
      <c r="A3381" s="33" t="s">
        <v>6220</v>
      </c>
      <c r="B3381" s="126" t="s">
        <v>2545</v>
      </c>
      <c r="C3381" s="33"/>
      <c r="D3381" s="38" t="s">
        <v>96</v>
      </c>
      <c r="E3381" s="38" t="s">
        <v>2191</v>
      </c>
    </row>
    <row r="3382">
      <c r="A3382" s="33" t="s">
        <v>6220</v>
      </c>
      <c r="B3382" s="126" t="s">
        <v>2646</v>
      </c>
      <c r="C3382" s="126" t="s">
        <v>2463</v>
      </c>
      <c r="D3382" s="38" t="s">
        <v>96</v>
      </c>
      <c r="E3382" s="38" t="s">
        <v>2191</v>
      </c>
    </row>
    <row r="3383">
      <c r="A3383" s="33" t="s">
        <v>6226</v>
      </c>
      <c r="B3383" s="126" t="s">
        <v>2455</v>
      </c>
      <c r="C3383" s="126" t="s">
        <v>2607</v>
      </c>
      <c r="D3383" s="38" t="s">
        <v>5936</v>
      </c>
      <c r="E3383" s="38" t="s">
        <v>2192</v>
      </c>
    </row>
    <row r="3384">
      <c r="A3384" s="33" t="s">
        <v>6232</v>
      </c>
      <c r="B3384" s="126" t="s">
        <v>2680</v>
      </c>
      <c r="C3384" s="126" t="s">
        <v>2624</v>
      </c>
      <c r="D3384" s="38" t="s">
        <v>5936</v>
      </c>
      <c r="E3384" s="38" t="s">
        <v>2192</v>
      </c>
    </row>
    <row r="3385">
      <c r="A3385" s="33" t="s">
        <v>6200</v>
      </c>
      <c r="B3385" s="126" t="s">
        <v>2690</v>
      </c>
      <c r="C3385" s="126" t="s">
        <v>2624</v>
      </c>
      <c r="D3385" s="38" t="s">
        <v>5936</v>
      </c>
      <c r="E3385" s="38" t="s">
        <v>2192</v>
      </c>
    </row>
    <row r="3386">
      <c r="A3386" s="33" t="s">
        <v>6215</v>
      </c>
      <c r="B3386" s="126" t="s">
        <v>2680</v>
      </c>
      <c r="C3386" s="126" t="s">
        <v>2624</v>
      </c>
      <c r="D3386" s="38" t="s">
        <v>5936</v>
      </c>
      <c r="E3386" s="38" t="s">
        <v>2192</v>
      </c>
    </row>
    <row r="3387">
      <c r="A3387" s="33" t="s">
        <v>6202</v>
      </c>
      <c r="B3387" s="126" t="s">
        <v>2680</v>
      </c>
      <c r="C3387" s="126" t="s">
        <v>2520</v>
      </c>
      <c r="D3387" s="38" t="s">
        <v>5936</v>
      </c>
      <c r="E3387" s="38" t="s">
        <v>2192</v>
      </c>
    </row>
    <row r="3388">
      <c r="A3388" s="33" t="s">
        <v>6233</v>
      </c>
      <c r="B3388" s="126" t="s">
        <v>2680</v>
      </c>
      <c r="C3388" s="126" t="s">
        <v>2463</v>
      </c>
      <c r="D3388" s="38" t="s">
        <v>5936</v>
      </c>
      <c r="E3388" s="38" t="s">
        <v>2192</v>
      </c>
    </row>
    <row r="3389">
      <c r="A3389" s="33" t="s">
        <v>6230</v>
      </c>
      <c r="B3389" s="126" t="s">
        <v>2690</v>
      </c>
      <c r="C3389" s="126" t="s">
        <v>2624</v>
      </c>
      <c r="D3389" s="38" t="s">
        <v>5936</v>
      </c>
      <c r="E3389" s="38" t="s">
        <v>2192</v>
      </c>
    </row>
    <row r="3390">
      <c r="A3390" s="33" t="s">
        <v>6234</v>
      </c>
      <c r="B3390" s="126" t="s">
        <v>2680</v>
      </c>
      <c r="C3390" s="126" t="s">
        <v>2463</v>
      </c>
      <c r="D3390" s="38" t="s">
        <v>5936</v>
      </c>
      <c r="E3390" s="38" t="s">
        <v>2192</v>
      </c>
    </row>
    <row r="3391">
      <c r="A3391" s="33" t="s">
        <v>6094</v>
      </c>
      <c r="B3391" s="126" t="s">
        <v>2638</v>
      </c>
      <c r="C3391" s="126" t="s">
        <v>2538</v>
      </c>
      <c r="D3391" s="38" t="s">
        <v>5936</v>
      </c>
      <c r="E3391" s="38" t="s">
        <v>2192</v>
      </c>
    </row>
    <row r="3392">
      <c r="A3392" s="33" t="s">
        <v>6235</v>
      </c>
      <c r="B3392" s="126" t="s">
        <v>2680</v>
      </c>
      <c r="C3392" s="126" t="s">
        <v>2624</v>
      </c>
      <c r="D3392" s="38" t="s">
        <v>5936</v>
      </c>
      <c r="E3392" s="38" t="s">
        <v>2192</v>
      </c>
    </row>
    <row r="3393">
      <c r="A3393" s="33" t="s">
        <v>6094</v>
      </c>
      <c r="B3393" s="126" t="s">
        <v>2545</v>
      </c>
      <c r="C3393" s="126" t="s">
        <v>2666</v>
      </c>
      <c r="D3393" s="38" t="s">
        <v>5936</v>
      </c>
      <c r="E3393" s="38" t="s">
        <v>2192</v>
      </c>
    </row>
    <row r="3394">
      <c r="A3394" s="33" t="s">
        <v>6233</v>
      </c>
      <c r="B3394" s="126" t="s">
        <v>2545</v>
      </c>
      <c r="C3394" s="126" t="s">
        <v>2666</v>
      </c>
      <c r="D3394" s="38" t="s">
        <v>5936</v>
      </c>
      <c r="E3394" s="38" t="s">
        <v>2192</v>
      </c>
    </row>
    <row r="3395">
      <c r="A3395" s="33" t="s">
        <v>6226</v>
      </c>
      <c r="B3395" s="126" t="s">
        <v>2455</v>
      </c>
      <c r="C3395" s="126" t="s">
        <v>2607</v>
      </c>
      <c r="D3395" s="38" t="s">
        <v>5943</v>
      </c>
      <c r="E3395" s="38" t="s">
        <v>2192</v>
      </c>
    </row>
    <row r="3396">
      <c r="A3396" s="33" t="s">
        <v>6232</v>
      </c>
      <c r="B3396" s="126" t="s">
        <v>2680</v>
      </c>
      <c r="C3396" s="126" t="s">
        <v>2624</v>
      </c>
      <c r="D3396" s="38" t="s">
        <v>5943</v>
      </c>
      <c r="E3396" s="38" t="s">
        <v>2192</v>
      </c>
    </row>
    <row r="3397">
      <c r="A3397" s="33" t="s">
        <v>6200</v>
      </c>
      <c r="B3397" s="126" t="s">
        <v>2690</v>
      </c>
      <c r="C3397" s="126" t="s">
        <v>2624</v>
      </c>
      <c r="D3397" s="38" t="s">
        <v>5943</v>
      </c>
      <c r="E3397" s="38" t="s">
        <v>2192</v>
      </c>
    </row>
    <row r="3398">
      <c r="A3398" s="33" t="s">
        <v>6215</v>
      </c>
      <c r="B3398" s="126" t="s">
        <v>2680</v>
      </c>
      <c r="C3398" s="126" t="s">
        <v>2624</v>
      </c>
      <c r="D3398" s="38" t="s">
        <v>5943</v>
      </c>
      <c r="E3398" s="38" t="s">
        <v>2192</v>
      </c>
    </row>
    <row r="3399">
      <c r="A3399" s="33" t="s">
        <v>6202</v>
      </c>
      <c r="B3399" s="126" t="s">
        <v>2680</v>
      </c>
      <c r="C3399" s="126" t="s">
        <v>2520</v>
      </c>
      <c r="D3399" s="38" t="s">
        <v>5943</v>
      </c>
      <c r="E3399" s="38" t="s">
        <v>2192</v>
      </c>
    </row>
    <row r="3400">
      <c r="A3400" s="33" t="s">
        <v>6233</v>
      </c>
      <c r="B3400" s="126" t="s">
        <v>2680</v>
      </c>
      <c r="C3400" s="126" t="s">
        <v>2463</v>
      </c>
      <c r="D3400" s="38" t="s">
        <v>5943</v>
      </c>
      <c r="E3400" s="38" t="s">
        <v>2192</v>
      </c>
    </row>
    <row r="3401">
      <c r="A3401" s="33" t="s">
        <v>6230</v>
      </c>
      <c r="B3401" s="126" t="s">
        <v>2690</v>
      </c>
      <c r="C3401" s="126" t="s">
        <v>2624</v>
      </c>
      <c r="D3401" s="38" t="s">
        <v>5943</v>
      </c>
      <c r="E3401" s="38" t="s">
        <v>2192</v>
      </c>
    </row>
    <row r="3402">
      <c r="A3402" s="33" t="s">
        <v>6234</v>
      </c>
      <c r="B3402" s="126" t="s">
        <v>2680</v>
      </c>
      <c r="C3402" s="126" t="s">
        <v>2463</v>
      </c>
      <c r="D3402" s="38" t="s">
        <v>5943</v>
      </c>
      <c r="E3402" s="38" t="s">
        <v>2192</v>
      </c>
    </row>
    <row r="3403">
      <c r="A3403" s="33" t="s">
        <v>6094</v>
      </c>
      <c r="B3403" s="126" t="s">
        <v>2638</v>
      </c>
      <c r="C3403" s="126" t="s">
        <v>2538</v>
      </c>
      <c r="D3403" s="38" t="s">
        <v>5943</v>
      </c>
      <c r="E3403" s="38" t="s">
        <v>2192</v>
      </c>
    </row>
    <row r="3404">
      <c r="A3404" s="33" t="s">
        <v>6235</v>
      </c>
      <c r="B3404" s="126" t="s">
        <v>2680</v>
      </c>
      <c r="C3404" s="126" t="s">
        <v>2624</v>
      </c>
      <c r="D3404" s="38" t="s">
        <v>5943</v>
      </c>
      <c r="E3404" s="38" t="s">
        <v>2192</v>
      </c>
    </row>
    <row r="3405">
      <c r="A3405" s="33" t="s">
        <v>6094</v>
      </c>
      <c r="B3405" s="126" t="s">
        <v>2545</v>
      </c>
      <c r="C3405" s="126" t="s">
        <v>2666</v>
      </c>
      <c r="D3405" s="38" t="s">
        <v>5943</v>
      </c>
      <c r="E3405" s="38" t="s">
        <v>2192</v>
      </c>
    </row>
    <row r="3406">
      <c r="A3406" s="33" t="s">
        <v>6186</v>
      </c>
      <c r="B3406" s="126" t="s">
        <v>2545</v>
      </c>
      <c r="C3406" s="126" t="s">
        <v>2666</v>
      </c>
      <c r="D3406" s="38" t="s">
        <v>5943</v>
      </c>
      <c r="E3406" s="38" t="s">
        <v>2192</v>
      </c>
    </row>
    <row r="3407">
      <c r="A3407" s="33" t="s">
        <v>6226</v>
      </c>
      <c r="B3407" s="126" t="s">
        <v>2455</v>
      </c>
      <c r="C3407" s="126" t="s">
        <v>2607</v>
      </c>
      <c r="D3407" s="38" t="s">
        <v>5944</v>
      </c>
      <c r="E3407" s="38" t="s">
        <v>2192</v>
      </c>
    </row>
    <row r="3408">
      <c r="A3408" s="33" t="s">
        <v>6232</v>
      </c>
      <c r="B3408" s="126" t="s">
        <v>2680</v>
      </c>
      <c r="C3408" s="126" t="s">
        <v>2624</v>
      </c>
      <c r="D3408" s="38" t="s">
        <v>5944</v>
      </c>
      <c r="E3408" s="38" t="s">
        <v>2192</v>
      </c>
    </row>
    <row r="3409">
      <c r="A3409" s="33" t="s">
        <v>6200</v>
      </c>
      <c r="B3409" s="126" t="s">
        <v>2690</v>
      </c>
      <c r="C3409" s="126" t="s">
        <v>2624</v>
      </c>
      <c r="D3409" s="38" t="s">
        <v>5944</v>
      </c>
      <c r="E3409" s="38" t="s">
        <v>2192</v>
      </c>
    </row>
    <row r="3410">
      <c r="A3410" s="33" t="s">
        <v>6215</v>
      </c>
      <c r="B3410" s="126" t="s">
        <v>2680</v>
      </c>
      <c r="C3410" s="126" t="s">
        <v>2624</v>
      </c>
      <c r="D3410" s="38" t="s">
        <v>5944</v>
      </c>
      <c r="E3410" s="38" t="s">
        <v>2192</v>
      </c>
    </row>
    <row r="3411">
      <c r="A3411" s="33" t="s">
        <v>6202</v>
      </c>
      <c r="B3411" s="126" t="s">
        <v>2680</v>
      </c>
      <c r="C3411" s="126" t="s">
        <v>2520</v>
      </c>
      <c r="D3411" s="38" t="s">
        <v>5944</v>
      </c>
      <c r="E3411" s="38" t="s">
        <v>2192</v>
      </c>
    </row>
    <row r="3412">
      <c r="A3412" s="33" t="s">
        <v>6233</v>
      </c>
      <c r="B3412" s="126" t="s">
        <v>2680</v>
      </c>
      <c r="C3412" s="126" t="s">
        <v>2463</v>
      </c>
      <c r="D3412" s="38" t="s">
        <v>5944</v>
      </c>
      <c r="E3412" s="38" t="s">
        <v>2192</v>
      </c>
    </row>
    <row r="3413">
      <c r="A3413" s="33" t="s">
        <v>6016</v>
      </c>
      <c r="B3413" s="126" t="s">
        <v>2455</v>
      </c>
      <c r="C3413" s="126" t="s">
        <v>2607</v>
      </c>
      <c r="D3413" s="38" t="s">
        <v>5944</v>
      </c>
      <c r="E3413" s="38" t="s">
        <v>2192</v>
      </c>
    </row>
    <row r="3414">
      <c r="A3414" s="33" t="s">
        <v>6016</v>
      </c>
      <c r="B3414" s="126" t="s">
        <v>2463</v>
      </c>
      <c r="C3414" s="126" t="s">
        <v>2520</v>
      </c>
      <c r="D3414" s="38" t="s">
        <v>5944</v>
      </c>
      <c r="E3414" s="38" t="s">
        <v>2192</v>
      </c>
    </row>
    <row r="3415">
      <c r="A3415" s="33" t="s">
        <v>6094</v>
      </c>
      <c r="B3415" s="126" t="s">
        <v>2638</v>
      </c>
      <c r="C3415" s="126" t="s">
        <v>2538</v>
      </c>
      <c r="D3415" s="38" t="s">
        <v>5944</v>
      </c>
      <c r="E3415" s="38" t="s">
        <v>2192</v>
      </c>
    </row>
    <row r="3416">
      <c r="A3416" s="33" t="s">
        <v>6235</v>
      </c>
      <c r="B3416" s="126" t="s">
        <v>2680</v>
      </c>
      <c r="C3416" s="126" t="s">
        <v>2624</v>
      </c>
      <c r="D3416" s="38" t="s">
        <v>5944</v>
      </c>
      <c r="E3416" s="38" t="s">
        <v>2192</v>
      </c>
    </row>
    <row r="3417">
      <c r="A3417" s="33" t="s">
        <v>6094</v>
      </c>
      <c r="B3417" s="126" t="s">
        <v>2545</v>
      </c>
      <c r="C3417" s="126" t="s">
        <v>2666</v>
      </c>
      <c r="D3417" s="38" t="s">
        <v>5944</v>
      </c>
      <c r="E3417" s="38" t="s">
        <v>2192</v>
      </c>
    </row>
    <row r="3418">
      <c r="A3418" s="33" t="s">
        <v>6186</v>
      </c>
      <c r="B3418" s="126" t="s">
        <v>2545</v>
      </c>
      <c r="C3418" s="126" t="s">
        <v>2666</v>
      </c>
      <c r="D3418" s="38" t="s">
        <v>5944</v>
      </c>
      <c r="E3418" s="38" t="s">
        <v>2192</v>
      </c>
    </row>
    <row r="3419">
      <c r="A3419" s="33" t="s">
        <v>6198</v>
      </c>
      <c r="B3419" s="126" t="s">
        <v>2646</v>
      </c>
      <c r="C3419" s="126" t="s">
        <v>2463</v>
      </c>
      <c r="D3419" s="38" t="s">
        <v>165</v>
      </c>
      <c r="E3419" s="38" t="s">
        <v>2193</v>
      </c>
    </row>
    <row r="3420">
      <c r="A3420" s="33" t="s">
        <v>6199</v>
      </c>
      <c r="B3420" s="126" t="s">
        <v>2646</v>
      </c>
      <c r="C3420" s="126" t="s">
        <v>2463</v>
      </c>
      <c r="D3420" s="38" t="s">
        <v>165</v>
      </c>
      <c r="E3420" s="38" t="s">
        <v>2193</v>
      </c>
    </row>
    <row r="3421">
      <c r="A3421" s="33" t="s">
        <v>6200</v>
      </c>
      <c r="B3421" s="126" t="s">
        <v>2646</v>
      </c>
      <c r="C3421" s="126" t="s">
        <v>2463</v>
      </c>
      <c r="D3421" s="38" t="s">
        <v>165</v>
      </c>
      <c r="E3421" s="38" t="s">
        <v>2193</v>
      </c>
    </row>
    <row r="3422">
      <c r="A3422" s="33" t="s">
        <v>6201</v>
      </c>
      <c r="B3422" s="126" t="s">
        <v>2646</v>
      </c>
      <c r="C3422" s="126" t="s">
        <v>2577</v>
      </c>
      <c r="D3422" s="38" t="s">
        <v>165</v>
      </c>
      <c r="E3422" s="38" t="s">
        <v>2193</v>
      </c>
    </row>
    <row r="3423">
      <c r="A3423" s="33" t="s">
        <v>6202</v>
      </c>
      <c r="B3423" s="126" t="s">
        <v>2646</v>
      </c>
      <c r="C3423" s="126" t="s">
        <v>2577</v>
      </c>
      <c r="D3423" s="38" t="s">
        <v>165</v>
      </c>
      <c r="E3423" s="38" t="s">
        <v>2193</v>
      </c>
    </row>
    <row r="3424">
      <c r="A3424" s="33" t="s">
        <v>6203</v>
      </c>
      <c r="B3424" s="126" t="s">
        <v>2690</v>
      </c>
      <c r="C3424" s="126" t="s">
        <v>2638</v>
      </c>
      <c r="D3424" s="38" t="s">
        <v>165</v>
      </c>
      <c r="E3424" s="38" t="s">
        <v>2193</v>
      </c>
    </row>
    <row r="3425">
      <c r="A3425" s="33" t="s">
        <v>6035</v>
      </c>
      <c r="B3425" s="126" t="s">
        <v>2646</v>
      </c>
      <c r="C3425" s="126" t="s">
        <v>2455</v>
      </c>
      <c r="D3425" s="38" t="s">
        <v>165</v>
      </c>
      <c r="E3425" s="38" t="s">
        <v>2193</v>
      </c>
    </row>
    <row r="3426">
      <c r="A3426" s="33" t="s">
        <v>6110</v>
      </c>
      <c r="B3426" s="126" t="s">
        <v>2680</v>
      </c>
      <c r="C3426" s="126" t="s">
        <v>2471</v>
      </c>
      <c r="D3426" s="38" t="s">
        <v>165</v>
      </c>
      <c r="E3426" s="38" t="s">
        <v>2193</v>
      </c>
    </row>
    <row r="3427">
      <c r="A3427" s="33" t="s">
        <v>6204</v>
      </c>
      <c r="B3427" s="126" t="s">
        <v>2680</v>
      </c>
      <c r="C3427" s="126" t="s">
        <v>2520</v>
      </c>
      <c r="D3427" s="38" t="s">
        <v>165</v>
      </c>
      <c r="E3427" s="38" t="s">
        <v>2193</v>
      </c>
    </row>
    <row r="3428">
      <c r="A3428" s="33" t="s">
        <v>6205</v>
      </c>
      <c r="B3428" s="126" t="s">
        <v>2646</v>
      </c>
      <c r="C3428" s="126" t="s">
        <v>2680</v>
      </c>
      <c r="D3428" s="38" t="s">
        <v>165</v>
      </c>
      <c r="E3428" s="38" t="s">
        <v>2193</v>
      </c>
    </row>
    <row r="3429">
      <c r="A3429" s="33" t="s">
        <v>6203</v>
      </c>
      <c r="B3429" s="126" t="s">
        <v>2545</v>
      </c>
      <c r="C3429" s="33"/>
      <c r="D3429" s="38" t="s">
        <v>165</v>
      </c>
      <c r="E3429" s="38" t="s">
        <v>2193</v>
      </c>
    </row>
    <row r="3430">
      <c r="A3430" s="33" t="s">
        <v>6202</v>
      </c>
      <c r="B3430" s="126" t="s">
        <v>2463</v>
      </c>
      <c r="C3430" s="126" t="s">
        <v>2545</v>
      </c>
      <c r="D3430" s="38" t="s">
        <v>165</v>
      </c>
      <c r="E3430" s="38" t="s">
        <v>2193</v>
      </c>
    </row>
    <row r="3431">
      <c r="A3431" s="33" t="s">
        <v>6198</v>
      </c>
      <c r="B3431" s="126" t="s">
        <v>2646</v>
      </c>
      <c r="C3431" s="126" t="s">
        <v>2463</v>
      </c>
      <c r="D3431" s="38" t="s">
        <v>165</v>
      </c>
      <c r="E3431" s="38" t="s">
        <v>2195</v>
      </c>
    </row>
    <row r="3432">
      <c r="A3432" s="33" t="s">
        <v>6199</v>
      </c>
      <c r="B3432" s="126" t="s">
        <v>2646</v>
      </c>
      <c r="C3432" s="126" t="s">
        <v>2463</v>
      </c>
      <c r="D3432" s="38" t="s">
        <v>165</v>
      </c>
      <c r="E3432" s="38" t="s">
        <v>2195</v>
      </c>
    </row>
    <row r="3433">
      <c r="A3433" s="33" t="s">
        <v>6200</v>
      </c>
      <c r="B3433" s="126" t="s">
        <v>2646</v>
      </c>
      <c r="C3433" s="126" t="s">
        <v>2463</v>
      </c>
      <c r="D3433" s="38" t="s">
        <v>165</v>
      </c>
      <c r="E3433" s="38" t="s">
        <v>2195</v>
      </c>
    </row>
    <row r="3434">
      <c r="A3434" s="33" t="s">
        <v>6201</v>
      </c>
      <c r="B3434" s="126" t="s">
        <v>2646</v>
      </c>
      <c r="C3434" s="126" t="s">
        <v>2577</v>
      </c>
      <c r="D3434" s="38" t="s">
        <v>165</v>
      </c>
      <c r="E3434" s="38" t="s">
        <v>2195</v>
      </c>
    </row>
    <row r="3435">
      <c r="A3435" s="33" t="s">
        <v>6202</v>
      </c>
      <c r="B3435" s="126" t="s">
        <v>2646</v>
      </c>
      <c r="C3435" s="126" t="s">
        <v>2577</v>
      </c>
      <c r="D3435" s="38" t="s">
        <v>165</v>
      </c>
      <c r="E3435" s="38" t="s">
        <v>2195</v>
      </c>
    </row>
    <row r="3436">
      <c r="A3436" s="33" t="s">
        <v>6203</v>
      </c>
      <c r="B3436" s="126" t="s">
        <v>2690</v>
      </c>
      <c r="C3436" s="126" t="s">
        <v>2638</v>
      </c>
      <c r="D3436" s="38" t="s">
        <v>165</v>
      </c>
      <c r="E3436" s="38" t="s">
        <v>2195</v>
      </c>
    </row>
    <row r="3437">
      <c r="A3437" s="33" t="s">
        <v>6035</v>
      </c>
      <c r="B3437" s="126" t="s">
        <v>2646</v>
      </c>
      <c r="C3437" s="126" t="s">
        <v>2455</v>
      </c>
      <c r="D3437" s="38" t="s">
        <v>165</v>
      </c>
      <c r="E3437" s="38" t="s">
        <v>2195</v>
      </c>
    </row>
    <row r="3438">
      <c r="A3438" s="33" t="s">
        <v>6110</v>
      </c>
      <c r="B3438" s="126" t="s">
        <v>2680</v>
      </c>
      <c r="C3438" s="126" t="s">
        <v>2471</v>
      </c>
      <c r="D3438" s="38" t="s">
        <v>165</v>
      </c>
      <c r="E3438" s="38" t="s">
        <v>2195</v>
      </c>
    </row>
    <row r="3439">
      <c r="A3439" s="33" t="s">
        <v>6204</v>
      </c>
      <c r="B3439" s="126" t="s">
        <v>2680</v>
      </c>
      <c r="C3439" s="126" t="s">
        <v>2520</v>
      </c>
      <c r="D3439" s="38" t="s">
        <v>165</v>
      </c>
      <c r="E3439" s="38" t="s">
        <v>2195</v>
      </c>
    </row>
    <row r="3440">
      <c r="A3440" s="33" t="s">
        <v>6205</v>
      </c>
      <c r="B3440" s="126" t="s">
        <v>2646</v>
      </c>
      <c r="C3440" s="126" t="s">
        <v>2680</v>
      </c>
      <c r="D3440" s="38" t="s">
        <v>165</v>
      </c>
      <c r="E3440" s="38" t="s">
        <v>2195</v>
      </c>
    </row>
    <row r="3441">
      <c r="A3441" s="33" t="s">
        <v>6203</v>
      </c>
      <c r="B3441" s="126" t="s">
        <v>2545</v>
      </c>
      <c r="C3441" s="33"/>
      <c r="D3441" s="38" t="s">
        <v>165</v>
      </c>
      <c r="E3441" s="38" t="s">
        <v>2195</v>
      </c>
    </row>
    <row r="3442">
      <c r="A3442" s="33" t="s">
        <v>6202</v>
      </c>
      <c r="B3442" s="126" t="s">
        <v>2463</v>
      </c>
      <c r="C3442" s="126" t="s">
        <v>2545</v>
      </c>
      <c r="D3442" s="38" t="s">
        <v>165</v>
      </c>
      <c r="E3442" s="38" t="s">
        <v>2195</v>
      </c>
    </row>
    <row r="3443">
      <c r="A3443" s="33" t="s">
        <v>6198</v>
      </c>
      <c r="B3443" s="126" t="s">
        <v>2646</v>
      </c>
      <c r="C3443" s="126" t="s">
        <v>2463</v>
      </c>
      <c r="D3443" s="38" t="s">
        <v>165</v>
      </c>
      <c r="E3443" s="38" t="s">
        <v>2197</v>
      </c>
    </row>
    <row r="3444">
      <c r="A3444" s="33" t="s">
        <v>6199</v>
      </c>
      <c r="B3444" s="126" t="s">
        <v>2646</v>
      </c>
      <c r="C3444" s="126" t="s">
        <v>2463</v>
      </c>
      <c r="D3444" s="38" t="s">
        <v>165</v>
      </c>
      <c r="E3444" s="38" t="s">
        <v>2197</v>
      </c>
    </row>
    <row r="3445">
      <c r="A3445" s="33" t="s">
        <v>6200</v>
      </c>
      <c r="B3445" s="126" t="s">
        <v>2646</v>
      </c>
      <c r="C3445" s="126" t="s">
        <v>2463</v>
      </c>
      <c r="D3445" s="38" t="s">
        <v>165</v>
      </c>
      <c r="E3445" s="38" t="s">
        <v>2197</v>
      </c>
    </row>
    <row r="3446">
      <c r="A3446" s="33" t="s">
        <v>6201</v>
      </c>
      <c r="B3446" s="126" t="s">
        <v>2646</v>
      </c>
      <c r="C3446" s="126" t="s">
        <v>2577</v>
      </c>
      <c r="D3446" s="38" t="s">
        <v>165</v>
      </c>
      <c r="E3446" s="38" t="s">
        <v>2197</v>
      </c>
    </row>
    <row r="3447">
      <c r="A3447" s="33" t="s">
        <v>6202</v>
      </c>
      <c r="B3447" s="126" t="s">
        <v>2646</v>
      </c>
      <c r="C3447" s="126" t="s">
        <v>2577</v>
      </c>
      <c r="D3447" s="38" t="s">
        <v>165</v>
      </c>
      <c r="E3447" s="38" t="s">
        <v>2197</v>
      </c>
    </row>
    <row r="3448">
      <c r="A3448" s="33" t="s">
        <v>6203</v>
      </c>
      <c r="B3448" s="126" t="s">
        <v>2690</v>
      </c>
      <c r="C3448" s="126" t="s">
        <v>2638</v>
      </c>
      <c r="D3448" s="38" t="s">
        <v>165</v>
      </c>
      <c r="E3448" s="38" t="s">
        <v>2197</v>
      </c>
    </row>
    <row r="3449">
      <c r="A3449" s="33" t="s">
        <v>6035</v>
      </c>
      <c r="B3449" s="126" t="s">
        <v>2646</v>
      </c>
      <c r="C3449" s="126" t="s">
        <v>2455</v>
      </c>
      <c r="D3449" s="38" t="s">
        <v>165</v>
      </c>
      <c r="E3449" s="38" t="s">
        <v>2197</v>
      </c>
    </row>
    <row r="3450">
      <c r="A3450" s="33" t="s">
        <v>6110</v>
      </c>
      <c r="B3450" s="126" t="s">
        <v>2680</v>
      </c>
      <c r="C3450" s="126" t="s">
        <v>2471</v>
      </c>
      <c r="D3450" s="38" t="s">
        <v>165</v>
      </c>
      <c r="E3450" s="38" t="s">
        <v>2197</v>
      </c>
    </row>
    <row r="3451">
      <c r="A3451" s="33" t="s">
        <v>6204</v>
      </c>
      <c r="B3451" s="126" t="s">
        <v>2680</v>
      </c>
      <c r="C3451" s="126" t="s">
        <v>2520</v>
      </c>
      <c r="D3451" s="38" t="s">
        <v>165</v>
      </c>
      <c r="E3451" s="38" t="s">
        <v>2197</v>
      </c>
    </row>
    <row r="3452">
      <c r="A3452" s="33" t="s">
        <v>6205</v>
      </c>
      <c r="B3452" s="126" t="s">
        <v>2646</v>
      </c>
      <c r="C3452" s="126" t="s">
        <v>2680</v>
      </c>
      <c r="D3452" s="38" t="s">
        <v>165</v>
      </c>
      <c r="E3452" s="38" t="s">
        <v>2197</v>
      </c>
    </row>
    <row r="3453">
      <c r="A3453" s="33" t="s">
        <v>6203</v>
      </c>
      <c r="B3453" s="126" t="s">
        <v>2545</v>
      </c>
      <c r="C3453" s="33"/>
      <c r="D3453" s="38" t="s">
        <v>165</v>
      </c>
      <c r="E3453" s="38" t="s">
        <v>2197</v>
      </c>
    </row>
    <row r="3454">
      <c r="A3454" s="33" t="s">
        <v>6202</v>
      </c>
      <c r="B3454" s="126" t="s">
        <v>2463</v>
      </c>
      <c r="C3454" s="126" t="s">
        <v>2545</v>
      </c>
      <c r="D3454" s="38" t="s">
        <v>165</v>
      </c>
      <c r="E3454" s="38" t="s">
        <v>2197</v>
      </c>
    </row>
    <row r="3455">
      <c r="A3455" s="33" t="s">
        <v>6059</v>
      </c>
      <c r="B3455" s="126" t="s">
        <v>2551</v>
      </c>
      <c r="C3455" s="126" t="s">
        <v>2646</v>
      </c>
      <c r="D3455" s="38" t="s">
        <v>165</v>
      </c>
      <c r="E3455" s="38" t="s">
        <v>2199</v>
      </c>
    </row>
    <row r="3456">
      <c r="A3456" s="33" t="s">
        <v>6059</v>
      </c>
      <c r="B3456" s="126" t="s">
        <v>2551</v>
      </c>
      <c r="C3456" s="126" t="s">
        <v>2646</v>
      </c>
      <c r="D3456" s="38" t="s">
        <v>165</v>
      </c>
      <c r="E3456" s="38" t="s">
        <v>2199</v>
      </c>
    </row>
    <row r="3457">
      <c r="A3457" s="33" t="s">
        <v>6059</v>
      </c>
      <c r="B3457" s="126" t="s">
        <v>2551</v>
      </c>
      <c r="C3457" s="126" t="s">
        <v>2646</v>
      </c>
      <c r="D3457" s="38" t="s">
        <v>165</v>
      </c>
      <c r="E3457" s="38" t="s">
        <v>2199</v>
      </c>
    </row>
    <row r="3458">
      <c r="A3458" s="33" t="s">
        <v>6059</v>
      </c>
      <c r="B3458" s="126" t="s">
        <v>2551</v>
      </c>
      <c r="C3458" s="126" t="s">
        <v>2646</v>
      </c>
      <c r="D3458" s="38" t="s">
        <v>165</v>
      </c>
      <c r="E3458" s="38" t="s">
        <v>2199</v>
      </c>
    </row>
    <row r="3459">
      <c r="A3459" s="33" t="s">
        <v>6059</v>
      </c>
      <c r="B3459" s="126" t="s">
        <v>2551</v>
      </c>
      <c r="C3459" s="126" t="s">
        <v>2646</v>
      </c>
      <c r="D3459" s="38" t="s">
        <v>165</v>
      </c>
      <c r="E3459" s="38" t="s">
        <v>2199</v>
      </c>
    </row>
    <row r="3460">
      <c r="A3460" s="33" t="s">
        <v>5914</v>
      </c>
      <c r="B3460" s="126" t="s">
        <v>2551</v>
      </c>
      <c r="C3460" s="126" t="s">
        <v>2646</v>
      </c>
      <c r="D3460" s="38" t="s">
        <v>165</v>
      </c>
      <c r="E3460" s="38" t="s">
        <v>2199</v>
      </c>
    </row>
    <row r="3461">
      <c r="A3461" s="33" t="s">
        <v>6059</v>
      </c>
      <c r="B3461" s="126" t="s">
        <v>2551</v>
      </c>
      <c r="C3461" s="126" t="s">
        <v>2646</v>
      </c>
      <c r="D3461" s="38" t="s">
        <v>165</v>
      </c>
      <c r="E3461" s="38" t="s">
        <v>2199</v>
      </c>
    </row>
    <row r="3462">
      <c r="A3462" s="33" t="s">
        <v>5914</v>
      </c>
      <c r="B3462" s="126" t="s">
        <v>2551</v>
      </c>
      <c r="C3462" s="126" t="s">
        <v>2646</v>
      </c>
      <c r="D3462" s="38" t="s">
        <v>165</v>
      </c>
      <c r="E3462" s="38" t="s">
        <v>2199</v>
      </c>
    </row>
    <row r="3463">
      <c r="A3463" s="33" t="s">
        <v>6001</v>
      </c>
      <c r="B3463" s="126" t="s">
        <v>2551</v>
      </c>
      <c r="C3463" s="126" t="s">
        <v>2646</v>
      </c>
      <c r="D3463" s="38" t="s">
        <v>165</v>
      </c>
      <c r="E3463" s="38" t="s">
        <v>2199</v>
      </c>
    </row>
    <row r="3464">
      <c r="A3464" s="33" t="s">
        <v>6059</v>
      </c>
      <c r="B3464" s="126" t="s">
        <v>2551</v>
      </c>
      <c r="C3464" s="126" t="s">
        <v>2646</v>
      </c>
      <c r="D3464" s="38" t="s">
        <v>165</v>
      </c>
      <c r="E3464" s="38" t="s">
        <v>2199</v>
      </c>
    </row>
    <row r="3465">
      <c r="A3465" s="33" t="s">
        <v>6001</v>
      </c>
      <c r="B3465" s="126" t="s">
        <v>2551</v>
      </c>
      <c r="C3465" s="126" t="s">
        <v>2646</v>
      </c>
      <c r="D3465" s="38" t="s">
        <v>165</v>
      </c>
      <c r="E3465" s="38" t="s">
        <v>2199</v>
      </c>
    </row>
    <row r="3466">
      <c r="A3466" s="33" t="s">
        <v>6236</v>
      </c>
      <c r="B3466" s="126" t="s">
        <v>2551</v>
      </c>
      <c r="C3466" s="126" t="s">
        <v>2646</v>
      </c>
      <c r="D3466" s="38" t="s">
        <v>165</v>
      </c>
      <c r="E3466" s="38" t="s">
        <v>2199</v>
      </c>
    </row>
    <row r="3467">
      <c r="A3467" s="33" t="s">
        <v>5934</v>
      </c>
      <c r="B3467" s="126" t="s">
        <v>2589</v>
      </c>
      <c r="C3467" s="126" t="s">
        <v>2469</v>
      </c>
      <c r="D3467" s="38" t="s">
        <v>96</v>
      </c>
      <c r="E3467" s="38" t="s">
        <v>2200</v>
      </c>
    </row>
    <row r="3468">
      <c r="A3468" s="33" t="s">
        <v>5937</v>
      </c>
      <c r="B3468" s="126" t="s">
        <v>2589</v>
      </c>
      <c r="C3468" s="126" t="s">
        <v>2469</v>
      </c>
      <c r="D3468" s="38" t="s">
        <v>96</v>
      </c>
      <c r="E3468" s="38" t="s">
        <v>2200</v>
      </c>
    </row>
    <row r="3469">
      <c r="A3469" s="33" t="s">
        <v>5934</v>
      </c>
      <c r="B3469" s="126" t="s">
        <v>2589</v>
      </c>
      <c r="C3469" s="126" t="s">
        <v>2469</v>
      </c>
      <c r="D3469" s="38" t="s">
        <v>96</v>
      </c>
      <c r="E3469" s="38" t="s">
        <v>2200</v>
      </c>
    </row>
    <row r="3470">
      <c r="A3470" s="33" t="s">
        <v>5937</v>
      </c>
      <c r="B3470" s="126" t="s">
        <v>2589</v>
      </c>
      <c r="C3470" s="126" t="s">
        <v>2469</v>
      </c>
      <c r="D3470" s="38" t="s">
        <v>96</v>
      </c>
      <c r="E3470" s="38" t="s">
        <v>2200</v>
      </c>
    </row>
    <row r="3471">
      <c r="A3471" s="33" t="s">
        <v>5939</v>
      </c>
      <c r="B3471" s="126" t="s">
        <v>2589</v>
      </c>
      <c r="C3471" s="126" t="s">
        <v>2469</v>
      </c>
      <c r="D3471" s="38" t="s">
        <v>96</v>
      </c>
      <c r="E3471" s="38" t="s">
        <v>2200</v>
      </c>
    </row>
    <row r="3472">
      <c r="A3472" s="33" t="s">
        <v>5940</v>
      </c>
      <c r="B3472" s="126" t="s">
        <v>2589</v>
      </c>
      <c r="C3472" s="126" t="s">
        <v>2469</v>
      </c>
      <c r="D3472" s="38" t="s">
        <v>96</v>
      </c>
      <c r="E3472" s="38" t="s">
        <v>2200</v>
      </c>
    </row>
    <row r="3473">
      <c r="A3473" s="33" t="s">
        <v>5939</v>
      </c>
      <c r="B3473" s="126" t="s">
        <v>2589</v>
      </c>
      <c r="C3473" s="126" t="s">
        <v>2469</v>
      </c>
      <c r="D3473" s="38" t="s">
        <v>96</v>
      </c>
      <c r="E3473" s="38" t="s">
        <v>2200</v>
      </c>
    </row>
    <row r="3474">
      <c r="A3474" s="33" t="s">
        <v>5940</v>
      </c>
      <c r="B3474" s="126" t="s">
        <v>2589</v>
      </c>
      <c r="C3474" s="126" t="s">
        <v>2469</v>
      </c>
      <c r="D3474" s="38" t="s">
        <v>96</v>
      </c>
      <c r="E3474" s="38" t="s">
        <v>2200</v>
      </c>
    </row>
    <row r="3475">
      <c r="A3475" s="33" t="s">
        <v>5941</v>
      </c>
      <c r="B3475" s="126" t="s">
        <v>2589</v>
      </c>
      <c r="C3475" s="126" t="s">
        <v>2469</v>
      </c>
      <c r="D3475" s="38" t="s">
        <v>96</v>
      </c>
      <c r="E3475" s="38" t="s">
        <v>2200</v>
      </c>
    </row>
    <row r="3476">
      <c r="A3476" s="33" t="s">
        <v>5942</v>
      </c>
      <c r="B3476" s="126" t="s">
        <v>2589</v>
      </c>
      <c r="C3476" s="126" t="s">
        <v>2469</v>
      </c>
      <c r="D3476" s="38" t="s">
        <v>96</v>
      </c>
      <c r="E3476" s="38" t="s">
        <v>2200</v>
      </c>
    </row>
    <row r="3477">
      <c r="A3477" s="33" t="s">
        <v>5941</v>
      </c>
      <c r="B3477" s="126" t="s">
        <v>2589</v>
      </c>
      <c r="C3477" s="126" t="s">
        <v>2469</v>
      </c>
      <c r="D3477" s="38" t="s">
        <v>96</v>
      </c>
      <c r="E3477" s="38" t="s">
        <v>2200</v>
      </c>
    </row>
    <row r="3478">
      <c r="A3478" s="33" t="s">
        <v>5942</v>
      </c>
      <c r="B3478" s="126" t="s">
        <v>2589</v>
      </c>
      <c r="C3478" s="126" t="s">
        <v>2469</v>
      </c>
      <c r="D3478" s="38" t="s">
        <v>96</v>
      </c>
      <c r="E3478" s="38" t="s">
        <v>2200</v>
      </c>
    </row>
    <row r="3479">
      <c r="A3479" s="33" t="s">
        <v>5908</v>
      </c>
      <c r="B3479" s="126" t="s">
        <v>2469</v>
      </c>
      <c r="C3479" s="126" t="s">
        <v>2680</v>
      </c>
      <c r="D3479" s="38" t="s">
        <v>96</v>
      </c>
      <c r="E3479" s="38" t="s">
        <v>2201</v>
      </c>
    </row>
    <row r="3480">
      <c r="A3480" s="33" t="s">
        <v>5908</v>
      </c>
      <c r="B3480" s="126" t="s">
        <v>2469</v>
      </c>
      <c r="C3480" s="126" t="s">
        <v>2680</v>
      </c>
      <c r="D3480" s="38" t="s">
        <v>96</v>
      </c>
      <c r="E3480" s="38" t="s">
        <v>2201</v>
      </c>
    </row>
    <row r="3481">
      <c r="A3481" s="33" t="s">
        <v>5910</v>
      </c>
      <c r="B3481" s="126" t="s">
        <v>2469</v>
      </c>
      <c r="C3481" s="126" t="s">
        <v>2680</v>
      </c>
      <c r="D3481" s="38" t="s">
        <v>96</v>
      </c>
      <c r="E3481" s="38" t="s">
        <v>2201</v>
      </c>
    </row>
    <row r="3482">
      <c r="A3482" s="33" t="s">
        <v>5991</v>
      </c>
      <c r="B3482" s="126" t="s">
        <v>2469</v>
      </c>
      <c r="C3482" s="126" t="s">
        <v>2680</v>
      </c>
      <c r="D3482" s="38" t="s">
        <v>96</v>
      </c>
      <c r="E3482" s="38" t="s">
        <v>2201</v>
      </c>
    </row>
    <row r="3483">
      <c r="A3483" s="33" t="s">
        <v>6059</v>
      </c>
      <c r="B3483" s="126" t="s">
        <v>2469</v>
      </c>
      <c r="C3483" s="126" t="s">
        <v>2680</v>
      </c>
      <c r="D3483" s="38" t="s">
        <v>96</v>
      </c>
      <c r="E3483" s="38" t="s">
        <v>2201</v>
      </c>
    </row>
    <row r="3484">
      <c r="A3484" s="33" t="s">
        <v>6066</v>
      </c>
      <c r="B3484" s="126" t="s">
        <v>2469</v>
      </c>
      <c r="C3484" s="126" t="s">
        <v>2680</v>
      </c>
      <c r="D3484" s="38" t="s">
        <v>96</v>
      </c>
      <c r="E3484" s="38" t="s">
        <v>2201</v>
      </c>
    </row>
    <row r="3485">
      <c r="A3485" s="33" t="s">
        <v>5942</v>
      </c>
      <c r="B3485" s="126" t="s">
        <v>2469</v>
      </c>
      <c r="C3485" s="126" t="s">
        <v>2680</v>
      </c>
      <c r="D3485" s="38" t="s">
        <v>96</v>
      </c>
      <c r="E3485" s="38" t="s">
        <v>2201</v>
      </c>
    </row>
    <row r="3486">
      <c r="A3486" s="33" t="s">
        <v>6014</v>
      </c>
      <c r="B3486" s="126" t="s">
        <v>2469</v>
      </c>
      <c r="C3486" s="126" t="s">
        <v>2680</v>
      </c>
      <c r="D3486" s="38" t="s">
        <v>96</v>
      </c>
      <c r="E3486" s="38" t="s">
        <v>2201</v>
      </c>
    </row>
    <row r="3487">
      <c r="A3487" s="33" t="s">
        <v>6069</v>
      </c>
      <c r="B3487" s="126" t="s">
        <v>2469</v>
      </c>
      <c r="C3487" s="126" t="s">
        <v>2680</v>
      </c>
      <c r="D3487" s="38" t="s">
        <v>96</v>
      </c>
      <c r="E3487" s="38" t="s">
        <v>2201</v>
      </c>
    </row>
    <row r="3488">
      <c r="A3488" s="33" t="s">
        <v>6148</v>
      </c>
      <c r="B3488" s="126" t="s">
        <v>2469</v>
      </c>
      <c r="C3488" s="126" t="s">
        <v>2680</v>
      </c>
      <c r="D3488" s="38" t="s">
        <v>96</v>
      </c>
      <c r="E3488" s="38" t="s">
        <v>2201</v>
      </c>
    </row>
    <row r="3489">
      <c r="A3489" s="33" t="s">
        <v>6237</v>
      </c>
      <c r="B3489" s="126" t="s">
        <v>2469</v>
      </c>
      <c r="C3489" s="126" t="s">
        <v>2680</v>
      </c>
      <c r="D3489" s="38" t="s">
        <v>96</v>
      </c>
      <c r="E3489" s="38" t="s">
        <v>2201</v>
      </c>
    </row>
    <row r="3490">
      <c r="A3490" s="33" t="s">
        <v>6152</v>
      </c>
      <c r="B3490" s="126" t="s">
        <v>2469</v>
      </c>
      <c r="C3490" s="126" t="s">
        <v>2680</v>
      </c>
      <c r="D3490" s="38" t="s">
        <v>96</v>
      </c>
      <c r="E3490" s="38" t="s">
        <v>2201</v>
      </c>
    </row>
    <row r="3491">
      <c r="A3491" s="33" t="s">
        <v>6238</v>
      </c>
      <c r="B3491" s="126" t="s">
        <v>2646</v>
      </c>
      <c r="C3491" s="126" t="s">
        <v>2463</v>
      </c>
      <c r="D3491" s="38" t="s">
        <v>96</v>
      </c>
      <c r="E3491" s="38" t="s">
        <v>2202</v>
      </c>
    </row>
    <row r="3492">
      <c r="A3492" s="33" t="s">
        <v>6238</v>
      </c>
      <c r="B3492" s="126" t="s">
        <v>2646</v>
      </c>
      <c r="C3492" s="126" t="s">
        <v>2463</v>
      </c>
      <c r="D3492" s="38" t="s">
        <v>96</v>
      </c>
      <c r="E3492" s="38" t="s">
        <v>2202</v>
      </c>
    </row>
    <row r="3493">
      <c r="A3493" s="33" t="s">
        <v>6238</v>
      </c>
      <c r="B3493" s="126" t="s">
        <v>2646</v>
      </c>
      <c r="C3493" s="126" t="s">
        <v>2463</v>
      </c>
      <c r="D3493" s="38" t="s">
        <v>96</v>
      </c>
      <c r="E3493" s="38" t="s">
        <v>2202</v>
      </c>
    </row>
    <row r="3494">
      <c r="A3494" s="33" t="s">
        <v>6238</v>
      </c>
      <c r="B3494" s="126" t="s">
        <v>2646</v>
      </c>
      <c r="C3494" s="126" t="s">
        <v>2463</v>
      </c>
      <c r="D3494" s="38" t="s">
        <v>96</v>
      </c>
      <c r="E3494" s="38" t="s">
        <v>2202</v>
      </c>
    </row>
    <row r="3495">
      <c r="A3495" s="33" t="s">
        <v>6238</v>
      </c>
      <c r="B3495" s="126" t="s">
        <v>2646</v>
      </c>
      <c r="C3495" s="126" t="s">
        <v>2463</v>
      </c>
      <c r="D3495" s="38" t="s">
        <v>96</v>
      </c>
      <c r="E3495" s="38" t="s">
        <v>2202</v>
      </c>
    </row>
    <row r="3496">
      <c r="A3496" s="33" t="s">
        <v>6238</v>
      </c>
      <c r="B3496" s="126" t="s">
        <v>2646</v>
      </c>
      <c r="C3496" s="126" t="s">
        <v>2463</v>
      </c>
      <c r="D3496" s="38" t="s">
        <v>96</v>
      </c>
      <c r="E3496" s="38" t="s">
        <v>2202</v>
      </c>
    </row>
    <row r="3497">
      <c r="A3497" s="33" t="s">
        <v>6238</v>
      </c>
      <c r="B3497" s="126" t="s">
        <v>2646</v>
      </c>
      <c r="C3497" s="126" t="s">
        <v>2463</v>
      </c>
      <c r="D3497" s="38" t="s">
        <v>96</v>
      </c>
      <c r="E3497" s="38" t="s">
        <v>2202</v>
      </c>
    </row>
    <row r="3498">
      <c r="A3498" s="33" t="s">
        <v>6238</v>
      </c>
      <c r="B3498" s="126" t="s">
        <v>2646</v>
      </c>
      <c r="C3498" s="126" t="s">
        <v>2463</v>
      </c>
      <c r="D3498" s="38" t="s">
        <v>96</v>
      </c>
      <c r="E3498" s="38" t="s">
        <v>2202</v>
      </c>
    </row>
    <row r="3499">
      <c r="A3499" s="33" t="s">
        <v>6238</v>
      </c>
      <c r="B3499" s="126" t="s">
        <v>2646</v>
      </c>
      <c r="C3499" s="126" t="s">
        <v>2463</v>
      </c>
      <c r="D3499" s="38" t="s">
        <v>96</v>
      </c>
      <c r="E3499" s="38" t="s">
        <v>2202</v>
      </c>
    </row>
    <row r="3500">
      <c r="A3500" s="33" t="s">
        <v>6238</v>
      </c>
      <c r="B3500" s="126" t="s">
        <v>2646</v>
      </c>
      <c r="C3500" s="126" t="s">
        <v>2463</v>
      </c>
      <c r="D3500" s="38" t="s">
        <v>96</v>
      </c>
      <c r="E3500" s="38" t="s">
        <v>2202</v>
      </c>
    </row>
    <row r="3501">
      <c r="A3501" s="33" t="s">
        <v>6238</v>
      </c>
      <c r="B3501" s="126" t="s">
        <v>2646</v>
      </c>
      <c r="C3501" s="126" t="s">
        <v>2463</v>
      </c>
      <c r="D3501" s="38" t="s">
        <v>96</v>
      </c>
      <c r="E3501" s="38" t="s">
        <v>2202</v>
      </c>
    </row>
    <row r="3502">
      <c r="A3502" s="33" t="s">
        <v>6238</v>
      </c>
      <c r="B3502" s="126" t="s">
        <v>2646</v>
      </c>
      <c r="C3502" s="126" t="s">
        <v>2463</v>
      </c>
      <c r="D3502" s="38" t="s">
        <v>96</v>
      </c>
      <c r="E3502" s="38" t="s">
        <v>2202</v>
      </c>
    </row>
    <row r="3503">
      <c r="A3503" s="33" t="s">
        <v>6070</v>
      </c>
      <c r="B3503" s="126" t="s">
        <v>2680</v>
      </c>
      <c r="C3503" s="126" t="s">
        <v>2520</v>
      </c>
      <c r="D3503" s="38" t="s">
        <v>165</v>
      </c>
      <c r="E3503" s="38" t="s">
        <v>2203</v>
      </c>
    </row>
    <row r="3504">
      <c r="A3504" s="33" t="s">
        <v>6239</v>
      </c>
      <c r="B3504" s="126" t="s">
        <v>2680</v>
      </c>
      <c r="C3504" s="126" t="s">
        <v>2520</v>
      </c>
      <c r="D3504" s="38" t="s">
        <v>165</v>
      </c>
      <c r="E3504" s="38" t="s">
        <v>2203</v>
      </c>
    </row>
    <row r="3505">
      <c r="A3505" s="33" t="s">
        <v>6059</v>
      </c>
      <c r="B3505" s="126" t="s">
        <v>2680</v>
      </c>
      <c r="C3505" s="126" t="s">
        <v>2520</v>
      </c>
      <c r="D3505" s="38" t="s">
        <v>165</v>
      </c>
      <c r="E3505" s="38" t="s">
        <v>2203</v>
      </c>
    </row>
    <row r="3506">
      <c r="A3506" s="33" t="s">
        <v>6070</v>
      </c>
      <c r="B3506" s="126" t="s">
        <v>2680</v>
      </c>
      <c r="C3506" s="126" t="s">
        <v>2520</v>
      </c>
      <c r="D3506" s="38" t="s">
        <v>165</v>
      </c>
      <c r="E3506" s="38" t="s">
        <v>2203</v>
      </c>
    </row>
    <row r="3507">
      <c r="A3507" s="33" t="s">
        <v>6059</v>
      </c>
      <c r="B3507" s="126" t="s">
        <v>2680</v>
      </c>
      <c r="C3507" s="126" t="s">
        <v>2520</v>
      </c>
      <c r="D3507" s="38" t="s">
        <v>165</v>
      </c>
      <c r="E3507" s="38" t="s">
        <v>2203</v>
      </c>
    </row>
    <row r="3508">
      <c r="A3508" s="33" t="s">
        <v>5914</v>
      </c>
      <c r="B3508" s="126" t="s">
        <v>2680</v>
      </c>
      <c r="C3508" s="126" t="s">
        <v>2520</v>
      </c>
      <c r="D3508" s="38" t="s">
        <v>165</v>
      </c>
      <c r="E3508" s="38" t="s">
        <v>2203</v>
      </c>
    </row>
    <row r="3509">
      <c r="A3509" s="33" t="s">
        <v>6060</v>
      </c>
      <c r="B3509" s="126" t="s">
        <v>2680</v>
      </c>
      <c r="C3509" s="126" t="s">
        <v>2520</v>
      </c>
      <c r="D3509" s="38" t="s">
        <v>165</v>
      </c>
      <c r="E3509" s="38" t="s">
        <v>2203</v>
      </c>
    </row>
    <row r="3510">
      <c r="A3510" s="33" t="s">
        <v>6239</v>
      </c>
      <c r="B3510" s="126" t="s">
        <v>2680</v>
      </c>
      <c r="C3510" s="126" t="s">
        <v>2520</v>
      </c>
      <c r="D3510" s="38" t="s">
        <v>165</v>
      </c>
      <c r="E3510" s="38" t="s">
        <v>2203</v>
      </c>
    </row>
    <row r="3511">
      <c r="A3511" s="33" t="s">
        <v>6180</v>
      </c>
      <c r="B3511" s="126" t="s">
        <v>2680</v>
      </c>
      <c r="C3511" s="126" t="s">
        <v>2520</v>
      </c>
      <c r="D3511" s="38" t="s">
        <v>165</v>
      </c>
      <c r="E3511" s="38" t="s">
        <v>2203</v>
      </c>
    </row>
    <row r="3512">
      <c r="A3512" s="33" t="s">
        <v>6237</v>
      </c>
      <c r="B3512" s="126" t="s">
        <v>2680</v>
      </c>
      <c r="C3512" s="126" t="s">
        <v>2520</v>
      </c>
      <c r="D3512" s="38" t="s">
        <v>165</v>
      </c>
      <c r="E3512" s="38" t="s">
        <v>2203</v>
      </c>
    </row>
    <row r="3513">
      <c r="A3513" s="33" t="s">
        <v>6180</v>
      </c>
      <c r="B3513" s="126" t="s">
        <v>2680</v>
      </c>
      <c r="C3513" s="126" t="s">
        <v>2520</v>
      </c>
      <c r="D3513" s="38" t="s">
        <v>165</v>
      </c>
      <c r="E3513" s="38" t="s">
        <v>2203</v>
      </c>
    </row>
    <row r="3514">
      <c r="A3514" s="33" t="s">
        <v>5947</v>
      </c>
      <c r="B3514" s="126" t="s">
        <v>2680</v>
      </c>
      <c r="C3514" s="126" t="s">
        <v>2520</v>
      </c>
      <c r="D3514" s="38" t="s">
        <v>165</v>
      </c>
      <c r="E3514" s="38" t="s">
        <v>2203</v>
      </c>
    </row>
    <row r="3515">
      <c r="A3515" s="33" t="s">
        <v>6185</v>
      </c>
      <c r="B3515" s="126" t="s">
        <v>2680</v>
      </c>
      <c r="C3515" s="126" t="s">
        <v>2520</v>
      </c>
      <c r="D3515" s="38" t="s">
        <v>165</v>
      </c>
      <c r="E3515" s="38" t="s">
        <v>2204</v>
      </c>
    </row>
    <row r="3516">
      <c r="A3516" s="33" t="s">
        <v>6117</v>
      </c>
      <c r="B3516" s="126" t="s">
        <v>2680</v>
      </c>
      <c r="C3516" s="126" t="s">
        <v>2520</v>
      </c>
      <c r="D3516" s="38" t="s">
        <v>165</v>
      </c>
      <c r="E3516" s="38" t="s">
        <v>2204</v>
      </c>
    </row>
    <row r="3517">
      <c r="A3517" s="33" t="s">
        <v>6237</v>
      </c>
      <c r="B3517" s="126" t="s">
        <v>2680</v>
      </c>
      <c r="C3517" s="126" t="s">
        <v>2520</v>
      </c>
      <c r="D3517" s="38" t="s">
        <v>165</v>
      </c>
      <c r="E3517" s="38" t="s">
        <v>2204</v>
      </c>
    </row>
    <row r="3518">
      <c r="A3518" s="33" t="s">
        <v>6240</v>
      </c>
      <c r="B3518" s="126" t="s">
        <v>2680</v>
      </c>
      <c r="C3518" s="126" t="s">
        <v>2520</v>
      </c>
      <c r="D3518" s="38" t="s">
        <v>165</v>
      </c>
      <c r="E3518" s="38" t="s">
        <v>2204</v>
      </c>
    </row>
    <row r="3519">
      <c r="A3519" s="33" t="s">
        <v>6061</v>
      </c>
      <c r="B3519" s="126" t="s">
        <v>2680</v>
      </c>
      <c r="C3519" s="126" t="s">
        <v>2520</v>
      </c>
      <c r="D3519" s="38" t="s">
        <v>165</v>
      </c>
      <c r="E3519" s="38" t="s">
        <v>2204</v>
      </c>
    </row>
    <row r="3520">
      <c r="A3520" s="33" t="s">
        <v>6241</v>
      </c>
      <c r="B3520" s="126" t="s">
        <v>2680</v>
      </c>
      <c r="C3520" s="126" t="s">
        <v>2520</v>
      </c>
      <c r="D3520" s="38" t="s">
        <v>165</v>
      </c>
      <c r="E3520" s="38" t="s">
        <v>2204</v>
      </c>
    </row>
    <row r="3521">
      <c r="A3521" s="33" t="s">
        <v>6014</v>
      </c>
      <c r="B3521" s="126" t="s">
        <v>2680</v>
      </c>
      <c r="C3521" s="126" t="s">
        <v>2520</v>
      </c>
      <c r="D3521" s="38" t="s">
        <v>165</v>
      </c>
      <c r="E3521" s="38" t="s">
        <v>2204</v>
      </c>
    </row>
    <row r="3522">
      <c r="A3522" s="33" t="s">
        <v>6242</v>
      </c>
      <c r="B3522" s="126" t="s">
        <v>2680</v>
      </c>
      <c r="C3522" s="126" t="s">
        <v>2520</v>
      </c>
      <c r="D3522" s="38" t="s">
        <v>165</v>
      </c>
      <c r="E3522" s="38" t="s">
        <v>2204</v>
      </c>
    </row>
    <row r="3523">
      <c r="A3523" s="33" t="s">
        <v>6152</v>
      </c>
      <c r="B3523" s="126" t="s">
        <v>2680</v>
      </c>
      <c r="C3523" s="126" t="s">
        <v>2520</v>
      </c>
      <c r="D3523" s="38" t="s">
        <v>165</v>
      </c>
      <c r="E3523" s="38" t="s">
        <v>2204</v>
      </c>
    </row>
    <row r="3524">
      <c r="A3524" s="33" t="s">
        <v>6152</v>
      </c>
      <c r="B3524" s="126" t="s">
        <v>2680</v>
      </c>
      <c r="C3524" s="126" t="s">
        <v>2520</v>
      </c>
      <c r="D3524" s="38" t="s">
        <v>165</v>
      </c>
      <c r="E3524" s="38" t="s">
        <v>2204</v>
      </c>
    </row>
    <row r="3525">
      <c r="A3525" s="33" t="s">
        <v>6152</v>
      </c>
      <c r="B3525" s="126" t="s">
        <v>2680</v>
      </c>
      <c r="C3525" s="126" t="s">
        <v>2520</v>
      </c>
      <c r="D3525" s="38" t="s">
        <v>165</v>
      </c>
      <c r="E3525" s="38" t="s">
        <v>2204</v>
      </c>
    </row>
    <row r="3526">
      <c r="A3526" s="33" t="s">
        <v>6152</v>
      </c>
      <c r="B3526" s="126" t="s">
        <v>2680</v>
      </c>
      <c r="C3526" s="126" t="s">
        <v>2520</v>
      </c>
      <c r="D3526" s="38" t="s">
        <v>165</v>
      </c>
      <c r="E3526" s="38" t="s">
        <v>2204</v>
      </c>
    </row>
    <row r="3527">
      <c r="A3527" s="33" t="s">
        <v>6020</v>
      </c>
      <c r="B3527" s="126" t="s">
        <v>2589</v>
      </c>
      <c r="C3527" s="126" t="s">
        <v>2702</v>
      </c>
      <c r="D3527" s="38" t="s">
        <v>5936</v>
      </c>
      <c r="E3527" s="38" t="s">
        <v>2205</v>
      </c>
    </row>
    <row r="3528">
      <c r="A3528" s="33" t="s">
        <v>5976</v>
      </c>
      <c r="B3528" s="126" t="s">
        <v>2589</v>
      </c>
      <c r="C3528" s="126" t="s">
        <v>2658</v>
      </c>
      <c r="D3528" s="38" t="s">
        <v>5936</v>
      </c>
      <c r="E3528" s="38" t="s">
        <v>2205</v>
      </c>
    </row>
    <row r="3529">
      <c r="A3529" s="33" t="s">
        <v>6167</v>
      </c>
      <c r="B3529" s="126" t="s">
        <v>2589</v>
      </c>
      <c r="C3529" s="126" t="s">
        <v>2702</v>
      </c>
      <c r="D3529" s="38" t="s">
        <v>5936</v>
      </c>
      <c r="E3529" s="38" t="s">
        <v>2205</v>
      </c>
    </row>
    <row r="3530">
      <c r="A3530" s="33" t="s">
        <v>6002</v>
      </c>
      <c r="B3530" s="126" t="s">
        <v>2702</v>
      </c>
      <c r="C3530" s="126" t="s">
        <v>2579</v>
      </c>
      <c r="D3530" s="38" t="s">
        <v>5936</v>
      </c>
      <c r="E3530" s="38" t="s">
        <v>2205</v>
      </c>
    </row>
    <row r="3531">
      <c r="A3531" s="33" t="s">
        <v>5971</v>
      </c>
      <c r="B3531" s="126" t="s">
        <v>2531</v>
      </c>
      <c r="C3531" s="126" t="s">
        <v>2503</v>
      </c>
      <c r="D3531" s="38" t="s">
        <v>5936</v>
      </c>
      <c r="E3531" s="38" t="s">
        <v>2205</v>
      </c>
    </row>
    <row r="3532">
      <c r="A3532" s="33" t="s">
        <v>6002</v>
      </c>
      <c r="B3532" s="126" t="s">
        <v>2531</v>
      </c>
      <c r="C3532" s="126" t="s">
        <v>2503</v>
      </c>
      <c r="D3532" s="38" t="s">
        <v>5936</v>
      </c>
      <c r="E3532" s="38" t="s">
        <v>2205</v>
      </c>
    </row>
    <row r="3533">
      <c r="A3533" s="33" t="s">
        <v>6243</v>
      </c>
      <c r="B3533" s="126" t="s">
        <v>2579</v>
      </c>
      <c r="C3533" s="126" t="s">
        <v>2529</v>
      </c>
      <c r="D3533" s="38" t="s">
        <v>5936</v>
      </c>
      <c r="E3533" s="38" t="s">
        <v>2205</v>
      </c>
    </row>
    <row r="3534">
      <c r="A3534" s="33" t="s">
        <v>6002</v>
      </c>
      <c r="B3534" s="126" t="s">
        <v>2658</v>
      </c>
      <c r="C3534" s="126" t="s">
        <v>2551</v>
      </c>
      <c r="D3534" s="38" t="s">
        <v>5936</v>
      </c>
      <c r="E3534" s="38" t="s">
        <v>2205</v>
      </c>
    </row>
    <row r="3535">
      <c r="A3535" s="33" t="s">
        <v>6002</v>
      </c>
      <c r="B3535" s="126" t="s">
        <v>2699</v>
      </c>
      <c r="C3535" s="126" t="s">
        <v>2678</v>
      </c>
      <c r="D3535" s="38" t="s">
        <v>5936</v>
      </c>
      <c r="E3535" s="38" t="s">
        <v>2205</v>
      </c>
    </row>
    <row r="3536">
      <c r="A3536" s="33" t="s">
        <v>6002</v>
      </c>
      <c r="B3536" s="126" t="s">
        <v>2702</v>
      </c>
      <c r="C3536" s="126" t="s">
        <v>2503</v>
      </c>
      <c r="D3536" s="38" t="s">
        <v>5936</v>
      </c>
      <c r="E3536" s="38" t="s">
        <v>2205</v>
      </c>
    </row>
    <row r="3537">
      <c r="A3537" s="33" t="s">
        <v>6020</v>
      </c>
      <c r="B3537" s="126" t="s">
        <v>2658</v>
      </c>
      <c r="C3537" s="126" t="s">
        <v>2702</v>
      </c>
      <c r="D3537" s="38" t="s">
        <v>5936</v>
      </c>
      <c r="E3537" s="38" t="s">
        <v>2205</v>
      </c>
    </row>
    <row r="3538">
      <c r="A3538" s="33" t="s">
        <v>6020</v>
      </c>
      <c r="B3538" s="126" t="s">
        <v>2658</v>
      </c>
      <c r="C3538" s="126" t="s">
        <v>2486</v>
      </c>
      <c r="D3538" s="38" t="s">
        <v>5936</v>
      </c>
      <c r="E3538" s="38" t="s">
        <v>2205</v>
      </c>
    </row>
    <row r="3539">
      <c r="A3539" s="33" t="s">
        <v>6020</v>
      </c>
      <c r="B3539" s="126" t="s">
        <v>2589</v>
      </c>
      <c r="C3539" s="126" t="s">
        <v>2702</v>
      </c>
      <c r="D3539" s="38" t="s">
        <v>5943</v>
      </c>
      <c r="E3539" s="38" t="s">
        <v>2205</v>
      </c>
    </row>
    <row r="3540">
      <c r="A3540" s="33" t="s">
        <v>6167</v>
      </c>
      <c r="B3540" s="126" t="s">
        <v>2589</v>
      </c>
      <c r="C3540" s="126" t="s">
        <v>2658</v>
      </c>
      <c r="D3540" s="38" t="s">
        <v>5943</v>
      </c>
      <c r="E3540" s="38" t="s">
        <v>2205</v>
      </c>
    </row>
    <row r="3541">
      <c r="A3541" s="33" t="s">
        <v>6167</v>
      </c>
      <c r="B3541" s="126" t="s">
        <v>2589</v>
      </c>
      <c r="C3541" s="126" t="s">
        <v>2702</v>
      </c>
      <c r="D3541" s="38" t="s">
        <v>5943</v>
      </c>
      <c r="E3541" s="38" t="s">
        <v>2205</v>
      </c>
    </row>
    <row r="3542">
      <c r="A3542" s="33" t="s">
        <v>5971</v>
      </c>
      <c r="B3542" s="126" t="s">
        <v>2702</v>
      </c>
      <c r="C3542" s="126" t="s">
        <v>2579</v>
      </c>
      <c r="D3542" s="38" t="s">
        <v>5943</v>
      </c>
      <c r="E3542" s="38" t="s">
        <v>2205</v>
      </c>
    </row>
    <row r="3543">
      <c r="A3543" s="33" t="s">
        <v>6020</v>
      </c>
      <c r="B3543" s="126" t="s">
        <v>2531</v>
      </c>
      <c r="C3543" s="126" t="s">
        <v>2503</v>
      </c>
      <c r="D3543" s="38" t="s">
        <v>5943</v>
      </c>
      <c r="E3543" s="38" t="s">
        <v>2205</v>
      </c>
    </row>
    <row r="3544">
      <c r="A3544" s="33" t="s">
        <v>6020</v>
      </c>
      <c r="B3544" s="126" t="s">
        <v>2531</v>
      </c>
      <c r="C3544" s="126" t="s">
        <v>2503</v>
      </c>
      <c r="D3544" s="38" t="s">
        <v>5943</v>
      </c>
      <c r="E3544" s="38" t="s">
        <v>2205</v>
      </c>
    </row>
    <row r="3545">
      <c r="A3545" s="33" t="s">
        <v>5971</v>
      </c>
      <c r="B3545" s="126" t="s">
        <v>2579</v>
      </c>
      <c r="C3545" s="126" t="s">
        <v>2529</v>
      </c>
      <c r="D3545" s="38" t="s">
        <v>5943</v>
      </c>
      <c r="E3545" s="38" t="s">
        <v>2205</v>
      </c>
    </row>
    <row r="3546">
      <c r="A3546" s="33" t="s">
        <v>6243</v>
      </c>
      <c r="B3546" s="126" t="s">
        <v>2658</v>
      </c>
      <c r="C3546" s="126" t="s">
        <v>2551</v>
      </c>
      <c r="D3546" s="38" t="s">
        <v>5943</v>
      </c>
      <c r="E3546" s="38" t="s">
        <v>2205</v>
      </c>
    </row>
    <row r="3547">
      <c r="A3547" s="33" t="s">
        <v>6243</v>
      </c>
      <c r="B3547" s="126" t="s">
        <v>2699</v>
      </c>
      <c r="C3547" s="126" t="s">
        <v>2678</v>
      </c>
      <c r="D3547" s="38" t="s">
        <v>5943</v>
      </c>
      <c r="E3547" s="38" t="s">
        <v>2205</v>
      </c>
    </row>
    <row r="3548">
      <c r="A3548" s="33" t="s">
        <v>6020</v>
      </c>
      <c r="B3548" s="126" t="s">
        <v>2702</v>
      </c>
      <c r="C3548" s="126" t="s">
        <v>2503</v>
      </c>
      <c r="D3548" s="38" t="s">
        <v>5943</v>
      </c>
      <c r="E3548" s="38" t="s">
        <v>2205</v>
      </c>
    </row>
    <row r="3549">
      <c r="A3549" s="33" t="s">
        <v>6020</v>
      </c>
      <c r="B3549" s="126" t="s">
        <v>2658</v>
      </c>
      <c r="C3549" s="126" t="s">
        <v>2702</v>
      </c>
      <c r="D3549" s="38" t="s">
        <v>5943</v>
      </c>
      <c r="E3549" s="38" t="s">
        <v>2205</v>
      </c>
    </row>
    <row r="3550">
      <c r="A3550" s="33" t="s">
        <v>6020</v>
      </c>
      <c r="B3550" s="126" t="s">
        <v>2658</v>
      </c>
      <c r="C3550" s="126" t="s">
        <v>2486</v>
      </c>
      <c r="D3550" s="38" t="s">
        <v>5943</v>
      </c>
      <c r="E3550" s="38" t="s">
        <v>2205</v>
      </c>
    </row>
    <row r="3551">
      <c r="A3551" s="33" t="s">
        <v>6020</v>
      </c>
      <c r="B3551" s="126" t="s">
        <v>2589</v>
      </c>
      <c r="C3551" s="126" t="s">
        <v>2702</v>
      </c>
      <c r="D3551" s="38" t="s">
        <v>5944</v>
      </c>
      <c r="E3551" s="38" t="s">
        <v>2205</v>
      </c>
    </row>
    <row r="3552">
      <c r="A3552" s="33" t="s">
        <v>6020</v>
      </c>
      <c r="B3552" s="126" t="s">
        <v>2589</v>
      </c>
      <c r="C3552" s="126" t="s">
        <v>2658</v>
      </c>
      <c r="D3552" s="38" t="s">
        <v>5944</v>
      </c>
      <c r="E3552" s="38" t="s">
        <v>2205</v>
      </c>
    </row>
    <row r="3553">
      <c r="A3553" s="33" t="s">
        <v>6020</v>
      </c>
      <c r="B3553" s="126" t="s">
        <v>2589</v>
      </c>
      <c r="C3553" s="126" t="s">
        <v>2702</v>
      </c>
      <c r="D3553" s="38" t="s">
        <v>5944</v>
      </c>
      <c r="E3553" s="38" t="s">
        <v>2205</v>
      </c>
    </row>
    <row r="3554">
      <c r="A3554" s="33" t="s">
        <v>6167</v>
      </c>
      <c r="B3554" s="126" t="s">
        <v>2702</v>
      </c>
      <c r="C3554" s="126" t="s">
        <v>2579</v>
      </c>
      <c r="D3554" s="38" t="s">
        <v>5944</v>
      </c>
      <c r="E3554" s="38" t="s">
        <v>2205</v>
      </c>
    </row>
    <row r="3555">
      <c r="A3555" s="33" t="s">
        <v>6167</v>
      </c>
      <c r="B3555" s="126" t="s">
        <v>2531</v>
      </c>
      <c r="C3555" s="126" t="s">
        <v>2503</v>
      </c>
      <c r="D3555" s="38" t="s">
        <v>5944</v>
      </c>
      <c r="E3555" s="38" t="s">
        <v>2205</v>
      </c>
    </row>
    <row r="3556">
      <c r="A3556" s="33" t="s">
        <v>5971</v>
      </c>
      <c r="B3556" s="126" t="s">
        <v>2531</v>
      </c>
      <c r="C3556" s="126" t="s">
        <v>2503</v>
      </c>
      <c r="D3556" s="38" t="s">
        <v>5944</v>
      </c>
      <c r="E3556" s="38" t="s">
        <v>2205</v>
      </c>
    </row>
    <row r="3557">
      <c r="A3557" s="33" t="s">
        <v>6168</v>
      </c>
      <c r="B3557" s="126" t="s">
        <v>2579</v>
      </c>
      <c r="C3557" s="126" t="s">
        <v>2529</v>
      </c>
      <c r="D3557" s="38" t="s">
        <v>5944</v>
      </c>
      <c r="E3557" s="38" t="s">
        <v>2205</v>
      </c>
    </row>
    <row r="3558">
      <c r="A3558" s="33" t="s">
        <v>6243</v>
      </c>
      <c r="B3558" s="126" t="s">
        <v>2658</v>
      </c>
      <c r="C3558" s="126" t="s">
        <v>2551</v>
      </c>
      <c r="D3558" s="38" t="s">
        <v>5944</v>
      </c>
      <c r="E3558" s="38" t="s">
        <v>2205</v>
      </c>
    </row>
    <row r="3559">
      <c r="A3559" s="33" t="s">
        <v>6168</v>
      </c>
      <c r="B3559" s="126" t="s">
        <v>2702</v>
      </c>
      <c r="C3559" s="126" t="s">
        <v>2466</v>
      </c>
      <c r="D3559" s="38" t="s">
        <v>5944</v>
      </c>
      <c r="E3559" s="38" t="s">
        <v>2205</v>
      </c>
    </row>
    <row r="3560">
      <c r="A3560" s="33" t="s">
        <v>6168</v>
      </c>
      <c r="B3560" s="126" t="s">
        <v>2702</v>
      </c>
      <c r="C3560" s="126" t="s">
        <v>2503</v>
      </c>
      <c r="D3560" s="38" t="s">
        <v>5944</v>
      </c>
      <c r="E3560" s="38" t="s">
        <v>2205</v>
      </c>
    </row>
    <row r="3561">
      <c r="A3561" s="33" t="s">
        <v>6168</v>
      </c>
      <c r="B3561" s="126" t="s">
        <v>2579</v>
      </c>
      <c r="C3561" s="126" t="s">
        <v>2469</v>
      </c>
      <c r="D3561" s="38" t="s">
        <v>5944</v>
      </c>
      <c r="E3561" s="38" t="s">
        <v>2205</v>
      </c>
    </row>
    <row r="3562">
      <c r="A3562" s="33" t="s">
        <v>6168</v>
      </c>
      <c r="B3562" s="126" t="s">
        <v>2579</v>
      </c>
      <c r="C3562" s="126" t="s">
        <v>2469</v>
      </c>
      <c r="D3562" s="38" t="s">
        <v>5944</v>
      </c>
      <c r="E3562" s="38" t="s">
        <v>2205</v>
      </c>
    </row>
    <row r="3563">
      <c r="A3563" s="33" t="s">
        <v>6244</v>
      </c>
      <c r="B3563" s="126" t="s">
        <v>2466</v>
      </c>
      <c r="C3563" s="126" t="s">
        <v>2459</v>
      </c>
      <c r="D3563" s="38" t="s">
        <v>96</v>
      </c>
      <c r="E3563" s="38" t="s">
        <v>2206</v>
      </c>
    </row>
    <row r="3564">
      <c r="A3564" s="33" t="s">
        <v>5908</v>
      </c>
      <c r="B3564" s="126" t="s">
        <v>2503</v>
      </c>
      <c r="C3564" s="126" t="s">
        <v>2683</v>
      </c>
      <c r="D3564" s="38" t="s">
        <v>96</v>
      </c>
      <c r="E3564" s="38" t="s">
        <v>2206</v>
      </c>
    </row>
    <row r="3565">
      <c r="A3565" s="33" t="s">
        <v>6244</v>
      </c>
      <c r="B3565" s="126" t="s">
        <v>2553</v>
      </c>
      <c r="C3565" s="126" t="s">
        <v>2683</v>
      </c>
      <c r="D3565" s="38" t="s">
        <v>96</v>
      </c>
      <c r="E3565" s="38" t="s">
        <v>2206</v>
      </c>
    </row>
    <row r="3566">
      <c r="A3566" s="33" t="s">
        <v>6244</v>
      </c>
      <c r="B3566" s="126" t="s">
        <v>2553</v>
      </c>
      <c r="C3566" s="126" t="s">
        <v>2683</v>
      </c>
      <c r="D3566" s="38" t="s">
        <v>96</v>
      </c>
      <c r="E3566" s="38" t="s">
        <v>2206</v>
      </c>
    </row>
    <row r="3567">
      <c r="A3567" s="33" t="s">
        <v>5908</v>
      </c>
      <c r="B3567" s="126" t="s">
        <v>2690</v>
      </c>
      <c r="C3567" s="126" t="s">
        <v>2459</v>
      </c>
      <c r="D3567" s="38" t="s">
        <v>96</v>
      </c>
      <c r="E3567" s="38" t="s">
        <v>2206</v>
      </c>
    </row>
    <row r="3568">
      <c r="A3568" s="33" t="s">
        <v>5908</v>
      </c>
      <c r="B3568" s="126" t="s">
        <v>2553</v>
      </c>
      <c r="C3568" s="126" t="s">
        <v>2683</v>
      </c>
      <c r="D3568" s="38" t="s">
        <v>96</v>
      </c>
      <c r="E3568" s="38" t="s">
        <v>2206</v>
      </c>
    </row>
    <row r="3569">
      <c r="A3569" s="33" t="s">
        <v>6244</v>
      </c>
      <c r="B3569" s="126" t="s">
        <v>2683</v>
      </c>
      <c r="C3569" s="126" t="s">
        <v>2520</v>
      </c>
      <c r="D3569" s="38" t="s">
        <v>96</v>
      </c>
      <c r="E3569" s="38" t="s">
        <v>2206</v>
      </c>
    </row>
    <row r="3570">
      <c r="A3570" s="33" t="s">
        <v>6245</v>
      </c>
      <c r="B3570" s="126" t="s">
        <v>2553</v>
      </c>
      <c r="C3570" s="126" t="s">
        <v>2520</v>
      </c>
      <c r="D3570" s="38" t="s">
        <v>96</v>
      </c>
      <c r="E3570" s="38" t="s">
        <v>2206</v>
      </c>
    </row>
    <row r="3571">
      <c r="A3571" s="33" t="s">
        <v>5910</v>
      </c>
      <c r="B3571" s="126" t="s">
        <v>2624</v>
      </c>
      <c r="C3571" s="126" t="s">
        <v>2666</v>
      </c>
      <c r="D3571" s="38" t="s">
        <v>96</v>
      </c>
      <c r="E3571" s="38" t="s">
        <v>2206</v>
      </c>
    </row>
    <row r="3572">
      <c r="A3572" s="33" t="s">
        <v>6245</v>
      </c>
      <c r="B3572" s="126" t="s">
        <v>2648</v>
      </c>
      <c r="C3572" s="126" t="s">
        <v>2666</v>
      </c>
      <c r="D3572" s="38" t="s">
        <v>96</v>
      </c>
      <c r="E3572" s="38" t="s">
        <v>2206</v>
      </c>
    </row>
    <row r="3573">
      <c r="A3573" s="33" t="s">
        <v>5910</v>
      </c>
      <c r="B3573" s="126" t="s">
        <v>2664</v>
      </c>
      <c r="C3573" s="126" t="s">
        <v>2705</v>
      </c>
      <c r="D3573" s="38" t="s">
        <v>96</v>
      </c>
      <c r="E3573" s="38" t="s">
        <v>2206</v>
      </c>
    </row>
    <row r="3574">
      <c r="A3574" s="33" t="s">
        <v>6245</v>
      </c>
      <c r="B3574" s="126" t="s">
        <v>2545</v>
      </c>
      <c r="C3574" s="126" t="s">
        <v>2705</v>
      </c>
      <c r="D3574" s="38" t="s">
        <v>96</v>
      </c>
      <c r="E3574" s="38" t="s">
        <v>2206</v>
      </c>
    </row>
    <row r="3575">
      <c r="A3575" s="33" t="s">
        <v>6244</v>
      </c>
      <c r="B3575" s="126" t="s">
        <v>2646</v>
      </c>
      <c r="C3575" s="126" t="s">
        <v>2666</v>
      </c>
      <c r="D3575" s="38" t="s">
        <v>44</v>
      </c>
      <c r="E3575" s="38" t="s">
        <v>2206</v>
      </c>
    </row>
    <row r="3576">
      <c r="A3576" s="33" t="s">
        <v>5908</v>
      </c>
      <c r="B3576" s="126" t="s">
        <v>2469</v>
      </c>
      <c r="C3576" s="126" t="s">
        <v>2520</v>
      </c>
      <c r="D3576" s="38" t="s">
        <v>44</v>
      </c>
      <c r="E3576" s="38" t="s">
        <v>2206</v>
      </c>
    </row>
    <row r="3577">
      <c r="A3577" s="33" t="s">
        <v>5910</v>
      </c>
      <c r="B3577" s="126" t="s">
        <v>2646</v>
      </c>
      <c r="C3577" s="126" t="s">
        <v>2545</v>
      </c>
      <c r="D3577" s="38" t="s">
        <v>44</v>
      </c>
      <c r="E3577" s="38" t="s">
        <v>2206</v>
      </c>
    </row>
    <row r="3578">
      <c r="A3578" s="33" t="s">
        <v>5910</v>
      </c>
      <c r="B3578" s="126" t="s">
        <v>2520</v>
      </c>
      <c r="C3578" s="126" t="s">
        <v>2666</v>
      </c>
      <c r="D3578" s="38" t="s">
        <v>44</v>
      </c>
      <c r="E3578" s="38" t="s">
        <v>2206</v>
      </c>
    </row>
    <row r="3579">
      <c r="A3579" s="33" t="s">
        <v>6245</v>
      </c>
      <c r="B3579" s="126" t="s">
        <v>2520</v>
      </c>
      <c r="C3579" s="126" t="s">
        <v>2666</v>
      </c>
      <c r="D3579" s="38" t="s">
        <v>44</v>
      </c>
      <c r="E3579" s="38" t="s">
        <v>2206</v>
      </c>
    </row>
    <row r="3580">
      <c r="A3580" s="33" t="s">
        <v>6244</v>
      </c>
      <c r="B3580" s="126" t="s">
        <v>2533</v>
      </c>
      <c r="C3580" s="126" t="s">
        <v>2466</v>
      </c>
      <c r="D3580" s="38" t="s">
        <v>5909</v>
      </c>
      <c r="E3580" s="38" t="s">
        <v>2206</v>
      </c>
    </row>
    <row r="3581">
      <c r="A3581" s="33" t="s">
        <v>5908</v>
      </c>
      <c r="B3581" s="126" t="s">
        <v>2533</v>
      </c>
      <c r="C3581" s="126" t="s">
        <v>2466</v>
      </c>
      <c r="D3581" s="38" t="s">
        <v>5909</v>
      </c>
      <c r="E3581" s="38" t="s">
        <v>2206</v>
      </c>
    </row>
    <row r="3582">
      <c r="A3582" s="33" t="s">
        <v>6244</v>
      </c>
      <c r="B3582" s="126" t="s">
        <v>2584</v>
      </c>
      <c r="C3582" s="126" t="s">
        <v>2577</v>
      </c>
      <c r="D3582" s="38" t="s">
        <v>5911</v>
      </c>
      <c r="E3582" s="38" t="s">
        <v>2206</v>
      </c>
    </row>
    <row r="3583">
      <c r="A3583" s="33" t="s">
        <v>5908</v>
      </c>
      <c r="B3583" s="126" t="s">
        <v>2466</v>
      </c>
      <c r="C3583" s="126" t="s">
        <v>2577</v>
      </c>
      <c r="D3583" s="38" t="s">
        <v>5911</v>
      </c>
      <c r="E3583" s="38" t="s">
        <v>2206</v>
      </c>
    </row>
    <row r="3584">
      <c r="A3584" s="33" t="s">
        <v>5910</v>
      </c>
      <c r="B3584" s="126" t="s">
        <v>2646</v>
      </c>
      <c r="C3584" s="126" t="s">
        <v>2520</v>
      </c>
      <c r="D3584" s="38" t="s">
        <v>5911</v>
      </c>
      <c r="E3584" s="38" t="s">
        <v>2206</v>
      </c>
    </row>
    <row r="3585">
      <c r="A3585" s="33" t="s">
        <v>6245</v>
      </c>
      <c r="B3585" s="126" t="s">
        <v>2646</v>
      </c>
      <c r="C3585" s="126" t="s">
        <v>2545</v>
      </c>
      <c r="D3585" s="38" t="s">
        <v>5923</v>
      </c>
      <c r="E3585" s="38" t="s">
        <v>2206</v>
      </c>
    </row>
    <row r="3586">
      <c r="A3586" s="33" t="s">
        <v>5910</v>
      </c>
      <c r="B3586" s="126" t="s">
        <v>2646</v>
      </c>
      <c r="C3586" s="126" t="s">
        <v>2545</v>
      </c>
      <c r="D3586" s="38" t="s">
        <v>5923</v>
      </c>
      <c r="E3586" s="38" t="s">
        <v>2206</v>
      </c>
    </row>
    <row r="3587">
      <c r="A3587" s="33" t="s">
        <v>5912</v>
      </c>
      <c r="B3587" s="126" t="s">
        <v>2646</v>
      </c>
      <c r="C3587" s="126" t="s">
        <v>2520</v>
      </c>
      <c r="D3587" s="38" t="s">
        <v>5923</v>
      </c>
      <c r="E3587" s="38" t="s">
        <v>2206</v>
      </c>
    </row>
    <row r="3588">
      <c r="A3588" s="33" t="s">
        <v>5910</v>
      </c>
      <c r="B3588" s="126" t="s">
        <v>2520</v>
      </c>
      <c r="C3588" s="126" t="s">
        <v>2666</v>
      </c>
      <c r="D3588" s="38" t="s">
        <v>5923</v>
      </c>
      <c r="E3588" s="38" t="s">
        <v>2206</v>
      </c>
    </row>
    <row r="3589">
      <c r="A3589" s="33" t="s">
        <v>6246</v>
      </c>
      <c r="B3589" s="126" t="s">
        <v>2463</v>
      </c>
      <c r="C3589" s="126" t="s">
        <v>2705</v>
      </c>
      <c r="D3589" s="38" t="s">
        <v>5923</v>
      </c>
      <c r="E3589" s="38" t="s">
        <v>2206</v>
      </c>
    </row>
    <row r="3590">
      <c r="A3590" s="33" t="s">
        <v>6244</v>
      </c>
      <c r="B3590" s="126" t="s">
        <v>2466</v>
      </c>
      <c r="C3590" s="126" t="s">
        <v>2459</v>
      </c>
      <c r="D3590" s="38" t="s">
        <v>96</v>
      </c>
      <c r="E3590" s="38" t="s">
        <v>2207</v>
      </c>
    </row>
    <row r="3591">
      <c r="A3591" s="33" t="s">
        <v>5908</v>
      </c>
      <c r="B3591" s="126" t="s">
        <v>2503</v>
      </c>
      <c r="C3591" s="126" t="s">
        <v>2683</v>
      </c>
      <c r="D3591" s="38" t="s">
        <v>96</v>
      </c>
      <c r="E3591" s="38" t="s">
        <v>2207</v>
      </c>
    </row>
    <row r="3592">
      <c r="A3592" s="33" t="s">
        <v>6244</v>
      </c>
      <c r="B3592" s="126" t="s">
        <v>2553</v>
      </c>
      <c r="C3592" s="126" t="s">
        <v>2683</v>
      </c>
      <c r="D3592" s="38" t="s">
        <v>96</v>
      </c>
      <c r="E3592" s="38" t="s">
        <v>2207</v>
      </c>
    </row>
    <row r="3593">
      <c r="A3593" s="33" t="s">
        <v>6244</v>
      </c>
      <c r="B3593" s="126" t="s">
        <v>2553</v>
      </c>
      <c r="C3593" s="126" t="s">
        <v>2683</v>
      </c>
      <c r="D3593" s="38" t="s">
        <v>96</v>
      </c>
      <c r="E3593" s="38" t="s">
        <v>2207</v>
      </c>
    </row>
    <row r="3594">
      <c r="A3594" s="33" t="s">
        <v>5908</v>
      </c>
      <c r="B3594" s="126" t="s">
        <v>2690</v>
      </c>
      <c r="C3594" s="126" t="s">
        <v>2459</v>
      </c>
      <c r="D3594" s="38" t="s">
        <v>96</v>
      </c>
      <c r="E3594" s="38" t="s">
        <v>2207</v>
      </c>
    </row>
    <row r="3595">
      <c r="A3595" s="33" t="s">
        <v>5908</v>
      </c>
      <c r="B3595" s="126" t="s">
        <v>2553</v>
      </c>
      <c r="C3595" s="126" t="s">
        <v>2683</v>
      </c>
      <c r="D3595" s="38" t="s">
        <v>96</v>
      </c>
      <c r="E3595" s="38" t="s">
        <v>2207</v>
      </c>
    </row>
    <row r="3596">
      <c r="A3596" s="33" t="s">
        <v>6244</v>
      </c>
      <c r="B3596" s="126" t="s">
        <v>2683</v>
      </c>
      <c r="C3596" s="126" t="s">
        <v>2520</v>
      </c>
      <c r="D3596" s="38" t="s">
        <v>96</v>
      </c>
      <c r="E3596" s="38" t="s">
        <v>2207</v>
      </c>
    </row>
    <row r="3597">
      <c r="A3597" s="33" t="s">
        <v>6245</v>
      </c>
      <c r="B3597" s="126" t="s">
        <v>2553</v>
      </c>
      <c r="C3597" s="126" t="s">
        <v>2520</v>
      </c>
      <c r="D3597" s="38" t="s">
        <v>96</v>
      </c>
      <c r="E3597" s="38" t="s">
        <v>2207</v>
      </c>
    </row>
    <row r="3598">
      <c r="A3598" s="33" t="s">
        <v>5910</v>
      </c>
      <c r="B3598" s="126" t="s">
        <v>2624</v>
      </c>
      <c r="C3598" s="126" t="s">
        <v>2666</v>
      </c>
      <c r="D3598" s="38" t="s">
        <v>96</v>
      </c>
      <c r="E3598" s="38" t="s">
        <v>2207</v>
      </c>
    </row>
    <row r="3599">
      <c r="A3599" s="33" t="s">
        <v>6245</v>
      </c>
      <c r="B3599" s="126" t="s">
        <v>2648</v>
      </c>
      <c r="C3599" s="126" t="s">
        <v>2666</v>
      </c>
      <c r="D3599" s="38" t="s">
        <v>96</v>
      </c>
      <c r="E3599" s="38" t="s">
        <v>2207</v>
      </c>
    </row>
    <row r="3600">
      <c r="A3600" s="33" t="s">
        <v>5910</v>
      </c>
      <c r="B3600" s="126" t="s">
        <v>2664</v>
      </c>
      <c r="C3600" s="126" t="s">
        <v>2705</v>
      </c>
      <c r="D3600" s="38" t="s">
        <v>96</v>
      </c>
      <c r="E3600" s="38" t="s">
        <v>2207</v>
      </c>
    </row>
    <row r="3601">
      <c r="A3601" s="33" t="s">
        <v>6245</v>
      </c>
      <c r="B3601" s="126" t="s">
        <v>2545</v>
      </c>
      <c r="C3601" s="126" t="s">
        <v>2705</v>
      </c>
      <c r="D3601" s="38" t="s">
        <v>96</v>
      </c>
      <c r="E3601" s="38" t="s">
        <v>2207</v>
      </c>
    </row>
    <row r="3602">
      <c r="A3602" s="33" t="s">
        <v>6244</v>
      </c>
      <c r="B3602" s="126" t="s">
        <v>2646</v>
      </c>
      <c r="C3602" s="126" t="s">
        <v>2666</v>
      </c>
      <c r="D3602" s="38" t="s">
        <v>44</v>
      </c>
      <c r="E3602" s="38" t="s">
        <v>2207</v>
      </c>
    </row>
    <row r="3603">
      <c r="A3603" s="33" t="s">
        <v>5908</v>
      </c>
      <c r="B3603" s="126" t="s">
        <v>2469</v>
      </c>
      <c r="C3603" s="126" t="s">
        <v>2520</v>
      </c>
      <c r="D3603" s="38" t="s">
        <v>44</v>
      </c>
      <c r="E3603" s="38" t="s">
        <v>2207</v>
      </c>
    </row>
    <row r="3604">
      <c r="A3604" s="33" t="s">
        <v>5910</v>
      </c>
      <c r="B3604" s="126" t="s">
        <v>2646</v>
      </c>
      <c r="C3604" s="126" t="s">
        <v>2545</v>
      </c>
      <c r="D3604" s="38" t="s">
        <v>44</v>
      </c>
      <c r="E3604" s="38" t="s">
        <v>2207</v>
      </c>
    </row>
    <row r="3605">
      <c r="A3605" s="33" t="s">
        <v>5910</v>
      </c>
      <c r="B3605" s="126" t="s">
        <v>2520</v>
      </c>
      <c r="C3605" s="126" t="s">
        <v>2666</v>
      </c>
      <c r="D3605" s="38" t="s">
        <v>44</v>
      </c>
      <c r="E3605" s="38" t="s">
        <v>2207</v>
      </c>
    </row>
    <row r="3606">
      <c r="A3606" s="33" t="s">
        <v>6245</v>
      </c>
      <c r="B3606" s="126" t="s">
        <v>2520</v>
      </c>
      <c r="C3606" s="126" t="s">
        <v>2666</v>
      </c>
      <c r="D3606" s="38" t="s">
        <v>44</v>
      </c>
      <c r="E3606" s="38" t="s">
        <v>2207</v>
      </c>
    </row>
    <row r="3607">
      <c r="A3607" s="33" t="s">
        <v>6244</v>
      </c>
      <c r="B3607" s="126" t="s">
        <v>2533</v>
      </c>
      <c r="C3607" s="126" t="s">
        <v>2466</v>
      </c>
      <c r="D3607" s="38" t="s">
        <v>5909</v>
      </c>
      <c r="E3607" s="38" t="s">
        <v>2207</v>
      </c>
    </row>
    <row r="3608">
      <c r="A3608" s="33" t="s">
        <v>5908</v>
      </c>
      <c r="B3608" s="126" t="s">
        <v>2533</v>
      </c>
      <c r="C3608" s="126" t="s">
        <v>2466</v>
      </c>
      <c r="D3608" s="38" t="s">
        <v>5909</v>
      </c>
      <c r="E3608" s="38" t="s">
        <v>2207</v>
      </c>
    </row>
    <row r="3609">
      <c r="A3609" s="33" t="s">
        <v>6244</v>
      </c>
      <c r="B3609" s="126" t="s">
        <v>2584</v>
      </c>
      <c r="C3609" s="126" t="s">
        <v>2577</v>
      </c>
      <c r="D3609" s="38" t="s">
        <v>5911</v>
      </c>
      <c r="E3609" s="38" t="s">
        <v>2207</v>
      </c>
    </row>
    <row r="3610">
      <c r="A3610" s="33" t="s">
        <v>5908</v>
      </c>
      <c r="B3610" s="126" t="s">
        <v>2466</v>
      </c>
      <c r="C3610" s="126" t="s">
        <v>2577</v>
      </c>
      <c r="D3610" s="38" t="s">
        <v>5911</v>
      </c>
      <c r="E3610" s="38" t="s">
        <v>2207</v>
      </c>
    </row>
    <row r="3611">
      <c r="A3611" s="33" t="s">
        <v>5910</v>
      </c>
      <c r="B3611" s="126" t="s">
        <v>2646</v>
      </c>
      <c r="C3611" s="126" t="s">
        <v>2520</v>
      </c>
      <c r="D3611" s="38" t="s">
        <v>5911</v>
      </c>
      <c r="E3611" s="38" t="s">
        <v>2207</v>
      </c>
    </row>
    <row r="3612">
      <c r="A3612" s="33" t="s">
        <v>6245</v>
      </c>
      <c r="B3612" s="126" t="s">
        <v>2646</v>
      </c>
      <c r="C3612" s="126" t="s">
        <v>2545</v>
      </c>
      <c r="D3612" s="38" t="s">
        <v>5923</v>
      </c>
      <c r="E3612" s="38" t="s">
        <v>2207</v>
      </c>
    </row>
    <row r="3613">
      <c r="A3613" s="33" t="s">
        <v>5910</v>
      </c>
      <c r="B3613" s="126" t="s">
        <v>2646</v>
      </c>
      <c r="C3613" s="126" t="s">
        <v>2545</v>
      </c>
      <c r="D3613" s="38" t="s">
        <v>5923</v>
      </c>
      <c r="E3613" s="38" t="s">
        <v>2207</v>
      </c>
    </row>
    <row r="3614">
      <c r="A3614" s="33" t="s">
        <v>5912</v>
      </c>
      <c r="B3614" s="126" t="s">
        <v>2646</v>
      </c>
      <c r="C3614" s="126" t="s">
        <v>2520</v>
      </c>
      <c r="D3614" s="38" t="s">
        <v>5923</v>
      </c>
      <c r="E3614" s="38" t="s">
        <v>2207</v>
      </c>
    </row>
    <row r="3615">
      <c r="A3615" s="33" t="s">
        <v>5910</v>
      </c>
      <c r="B3615" s="126" t="s">
        <v>2520</v>
      </c>
      <c r="C3615" s="126" t="s">
        <v>2666</v>
      </c>
      <c r="D3615" s="38" t="s">
        <v>5923</v>
      </c>
      <c r="E3615" s="38" t="s">
        <v>2207</v>
      </c>
    </row>
    <row r="3616">
      <c r="A3616" s="33" t="s">
        <v>6246</v>
      </c>
      <c r="B3616" s="126" t="s">
        <v>2463</v>
      </c>
      <c r="C3616" s="126" t="s">
        <v>2705</v>
      </c>
      <c r="D3616" s="38" t="s">
        <v>5923</v>
      </c>
      <c r="E3616" s="38" t="s">
        <v>2207</v>
      </c>
    </row>
    <row r="3617">
      <c r="A3617" s="33" t="s">
        <v>6244</v>
      </c>
      <c r="B3617" s="126" t="s">
        <v>2466</v>
      </c>
      <c r="C3617" s="126" t="s">
        <v>2459</v>
      </c>
      <c r="D3617" s="38" t="s">
        <v>96</v>
      </c>
      <c r="E3617" s="38" t="s">
        <v>2208</v>
      </c>
    </row>
    <row r="3618">
      <c r="A3618" s="33" t="s">
        <v>5908</v>
      </c>
      <c r="B3618" s="126" t="s">
        <v>2503</v>
      </c>
      <c r="C3618" s="126" t="s">
        <v>2683</v>
      </c>
      <c r="D3618" s="38" t="s">
        <v>96</v>
      </c>
      <c r="E3618" s="38" t="s">
        <v>2208</v>
      </c>
    </row>
    <row r="3619">
      <c r="A3619" s="33" t="s">
        <v>6244</v>
      </c>
      <c r="B3619" s="126" t="s">
        <v>2553</v>
      </c>
      <c r="C3619" s="126" t="s">
        <v>2683</v>
      </c>
      <c r="D3619" s="38" t="s">
        <v>96</v>
      </c>
      <c r="E3619" s="38" t="s">
        <v>2208</v>
      </c>
    </row>
    <row r="3620">
      <c r="A3620" s="33" t="s">
        <v>6244</v>
      </c>
      <c r="B3620" s="126" t="s">
        <v>2553</v>
      </c>
      <c r="C3620" s="126" t="s">
        <v>2683</v>
      </c>
      <c r="D3620" s="38" t="s">
        <v>96</v>
      </c>
      <c r="E3620" s="38" t="s">
        <v>2208</v>
      </c>
    </row>
    <row r="3621">
      <c r="A3621" s="33" t="s">
        <v>5908</v>
      </c>
      <c r="B3621" s="126" t="s">
        <v>2690</v>
      </c>
      <c r="C3621" s="126" t="s">
        <v>2459</v>
      </c>
      <c r="D3621" s="38" t="s">
        <v>96</v>
      </c>
      <c r="E3621" s="38" t="s">
        <v>2208</v>
      </c>
    </row>
    <row r="3622">
      <c r="A3622" s="33" t="s">
        <v>5908</v>
      </c>
      <c r="B3622" s="126" t="s">
        <v>2553</v>
      </c>
      <c r="C3622" s="126" t="s">
        <v>2683</v>
      </c>
      <c r="D3622" s="38" t="s">
        <v>96</v>
      </c>
      <c r="E3622" s="38" t="s">
        <v>2208</v>
      </c>
    </row>
    <row r="3623">
      <c r="A3623" s="33" t="s">
        <v>6244</v>
      </c>
      <c r="B3623" s="126" t="s">
        <v>2683</v>
      </c>
      <c r="C3623" s="126" t="s">
        <v>2520</v>
      </c>
      <c r="D3623" s="38" t="s">
        <v>96</v>
      </c>
      <c r="E3623" s="38" t="s">
        <v>2208</v>
      </c>
    </row>
    <row r="3624">
      <c r="A3624" s="33" t="s">
        <v>6245</v>
      </c>
      <c r="B3624" s="126" t="s">
        <v>2553</v>
      </c>
      <c r="C3624" s="126" t="s">
        <v>2520</v>
      </c>
      <c r="D3624" s="38" t="s">
        <v>96</v>
      </c>
      <c r="E3624" s="38" t="s">
        <v>2208</v>
      </c>
    </row>
    <row r="3625">
      <c r="A3625" s="33" t="s">
        <v>5910</v>
      </c>
      <c r="B3625" s="126" t="s">
        <v>2624</v>
      </c>
      <c r="C3625" s="126" t="s">
        <v>2666</v>
      </c>
      <c r="D3625" s="38" t="s">
        <v>96</v>
      </c>
      <c r="E3625" s="38" t="s">
        <v>2208</v>
      </c>
    </row>
    <row r="3626">
      <c r="A3626" s="33" t="s">
        <v>6245</v>
      </c>
      <c r="B3626" s="126" t="s">
        <v>2648</v>
      </c>
      <c r="C3626" s="126" t="s">
        <v>2666</v>
      </c>
      <c r="D3626" s="38" t="s">
        <v>96</v>
      </c>
      <c r="E3626" s="38" t="s">
        <v>2208</v>
      </c>
    </row>
    <row r="3627">
      <c r="A3627" s="33" t="s">
        <v>5910</v>
      </c>
      <c r="B3627" s="126" t="s">
        <v>2664</v>
      </c>
      <c r="C3627" s="126" t="s">
        <v>2705</v>
      </c>
      <c r="D3627" s="38" t="s">
        <v>96</v>
      </c>
      <c r="E3627" s="38" t="s">
        <v>2208</v>
      </c>
    </row>
    <row r="3628">
      <c r="A3628" s="33" t="s">
        <v>6245</v>
      </c>
      <c r="B3628" s="126" t="s">
        <v>2545</v>
      </c>
      <c r="C3628" s="126" t="s">
        <v>2705</v>
      </c>
      <c r="D3628" s="38" t="s">
        <v>96</v>
      </c>
      <c r="E3628" s="38" t="s">
        <v>2208</v>
      </c>
    </row>
    <row r="3629">
      <c r="A3629" s="33" t="s">
        <v>6244</v>
      </c>
      <c r="B3629" s="126" t="s">
        <v>2646</v>
      </c>
      <c r="C3629" s="126" t="s">
        <v>2666</v>
      </c>
      <c r="D3629" s="38" t="s">
        <v>44</v>
      </c>
      <c r="E3629" s="38" t="s">
        <v>2208</v>
      </c>
    </row>
    <row r="3630">
      <c r="A3630" s="33" t="s">
        <v>5908</v>
      </c>
      <c r="B3630" s="126" t="s">
        <v>2469</v>
      </c>
      <c r="C3630" s="126" t="s">
        <v>2520</v>
      </c>
      <c r="D3630" s="38" t="s">
        <v>44</v>
      </c>
      <c r="E3630" s="38" t="s">
        <v>2208</v>
      </c>
    </row>
    <row r="3631">
      <c r="A3631" s="33" t="s">
        <v>5910</v>
      </c>
      <c r="B3631" s="126" t="s">
        <v>2646</v>
      </c>
      <c r="C3631" s="126" t="s">
        <v>2545</v>
      </c>
      <c r="D3631" s="38" t="s">
        <v>44</v>
      </c>
      <c r="E3631" s="38" t="s">
        <v>2208</v>
      </c>
    </row>
    <row r="3632">
      <c r="A3632" s="33" t="s">
        <v>5910</v>
      </c>
      <c r="B3632" s="126" t="s">
        <v>2520</v>
      </c>
      <c r="C3632" s="126" t="s">
        <v>2666</v>
      </c>
      <c r="D3632" s="38" t="s">
        <v>44</v>
      </c>
      <c r="E3632" s="38" t="s">
        <v>2208</v>
      </c>
    </row>
    <row r="3633">
      <c r="A3633" s="33" t="s">
        <v>6245</v>
      </c>
      <c r="B3633" s="126" t="s">
        <v>2520</v>
      </c>
      <c r="C3633" s="126" t="s">
        <v>2666</v>
      </c>
      <c r="D3633" s="38" t="s">
        <v>44</v>
      </c>
      <c r="E3633" s="38" t="s">
        <v>2208</v>
      </c>
    </row>
    <row r="3634">
      <c r="A3634" s="33" t="s">
        <v>6244</v>
      </c>
      <c r="B3634" s="126" t="s">
        <v>2533</v>
      </c>
      <c r="C3634" s="126" t="s">
        <v>2466</v>
      </c>
      <c r="D3634" s="38" t="s">
        <v>5909</v>
      </c>
      <c r="E3634" s="38" t="s">
        <v>2208</v>
      </c>
    </row>
    <row r="3635">
      <c r="A3635" s="33" t="s">
        <v>5908</v>
      </c>
      <c r="B3635" s="126" t="s">
        <v>2533</v>
      </c>
      <c r="C3635" s="126" t="s">
        <v>2466</v>
      </c>
      <c r="D3635" s="38" t="s">
        <v>5909</v>
      </c>
      <c r="E3635" s="38" t="s">
        <v>2208</v>
      </c>
    </row>
    <row r="3636">
      <c r="A3636" s="33" t="s">
        <v>6244</v>
      </c>
      <c r="B3636" s="126" t="s">
        <v>2584</v>
      </c>
      <c r="C3636" s="126" t="s">
        <v>2577</v>
      </c>
      <c r="D3636" s="38" t="s">
        <v>5911</v>
      </c>
      <c r="E3636" s="38" t="s">
        <v>2208</v>
      </c>
    </row>
    <row r="3637">
      <c r="A3637" s="33" t="s">
        <v>5908</v>
      </c>
      <c r="B3637" s="126" t="s">
        <v>2466</v>
      </c>
      <c r="C3637" s="126" t="s">
        <v>2577</v>
      </c>
      <c r="D3637" s="38" t="s">
        <v>5911</v>
      </c>
      <c r="E3637" s="38" t="s">
        <v>2208</v>
      </c>
    </row>
    <row r="3638">
      <c r="A3638" s="33" t="s">
        <v>5910</v>
      </c>
      <c r="B3638" s="126" t="s">
        <v>2646</v>
      </c>
      <c r="C3638" s="126" t="s">
        <v>2520</v>
      </c>
      <c r="D3638" s="38" t="s">
        <v>5911</v>
      </c>
      <c r="E3638" s="38" t="s">
        <v>2208</v>
      </c>
    </row>
    <row r="3639">
      <c r="A3639" s="33" t="s">
        <v>6245</v>
      </c>
      <c r="B3639" s="126" t="s">
        <v>2646</v>
      </c>
      <c r="C3639" s="126" t="s">
        <v>2545</v>
      </c>
      <c r="D3639" s="38" t="s">
        <v>5923</v>
      </c>
      <c r="E3639" s="38" t="s">
        <v>2208</v>
      </c>
    </row>
    <row r="3640">
      <c r="A3640" s="33" t="s">
        <v>5910</v>
      </c>
      <c r="B3640" s="126" t="s">
        <v>2646</v>
      </c>
      <c r="C3640" s="126" t="s">
        <v>2545</v>
      </c>
      <c r="D3640" s="38" t="s">
        <v>5923</v>
      </c>
      <c r="E3640" s="38" t="s">
        <v>2208</v>
      </c>
    </row>
    <row r="3641">
      <c r="A3641" s="33" t="s">
        <v>5912</v>
      </c>
      <c r="B3641" s="126" t="s">
        <v>2646</v>
      </c>
      <c r="C3641" s="126" t="s">
        <v>2520</v>
      </c>
      <c r="D3641" s="38" t="s">
        <v>5923</v>
      </c>
      <c r="E3641" s="38" t="s">
        <v>2208</v>
      </c>
    </row>
    <row r="3642">
      <c r="A3642" s="33" t="s">
        <v>5910</v>
      </c>
      <c r="B3642" s="126" t="s">
        <v>2520</v>
      </c>
      <c r="C3642" s="126" t="s">
        <v>2666</v>
      </c>
      <c r="D3642" s="38" t="s">
        <v>5923</v>
      </c>
      <c r="E3642" s="38" t="s">
        <v>2208</v>
      </c>
    </row>
    <row r="3643">
      <c r="A3643" s="33" t="s">
        <v>6246</v>
      </c>
      <c r="B3643" s="126" t="s">
        <v>2463</v>
      </c>
      <c r="C3643" s="126" t="s">
        <v>2705</v>
      </c>
      <c r="D3643" s="38" t="s">
        <v>5923</v>
      </c>
      <c r="E3643" s="38" t="s">
        <v>2208</v>
      </c>
    </row>
    <row r="3644">
      <c r="A3644" s="33" t="s">
        <v>6244</v>
      </c>
      <c r="B3644" s="126" t="s">
        <v>2466</v>
      </c>
      <c r="C3644" s="126" t="s">
        <v>2459</v>
      </c>
      <c r="D3644" s="38" t="s">
        <v>96</v>
      </c>
      <c r="E3644" s="38" t="s">
        <v>2209</v>
      </c>
    </row>
    <row r="3645">
      <c r="A3645" s="33" t="s">
        <v>5908</v>
      </c>
      <c r="B3645" s="126" t="s">
        <v>2503</v>
      </c>
      <c r="C3645" s="126" t="s">
        <v>2683</v>
      </c>
      <c r="D3645" s="38" t="s">
        <v>96</v>
      </c>
      <c r="E3645" s="38" t="s">
        <v>2209</v>
      </c>
    </row>
    <row r="3646">
      <c r="A3646" s="33" t="s">
        <v>6244</v>
      </c>
      <c r="B3646" s="126" t="s">
        <v>2553</v>
      </c>
      <c r="C3646" s="126" t="s">
        <v>2683</v>
      </c>
      <c r="D3646" s="38" t="s">
        <v>96</v>
      </c>
      <c r="E3646" s="38" t="s">
        <v>2209</v>
      </c>
    </row>
    <row r="3647">
      <c r="A3647" s="33" t="s">
        <v>6244</v>
      </c>
      <c r="B3647" s="126" t="s">
        <v>2553</v>
      </c>
      <c r="C3647" s="126" t="s">
        <v>2683</v>
      </c>
      <c r="D3647" s="38" t="s">
        <v>96</v>
      </c>
      <c r="E3647" s="38" t="s">
        <v>2209</v>
      </c>
    </row>
    <row r="3648">
      <c r="A3648" s="33" t="s">
        <v>5908</v>
      </c>
      <c r="B3648" s="126" t="s">
        <v>2690</v>
      </c>
      <c r="C3648" s="126" t="s">
        <v>2459</v>
      </c>
      <c r="D3648" s="38" t="s">
        <v>96</v>
      </c>
      <c r="E3648" s="38" t="s">
        <v>2209</v>
      </c>
    </row>
    <row r="3649">
      <c r="A3649" s="33" t="s">
        <v>5908</v>
      </c>
      <c r="B3649" s="126" t="s">
        <v>2553</v>
      </c>
      <c r="C3649" s="126" t="s">
        <v>2683</v>
      </c>
      <c r="D3649" s="38" t="s">
        <v>96</v>
      </c>
      <c r="E3649" s="38" t="s">
        <v>2209</v>
      </c>
    </row>
    <row r="3650">
      <c r="A3650" s="33" t="s">
        <v>6244</v>
      </c>
      <c r="B3650" s="126" t="s">
        <v>2683</v>
      </c>
      <c r="C3650" s="126" t="s">
        <v>2520</v>
      </c>
      <c r="D3650" s="38" t="s">
        <v>96</v>
      </c>
      <c r="E3650" s="38" t="s">
        <v>2209</v>
      </c>
    </row>
    <row r="3651">
      <c r="A3651" s="33" t="s">
        <v>6245</v>
      </c>
      <c r="B3651" s="126" t="s">
        <v>2553</v>
      </c>
      <c r="C3651" s="126" t="s">
        <v>2520</v>
      </c>
      <c r="D3651" s="38" t="s">
        <v>96</v>
      </c>
      <c r="E3651" s="38" t="s">
        <v>2209</v>
      </c>
    </row>
    <row r="3652">
      <c r="A3652" s="33" t="s">
        <v>5910</v>
      </c>
      <c r="B3652" s="126" t="s">
        <v>2624</v>
      </c>
      <c r="C3652" s="126" t="s">
        <v>2666</v>
      </c>
      <c r="D3652" s="38" t="s">
        <v>96</v>
      </c>
      <c r="E3652" s="38" t="s">
        <v>2209</v>
      </c>
    </row>
    <row r="3653">
      <c r="A3653" s="33" t="s">
        <v>6245</v>
      </c>
      <c r="B3653" s="126" t="s">
        <v>2648</v>
      </c>
      <c r="C3653" s="126" t="s">
        <v>2666</v>
      </c>
      <c r="D3653" s="38" t="s">
        <v>96</v>
      </c>
      <c r="E3653" s="38" t="s">
        <v>2209</v>
      </c>
    </row>
    <row r="3654">
      <c r="A3654" s="33" t="s">
        <v>5910</v>
      </c>
      <c r="B3654" s="126" t="s">
        <v>2664</v>
      </c>
      <c r="C3654" s="126" t="s">
        <v>2705</v>
      </c>
      <c r="D3654" s="38" t="s">
        <v>96</v>
      </c>
      <c r="E3654" s="38" t="s">
        <v>2209</v>
      </c>
    </row>
    <row r="3655">
      <c r="A3655" s="33" t="s">
        <v>6245</v>
      </c>
      <c r="B3655" s="126" t="s">
        <v>2545</v>
      </c>
      <c r="C3655" s="126" t="s">
        <v>2705</v>
      </c>
      <c r="D3655" s="38" t="s">
        <v>96</v>
      </c>
      <c r="E3655" s="38" t="s">
        <v>2209</v>
      </c>
    </row>
    <row r="3656">
      <c r="A3656" s="33" t="s">
        <v>6244</v>
      </c>
      <c r="B3656" s="126" t="s">
        <v>2646</v>
      </c>
      <c r="C3656" s="126" t="s">
        <v>2666</v>
      </c>
      <c r="D3656" s="38" t="s">
        <v>44</v>
      </c>
      <c r="E3656" s="38" t="s">
        <v>2209</v>
      </c>
    </row>
    <row r="3657">
      <c r="A3657" s="33" t="s">
        <v>5908</v>
      </c>
      <c r="B3657" s="126" t="s">
        <v>2469</v>
      </c>
      <c r="C3657" s="126" t="s">
        <v>2520</v>
      </c>
      <c r="D3657" s="38" t="s">
        <v>44</v>
      </c>
      <c r="E3657" s="38" t="s">
        <v>2209</v>
      </c>
    </row>
    <row r="3658">
      <c r="A3658" s="33" t="s">
        <v>5910</v>
      </c>
      <c r="B3658" s="126" t="s">
        <v>2646</v>
      </c>
      <c r="C3658" s="126" t="s">
        <v>2545</v>
      </c>
      <c r="D3658" s="38" t="s">
        <v>44</v>
      </c>
      <c r="E3658" s="38" t="s">
        <v>2209</v>
      </c>
    </row>
    <row r="3659">
      <c r="A3659" s="33" t="s">
        <v>5910</v>
      </c>
      <c r="B3659" s="126" t="s">
        <v>2520</v>
      </c>
      <c r="C3659" s="126" t="s">
        <v>2666</v>
      </c>
      <c r="D3659" s="38" t="s">
        <v>44</v>
      </c>
      <c r="E3659" s="38" t="s">
        <v>2209</v>
      </c>
    </row>
    <row r="3660">
      <c r="A3660" s="33" t="s">
        <v>6245</v>
      </c>
      <c r="B3660" s="126" t="s">
        <v>2520</v>
      </c>
      <c r="C3660" s="126" t="s">
        <v>2666</v>
      </c>
      <c r="D3660" s="38" t="s">
        <v>44</v>
      </c>
      <c r="E3660" s="38" t="s">
        <v>2209</v>
      </c>
    </row>
    <row r="3661">
      <c r="A3661" s="33" t="s">
        <v>6244</v>
      </c>
      <c r="B3661" s="126" t="s">
        <v>2533</v>
      </c>
      <c r="C3661" s="126" t="s">
        <v>2466</v>
      </c>
      <c r="D3661" s="38" t="s">
        <v>5909</v>
      </c>
      <c r="E3661" s="38" t="s">
        <v>2209</v>
      </c>
    </row>
    <row r="3662">
      <c r="A3662" s="33" t="s">
        <v>5908</v>
      </c>
      <c r="B3662" s="126" t="s">
        <v>2533</v>
      </c>
      <c r="C3662" s="126" t="s">
        <v>2466</v>
      </c>
      <c r="D3662" s="38" t="s">
        <v>5909</v>
      </c>
      <c r="E3662" s="38" t="s">
        <v>2209</v>
      </c>
    </row>
    <row r="3663">
      <c r="A3663" s="33" t="s">
        <v>6244</v>
      </c>
      <c r="B3663" s="126" t="s">
        <v>2584</v>
      </c>
      <c r="C3663" s="126" t="s">
        <v>2577</v>
      </c>
      <c r="D3663" s="38" t="s">
        <v>5911</v>
      </c>
      <c r="E3663" s="38" t="s">
        <v>2209</v>
      </c>
    </row>
    <row r="3664">
      <c r="A3664" s="33" t="s">
        <v>5908</v>
      </c>
      <c r="B3664" s="126" t="s">
        <v>2466</v>
      </c>
      <c r="C3664" s="126" t="s">
        <v>2577</v>
      </c>
      <c r="D3664" s="38" t="s">
        <v>5911</v>
      </c>
      <c r="E3664" s="38" t="s">
        <v>2209</v>
      </c>
    </row>
    <row r="3665">
      <c r="A3665" s="33" t="s">
        <v>5910</v>
      </c>
      <c r="B3665" s="126" t="s">
        <v>2646</v>
      </c>
      <c r="C3665" s="126" t="s">
        <v>2520</v>
      </c>
      <c r="D3665" s="38" t="s">
        <v>5911</v>
      </c>
      <c r="E3665" s="38" t="s">
        <v>2209</v>
      </c>
    </row>
    <row r="3666">
      <c r="A3666" s="33" t="s">
        <v>6245</v>
      </c>
      <c r="B3666" s="126" t="s">
        <v>2646</v>
      </c>
      <c r="C3666" s="126" t="s">
        <v>2545</v>
      </c>
      <c r="D3666" s="38" t="s">
        <v>5923</v>
      </c>
      <c r="E3666" s="38" t="s">
        <v>2209</v>
      </c>
    </row>
    <row r="3667">
      <c r="A3667" s="33" t="s">
        <v>5910</v>
      </c>
      <c r="B3667" s="126" t="s">
        <v>2646</v>
      </c>
      <c r="C3667" s="126" t="s">
        <v>2545</v>
      </c>
      <c r="D3667" s="38" t="s">
        <v>5923</v>
      </c>
      <c r="E3667" s="38" t="s">
        <v>2209</v>
      </c>
    </row>
    <row r="3668">
      <c r="A3668" s="33" t="s">
        <v>5912</v>
      </c>
      <c r="B3668" s="126" t="s">
        <v>2646</v>
      </c>
      <c r="C3668" s="126" t="s">
        <v>2520</v>
      </c>
      <c r="D3668" s="38" t="s">
        <v>5923</v>
      </c>
      <c r="E3668" s="38" t="s">
        <v>2209</v>
      </c>
    </row>
    <row r="3669">
      <c r="A3669" s="33" t="s">
        <v>5910</v>
      </c>
      <c r="B3669" s="126" t="s">
        <v>2520</v>
      </c>
      <c r="C3669" s="126" t="s">
        <v>2666</v>
      </c>
      <c r="D3669" s="38" t="s">
        <v>5923</v>
      </c>
      <c r="E3669" s="38" t="s">
        <v>2209</v>
      </c>
    </row>
    <row r="3670">
      <c r="A3670" s="33" t="s">
        <v>6246</v>
      </c>
      <c r="B3670" s="126" t="s">
        <v>2463</v>
      </c>
      <c r="C3670" s="126" t="s">
        <v>2705</v>
      </c>
      <c r="D3670" s="38" t="s">
        <v>5923</v>
      </c>
      <c r="E3670" s="38" t="s">
        <v>2209</v>
      </c>
    </row>
    <row r="3671">
      <c r="A3671" s="33" t="s">
        <v>6244</v>
      </c>
      <c r="B3671" s="126" t="s">
        <v>2466</v>
      </c>
      <c r="C3671" s="126" t="s">
        <v>2459</v>
      </c>
      <c r="D3671" s="38" t="s">
        <v>96</v>
      </c>
      <c r="E3671" s="38" t="s">
        <v>2210</v>
      </c>
    </row>
    <row r="3672">
      <c r="A3672" s="33" t="s">
        <v>5908</v>
      </c>
      <c r="B3672" s="126" t="s">
        <v>2503</v>
      </c>
      <c r="C3672" s="126" t="s">
        <v>2683</v>
      </c>
      <c r="D3672" s="38" t="s">
        <v>96</v>
      </c>
      <c r="E3672" s="38" t="s">
        <v>2210</v>
      </c>
    </row>
    <row r="3673">
      <c r="A3673" s="33" t="s">
        <v>6244</v>
      </c>
      <c r="B3673" s="126" t="s">
        <v>2553</v>
      </c>
      <c r="C3673" s="126" t="s">
        <v>2683</v>
      </c>
      <c r="D3673" s="38" t="s">
        <v>96</v>
      </c>
      <c r="E3673" s="38" t="s">
        <v>2210</v>
      </c>
    </row>
    <row r="3674">
      <c r="A3674" s="33" t="s">
        <v>6244</v>
      </c>
      <c r="B3674" s="126" t="s">
        <v>2553</v>
      </c>
      <c r="C3674" s="126" t="s">
        <v>2683</v>
      </c>
      <c r="D3674" s="38" t="s">
        <v>96</v>
      </c>
      <c r="E3674" s="38" t="s">
        <v>2210</v>
      </c>
    </row>
    <row r="3675">
      <c r="A3675" s="33" t="s">
        <v>5908</v>
      </c>
      <c r="B3675" s="126" t="s">
        <v>2690</v>
      </c>
      <c r="C3675" s="126" t="s">
        <v>2459</v>
      </c>
      <c r="D3675" s="38" t="s">
        <v>96</v>
      </c>
      <c r="E3675" s="38" t="s">
        <v>2210</v>
      </c>
    </row>
    <row r="3676">
      <c r="A3676" s="33" t="s">
        <v>5908</v>
      </c>
      <c r="B3676" s="126" t="s">
        <v>2553</v>
      </c>
      <c r="C3676" s="126" t="s">
        <v>2683</v>
      </c>
      <c r="D3676" s="38" t="s">
        <v>96</v>
      </c>
      <c r="E3676" s="38" t="s">
        <v>2210</v>
      </c>
    </row>
    <row r="3677">
      <c r="A3677" s="33" t="s">
        <v>6244</v>
      </c>
      <c r="B3677" s="126" t="s">
        <v>2683</v>
      </c>
      <c r="C3677" s="126" t="s">
        <v>2520</v>
      </c>
      <c r="D3677" s="38" t="s">
        <v>96</v>
      </c>
      <c r="E3677" s="38" t="s">
        <v>2210</v>
      </c>
    </row>
    <row r="3678">
      <c r="A3678" s="33" t="s">
        <v>6245</v>
      </c>
      <c r="B3678" s="126" t="s">
        <v>2553</v>
      </c>
      <c r="C3678" s="126" t="s">
        <v>2520</v>
      </c>
      <c r="D3678" s="38" t="s">
        <v>96</v>
      </c>
      <c r="E3678" s="38" t="s">
        <v>2210</v>
      </c>
    </row>
    <row r="3679">
      <c r="A3679" s="33" t="s">
        <v>5910</v>
      </c>
      <c r="B3679" s="126" t="s">
        <v>2624</v>
      </c>
      <c r="C3679" s="126" t="s">
        <v>2666</v>
      </c>
      <c r="D3679" s="38" t="s">
        <v>96</v>
      </c>
      <c r="E3679" s="38" t="s">
        <v>2210</v>
      </c>
    </row>
    <row r="3680">
      <c r="A3680" s="33" t="s">
        <v>6245</v>
      </c>
      <c r="B3680" s="126" t="s">
        <v>2648</v>
      </c>
      <c r="C3680" s="126" t="s">
        <v>2666</v>
      </c>
      <c r="D3680" s="38" t="s">
        <v>96</v>
      </c>
      <c r="E3680" s="38" t="s">
        <v>2210</v>
      </c>
    </row>
    <row r="3681">
      <c r="A3681" s="33" t="s">
        <v>5910</v>
      </c>
      <c r="B3681" s="126" t="s">
        <v>2664</v>
      </c>
      <c r="C3681" s="126" t="s">
        <v>2705</v>
      </c>
      <c r="D3681" s="38" t="s">
        <v>96</v>
      </c>
      <c r="E3681" s="38" t="s">
        <v>2210</v>
      </c>
    </row>
    <row r="3682">
      <c r="A3682" s="33" t="s">
        <v>6245</v>
      </c>
      <c r="B3682" s="126" t="s">
        <v>2545</v>
      </c>
      <c r="C3682" s="126" t="s">
        <v>2705</v>
      </c>
      <c r="D3682" s="38" t="s">
        <v>96</v>
      </c>
      <c r="E3682" s="38" t="s">
        <v>2210</v>
      </c>
    </row>
    <row r="3683">
      <c r="A3683" s="33" t="s">
        <v>6244</v>
      </c>
      <c r="B3683" s="126" t="s">
        <v>2646</v>
      </c>
      <c r="C3683" s="126" t="s">
        <v>2666</v>
      </c>
      <c r="D3683" s="38" t="s">
        <v>44</v>
      </c>
      <c r="E3683" s="38" t="s">
        <v>2210</v>
      </c>
    </row>
    <row r="3684">
      <c r="A3684" s="33" t="s">
        <v>5908</v>
      </c>
      <c r="B3684" s="126" t="s">
        <v>2469</v>
      </c>
      <c r="C3684" s="126" t="s">
        <v>2520</v>
      </c>
      <c r="D3684" s="38" t="s">
        <v>44</v>
      </c>
      <c r="E3684" s="38" t="s">
        <v>2210</v>
      </c>
    </row>
    <row r="3685">
      <c r="A3685" s="33" t="s">
        <v>5910</v>
      </c>
      <c r="B3685" s="126" t="s">
        <v>2646</v>
      </c>
      <c r="C3685" s="126" t="s">
        <v>2545</v>
      </c>
      <c r="D3685" s="38" t="s">
        <v>44</v>
      </c>
      <c r="E3685" s="38" t="s">
        <v>2210</v>
      </c>
    </row>
    <row r="3686">
      <c r="A3686" s="33" t="s">
        <v>5910</v>
      </c>
      <c r="B3686" s="126" t="s">
        <v>2520</v>
      </c>
      <c r="C3686" s="126" t="s">
        <v>2666</v>
      </c>
      <c r="D3686" s="38" t="s">
        <v>44</v>
      </c>
      <c r="E3686" s="38" t="s">
        <v>2210</v>
      </c>
    </row>
    <row r="3687">
      <c r="A3687" s="33" t="s">
        <v>6245</v>
      </c>
      <c r="B3687" s="126" t="s">
        <v>2520</v>
      </c>
      <c r="C3687" s="126" t="s">
        <v>2666</v>
      </c>
      <c r="D3687" s="38" t="s">
        <v>44</v>
      </c>
      <c r="E3687" s="38" t="s">
        <v>2210</v>
      </c>
    </row>
    <row r="3688">
      <c r="A3688" s="33" t="s">
        <v>6244</v>
      </c>
      <c r="B3688" s="126" t="s">
        <v>2533</v>
      </c>
      <c r="C3688" s="126" t="s">
        <v>2466</v>
      </c>
      <c r="D3688" s="38" t="s">
        <v>5909</v>
      </c>
      <c r="E3688" s="38" t="s">
        <v>2210</v>
      </c>
    </row>
    <row r="3689">
      <c r="A3689" s="33" t="s">
        <v>5908</v>
      </c>
      <c r="B3689" s="126" t="s">
        <v>2533</v>
      </c>
      <c r="C3689" s="126" t="s">
        <v>2466</v>
      </c>
      <c r="D3689" s="38" t="s">
        <v>5909</v>
      </c>
      <c r="E3689" s="38" t="s">
        <v>2210</v>
      </c>
    </row>
    <row r="3690">
      <c r="A3690" s="33" t="s">
        <v>6244</v>
      </c>
      <c r="B3690" s="126" t="s">
        <v>2584</v>
      </c>
      <c r="C3690" s="126" t="s">
        <v>2577</v>
      </c>
      <c r="D3690" s="38" t="s">
        <v>5911</v>
      </c>
      <c r="E3690" s="38" t="s">
        <v>2210</v>
      </c>
    </row>
    <row r="3691">
      <c r="A3691" s="33" t="s">
        <v>5908</v>
      </c>
      <c r="B3691" s="126" t="s">
        <v>2466</v>
      </c>
      <c r="C3691" s="126" t="s">
        <v>2577</v>
      </c>
      <c r="D3691" s="38" t="s">
        <v>5911</v>
      </c>
      <c r="E3691" s="38" t="s">
        <v>2210</v>
      </c>
    </row>
    <row r="3692">
      <c r="A3692" s="33" t="s">
        <v>5910</v>
      </c>
      <c r="B3692" s="126" t="s">
        <v>2646</v>
      </c>
      <c r="C3692" s="126" t="s">
        <v>2520</v>
      </c>
      <c r="D3692" s="38" t="s">
        <v>5911</v>
      </c>
      <c r="E3692" s="38" t="s">
        <v>2210</v>
      </c>
    </row>
    <row r="3693">
      <c r="A3693" s="33" t="s">
        <v>6245</v>
      </c>
      <c r="B3693" s="126" t="s">
        <v>2646</v>
      </c>
      <c r="C3693" s="126" t="s">
        <v>2545</v>
      </c>
      <c r="D3693" s="38" t="s">
        <v>5923</v>
      </c>
      <c r="E3693" s="38" t="s">
        <v>2210</v>
      </c>
    </row>
    <row r="3694">
      <c r="A3694" s="33" t="s">
        <v>5910</v>
      </c>
      <c r="B3694" s="126" t="s">
        <v>2646</v>
      </c>
      <c r="C3694" s="126" t="s">
        <v>2545</v>
      </c>
      <c r="D3694" s="38" t="s">
        <v>5923</v>
      </c>
      <c r="E3694" s="38" t="s">
        <v>2210</v>
      </c>
    </row>
    <row r="3695">
      <c r="A3695" s="33" t="s">
        <v>5912</v>
      </c>
      <c r="B3695" s="126" t="s">
        <v>2646</v>
      </c>
      <c r="C3695" s="126" t="s">
        <v>2520</v>
      </c>
      <c r="D3695" s="38" t="s">
        <v>5923</v>
      </c>
      <c r="E3695" s="38" t="s">
        <v>2210</v>
      </c>
    </row>
    <row r="3696">
      <c r="A3696" s="33" t="s">
        <v>5910</v>
      </c>
      <c r="B3696" s="126" t="s">
        <v>2520</v>
      </c>
      <c r="C3696" s="126" t="s">
        <v>2666</v>
      </c>
      <c r="D3696" s="38" t="s">
        <v>5923</v>
      </c>
      <c r="E3696" s="38" t="s">
        <v>2210</v>
      </c>
    </row>
    <row r="3697">
      <c r="A3697" s="33" t="s">
        <v>6246</v>
      </c>
      <c r="B3697" s="126" t="s">
        <v>2463</v>
      </c>
      <c r="C3697" s="126" t="s">
        <v>2705</v>
      </c>
      <c r="D3697" s="38" t="s">
        <v>5923</v>
      </c>
      <c r="E3697" s="38" t="s">
        <v>2210</v>
      </c>
    </row>
    <row r="3698">
      <c r="A3698" s="33" t="s">
        <v>6244</v>
      </c>
      <c r="B3698" s="126" t="s">
        <v>2466</v>
      </c>
      <c r="C3698" s="126" t="s">
        <v>2459</v>
      </c>
      <c r="D3698" s="38" t="s">
        <v>96</v>
      </c>
      <c r="E3698" s="38" t="s">
        <v>2211</v>
      </c>
    </row>
    <row r="3699">
      <c r="A3699" s="33" t="s">
        <v>5908</v>
      </c>
      <c r="B3699" s="126" t="s">
        <v>2503</v>
      </c>
      <c r="C3699" s="126" t="s">
        <v>2683</v>
      </c>
      <c r="D3699" s="38" t="s">
        <v>96</v>
      </c>
      <c r="E3699" s="38" t="s">
        <v>2211</v>
      </c>
    </row>
    <row r="3700">
      <c r="A3700" s="33" t="s">
        <v>6244</v>
      </c>
      <c r="B3700" s="126" t="s">
        <v>2553</v>
      </c>
      <c r="C3700" s="126" t="s">
        <v>2683</v>
      </c>
      <c r="D3700" s="38" t="s">
        <v>96</v>
      </c>
      <c r="E3700" s="38" t="s">
        <v>2211</v>
      </c>
    </row>
    <row r="3701">
      <c r="A3701" s="33" t="s">
        <v>6244</v>
      </c>
      <c r="B3701" s="126" t="s">
        <v>2553</v>
      </c>
      <c r="C3701" s="126" t="s">
        <v>2683</v>
      </c>
      <c r="D3701" s="38" t="s">
        <v>96</v>
      </c>
      <c r="E3701" s="38" t="s">
        <v>2211</v>
      </c>
    </row>
    <row r="3702">
      <c r="A3702" s="33" t="s">
        <v>5908</v>
      </c>
      <c r="B3702" s="126" t="s">
        <v>2690</v>
      </c>
      <c r="C3702" s="126" t="s">
        <v>2459</v>
      </c>
      <c r="D3702" s="38" t="s">
        <v>96</v>
      </c>
      <c r="E3702" s="38" t="s">
        <v>2211</v>
      </c>
    </row>
    <row r="3703">
      <c r="A3703" s="33" t="s">
        <v>5908</v>
      </c>
      <c r="B3703" s="126" t="s">
        <v>2553</v>
      </c>
      <c r="C3703" s="126" t="s">
        <v>2683</v>
      </c>
      <c r="D3703" s="38" t="s">
        <v>96</v>
      </c>
      <c r="E3703" s="38" t="s">
        <v>2211</v>
      </c>
    </row>
    <row r="3704">
      <c r="A3704" s="33" t="s">
        <v>6244</v>
      </c>
      <c r="B3704" s="126" t="s">
        <v>2683</v>
      </c>
      <c r="C3704" s="126" t="s">
        <v>2520</v>
      </c>
      <c r="D3704" s="38" t="s">
        <v>96</v>
      </c>
      <c r="E3704" s="38" t="s">
        <v>2211</v>
      </c>
    </row>
    <row r="3705">
      <c r="A3705" s="33" t="s">
        <v>6245</v>
      </c>
      <c r="B3705" s="126" t="s">
        <v>2553</v>
      </c>
      <c r="C3705" s="126" t="s">
        <v>2520</v>
      </c>
      <c r="D3705" s="38" t="s">
        <v>96</v>
      </c>
      <c r="E3705" s="38" t="s">
        <v>2211</v>
      </c>
    </row>
    <row r="3706">
      <c r="A3706" s="33" t="s">
        <v>5910</v>
      </c>
      <c r="B3706" s="126" t="s">
        <v>2624</v>
      </c>
      <c r="C3706" s="126" t="s">
        <v>2666</v>
      </c>
      <c r="D3706" s="38" t="s">
        <v>96</v>
      </c>
      <c r="E3706" s="38" t="s">
        <v>2211</v>
      </c>
    </row>
    <row r="3707">
      <c r="A3707" s="33" t="s">
        <v>6245</v>
      </c>
      <c r="B3707" s="126" t="s">
        <v>2648</v>
      </c>
      <c r="C3707" s="126" t="s">
        <v>2666</v>
      </c>
      <c r="D3707" s="38" t="s">
        <v>96</v>
      </c>
      <c r="E3707" s="38" t="s">
        <v>2211</v>
      </c>
    </row>
    <row r="3708">
      <c r="A3708" s="33" t="s">
        <v>5910</v>
      </c>
      <c r="B3708" s="126" t="s">
        <v>2664</v>
      </c>
      <c r="C3708" s="126" t="s">
        <v>2705</v>
      </c>
      <c r="D3708" s="38" t="s">
        <v>96</v>
      </c>
      <c r="E3708" s="38" t="s">
        <v>2211</v>
      </c>
    </row>
    <row r="3709">
      <c r="A3709" s="33" t="s">
        <v>6245</v>
      </c>
      <c r="B3709" s="126" t="s">
        <v>2545</v>
      </c>
      <c r="C3709" s="126" t="s">
        <v>2705</v>
      </c>
      <c r="D3709" s="38" t="s">
        <v>96</v>
      </c>
      <c r="E3709" s="38" t="s">
        <v>2211</v>
      </c>
    </row>
    <row r="3710">
      <c r="A3710" s="33" t="s">
        <v>6244</v>
      </c>
      <c r="B3710" s="126" t="s">
        <v>2646</v>
      </c>
      <c r="C3710" s="126" t="s">
        <v>2666</v>
      </c>
      <c r="D3710" s="38" t="s">
        <v>44</v>
      </c>
      <c r="E3710" s="38" t="s">
        <v>2211</v>
      </c>
    </row>
    <row r="3711">
      <c r="A3711" s="33" t="s">
        <v>5908</v>
      </c>
      <c r="B3711" s="126" t="s">
        <v>2469</v>
      </c>
      <c r="C3711" s="126" t="s">
        <v>2520</v>
      </c>
      <c r="D3711" s="38" t="s">
        <v>44</v>
      </c>
      <c r="E3711" s="38" t="s">
        <v>2211</v>
      </c>
    </row>
    <row r="3712">
      <c r="A3712" s="33" t="s">
        <v>5910</v>
      </c>
      <c r="B3712" s="126" t="s">
        <v>2646</v>
      </c>
      <c r="C3712" s="126" t="s">
        <v>2545</v>
      </c>
      <c r="D3712" s="38" t="s">
        <v>44</v>
      </c>
      <c r="E3712" s="38" t="s">
        <v>2211</v>
      </c>
    </row>
    <row r="3713">
      <c r="A3713" s="33" t="s">
        <v>5910</v>
      </c>
      <c r="B3713" s="126" t="s">
        <v>2520</v>
      </c>
      <c r="C3713" s="126" t="s">
        <v>2666</v>
      </c>
      <c r="D3713" s="38" t="s">
        <v>44</v>
      </c>
      <c r="E3713" s="38" t="s">
        <v>2211</v>
      </c>
    </row>
    <row r="3714">
      <c r="A3714" s="33" t="s">
        <v>6245</v>
      </c>
      <c r="B3714" s="126" t="s">
        <v>2520</v>
      </c>
      <c r="C3714" s="126" t="s">
        <v>2666</v>
      </c>
      <c r="D3714" s="38" t="s">
        <v>44</v>
      </c>
      <c r="E3714" s="38" t="s">
        <v>2211</v>
      </c>
    </row>
    <row r="3715">
      <c r="A3715" s="33" t="s">
        <v>6244</v>
      </c>
      <c r="B3715" s="126" t="s">
        <v>2533</v>
      </c>
      <c r="C3715" s="126" t="s">
        <v>2466</v>
      </c>
      <c r="D3715" s="38" t="s">
        <v>5909</v>
      </c>
      <c r="E3715" s="38" t="s">
        <v>2211</v>
      </c>
    </row>
    <row r="3716">
      <c r="A3716" s="33" t="s">
        <v>5908</v>
      </c>
      <c r="B3716" s="126" t="s">
        <v>2533</v>
      </c>
      <c r="C3716" s="126" t="s">
        <v>2466</v>
      </c>
      <c r="D3716" s="38" t="s">
        <v>5909</v>
      </c>
      <c r="E3716" s="38" t="s">
        <v>2211</v>
      </c>
    </row>
    <row r="3717">
      <c r="A3717" s="33" t="s">
        <v>6244</v>
      </c>
      <c r="B3717" s="126" t="s">
        <v>2584</v>
      </c>
      <c r="C3717" s="126" t="s">
        <v>2577</v>
      </c>
      <c r="D3717" s="38" t="s">
        <v>5911</v>
      </c>
      <c r="E3717" s="38" t="s">
        <v>2211</v>
      </c>
    </row>
    <row r="3718">
      <c r="A3718" s="33" t="s">
        <v>5908</v>
      </c>
      <c r="B3718" s="126" t="s">
        <v>2466</v>
      </c>
      <c r="C3718" s="126" t="s">
        <v>2577</v>
      </c>
      <c r="D3718" s="38" t="s">
        <v>5911</v>
      </c>
      <c r="E3718" s="38" t="s">
        <v>2211</v>
      </c>
    </row>
    <row r="3719">
      <c r="A3719" s="33" t="s">
        <v>5910</v>
      </c>
      <c r="B3719" s="126" t="s">
        <v>2646</v>
      </c>
      <c r="C3719" s="126" t="s">
        <v>2520</v>
      </c>
      <c r="D3719" s="38" t="s">
        <v>5911</v>
      </c>
      <c r="E3719" s="38" t="s">
        <v>2211</v>
      </c>
    </row>
    <row r="3720">
      <c r="A3720" s="33" t="s">
        <v>6245</v>
      </c>
      <c r="B3720" s="126" t="s">
        <v>2646</v>
      </c>
      <c r="C3720" s="126" t="s">
        <v>2545</v>
      </c>
      <c r="D3720" s="38" t="s">
        <v>5923</v>
      </c>
      <c r="E3720" s="38" t="s">
        <v>2211</v>
      </c>
    </row>
    <row r="3721">
      <c r="A3721" s="33" t="s">
        <v>5910</v>
      </c>
      <c r="B3721" s="126" t="s">
        <v>2646</v>
      </c>
      <c r="C3721" s="126" t="s">
        <v>2545</v>
      </c>
      <c r="D3721" s="38" t="s">
        <v>5923</v>
      </c>
      <c r="E3721" s="38" t="s">
        <v>2211</v>
      </c>
    </row>
    <row r="3722">
      <c r="A3722" s="33" t="s">
        <v>5912</v>
      </c>
      <c r="B3722" s="126" t="s">
        <v>2646</v>
      </c>
      <c r="C3722" s="126" t="s">
        <v>2520</v>
      </c>
      <c r="D3722" s="38" t="s">
        <v>5923</v>
      </c>
      <c r="E3722" s="38" t="s">
        <v>2211</v>
      </c>
    </row>
    <row r="3723">
      <c r="A3723" s="33" t="s">
        <v>5910</v>
      </c>
      <c r="B3723" s="126" t="s">
        <v>2520</v>
      </c>
      <c r="C3723" s="126" t="s">
        <v>2666</v>
      </c>
      <c r="D3723" s="38" t="s">
        <v>5923</v>
      </c>
      <c r="E3723" s="38" t="s">
        <v>2211</v>
      </c>
    </row>
    <row r="3724">
      <c r="A3724" s="33" t="s">
        <v>6246</v>
      </c>
      <c r="B3724" s="126" t="s">
        <v>2463</v>
      </c>
      <c r="C3724" s="126" t="s">
        <v>2705</v>
      </c>
      <c r="D3724" s="38" t="s">
        <v>5923</v>
      </c>
      <c r="E3724" s="38" t="s">
        <v>2211</v>
      </c>
    </row>
    <row r="3725">
      <c r="A3725" s="33" t="s">
        <v>6244</v>
      </c>
      <c r="B3725" s="126" t="s">
        <v>2466</v>
      </c>
      <c r="C3725" s="126" t="s">
        <v>2459</v>
      </c>
      <c r="D3725" s="38" t="s">
        <v>96</v>
      </c>
      <c r="E3725" s="38" t="s">
        <v>2212</v>
      </c>
    </row>
    <row r="3726">
      <c r="A3726" s="33" t="s">
        <v>5908</v>
      </c>
      <c r="B3726" s="126" t="s">
        <v>2503</v>
      </c>
      <c r="C3726" s="126" t="s">
        <v>2683</v>
      </c>
      <c r="D3726" s="38" t="s">
        <v>96</v>
      </c>
      <c r="E3726" s="38" t="s">
        <v>2212</v>
      </c>
    </row>
    <row r="3727">
      <c r="A3727" s="33" t="s">
        <v>6244</v>
      </c>
      <c r="B3727" s="126" t="s">
        <v>2553</v>
      </c>
      <c r="C3727" s="126" t="s">
        <v>2683</v>
      </c>
      <c r="D3727" s="38" t="s">
        <v>96</v>
      </c>
      <c r="E3727" s="38" t="s">
        <v>2212</v>
      </c>
    </row>
    <row r="3728">
      <c r="A3728" s="33" t="s">
        <v>6244</v>
      </c>
      <c r="B3728" s="126" t="s">
        <v>2553</v>
      </c>
      <c r="C3728" s="126" t="s">
        <v>2683</v>
      </c>
      <c r="D3728" s="38" t="s">
        <v>96</v>
      </c>
      <c r="E3728" s="38" t="s">
        <v>2212</v>
      </c>
    </row>
    <row r="3729">
      <c r="A3729" s="33" t="s">
        <v>5908</v>
      </c>
      <c r="B3729" s="126" t="s">
        <v>2690</v>
      </c>
      <c r="C3729" s="126" t="s">
        <v>2459</v>
      </c>
      <c r="D3729" s="38" t="s">
        <v>96</v>
      </c>
      <c r="E3729" s="38" t="s">
        <v>2212</v>
      </c>
    </row>
    <row r="3730">
      <c r="A3730" s="33" t="s">
        <v>5908</v>
      </c>
      <c r="B3730" s="126" t="s">
        <v>2553</v>
      </c>
      <c r="C3730" s="126" t="s">
        <v>2683</v>
      </c>
      <c r="D3730" s="38" t="s">
        <v>96</v>
      </c>
      <c r="E3730" s="38" t="s">
        <v>2212</v>
      </c>
    </row>
    <row r="3731">
      <c r="A3731" s="33" t="s">
        <v>6244</v>
      </c>
      <c r="B3731" s="126" t="s">
        <v>2683</v>
      </c>
      <c r="C3731" s="126" t="s">
        <v>2520</v>
      </c>
      <c r="D3731" s="38" t="s">
        <v>96</v>
      </c>
      <c r="E3731" s="38" t="s">
        <v>2212</v>
      </c>
    </row>
    <row r="3732">
      <c r="A3732" s="33" t="s">
        <v>6245</v>
      </c>
      <c r="B3732" s="126" t="s">
        <v>2553</v>
      </c>
      <c r="C3732" s="126" t="s">
        <v>2520</v>
      </c>
      <c r="D3732" s="38" t="s">
        <v>96</v>
      </c>
      <c r="E3732" s="38" t="s">
        <v>2212</v>
      </c>
    </row>
    <row r="3733">
      <c r="A3733" s="33" t="s">
        <v>5910</v>
      </c>
      <c r="B3733" s="126" t="s">
        <v>2624</v>
      </c>
      <c r="C3733" s="126" t="s">
        <v>2666</v>
      </c>
      <c r="D3733" s="38" t="s">
        <v>96</v>
      </c>
      <c r="E3733" s="38" t="s">
        <v>2212</v>
      </c>
    </row>
    <row r="3734">
      <c r="A3734" s="33" t="s">
        <v>6245</v>
      </c>
      <c r="B3734" s="126" t="s">
        <v>2648</v>
      </c>
      <c r="C3734" s="126" t="s">
        <v>2666</v>
      </c>
      <c r="D3734" s="38" t="s">
        <v>96</v>
      </c>
      <c r="E3734" s="38" t="s">
        <v>2212</v>
      </c>
    </row>
    <row r="3735">
      <c r="A3735" s="33" t="s">
        <v>5910</v>
      </c>
      <c r="B3735" s="126" t="s">
        <v>2664</v>
      </c>
      <c r="C3735" s="126" t="s">
        <v>2705</v>
      </c>
      <c r="D3735" s="38" t="s">
        <v>96</v>
      </c>
      <c r="E3735" s="38" t="s">
        <v>2212</v>
      </c>
    </row>
    <row r="3736">
      <c r="A3736" s="33" t="s">
        <v>6245</v>
      </c>
      <c r="B3736" s="126" t="s">
        <v>2545</v>
      </c>
      <c r="C3736" s="126" t="s">
        <v>2705</v>
      </c>
      <c r="D3736" s="38" t="s">
        <v>96</v>
      </c>
      <c r="E3736" s="38" t="s">
        <v>2212</v>
      </c>
    </row>
    <row r="3737">
      <c r="A3737" s="33" t="s">
        <v>6244</v>
      </c>
      <c r="B3737" s="126" t="s">
        <v>2646</v>
      </c>
      <c r="C3737" s="126" t="s">
        <v>2666</v>
      </c>
      <c r="D3737" s="38" t="s">
        <v>44</v>
      </c>
      <c r="E3737" s="38" t="s">
        <v>2212</v>
      </c>
    </row>
    <row r="3738">
      <c r="A3738" s="33" t="s">
        <v>5908</v>
      </c>
      <c r="B3738" s="126" t="s">
        <v>2469</v>
      </c>
      <c r="C3738" s="126" t="s">
        <v>2520</v>
      </c>
      <c r="D3738" s="38" t="s">
        <v>44</v>
      </c>
      <c r="E3738" s="38" t="s">
        <v>2212</v>
      </c>
    </row>
    <row r="3739">
      <c r="A3739" s="33" t="s">
        <v>5910</v>
      </c>
      <c r="B3739" s="126" t="s">
        <v>2646</v>
      </c>
      <c r="C3739" s="126" t="s">
        <v>2545</v>
      </c>
      <c r="D3739" s="38" t="s">
        <v>44</v>
      </c>
      <c r="E3739" s="38" t="s">
        <v>2212</v>
      </c>
    </row>
    <row r="3740">
      <c r="A3740" s="33" t="s">
        <v>5910</v>
      </c>
      <c r="B3740" s="126" t="s">
        <v>2520</v>
      </c>
      <c r="C3740" s="126" t="s">
        <v>2666</v>
      </c>
      <c r="D3740" s="38" t="s">
        <v>44</v>
      </c>
      <c r="E3740" s="38" t="s">
        <v>2212</v>
      </c>
    </row>
    <row r="3741">
      <c r="A3741" s="33" t="s">
        <v>6245</v>
      </c>
      <c r="B3741" s="126" t="s">
        <v>2520</v>
      </c>
      <c r="C3741" s="126" t="s">
        <v>2666</v>
      </c>
      <c r="D3741" s="38" t="s">
        <v>44</v>
      </c>
      <c r="E3741" s="38" t="s">
        <v>2212</v>
      </c>
    </row>
    <row r="3742">
      <c r="A3742" s="33" t="s">
        <v>6244</v>
      </c>
      <c r="B3742" s="126" t="s">
        <v>2533</v>
      </c>
      <c r="C3742" s="126" t="s">
        <v>2466</v>
      </c>
      <c r="D3742" s="38" t="s">
        <v>5909</v>
      </c>
      <c r="E3742" s="38" t="s">
        <v>2212</v>
      </c>
    </row>
    <row r="3743">
      <c r="A3743" s="33" t="s">
        <v>5908</v>
      </c>
      <c r="B3743" s="126" t="s">
        <v>2533</v>
      </c>
      <c r="C3743" s="126" t="s">
        <v>2466</v>
      </c>
      <c r="D3743" s="38" t="s">
        <v>5909</v>
      </c>
      <c r="E3743" s="38" t="s">
        <v>2212</v>
      </c>
    </row>
    <row r="3744">
      <c r="A3744" s="33" t="s">
        <v>6244</v>
      </c>
      <c r="B3744" s="126" t="s">
        <v>2584</v>
      </c>
      <c r="C3744" s="126" t="s">
        <v>2577</v>
      </c>
      <c r="D3744" s="38" t="s">
        <v>5911</v>
      </c>
      <c r="E3744" s="38" t="s">
        <v>2212</v>
      </c>
    </row>
    <row r="3745">
      <c r="A3745" s="33" t="s">
        <v>5908</v>
      </c>
      <c r="B3745" s="126" t="s">
        <v>2466</v>
      </c>
      <c r="C3745" s="126" t="s">
        <v>2577</v>
      </c>
      <c r="D3745" s="38" t="s">
        <v>5911</v>
      </c>
      <c r="E3745" s="38" t="s">
        <v>2212</v>
      </c>
    </row>
    <row r="3746">
      <c r="A3746" s="33" t="s">
        <v>5910</v>
      </c>
      <c r="B3746" s="126" t="s">
        <v>2646</v>
      </c>
      <c r="C3746" s="126" t="s">
        <v>2520</v>
      </c>
      <c r="D3746" s="38" t="s">
        <v>5911</v>
      </c>
      <c r="E3746" s="38" t="s">
        <v>2212</v>
      </c>
    </row>
    <row r="3747">
      <c r="A3747" s="33" t="s">
        <v>6245</v>
      </c>
      <c r="B3747" s="126" t="s">
        <v>2646</v>
      </c>
      <c r="C3747" s="126" t="s">
        <v>2545</v>
      </c>
      <c r="D3747" s="38" t="s">
        <v>5923</v>
      </c>
      <c r="E3747" s="38" t="s">
        <v>2212</v>
      </c>
    </row>
    <row r="3748">
      <c r="A3748" s="33" t="s">
        <v>5910</v>
      </c>
      <c r="B3748" s="126" t="s">
        <v>2646</v>
      </c>
      <c r="C3748" s="126" t="s">
        <v>2545</v>
      </c>
      <c r="D3748" s="38" t="s">
        <v>5923</v>
      </c>
      <c r="E3748" s="38" t="s">
        <v>2212</v>
      </c>
    </row>
    <row r="3749">
      <c r="A3749" s="33" t="s">
        <v>5912</v>
      </c>
      <c r="B3749" s="126" t="s">
        <v>2646</v>
      </c>
      <c r="C3749" s="126" t="s">
        <v>2520</v>
      </c>
      <c r="D3749" s="38" t="s">
        <v>5923</v>
      </c>
      <c r="E3749" s="38" t="s">
        <v>2212</v>
      </c>
    </row>
    <row r="3750">
      <c r="A3750" s="33" t="s">
        <v>5910</v>
      </c>
      <c r="B3750" s="126" t="s">
        <v>2520</v>
      </c>
      <c r="C3750" s="126" t="s">
        <v>2666</v>
      </c>
      <c r="D3750" s="38" t="s">
        <v>5923</v>
      </c>
      <c r="E3750" s="38" t="s">
        <v>2212</v>
      </c>
    </row>
    <row r="3751">
      <c r="A3751" s="33" t="s">
        <v>6246</v>
      </c>
      <c r="B3751" s="126" t="s">
        <v>2463</v>
      </c>
      <c r="C3751" s="126" t="s">
        <v>2705</v>
      </c>
      <c r="D3751" s="38" t="s">
        <v>5923</v>
      </c>
      <c r="E3751" s="38" t="s">
        <v>2212</v>
      </c>
    </row>
    <row r="3752">
      <c r="A3752" s="33" t="s">
        <v>6244</v>
      </c>
      <c r="B3752" s="126" t="s">
        <v>2466</v>
      </c>
      <c r="C3752" s="126" t="s">
        <v>2459</v>
      </c>
      <c r="D3752" s="38" t="s">
        <v>96</v>
      </c>
      <c r="E3752" s="38" t="s">
        <v>2213</v>
      </c>
    </row>
    <row r="3753">
      <c r="A3753" s="33" t="s">
        <v>5908</v>
      </c>
      <c r="B3753" s="126" t="s">
        <v>2503</v>
      </c>
      <c r="C3753" s="126" t="s">
        <v>2683</v>
      </c>
      <c r="D3753" s="38" t="s">
        <v>96</v>
      </c>
      <c r="E3753" s="38" t="s">
        <v>2213</v>
      </c>
    </row>
    <row r="3754">
      <c r="A3754" s="33" t="s">
        <v>6244</v>
      </c>
      <c r="B3754" s="126" t="s">
        <v>2553</v>
      </c>
      <c r="C3754" s="126" t="s">
        <v>2683</v>
      </c>
      <c r="D3754" s="38" t="s">
        <v>96</v>
      </c>
      <c r="E3754" s="38" t="s">
        <v>2213</v>
      </c>
    </row>
    <row r="3755">
      <c r="A3755" s="33" t="s">
        <v>6244</v>
      </c>
      <c r="B3755" s="126" t="s">
        <v>2553</v>
      </c>
      <c r="C3755" s="126" t="s">
        <v>2683</v>
      </c>
      <c r="D3755" s="38" t="s">
        <v>96</v>
      </c>
      <c r="E3755" s="38" t="s">
        <v>2213</v>
      </c>
    </row>
    <row r="3756">
      <c r="A3756" s="33" t="s">
        <v>5908</v>
      </c>
      <c r="B3756" s="126" t="s">
        <v>2690</v>
      </c>
      <c r="C3756" s="126" t="s">
        <v>2459</v>
      </c>
      <c r="D3756" s="38" t="s">
        <v>96</v>
      </c>
      <c r="E3756" s="38" t="s">
        <v>2213</v>
      </c>
    </row>
    <row r="3757">
      <c r="A3757" s="33" t="s">
        <v>5908</v>
      </c>
      <c r="B3757" s="126" t="s">
        <v>2553</v>
      </c>
      <c r="C3757" s="126" t="s">
        <v>2683</v>
      </c>
      <c r="D3757" s="38" t="s">
        <v>96</v>
      </c>
      <c r="E3757" s="38" t="s">
        <v>2213</v>
      </c>
    </row>
    <row r="3758">
      <c r="A3758" s="33" t="s">
        <v>6244</v>
      </c>
      <c r="B3758" s="126" t="s">
        <v>2683</v>
      </c>
      <c r="C3758" s="126" t="s">
        <v>2520</v>
      </c>
      <c r="D3758" s="38" t="s">
        <v>96</v>
      </c>
      <c r="E3758" s="38" t="s">
        <v>2213</v>
      </c>
    </row>
    <row r="3759">
      <c r="A3759" s="33" t="s">
        <v>6245</v>
      </c>
      <c r="B3759" s="126" t="s">
        <v>2553</v>
      </c>
      <c r="C3759" s="126" t="s">
        <v>2520</v>
      </c>
      <c r="D3759" s="38" t="s">
        <v>96</v>
      </c>
      <c r="E3759" s="38" t="s">
        <v>2213</v>
      </c>
    </row>
    <row r="3760">
      <c r="A3760" s="33" t="s">
        <v>5910</v>
      </c>
      <c r="B3760" s="126" t="s">
        <v>2624</v>
      </c>
      <c r="C3760" s="126" t="s">
        <v>2666</v>
      </c>
      <c r="D3760" s="38" t="s">
        <v>96</v>
      </c>
      <c r="E3760" s="38" t="s">
        <v>2213</v>
      </c>
    </row>
    <row r="3761">
      <c r="A3761" s="33" t="s">
        <v>6245</v>
      </c>
      <c r="B3761" s="126" t="s">
        <v>2648</v>
      </c>
      <c r="C3761" s="126" t="s">
        <v>2666</v>
      </c>
      <c r="D3761" s="38" t="s">
        <v>96</v>
      </c>
      <c r="E3761" s="38" t="s">
        <v>2213</v>
      </c>
    </row>
    <row r="3762">
      <c r="A3762" s="33" t="s">
        <v>5910</v>
      </c>
      <c r="B3762" s="126" t="s">
        <v>2664</v>
      </c>
      <c r="C3762" s="126" t="s">
        <v>2705</v>
      </c>
      <c r="D3762" s="38" t="s">
        <v>96</v>
      </c>
      <c r="E3762" s="38" t="s">
        <v>2213</v>
      </c>
    </row>
    <row r="3763">
      <c r="A3763" s="33" t="s">
        <v>6245</v>
      </c>
      <c r="B3763" s="126" t="s">
        <v>2545</v>
      </c>
      <c r="C3763" s="126" t="s">
        <v>2705</v>
      </c>
      <c r="D3763" s="38" t="s">
        <v>96</v>
      </c>
      <c r="E3763" s="38" t="s">
        <v>2213</v>
      </c>
    </row>
    <row r="3764">
      <c r="A3764" s="33" t="s">
        <v>6244</v>
      </c>
      <c r="B3764" s="126" t="s">
        <v>2646</v>
      </c>
      <c r="C3764" s="126" t="s">
        <v>2666</v>
      </c>
      <c r="D3764" s="38" t="s">
        <v>44</v>
      </c>
      <c r="E3764" s="38" t="s">
        <v>2213</v>
      </c>
    </row>
    <row r="3765">
      <c r="A3765" s="33" t="s">
        <v>5908</v>
      </c>
      <c r="B3765" s="126" t="s">
        <v>2469</v>
      </c>
      <c r="C3765" s="126" t="s">
        <v>2520</v>
      </c>
      <c r="D3765" s="38" t="s">
        <v>44</v>
      </c>
      <c r="E3765" s="38" t="s">
        <v>2213</v>
      </c>
    </row>
    <row r="3766">
      <c r="A3766" s="33" t="s">
        <v>5910</v>
      </c>
      <c r="B3766" s="126" t="s">
        <v>2646</v>
      </c>
      <c r="C3766" s="126" t="s">
        <v>2545</v>
      </c>
      <c r="D3766" s="38" t="s">
        <v>44</v>
      </c>
      <c r="E3766" s="38" t="s">
        <v>2213</v>
      </c>
    </row>
    <row r="3767">
      <c r="A3767" s="33" t="s">
        <v>5910</v>
      </c>
      <c r="B3767" s="126" t="s">
        <v>2520</v>
      </c>
      <c r="C3767" s="126" t="s">
        <v>2666</v>
      </c>
      <c r="D3767" s="38" t="s">
        <v>44</v>
      </c>
      <c r="E3767" s="38" t="s">
        <v>2213</v>
      </c>
    </row>
    <row r="3768">
      <c r="A3768" s="33" t="s">
        <v>6245</v>
      </c>
      <c r="B3768" s="126" t="s">
        <v>2520</v>
      </c>
      <c r="C3768" s="126" t="s">
        <v>2666</v>
      </c>
      <c r="D3768" s="38" t="s">
        <v>44</v>
      </c>
      <c r="E3768" s="38" t="s">
        <v>2213</v>
      </c>
    </row>
    <row r="3769">
      <c r="A3769" s="33" t="s">
        <v>6244</v>
      </c>
      <c r="B3769" s="126" t="s">
        <v>2533</v>
      </c>
      <c r="C3769" s="126" t="s">
        <v>2466</v>
      </c>
      <c r="D3769" s="38" t="s">
        <v>5909</v>
      </c>
      <c r="E3769" s="38" t="s">
        <v>2213</v>
      </c>
    </row>
    <row r="3770">
      <c r="A3770" s="33" t="s">
        <v>5908</v>
      </c>
      <c r="B3770" s="126" t="s">
        <v>2533</v>
      </c>
      <c r="C3770" s="126" t="s">
        <v>2466</v>
      </c>
      <c r="D3770" s="38" t="s">
        <v>5909</v>
      </c>
      <c r="E3770" s="38" t="s">
        <v>2213</v>
      </c>
    </row>
    <row r="3771">
      <c r="A3771" s="33" t="s">
        <v>6244</v>
      </c>
      <c r="B3771" s="126" t="s">
        <v>2584</v>
      </c>
      <c r="C3771" s="126" t="s">
        <v>2577</v>
      </c>
      <c r="D3771" s="38" t="s">
        <v>5911</v>
      </c>
      <c r="E3771" s="38" t="s">
        <v>2213</v>
      </c>
    </row>
    <row r="3772">
      <c r="A3772" s="33" t="s">
        <v>5908</v>
      </c>
      <c r="B3772" s="126" t="s">
        <v>2466</v>
      </c>
      <c r="C3772" s="126" t="s">
        <v>2577</v>
      </c>
      <c r="D3772" s="38" t="s">
        <v>5911</v>
      </c>
      <c r="E3772" s="38" t="s">
        <v>2213</v>
      </c>
    </row>
    <row r="3773">
      <c r="A3773" s="33" t="s">
        <v>5910</v>
      </c>
      <c r="B3773" s="126" t="s">
        <v>2646</v>
      </c>
      <c r="C3773" s="126" t="s">
        <v>2520</v>
      </c>
      <c r="D3773" s="38" t="s">
        <v>5911</v>
      </c>
      <c r="E3773" s="38" t="s">
        <v>2213</v>
      </c>
    </row>
    <row r="3774">
      <c r="A3774" s="33" t="s">
        <v>6245</v>
      </c>
      <c r="B3774" s="126" t="s">
        <v>2646</v>
      </c>
      <c r="C3774" s="126" t="s">
        <v>2545</v>
      </c>
      <c r="D3774" s="38" t="s">
        <v>5923</v>
      </c>
      <c r="E3774" s="38" t="s">
        <v>2213</v>
      </c>
    </row>
    <row r="3775">
      <c r="A3775" s="33" t="s">
        <v>5910</v>
      </c>
      <c r="B3775" s="126" t="s">
        <v>2646</v>
      </c>
      <c r="C3775" s="126" t="s">
        <v>2545</v>
      </c>
      <c r="D3775" s="38" t="s">
        <v>5923</v>
      </c>
      <c r="E3775" s="38" t="s">
        <v>2213</v>
      </c>
    </row>
    <row r="3776">
      <c r="A3776" s="33" t="s">
        <v>5912</v>
      </c>
      <c r="B3776" s="126" t="s">
        <v>2646</v>
      </c>
      <c r="C3776" s="126" t="s">
        <v>2520</v>
      </c>
      <c r="D3776" s="38" t="s">
        <v>5923</v>
      </c>
      <c r="E3776" s="38" t="s">
        <v>2213</v>
      </c>
    </row>
    <row r="3777">
      <c r="A3777" s="33" t="s">
        <v>5910</v>
      </c>
      <c r="B3777" s="126" t="s">
        <v>2520</v>
      </c>
      <c r="C3777" s="126" t="s">
        <v>2666</v>
      </c>
      <c r="D3777" s="38" t="s">
        <v>5923</v>
      </c>
      <c r="E3777" s="38" t="s">
        <v>2213</v>
      </c>
    </row>
    <row r="3778">
      <c r="A3778" s="33" t="s">
        <v>6246</v>
      </c>
      <c r="B3778" s="126" t="s">
        <v>2463</v>
      </c>
      <c r="C3778" s="126" t="s">
        <v>2705</v>
      </c>
      <c r="D3778" s="38" t="s">
        <v>5923</v>
      </c>
      <c r="E3778" s="38" t="s">
        <v>2213</v>
      </c>
    </row>
    <row r="3779">
      <c r="A3779" s="33" t="s">
        <v>6244</v>
      </c>
      <c r="B3779" s="126" t="s">
        <v>2466</v>
      </c>
      <c r="C3779" s="126" t="s">
        <v>2459</v>
      </c>
      <c r="D3779" s="38" t="s">
        <v>96</v>
      </c>
      <c r="E3779" s="38" t="s">
        <v>2214</v>
      </c>
    </row>
    <row r="3780">
      <c r="A3780" s="33" t="s">
        <v>5908</v>
      </c>
      <c r="B3780" s="126" t="s">
        <v>2503</v>
      </c>
      <c r="C3780" s="126" t="s">
        <v>2683</v>
      </c>
      <c r="D3780" s="38" t="s">
        <v>96</v>
      </c>
      <c r="E3780" s="38" t="s">
        <v>2214</v>
      </c>
    </row>
    <row r="3781">
      <c r="A3781" s="33" t="s">
        <v>6244</v>
      </c>
      <c r="B3781" s="126" t="s">
        <v>2553</v>
      </c>
      <c r="C3781" s="126" t="s">
        <v>2683</v>
      </c>
      <c r="D3781" s="38" t="s">
        <v>96</v>
      </c>
      <c r="E3781" s="38" t="s">
        <v>2214</v>
      </c>
    </row>
    <row r="3782">
      <c r="A3782" s="33" t="s">
        <v>6244</v>
      </c>
      <c r="B3782" s="126" t="s">
        <v>2553</v>
      </c>
      <c r="C3782" s="126" t="s">
        <v>2683</v>
      </c>
      <c r="D3782" s="38" t="s">
        <v>96</v>
      </c>
      <c r="E3782" s="38" t="s">
        <v>2214</v>
      </c>
    </row>
    <row r="3783">
      <c r="A3783" s="33" t="s">
        <v>5908</v>
      </c>
      <c r="B3783" s="126" t="s">
        <v>2690</v>
      </c>
      <c r="C3783" s="126" t="s">
        <v>2459</v>
      </c>
      <c r="D3783" s="38" t="s">
        <v>96</v>
      </c>
      <c r="E3783" s="38" t="s">
        <v>2214</v>
      </c>
    </row>
    <row r="3784">
      <c r="A3784" s="33" t="s">
        <v>5908</v>
      </c>
      <c r="B3784" s="126" t="s">
        <v>2553</v>
      </c>
      <c r="C3784" s="126" t="s">
        <v>2683</v>
      </c>
      <c r="D3784" s="38" t="s">
        <v>96</v>
      </c>
      <c r="E3784" s="38" t="s">
        <v>2214</v>
      </c>
    </row>
    <row r="3785">
      <c r="A3785" s="33" t="s">
        <v>6244</v>
      </c>
      <c r="B3785" s="126" t="s">
        <v>2683</v>
      </c>
      <c r="C3785" s="126" t="s">
        <v>2520</v>
      </c>
      <c r="D3785" s="38" t="s">
        <v>96</v>
      </c>
      <c r="E3785" s="38" t="s">
        <v>2214</v>
      </c>
    </row>
    <row r="3786">
      <c r="A3786" s="33" t="s">
        <v>6245</v>
      </c>
      <c r="B3786" s="126" t="s">
        <v>2553</v>
      </c>
      <c r="C3786" s="126" t="s">
        <v>2520</v>
      </c>
      <c r="D3786" s="38" t="s">
        <v>96</v>
      </c>
      <c r="E3786" s="38" t="s">
        <v>2214</v>
      </c>
    </row>
    <row r="3787">
      <c r="A3787" s="33" t="s">
        <v>5910</v>
      </c>
      <c r="B3787" s="126" t="s">
        <v>2624</v>
      </c>
      <c r="C3787" s="126" t="s">
        <v>2666</v>
      </c>
      <c r="D3787" s="38" t="s">
        <v>96</v>
      </c>
      <c r="E3787" s="38" t="s">
        <v>2214</v>
      </c>
    </row>
    <row r="3788">
      <c r="A3788" s="33" t="s">
        <v>6245</v>
      </c>
      <c r="B3788" s="126" t="s">
        <v>2648</v>
      </c>
      <c r="C3788" s="126" t="s">
        <v>2666</v>
      </c>
      <c r="D3788" s="38" t="s">
        <v>96</v>
      </c>
      <c r="E3788" s="38" t="s">
        <v>2214</v>
      </c>
    </row>
    <row r="3789">
      <c r="A3789" s="33" t="s">
        <v>5910</v>
      </c>
      <c r="B3789" s="126" t="s">
        <v>2664</v>
      </c>
      <c r="C3789" s="126" t="s">
        <v>2705</v>
      </c>
      <c r="D3789" s="38" t="s">
        <v>96</v>
      </c>
      <c r="E3789" s="38" t="s">
        <v>2214</v>
      </c>
    </row>
    <row r="3790">
      <c r="A3790" s="33" t="s">
        <v>6245</v>
      </c>
      <c r="B3790" s="126" t="s">
        <v>2545</v>
      </c>
      <c r="C3790" s="126" t="s">
        <v>2705</v>
      </c>
      <c r="D3790" s="38" t="s">
        <v>96</v>
      </c>
      <c r="E3790" s="38" t="s">
        <v>2214</v>
      </c>
    </row>
    <row r="3791">
      <c r="A3791" s="33" t="s">
        <v>6244</v>
      </c>
      <c r="B3791" s="126" t="s">
        <v>2646</v>
      </c>
      <c r="C3791" s="126" t="s">
        <v>2666</v>
      </c>
      <c r="D3791" s="38" t="s">
        <v>44</v>
      </c>
      <c r="E3791" s="38" t="s">
        <v>2214</v>
      </c>
    </row>
    <row r="3792">
      <c r="A3792" s="33" t="s">
        <v>5908</v>
      </c>
      <c r="B3792" s="126" t="s">
        <v>2469</v>
      </c>
      <c r="C3792" s="126" t="s">
        <v>2520</v>
      </c>
      <c r="D3792" s="38" t="s">
        <v>44</v>
      </c>
      <c r="E3792" s="38" t="s">
        <v>2214</v>
      </c>
    </row>
    <row r="3793">
      <c r="A3793" s="33" t="s">
        <v>5910</v>
      </c>
      <c r="B3793" s="126" t="s">
        <v>2646</v>
      </c>
      <c r="C3793" s="126" t="s">
        <v>2545</v>
      </c>
      <c r="D3793" s="38" t="s">
        <v>44</v>
      </c>
      <c r="E3793" s="38" t="s">
        <v>2214</v>
      </c>
    </row>
    <row r="3794">
      <c r="A3794" s="33" t="s">
        <v>5910</v>
      </c>
      <c r="B3794" s="126" t="s">
        <v>2520</v>
      </c>
      <c r="C3794" s="126" t="s">
        <v>2666</v>
      </c>
      <c r="D3794" s="38" t="s">
        <v>44</v>
      </c>
      <c r="E3794" s="38" t="s">
        <v>2214</v>
      </c>
    </row>
    <row r="3795">
      <c r="A3795" s="33" t="s">
        <v>6245</v>
      </c>
      <c r="B3795" s="126" t="s">
        <v>2520</v>
      </c>
      <c r="C3795" s="126" t="s">
        <v>2666</v>
      </c>
      <c r="D3795" s="38" t="s">
        <v>44</v>
      </c>
      <c r="E3795" s="38" t="s">
        <v>2214</v>
      </c>
    </row>
    <row r="3796">
      <c r="A3796" s="33" t="s">
        <v>6244</v>
      </c>
      <c r="B3796" s="126" t="s">
        <v>2533</v>
      </c>
      <c r="C3796" s="126" t="s">
        <v>2466</v>
      </c>
      <c r="D3796" s="38" t="s">
        <v>5909</v>
      </c>
      <c r="E3796" s="38" t="s">
        <v>2214</v>
      </c>
    </row>
    <row r="3797">
      <c r="A3797" s="33" t="s">
        <v>5908</v>
      </c>
      <c r="B3797" s="126" t="s">
        <v>2533</v>
      </c>
      <c r="C3797" s="126" t="s">
        <v>2466</v>
      </c>
      <c r="D3797" s="38" t="s">
        <v>5909</v>
      </c>
      <c r="E3797" s="38" t="s">
        <v>2214</v>
      </c>
    </row>
    <row r="3798">
      <c r="A3798" s="33" t="s">
        <v>6244</v>
      </c>
      <c r="B3798" s="126" t="s">
        <v>2584</v>
      </c>
      <c r="C3798" s="126" t="s">
        <v>2577</v>
      </c>
      <c r="D3798" s="38" t="s">
        <v>5911</v>
      </c>
      <c r="E3798" s="38" t="s">
        <v>2214</v>
      </c>
    </row>
    <row r="3799">
      <c r="A3799" s="33" t="s">
        <v>5908</v>
      </c>
      <c r="B3799" s="126" t="s">
        <v>2466</v>
      </c>
      <c r="C3799" s="126" t="s">
        <v>2577</v>
      </c>
      <c r="D3799" s="38" t="s">
        <v>5911</v>
      </c>
      <c r="E3799" s="38" t="s">
        <v>2214</v>
      </c>
    </row>
    <row r="3800">
      <c r="A3800" s="33" t="s">
        <v>5910</v>
      </c>
      <c r="B3800" s="126" t="s">
        <v>2646</v>
      </c>
      <c r="C3800" s="126" t="s">
        <v>2520</v>
      </c>
      <c r="D3800" s="38" t="s">
        <v>5911</v>
      </c>
      <c r="E3800" s="38" t="s">
        <v>2214</v>
      </c>
    </row>
    <row r="3801">
      <c r="A3801" s="33" t="s">
        <v>6245</v>
      </c>
      <c r="B3801" s="126" t="s">
        <v>2646</v>
      </c>
      <c r="C3801" s="126" t="s">
        <v>2545</v>
      </c>
      <c r="D3801" s="38" t="s">
        <v>5923</v>
      </c>
      <c r="E3801" s="38" t="s">
        <v>2214</v>
      </c>
    </row>
    <row r="3802">
      <c r="A3802" s="33" t="s">
        <v>5910</v>
      </c>
      <c r="B3802" s="126" t="s">
        <v>2646</v>
      </c>
      <c r="C3802" s="126" t="s">
        <v>2545</v>
      </c>
      <c r="D3802" s="38" t="s">
        <v>5923</v>
      </c>
      <c r="E3802" s="38" t="s">
        <v>2214</v>
      </c>
    </row>
    <row r="3803">
      <c r="A3803" s="33" t="s">
        <v>5912</v>
      </c>
      <c r="B3803" s="126" t="s">
        <v>2646</v>
      </c>
      <c r="C3803" s="126" t="s">
        <v>2520</v>
      </c>
      <c r="D3803" s="38" t="s">
        <v>5923</v>
      </c>
      <c r="E3803" s="38" t="s">
        <v>2214</v>
      </c>
    </row>
    <row r="3804">
      <c r="A3804" s="33" t="s">
        <v>5910</v>
      </c>
      <c r="B3804" s="126" t="s">
        <v>2520</v>
      </c>
      <c r="C3804" s="126" t="s">
        <v>2666</v>
      </c>
      <c r="D3804" s="38" t="s">
        <v>5923</v>
      </c>
      <c r="E3804" s="38" t="s">
        <v>2214</v>
      </c>
    </row>
    <row r="3805">
      <c r="A3805" s="33" t="s">
        <v>6246</v>
      </c>
      <c r="B3805" s="126" t="s">
        <v>2463</v>
      </c>
      <c r="C3805" s="126" t="s">
        <v>2705</v>
      </c>
      <c r="D3805" s="38" t="s">
        <v>5923</v>
      </c>
      <c r="E3805" s="38" t="s">
        <v>2214</v>
      </c>
    </row>
    <row r="3806">
      <c r="A3806" s="33" t="s">
        <v>6244</v>
      </c>
      <c r="B3806" s="126" t="s">
        <v>2466</v>
      </c>
      <c r="C3806" s="126" t="s">
        <v>2459</v>
      </c>
      <c r="D3806" s="38" t="s">
        <v>96</v>
      </c>
      <c r="E3806" s="38" t="s">
        <v>2215</v>
      </c>
    </row>
    <row r="3807">
      <c r="A3807" s="33" t="s">
        <v>5908</v>
      </c>
      <c r="B3807" s="126" t="s">
        <v>2503</v>
      </c>
      <c r="C3807" s="126" t="s">
        <v>2683</v>
      </c>
      <c r="D3807" s="38" t="s">
        <v>96</v>
      </c>
      <c r="E3807" s="38" t="s">
        <v>2215</v>
      </c>
    </row>
    <row r="3808">
      <c r="A3808" s="33" t="s">
        <v>6244</v>
      </c>
      <c r="B3808" s="126" t="s">
        <v>2553</v>
      </c>
      <c r="C3808" s="126" t="s">
        <v>2683</v>
      </c>
      <c r="D3808" s="38" t="s">
        <v>96</v>
      </c>
      <c r="E3808" s="38" t="s">
        <v>2215</v>
      </c>
    </row>
    <row r="3809">
      <c r="A3809" s="33" t="s">
        <v>6244</v>
      </c>
      <c r="B3809" s="126" t="s">
        <v>2553</v>
      </c>
      <c r="C3809" s="126" t="s">
        <v>2683</v>
      </c>
      <c r="D3809" s="38" t="s">
        <v>96</v>
      </c>
      <c r="E3809" s="38" t="s">
        <v>2215</v>
      </c>
    </row>
    <row r="3810">
      <c r="A3810" s="33" t="s">
        <v>5908</v>
      </c>
      <c r="B3810" s="126" t="s">
        <v>2690</v>
      </c>
      <c r="C3810" s="126" t="s">
        <v>2459</v>
      </c>
      <c r="D3810" s="38" t="s">
        <v>96</v>
      </c>
      <c r="E3810" s="38" t="s">
        <v>2215</v>
      </c>
    </row>
    <row r="3811">
      <c r="A3811" s="33" t="s">
        <v>5908</v>
      </c>
      <c r="B3811" s="126" t="s">
        <v>2553</v>
      </c>
      <c r="C3811" s="126" t="s">
        <v>2683</v>
      </c>
      <c r="D3811" s="38" t="s">
        <v>96</v>
      </c>
      <c r="E3811" s="38" t="s">
        <v>2215</v>
      </c>
    </row>
    <row r="3812">
      <c r="A3812" s="33" t="s">
        <v>6244</v>
      </c>
      <c r="B3812" s="126" t="s">
        <v>2683</v>
      </c>
      <c r="C3812" s="126" t="s">
        <v>2520</v>
      </c>
      <c r="D3812" s="38" t="s">
        <v>96</v>
      </c>
      <c r="E3812" s="38" t="s">
        <v>2215</v>
      </c>
    </row>
    <row r="3813">
      <c r="A3813" s="33" t="s">
        <v>6245</v>
      </c>
      <c r="B3813" s="126" t="s">
        <v>2553</v>
      </c>
      <c r="C3813" s="126" t="s">
        <v>2520</v>
      </c>
      <c r="D3813" s="38" t="s">
        <v>96</v>
      </c>
      <c r="E3813" s="38" t="s">
        <v>2215</v>
      </c>
    </row>
    <row r="3814">
      <c r="A3814" s="33" t="s">
        <v>5910</v>
      </c>
      <c r="B3814" s="126" t="s">
        <v>2624</v>
      </c>
      <c r="C3814" s="126" t="s">
        <v>2666</v>
      </c>
      <c r="D3814" s="38" t="s">
        <v>96</v>
      </c>
      <c r="E3814" s="38" t="s">
        <v>2215</v>
      </c>
    </row>
    <row r="3815">
      <c r="A3815" s="33" t="s">
        <v>6245</v>
      </c>
      <c r="B3815" s="126" t="s">
        <v>2648</v>
      </c>
      <c r="C3815" s="126" t="s">
        <v>2666</v>
      </c>
      <c r="D3815" s="38" t="s">
        <v>96</v>
      </c>
      <c r="E3815" s="38" t="s">
        <v>2215</v>
      </c>
    </row>
    <row r="3816">
      <c r="A3816" s="33" t="s">
        <v>5910</v>
      </c>
      <c r="B3816" s="126" t="s">
        <v>2664</v>
      </c>
      <c r="C3816" s="126" t="s">
        <v>2705</v>
      </c>
      <c r="D3816" s="38" t="s">
        <v>96</v>
      </c>
      <c r="E3816" s="38" t="s">
        <v>2215</v>
      </c>
    </row>
    <row r="3817">
      <c r="A3817" s="33" t="s">
        <v>6245</v>
      </c>
      <c r="B3817" s="126" t="s">
        <v>2545</v>
      </c>
      <c r="C3817" s="126" t="s">
        <v>2705</v>
      </c>
      <c r="D3817" s="38" t="s">
        <v>96</v>
      </c>
      <c r="E3817" s="38" t="s">
        <v>2215</v>
      </c>
    </row>
    <row r="3818">
      <c r="A3818" s="33" t="s">
        <v>6244</v>
      </c>
      <c r="B3818" s="126" t="s">
        <v>2646</v>
      </c>
      <c r="C3818" s="126" t="s">
        <v>2666</v>
      </c>
      <c r="D3818" s="38" t="s">
        <v>44</v>
      </c>
      <c r="E3818" s="38" t="s">
        <v>2215</v>
      </c>
    </row>
    <row r="3819">
      <c r="A3819" s="33" t="s">
        <v>5908</v>
      </c>
      <c r="B3819" s="126" t="s">
        <v>2469</v>
      </c>
      <c r="C3819" s="126" t="s">
        <v>2520</v>
      </c>
      <c r="D3819" s="38" t="s">
        <v>44</v>
      </c>
      <c r="E3819" s="38" t="s">
        <v>2215</v>
      </c>
    </row>
    <row r="3820">
      <c r="A3820" s="33" t="s">
        <v>5910</v>
      </c>
      <c r="B3820" s="126" t="s">
        <v>2646</v>
      </c>
      <c r="C3820" s="126" t="s">
        <v>2545</v>
      </c>
      <c r="D3820" s="38" t="s">
        <v>44</v>
      </c>
      <c r="E3820" s="38" t="s">
        <v>2215</v>
      </c>
    </row>
    <row r="3821">
      <c r="A3821" s="33" t="s">
        <v>5910</v>
      </c>
      <c r="B3821" s="126" t="s">
        <v>2520</v>
      </c>
      <c r="C3821" s="126" t="s">
        <v>2666</v>
      </c>
      <c r="D3821" s="38" t="s">
        <v>44</v>
      </c>
      <c r="E3821" s="38" t="s">
        <v>2215</v>
      </c>
    </row>
    <row r="3822">
      <c r="A3822" s="33" t="s">
        <v>6245</v>
      </c>
      <c r="B3822" s="126" t="s">
        <v>2520</v>
      </c>
      <c r="C3822" s="126" t="s">
        <v>2666</v>
      </c>
      <c r="D3822" s="38" t="s">
        <v>44</v>
      </c>
      <c r="E3822" s="38" t="s">
        <v>2215</v>
      </c>
    </row>
    <row r="3823">
      <c r="A3823" s="33" t="s">
        <v>6244</v>
      </c>
      <c r="B3823" s="126" t="s">
        <v>2533</v>
      </c>
      <c r="C3823" s="126" t="s">
        <v>2466</v>
      </c>
      <c r="D3823" s="38" t="s">
        <v>5909</v>
      </c>
      <c r="E3823" s="38" t="s">
        <v>2215</v>
      </c>
    </row>
    <row r="3824">
      <c r="A3824" s="33" t="s">
        <v>5908</v>
      </c>
      <c r="B3824" s="126" t="s">
        <v>2533</v>
      </c>
      <c r="C3824" s="126" t="s">
        <v>2466</v>
      </c>
      <c r="D3824" s="38" t="s">
        <v>5909</v>
      </c>
      <c r="E3824" s="38" t="s">
        <v>2215</v>
      </c>
    </row>
    <row r="3825">
      <c r="A3825" s="33" t="s">
        <v>6244</v>
      </c>
      <c r="B3825" s="126" t="s">
        <v>2584</v>
      </c>
      <c r="C3825" s="126" t="s">
        <v>2577</v>
      </c>
      <c r="D3825" s="38" t="s">
        <v>5911</v>
      </c>
      <c r="E3825" s="38" t="s">
        <v>2215</v>
      </c>
    </row>
    <row r="3826">
      <c r="A3826" s="33" t="s">
        <v>5908</v>
      </c>
      <c r="B3826" s="126" t="s">
        <v>2466</v>
      </c>
      <c r="C3826" s="126" t="s">
        <v>2577</v>
      </c>
      <c r="D3826" s="38" t="s">
        <v>5911</v>
      </c>
      <c r="E3826" s="38" t="s">
        <v>2215</v>
      </c>
    </row>
    <row r="3827">
      <c r="A3827" s="33" t="s">
        <v>5910</v>
      </c>
      <c r="B3827" s="126" t="s">
        <v>2646</v>
      </c>
      <c r="C3827" s="126" t="s">
        <v>2520</v>
      </c>
      <c r="D3827" s="38" t="s">
        <v>5911</v>
      </c>
      <c r="E3827" s="38" t="s">
        <v>2215</v>
      </c>
    </row>
    <row r="3828">
      <c r="A3828" s="33" t="s">
        <v>6245</v>
      </c>
      <c r="B3828" s="126" t="s">
        <v>2646</v>
      </c>
      <c r="C3828" s="126" t="s">
        <v>2545</v>
      </c>
      <c r="D3828" s="38" t="s">
        <v>5923</v>
      </c>
      <c r="E3828" s="38" t="s">
        <v>2215</v>
      </c>
    </row>
    <row r="3829">
      <c r="A3829" s="33" t="s">
        <v>5910</v>
      </c>
      <c r="B3829" s="126" t="s">
        <v>2646</v>
      </c>
      <c r="C3829" s="126" t="s">
        <v>2545</v>
      </c>
      <c r="D3829" s="38" t="s">
        <v>5923</v>
      </c>
      <c r="E3829" s="38" t="s">
        <v>2215</v>
      </c>
    </row>
    <row r="3830">
      <c r="A3830" s="33" t="s">
        <v>5912</v>
      </c>
      <c r="B3830" s="126" t="s">
        <v>2646</v>
      </c>
      <c r="C3830" s="126" t="s">
        <v>2520</v>
      </c>
      <c r="D3830" s="38" t="s">
        <v>5923</v>
      </c>
      <c r="E3830" s="38" t="s">
        <v>2215</v>
      </c>
    </row>
    <row r="3831">
      <c r="A3831" s="33" t="s">
        <v>5910</v>
      </c>
      <c r="B3831" s="126" t="s">
        <v>2520</v>
      </c>
      <c r="C3831" s="126" t="s">
        <v>2666</v>
      </c>
      <c r="D3831" s="38" t="s">
        <v>5923</v>
      </c>
      <c r="E3831" s="38" t="s">
        <v>2215</v>
      </c>
    </row>
    <row r="3832">
      <c r="A3832" s="33" t="s">
        <v>6246</v>
      </c>
      <c r="B3832" s="126" t="s">
        <v>2463</v>
      </c>
      <c r="C3832" s="126" t="s">
        <v>2705</v>
      </c>
      <c r="D3832" s="38" t="s">
        <v>5923</v>
      </c>
      <c r="E3832" s="38" t="s">
        <v>2215</v>
      </c>
    </row>
    <row r="3833">
      <c r="A3833" s="33" t="s">
        <v>6244</v>
      </c>
      <c r="B3833" s="126" t="s">
        <v>2466</v>
      </c>
      <c r="C3833" s="126" t="s">
        <v>2459</v>
      </c>
      <c r="D3833" s="38" t="s">
        <v>96</v>
      </c>
      <c r="E3833" s="38" t="s">
        <v>2216</v>
      </c>
    </row>
    <row r="3834">
      <c r="A3834" s="33" t="s">
        <v>5908</v>
      </c>
      <c r="B3834" s="126" t="s">
        <v>2503</v>
      </c>
      <c r="C3834" s="126" t="s">
        <v>2683</v>
      </c>
      <c r="D3834" s="38" t="s">
        <v>96</v>
      </c>
      <c r="E3834" s="38" t="s">
        <v>2216</v>
      </c>
    </row>
    <row r="3835">
      <c r="A3835" s="33" t="s">
        <v>6244</v>
      </c>
      <c r="B3835" s="126" t="s">
        <v>2553</v>
      </c>
      <c r="C3835" s="126" t="s">
        <v>2683</v>
      </c>
      <c r="D3835" s="38" t="s">
        <v>96</v>
      </c>
      <c r="E3835" s="38" t="s">
        <v>2216</v>
      </c>
    </row>
    <row r="3836">
      <c r="A3836" s="33" t="s">
        <v>6244</v>
      </c>
      <c r="B3836" s="126" t="s">
        <v>2553</v>
      </c>
      <c r="C3836" s="126" t="s">
        <v>2683</v>
      </c>
      <c r="D3836" s="38" t="s">
        <v>96</v>
      </c>
      <c r="E3836" s="38" t="s">
        <v>2216</v>
      </c>
    </row>
    <row r="3837">
      <c r="A3837" s="33" t="s">
        <v>5908</v>
      </c>
      <c r="B3837" s="126" t="s">
        <v>2690</v>
      </c>
      <c r="C3837" s="126" t="s">
        <v>2459</v>
      </c>
      <c r="D3837" s="38" t="s">
        <v>96</v>
      </c>
      <c r="E3837" s="38" t="s">
        <v>2216</v>
      </c>
    </row>
    <row r="3838">
      <c r="A3838" s="33" t="s">
        <v>5908</v>
      </c>
      <c r="B3838" s="126" t="s">
        <v>2553</v>
      </c>
      <c r="C3838" s="126" t="s">
        <v>2683</v>
      </c>
      <c r="D3838" s="38" t="s">
        <v>96</v>
      </c>
      <c r="E3838" s="38" t="s">
        <v>2216</v>
      </c>
    </row>
    <row r="3839">
      <c r="A3839" s="33" t="s">
        <v>6244</v>
      </c>
      <c r="B3839" s="126" t="s">
        <v>2683</v>
      </c>
      <c r="C3839" s="126" t="s">
        <v>2520</v>
      </c>
      <c r="D3839" s="38" t="s">
        <v>96</v>
      </c>
      <c r="E3839" s="38" t="s">
        <v>2216</v>
      </c>
    </row>
    <row r="3840">
      <c r="A3840" s="33" t="s">
        <v>6245</v>
      </c>
      <c r="B3840" s="126" t="s">
        <v>2553</v>
      </c>
      <c r="C3840" s="126" t="s">
        <v>2520</v>
      </c>
      <c r="D3840" s="38" t="s">
        <v>96</v>
      </c>
      <c r="E3840" s="38" t="s">
        <v>2216</v>
      </c>
    </row>
    <row r="3841">
      <c r="A3841" s="33" t="s">
        <v>5910</v>
      </c>
      <c r="B3841" s="126" t="s">
        <v>2624</v>
      </c>
      <c r="C3841" s="126" t="s">
        <v>2666</v>
      </c>
      <c r="D3841" s="38" t="s">
        <v>96</v>
      </c>
      <c r="E3841" s="38" t="s">
        <v>2216</v>
      </c>
    </row>
    <row r="3842">
      <c r="A3842" s="33" t="s">
        <v>6245</v>
      </c>
      <c r="B3842" s="126" t="s">
        <v>2648</v>
      </c>
      <c r="C3842" s="126" t="s">
        <v>2666</v>
      </c>
      <c r="D3842" s="38" t="s">
        <v>96</v>
      </c>
      <c r="E3842" s="38" t="s">
        <v>2216</v>
      </c>
    </row>
    <row r="3843">
      <c r="A3843" s="33" t="s">
        <v>5910</v>
      </c>
      <c r="B3843" s="126" t="s">
        <v>2664</v>
      </c>
      <c r="C3843" s="126" t="s">
        <v>2705</v>
      </c>
      <c r="D3843" s="38" t="s">
        <v>96</v>
      </c>
      <c r="E3843" s="38" t="s">
        <v>2216</v>
      </c>
    </row>
    <row r="3844">
      <c r="A3844" s="33" t="s">
        <v>6245</v>
      </c>
      <c r="B3844" s="126" t="s">
        <v>2545</v>
      </c>
      <c r="C3844" s="126" t="s">
        <v>2705</v>
      </c>
      <c r="D3844" s="38" t="s">
        <v>96</v>
      </c>
      <c r="E3844" s="38" t="s">
        <v>2216</v>
      </c>
    </row>
    <row r="3845">
      <c r="A3845" s="33" t="s">
        <v>6244</v>
      </c>
      <c r="B3845" s="126" t="s">
        <v>2646</v>
      </c>
      <c r="C3845" s="126" t="s">
        <v>2666</v>
      </c>
      <c r="D3845" s="38" t="s">
        <v>44</v>
      </c>
      <c r="E3845" s="38" t="s">
        <v>2216</v>
      </c>
    </row>
    <row r="3846">
      <c r="A3846" s="33" t="s">
        <v>5908</v>
      </c>
      <c r="B3846" s="126" t="s">
        <v>2469</v>
      </c>
      <c r="C3846" s="126" t="s">
        <v>2520</v>
      </c>
      <c r="D3846" s="38" t="s">
        <v>44</v>
      </c>
      <c r="E3846" s="38" t="s">
        <v>2216</v>
      </c>
    </row>
    <row r="3847">
      <c r="A3847" s="33" t="s">
        <v>5910</v>
      </c>
      <c r="B3847" s="126" t="s">
        <v>2646</v>
      </c>
      <c r="C3847" s="126" t="s">
        <v>2545</v>
      </c>
      <c r="D3847" s="38" t="s">
        <v>44</v>
      </c>
      <c r="E3847" s="38" t="s">
        <v>2216</v>
      </c>
    </row>
    <row r="3848">
      <c r="A3848" s="33" t="s">
        <v>5910</v>
      </c>
      <c r="B3848" s="126" t="s">
        <v>2520</v>
      </c>
      <c r="C3848" s="126" t="s">
        <v>2666</v>
      </c>
      <c r="D3848" s="38" t="s">
        <v>44</v>
      </c>
      <c r="E3848" s="38" t="s">
        <v>2216</v>
      </c>
    </row>
    <row r="3849">
      <c r="A3849" s="33" t="s">
        <v>6245</v>
      </c>
      <c r="B3849" s="126" t="s">
        <v>2520</v>
      </c>
      <c r="C3849" s="126" t="s">
        <v>2666</v>
      </c>
      <c r="D3849" s="38" t="s">
        <v>44</v>
      </c>
      <c r="E3849" s="38" t="s">
        <v>2216</v>
      </c>
    </row>
    <row r="3850">
      <c r="A3850" s="33" t="s">
        <v>6244</v>
      </c>
      <c r="B3850" s="126" t="s">
        <v>2533</v>
      </c>
      <c r="C3850" s="126" t="s">
        <v>2466</v>
      </c>
      <c r="D3850" s="38" t="s">
        <v>5909</v>
      </c>
      <c r="E3850" s="38" t="s">
        <v>2216</v>
      </c>
    </row>
    <row r="3851">
      <c r="A3851" s="33" t="s">
        <v>5908</v>
      </c>
      <c r="B3851" s="126" t="s">
        <v>2533</v>
      </c>
      <c r="C3851" s="126" t="s">
        <v>2466</v>
      </c>
      <c r="D3851" s="38" t="s">
        <v>5909</v>
      </c>
      <c r="E3851" s="38" t="s">
        <v>2216</v>
      </c>
    </row>
    <row r="3852">
      <c r="A3852" s="33" t="s">
        <v>6244</v>
      </c>
      <c r="B3852" s="126" t="s">
        <v>2584</v>
      </c>
      <c r="C3852" s="126" t="s">
        <v>2577</v>
      </c>
      <c r="D3852" s="38" t="s">
        <v>5911</v>
      </c>
      <c r="E3852" s="38" t="s">
        <v>2216</v>
      </c>
    </row>
    <row r="3853">
      <c r="A3853" s="33" t="s">
        <v>5908</v>
      </c>
      <c r="B3853" s="126" t="s">
        <v>2466</v>
      </c>
      <c r="C3853" s="126" t="s">
        <v>2577</v>
      </c>
      <c r="D3853" s="38" t="s">
        <v>5911</v>
      </c>
      <c r="E3853" s="38" t="s">
        <v>2216</v>
      </c>
    </row>
    <row r="3854">
      <c r="A3854" s="33" t="s">
        <v>5910</v>
      </c>
      <c r="B3854" s="126" t="s">
        <v>2646</v>
      </c>
      <c r="C3854" s="126" t="s">
        <v>2520</v>
      </c>
      <c r="D3854" s="38" t="s">
        <v>5911</v>
      </c>
      <c r="E3854" s="38" t="s">
        <v>2216</v>
      </c>
    </row>
    <row r="3855">
      <c r="A3855" s="33" t="s">
        <v>6245</v>
      </c>
      <c r="B3855" s="126" t="s">
        <v>2646</v>
      </c>
      <c r="C3855" s="126" t="s">
        <v>2545</v>
      </c>
      <c r="D3855" s="38" t="s">
        <v>5923</v>
      </c>
      <c r="E3855" s="38" t="s">
        <v>2216</v>
      </c>
    </row>
    <row r="3856">
      <c r="A3856" s="33" t="s">
        <v>5910</v>
      </c>
      <c r="B3856" s="126" t="s">
        <v>2646</v>
      </c>
      <c r="C3856" s="126" t="s">
        <v>2545</v>
      </c>
      <c r="D3856" s="38" t="s">
        <v>5923</v>
      </c>
      <c r="E3856" s="38" t="s">
        <v>2216</v>
      </c>
    </row>
    <row r="3857">
      <c r="A3857" s="33" t="s">
        <v>5912</v>
      </c>
      <c r="B3857" s="126" t="s">
        <v>2646</v>
      </c>
      <c r="C3857" s="126" t="s">
        <v>2520</v>
      </c>
      <c r="D3857" s="38" t="s">
        <v>5923</v>
      </c>
      <c r="E3857" s="38" t="s">
        <v>2216</v>
      </c>
    </row>
    <row r="3858">
      <c r="A3858" s="33" t="s">
        <v>5910</v>
      </c>
      <c r="B3858" s="126" t="s">
        <v>2520</v>
      </c>
      <c r="C3858" s="126" t="s">
        <v>2666</v>
      </c>
      <c r="D3858" s="38" t="s">
        <v>5923</v>
      </c>
      <c r="E3858" s="38" t="s">
        <v>2216</v>
      </c>
    </row>
    <row r="3859">
      <c r="A3859" s="33" t="s">
        <v>6246</v>
      </c>
      <c r="B3859" s="126" t="s">
        <v>2463</v>
      </c>
      <c r="C3859" s="126" t="s">
        <v>2705</v>
      </c>
      <c r="D3859" s="38" t="s">
        <v>5923</v>
      </c>
      <c r="E3859" s="38" t="s">
        <v>2216</v>
      </c>
    </row>
    <row r="3860">
      <c r="A3860" s="33" t="s">
        <v>6244</v>
      </c>
      <c r="B3860" s="126" t="s">
        <v>2466</v>
      </c>
      <c r="C3860" s="126" t="s">
        <v>2459</v>
      </c>
      <c r="D3860" s="38" t="s">
        <v>96</v>
      </c>
      <c r="E3860" s="38" t="s">
        <v>2217</v>
      </c>
    </row>
    <row r="3861">
      <c r="A3861" s="33" t="s">
        <v>5908</v>
      </c>
      <c r="B3861" s="126" t="s">
        <v>2503</v>
      </c>
      <c r="C3861" s="126" t="s">
        <v>2683</v>
      </c>
      <c r="D3861" s="38" t="s">
        <v>96</v>
      </c>
      <c r="E3861" s="38" t="s">
        <v>2217</v>
      </c>
    </row>
    <row r="3862">
      <c r="A3862" s="33" t="s">
        <v>6244</v>
      </c>
      <c r="B3862" s="126" t="s">
        <v>2553</v>
      </c>
      <c r="C3862" s="126" t="s">
        <v>2683</v>
      </c>
      <c r="D3862" s="38" t="s">
        <v>96</v>
      </c>
      <c r="E3862" s="38" t="s">
        <v>2217</v>
      </c>
    </row>
    <row r="3863">
      <c r="A3863" s="33" t="s">
        <v>6244</v>
      </c>
      <c r="B3863" s="126" t="s">
        <v>2553</v>
      </c>
      <c r="C3863" s="126" t="s">
        <v>2683</v>
      </c>
      <c r="D3863" s="38" t="s">
        <v>96</v>
      </c>
      <c r="E3863" s="38" t="s">
        <v>2217</v>
      </c>
    </row>
    <row r="3864">
      <c r="A3864" s="33" t="s">
        <v>5908</v>
      </c>
      <c r="B3864" s="126" t="s">
        <v>2690</v>
      </c>
      <c r="C3864" s="126" t="s">
        <v>2459</v>
      </c>
      <c r="D3864" s="38" t="s">
        <v>96</v>
      </c>
      <c r="E3864" s="38" t="s">
        <v>2217</v>
      </c>
    </row>
    <row r="3865">
      <c r="A3865" s="33" t="s">
        <v>5908</v>
      </c>
      <c r="B3865" s="126" t="s">
        <v>2553</v>
      </c>
      <c r="C3865" s="126" t="s">
        <v>2683</v>
      </c>
      <c r="D3865" s="38" t="s">
        <v>96</v>
      </c>
      <c r="E3865" s="38" t="s">
        <v>2217</v>
      </c>
    </row>
    <row r="3866">
      <c r="A3866" s="33" t="s">
        <v>6244</v>
      </c>
      <c r="B3866" s="126" t="s">
        <v>2683</v>
      </c>
      <c r="C3866" s="126" t="s">
        <v>2520</v>
      </c>
      <c r="D3866" s="38" t="s">
        <v>96</v>
      </c>
      <c r="E3866" s="38" t="s">
        <v>2217</v>
      </c>
    </row>
    <row r="3867">
      <c r="A3867" s="33" t="s">
        <v>6245</v>
      </c>
      <c r="B3867" s="126" t="s">
        <v>2553</v>
      </c>
      <c r="C3867" s="126" t="s">
        <v>2520</v>
      </c>
      <c r="D3867" s="38" t="s">
        <v>96</v>
      </c>
      <c r="E3867" s="38" t="s">
        <v>2217</v>
      </c>
    </row>
    <row r="3868">
      <c r="A3868" s="33" t="s">
        <v>5910</v>
      </c>
      <c r="B3868" s="126" t="s">
        <v>2624</v>
      </c>
      <c r="C3868" s="126" t="s">
        <v>2666</v>
      </c>
      <c r="D3868" s="38" t="s">
        <v>96</v>
      </c>
      <c r="E3868" s="38" t="s">
        <v>2217</v>
      </c>
    </row>
    <row r="3869">
      <c r="A3869" s="33" t="s">
        <v>6245</v>
      </c>
      <c r="B3869" s="126" t="s">
        <v>2648</v>
      </c>
      <c r="C3869" s="126" t="s">
        <v>2666</v>
      </c>
      <c r="D3869" s="38" t="s">
        <v>96</v>
      </c>
      <c r="E3869" s="38" t="s">
        <v>2217</v>
      </c>
    </row>
    <row r="3870">
      <c r="A3870" s="33" t="s">
        <v>5910</v>
      </c>
      <c r="B3870" s="126" t="s">
        <v>2664</v>
      </c>
      <c r="C3870" s="126" t="s">
        <v>2705</v>
      </c>
      <c r="D3870" s="38" t="s">
        <v>96</v>
      </c>
      <c r="E3870" s="38" t="s">
        <v>2217</v>
      </c>
    </row>
    <row r="3871">
      <c r="A3871" s="33" t="s">
        <v>6245</v>
      </c>
      <c r="B3871" s="126" t="s">
        <v>2545</v>
      </c>
      <c r="C3871" s="126" t="s">
        <v>2705</v>
      </c>
      <c r="D3871" s="38" t="s">
        <v>96</v>
      </c>
      <c r="E3871" s="38" t="s">
        <v>2217</v>
      </c>
    </row>
    <row r="3872">
      <c r="A3872" s="33" t="s">
        <v>6244</v>
      </c>
      <c r="B3872" s="126" t="s">
        <v>2646</v>
      </c>
      <c r="C3872" s="126" t="s">
        <v>2666</v>
      </c>
      <c r="D3872" s="38" t="s">
        <v>44</v>
      </c>
      <c r="E3872" s="38" t="s">
        <v>2217</v>
      </c>
    </row>
    <row r="3873">
      <c r="A3873" s="33" t="s">
        <v>5908</v>
      </c>
      <c r="B3873" s="126" t="s">
        <v>2469</v>
      </c>
      <c r="C3873" s="126" t="s">
        <v>2520</v>
      </c>
      <c r="D3873" s="38" t="s">
        <v>44</v>
      </c>
      <c r="E3873" s="38" t="s">
        <v>2217</v>
      </c>
    </row>
    <row r="3874">
      <c r="A3874" s="33" t="s">
        <v>5910</v>
      </c>
      <c r="B3874" s="126" t="s">
        <v>2646</v>
      </c>
      <c r="C3874" s="126" t="s">
        <v>2545</v>
      </c>
      <c r="D3874" s="38" t="s">
        <v>44</v>
      </c>
      <c r="E3874" s="38" t="s">
        <v>2217</v>
      </c>
    </row>
    <row r="3875">
      <c r="A3875" s="33" t="s">
        <v>5910</v>
      </c>
      <c r="B3875" s="126" t="s">
        <v>2520</v>
      </c>
      <c r="C3875" s="126" t="s">
        <v>2666</v>
      </c>
      <c r="D3875" s="38" t="s">
        <v>44</v>
      </c>
      <c r="E3875" s="38" t="s">
        <v>2217</v>
      </c>
    </row>
    <row r="3876">
      <c r="A3876" s="33" t="s">
        <v>6245</v>
      </c>
      <c r="B3876" s="126" t="s">
        <v>2520</v>
      </c>
      <c r="C3876" s="126" t="s">
        <v>2666</v>
      </c>
      <c r="D3876" s="38" t="s">
        <v>44</v>
      </c>
      <c r="E3876" s="38" t="s">
        <v>2217</v>
      </c>
    </row>
    <row r="3877">
      <c r="A3877" s="33" t="s">
        <v>6244</v>
      </c>
      <c r="B3877" s="126" t="s">
        <v>2533</v>
      </c>
      <c r="C3877" s="126" t="s">
        <v>2466</v>
      </c>
      <c r="D3877" s="38" t="s">
        <v>5909</v>
      </c>
      <c r="E3877" s="38" t="s">
        <v>2217</v>
      </c>
    </row>
    <row r="3878">
      <c r="A3878" s="33" t="s">
        <v>5908</v>
      </c>
      <c r="B3878" s="126" t="s">
        <v>2533</v>
      </c>
      <c r="C3878" s="126" t="s">
        <v>2466</v>
      </c>
      <c r="D3878" s="38" t="s">
        <v>5909</v>
      </c>
      <c r="E3878" s="38" t="s">
        <v>2217</v>
      </c>
    </row>
    <row r="3879">
      <c r="A3879" s="33" t="s">
        <v>6244</v>
      </c>
      <c r="B3879" s="126" t="s">
        <v>2584</v>
      </c>
      <c r="C3879" s="126" t="s">
        <v>2577</v>
      </c>
      <c r="D3879" s="38" t="s">
        <v>5911</v>
      </c>
      <c r="E3879" s="38" t="s">
        <v>2217</v>
      </c>
    </row>
    <row r="3880">
      <c r="A3880" s="33" t="s">
        <v>5908</v>
      </c>
      <c r="B3880" s="126" t="s">
        <v>2466</v>
      </c>
      <c r="C3880" s="126" t="s">
        <v>2577</v>
      </c>
      <c r="D3880" s="38" t="s">
        <v>5911</v>
      </c>
      <c r="E3880" s="38" t="s">
        <v>2217</v>
      </c>
    </row>
    <row r="3881">
      <c r="A3881" s="33" t="s">
        <v>5910</v>
      </c>
      <c r="B3881" s="126" t="s">
        <v>2646</v>
      </c>
      <c r="C3881" s="126" t="s">
        <v>2520</v>
      </c>
      <c r="D3881" s="38" t="s">
        <v>5911</v>
      </c>
      <c r="E3881" s="38" t="s">
        <v>2217</v>
      </c>
    </row>
    <row r="3882">
      <c r="A3882" s="33" t="s">
        <v>6245</v>
      </c>
      <c r="B3882" s="126" t="s">
        <v>2646</v>
      </c>
      <c r="C3882" s="126" t="s">
        <v>2545</v>
      </c>
      <c r="D3882" s="38" t="s">
        <v>5923</v>
      </c>
      <c r="E3882" s="38" t="s">
        <v>2217</v>
      </c>
    </row>
    <row r="3883">
      <c r="A3883" s="33" t="s">
        <v>5910</v>
      </c>
      <c r="B3883" s="126" t="s">
        <v>2646</v>
      </c>
      <c r="C3883" s="126" t="s">
        <v>2545</v>
      </c>
      <c r="D3883" s="38" t="s">
        <v>5923</v>
      </c>
      <c r="E3883" s="38" t="s">
        <v>2217</v>
      </c>
    </row>
    <row r="3884">
      <c r="A3884" s="33" t="s">
        <v>5912</v>
      </c>
      <c r="B3884" s="126" t="s">
        <v>2646</v>
      </c>
      <c r="C3884" s="126" t="s">
        <v>2520</v>
      </c>
      <c r="D3884" s="38" t="s">
        <v>5923</v>
      </c>
      <c r="E3884" s="38" t="s">
        <v>2217</v>
      </c>
    </row>
    <row r="3885">
      <c r="A3885" s="33" t="s">
        <v>5910</v>
      </c>
      <c r="B3885" s="126" t="s">
        <v>2520</v>
      </c>
      <c r="C3885" s="126" t="s">
        <v>2666</v>
      </c>
      <c r="D3885" s="38" t="s">
        <v>5923</v>
      </c>
      <c r="E3885" s="38" t="s">
        <v>2217</v>
      </c>
    </row>
    <row r="3886">
      <c r="A3886" s="33" t="s">
        <v>6246</v>
      </c>
      <c r="B3886" s="126" t="s">
        <v>2463</v>
      </c>
      <c r="C3886" s="126" t="s">
        <v>2705</v>
      </c>
      <c r="D3886" s="38" t="s">
        <v>5923</v>
      </c>
      <c r="E3886" s="38" t="s">
        <v>2217</v>
      </c>
    </row>
    <row r="3887">
      <c r="A3887" s="33" t="s">
        <v>6244</v>
      </c>
      <c r="B3887" s="126" t="s">
        <v>2466</v>
      </c>
      <c r="C3887" s="126" t="s">
        <v>2459</v>
      </c>
      <c r="D3887" s="38" t="s">
        <v>96</v>
      </c>
      <c r="E3887" s="38" t="s">
        <v>2218</v>
      </c>
    </row>
    <row r="3888">
      <c r="A3888" s="33" t="s">
        <v>5908</v>
      </c>
      <c r="B3888" s="126" t="s">
        <v>2503</v>
      </c>
      <c r="C3888" s="126" t="s">
        <v>2683</v>
      </c>
      <c r="D3888" s="38" t="s">
        <v>96</v>
      </c>
      <c r="E3888" s="38" t="s">
        <v>2218</v>
      </c>
    </row>
    <row r="3889">
      <c r="A3889" s="33" t="s">
        <v>6244</v>
      </c>
      <c r="B3889" s="126" t="s">
        <v>2553</v>
      </c>
      <c r="C3889" s="126" t="s">
        <v>2683</v>
      </c>
      <c r="D3889" s="38" t="s">
        <v>96</v>
      </c>
      <c r="E3889" s="38" t="s">
        <v>2218</v>
      </c>
    </row>
    <row r="3890">
      <c r="A3890" s="33" t="s">
        <v>6244</v>
      </c>
      <c r="B3890" s="126" t="s">
        <v>2553</v>
      </c>
      <c r="C3890" s="126" t="s">
        <v>2683</v>
      </c>
      <c r="D3890" s="38" t="s">
        <v>96</v>
      </c>
      <c r="E3890" s="38" t="s">
        <v>2218</v>
      </c>
    </row>
    <row r="3891">
      <c r="A3891" s="33" t="s">
        <v>5908</v>
      </c>
      <c r="B3891" s="126" t="s">
        <v>2690</v>
      </c>
      <c r="C3891" s="126" t="s">
        <v>2459</v>
      </c>
      <c r="D3891" s="38" t="s">
        <v>96</v>
      </c>
      <c r="E3891" s="38" t="s">
        <v>2218</v>
      </c>
    </row>
    <row r="3892">
      <c r="A3892" s="33" t="s">
        <v>5908</v>
      </c>
      <c r="B3892" s="126" t="s">
        <v>2553</v>
      </c>
      <c r="C3892" s="126" t="s">
        <v>2683</v>
      </c>
      <c r="D3892" s="38" t="s">
        <v>96</v>
      </c>
      <c r="E3892" s="38" t="s">
        <v>2218</v>
      </c>
    </row>
    <row r="3893">
      <c r="A3893" s="33" t="s">
        <v>6244</v>
      </c>
      <c r="B3893" s="126" t="s">
        <v>2683</v>
      </c>
      <c r="C3893" s="126" t="s">
        <v>2520</v>
      </c>
      <c r="D3893" s="38" t="s">
        <v>96</v>
      </c>
      <c r="E3893" s="38" t="s">
        <v>2218</v>
      </c>
    </row>
    <row r="3894">
      <c r="A3894" s="33" t="s">
        <v>6245</v>
      </c>
      <c r="B3894" s="126" t="s">
        <v>2553</v>
      </c>
      <c r="C3894" s="126" t="s">
        <v>2520</v>
      </c>
      <c r="D3894" s="38" t="s">
        <v>96</v>
      </c>
      <c r="E3894" s="38" t="s">
        <v>2218</v>
      </c>
    </row>
    <row r="3895">
      <c r="A3895" s="33" t="s">
        <v>5910</v>
      </c>
      <c r="B3895" s="126" t="s">
        <v>2624</v>
      </c>
      <c r="C3895" s="126" t="s">
        <v>2666</v>
      </c>
      <c r="D3895" s="38" t="s">
        <v>96</v>
      </c>
      <c r="E3895" s="38" t="s">
        <v>2218</v>
      </c>
    </row>
    <row r="3896">
      <c r="A3896" s="33" t="s">
        <v>6245</v>
      </c>
      <c r="B3896" s="126" t="s">
        <v>2648</v>
      </c>
      <c r="C3896" s="126" t="s">
        <v>2666</v>
      </c>
      <c r="D3896" s="38" t="s">
        <v>96</v>
      </c>
      <c r="E3896" s="38" t="s">
        <v>2218</v>
      </c>
    </row>
    <row r="3897">
      <c r="A3897" s="33" t="s">
        <v>5910</v>
      </c>
      <c r="B3897" s="126" t="s">
        <v>2664</v>
      </c>
      <c r="C3897" s="126" t="s">
        <v>2705</v>
      </c>
      <c r="D3897" s="38" t="s">
        <v>96</v>
      </c>
      <c r="E3897" s="38" t="s">
        <v>2218</v>
      </c>
    </row>
    <row r="3898">
      <c r="A3898" s="33" t="s">
        <v>6245</v>
      </c>
      <c r="B3898" s="126" t="s">
        <v>2545</v>
      </c>
      <c r="C3898" s="126" t="s">
        <v>2705</v>
      </c>
      <c r="D3898" s="38" t="s">
        <v>96</v>
      </c>
      <c r="E3898" s="38" t="s">
        <v>2218</v>
      </c>
    </row>
    <row r="3899">
      <c r="A3899" s="33" t="s">
        <v>6244</v>
      </c>
      <c r="B3899" s="126" t="s">
        <v>2646</v>
      </c>
      <c r="C3899" s="126" t="s">
        <v>2666</v>
      </c>
      <c r="D3899" s="38" t="s">
        <v>44</v>
      </c>
      <c r="E3899" s="38" t="s">
        <v>2218</v>
      </c>
    </row>
    <row r="3900">
      <c r="A3900" s="33" t="s">
        <v>5908</v>
      </c>
      <c r="B3900" s="126" t="s">
        <v>2469</v>
      </c>
      <c r="C3900" s="126" t="s">
        <v>2520</v>
      </c>
      <c r="D3900" s="38" t="s">
        <v>44</v>
      </c>
      <c r="E3900" s="38" t="s">
        <v>2218</v>
      </c>
    </row>
    <row r="3901">
      <c r="A3901" s="33" t="s">
        <v>5910</v>
      </c>
      <c r="B3901" s="126" t="s">
        <v>2646</v>
      </c>
      <c r="C3901" s="126" t="s">
        <v>2545</v>
      </c>
      <c r="D3901" s="38" t="s">
        <v>44</v>
      </c>
      <c r="E3901" s="38" t="s">
        <v>2218</v>
      </c>
    </row>
    <row r="3902">
      <c r="A3902" s="33" t="s">
        <v>5910</v>
      </c>
      <c r="B3902" s="126" t="s">
        <v>2520</v>
      </c>
      <c r="C3902" s="126" t="s">
        <v>2666</v>
      </c>
      <c r="D3902" s="38" t="s">
        <v>44</v>
      </c>
      <c r="E3902" s="38" t="s">
        <v>2218</v>
      </c>
    </row>
    <row r="3903">
      <c r="A3903" s="33" t="s">
        <v>6245</v>
      </c>
      <c r="B3903" s="126" t="s">
        <v>2520</v>
      </c>
      <c r="C3903" s="126" t="s">
        <v>2666</v>
      </c>
      <c r="D3903" s="38" t="s">
        <v>44</v>
      </c>
      <c r="E3903" s="38" t="s">
        <v>2218</v>
      </c>
    </row>
    <row r="3904">
      <c r="A3904" s="33" t="s">
        <v>6244</v>
      </c>
      <c r="B3904" s="126" t="s">
        <v>2533</v>
      </c>
      <c r="C3904" s="126" t="s">
        <v>2466</v>
      </c>
      <c r="D3904" s="38" t="s">
        <v>5909</v>
      </c>
      <c r="E3904" s="38" t="s">
        <v>2218</v>
      </c>
    </row>
    <row r="3905">
      <c r="A3905" s="33" t="s">
        <v>5908</v>
      </c>
      <c r="B3905" s="126" t="s">
        <v>2533</v>
      </c>
      <c r="C3905" s="126" t="s">
        <v>2466</v>
      </c>
      <c r="D3905" s="38" t="s">
        <v>5909</v>
      </c>
      <c r="E3905" s="38" t="s">
        <v>2218</v>
      </c>
    </row>
    <row r="3906">
      <c r="A3906" s="33" t="s">
        <v>6244</v>
      </c>
      <c r="B3906" s="126" t="s">
        <v>2584</v>
      </c>
      <c r="C3906" s="126" t="s">
        <v>2577</v>
      </c>
      <c r="D3906" s="38" t="s">
        <v>5911</v>
      </c>
      <c r="E3906" s="38" t="s">
        <v>2218</v>
      </c>
    </row>
    <row r="3907">
      <c r="A3907" s="33" t="s">
        <v>5908</v>
      </c>
      <c r="B3907" s="126" t="s">
        <v>2466</v>
      </c>
      <c r="C3907" s="126" t="s">
        <v>2577</v>
      </c>
      <c r="D3907" s="38" t="s">
        <v>5911</v>
      </c>
      <c r="E3907" s="38" t="s">
        <v>2218</v>
      </c>
    </row>
    <row r="3908">
      <c r="A3908" s="33" t="s">
        <v>5910</v>
      </c>
      <c r="B3908" s="126" t="s">
        <v>2646</v>
      </c>
      <c r="C3908" s="126" t="s">
        <v>2520</v>
      </c>
      <c r="D3908" s="38" t="s">
        <v>5911</v>
      </c>
      <c r="E3908" s="38" t="s">
        <v>2218</v>
      </c>
    </row>
    <row r="3909">
      <c r="A3909" s="33" t="s">
        <v>6245</v>
      </c>
      <c r="B3909" s="126" t="s">
        <v>2646</v>
      </c>
      <c r="C3909" s="126" t="s">
        <v>2545</v>
      </c>
      <c r="D3909" s="38" t="s">
        <v>5923</v>
      </c>
      <c r="E3909" s="38" t="s">
        <v>2218</v>
      </c>
    </row>
    <row r="3910">
      <c r="A3910" s="33" t="s">
        <v>5910</v>
      </c>
      <c r="B3910" s="126" t="s">
        <v>2646</v>
      </c>
      <c r="C3910" s="126" t="s">
        <v>2545</v>
      </c>
      <c r="D3910" s="38" t="s">
        <v>5923</v>
      </c>
      <c r="E3910" s="38" t="s">
        <v>2218</v>
      </c>
    </row>
    <row r="3911">
      <c r="A3911" s="33" t="s">
        <v>5912</v>
      </c>
      <c r="B3911" s="126" t="s">
        <v>2646</v>
      </c>
      <c r="C3911" s="126" t="s">
        <v>2520</v>
      </c>
      <c r="D3911" s="38" t="s">
        <v>5923</v>
      </c>
      <c r="E3911" s="38" t="s">
        <v>2218</v>
      </c>
    </row>
    <row r="3912">
      <c r="A3912" s="33" t="s">
        <v>5910</v>
      </c>
      <c r="B3912" s="126" t="s">
        <v>2520</v>
      </c>
      <c r="C3912" s="126" t="s">
        <v>2666</v>
      </c>
      <c r="D3912" s="38" t="s">
        <v>5923</v>
      </c>
      <c r="E3912" s="38" t="s">
        <v>2218</v>
      </c>
    </row>
    <row r="3913">
      <c r="A3913" s="33" t="s">
        <v>6246</v>
      </c>
      <c r="B3913" s="126" t="s">
        <v>2463</v>
      </c>
      <c r="C3913" s="126" t="s">
        <v>2705</v>
      </c>
      <c r="D3913" s="38" t="s">
        <v>5923</v>
      </c>
      <c r="E3913" s="38" t="s">
        <v>2218</v>
      </c>
    </row>
    <row r="3914">
      <c r="A3914" s="33" t="s">
        <v>6244</v>
      </c>
      <c r="B3914" s="126" t="s">
        <v>2466</v>
      </c>
      <c r="C3914" s="126" t="s">
        <v>2459</v>
      </c>
      <c r="D3914" s="38" t="s">
        <v>96</v>
      </c>
      <c r="E3914" s="38" t="s">
        <v>2219</v>
      </c>
    </row>
    <row r="3915">
      <c r="A3915" s="33" t="s">
        <v>5908</v>
      </c>
      <c r="B3915" s="126" t="s">
        <v>2503</v>
      </c>
      <c r="C3915" s="126" t="s">
        <v>2683</v>
      </c>
      <c r="D3915" s="38" t="s">
        <v>96</v>
      </c>
      <c r="E3915" s="38" t="s">
        <v>2219</v>
      </c>
    </row>
    <row r="3916">
      <c r="A3916" s="33" t="s">
        <v>6244</v>
      </c>
      <c r="B3916" s="126" t="s">
        <v>2553</v>
      </c>
      <c r="C3916" s="126" t="s">
        <v>2683</v>
      </c>
      <c r="D3916" s="38" t="s">
        <v>96</v>
      </c>
      <c r="E3916" s="38" t="s">
        <v>2219</v>
      </c>
    </row>
    <row r="3917">
      <c r="A3917" s="33" t="s">
        <v>6244</v>
      </c>
      <c r="B3917" s="126" t="s">
        <v>2553</v>
      </c>
      <c r="C3917" s="126" t="s">
        <v>2683</v>
      </c>
      <c r="D3917" s="38" t="s">
        <v>96</v>
      </c>
      <c r="E3917" s="38" t="s">
        <v>2219</v>
      </c>
    </row>
    <row r="3918">
      <c r="A3918" s="33" t="s">
        <v>5908</v>
      </c>
      <c r="B3918" s="126" t="s">
        <v>2690</v>
      </c>
      <c r="C3918" s="126" t="s">
        <v>2459</v>
      </c>
      <c r="D3918" s="38" t="s">
        <v>96</v>
      </c>
      <c r="E3918" s="38" t="s">
        <v>2219</v>
      </c>
    </row>
    <row r="3919">
      <c r="A3919" s="33" t="s">
        <v>5908</v>
      </c>
      <c r="B3919" s="126" t="s">
        <v>2553</v>
      </c>
      <c r="C3919" s="126" t="s">
        <v>2683</v>
      </c>
      <c r="D3919" s="38" t="s">
        <v>96</v>
      </c>
      <c r="E3919" s="38" t="s">
        <v>2219</v>
      </c>
    </row>
    <row r="3920">
      <c r="A3920" s="33" t="s">
        <v>6244</v>
      </c>
      <c r="B3920" s="126" t="s">
        <v>2683</v>
      </c>
      <c r="C3920" s="126" t="s">
        <v>2520</v>
      </c>
      <c r="D3920" s="38" t="s">
        <v>96</v>
      </c>
      <c r="E3920" s="38" t="s">
        <v>2219</v>
      </c>
    </row>
    <row r="3921">
      <c r="A3921" s="33" t="s">
        <v>6245</v>
      </c>
      <c r="B3921" s="126" t="s">
        <v>2553</v>
      </c>
      <c r="C3921" s="126" t="s">
        <v>2520</v>
      </c>
      <c r="D3921" s="38" t="s">
        <v>96</v>
      </c>
      <c r="E3921" s="38" t="s">
        <v>2219</v>
      </c>
    </row>
    <row r="3922">
      <c r="A3922" s="33" t="s">
        <v>5910</v>
      </c>
      <c r="B3922" s="126" t="s">
        <v>2624</v>
      </c>
      <c r="C3922" s="126" t="s">
        <v>2666</v>
      </c>
      <c r="D3922" s="38" t="s">
        <v>96</v>
      </c>
      <c r="E3922" s="38" t="s">
        <v>2219</v>
      </c>
    </row>
    <row r="3923">
      <c r="A3923" s="33" t="s">
        <v>6245</v>
      </c>
      <c r="B3923" s="126" t="s">
        <v>2648</v>
      </c>
      <c r="C3923" s="126" t="s">
        <v>2666</v>
      </c>
      <c r="D3923" s="38" t="s">
        <v>96</v>
      </c>
      <c r="E3923" s="38" t="s">
        <v>2219</v>
      </c>
    </row>
    <row r="3924">
      <c r="A3924" s="33" t="s">
        <v>5910</v>
      </c>
      <c r="B3924" s="126" t="s">
        <v>2664</v>
      </c>
      <c r="C3924" s="126" t="s">
        <v>2705</v>
      </c>
      <c r="D3924" s="38" t="s">
        <v>96</v>
      </c>
      <c r="E3924" s="38" t="s">
        <v>2219</v>
      </c>
    </row>
    <row r="3925">
      <c r="A3925" s="33" t="s">
        <v>6245</v>
      </c>
      <c r="B3925" s="126" t="s">
        <v>2545</v>
      </c>
      <c r="C3925" s="126" t="s">
        <v>2705</v>
      </c>
      <c r="D3925" s="38" t="s">
        <v>96</v>
      </c>
      <c r="E3925" s="38" t="s">
        <v>2219</v>
      </c>
    </row>
    <row r="3926">
      <c r="A3926" s="33" t="s">
        <v>6244</v>
      </c>
      <c r="B3926" s="126" t="s">
        <v>2646</v>
      </c>
      <c r="C3926" s="126" t="s">
        <v>2666</v>
      </c>
      <c r="D3926" s="38" t="s">
        <v>44</v>
      </c>
      <c r="E3926" s="38" t="s">
        <v>2219</v>
      </c>
    </row>
    <row r="3927">
      <c r="A3927" s="33" t="s">
        <v>5908</v>
      </c>
      <c r="B3927" s="126" t="s">
        <v>2469</v>
      </c>
      <c r="C3927" s="126" t="s">
        <v>2520</v>
      </c>
      <c r="D3927" s="38" t="s">
        <v>44</v>
      </c>
      <c r="E3927" s="38" t="s">
        <v>2219</v>
      </c>
    </row>
    <row r="3928">
      <c r="A3928" s="33" t="s">
        <v>5910</v>
      </c>
      <c r="B3928" s="126" t="s">
        <v>2646</v>
      </c>
      <c r="C3928" s="126" t="s">
        <v>2545</v>
      </c>
      <c r="D3928" s="38" t="s">
        <v>44</v>
      </c>
      <c r="E3928" s="38" t="s">
        <v>2219</v>
      </c>
    </row>
    <row r="3929">
      <c r="A3929" s="33" t="s">
        <v>5910</v>
      </c>
      <c r="B3929" s="126" t="s">
        <v>2520</v>
      </c>
      <c r="C3929" s="126" t="s">
        <v>2666</v>
      </c>
      <c r="D3929" s="38" t="s">
        <v>44</v>
      </c>
      <c r="E3929" s="38" t="s">
        <v>2219</v>
      </c>
    </row>
    <row r="3930">
      <c r="A3930" s="33" t="s">
        <v>6245</v>
      </c>
      <c r="B3930" s="126" t="s">
        <v>2520</v>
      </c>
      <c r="C3930" s="126" t="s">
        <v>2666</v>
      </c>
      <c r="D3930" s="38" t="s">
        <v>44</v>
      </c>
      <c r="E3930" s="38" t="s">
        <v>2219</v>
      </c>
    </row>
    <row r="3931">
      <c r="A3931" s="33" t="s">
        <v>6244</v>
      </c>
      <c r="B3931" s="126" t="s">
        <v>2533</v>
      </c>
      <c r="C3931" s="126" t="s">
        <v>2466</v>
      </c>
      <c r="D3931" s="38" t="s">
        <v>5909</v>
      </c>
      <c r="E3931" s="38" t="s">
        <v>2219</v>
      </c>
    </row>
    <row r="3932">
      <c r="A3932" s="33" t="s">
        <v>5908</v>
      </c>
      <c r="B3932" s="126" t="s">
        <v>2533</v>
      </c>
      <c r="C3932" s="126" t="s">
        <v>2466</v>
      </c>
      <c r="D3932" s="38" t="s">
        <v>5909</v>
      </c>
      <c r="E3932" s="38" t="s">
        <v>2219</v>
      </c>
    </row>
    <row r="3933">
      <c r="A3933" s="33" t="s">
        <v>6244</v>
      </c>
      <c r="B3933" s="126" t="s">
        <v>2584</v>
      </c>
      <c r="C3933" s="126" t="s">
        <v>2577</v>
      </c>
      <c r="D3933" s="38" t="s">
        <v>5911</v>
      </c>
      <c r="E3933" s="38" t="s">
        <v>2219</v>
      </c>
    </row>
    <row r="3934">
      <c r="A3934" s="33" t="s">
        <v>5908</v>
      </c>
      <c r="B3934" s="126" t="s">
        <v>2466</v>
      </c>
      <c r="C3934" s="126" t="s">
        <v>2577</v>
      </c>
      <c r="D3934" s="38" t="s">
        <v>5911</v>
      </c>
      <c r="E3934" s="38" t="s">
        <v>2219</v>
      </c>
    </row>
    <row r="3935">
      <c r="A3935" s="33" t="s">
        <v>5910</v>
      </c>
      <c r="B3935" s="126" t="s">
        <v>2646</v>
      </c>
      <c r="C3935" s="126" t="s">
        <v>2520</v>
      </c>
      <c r="D3935" s="38" t="s">
        <v>5911</v>
      </c>
      <c r="E3935" s="38" t="s">
        <v>2219</v>
      </c>
    </row>
    <row r="3936">
      <c r="A3936" s="33" t="s">
        <v>6245</v>
      </c>
      <c r="B3936" s="126" t="s">
        <v>2646</v>
      </c>
      <c r="C3936" s="126" t="s">
        <v>2545</v>
      </c>
      <c r="D3936" s="38" t="s">
        <v>5923</v>
      </c>
      <c r="E3936" s="38" t="s">
        <v>2219</v>
      </c>
    </row>
    <row r="3937">
      <c r="A3937" s="33" t="s">
        <v>5910</v>
      </c>
      <c r="B3937" s="126" t="s">
        <v>2646</v>
      </c>
      <c r="C3937" s="126" t="s">
        <v>2545</v>
      </c>
      <c r="D3937" s="38" t="s">
        <v>5923</v>
      </c>
      <c r="E3937" s="38" t="s">
        <v>2219</v>
      </c>
    </row>
    <row r="3938">
      <c r="A3938" s="33" t="s">
        <v>5912</v>
      </c>
      <c r="B3938" s="126" t="s">
        <v>2646</v>
      </c>
      <c r="C3938" s="126" t="s">
        <v>2520</v>
      </c>
      <c r="D3938" s="38" t="s">
        <v>5923</v>
      </c>
      <c r="E3938" s="38" t="s">
        <v>2219</v>
      </c>
    </row>
    <row r="3939">
      <c r="A3939" s="33" t="s">
        <v>5910</v>
      </c>
      <c r="B3939" s="126" t="s">
        <v>2520</v>
      </c>
      <c r="C3939" s="126" t="s">
        <v>2666</v>
      </c>
      <c r="D3939" s="38" t="s">
        <v>5923</v>
      </c>
      <c r="E3939" s="38" t="s">
        <v>2219</v>
      </c>
    </row>
    <row r="3940">
      <c r="A3940" s="33" t="s">
        <v>6246</v>
      </c>
      <c r="B3940" s="126" t="s">
        <v>2463</v>
      </c>
      <c r="C3940" s="126" t="s">
        <v>2705</v>
      </c>
      <c r="D3940" s="38" t="s">
        <v>5923</v>
      </c>
      <c r="E3940" s="38" t="s">
        <v>2219</v>
      </c>
    </row>
    <row r="3941">
      <c r="A3941" s="33" t="s">
        <v>6244</v>
      </c>
      <c r="B3941" s="126" t="s">
        <v>2466</v>
      </c>
      <c r="C3941" s="126" t="s">
        <v>2459</v>
      </c>
      <c r="D3941" s="38" t="s">
        <v>96</v>
      </c>
      <c r="E3941" s="38" t="s">
        <v>2220</v>
      </c>
    </row>
    <row r="3942">
      <c r="A3942" s="33" t="s">
        <v>5908</v>
      </c>
      <c r="B3942" s="126" t="s">
        <v>2503</v>
      </c>
      <c r="C3942" s="126" t="s">
        <v>2683</v>
      </c>
      <c r="D3942" s="38" t="s">
        <v>96</v>
      </c>
      <c r="E3942" s="38" t="s">
        <v>2220</v>
      </c>
    </row>
    <row r="3943">
      <c r="A3943" s="33" t="s">
        <v>6244</v>
      </c>
      <c r="B3943" s="126" t="s">
        <v>2553</v>
      </c>
      <c r="C3943" s="126" t="s">
        <v>2683</v>
      </c>
      <c r="D3943" s="38" t="s">
        <v>96</v>
      </c>
      <c r="E3943" s="38" t="s">
        <v>2220</v>
      </c>
    </row>
    <row r="3944">
      <c r="A3944" s="33" t="s">
        <v>6244</v>
      </c>
      <c r="B3944" s="126" t="s">
        <v>2553</v>
      </c>
      <c r="C3944" s="126" t="s">
        <v>2683</v>
      </c>
      <c r="D3944" s="38" t="s">
        <v>96</v>
      </c>
      <c r="E3944" s="38" t="s">
        <v>2220</v>
      </c>
    </row>
    <row r="3945">
      <c r="A3945" s="33" t="s">
        <v>5908</v>
      </c>
      <c r="B3945" s="126" t="s">
        <v>2690</v>
      </c>
      <c r="C3945" s="126" t="s">
        <v>2459</v>
      </c>
      <c r="D3945" s="38" t="s">
        <v>96</v>
      </c>
      <c r="E3945" s="38" t="s">
        <v>2220</v>
      </c>
    </row>
    <row r="3946">
      <c r="A3946" s="33" t="s">
        <v>5908</v>
      </c>
      <c r="B3946" s="126" t="s">
        <v>2553</v>
      </c>
      <c r="C3946" s="126" t="s">
        <v>2683</v>
      </c>
      <c r="D3946" s="38" t="s">
        <v>96</v>
      </c>
      <c r="E3946" s="38" t="s">
        <v>2220</v>
      </c>
    </row>
    <row r="3947">
      <c r="A3947" s="33" t="s">
        <v>6244</v>
      </c>
      <c r="B3947" s="126" t="s">
        <v>2683</v>
      </c>
      <c r="C3947" s="126" t="s">
        <v>2520</v>
      </c>
      <c r="D3947" s="38" t="s">
        <v>96</v>
      </c>
      <c r="E3947" s="38" t="s">
        <v>2220</v>
      </c>
    </row>
    <row r="3948">
      <c r="A3948" s="33" t="s">
        <v>6245</v>
      </c>
      <c r="B3948" s="126" t="s">
        <v>2553</v>
      </c>
      <c r="C3948" s="126" t="s">
        <v>2520</v>
      </c>
      <c r="D3948" s="38" t="s">
        <v>96</v>
      </c>
      <c r="E3948" s="38" t="s">
        <v>2220</v>
      </c>
    </row>
    <row r="3949">
      <c r="A3949" s="33" t="s">
        <v>5910</v>
      </c>
      <c r="B3949" s="126" t="s">
        <v>2624</v>
      </c>
      <c r="C3949" s="126" t="s">
        <v>2666</v>
      </c>
      <c r="D3949" s="38" t="s">
        <v>96</v>
      </c>
      <c r="E3949" s="38" t="s">
        <v>2220</v>
      </c>
    </row>
    <row r="3950">
      <c r="A3950" s="33" t="s">
        <v>6245</v>
      </c>
      <c r="B3950" s="126" t="s">
        <v>2648</v>
      </c>
      <c r="C3950" s="126" t="s">
        <v>2666</v>
      </c>
      <c r="D3950" s="38" t="s">
        <v>96</v>
      </c>
      <c r="E3950" s="38" t="s">
        <v>2220</v>
      </c>
    </row>
    <row r="3951">
      <c r="A3951" s="33" t="s">
        <v>5910</v>
      </c>
      <c r="B3951" s="126" t="s">
        <v>2664</v>
      </c>
      <c r="C3951" s="126" t="s">
        <v>2705</v>
      </c>
      <c r="D3951" s="38" t="s">
        <v>96</v>
      </c>
      <c r="E3951" s="38" t="s">
        <v>2220</v>
      </c>
    </row>
    <row r="3952">
      <c r="A3952" s="33" t="s">
        <v>6245</v>
      </c>
      <c r="B3952" s="126" t="s">
        <v>2545</v>
      </c>
      <c r="C3952" s="126" t="s">
        <v>2705</v>
      </c>
      <c r="D3952" s="38" t="s">
        <v>96</v>
      </c>
      <c r="E3952" s="38" t="s">
        <v>2220</v>
      </c>
    </row>
    <row r="3953">
      <c r="A3953" s="33" t="s">
        <v>6244</v>
      </c>
      <c r="B3953" s="126" t="s">
        <v>2646</v>
      </c>
      <c r="C3953" s="126" t="s">
        <v>2666</v>
      </c>
      <c r="D3953" s="38" t="s">
        <v>44</v>
      </c>
      <c r="E3953" s="38" t="s">
        <v>2220</v>
      </c>
    </row>
    <row r="3954">
      <c r="A3954" s="33" t="s">
        <v>5908</v>
      </c>
      <c r="B3954" s="126" t="s">
        <v>2469</v>
      </c>
      <c r="C3954" s="126" t="s">
        <v>2520</v>
      </c>
      <c r="D3954" s="38" t="s">
        <v>44</v>
      </c>
      <c r="E3954" s="38" t="s">
        <v>2220</v>
      </c>
    </row>
    <row r="3955">
      <c r="A3955" s="33" t="s">
        <v>5910</v>
      </c>
      <c r="B3955" s="126" t="s">
        <v>2646</v>
      </c>
      <c r="C3955" s="126" t="s">
        <v>2545</v>
      </c>
      <c r="D3955" s="38" t="s">
        <v>44</v>
      </c>
      <c r="E3955" s="38" t="s">
        <v>2220</v>
      </c>
    </row>
    <row r="3956">
      <c r="A3956" s="33" t="s">
        <v>5910</v>
      </c>
      <c r="B3956" s="126" t="s">
        <v>2520</v>
      </c>
      <c r="C3956" s="126" t="s">
        <v>2666</v>
      </c>
      <c r="D3956" s="38" t="s">
        <v>44</v>
      </c>
      <c r="E3956" s="38" t="s">
        <v>2220</v>
      </c>
    </row>
    <row r="3957">
      <c r="A3957" s="33" t="s">
        <v>6245</v>
      </c>
      <c r="B3957" s="126" t="s">
        <v>2520</v>
      </c>
      <c r="C3957" s="126" t="s">
        <v>2666</v>
      </c>
      <c r="D3957" s="38" t="s">
        <v>44</v>
      </c>
      <c r="E3957" s="38" t="s">
        <v>2220</v>
      </c>
    </row>
    <row r="3958">
      <c r="A3958" s="33" t="s">
        <v>6244</v>
      </c>
      <c r="B3958" s="126" t="s">
        <v>2533</v>
      </c>
      <c r="C3958" s="126" t="s">
        <v>2466</v>
      </c>
      <c r="D3958" s="38" t="s">
        <v>5909</v>
      </c>
      <c r="E3958" s="38" t="s">
        <v>2220</v>
      </c>
    </row>
    <row r="3959">
      <c r="A3959" s="33" t="s">
        <v>5908</v>
      </c>
      <c r="B3959" s="126" t="s">
        <v>2533</v>
      </c>
      <c r="C3959" s="126" t="s">
        <v>2466</v>
      </c>
      <c r="D3959" s="38" t="s">
        <v>5909</v>
      </c>
      <c r="E3959" s="38" t="s">
        <v>2220</v>
      </c>
    </row>
    <row r="3960">
      <c r="A3960" s="33" t="s">
        <v>6244</v>
      </c>
      <c r="B3960" s="126" t="s">
        <v>2584</v>
      </c>
      <c r="C3960" s="126" t="s">
        <v>2577</v>
      </c>
      <c r="D3960" s="38" t="s">
        <v>5911</v>
      </c>
      <c r="E3960" s="38" t="s">
        <v>2220</v>
      </c>
    </row>
    <row r="3961">
      <c r="A3961" s="33" t="s">
        <v>5908</v>
      </c>
      <c r="B3961" s="126" t="s">
        <v>2466</v>
      </c>
      <c r="C3961" s="126" t="s">
        <v>2577</v>
      </c>
      <c r="D3961" s="38" t="s">
        <v>5911</v>
      </c>
      <c r="E3961" s="38" t="s">
        <v>2220</v>
      </c>
    </row>
    <row r="3962">
      <c r="A3962" s="33" t="s">
        <v>5910</v>
      </c>
      <c r="B3962" s="126" t="s">
        <v>2646</v>
      </c>
      <c r="C3962" s="126" t="s">
        <v>2520</v>
      </c>
      <c r="D3962" s="38" t="s">
        <v>5911</v>
      </c>
      <c r="E3962" s="38" t="s">
        <v>2220</v>
      </c>
    </row>
    <row r="3963">
      <c r="A3963" s="33" t="s">
        <v>6245</v>
      </c>
      <c r="B3963" s="126" t="s">
        <v>2646</v>
      </c>
      <c r="C3963" s="126" t="s">
        <v>2545</v>
      </c>
      <c r="D3963" s="38" t="s">
        <v>5923</v>
      </c>
      <c r="E3963" s="38" t="s">
        <v>2220</v>
      </c>
    </row>
    <row r="3964">
      <c r="A3964" s="33" t="s">
        <v>5910</v>
      </c>
      <c r="B3964" s="126" t="s">
        <v>2646</v>
      </c>
      <c r="C3964" s="126" t="s">
        <v>2545</v>
      </c>
      <c r="D3964" s="38" t="s">
        <v>5923</v>
      </c>
      <c r="E3964" s="38" t="s">
        <v>2220</v>
      </c>
    </row>
    <row r="3965">
      <c r="A3965" s="33" t="s">
        <v>5912</v>
      </c>
      <c r="B3965" s="126" t="s">
        <v>2646</v>
      </c>
      <c r="C3965" s="126" t="s">
        <v>2520</v>
      </c>
      <c r="D3965" s="38" t="s">
        <v>5923</v>
      </c>
      <c r="E3965" s="38" t="s">
        <v>2220</v>
      </c>
    </row>
    <row r="3966">
      <c r="A3966" s="33" t="s">
        <v>5910</v>
      </c>
      <c r="B3966" s="126" t="s">
        <v>2520</v>
      </c>
      <c r="C3966" s="126" t="s">
        <v>2666</v>
      </c>
      <c r="D3966" s="38" t="s">
        <v>5923</v>
      </c>
      <c r="E3966" s="38" t="s">
        <v>2220</v>
      </c>
    </row>
    <row r="3967">
      <c r="A3967" s="33" t="s">
        <v>6246</v>
      </c>
      <c r="B3967" s="126" t="s">
        <v>2463</v>
      </c>
      <c r="C3967" s="126" t="s">
        <v>2705</v>
      </c>
      <c r="D3967" s="38" t="s">
        <v>5923</v>
      </c>
      <c r="E3967" s="38" t="s">
        <v>2220</v>
      </c>
    </row>
    <row r="3968">
      <c r="A3968" s="33" t="s">
        <v>6244</v>
      </c>
      <c r="B3968" s="126" t="s">
        <v>2466</v>
      </c>
      <c r="C3968" s="126" t="s">
        <v>2459</v>
      </c>
      <c r="D3968" s="38" t="s">
        <v>96</v>
      </c>
      <c r="E3968" s="38" t="s">
        <v>2221</v>
      </c>
    </row>
    <row r="3969">
      <c r="A3969" s="33" t="s">
        <v>5908</v>
      </c>
      <c r="B3969" s="126" t="s">
        <v>2503</v>
      </c>
      <c r="C3969" s="126" t="s">
        <v>2683</v>
      </c>
      <c r="D3969" s="38" t="s">
        <v>96</v>
      </c>
      <c r="E3969" s="38" t="s">
        <v>2221</v>
      </c>
    </row>
    <row r="3970">
      <c r="A3970" s="33" t="s">
        <v>6244</v>
      </c>
      <c r="B3970" s="126" t="s">
        <v>2553</v>
      </c>
      <c r="C3970" s="126" t="s">
        <v>2683</v>
      </c>
      <c r="D3970" s="38" t="s">
        <v>96</v>
      </c>
      <c r="E3970" s="38" t="s">
        <v>2221</v>
      </c>
    </row>
    <row r="3971">
      <c r="A3971" s="33" t="s">
        <v>6244</v>
      </c>
      <c r="B3971" s="126" t="s">
        <v>2553</v>
      </c>
      <c r="C3971" s="126" t="s">
        <v>2683</v>
      </c>
      <c r="D3971" s="38" t="s">
        <v>96</v>
      </c>
      <c r="E3971" s="38" t="s">
        <v>2221</v>
      </c>
    </row>
    <row r="3972">
      <c r="A3972" s="33" t="s">
        <v>5908</v>
      </c>
      <c r="B3972" s="126" t="s">
        <v>2690</v>
      </c>
      <c r="C3972" s="126" t="s">
        <v>2459</v>
      </c>
      <c r="D3972" s="38" t="s">
        <v>96</v>
      </c>
      <c r="E3972" s="38" t="s">
        <v>2221</v>
      </c>
    </row>
    <row r="3973">
      <c r="A3973" s="33" t="s">
        <v>5908</v>
      </c>
      <c r="B3973" s="126" t="s">
        <v>2553</v>
      </c>
      <c r="C3973" s="126" t="s">
        <v>2683</v>
      </c>
      <c r="D3973" s="38" t="s">
        <v>96</v>
      </c>
      <c r="E3973" s="38" t="s">
        <v>2221</v>
      </c>
    </row>
    <row r="3974">
      <c r="A3974" s="33" t="s">
        <v>6244</v>
      </c>
      <c r="B3974" s="126" t="s">
        <v>2683</v>
      </c>
      <c r="C3974" s="126" t="s">
        <v>2520</v>
      </c>
      <c r="D3974" s="38" t="s">
        <v>96</v>
      </c>
      <c r="E3974" s="38" t="s">
        <v>2221</v>
      </c>
    </row>
    <row r="3975">
      <c r="A3975" s="33" t="s">
        <v>6245</v>
      </c>
      <c r="B3975" s="126" t="s">
        <v>2553</v>
      </c>
      <c r="C3975" s="126" t="s">
        <v>2520</v>
      </c>
      <c r="D3975" s="38" t="s">
        <v>96</v>
      </c>
      <c r="E3975" s="38" t="s">
        <v>2221</v>
      </c>
    </row>
    <row r="3976">
      <c r="A3976" s="33" t="s">
        <v>5910</v>
      </c>
      <c r="B3976" s="126" t="s">
        <v>2624</v>
      </c>
      <c r="C3976" s="126" t="s">
        <v>2666</v>
      </c>
      <c r="D3976" s="38" t="s">
        <v>96</v>
      </c>
      <c r="E3976" s="38" t="s">
        <v>2221</v>
      </c>
    </row>
    <row r="3977">
      <c r="A3977" s="33" t="s">
        <v>6245</v>
      </c>
      <c r="B3977" s="126" t="s">
        <v>2648</v>
      </c>
      <c r="C3977" s="126" t="s">
        <v>2666</v>
      </c>
      <c r="D3977" s="38" t="s">
        <v>96</v>
      </c>
      <c r="E3977" s="38" t="s">
        <v>2221</v>
      </c>
    </row>
    <row r="3978">
      <c r="A3978" s="33" t="s">
        <v>5910</v>
      </c>
      <c r="B3978" s="126" t="s">
        <v>2664</v>
      </c>
      <c r="C3978" s="126" t="s">
        <v>2705</v>
      </c>
      <c r="D3978" s="38" t="s">
        <v>96</v>
      </c>
      <c r="E3978" s="38" t="s">
        <v>2221</v>
      </c>
    </row>
    <row r="3979">
      <c r="A3979" s="33" t="s">
        <v>6245</v>
      </c>
      <c r="B3979" s="126" t="s">
        <v>2545</v>
      </c>
      <c r="C3979" s="126" t="s">
        <v>2705</v>
      </c>
      <c r="D3979" s="38" t="s">
        <v>96</v>
      </c>
      <c r="E3979" s="38" t="s">
        <v>2221</v>
      </c>
    </row>
    <row r="3980">
      <c r="A3980" s="33" t="s">
        <v>6244</v>
      </c>
      <c r="B3980" s="126" t="s">
        <v>2646</v>
      </c>
      <c r="C3980" s="126" t="s">
        <v>2666</v>
      </c>
      <c r="D3980" s="38" t="s">
        <v>44</v>
      </c>
      <c r="E3980" s="38" t="s">
        <v>2221</v>
      </c>
    </row>
    <row r="3981">
      <c r="A3981" s="33" t="s">
        <v>5908</v>
      </c>
      <c r="B3981" s="126" t="s">
        <v>2469</v>
      </c>
      <c r="C3981" s="126" t="s">
        <v>2520</v>
      </c>
      <c r="D3981" s="38" t="s">
        <v>44</v>
      </c>
      <c r="E3981" s="38" t="s">
        <v>2221</v>
      </c>
    </row>
    <row r="3982">
      <c r="A3982" s="33" t="s">
        <v>5910</v>
      </c>
      <c r="B3982" s="126" t="s">
        <v>2646</v>
      </c>
      <c r="C3982" s="126" t="s">
        <v>2545</v>
      </c>
      <c r="D3982" s="38" t="s">
        <v>44</v>
      </c>
      <c r="E3982" s="38" t="s">
        <v>2221</v>
      </c>
    </row>
    <row r="3983">
      <c r="A3983" s="33" t="s">
        <v>5910</v>
      </c>
      <c r="B3983" s="126" t="s">
        <v>2520</v>
      </c>
      <c r="C3983" s="126" t="s">
        <v>2666</v>
      </c>
      <c r="D3983" s="38" t="s">
        <v>44</v>
      </c>
      <c r="E3983" s="38" t="s">
        <v>2221</v>
      </c>
    </row>
    <row r="3984">
      <c r="A3984" s="33" t="s">
        <v>6245</v>
      </c>
      <c r="B3984" s="126" t="s">
        <v>2520</v>
      </c>
      <c r="C3984" s="126" t="s">
        <v>2666</v>
      </c>
      <c r="D3984" s="38" t="s">
        <v>44</v>
      </c>
      <c r="E3984" s="38" t="s">
        <v>2221</v>
      </c>
    </row>
    <row r="3985">
      <c r="A3985" s="33" t="s">
        <v>6244</v>
      </c>
      <c r="B3985" s="126" t="s">
        <v>2533</v>
      </c>
      <c r="C3985" s="126" t="s">
        <v>2466</v>
      </c>
      <c r="D3985" s="38" t="s">
        <v>5909</v>
      </c>
      <c r="E3985" s="38" t="s">
        <v>2221</v>
      </c>
    </row>
    <row r="3986">
      <c r="A3986" s="33" t="s">
        <v>5908</v>
      </c>
      <c r="B3986" s="126" t="s">
        <v>2533</v>
      </c>
      <c r="C3986" s="126" t="s">
        <v>2466</v>
      </c>
      <c r="D3986" s="38" t="s">
        <v>5909</v>
      </c>
      <c r="E3986" s="38" t="s">
        <v>2221</v>
      </c>
    </row>
    <row r="3987">
      <c r="A3987" s="33" t="s">
        <v>6244</v>
      </c>
      <c r="B3987" s="126" t="s">
        <v>2584</v>
      </c>
      <c r="C3987" s="126" t="s">
        <v>2577</v>
      </c>
      <c r="D3987" s="38" t="s">
        <v>5911</v>
      </c>
      <c r="E3987" s="38" t="s">
        <v>2221</v>
      </c>
    </row>
    <row r="3988">
      <c r="A3988" s="33" t="s">
        <v>5908</v>
      </c>
      <c r="B3988" s="126" t="s">
        <v>2466</v>
      </c>
      <c r="C3988" s="126" t="s">
        <v>2577</v>
      </c>
      <c r="D3988" s="38" t="s">
        <v>5911</v>
      </c>
      <c r="E3988" s="38" t="s">
        <v>2221</v>
      </c>
    </row>
    <row r="3989">
      <c r="A3989" s="33" t="s">
        <v>5910</v>
      </c>
      <c r="B3989" s="126" t="s">
        <v>2646</v>
      </c>
      <c r="C3989" s="126" t="s">
        <v>2520</v>
      </c>
      <c r="D3989" s="38" t="s">
        <v>5911</v>
      </c>
      <c r="E3989" s="38" t="s">
        <v>2221</v>
      </c>
    </row>
    <row r="3990">
      <c r="A3990" s="33" t="s">
        <v>6245</v>
      </c>
      <c r="B3990" s="126" t="s">
        <v>2646</v>
      </c>
      <c r="C3990" s="126" t="s">
        <v>2545</v>
      </c>
      <c r="D3990" s="38" t="s">
        <v>5923</v>
      </c>
      <c r="E3990" s="38" t="s">
        <v>2221</v>
      </c>
    </row>
    <row r="3991">
      <c r="A3991" s="33" t="s">
        <v>5910</v>
      </c>
      <c r="B3991" s="126" t="s">
        <v>2646</v>
      </c>
      <c r="C3991" s="126" t="s">
        <v>2545</v>
      </c>
      <c r="D3991" s="38" t="s">
        <v>5923</v>
      </c>
      <c r="E3991" s="38" t="s">
        <v>2221</v>
      </c>
    </row>
    <row r="3992">
      <c r="A3992" s="33" t="s">
        <v>5912</v>
      </c>
      <c r="B3992" s="126" t="s">
        <v>2646</v>
      </c>
      <c r="C3992" s="126" t="s">
        <v>2520</v>
      </c>
      <c r="D3992" s="38" t="s">
        <v>5923</v>
      </c>
      <c r="E3992" s="38" t="s">
        <v>2221</v>
      </c>
    </row>
    <row r="3993">
      <c r="A3993" s="33" t="s">
        <v>5910</v>
      </c>
      <c r="B3993" s="126" t="s">
        <v>2520</v>
      </c>
      <c r="C3993" s="126" t="s">
        <v>2666</v>
      </c>
      <c r="D3993" s="38" t="s">
        <v>5923</v>
      </c>
      <c r="E3993" s="38" t="s">
        <v>2221</v>
      </c>
    </row>
    <row r="3994">
      <c r="A3994" s="33" t="s">
        <v>6246</v>
      </c>
      <c r="B3994" s="126" t="s">
        <v>2463</v>
      </c>
      <c r="C3994" s="126" t="s">
        <v>2705</v>
      </c>
      <c r="D3994" s="38" t="s">
        <v>5923</v>
      </c>
      <c r="E3994" s="38" t="s">
        <v>2221</v>
      </c>
    </row>
    <row r="3995">
      <c r="A3995" s="33" t="s">
        <v>6244</v>
      </c>
      <c r="B3995" s="126" t="s">
        <v>2466</v>
      </c>
      <c r="C3995" s="126" t="s">
        <v>2459</v>
      </c>
      <c r="D3995" s="38" t="s">
        <v>96</v>
      </c>
      <c r="E3995" s="38" t="s">
        <v>2222</v>
      </c>
    </row>
    <row r="3996">
      <c r="A3996" s="33" t="s">
        <v>5908</v>
      </c>
      <c r="B3996" s="126" t="s">
        <v>2503</v>
      </c>
      <c r="C3996" s="126" t="s">
        <v>2683</v>
      </c>
      <c r="D3996" s="38" t="s">
        <v>96</v>
      </c>
      <c r="E3996" s="38" t="s">
        <v>2222</v>
      </c>
    </row>
    <row r="3997">
      <c r="A3997" s="33" t="s">
        <v>6244</v>
      </c>
      <c r="B3997" s="126" t="s">
        <v>2553</v>
      </c>
      <c r="C3997" s="126" t="s">
        <v>2683</v>
      </c>
      <c r="D3997" s="38" t="s">
        <v>96</v>
      </c>
      <c r="E3997" s="38" t="s">
        <v>2222</v>
      </c>
    </row>
    <row r="3998">
      <c r="A3998" s="33" t="s">
        <v>6244</v>
      </c>
      <c r="B3998" s="126" t="s">
        <v>2553</v>
      </c>
      <c r="C3998" s="126" t="s">
        <v>2683</v>
      </c>
      <c r="D3998" s="38" t="s">
        <v>96</v>
      </c>
      <c r="E3998" s="38" t="s">
        <v>2222</v>
      </c>
    </row>
    <row r="3999">
      <c r="A3999" s="33" t="s">
        <v>5908</v>
      </c>
      <c r="B3999" s="126" t="s">
        <v>2690</v>
      </c>
      <c r="C3999" s="126" t="s">
        <v>2459</v>
      </c>
      <c r="D3999" s="38" t="s">
        <v>96</v>
      </c>
      <c r="E3999" s="38" t="s">
        <v>2222</v>
      </c>
    </row>
    <row r="4000">
      <c r="A4000" s="33" t="s">
        <v>5908</v>
      </c>
      <c r="B4000" s="126" t="s">
        <v>2553</v>
      </c>
      <c r="C4000" s="126" t="s">
        <v>2683</v>
      </c>
      <c r="D4000" s="38" t="s">
        <v>96</v>
      </c>
      <c r="E4000" s="38" t="s">
        <v>2222</v>
      </c>
    </row>
    <row r="4001">
      <c r="A4001" s="33" t="s">
        <v>6244</v>
      </c>
      <c r="B4001" s="126" t="s">
        <v>2683</v>
      </c>
      <c r="C4001" s="126" t="s">
        <v>2520</v>
      </c>
      <c r="D4001" s="38" t="s">
        <v>96</v>
      </c>
      <c r="E4001" s="38" t="s">
        <v>2222</v>
      </c>
    </row>
    <row r="4002">
      <c r="A4002" s="33" t="s">
        <v>6245</v>
      </c>
      <c r="B4002" s="126" t="s">
        <v>2553</v>
      </c>
      <c r="C4002" s="126" t="s">
        <v>2520</v>
      </c>
      <c r="D4002" s="38" t="s">
        <v>96</v>
      </c>
      <c r="E4002" s="38" t="s">
        <v>2222</v>
      </c>
    </row>
    <row r="4003">
      <c r="A4003" s="33" t="s">
        <v>5910</v>
      </c>
      <c r="B4003" s="126" t="s">
        <v>2624</v>
      </c>
      <c r="C4003" s="126" t="s">
        <v>2666</v>
      </c>
      <c r="D4003" s="38" t="s">
        <v>96</v>
      </c>
      <c r="E4003" s="38" t="s">
        <v>2222</v>
      </c>
    </row>
    <row r="4004">
      <c r="A4004" s="33" t="s">
        <v>6245</v>
      </c>
      <c r="B4004" s="126" t="s">
        <v>2648</v>
      </c>
      <c r="C4004" s="126" t="s">
        <v>2666</v>
      </c>
      <c r="D4004" s="38" t="s">
        <v>96</v>
      </c>
      <c r="E4004" s="38" t="s">
        <v>2222</v>
      </c>
    </row>
    <row r="4005">
      <c r="A4005" s="33" t="s">
        <v>5910</v>
      </c>
      <c r="B4005" s="126" t="s">
        <v>2664</v>
      </c>
      <c r="C4005" s="126" t="s">
        <v>2705</v>
      </c>
      <c r="D4005" s="38" t="s">
        <v>96</v>
      </c>
      <c r="E4005" s="38" t="s">
        <v>2222</v>
      </c>
    </row>
    <row r="4006">
      <c r="A4006" s="33" t="s">
        <v>6245</v>
      </c>
      <c r="B4006" s="126" t="s">
        <v>2545</v>
      </c>
      <c r="C4006" s="126" t="s">
        <v>2705</v>
      </c>
      <c r="D4006" s="38" t="s">
        <v>96</v>
      </c>
      <c r="E4006" s="38" t="s">
        <v>2222</v>
      </c>
    </row>
    <row r="4007">
      <c r="A4007" s="33" t="s">
        <v>6244</v>
      </c>
      <c r="B4007" s="126" t="s">
        <v>2646</v>
      </c>
      <c r="C4007" s="126" t="s">
        <v>2666</v>
      </c>
      <c r="D4007" s="38" t="s">
        <v>44</v>
      </c>
      <c r="E4007" s="38" t="s">
        <v>2222</v>
      </c>
    </row>
    <row r="4008">
      <c r="A4008" s="33" t="s">
        <v>5908</v>
      </c>
      <c r="B4008" s="126" t="s">
        <v>2469</v>
      </c>
      <c r="C4008" s="126" t="s">
        <v>2520</v>
      </c>
      <c r="D4008" s="38" t="s">
        <v>44</v>
      </c>
      <c r="E4008" s="38" t="s">
        <v>2222</v>
      </c>
    </row>
    <row r="4009">
      <c r="A4009" s="33" t="s">
        <v>5910</v>
      </c>
      <c r="B4009" s="126" t="s">
        <v>2646</v>
      </c>
      <c r="C4009" s="126" t="s">
        <v>2545</v>
      </c>
      <c r="D4009" s="38" t="s">
        <v>44</v>
      </c>
      <c r="E4009" s="38" t="s">
        <v>2222</v>
      </c>
    </row>
    <row r="4010">
      <c r="A4010" s="33" t="s">
        <v>5910</v>
      </c>
      <c r="B4010" s="126" t="s">
        <v>2520</v>
      </c>
      <c r="C4010" s="126" t="s">
        <v>2666</v>
      </c>
      <c r="D4010" s="38" t="s">
        <v>44</v>
      </c>
      <c r="E4010" s="38" t="s">
        <v>2222</v>
      </c>
    </row>
    <row r="4011">
      <c r="A4011" s="33" t="s">
        <v>6245</v>
      </c>
      <c r="B4011" s="126" t="s">
        <v>2520</v>
      </c>
      <c r="C4011" s="126" t="s">
        <v>2666</v>
      </c>
      <c r="D4011" s="38" t="s">
        <v>44</v>
      </c>
      <c r="E4011" s="38" t="s">
        <v>2222</v>
      </c>
    </row>
    <row r="4012">
      <c r="A4012" s="33" t="s">
        <v>6244</v>
      </c>
      <c r="B4012" s="126" t="s">
        <v>2533</v>
      </c>
      <c r="C4012" s="126" t="s">
        <v>2466</v>
      </c>
      <c r="D4012" s="38" t="s">
        <v>5909</v>
      </c>
      <c r="E4012" s="38" t="s">
        <v>2222</v>
      </c>
    </row>
    <row r="4013">
      <c r="A4013" s="33" t="s">
        <v>5908</v>
      </c>
      <c r="B4013" s="126" t="s">
        <v>2533</v>
      </c>
      <c r="C4013" s="126" t="s">
        <v>2466</v>
      </c>
      <c r="D4013" s="38" t="s">
        <v>5909</v>
      </c>
      <c r="E4013" s="38" t="s">
        <v>2222</v>
      </c>
    </row>
    <row r="4014">
      <c r="A4014" s="33" t="s">
        <v>6244</v>
      </c>
      <c r="B4014" s="126" t="s">
        <v>2584</v>
      </c>
      <c r="C4014" s="126" t="s">
        <v>2577</v>
      </c>
      <c r="D4014" s="38" t="s">
        <v>5911</v>
      </c>
      <c r="E4014" s="38" t="s">
        <v>2222</v>
      </c>
    </row>
    <row r="4015">
      <c r="A4015" s="33" t="s">
        <v>5908</v>
      </c>
      <c r="B4015" s="126" t="s">
        <v>2466</v>
      </c>
      <c r="C4015" s="126" t="s">
        <v>2577</v>
      </c>
      <c r="D4015" s="38" t="s">
        <v>5911</v>
      </c>
      <c r="E4015" s="38" t="s">
        <v>2222</v>
      </c>
    </row>
    <row r="4016">
      <c r="A4016" s="33" t="s">
        <v>5910</v>
      </c>
      <c r="B4016" s="126" t="s">
        <v>2646</v>
      </c>
      <c r="C4016" s="126" t="s">
        <v>2520</v>
      </c>
      <c r="D4016" s="38" t="s">
        <v>5911</v>
      </c>
      <c r="E4016" s="38" t="s">
        <v>2222</v>
      </c>
    </row>
    <row r="4017">
      <c r="A4017" s="33" t="s">
        <v>6245</v>
      </c>
      <c r="B4017" s="126" t="s">
        <v>2646</v>
      </c>
      <c r="C4017" s="126" t="s">
        <v>2545</v>
      </c>
      <c r="D4017" s="38" t="s">
        <v>5923</v>
      </c>
      <c r="E4017" s="38" t="s">
        <v>2222</v>
      </c>
    </row>
    <row r="4018">
      <c r="A4018" s="33" t="s">
        <v>5910</v>
      </c>
      <c r="B4018" s="126" t="s">
        <v>2646</v>
      </c>
      <c r="C4018" s="126" t="s">
        <v>2545</v>
      </c>
      <c r="D4018" s="38" t="s">
        <v>5923</v>
      </c>
      <c r="E4018" s="38" t="s">
        <v>2222</v>
      </c>
    </row>
    <row r="4019">
      <c r="A4019" s="33" t="s">
        <v>5912</v>
      </c>
      <c r="B4019" s="126" t="s">
        <v>2646</v>
      </c>
      <c r="C4019" s="126" t="s">
        <v>2520</v>
      </c>
      <c r="D4019" s="38" t="s">
        <v>5923</v>
      </c>
      <c r="E4019" s="38" t="s">
        <v>2222</v>
      </c>
    </row>
    <row r="4020">
      <c r="A4020" s="33" t="s">
        <v>5910</v>
      </c>
      <c r="B4020" s="126" t="s">
        <v>2520</v>
      </c>
      <c r="C4020" s="126" t="s">
        <v>2666</v>
      </c>
      <c r="D4020" s="38" t="s">
        <v>5923</v>
      </c>
      <c r="E4020" s="38" t="s">
        <v>2222</v>
      </c>
    </row>
    <row r="4021">
      <c r="A4021" s="33" t="s">
        <v>6246</v>
      </c>
      <c r="B4021" s="126" t="s">
        <v>2463</v>
      </c>
      <c r="C4021" s="126" t="s">
        <v>2705</v>
      </c>
      <c r="D4021" s="38" t="s">
        <v>5923</v>
      </c>
      <c r="E4021" s="38" t="s">
        <v>2222</v>
      </c>
    </row>
    <row r="4022">
      <c r="A4022" s="33" t="s">
        <v>6244</v>
      </c>
      <c r="B4022" s="126" t="s">
        <v>2466</v>
      </c>
      <c r="C4022" s="126" t="s">
        <v>2459</v>
      </c>
      <c r="D4022" s="38" t="s">
        <v>96</v>
      </c>
      <c r="E4022" s="38" t="s">
        <v>2223</v>
      </c>
    </row>
    <row r="4023">
      <c r="A4023" s="33" t="s">
        <v>5908</v>
      </c>
      <c r="B4023" s="126" t="s">
        <v>2503</v>
      </c>
      <c r="C4023" s="126" t="s">
        <v>2683</v>
      </c>
      <c r="D4023" s="38" t="s">
        <v>96</v>
      </c>
      <c r="E4023" s="38" t="s">
        <v>2223</v>
      </c>
    </row>
    <row r="4024">
      <c r="A4024" s="33" t="s">
        <v>6244</v>
      </c>
      <c r="B4024" s="126" t="s">
        <v>2553</v>
      </c>
      <c r="C4024" s="126" t="s">
        <v>2683</v>
      </c>
      <c r="D4024" s="38" t="s">
        <v>96</v>
      </c>
      <c r="E4024" s="38" t="s">
        <v>2223</v>
      </c>
    </row>
    <row r="4025">
      <c r="A4025" s="33" t="s">
        <v>6244</v>
      </c>
      <c r="B4025" s="126" t="s">
        <v>2553</v>
      </c>
      <c r="C4025" s="126" t="s">
        <v>2683</v>
      </c>
      <c r="D4025" s="38" t="s">
        <v>96</v>
      </c>
      <c r="E4025" s="38" t="s">
        <v>2223</v>
      </c>
    </row>
    <row r="4026">
      <c r="A4026" s="33" t="s">
        <v>5908</v>
      </c>
      <c r="B4026" s="126" t="s">
        <v>2690</v>
      </c>
      <c r="C4026" s="126" t="s">
        <v>2459</v>
      </c>
      <c r="D4026" s="38" t="s">
        <v>96</v>
      </c>
      <c r="E4026" s="38" t="s">
        <v>2223</v>
      </c>
    </row>
    <row r="4027">
      <c r="A4027" s="33" t="s">
        <v>5908</v>
      </c>
      <c r="B4027" s="126" t="s">
        <v>2553</v>
      </c>
      <c r="C4027" s="126" t="s">
        <v>2683</v>
      </c>
      <c r="D4027" s="38" t="s">
        <v>96</v>
      </c>
      <c r="E4027" s="38" t="s">
        <v>2223</v>
      </c>
    </row>
    <row r="4028">
      <c r="A4028" s="33" t="s">
        <v>6244</v>
      </c>
      <c r="B4028" s="126" t="s">
        <v>2683</v>
      </c>
      <c r="C4028" s="126" t="s">
        <v>2520</v>
      </c>
      <c r="D4028" s="38" t="s">
        <v>96</v>
      </c>
      <c r="E4028" s="38" t="s">
        <v>2223</v>
      </c>
    </row>
    <row r="4029">
      <c r="A4029" s="33" t="s">
        <v>6245</v>
      </c>
      <c r="B4029" s="126" t="s">
        <v>2553</v>
      </c>
      <c r="C4029" s="126" t="s">
        <v>2520</v>
      </c>
      <c r="D4029" s="38" t="s">
        <v>96</v>
      </c>
      <c r="E4029" s="38" t="s">
        <v>2223</v>
      </c>
    </row>
    <row r="4030">
      <c r="A4030" s="33" t="s">
        <v>5910</v>
      </c>
      <c r="B4030" s="126" t="s">
        <v>2624</v>
      </c>
      <c r="C4030" s="126" t="s">
        <v>2666</v>
      </c>
      <c r="D4030" s="38" t="s">
        <v>96</v>
      </c>
      <c r="E4030" s="38" t="s">
        <v>2223</v>
      </c>
    </row>
    <row r="4031">
      <c r="A4031" s="33" t="s">
        <v>6245</v>
      </c>
      <c r="B4031" s="126" t="s">
        <v>2648</v>
      </c>
      <c r="C4031" s="126" t="s">
        <v>2666</v>
      </c>
      <c r="D4031" s="38" t="s">
        <v>96</v>
      </c>
      <c r="E4031" s="38" t="s">
        <v>2223</v>
      </c>
    </row>
    <row r="4032">
      <c r="A4032" s="33" t="s">
        <v>5910</v>
      </c>
      <c r="B4032" s="126" t="s">
        <v>2664</v>
      </c>
      <c r="C4032" s="126" t="s">
        <v>2705</v>
      </c>
      <c r="D4032" s="38" t="s">
        <v>96</v>
      </c>
      <c r="E4032" s="38" t="s">
        <v>2223</v>
      </c>
    </row>
    <row r="4033">
      <c r="A4033" s="33" t="s">
        <v>6245</v>
      </c>
      <c r="B4033" s="126" t="s">
        <v>2545</v>
      </c>
      <c r="C4033" s="126" t="s">
        <v>2705</v>
      </c>
      <c r="D4033" s="38" t="s">
        <v>96</v>
      </c>
      <c r="E4033" s="38" t="s">
        <v>2223</v>
      </c>
    </row>
    <row r="4034">
      <c r="A4034" s="33" t="s">
        <v>6244</v>
      </c>
      <c r="B4034" s="126" t="s">
        <v>2646</v>
      </c>
      <c r="C4034" s="126" t="s">
        <v>2666</v>
      </c>
      <c r="D4034" s="38" t="s">
        <v>44</v>
      </c>
      <c r="E4034" s="38" t="s">
        <v>2223</v>
      </c>
    </row>
    <row r="4035">
      <c r="A4035" s="33" t="s">
        <v>5908</v>
      </c>
      <c r="B4035" s="126" t="s">
        <v>2469</v>
      </c>
      <c r="C4035" s="126" t="s">
        <v>2520</v>
      </c>
      <c r="D4035" s="38" t="s">
        <v>44</v>
      </c>
      <c r="E4035" s="38" t="s">
        <v>2223</v>
      </c>
    </row>
    <row r="4036">
      <c r="A4036" s="33" t="s">
        <v>5910</v>
      </c>
      <c r="B4036" s="126" t="s">
        <v>2646</v>
      </c>
      <c r="C4036" s="126" t="s">
        <v>2545</v>
      </c>
      <c r="D4036" s="38" t="s">
        <v>44</v>
      </c>
      <c r="E4036" s="38" t="s">
        <v>2223</v>
      </c>
    </row>
    <row r="4037">
      <c r="A4037" s="33" t="s">
        <v>5910</v>
      </c>
      <c r="B4037" s="126" t="s">
        <v>2520</v>
      </c>
      <c r="C4037" s="126" t="s">
        <v>2666</v>
      </c>
      <c r="D4037" s="38" t="s">
        <v>44</v>
      </c>
      <c r="E4037" s="38" t="s">
        <v>2223</v>
      </c>
    </row>
    <row r="4038">
      <c r="A4038" s="33" t="s">
        <v>6245</v>
      </c>
      <c r="B4038" s="126" t="s">
        <v>2520</v>
      </c>
      <c r="C4038" s="126" t="s">
        <v>2666</v>
      </c>
      <c r="D4038" s="38" t="s">
        <v>44</v>
      </c>
      <c r="E4038" s="38" t="s">
        <v>2223</v>
      </c>
    </row>
    <row r="4039">
      <c r="A4039" s="33" t="s">
        <v>6244</v>
      </c>
      <c r="B4039" s="126" t="s">
        <v>2533</v>
      </c>
      <c r="C4039" s="126" t="s">
        <v>2466</v>
      </c>
      <c r="D4039" s="38" t="s">
        <v>5909</v>
      </c>
      <c r="E4039" s="38" t="s">
        <v>2223</v>
      </c>
    </row>
    <row r="4040">
      <c r="A4040" s="33" t="s">
        <v>5908</v>
      </c>
      <c r="B4040" s="126" t="s">
        <v>2533</v>
      </c>
      <c r="C4040" s="126" t="s">
        <v>2466</v>
      </c>
      <c r="D4040" s="38" t="s">
        <v>5909</v>
      </c>
      <c r="E4040" s="38" t="s">
        <v>2223</v>
      </c>
    </row>
    <row r="4041">
      <c r="A4041" s="33" t="s">
        <v>6244</v>
      </c>
      <c r="B4041" s="126" t="s">
        <v>2584</v>
      </c>
      <c r="C4041" s="126" t="s">
        <v>2577</v>
      </c>
      <c r="D4041" s="38" t="s">
        <v>5911</v>
      </c>
      <c r="E4041" s="38" t="s">
        <v>2223</v>
      </c>
    </row>
    <row r="4042">
      <c r="A4042" s="33" t="s">
        <v>5908</v>
      </c>
      <c r="B4042" s="126" t="s">
        <v>2466</v>
      </c>
      <c r="C4042" s="126" t="s">
        <v>2577</v>
      </c>
      <c r="D4042" s="38" t="s">
        <v>5911</v>
      </c>
      <c r="E4042" s="38" t="s">
        <v>2223</v>
      </c>
    </row>
    <row r="4043">
      <c r="A4043" s="33" t="s">
        <v>5910</v>
      </c>
      <c r="B4043" s="126" t="s">
        <v>2646</v>
      </c>
      <c r="C4043" s="126" t="s">
        <v>2520</v>
      </c>
      <c r="D4043" s="38" t="s">
        <v>5911</v>
      </c>
      <c r="E4043" s="38" t="s">
        <v>2223</v>
      </c>
    </row>
    <row r="4044">
      <c r="A4044" s="33" t="s">
        <v>6245</v>
      </c>
      <c r="B4044" s="126" t="s">
        <v>2646</v>
      </c>
      <c r="C4044" s="126" t="s">
        <v>2545</v>
      </c>
      <c r="D4044" s="38" t="s">
        <v>5923</v>
      </c>
      <c r="E4044" s="38" t="s">
        <v>2223</v>
      </c>
    </row>
    <row r="4045">
      <c r="A4045" s="33" t="s">
        <v>5910</v>
      </c>
      <c r="B4045" s="126" t="s">
        <v>2646</v>
      </c>
      <c r="C4045" s="126" t="s">
        <v>2545</v>
      </c>
      <c r="D4045" s="38" t="s">
        <v>5923</v>
      </c>
      <c r="E4045" s="38" t="s">
        <v>2223</v>
      </c>
    </row>
    <row r="4046">
      <c r="A4046" s="33" t="s">
        <v>5912</v>
      </c>
      <c r="B4046" s="126" t="s">
        <v>2646</v>
      </c>
      <c r="C4046" s="126" t="s">
        <v>2520</v>
      </c>
      <c r="D4046" s="38" t="s">
        <v>5923</v>
      </c>
      <c r="E4046" s="38" t="s">
        <v>2223</v>
      </c>
    </row>
    <row r="4047">
      <c r="A4047" s="33" t="s">
        <v>5910</v>
      </c>
      <c r="B4047" s="126" t="s">
        <v>2520</v>
      </c>
      <c r="C4047" s="126" t="s">
        <v>2666</v>
      </c>
      <c r="D4047" s="38" t="s">
        <v>5923</v>
      </c>
      <c r="E4047" s="38" t="s">
        <v>2223</v>
      </c>
    </row>
    <row r="4048">
      <c r="A4048" s="33" t="s">
        <v>6246</v>
      </c>
      <c r="B4048" s="126" t="s">
        <v>2463</v>
      </c>
      <c r="C4048" s="126" t="s">
        <v>2705</v>
      </c>
      <c r="D4048" s="38" t="s">
        <v>5923</v>
      </c>
      <c r="E4048" s="38" t="s">
        <v>2223</v>
      </c>
    </row>
    <row r="4049">
      <c r="A4049" s="33" t="s">
        <v>6244</v>
      </c>
      <c r="B4049" s="126" t="s">
        <v>2466</v>
      </c>
      <c r="C4049" s="126" t="s">
        <v>2459</v>
      </c>
      <c r="D4049" s="38" t="s">
        <v>96</v>
      </c>
      <c r="E4049" s="38" t="s">
        <v>2224</v>
      </c>
    </row>
    <row r="4050">
      <c r="A4050" s="33" t="s">
        <v>5908</v>
      </c>
      <c r="B4050" s="126" t="s">
        <v>2503</v>
      </c>
      <c r="C4050" s="126" t="s">
        <v>2683</v>
      </c>
      <c r="D4050" s="38" t="s">
        <v>96</v>
      </c>
      <c r="E4050" s="38" t="s">
        <v>2224</v>
      </c>
    </row>
    <row r="4051">
      <c r="A4051" s="33" t="s">
        <v>6244</v>
      </c>
      <c r="B4051" s="126" t="s">
        <v>2553</v>
      </c>
      <c r="C4051" s="126" t="s">
        <v>2683</v>
      </c>
      <c r="D4051" s="38" t="s">
        <v>96</v>
      </c>
      <c r="E4051" s="38" t="s">
        <v>2224</v>
      </c>
    </row>
    <row r="4052">
      <c r="A4052" s="33" t="s">
        <v>6244</v>
      </c>
      <c r="B4052" s="126" t="s">
        <v>2553</v>
      </c>
      <c r="C4052" s="126" t="s">
        <v>2683</v>
      </c>
      <c r="D4052" s="38" t="s">
        <v>96</v>
      </c>
      <c r="E4052" s="38" t="s">
        <v>2224</v>
      </c>
    </row>
    <row r="4053">
      <c r="A4053" s="33" t="s">
        <v>5908</v>
      </c>
      <c r="B4053" s="126" t="s">
        <v>2690</v>
      </c>
      <c r="C4053" s="126" t="s">
        <v>2459</v>
      </c>
      <c r="D4053" s="38" t="s">
        <v>96</v>
      </c>
      <c r="E4053" s="38" t="s">
        <v>2224</v>
      </c>
    </row>
    <row r="4054">
      <c r="A4054" s="33" t="s">
        <v>5908</v>
      </c>
      <c r="B4054" s="126" t="s">
        <v>2553</v>
      </c>
      <c r="C4054" s="126" t="s">
        <v>2683</v>
      </c>
      <c r="D4054" s="38" t="s">
        <v>96</v>
      </c>
      <c r="E4054" s="38" t="s">
        <v>2224</v>
      </c>
    </row>
    <row r="4055">
      <c r="A4055" s="33" t="s">
        <v>6244</v>
      </c>
      <c r="B4055" s="126" t="s">
        <v>2683</v>
      </c>
      <c r="C4055" s="126" t="s">
        <v>2520</v>
      </c>
      <c r="D4055" s="38" t="s">
        <v>96</v>
      </c>
      <c r="E4055" s="38" t="s">
        <v>2224</v>
      </c>
    </row>
    <row r="4056">
      <c r="A4056" s="33" t="s">
        <v>6245</v>
      </c>
      <c r="B4056" s="126" t="s">
        <v>2553</v>
      </c>
      <c r="C4056" s="126" t="s">
        <v>2520</v>
      </c>
      <c r="D4056" s="38" t="s">
        <v>96</v>
      </c>
      <c r="E4056" s="38" t="s">
        <v>2224</v>
      </c>
    </row>
    <row r="4057">
      <c r="A4057" s="33" t="s">
        <v>5910</v>
      </c>
      <c r="B4057" s="126" t="s">
        <v>2624</v>
      </c>
      <c r="C4057" s="126" t="s">
        <v>2666</v>
      </c>
      <c r="D4057" s="38" t="s">
        <v>96</v>
      </c>
      <c r="E4057" s="38" t="s">
        <v>2224</v>
      </c>
    </row>
    <row r="4058">
      <c r="A4058" s="33" t="s">
        <v>6245</v>
      </c>
      <c r="B4058" s="126" t="s">
        <v>2648</v>
      </c>
      <c r="C4058" s="126" t="s">
        <v>2666</v>
      </c>
      <c r="D4058" s="38" t="s">
        <v>96</v>
      </c>
      <c r="E4058" s="38" t="s">
        <v>2224</v>
      </c>
    </row>
    <row r="4059">
      <c r="A4059" s="33" t="s">
        <v>5910</v>
      </c>
      <c r="B4059" s="126" t="s">
        <v>2664</v>
      </c>
      <c r="C4059" s="126" t="s">
        <v>2705</v>
      </c>
      <c r="D4059" s="38" t="s">
        <v>96</v>
      </c>
      <c r="E4059" s="38" t="s">
        <v>2224</v>
      </c>
    </row>
    <row r="4060">
      <c r="A4060" s="33" t="s">
        <v>6245</v>
      </c>
      <c r="B4060" s="126" t="s">
        <v>2545</v>
      </c>
      <c r="C4060" s="126" t="s">
        <v>2705</v>
      </c>
      <c r="D4060" s="38" t="s">
        <v>96</v>
      </c>
      <c r="E4060" s="38" t="s">
        <v>2224</v>
      </c>
    </row>
    <row r="4061">
      <c r="A4061" s="33" t="s">
        <v>6244</v>
      </c>
      <c r="B4061" s="126" t="s">
        <v>2646</v>
      </c>
      <c r="C4061" s="126" t="s">
        <v>2666</v>
      </c>
      <c r="D4061" s="38" t="s">
        <v>44</v>
      </c>
      <c r="E4061" s="38" t="s">
        <v>2224</v>
      </c>
    </row>
    <row r="4062">
      <c r="A4062" s="33" t="s">
        <v>5908</v>
      </c>
      <c r="B4062" s="126" t="s">
        <v>2469</v>
      </c>
      <c r="C4062" s="126" t="s">
        <v>2520</v>
      </c>
      <c r="D4062" s="38" t="s">
        <v>44</v>
      </c>
      <c r="E4062" s="38" t="s">
        <v>2224</v>
      </c>
    </row>
    <row r="4063">
      <c r="A4063" s="33" t="s">
        <v>5910</v>
      </c>
      <c r="B4063" s="126" t="s">
        <v>2646</v>
      </c>
      <c r="C4063" s="126" t="s">
        <v>2545</v>
      </c>
      <c r="D4063" s="38" t="s">
        <v>44</v>
      </c>
      <c r="E4063" s="38" t="s">
        <v>2224</v>
      </c>
    </row>
    <row r="4064">
      <c r="A4064" s="33" t="s">
        <v>5910</v>
      </c>
      <c r="B4064" s="126" t="s">
        <v>2520</v>
      </c>
      <c r="C4064" s="126" t="s">
        <v>2666</v>
      </c>
      <c r="D4064" s="38" t="s">
        <v>44</v>
      </c>
      <c r="E4064" s="38" t="s">
        <v>2224</v>
      </c>
    </row>
    <row r="4065">
      <c r="A4065" s="33" t="s">
        <v>6245</v>
      </c>
      <c r="B4065" s="126" t="s">
        <v>2520</v>
      </c>
      <c r="C4065" s="126" t="s">
        <v>2666</v>
      </c>
      <c r="D4065" s="38" t="s">
        <v>44</v>
      </c>
      <c r="E4065" s="38" t="s">
        <v>2224</v>
      </c>
    </row>
    <row r="4066">
      <c r="A4066" s="33" t="s">
        <v>6244</v>
      </c>
      <c r="B4066" s="126" t="s">
        <v>2533</v>
      </c>
      <c r="C4066" s="126" t="s">
        <v>2466</v>
      </c>
      <c r="D4066" s="38" t="s">
        <v>5909</v>
      </c>
      <c r="E4066" s="38" t="s">
        <v>2224</v>
      </c>
    </row>
    <row r="4067">
      <c r="A4067" s="33" t="s">
        <v>5908</v>
      </c>
      <c r="B4067" s="126" t="s">
        <v>2533</v>
      </c>
      <c r="C4067" s="126" t="s">
        <v>2466</v>
      </c>
      <c r="D4067" s="38" t="s">
        <v>5909</v>
      </c>
      <c r="E4067" s="38" t="s">
        <v>2224</v>
      </c>
    </row>
    <row r="4068">
      <c r="A4068" s="33" t="s">
        <v>6244</v>
      </c>
      <c r="B4068" s="126" t="s">
        <v>2584</v>
      </c>
      <c r="C4068" s="126" t="s">
        <v>2577</v>
      </c>
      <c r="D4068" s="38" t="s">
        <v>5911</v>
      </c>
      <c r="E4068" s="38" t="s">
        <v>2224</v>
      </c>
    </row>
    <row r="4069">
      <c r="A4069" s="33" t="s">
        <v>5908</v>
      </c>
      <c r="B4069" s="126" t="s">
        <v>2466</v>
      </c>
      <c r="C4069" s="126" t="s">
        <v>2577</v>
      </c>
      <c r="D4069" s="38" t="s">
        <v>5911</v>
      </c>
      <c r="E4069" s="38" t="s">
        <v>2224</v>
      </c>
    </row>
    <row r="4070">
      <c r="A4070" s="33" t="s">
        <v>5910</v>
      </c>
      <c r="B4070" s="126" t="s">
        <v>2646</v>
      </c>
      <c r="C4070" s="126" t="s">
        <v>2520</v>
      </c>
      <c r="D4070" s="38" t="s">
        <v>5911</v>
      </c>
      <c r="E4070" s="38" t="s">
        <v>2224</v>
      </c>
    </row>
    <row r="4071">
      <c r="A4071" s="33" t="s">
        <v>6245</v>
      </c>
      <c r="B4071" s="126" t="s">
        <v>2646</v>
      </c>
      <c r="C4071" s="126" t="s">
        <v>2545</v>
      </c>
      <c r="D4071" s="38" t="s">
        <v>5923</v>
      </c>
      <c r="E4071" s="38" t="s">
        <v>2224</v>
      </c>
    </row>
    <row r="4072">
      <c r="A4072" s="33" t="s">
        <v>5910</v>
      </c>
      <c r="B4072" s="126" t="s">
        <v>2646</v>
      </c>
      <c r="C4072" s="126" t="s">
        <v>2545</v>
      </c>
      <c r="D4072" s="38" t="s">
        <v>5923</v>
      </c>
      <c r="E4072" s="38" t="s">
        <v>2224</v>
      </c>
    </row>
    <row r="4073">
      <c r="A4073" s="33" t="s">
        <v>5912</v>
      </c>
      <c r="B4073" s="126" t="s">
        <v>2646</v>
      </c>
      <c r="C4073" s="126" t="s">
        <v>2520</v>
      </c>
      <c r="D4073" s="38" t="s">
        <v>5923</v>
      </c>
      <c r="E4073" s="38" t="s">
        <v>2224</v>
      </c>
    </row>
    <row r="4074">
      <c r="A4074" s="33" t="s">
        <v>5910</v>
      </c>
      <c r="B4074" s="126" t="s">
        <v>2520</v>
      </c>
      <c r="C4074" s="126" t="s">
        <v>2666</v>
      </c>
      <c r="D4074" s="38" t="s">
        <v>5923</v>
      </c>
      <c r="E4074" s="38" t="s">
        <v>2224</v>
      </c>
    </row>
    <row r="4075">
      <c r="A4075" s="33" t="s">
        <v>6246</v>
      </c>
      <c r="B4075" s="126" t="s">
        <v>2463</v>
      </c>
      <c r="C4075" s="126" t="s">
        <v>2705</v>
      </c>
      <c r="D4075" s="38" t="s">
        <v>5923</v>
      </c>
      <c r="E4075" s="38" t="s">
        <v>2224</v>
      </c>
    </row>
    <row r="4076">
      <c r="A4076" s="33" t="s">
        <v>6244</v>
      </c>
      <c r="B4076" s="126" t="s">
        <v>2466</v>
      </c>
      <c r="C4076" s="126" t="s">
        <v>2459</v>
      </c>
      <c r="D4076" s="38" t="s">
        <v>96</v>
      </c>
      <c r="E4076" s="38" t="s">
        <v>2225</v>
      </c>
    </row>
    <row r="4077">
      <c r="A4077" s="33" t="s">
        <v>5908</v>
      </c>
      <c r="B4077" s="126" t="s">
        <v>2503</v>
      </c>
      <c r="C4077" s="126" t="s">
        <v>2683</v>
      </c>
      <c r="D4077" s="38" t="s">
        <v>96</v>
      </c>
      <c r="E4077" s="38" t="s">
        <v>2225</v>
      </c>
    </row>
    <row r="4078">
      <c r="A4078" s="33" t="s">
        <v>6244</v>
      </c>
      <c r="B4078" s="126" t="s">
        <v>2553</v>
      </c>
      <c r="C4078" s="126" t="s">
        <v>2683</v>
      </c>
      <c r="D4078" s="38" t="s">
        <v>96</v>
      </c>
      <c r="E4078" s="38" t="s">
        <v>2225</v>
      </c>
    </row>
    <row r="4079">
      <c r="A4079" s="33" t="s">
        <v>6244</v>
      </c>
      <c r="B4079" s="126" t="s">
        <v>2553</v>
      </c>
      <c r="C4079" s="126" t="s">
        <v>2683</v>
      </c>
      <c r="D4079" s="38" t="s">
        <v>96</v>
      </c>
      <c r="E4079" s="38" t="s">
        <v>2225</v>
      </c>
    </row>
    <row r="4080">
      <c r="A4080" s="33" t="s">
        <v>5908</v>
      </c>
      <c r="B4080" s="126" t="s">
        <v>2690</v>
      </c>
      <c r="C4080" s="126" t="s">
        <v>2459</v>
      </c>
      <c r="D4080" s="38" t="s">
        <v>96</v>
      </c>
      <c r="E4080" s="38" t="s">
        <v>2225</v>
      </c>
    </row>
    <row r="4081">
      <c r="A4081" s="33" t="s">
        <v>5908</v>
      </c>
      <c r="B4081" s="126" t="s">
        <v>2553</v>
      </c>
      <c r="C4081" s="126" t="s">
        <v>2683</v>
      </c>
      <c r="D4081" s="38" t="s">
        <v>96</v>
      </c>
      <c r="E4081" s="38" t="s">
        <v>2225</v>
      </c>
    </row>
    <row r="4082">
      <c r="A4082" s="33" t="s">
        <v>6244</v>
      </c>
      <c r="B4082" s="126" t="s">
        <v>2683</v>
      </c>
      <c r="C4082" s="126" t="s">
        <v>2520</v>
      </c>
      <c r="D4082" s="38" t="s">
        <v>96</v>
      </c>
      <c r="E4082" s="38" t="s">
        <v>2225</v>
      </c>
    </row>
    <row r="4083">
      <c r="A4083" s="33" t="s">
        <v>6245</v>
      </c>
      <c r="B4083" s="126" t="s">
        <v>2553</v>
      </c>
      <c r="C4083" s="126" t="s">
        <v>2520</v>
      </c>
      <c r="D4083" s="38" t="s">
        <v>96</v>
      </c>
      <c r="E4083" s="38" t="s">
        <v>2225</v>
      </c>
    </row>
    <row r="4084">
      <c r="A4084" s="33" t="s">
        <v>5910</v>
      </c>
      <c r="B4084" s="126" t="s">
        <v>2624</v>
      </c>
      <c r="C4084" s="126" t="s">
        <v>2666</v>
      </c>
      <c r="D4084" s="38" t="s">
        <v>96</v>
      </c>
      <c r="E4084" s="38" t="s">
        <v>2225</v>
      </c>
    </row>
    <row r="4085">
      <c r="A4085" s="33" t="s">
        <v>6245</v>
      </c>
      <c r="B4085" s="126" t="s">
        <v>2648</v>
      </c>
      <c r="C4085" s="126" t="s">
        <v>2666</v>
      </c>
      <c r="D4085" s="38" t="s">
        <v>96</v>
      </c>
      <c r="E4085" s="38" t="s">
        <v>2225</v>
      </c>
    </row>
    <row r="4086">
      <c r="A4086" s="33" t="s">
        <v>5910</v>
      </c>
      <c r="B4086" s="126" t="s">
        <v>2664</v>
      </c>
      <c r="C4086" s="126" t="s">
        <v>2705</v>
      </c>
      <c r="D4086" s="38" t="s">
        <v>96</v>
      </c>
      <c r="E4086" s="38" t="s">
        <v>2225</v>
      </c>
    </row>
    <row r="4087">
      <c r="A4087" s="33" t="s">
        <v>6245</v>
      </c>
      <c r="B4087" s="126" t="s">
        <v>2545</v>
      </c>
      <c r="C4087" s="126" t="s">
        <v>2705</v>
      </c>
      <c r="D4087" s="38" t="s">
        <v>96</v>
      </c>
      <c r="E4087" s="38" t="s">
        <v>2225</v>
      </c>
    </row>
    <row r="4088">
      <c r="A4088" s="33" t="s">
        <v>6244</v>
      </c>
      <c r="B4088" s="126" t="s">
        <v>2646</v>
      </c>
      <c r="C4088" s="126" t="s">
        <v>2666</v>
      </c>
      <c r="D4088" s="38" t="s">
        <v>44</v>
      </c>
      <c r="E4088" s="38" t="s">
        <v>2225</v>
      </c>
    </row>
    <row r="4089">
      <c r="A4089" s="33" t="s">
        <v>5908</v>
      </c>
      <c r="B4089" s="126" t="s">
        <v>2469</v>
      </c>
      <c r="C4089" s="126" t="s">
        <v>2520</v>
      </c>
      <c r="D4089" s="38" t="s">
        <v>44</v>
      </c>
      <c r="E4089" s="38" t="s">
        <v>2225</v>
      </c>
    </row>
    <row r="4090">
      <c r="A4090" s="33" t="s">
        <v>5910</v>
      </c>
      <c r="B4090" s="126" t="s">
        <v>2646</v>
      </c>
      <c r="C4090" s="126" t="s">
        <v>2545</v>
      </c>
      <c r="D4090" s="38" t="s">
        <v>44</v>
      </c>
      <c r="E4090" s="38" t="s">
        <v>2225</v>
      </c>
    </row>
    <row r="4091">
      <c r="A4091" s="33" t="s">
        <v>5910</v>
      </c>
      <c r="B4091" s="126" t="s">
        <v>2520</v>
      </c>
      <c r="C4091" s="126" t="s">
        <v>2666</v>
      </c>
      <c r="D4091" s="38" t="s">
        <v>44</v>
      </c>
      <c r="E4091" s="38" t="s">
        <v>2225</v>
      </c>
    </row>
    <row r="4092">
      <c r="A4092" s="33" t="s">
        <v>6245</v>
      </c>
      <c r="B4092" s="126" t="s">
        <v>2520</v>
      </c>
      <c r="C4092" s="126" t="s">
        <v>2666</v>
      </c>
      <c r="D4092" s="38" t="s">
        <v>44</v>
      </c>
      <c r="E4092" s="38" t="s">
        <v>2225</v>
      </c>
    </row>
    <row r="4093">
      <c r="A4093" s="33" t="s">
        <v>6244</v>
      </c>
      <c r="B4093" s="126" t="s">
        <v>2533</v>
      </c>
      <c r="C4093" s="126" t="s">
        <v>2466</v>
      </c>
      <c r="D4093" s="38" t="s">
        <v>5909</v>
      </c>
      <c r="E4093" s="38" t="s">
        <v>2225</v>
      </c>
    </row>
    <row r="4094">
      <c r="A4094" s="33" t="s">
        <v>5908</v>
      </c>
      <c r="B4094" s="126" t="s">
        <v>2533</v>
      </c>
      <c r="C4094" s="126" t="s">
        <v>2466</v>
      </c>
      <c r="D4094" s="38" t="s">
        <v>5909</v>
      </c>
      <c r="E4094" s="38" t="s">
        <v>2225</v>
      </c>
    </row>
    <row r="4095">
      <c r="A4095" s="33" t="s">
        <v>6244</v>
      </c>
      <c r="B4095" s="126" t="s">
        <v>2584</v>
      </c>
      <c r="C4095" s="126" t="s">
        <v>2577</v>
      </c>
      <c r="D4095" s="38" t="s">
        <v>5911</v>
      </c>
      <c r="E4095" s="38" t="s">
        <v>2225</v>
      </c>
    </row>
    <row r="4096">
      <c r="A4096" s="33" t="s">
        <v>5908</v>
      </c>
      <c r="B4096" s="126" t="s">
        <v>2466</v>
      </c>
      <c r="C4096" s="126" t="s">
        <v>2577</v>
      </c>
      <c r="D4096" s="38" t="s">
        <v>5911</v>
      </c>
      <c r="E4096" s="38" t="s">
        <v>2225</v>
      </c>
    </row>
    <row r="4097">
      <c r="A4097" s="33" t="s">
        <v>5910</v>
      </c>
      <c r="B4097" s="126" t="s">
        <v>2646</v>
      </c>
      <c r="C4097" s="126" t="s">
        <v>2520</v>
      </c>
      <c r="D4097" s="38" t="s">
        <v>5911</v>
      </c>
      <c r="E4097" s="38" t="s">
        <v>2225</v>
      </c>
    </row>
    <row r="4098">
      <c r="A4098" s="33" t="s">
        <v>6245</v>
      </c>
      <c r="B4098" s="126" t="s">
        <v>2646</v>
      </c>
      <c r="C4098" s="126" t="s">
        <v>2545</v>
      </c>
      <c r="D4098" s="38" t="s">
        <v>5923</v>
      </c>
      <c r="E4098" s="38" t="s">
        <v>2225</v>
      </c>
    </row>
    <row r="4099">
      <c r="A4099" s="33" t="s">
        <v>5910</v>
      </c>
      <c r="B4099" s="126" t="s">
        <v>2646</v>
      </c>
      <c r="C4099" s="126" t="s">
        <v>2545</v>
      </c>
      <c r="D4099" s="38" t="s">
        <v>5923</v>
      </c>
      <c r="E4099" s="38" t="s">
        <v>2225</v>
      </c>
    </row>
    <row r="4100">
      <c r="A4100" s="33" t="s">
        <v>5912</v>
      </c>
      <c r="B4100" s="126" t="s">
        <v>2646</v>
      </c>
      <c r="C4100" s="126" t="s">
        <v>2520</v>
      </c>
      <c r="D4100" s="38" t="s">
        <v>5923</v>
      </c>
      <c r="E4100" s="38" t="s">
        <v>2225</v>
      </c>
    </row>
    <row r="4101">
      <c r="A4101" s="33" t="s">
        <v>5910</v>
      </c>
      <c r="B4101" s="126" t="s">
        <v>2520</v>
      </c>
      <c r="C4101" s="126" t="s">
        <v>2666</v>
      </c>
      <c r="D4101" s="38" t="s">
        <v>5923</v>
      </c>
      <c r="E4101" s="38" t="s">
        <v>2225</v>
      </c>
    </row>
    <row r="4102">
      <c r="A4102" s="33" t="s">
        <v>6246</v>
      </c>
      <c r="B4102" s="126" t="s">
        <v>2463</v>
      </c>
      <c r="C4102" s="126" t="s">
        <v>2705</v>
      </c>
      <c r="D4102" s="38" t="s">
        <v>5923</v>
      </c>
      <c r="E4102" s="38" t="s">
        <v>2225</v>
      </c>
    </row>
    <row r="4103">
      <c r="A4103" s="33" t="s">
        <v>6244</v>
      </c>
      <c r="B4103" s="126" t="s">
        <v>2466</v>
      </c>
      <c r="C4103" s="126" t="s">
        <v>2459</v>
      </c>
      <c r="D4103" s="38" t="s">
        <v>96</v>
      </c>
      <c r="E4103" s="38" t="s">
        <v>2226</v>
      </c>
    </row>
    <row r="4104">
      <c r="A4104" s="33" t="s">
        <v>5908</v>
      </c>
      <c r="B4104" s="126" t="s">
        <v>2503</v>
      </c>
      <c r="C4104" s="126" t="s">
        <v>2683</v>
      </c>
      <c r="D4104" s="38" t="s">
        <v>96</v>
      </c>
      <c r="E4104" s="38" t="s">
        <v>2226</v>
      </c>
    </row>
    <row r="4105">
      <c r="A4105" s="33" t="s">
        <v>6244</v>
      </c>
      <c r="B4105" s="126" t="s">
        <v>2553</v>
      </c>
      <c r="C4105" s="126" t="s">
        <v>2683</v>
      </c>
      <c r="D4105" s="38" t="s">
        <v>96</v>
      </c>
      <c r="E4105" s="38" t="s">
        <v>2226</v>
      </c>
    </row>
    <row r="4106">
      <c r="A4106" s="33" t="s">
        <v>6244</v>
      </c>
      <c r="B4106" s="126" t="s">
        <v>2553</v>
      </c>
      <c r="C4106" s="126" t="s">
        <v>2683</v>
      </c>
      <c r="D4106" s="38" t="s">
        <v>96</v>
      </c>
      <c r="E4106" s="38" t="s">
        <v>2226</v>
      </c>
    </row>
    <row r="4107">
      <c r="A4107" s="33" t="s">
        <v>5908</v>
      </c>
      <c r="B4107" s="126" t="s">
        <v>2690</v>
      </c>
      <c r="C4107" s="126" t="s">
        <v>2459</v>
      </c>
      <c r="D4107" s="38" t="s">
        <v>96</v>
      </c>
      <c r="E4107" s="38" t="s">
        <v>2226</v>
      </c>
    </row>
    <row r="4108">
      <c r="A4108" s="33" t="s">
        <v>5908</v>
      </c>
      <c r="B4108" s="126" t="s">
        <v>2553</v>
      </c>
      <c r="C4108" s="126" t="s">
        <v>2683</v>
      </c>
      <c r="D4108" s="38" t="s">
        <v>96</v>
      </c>
      <c r="E4108" s="38" t="s">
        <v>2226</v>
      </c>
    </row>
    <row r="4109">
      <c r="A4109" s="33" t="s">
        <v>6244</v>
      </c>
      <c r="B4109" s="126" t="s">
        <v>2683</v>
      </c>
      <c r="C4109" s="126" t="s">
        <v>2520</v>
      </c>
      <c r="D4109" s="38" t="s">
        <v>96</v>
      </c>
      <c r="E4109" s="38" t="s">
        <v>2226</v>
      </c>
    </row>
    <row r="4110">
      <c r="A4110" s="33" t="s">
        <v>6245</v>
      </c>
      <c r="B4110" s="126" t="s">
        <v>2553</v>
      </c>
      <c r="C4110" s="126" t="s">
        <v>2520</v>
      </c>
      <c r="D4110" s="38" t="s">
        <v>96</v>
      </c>
      <c r="E4110" s="38" t="s">
        <v>2226</v>
      </c>
    </row>
    <row r="4111">
      <c r="A4111" s="33" t="s">
        <v>5910</v>
      </c>
      <c r="B4111" s="126" t="s">
        <v>2624</v>
      </c>
      <c r="C4111" s="126" t="s">
        <v>2666</v>
      </c>
      <c r="D4111" s="38" t="s">
        <v>96</v>
      </c>
      <c r="E4111" s="38" t="s">
        <v>2226</v>
      </c>
    </row>
    <row r="4112">
      <c r="A4112" s="33" t="s">
        <v>6245</v>
      </c>
      <c r="B4112" s="126" t="s">
        <v>2648</v>
      </c>
      <c r="C4112" s="126" t="s">
        <v>2666</v>
      </c>
      <c r="D4112" s="38" t="s">
        <v>96</v>
      </c>
      <c r="E4112" s="38" t="s">
        <v>2226</v>
      </c>
    </row>
    <row r="4113">
      <c r="A4113" s="33" t="s">
        <v>5910</v>
      </c>
      <c r="B4113" s="126" t="s">
        <v>2664</v>
      </c>
      <c r="C4113" s="126" t="s">
        <v>2705</v>
      </c>
      <c r="D4113" s="38" t="s">
        <v>96</v>
      </c>
      <c r="E4113" s="38" t="s">
        <v>2226</v>
      </c>
    </row>
    <row r="4114">
      <c r="A4114" s="33" t="s">
        <v>6245</v>
      </c>
      <c r="B4114" s="126" t="s">
        <v>2545</v>
      </c>
      <c r="C4114" s="126" t="s">
        <v>2705</v>
      </c>
      <c r="D4114" s="38" t="s">
        <v>96</v>
      </c>
      <c r="E4114" s="38" t="s">
        <v>2226</v>
      </c>
    </row>
    <row r="4115">
      <c r="A4115" s="33" t="s">
        <v>6244</v>
      </c>
      <c r="B4115" s="126" t="s">
        <v>2646</v>
      </c>
      <c r="C4115" s="126" t="s">
        <v>2666</v>
      </c>
      <c r="D4115" s="38" t="s">
        <v>44</v>
      </c>
      <c r="E4115" s="38" t="s">
        <v>2226</v>
      </c>
    </row>
    <row r="4116">
      <c r="A4116" s="33" t="s">
        <v>5908</v>
      </c>
      <c r="B4116" s="126" t="s">
        <v>2469</v>
      </c>
      <c r="C4116" s="126" t="s">
        <v>2520</v>
      </c>
      <c r="D4116" s="38" t="s">
        <v>44</v>
      </c>
      <c r="E4116" s="38" t="s">
        <v>2226</v>
      </c>
    </row>
    <row r="4117">
      <c r="A4117" s="33" t="s">
        <v>5910</v>
      </c>
      <c r="B4117" s="126" t="s">
        <v>2646</v>
      </c>
      <c r="C4117" s="126" t="s">
        <v>2545</v>
      </c>
      <c r="D4117" s="38" t="s">
        <v>44</v>
      </c>
      <c r="E4117" s="38" t="s">
        <v>2226</v>
      </c>
    </row>
    <row r="4118">
      <c r="A4118" s="33" t="s">
        <v>5910</v>
      </c>
      <c r="B4118" s="126" t="s">
        <v>2520</v>
      </c>
      <c r="C4118" s="126" t="s">
        <v>2666</v>
      </c>
      <c r="D4118" s="38" t="s">
        <v>44</v>
      </c>
      <c r="E4118" s="38" t="s">
        <v>2226</v>
      </c>
    </row>
    <row r="4119">
      <c r="A4119" s="33" t="s">
        <v>6245</v>
      </c>
      <c r="B4119" s="126" t="s">
        <v>2520</v>
      </c>
      <c r="C4119" s="126" t="s">
        <v>2666</v>
      </c>
      <c r="D4119" s="38" t="s">
        <v>44</v>
      </c>
      <c r="E4119" s="38" t="s">
        <v>2226</v>
      </c>
    </row>
    <row r="4120">
      <c r="A4120" s="33" t="s">
        <v>6244</v>
      </c>
      <c r="B4120" s="126" t="s">
        <v>2533</v>
      </c>
      <c r="C4120" s="126" t="s">
        <v>2466</v>
      </c>
      <c r="D4120" s="38" t="s">
        <v>5909</v>
      </c>
      <c r="E4120" s="38" t="s">
        <v>2226</v>
      </c>
    </row>
    <row r="4121">
      <c r="A4121" s="33" t="s">
        <v>5908</v>
      </c>
      <c r="B4121" s="126" t="s">
        <v>2533</v>
      </c>
      <c r="C4121" s="126" t="s">
        <v>2466</v>
      </c>
      <c r="D4121" s="38" t="s">
        <v>5909</v>
      </c>
      <c r="E4121" s="38" t="s">
        <v>2226</v>
      </c>
    </row>
    <row r="4122">
      <c r="A4122" s="33" t="s">
        <v>6244</v>
      </c>
      <c r="B4122" s="126" t="s">
        <v>2584</v>
      </c>
      <c r="C4122" s="126" t="s">
        <v>2577</v>
      </c>
      <c r="D4122" s="38" t="s">
        <v>5911</v>
      </c>
      <c r="E4122" s="38" t="s">
        <v>2226</v>
      </c>
    </row>
    <row r="4123">
      <c r="A4123" s="33" t="s">
        <v>5908</v>
      </c>
      <c r="B4123" s="126" t="s">
        <v>2466</v>
      </c>
      <c r="C4123" s="126" t="s">
        <v>2577</v>
      </c>
      <c r="D4123" s="38" t="s">
        <v>5911</v>
      </c>
      <c r="E4123" s="38" t="s">
        <v>2226</v>
      </c>
    </row>
    <row r="4124">
      <c r="A4124" s="33" t="s">
        <v>5910</v>
      </c>
      <c r="B4124" s="126" t="s">
        <v>2646</v>
      </c>
      <c r="C4124" s="126" t="s">
        <v>2520</v>
      </c>
      <c r="D4124" s="38" t="s">
        <v>5911</v>
      </c>
      <c r="E4124" s="38" t="s">
        <v>2226</v>
      </c>
    </row>
    <row r="4125">
      <c r="A4125" s="33" t="s">
        <v>6245</v>
      </c>
      <c r="B4125" s="126" t="s">
        <v>2646</v>
      </c>
      <c r="C4125" s="126" t="s">
        <v>2545</v>
      </c>
      <c r="D4125" s="38" t="s">
        <v>5923</v>
      </c>
      <c r="E4125" s="38" t="s">
        <v>2226</v>
      </c>
    </row>
    <row r="4126">
      <c r="A4126" s="33" t="s">
        <v>5910</v>
      </c>
      <c r="B4126" s="126" t="s">
        <v>2646</v>
      </c>
      <c r="C4126" s="126" t="s">
        <v>2545</v>
      </c>
      <c r="D4126" s="38" t="s">
        <v>5923</v>
      </c>
      <c r="E4126" s="38" t="s">
        <v>2226</v>
      </c>
    </row>
    <row r="4127">
      <c r="A4127" s="33" t="s">
        <v>5912</v>
      </c>
      <c r="B4127" s="126" t="s">
        <v>2646</v>
      </c>
      <c r="C4127" s="126" t="s">
        <v>2520</v>
      </c>
      <c r="D4127" s="38" t="s">
        <v>5923</v>
      </c>
      <c r="E4127" s="38" t="s">
        <v>2226</v>
      </c>
    </row>
    <row r="4128">
      <c r="A4128" s="33" t="s">
        <v>5910</v>
      </c>
      <c r="B4128" s="126" t="s">
        <v>2520</v>
      </c>
      <c r="C4128" s="126" t="s">
        <v>2666</v>
      </c>
      <c r="D4128" s="38" t="s">
        <v>5923</v>
      </c>
      <c r="E4128" s="38" t="s">
        <v>2226</v>
      </c>
    </row>
    <row r="4129">
      <c r="A4129" s="33" t="s">
        <v>6246</v>
      </c>
      <c r="B4129" s="126" t="s">
        <v>2463</v>
      </c>
      <c r="C4129" s="126" t="s">
        <v>2705</v>
      </c>
      <c r="D4129" s="38" t="s">
        <v>5923</v>
      </c>
      <c r="E4129" s="38" t="s">
        <v>2226</v>
      </c>
    </row>
    <row r="4130">
      <c r="A4130" s="33" t="s">
        <v>6244</v>
      </c>
      <c r="B4130" s="126" t="s">
        <v>2466</v>
      </c>
      <c r="C4130" s="126" t="s">
        <v>2459</v>
      </c>
      <c r="D4130" s="38" t="s">
        <v>96</v>
      </c>
      <c r="E4130" s="38" t="s">
        <v>2227</v>
      </c>
    </row>
    <row r="4131">
      <c r="A4131" s="33" t="s">
        <v>5908</v>
      </c>
      <c r="B4131" s="126" t="s">
        <v>2503</v>
      </c>
      <c r="C4131" s="126" t="s">
        <v>2683</v>
      </c>
      <c r="D4131" s="38" t="s">
        <v>96</v>
      </c>
      <c r="E4131" s="38" t="s">
        <v>2227</v>
      </c>
    </row>
    <row r="4132">
      <c r="A4132" s="33" t="s">
        <v>6244</v>
      </c>
      <c r="B4132" s="126" t="s">
        <v>2553</v>
      </c>
      <c r="C4132" s="126" t="s">
        <v>2683</v>
      </c>
      <c r="D4132" s="38" t="s">
        <v>96</v>
      </c>
      <c r="E4132" s="38" t="s">
        <v>2227</v>
      </c>
    </row>
    <row r="4133">
      <c r="A4133" s="33" t="s">
        <v>6244</v>
      </c>
      <c r="B4133" s="126" t="s">
        <v>2553</v>
      </c>
      <c r="C4133" s="126" t="s">
        <v>2683</v>
      </c>
      <c r="D4133" s="38" t="s">
        <v>96</v>
      </c>
      <c r="E4133" s="38" t="s">
        <v>2227</v>
      </c>
    </row>
    <row r="4134">
      <c r="A4134" s="33" t="s">
        <v>5908</v>
      </c>
      <c r="B4134" s="126" t="s">
        <v>2690</v>
      </c>
      <c r="C4134" s="126" t="s">
        <v>2459</v>
      </c>
      <c r="D4134" s="38" t="s">
        <v>96</v>
      </c>
      <c r="E4134" s="38" t="s">
        <v>2227</v>
      </c>
    </row>
    <row r="4135">
      <c r="A4135" s="33" t="s">
        <v>5908</v>
      </c>
      <c r="B4135" s="126" t="s">
        <v>2553</v>
      </c>
      <c r="C4135" s="126" t="s">
        <v>2683</v>
      </c>
      <c r="D4135" s="38" t="s">
        <v>96</v>
      </c>
      <c r="E4135" s="38" t="s">
        <v>2227</v>
      </c>
    </row>
    <row r="4136">
      <c r="A4136" s="33" t="s">
        <v>6244</v>
      </c>
      <c r="B4136" s="126" t="s">
        <v>2683</v>
      </c>
      <c r="C4136" s="126" t="s">
        <v>2520</v>
      </c>
      <c r="D4136" s="38" t="s">
        <v>96</v>
      </c>
      <c r="E4136" s="38" t="s">
        <v>2227</v>
      </c>
    </row>
    <row r="4137">
      <c r="A4137" s="33" t="s">
        <v>6245</v>
      </c>
      <c r="B4137" s="126" t="s">
        <v>2553</v>
      </c>
      <c r="C4137" s="126" t="s">
        <v>2520</v>
      </c>
      <c r="D4137" s="38" t="s">
        <v>96</v>
      </c>
      <c r="E4137" s="38" t="s">
        <v>2227</v>
      </c>
    </row>
    <row r="4138">
      <c r="A4138" s="33" t="s">
        <v>5910</v>
      </c>
      <c r="B4138" s="126" t="s">
        <v>2624</v>
      </c>
      <c r="C4138" s="126" t="s">
        <v>2666</v>
      </c>
      <c r="D4138" s="38" t="s">
        <v>96</v>
      </c>
      <c r="E4138" s="38" t="s">
        <v>2227</v>
      </c>
    </row>
    <row r="4139">
      <c r="A4139" s="33" t="s">
        <v>6245</v>
      </c>
      <c r="B4139" s="126" t="s">
        <v>2648</v>
      </c>
      <c r="C4139" s="126" t="s">
        <v>2666</v>
      </c>
      <c r="D4139" s="38" t="s">
        <v>96</v>
      </c>
      <c r="E4139" s="38" t="s">
        <v>2227</v>
      </c>
    </row>
    <row r="4140">
      <c r="A4140" s="33" t="s">
        <v>5910</v>
      </c>
      <c r="B4140" s="126" t="s">
        <v>2664</v>
      </c>
      <c r="C4140" s="126" t="s">
        <v>2705</v>
      </c>
      <c r="D4140" s="38" t="s">
        <v>96</v>
      </c>
      <c r="E4140" s="38" t="s">
        <v>2227</v>
      </c>
    </row>
    <row r="4141">
      <c r="A4141" s="33" t="s">
        <v>6245</v>
      </c>
      <c r="B4141" s="126" t="s">
        <v>2545</v>
      </c>
      <c r="C4141" s="126" t="s">
        <v>2705</v>
      </c>
      <c r="D4141" s="38" t="s">
        <v>96</v>
      </c>
      <c r="E4141" s="38" t="s">
        <v>2227</v>
      </c>
    </row>
    <row r="4142">
      <c r="A4142" s="33" t="s">
        <v>6244</v>
      </c>
      <c r="B4142" s="126" t="s">
        <v>2646</v>
      </c>
      <c r="C4142" s="126" t="s">
        <v>2666</v>
      </c>
      <c r="D4142" s="38" t="s">
        <v>44</v>
      </c>
      <c r="E4142" s="38" t="s">
        <v>2227</v>
      </c>
    </row>
    <row r="4143">
      <c r="A4143" s="33" t="s">
        <v>5908</v>
      </c>
      <c r="B4143" s="126" t="s">
        <v>2469</v>
      </c>
      <c r="C4143" s="126" t="s">
        <v>2520</v>
      </c>
      <c r="D4143" s="38" t="s">
        <v>44</v>
      </c>
      <c r="E4143" s="38" t="s">
        <v>2227</v>
      </c>
    </row>
    <row r="4144">
      <c r="A4144" s="33" t="s">
        <v>5910</v>
      </c>
      <c r="B4144" s="126" t="s">
        <v>2646</v>
      </c>
      <c r="C4144" s="126" t="s">
        <v>2545</v>
      </c>
      <c r="D4144" s="38" t="s">
        <v>44</v>
      </c>
      <c r="E4144" s="38" t="s">
        <v>2227</v>
      </c>
    </row>
    <row r="4145">
      <c r="A4145" s="33" t="s">
        <v>5910</v>
      </c>
      <c r="B4145" s="126" t="s">
        <v>2520</v>
      </c>
      <c r="C4145" s="126" t="s">
        <v>2666</v>
      </c>
      <c r="D4145" s="38" t="s">
        <v>44</v>
      </c>
      <c r="E4145" s="38" t="s">
        <v>2227</v>
      </c>
    </row>
    <row r="4146">
      <c r="A4146" s="33" t="s">
        <v>6245</v>
      </c>
      <c r="B4146" s="126" t="s">
        <v>2520</v>
      </c>
      <c r="C4146" s="126" t="s">
        <v>2666</v>
      </c>
      <c r="D4146" s="38" t="s">
        <v>44</v>
      </c>
      <c r="E4146" s="38" t="s">
        <v>2227</v>
      </c>
    </row>
    <row r="4147">
      <c r="A4147" s="33" t="s">
        <v>6244</v>
      </c>
      <c r="B4147" s="126" t="s">
        <v>2533</v>
      </c>
      <c r="C4147" s="126" t="s">
        <v>2466</v>
      </c>
      <c r="D4147" s="38" t="s">
        <v>5909</v>
      </c>
      <c r="E4147" s="38" t="s">
        <v>2227</v>
      </c>
    </row>
    <row r="4148">
      <c r="A4148" s="33" t="s">
        <v>5908</v>
      </c>
      <c r="B4148" s="126" t="s">
        <v>2533</v>
      </c>
      <c r="C4148" s="126" t="s">
        <v>2466</v>
      </c>
      <c r="D4148" s="38" t="s">
        <v>5909</v>
      </c>
      <c r="E4148" s="38" t="s">
        <v>2227</v>
      </c>
    </row>
    <row r="4149">
      <c r="A4149" s="33" t="s">
        <v>6244</v>
      </c>
      <c r="B4149" s="126" t="s">
        <v>2584</v>
      </c>
      <c r="C4149" s="126" t="s">
        <v>2577</v>
      </c>
      <c r="D4149" s="38" t="s">
        <v>5911</v>
      </c>
      <c r="E4149" s="38" t="s">
        <v>2227</v>
      </c>
    </row>
    <row r="4150">
      <c r="A4150" s="33" t="s">
        <v>5908</v>
      </c>
      <c r="B4150" s="126" t="s">
        <v>2466</v>
      </c>
      <c r="C4150" s="126" t="s">
        <v>2577</v>
      </c>
      <c r="D4150" s="38" t="s">
        <v>5911</v>
      </c>
      <c r="E4150" s="38" t="s">
        <v>2227</v>
      </c>
    </row>
    <row r="4151">
      <c r="A4151" s="33" t="s">
        <v>5910</v>
      </c>
      <c r="B4151" s="126" t="s">
        <v>2646</v>
      </c>
      <c r="C4151" s="126" t="s">
        <v>2520</v>
      </c>
      <c r="D4151" s="38" t="s">
        <v>5911</v>
      </c>
      <c r="E4151" s="38" t="s">
        <v>2227</v>
      </c>
    </row>
    <row r="4152">
      <c r="A4152" s="33" t="s">
        <v>6245</v>
      </c>
      <c r="B4152" s="126" t="s">
        <v>2646</v>
      </c>
      <c r="C4152" s="126" t="s">
        <v>2545</v>
      </c>
      <c r="D4152" s="38" t="s">
        <v>5923</v>
      </c>
      <c r="E4152" s="38" t="s">
        <v>2227</v>
      </c>
    </row>
    <row r="4153">
      <c r="A4153" s="33" t="s">
        <v>5910</v>
      </c>
      <c r="B4153" s="126" t="s">
        <v>2646</v>
      </c>
      <c r="C4153" s="126" t="s">
        <v>2545</v>
      </c>
      <c r="D4153" s="38" t="s">
        <v>5923</v>
      </c>
      <c r="E4153" s="38" t="s">
        <v>2227</v>
      </c>
    </row>
    <row r="4154">
      <c r="A4154" s="33" t="s">
        <v>5912</v>
      </c>
      <c r="B4154" s="126" t="s">
        <v>2646</v>
      </c>
      <c r="C4154" s="126" t="s">
        <v>2520</v>
      </c>
      <c r="D4154" s="38" t="s">
        <v>5923</v>
      </c>
      <c r="E4154" s="38" t="s">
        <v>2227</v>
      </c>
    </row>
    <row r="4155">
      <c r="A4155" s="33" t="s">
        <v>5910</v>
      </c>
      <c r="B4155" s="126" t="s">
        <v>2520</v>
      </c>
      <c r="C4155" s="126" t="s">
        <v>2666</v>
      </c>
      <c r="D4155" s="38" t="s">
        <v>5923</v>
      </c>
      <c r="E4155" s="38" t="s">
        <v>2227</v>
      </c>
    </row>
    <row r="4156">
      <c r="A4156" s="33" t="s">
        <v>6246</v>
      </c>
      <c r="B4156" s="126" t="s">
        <v>2463</v>
      </c>
      <c r="C4156" s="126" t="s">
        <v>2705</v>
      </c>
      <c r="D4156" s="38" t="s">
        <v>5923</v>
      </c>
      <c r="E4156" s="38" t="s">
        <v>2227</v>
      </c>
    </row>
    <row r="4157">
      <c r="A4157" s="33" t="s">
        <v>6244</v>
      </c>
      <c r="B4157" s="126" t="s">
        <v>2466</v>
      </c>
      <c r="C4157" s="126" t="s">
        <v>2459</v>
      </c>
      <c r="D4157" s="38" t="s">
        <v>96</v>
      </c>
      <c r="E4157" s="38" t="s">
        <v>2228</v>
      </c>
    </row>
    <row r="4158">
      <c r="A4158" s="33" t="s">
        <v>5908</v>
      </c>
      <c r="B4158" s="126" t="s">
        <v>2503</v>
      </c>
      <c r="C4158" s="126" t="s">
        <v>2683</v>
      </c>
      <c r="D4158" s="38" t="s">
        <v>96</v>
      </c>
      <c r="E4158" s="38" t="s">
        <v>2228</v>
      </c>
    </row>
    <row r="4159">
      <c r="A4159" s="33" t="s">
        <v>6244</v>
      </c>
      <c r="B4159" s="126" t="s">
        <v>2553</v>
      </c>
      <c r="C4159" s="126" t="s">
        <v>2683</v>
      </c>
      <c r="D4159" s="38" t="s">
        <v>96</v>
      </c>
      <c r="E4159" s="38" t="s">
        <v>2228</v>
      </c>
    </row>
    <row r="4160">
      <c r="A4160" s="33" t="s">
        <v>6244</v>
      </c>
      <c r="B4160" s="126" t="s">
        <v>2553</v>
      </c>
      <c r="C4160" s="126" t="s">
        <v>2683</v>
      </c>
      <c r="D4160" s="38" t="s">
        <v>96</v>
      </c>
      <c r="E4160" s="38" t="s">
        <v>2228</v>
      </c>
    </row>
    <row r="4161">
      <c r="A4161" s="33" t="s">
        <v>5908</v>
      </c>
      <c r="B4161" s="126" t="s">
        <v>2690</v>
      </c>
      <c r="C4161" s="126" t="s">
        <v>2459</v>
      </c>
      <c r="D4161" s="38" t="s">
        <v>96</v>
      </c>
      <c r="E4161" s="38" t="s">
        <v>2228</v>
      </c>
    </row>
    <row r="4162">
      <c r="A4162" s="33" t="s">
        <v>5908</v>
      </c>
      <c r="B4162" s="126" t="s">
        <v>2553</v>
      </c>
      <c r="C4162" s="126" t="s">
        <v>2683</v>
      </c>
      <c r="D4162" s="38" t="s">
        <v>96</v>
      </c>
      <c r="E4162" s="38" t="s">
        <v>2228</v>
      </c>
    </row>
    <row r="4163">
      <c r="A4163" s="33" t="s">
        <v>6244</v>
      </c>
      <c r="B4163" s="126" t="s">
        <v>2683</v>
      </c>
      <c r="C4163" s="126" t="s">
        <v>2520</v>
      </c>
      <c r="D4163" s="38" t="s">
        <v>96</v>
      </c>
      <c r="E4163" s="38" t="s">
        <v>2228</v>
      </c>
    </row>
    <row r="4164">
      <c r="A4164" s="33" t="s">
        <v>6245</v>
      </c>
      <c r="B4164" s="126" t="s">
        <v>2553</v>
      </c>
      <c r="C4164" s="126" t="s">
        <v>2520</v>
      </c>
      <c r="D4164" s="38" t="s">
        <v>96</v>
      </c>
      <c r="E4164" s="38" t="s">
        <v>2228</v>
      </c>
    </row>
    <row r="4165">
      <c r="A4165" s="33" t="s">
        <v>5910</v>
      </c>
      <c r="B4165" s="126" t="s">
        <v>2624</v>
      </c>
      <c r="C4165" s="126" t="s">
        <v>2666</v>
      </c>
      <c r="D4165" s="38" t="s">
        <v>96</v>
      </c>
      <c r="E4165" s="38" t="s">
        <v>2228</v>
      </c>
    </row>
    <row r="4166">
      <c r="A4166" s="33" t="s">
        <v>6245</v>
      </c>
      <c r="B4166" s="126" t="s">
        <v>2648</v>
      </c>
      <c r="C4166" s="126" t="s">
        <v>2666</v>
      </c>
      <c r="D4166" s="38" t="s">
        <v>96</v>
      </c>
      <c r="E4166" s="38" t="s">
        <v>2228</v>
      </c>
    </row>
    <row r="4167">
      <c r="A4167" s="33" t="s">
        <v>5910</v>
      </c>
      <c r="B4167" s="126" t="s">
        <v>2664</v>
      </c>
      <c r="C4167" s="126" t="s">
        <v>2705</v>
      </c>
      <c r="D4167" s="38" t="s">
        <v>96</v>
      </c>
      <c r="E4167" s="38" t="s">
        <v>2228</v>
      </c>
    </row>
    <row r="4168">
      <c r="A4168" s="33" t="s">
        <v>6245</v>
      </c>
      <c r="B4168" s="126" t="s">
        <v>2545</v>
      </c>
      <c r="C4168" s="126" t="s">
        <v>2705</v>
      </c>
      <c r="D4168" s="38" t="s">
        <v>96</v>
      </c>
      <c r="E4168" s="38" t="s">
        <v>2228</v>
      </c>
    </row>
    <row r="4169">
      <c r="A4169" s="33" t="s">
        <v>6244</v>
      </c>
      <c r="B4169" s="126" t="s">
        <v>2646</v>
      </c>
      <c r="C4169" s="126" t="s">
        <v>2666</v>
      </c>
      <c r="D4169" s="38" t="s">
        <v>44</v>
      </c>
      <c r="E4169" s="38" t="s">
        <v>2228</v>
      </c>
    </row>
    <row r="4170">
      <c r="A4170" s="33" t="s">
        <v>5908</v>
      </c>
      <c r="B4170" s="126" t="s">
        <v>2469</v>
      </c>
      <c r="C4170" s="126" t="s">
        <v>2520</v>
      </c>
      <c r="D4170" s="38" t="s">
        <v>44</v>
      </c>
      <c r="E4170" s="38" t="s">
        <v>2228</v>
      </c>
    </row>
    <row r="4171">
      <c r="A4171" s="33" t="s">
        <v>5910</v>
      </c>
      <c r="B4171" s="126" t="s">
        <v>2646</v>
      </c>
      <c r="C4171" s="126" t="s">
        <v>2545</v>
      </c>
      <c r="D4171" s="38" t="s">
        <v>44</v>
      </c>
      <c r="E4171" s="38" t="s">
        <v>2228</v>
      </c>
    </row>
    <row r="4172">
      <c r="A4172" s="33" t="s">
        <v>5910</v>
      </c>
      <c r="B4172" s="126" t="s">
        <v>2520</v>
      </c>
      <c r="C4172" s="126" t="s">
        <v>2666</v>
      </c>
      <c r="D4172" s="38" t="s">
        <v>44</v>
      </c>
      <c r="E4172" s="38" t="s">
        <v>2228</v>
      </c>
    </row>
    <row r="4173">
      <c r="A4173" s="33" t="s">
        <v>6245</v>
      </c>
      <c r="B4173" s="126" t="s">
        <v>2520</v>
      </c>
      <c r="C4173" s="126" t="s">
        <v>2666</v>
      </c>
      <c r="D4173" s="38" t="s">
        <v>44</v>
      </c>
      <c r="E4173" s="38" t="s">
        <v>2228</v>
      </c>
    </row>
    <row r="4174">
      <c r="A4174" s="33" t="s">
        <v>6244</v>
      </c>
      <c r="B4174" s="126" t="s">
        <v>2533</v>
      </c>
      <c r="C4174" s="126" t="s">
        <v>2466</v>
      </c>
      <c r="D4174" s="38" t="s">
        <v>5909</v>
      </c>
      <c r="E4174" s="38" t="s">
        <v>2228</v>
      </c>
    </row>
    <row r="4175">
      <c r="A4175" s="33" t="s">
        <v>5908</v>
      </c>
      <c r="B4175" s="126" t="s">
        <v>2533</v>
      </c>
      <c r="C4175" s="126" t="s">
        <v>2466</v>
      </c>
      <c r="D4175" s="38" t="s">
        <v>5909</v>
      </c>
      <c r="E4175" s="38" t="s">
        <v>2228</v>
      </c>
    </row>
    <row r="4176">
      <c r="A4176" s="33" t="s">
        <v>6244</v>
      </c>
      <c r="B4176" s="126" t="s">
        <v>2584</v>
      </c>
      <c r="C4176" s="126" t="s">
        <v>2577</v>
      </c>
      <c r="D4176" s="38" t="s">
        <v>5911</v>
      </c>
      <c r="E4176" s="38" t="s">
        <v>2228</v>
      </c>
    </row>
    <row r="4177">
      <c r="A4177" s="33" t="s">
        <v>5908</v>
      </c>
      <c r="B4177" s="126" t="s">
        <v>2466</v>
      </c>
      <c r="C4177" s="126" t="s">
        <v>2577</v>
      </c>
      <c r="D4177" s="38" t="s">
        <v>5911</v>
      </c>
      <c r="E4177" s="38" t="s">
        <v>2228</v>
      </c>
    </row>
    <row r="4178">
      <c r="A4178" s="33" t="s">
        <v>5910</v>
      </c>
      <c r="B4178" s="126" t="s">
        <v>2646</v>
      </c>
      <c r="C4178" s="126" t="s">
        <v>2520</v>
      </c>
      <c r="D4178" s="38" t="s">
        <v>5911</v>
      </c>
      <c r="E4178" s="38" t="s">
        <v>2228</v>
      </c>
    </row>
    <row r="4179">
      <c r="A4179" s="33" t="s">
        <v>6245</v>
      </c>
      <c r="B4179" s="126" t="s">
        <v>2646</v>
      </c>
      <c r="C4179" s="126" t="s">
        <v>2545</v>
      </c>
      <c r="D4179" s="38" t="s">
        <v>5923</v>
      </c>
      <c r="E4179" s="38" t="s">
        <v>2228</v>
      </c>
    </row>
    <row r="4180">
      <c r="A4180" s="33" t="s">
        <v>5910</v>
      </c>
      <c r="B4180" s="126" t="s">
        <v>2646</v>
      </c>
      <c r="C4180" s="126" t="s">
        <v>2545</v>
      </c>
      <c r="D4180" s="38" t="s">
        <v>5923</v>
      </c>
      <c r="E4180" s="38" t="s">
        <v>2228</v>
      </c>
    </row>
    <row r="4181">
      <c r="A4181" s="33" t="s">
        <v>5912</v>
      </c>
      <c r="B4181" s="126" t="s">
        <v>2646</v>
      </c>
      <c r="C4181" s="126" t="s">
        <v>2520</v>
      </c>
      <c r="D4181" s="38" t="s">
        <v>5923</v>
      </c>
      <c r="E4181" s="38" t="s">
        <v>2228</v>
      </c>
    </row>
    <row r="4182">
      <c r="A4182" s="33" t="s">
        <v>5910</v>
      </c>
      <c r="B4182" s="126" t="s">
        <v>2520</v>
      </c>
      <c r="C4182" s="126" t="s">
        <v>2666</v>
      </c>
      <c r="D4182" s="38" t="s">
        <v>5923</v>
      </c>
      <c r="E4182" s="38" t="s">
        <v>2228</v>
      </c>
    </row>
    <row r="4183">
      <c r="A4183" s="33" t="s">
        <v>6246</v>
      </c>
      <c r="B4183" s="126" t="s">
        <v>2463</v>
      </c>
      <c r="C4183" s="126" t="s">
        <v>2705</v>
      </c>
      <c r="D4183" s="38" t="s">
        <v>5923</v>
      </c>
      <c r="E4183" s="38" t="s">
        <v>2228</v>
      </c>
    </row>
    <row r="4184">
      <c r="A4184" s="33" t="s">
        <v>6244</v>
      </c>
      <c r="B4184" s="126" t="s">
        <v>2466</v>
      </c>
      <c r="C4184" s="126" t="s">
        <v>2459</v>
      </c>
      <c r="D4184" s="38" t="s">
        <v>96</v>
      </c>
      <c r="E4184" s="38" t="s">
        <v>2229</v>
      </c>
    </row>
    <row r="4185">
      <c r="A4185" s="33" t="s">
        <v>5908</v>
      </c>
      <c r="B4185" s="126" t="s">
        <v>2503</v>
      </c>
      <c r="C4185" s="126" t="s">
        <v>2683</v>
      </c>
      <c r="D4185" s="38" t="s">
        <v>96</v>
      </c>
      <c r="E4185" s="38" t="s">
        <v>2229</v>
      </c>
    </row>
    <row r="4186">
      <c r="A4186" s="33" t="s">
        <v>6244</v>
      </c>
      <c r="B4186" s="126" t="s">
        <v>2553</v>
      </c>
      <c r="C4186" s="126" t="s">
        <v>2683</v>
      </c>
      <c r="D4186" s="38" t="s">
        <v>96</v>
      </c>
      <c r="E4186" s="38" t="s">
        <v>2229</v>
      </c>
    </row>
    <row r="4187">
      <c r="A4187" s="33" t="s">
        <v>6244</v>
      </c>
      <c r="B4187" s="126" t="s">
        <v>2553</v>
      </c>
      <c r="C4187" s="126" t="s">
        <v>2683</v>
      </c>
      <c r="D4187" s="38" t="s">
        <v>96</v>
      </c>
      <c r="E4187" s="38" t="s">
        <v>2229</v>
      </c>
    </row>
    <row r="4188">
      <c r="A4188" s="33" t="s">
        <v>5908</v>
      </c>
      <c r="B4188" s="126" t="s">
        <v>2690</v>
      </c>
      <c r="C4188" s="126" t="s">
        <v>2459</v>
      </c>
      <c r="D4188" s="38" t="s">
        <v>96</v>
      </c>
      <c r="E4188" s="38" t="s">
        <v>2229</v>
      </c>
    </row>
    <row r="4189">
      <c r="A4189" s="33" t="s">
        <v>5908</v>
      </c>
      <c r="B4189" s="126" t="s">
        <v>2553</v>
      </c>
      <c r="C4189" s="126" t="s">
        <v>2683</v>
      </c>
      <c r="D4189" s="38" t="s">
        <v>96</v>
      </c>
      <c r="E4189" s="38" t="s">
        <v>2229</v>
      </c>
    </row>
    <row r="4190">
      <c r="A4190" s="33" t="s">
        <v>6244</v>
      </c>
      <c r="B4190" s="126" t="s">
        <v>2683</v>
      </c>
      <c r="C4190" s="126" t="s">
        <v>2520</v>
      </c>
      <c r="D4190" s="38" t="s">
        <v>96</v>
      </c>
      <c r="E4190" s="38" t="s">
        <v>2229</v>
      </c>
    </row>
    <row r="4191">
      <c r="A4191" s="33" t="s">
        <v>6245</v>
      </c>
      <c r="B4191" s="126" t="s">
        <v>2553</v>
      </c>
      <c r="C4191" s="126" t="s">
        <v>2520</v>
      </c>
      <c r="D4191" s="38" t="s">
        <v>96</v>
      </c>
      <c r="E4191" s="38" t="s">
        <v>2229</v>
      </c>
    </row>
    <row r="4192">
      <c r="A4192" s="33" t="s">
        <v>5910</v>
      </c>
      <c r="B4192" s="126" t="s">
        <v>2624</v>
      </c>
      <c r="C4192" s="126" t="s">
        <v>2666</v>
      </c>
      <c r="D4192" s="38" t="s">
        <v>96</v>
      </c>
      <c r="E4192" s="38" t="s">
        <v>2229</v>
      </c>
    </row>
    <row r="4193">
      <c r="A4193" s="33" t="s">
        <v>6245</v>
      </c>
      <c r="B4193" s="126" t="s">
        <v>2648</v>
      </c>
      <c r="C4193" s="126" t="s">
        <v>2666</v>
      </c>
      <c r="D4193" s="38" t="s">
        <v>96</v>
      </c>
      <c r="E4193" s="38" t="s">
        <v>2229</v>
      </c>
    </row>
    <row r="4194">
      <c r="A4194" s="33" t="s">
        <v>5910</v>
      </c>
      <c r="B4194" s="126" t="s">
        <v>2664</v>
      </c>
      <c r="C4194" s="126" t="s">
        <v>2705</v>
      </c>
      <c r="D4194" s="38" t="s">
        <v>96</v>
      </c>
      <c r="E4194" s="38" t="s">
        <v>2229</v>
      </c>
    </row>
    <row r="4195">
      <c r="A4195" s="33" t="s">
        <v>6245</v>
      </c>
      <c r="B4195" s="126" t="s">
        <v>2545</v>
      </c>
      <c r="C4195" s="126" t="s">
        <v>2705</v>
      </c>
      <c r="D4195" s="38" t="s">
        <v>96</v>
      </c>
      <c r="E4195" s="38" t="s">
        <v>2229</v>
      </c>
    </row>
    <row r="4196">
      <c r="A4196" s="33" t="s">
        <v>6244</v>
      </c>
      <c r="B4196" s="126" t="s">
        <v>2646</v>
      </c>
      <c r="C4196" s="126" t="s">
        <v>2666</v>
      </c>
      <c r="D4196" s="38" t="s">
        <v>44</v>
      </c>
      <c r="E4196" s="38" t="s">
        <v>2229</v>
      </c>
    </row>
    <row r="4197">
      <c r="A4197" s="33" t="s">
        <v>5908</v>
      </c>
      <c r="B4197" s="126" t="s">
        <v>2469</v>
      </c>
      <c r="C4197" s="126" t="s">
        <v>2520</v>
      </c>
      <c r="D4197" s="38" t="s">
        <v>44</v>
      </c>
      <c r="E4197" s="38" t="s">
        <v>2229</v>
      </c>
    </row>
    <row r="4198">
      <c r="A4198" s="33" t="s">
        <v>5910</v>
      </c>
      <c r="B4198" s="126" t="s">
        <v>2646</v>
      </c>
      <c r="C4198" s="126" t="s">
        <v>2545</v>
      </c>
      <c r="D4198" s="38" t="s">
        <v>44</v>
      </c>
      <c r="E4198" s="38" t="s">
        <v>2229</v>
      </c>
    </row>
    <row r="4199">
      <c r="A4199" s="33" t="s">
        <v>5910</v>
      </c>
      <c r="B4199" s="126" t="s">
        <v>2520</v>
      </c>
      <c r="C4199" s="126" t="s">
        <v>2666</v>
      </c>
      <c r="D4199" s="38" t="s">
        <v>44</v>
      </c>
      <c r="E4199" s="38" t="s">
        <v>2229</v>
      </c>
    </row>
    <row r="4200">
      <c r="A4200" s="33" t="s">
        <v>6245</v>
      </c>
      <c r="B4200" s="126" t="s">
        <v>2520</v>
      </c>
      <c r="C4200" s="126" t="s">
        <v>2666</v>
      </c>
      <c r="D4200" s="38" t="s">
        <v>44</v>
      </c>
      <c r="E4200" s="38" t="s">
        <v>2229</v>
      </c>
    </row>
    <row r="4201">
      <c r="A4201" s="33" t="s">
        <v>6244</v>
      </c>
      <c r="B4201" s="126" t="s">
        <v>2533</v>
      </c>
      <c r="C4201" s="126" t="s">
        <v>2466</v>
      </c>
      <c r="D4201" s="38" t="s">
        <v>5909</v>
      </c>
      <c r="E4201" s="38" t="s">
        <v>2229</v>
      </c>
    </row>
    <row r="4202">
      <c r="A4202" s="33" t="s">
        <v>5908</v>
      </c>
      <c r="B4202" s="126" t="s">
        <v>2533</v>
      </c>
      <c r="C4202" s="126" t="s">
        <v>2466</v>
      </c>
      <c r="D4202" s="38" t="s">
        <v>5909</v>
      </c>
      <c r="E4202" s="38" t="s">
        <v>2229</v>
      </c>
    </row>
    <row r="4203">
      <c r="A4203" s="33" t="s">
        <v>6244</v>
      </c>
      <c r="B4203" s="126" t="s">
        <v>2584</v>
      </c>
      <c r="C4203" s="126" t="s">
        <v>2577</v>
      </c>
      <c r="D4203" s="38" t="s">
        <v>5911</v>
      </c>
      <c r="E4203" s="38" t="s">
        <v>2229</v>
      </c>
    </row>
    <row r="4204">
      <c r="A4204" s="33" t="s">
        <v>5908</v>
      </c>
      <c r="B4204" s="126" t="s">
        <v>2466</v>
      </c>
      <c r="C4204" s="126" t="s">
        <v>2577</v>
      </c>
      <c r="D4204" s="38" t="s">
        <v>5911</v>
      </c>
      <c r="E4204" s="38" t="s">
        <v>2229</v>
      </c>
    </row>
    <row r="4205">
      <c r="A4205" s="33" t="s">
        <v>5910</v>
      </c>
      <c r="B4205" s="126" t="s">
        <v>2646</v>
      </c>
      <c r="C4205" s="126" t="s">
        <v>2520</v>
      </c>
      <c r="D4205" s="38" t="s">
        <v>5911</v>
      </c>
      <c r="E4205" s="38" t="s">
        <v>2229</v>
      </c>
    </row>
    <row r="4206">
      <c r="A4206" s="33" t="s">
        <v>6245</v>
      </c>
      <c r="B4206" s="126" t="s">
        <v>2646</v>
      </c>
      <c r="C4206" s="126" t="s">
        <v>2545</v>
      </c>
      <c r="D4206" s="38" t="s">
        <v>5923</v>
      </c>
      <c r="E4206" s="38" t="s">
        <v>2229</v>
      </c>
    </row>
    <row r="4207">
      <c r="A4207" s="33" t="s">
        <v>5910</v>
      </c>
      <c r="B4207" s="126" t="s">
        <v>2646</v>
      </c>
      <c r="C4207" s="126" t="s">
        <v>2545</v>
      </c>
      <c r="D4207" s="38" t="s">
        <v>5923</v>
      </c>
      <c r="E4207" s="38" t="s">
        <v>2229</v>
      </c>
    </row>
    <row r="4208">
      <c r="A4208" s="33" t="s">
        <v>5912</v>
      </c>
      <c r="B4208" s="126" t="s">
        <v>2646</v>
      </c>
      <c r="C4208" s="126" t="s">
        <v>2520</v>
      </c>
      <c r="D4208" s="38" t="s">
        <v>5923</v>
      </c>
      <c r="E4208" s="38" t="s">
        <v>2229</v>
      </c>
    </row>
    <row r="4209">
      <c r="A4209" s="33" t="s">
        <v>5910</v>
      </c>
      <c r="B4209" s="126" t="s">
        <v>2520</v>
      </c>
      <c r="C4209" s="126" t="s">
        <v>2666</v>
      </c>
      <c r="D4209" s="38" t="s">
        <v>5923</v>
      </c>
      <c r="E4209" s="38" t="s">
        <v>2229</v>
      </c>
    </row>
    <row r="4210">
      <c r="A4210" s="33" t="s">
        <v>6246</v>
      </c>
      <c r="B4210" s="126" t="s">
        <v>2463</v>
      </c>
      <c r="C4210" s="126" t="s">
        <v>2705</v>
      </c>
      <c r="D4210" s="38" t="s">
        <v>5923</v>
      </c>
      <c r="E4210" s="38" t="s">
        <v>2229</v>
      </c>
    </row>
    <row r="4211">
      <c r="A4211" s="33" t="s">
        <v>6244</v>
      </c>
      <c r="B4211" s="126" t="s">
        <v>2466</v>
      </c>
      <c r="C4211" s="126" t="s">
        <v>2459</v>
      </c>
      <c r="D4211" s="38" t="s">
        <v>96</v>
      </c>
      <c r="E4211" s="38" t="s">
        <v>2230</v>
      </c>
    </row>
    <row r="4212">
      <c r="A4212" s="33" t="s">
        <v>5908</v>
      </c>
      <c r="B4212" s="126" t="s">
        <v>2503</v>
      </c>
      <c r="C4212" s="126" t="s">
        <v>2683</v>
      </c>
      <c r="D4212" s="38" t="s">
        <v>96</v>
      </c>
      <c r="E4212" s="38" t="s">
        <v>2230</v>
      </c>
    </row>
    <row r="4213">
      <c r="A4213" s="33" t="s">
        <v>6244</v>
      </c>
      <c r="B4213" s="126" t="s">
        <v>2553</v>
      </c>
      <c r="C4213" s="126" t="s">
        <v>2683</v>
      </c>
      <c r="D4213" s="38" t="s">
        <v>96</v>
      </c>
      <c r="E4213" s="38" t="s">
        <v>2230</v>
      </c>
    </row>
    <row r="4214">
      <c r="A4214" s="33" t="s">
        <v>6244</v>
      </c>
      <c r="B4214" s="126" t="s">
        <v>2553</v>
      </c>
      <c r="C4214" s="126" t="s">
        <v>2683</v>
      </c>
      <c r="D4214" s="38" t="s">
        <v>96</v>
      </c>
      <c r="E4214" s="38" t="s">
        <v>2230</v>
      </c>
    </row>
    <row r="4215">
      <c r="A4215" s="33" t="s">
        <v>5908</v>
      </c>
      <c r="B4215" s="126" t="s">
        <v>2690</v>
      </c>
      <c r="C4215" s="126" t="s">
        <v>2459</v>
      </c>
      <c r="D4215" s="38" t="s">
        <v>96</v>
      </c>
      <c r="E4215" s="38" t="s">
        <v>2230</v>
      </c>
    </row>
    <row r="4216">
      <c r="A4216" s="33" t="s">
        <v>5908</v>
      </c>
      <c r="B4216" s="126" t="s">
        <v>2553</v>
      </c>
      <c r="C4216" s="126" t="s">
        <v>2683</v>
      </c>
      <c r="D4216" s="38" t="s">
        <v>96</v>
      </c>
      <c r="E4216" s="38" t="s">
        <v>2230</v>
      </c>
    </row>
    <row r="4217">
      <c r="A4217" s="33" t="s">
        <v>6244</v>
      </c>
      <c r="B4217" s="126" t="s">
        <v>2683</v>
      </c>
      <c r="C4217" s="126" t="s">
        <v>2520</v>
      </c>
      <c r="D4217" s="38" t="s">
        <v>96</v>
      </c>
      <c r="E4217" s="38" t="s">
        <v>2230</v>
      </c>
    </row>
    <row r="4218">
      <c r="A4218" s="33" t="s">
        <v>6245</v>
      </c>
      <c r="B4218" s="126" t="s">
        <v>2553</v>
      </c>
      <c r="C4218" s="126" t="s">
        <v>2520</v>
      </c>
      <c r="D4218" s="38" t="s">
        <v>96</v>
      </c>
      <c r="E4218" s="38" t="s">
        <v>2230</v>
      </c>
    </row>
    <row r="4219">
      <c r="A4219" s="33" t="s">
        <v>5910</v>
      </c>
      <c r="B4219" s="126" t="s">
        <v>2624</v>
      </c>
      <c r="C4219" s="126" t="s">
        <v>2666</v>
      </c>
      <c r="D4219" s="38" t="s">
        <v>96</v>
      </c>
      <c r="E4219" s="38" t="s">
        <v>2230</v>
      </c>
    </row>
    <row r="4220">
      <c r="A4220" s="33" t="s">
        <v>6245</v>
      </c>
      <c r="B4220" s="126" t="s">
        <v>2648</v>
      </c>
      <c r="C4220" s="126" t="s">
        <v>2666</v>
      </c>
      <c r="D4220" s="38" t="s">
        <v>96</v>
      </c>
      <c r="E4220" s="38" t="s">
        <v>2230</v>
      </c>
    </row>
    <row r="4221">
      <c r="A4221" s="33" t="s">
        <v>5910</v>
      </c>
      <c r="B4221" s="126" t="s">
        <v>2664</v>
      </c>
      <c r="C4221" s="126" t="s">
        <v>2705</v>
      </c>
      <c r="D4221" s="38" t="s">
        <v>96</v>
      </c>
      <c r="E4221" s="38" t="s">
        <v>2230</v>
      </c>
    </row>
    <row r="4222">
      <c r="A4222" s="33" t="s">
        <v>6245</v>
      </c>
      <c r="B4222" s="126" t="s">
        <v>2545</v>
      </c>
      <c r="C4222" s="126" t="s">
        <v>2705</v>
      </c>
      <c r="D4222" s="38" t="s">
        <v>96</v>
      </c>
      <c r="E4222" s="38" t="s">
        <v>2230</v>
      </c>
    </row>
    <row r="4223">
      <c r="A4223" s="33" t="s">
        <v>6244</v>
      </c>
      <c r="B4223" s="126" t="s">
        <v>2646</v>
      </c>
      <c r="C4223" s="126" t="s">
        <v>2666</v>
      </c>
      <c r="D4223" s="38" t="s">
        <v>44</v>
      </c>
      <c r="E4223" s="38" t="s">
        <v>2230</v>
      </c>
    </row>
    <row r="4224">
      <c r="A4224" s="33" t="s">
        <v>5908</v>
      </c>
      <c r="B4224" s="126" t="s">
        <v>2469</v>
      </c>
      <c r="C4224" s="126" t="s">
        <v>2520</v>
      </c>
      <c r="D4224" s="38" t="s">
        <v>44</v>
      </c>
      <c r="E4224" s="38" t="s">
        <v>2230</v>
      </c>
    </row>
    <row r="4225">
      <c r="A4225" s="33" t="s">
        <v>5910</v>
      </c>
      <c r="B4225" s="126" t="s">
        <v>2646</v>
      </c>
      <c r="C4225" s="126" t="s">
        <v>2545</v>
      </c>
      <c r="D4225" s="38" t="s">
        <v>44</v>
      </c>
      <c r="E4225" s="38" t="s">
        <v>2230</v>
      </c>
    </row>
    <row r="4226">
      <c r="A4226" s="33" t="s">
        <v>5910</v>
      </c>
      <c r="B4226" s="126" t="s">
        <v>2520</v>
      </c>
      <c r="C4226" s="126" t="s">
        <v>2666</v>
      </c>
      <c r="D4226" s="38" t="s">
        <v>44</v>
      </c>
      <c r="E4226" s="38" t="s">
        <v>2230</v>
      </c>
    </row>
    <row r="4227">
      <c r="A4227" s="33" t="s">
        <v>6245</v>
      </c>
      <c r="B4227" s="126" t="s">
        <v>2520</v>
      </c>
      <c r="C4227" s="126" t="s">
        <v>2666</v>
      </c>
      <c r="D4227" s="38" t="s">
        <v>44</v>
      </c>
      <c r="E4227" s="38" t="s">
        <v>2230</v>
      </c>
    </row>
    <row r="4228">
      <c r="A4228" s="33" t="s">
        <v>6244</v>
      </c>
      <c r="B4228" s="126" t="s">
        <v>2533</v>
      </c>
      <c r="C4228" s="126" t="s">
        <v>2466</v>
      </c>
      <c r="D4228" s="38" t="s">
        <v>5909</v>
      </c>
      <c r="E4228" s="38" t="s">
        <v>2230</v>
      </c>
    </row>
    <row r="4229">
      <c r="A4229" s="33" t="s">
        <v>5908</v>
      </c>
      <c r="B4229" s="126" t="s">
        <v>2533</v>
      </c>
      <c r="C4229" s="126" t="s">
        <v>2466</v>
      </c>
      <c r="D4229" s="38" t="s">
        <v>5909</v>
      </c>
      <c r="E4229" s="38" t="s">
        <v>2230</v>
      </c>
    </row>
    <row r="4230">
      <c r="A4230" s="33" t="s">
        <v>6244</v>
      </c>
      <c r="B4230" s="126" t="s">
        <v>2584</v>
      </c>
      <c r="C4230" s="126" t="s">
        <v>2577</v>
      </c>
      <c r="D4230" s="38" t="s">
        <v>5911</v>
      </c>
      <c r="E4230" s="38" t="s">
        <v>2230</v>
      </c>
    </row>
    <row r="4231">
      <c r="A4231" s="33" t="s">
        <v>5908</v>
      </c>
      <c r="B4231" s="126" t="s">
        <v>2466</v>
      </c>
      <c r="C4231" s="126" t="s">
        <v>2577</v>
      </c>
      <c r="D4231" s="38" t="s">
        <v>5911</v>
      </c>
      <c r="E4231" s="38" t="s">
        <v>2230</v>
      </c>
    </row>
    <row r="4232">
      <c r="A4232" s="33" t="s">
        <v>5910</v>
      </c>
      <c r="B4232" s="126" t="s">
        <v>2646</v>
      </c>
      <c r="C4232" s="126" t="s">
        <v>2520</v>
      </c>
      <c r="D4232" s="38" t="s">
        <v>5911</v>
      </c>
      <c r="E4232" s="38" t="s">
        <v>2230</v>
      </c>
    </row>
    <row r="4233">
      <c r="A4233" s="33" t="s">
        <v>6245</v>
      </c>
      <c r="B4233" s="126" t="s">
        <v>2646</v>
      </c>
      <c r="C4233" s="126" t="s">
        <v>2545</v>
      </c>
      <c r="D4233" s="38" t="s">
        <v>5923</v>
      </c>
      <c r="E4233" s="38" t="s">
        <v>2230</v>
      </c>
    </row>
    <row r="4234">
      <c r="A4234" s="33" t="s">
        <v>5910</v>
      </c>
      <c r="B4234" s="126" t="s">
        <v>2646</v>
      </c>
      <c r="C4234" s="126" t="s">
        <v>2545</v>
      </c>
      <c r="D4234" s="38" t="s">
        <v>5923</v>
      </c>
      <c r="E4234" s="38" t="s">
        <v>2230</v>
      </c>
    </row>
    <row r="4235">
      <c r="A4235" s="33" t="s">
        <v>5912</v>
      </c>
      <c r="B4235" s="126" t="s">
        <v>2646</v>
      </c>
      <c r="C4235" s="126" t="s">
        <v>2520</v>
      </c>
      <c r="D4235" s="38" t="s">
        <v>5923</v>
      </c>
      <c r="E4235" s="38" t="s">
        <v>2230</v>
      </c>
    </row>
    <row r="4236">
      <c r="A4236" s="33" t="s">
        <v>5910</v>
      </c>
      <c r="B4236" s="126" t="s">
        <v>2520</v>
      </c>
      <c r="C4236" s="126" t="s">
        <v>2666</v>
      </c>
      <c r="D4236" s="38" t="s">
        <v>5923</v>
      </c>
      <c r="E4236" s="38" t="s">
        <v>2230</v>
      </c>
    </row>
    <row r="4237">
      <c r="A4237" s="33" t="s">
        <v>6246</v>
      </c>
      <c r="B4237" s="126" t="s">
        <v>2463</v>
      </c>
      <c r="C4237" s="126" t="s">
        <v>2705</v>
      </c>
      <c r="D4237" s="38" t="s">
        <v>5923</v>
      </c>
      <c r="E4237" s="38" t="s">
        <v>2230</v>
      </c>
    </row>
    <row r="4238">
      <c r="A4238" s="33" t="s">
        <v>6244</v>
      </c>
      <c r="B4238" s="126" t="s">
        <v>2466</v>
      </c>
      <c r="C4238" s="126" t="s">
        <v>2459</v>
      </c>
      <c r="D4238" s="38" t="s">
        <v>96</v>
      </c>
      <c r="E4238" s="38" t="s">
        <v>2231</v>
      </c>
    </row>
    <row r="4239">
      <c r="A4239" s="33" t="s">
        <v>5908</v>
      </c>
      <c r="B4239" s="126" t="s">
        <v>2503</v>
      </c>
      <c r="C4239" s="126" t="s">
        <v>2683</v>
      </c>
      <c r="D4239" s="38" t="s">
        <v>96</v>
      </c>
      <c r="E4239" s="38" t="s">
        <v>2231</v>
      </c>
    </row>
    <row r="4240">
      <c r="A4240" s="33" t="s">
        <v>6244</v>
      </c>
      <c r="B4240" s="126" t="s">
        <v>2553</v>
      </c>
      <c r="C4240" s="126" t="s">
        <v>2683</v>
      </c>
      <c r="D4240" s="38" t="s">
        <v>96</v>
      </c>
      <c r="E4240" s="38" t="s">
        <v>2231</v>
      </c>
    </row>
    <row r="4241">
      <c r="A4241" s="33" t="s">
        <v>6244</v>
      </c>
      <c r="B4241" s="126" t="s">
        <v>2553</v>
      </c>
      <c r="C4241" s="126" t="s">
        <v>2683</v>
      </c>
      <c r="D4241" s="38" t="s">
        <v>96</v>
      </c>
      <c r="E4241" s="38" t="s">
        <v>2231</v>
      </c>
    </row>
    <row r="4242">
      <c r="A4242" s="33" t="s">
        <v>5908</v>
      </c>
      <c r="B4242" s="126" t="s">
        <v>2690</v>
      </c>
      <c r="C4242" s="126" t="s">
        <v>2459</v>
      </c>
      <c r="D4242" s="38" t="s">
        <v>96</v>
      </c>
      <c r="E4242" s="38" t="s">
        <v>2231</v>
      </c>
    </row>
    <row r="4243">
      <c r="A4243" s="33" t="s">
        <v>5908</v>
      </c>
      <c r="B4243" s="126" t="s">
        <v>2553</v>
      </c>
      <c r="C4243" s="126" t="s">
        <v>2683</v>
      </c>
      <c r="D4243" s="38" t="s">
        <v>96</v>
      </c>
      <c r="E4243" s="38" t="s">
        <v>2231</v>
      </c>
    </row>
    <row r="4244">
      <c r="A4244" s="33" t="s">
        <v>6244</v>
      </c>
      <c r="B4244" s="126" t="s">
        <v>2683</v>
      </c>
      <c r="C4244" s="126" t="s">
        <v>2520</v>
      </c>
      <c r="D4244" s="38" t="s">
        <v>96</v>
      </c>
      <c r="E4244" s="38" t="s">
        <v>2231</v>
      </c>
    </row>
    <row r="4245">
      <c r="A4245" s="33" t="s">
        <v>6245</v>
      </c>
      <c r="B4245" s="126" t="s">
        <v>2553</v>
      </c>
      <c r="C4245" s="126" t="s">
        <v>2520</v>
      </c>
      <c r="D4245" s="38" t="s">
        <v>96</v>
      </c>
      <c r="E4245" s="38" t="s">
        <v>2231</v>
      </c>
    </row>
    <row r="4246">
      <c r="A4246" s="33" t="s">
        <v>5910</v>
      </c>
      <c r="B4246" s="126" t="s">
        <v>2624</v>
      </c>
      <c r="C4246" s="126" t="s">
        <v>2666</v>
      </c>
      <c r="D4246" s="38" t="s">
        <v>96</v>
      </c>
      <c r="E4246" s="38" t="s">
        <v>2231</v>
      </c>
    </row>
    <row r="4247">
      <c r="A4247" s="33" t="s">
        <v>6245</v>
      </c>
      <c r="B4247" s="126" t="s">
        <v>2648</v>
      </c>
      <c r="C4247" s="126" t="s">
        <v>2666</v>
      </c>
      <c r="D4247" s="38" t="s">
        <v>96</v>
      </c>
      <c r="E4247" s="38" t="s">
        <v>2231</v>
      </c>
    </row>
    <row r="4248">
      <c r="A4248" s="33" t="s">
        <v>5910</v>
      </c>
      <c r="B4248" s="126" t="s">
        <v>2664</v>
      </c>
      <c r="C4248" s="126" t="s">
        <v>2705</v>
      </c>
      <c r="D4248" s="38" t="s">
        <v>96</v>
      </c>
      <c r="E4248" s="38" t="s">
        <v>2231</v>
      </c>
    </row>
    <row r="4249">
      <c r="A4249" s="33" t="s">
        <v>6245</v>
      </c>
      <c r="B4249" s="126" t="s">
        <v>2545</v>
      </c>
      <c r="C4249" s="126" t="s">
        <v>2705</v>
      </c>
      <c r="D4249" s="38" t="s">
        <v>96</v>
      </c>
      <c r="E4249" s="38" t="s">
        <v>2231</v>
      </c>
    </row>
    <row r="4250">
      <c r="A4250" s="33" t="s">
        <v>6244</v>
      </c>
      <c r="B4250" s="126" t="s">
        <v>2646</v>
      </c>
      <c r="C4250" s="126" t="s">
        <v>2666</v>
      </c>
      <c r="D4250" s="38" t="s">
        <v>44</v>
      </c>
      <c r="E4250" s="38" t="s">
        <v>2231</v>
      </c>
    </row>
    <row r="4251">
      <c r="A4251" s="33" t="s">
        <v>5908</v>
      </c>
      <c r="B4251" s="126" t="s">
        <v>2469</v>
      </c>
      <c r="C4251" s="126" t="s">
        <v>2520</v>
      </c>
      <c r="D4251" s="38" t="s">
        <v>44</v>
      </c>
      <c r="E4251" s="38" t="s">
        <v>2231</v>
      </c>
    </row>
    <row r="4252">
      <c r="A4252" s="33" t="s">
        <v>5910</v>
      </c>
      <c r="B4252" s="126" t="s">
        <v>2646</v>
      </c>
      <c r="C4252" s="126" t="s">
        <v>2545</v>
      </c>
      <c r="D4252" s="38" t="s">
        <v>44</v>
      </c>
      <c r="E4252" s="38" t="s">
        <v>2231</v>
      </c>
    </row>
    <row r="4253">
      <c r="A4253" s="33" t="s">
        <v>5910</v>
      </c>
      <c r="B4253" s="126" t="s">
        <v>2520</v>
      </c>
      <c r="C4253" s="126" t="s">
        <v>2666</v>
      </c>
      <c r="D4253" s="38" t="s">
        <v>44</v>
      </c>
      <c r="E4253" s="38" t="s">
        <v>2231</v>
      </c>
    </row>
    <row r="4254">
      <c r="A4254" s="33" t="s">
        <v>6245</v>
      </c>
      <c r="B4254" s="126" t="s">
        <v>2520</v>
      </c>
      <c r="C4254" s="126" t="s">
        <v>2666</v>
      </c>
      <c r="D4254" s="38" t="s">
        <v>44</v>
      </c>
      <c r="E4254" s="38" t="s">
        <v>2231</v>
      </c>
    </row>
    <row r="4255">
      <c r="A4255" s="33" t="s">
        <v>6244</v>
      </c>
      <c r="B4255" s="126" t="s">
        <v>2533</v>
      </c>
      <c r="C4255" s="126" t="s">
        <v>2466</v>
      </c>
      <c r="D4255" s="38" t="s">
        <v>5909</v>
      </c>
      <c r="E4255" s="38" t="s">
        <v>2231</v>
      </c>
    </row>
    <row r="4256">
      <c r="A4256" s="33" t="s">
        <v>5908</v>
      </c>
      <c r="B4256" s="126" t="s">
        <v>2533</v>
      </c>
      <c r="C4256" s="126" t="s">
        <v>2466</v>
      </c>
      <c r="D4256" s="38" t="s">
        <v>5909</v>
      </c>
      <c r="E4256" s="38" t="s">
        <v>2231</v>
      </c>
    </row>
    <row r="4257">
      <c r="A4257" s="33" t="s">
        <v>6244</v>
      </c>
      <c r="B4257" s="126" t="s">
        <v>2584</v>
      </c>
      <c r="C4257" s="126" t="s">
        <v>2577</v>
      </c>
      <c r="D4257" s="38" t="s">
        <v>5911</v>
      </c>
      <c r="E4257" s="38" t="s">
        <v>2231</v>
      </c>
    </row>
    <row r="4258">
      <c r="A4258" s="33" t="s">
        <v>5908</v>
      </c>
      <c r="B4258" s="126" t="s">
        <v>2466</v>
      </c>
      <c r="C4258" s="126" t="s">
        <v>2577</v>
      </c>
      <c r="D4258" s="38" t="s">
        <v>5911</v>
      </c>
      <c r="E4258" s="38" t="s">
        <v>2231</v>
      </c>
    </row>
    <row r="4259">
      <c r="A4259" s="33" t="s">
        <v>5910</v>
      </c>
      <c r="B4259" s="126" t="s">
        <v>2646</v>
      </c>
      <c r="C4259" s="126" t="s">
        <v>2520</v>
      </c>
      <c r="D4259" s="38" t="s">
        <v>5911</v>
      </c>
      <c r="E4259" s="38" t="s">
        <v>2231</v>
      </c>
    </row>
    <row r="4260">
      <c r="A4260" s="33" t="s">
        <v>6245</v>
      </c>
      <c r="B4260" s="126" t="s">
        <v>2646</v>
      </c>
      <c r="C4260" s="126" t="s">
        <v>2545</v>
      </c>
      <c r="D4260" s="38" t="s">
        <v>5923</v>
      </c>
      <c r="E4260" s="38" t="s">
        <v>2231</v>
      </c>
    </row>
    <row r="4261">
      <c r="A4261" s="33" t="s">
        <v>5910</v>
      </c>
      <c r="B4261" s="126" t="s">
        <v>2646</v>
      </c>
      <c r="C4261" s="126" t="s">
        <v>2545</v>
      </c>
      <c r="D4261" s="38" t="s">
        <v>5923</v>
      </c>
      <c r="E4261" s="38" t="s">
        <v>2231</v>
      </c>
    </row>
    <row r="4262">
      <c r="A4262" s="33" t="s">
        <v>5912</v>
      </c>
      <c r="B4262" s="126" t="s">
        <v>2646</v>
      </c>
      <c r="C4262" s="126" t="s">
        <v>2520</v>
      </c>
      <c r="D4262" s="38" t="s">
        <v>5923</v>
      </c>
      <c r="E4262" s="38" t="s">
        <v>2231</v>
      </c>
    </row>
    <row r="4263">
      <c r="A4263" s="33" t="s">
        <v>5910</v>
      </c>
      <c r="B4263" s="126" t="s">
        <v>2520</v>
      </c>
      <c r="C4263" s="126" t="s">
        <v>2666</v>
      </c>
      <c r="D4263" s="38" t="s">
        <v>5923</v>
      </c>
      <c r="E4263" s="38" t="s">
        <v>2231</v>
      </c>
    </row>
    <row r="4264">
      <c r="A4264" s="33" t="s">
        <v>6246</v>
      </c>
      <c r="B4264" s="126" t="s">
        <v>2463</v>
      </c>
      <c r="C4264" s="126" t="s">
        <v>2705</v>
      </c>
      <c r="D4264" s="38" t="s">
        <v>5923</v>
      </c>
      <c r="E4264" s="38" t="s">
        <v>2231</v>
      </c>
    </row>
    <row r="4265">
      <c r="A4265" s="33" t="s">
        <v>6244</v>
      </c>
      <c r="B4265" s="126" t="s">
        <v>2466</v>
      </c>
      <c r="C4265" s="126" t="s">
        <v>2459</v>
      </c>
      <c r="D4265" s="38" t="s">
        <v>96</v>
      </c>
      <c r="E4265" s="38" t="s">
        <v>2232</v>
      </c>
    </row>
    <row r="4266">
      <c r="A4266" s="33" t="s">
        <v>5908</v>
      </c>
      <c r="B4266" s="126" t="s">
        <v>2503</v>
      </c>
      <c r="C4266" s="126" t="s">
        <v>2683</v>
      </c>
      <c r="D4266" s="38" t="s">
        <v>96</v>
      </c>
      <c r="E4266" s="38" t="s">
        <v>2232</v>
      </c>
    </row>
    <row r="4267">
      <c r="A4267" s="33" t="s">
        <v>6244</v>
      </c>
      <c r="B4267" s="126" t="s">
        <v>2553</v>
      </c>
      <c r="C4267" s="126" t="s">
        <v>2683</v>
      </c>
      <c r="D4267" s="38" t="s">
        <v>96</v>
      </c>
      <c r="E4267" s="38" t="s">
        <v>2232</v>
      </c>
    </row>
    <row r="4268">
      <c r="A4268" s="33" t="s">
        <v>6244</v>
      </c>
      <c r="B4268" s="126" t="s">
        <v>2553</v>
      </c>
      <c r="C4268" s="126" t="s">
        <v>2683</v>
      </c>
      <c r="D4268" s="38" t="s">
        <v>96</v>
      </c>
      <c r="E4268" s="38" t="s">
        <v>2232</v>
      </c>
    </row>
    <row r="4269">
      <c r="A4269" s="33" t="s">
        <v>5908</v>
      </c>
      <c r="B4269" s="126" t="s">
        <v>2690</v>
      </c>
      <c r="C4269" s="126" t="s">
        <v>2459</v>
      </c>
      <c r="D4269" s="38" t="s">
        <v>96</v>
      </c>
      <c r="E4269" s="38" t="s">
        <v>2232</v>
      </c>
    </row>
    <row r="4270">
      <c r="A4270" s="33" t="s">
        <v>5908</v>
      </c>
      <c r="B4270" s="126" t="s">
        <v>2553</v>
      </c>
      <c r="C4270" s="126" t="s">
        <v>2683</v>
      </c>
      <c r="D4270" s="38" t="s">
        <v>96</v>
      </c>
      <c r="E4270" s="38" t="s">
        <v>2232</v>
      </c>
    </row>
    <row r="4271">
      <c r="A4271" s="33" t="s">
        <v>6244</v>
      </c>
      <c r="B4271" s="126" t="s">
        <v>2683</v>
      </c>
      <c r="C4271" s="126" t="s">
        <v>2520</v>
      </c>
      <c r="D4271" s="38" t="s">
        <v>96</v>
      </c>
      <c r="E4271" s="38" t="s">
        <v>2232</v>
      </c>
    </row>
    <row r="4272">
      <c r="A4272" s="33" t="s">
        <v>6245</v>
      </c>
      <c r="B4272" s="126" t="s">
        <v>2553</v>
      </c>
      <c r="C4272" s="126" t="s">
        <v>2520</v>
      </c>
      <c r="D4272" s="38" t="s">
        <v>96</v>
      </c>
      <c r="E4272" s="38" t="s">
        <v>2232</v>
      </c>
    </row>
    <row r="4273">
      <c r="A4273" s="33" t="s">
        <v>5910</v>
      </c>
      <c r="B4273" s="126" t="s">
        <v>2624</v>
      </c>
      <c r="C4273" s="126" t="s">
        <v>2666</v>
      </c>
      <c r="D4273" s="38" t="s">
        <v>96</v>
      </c>
      <c r="E4273" s="38" t="s">
        <v>2232</v>
      </c>
    </row>
    <row r="4274">
      <c r="A4274" s="33" t="s">
        <v>6245</v>
      </c>
      <c r="B4274" s="126" t="s">
        <v>2648</v>
      </c>
      <c r="C4274" s="126" t="s">
        <v>2666</v>
      </c>
      <c r="D4274" s="38" t="s">
        <v>96</v>
      </c>
      <c r="E4274" s="38" t="s">
        <v>2232</v>
      </c>
    </row>
    <row r="4275">
      <c r="A4275" s="33" t="s">
        <v>5910</v>
      </c>
      <c r="B4275" s="126" t="s">
        <v>2664</v>
      </c>
      <c r="C4275" s="126" t="s">
        <v>2705</v>
      </c>
      <c r="D4275" s="38" t="s">
        <v>96</v>
      </c>
      <c r="E4275" s="38" t="s">
        <v>2232</v>
      </c>
    </row>
    <row r="4276">
      <c r="A4276" s="33" t="s">
        <v>6245</v>
      </c>
      <c r="B4276" s="126" t="s">
        <v>2545</v>
      </c>
      <c r="C4276" s="126" t="s">
        <v>2705</v>
      </c>
      <c r="D4276" s="38" t="s">
        <v>96</v>
      </c>
      <c r="E4276" s="38" t="s">
        <v>2232</v>
      </c>
    </row>
    <row r="4277">
      <c r="A4277" s="33" t="s">
        <v>6244</v>
      </c>
      <c r="B4277" s="126" t="s">
        <v>2646</v>
      </c>
      <c r="C4277" s="126" t="s">
        <v>2666</v>
      </c>
      <c r="D4277" s="38" t="s">
        <v>44</v>
      </c>
      <c r="E4277" s="38" t="s">
        <v>2232</v>
      </c>
    </row>
    <row r="4278">
      <c r="A4278" s="33" t="s">
        <v>5908</v>
      </c>
      <c r="B4278" s="126" t="s">
        <v>2469</v>
      </c>
      <c r="C4278" s="126" t="s">
        <v>2520</v>
      </c>
      <c r="D4278" s="38" t="s">
        <v>44</v>
      </c>
      <c r="E4278" s="38" t="s">
        <v>2232</v>
      </c>
    </row>
    <row r="4279">
      <c r="A4279" s="33" t="s">
        <v>5910</v>
      </c>
      <c r="B4279" s="126" t="s">
        <v>2646</v>
      </c>
      <c r="C4279" s="126" t="s">
        <v>2545</v>
      </c>
      <c r="D4279" s="38" t="s">
        <v>44</v>
      </c>
      <c r="E4279" s="38" t="s">
        <v>2232</v>
      </c>
    </row>
    <row r="4280">
      <c r="A4280" s="33" t="s">
        <v>5910</v>
      </c>
      <c r="B4280" s="126" t="s">
        <v>2520</v>
      </c>
      <c r="C4280" s="126" t="s">
        <v>2666</v>
      </c>
      <c r="D4280" s="38" t="s">
        <v>44</v>
      </c>
      <c r="E4280" s="38" t="s">
        <v>2232</v>
      </c>
    </row>
    <row r="4281">
      <c r="A4281" s="33" t="s">
        <v>6245</v>
      </c>
      <c r="B4281" s="126" t="s">
        <v>2520</v>
      </c>
      <c r="C4281" s="126" t="s">
        <v>2666</v>
      </c>
      <c r="D4281" s="38" t="s">
        <v>44</v>
      </c>
      <c r="E4281" s="38" t="s">
        <v>2232</v>
      </c>
    </row>
    <row r="4282">
      <c r="A4282" s="33" t="s">
        <v>6244</v>
      </c>
      <c r="B4282" s="126" t="s">
        <v>2533</v>
      </c>
      <c r="C4282" s="126" t="s">
        <v>2466</v>
      </c>
      <c r="D4282" s="38" t="s">
        <v>5909</v>
      </c>
      <c r="E4282" s="38" t="s">
        <v>2232</v>
      </c>
    </row>
    <row r="4283">
      <c r="A4283" s="33" t="s">
        <v>5908</v>
      </c>
      <c r="B4283" s="126" t="s">
        <v>2533</v>
      </c>
      <c r="C4283" s="126" t="s">
        <v>2466</v>
      </c>
      <c r="D4283" s="38" t="s">
        <v>5909</v>
      </c>
      <c r="E4283" s="38" t="s">
        <v>2232</v>
      </c>
    </row>
    <row r="4284">
      <c r="A4284" s="33" t="s">
        <v>6244</v>
      </c>
      <c r="B4284" s="126" t="s">
        <v>2584</v>
      </c>
      <c r="C4284" s="126" t="s">
        <v>2577</v>
      </c>
      <c r="D4284" s="38" t="s">
        <v>5911</v>
      </c>
      <c r="E4284" s="38" t="s">
        <v>2232</v>
      </c>
    </row>
    <row r="4285">
      <c r="A4285" s="33" t="s">
        <v>5908</v>
      </c>
      <c r="B4285" s="126" t="s">
        <v>2466</v>
      </c>
      <c r="C4285" s="126" t="s">
        <v>2577</v>
      </c>
      <c r="D4285" s="38" t="s">
        <v>5911</v>
      </c>
      <c r="E4285" s="38" t="s">
        <v>2232</v>
      </c>
    </row>
    <row r="4286">
      <c r="A4286" s="33" t="s">
        <v>5910</v>
      </c>
      <c r="B4286" s="126" t="s">
        <v>2646</v>
      </c>
      <c r="C4286" s="126" t="s">
        <v>2520</v>
      </c>
      <c r="D4286" s="38" t="s">
        <v>5911</v>
      </c>
      <c r="E4286" s="38" t="s">
        <v>2232</v>
      </c>
    </row>
    <row r="4287">
      <c r="A4287" s="33" t="s">
        <v>6245</v>
      </c>
      <c r="B4287" s="126" t="s">
        <v>2646</v>
      </c>
      <c r="C4287" s="126" t="s">
        <v>2545</v>
      </c>
      <c r="D4287" s="38" t="s">
        <v>5923</v>
      </c>
      <c r="E4287" s="38" t="s">
        <v>2232</v>
      </c>
    </row>
    <row r="4288">
      <c r="A4288" s="33" t="s">
        <v>5910</v>
      </c>
      <c r="B4288" s="126" t="s">
        <v>2646</v>
      </c>
      <c r="C4288" s="126" t="s">
        <v>2545</v>
      </c>
      <c r="D4288" s="38" t="s">
        <v>5923</v>
      </c>
      <c r="E4288" s="38" t="s">
        <v>2232</v>
      </c>
    </row>
    <row r="4289">
      <c r="A4289" s="33" t="s">
        <v>5912</v>
      </c>
      <c r="B4289" s="126" t="s">
        <v>2646</v>
      </c>
      <c r="C4289" s="126" t="s">
        <v>2520</v>
      </c>
      <c r="D4289" s="38" t="s">
        <v>5923</v>
      </c>
      <c r="E4289" s="38" t="s">
        <v>2232</v>
      </c>
    </row>
    <row r="4290">
      <c r="A4290" s="33" t="s">
        <v>5910</v>
      </c>
      <c r="B4290" s="126" t="s">
        <v>2520</v>
      </c>
      <c r="C4290" s="126" t="s">
        <v>2666</v>
      </c>
      <c r="D4290" s="38" t="s">
        <v>5923</v>
      </c>
      <c r="E4290" s="38" t="s">
        <v>2232</v>
      </c>
    </row>
    <row r="4291">
      <c r="A4291" s="33" t="s">
        <v>6246</v>
      </c>
      <c r="B4291" s="126" t="s">
        <v>2463</v>
      </c>
      <c r="C4291" s="126" t="s">
        <v>2705</v>
      </c>
      <c r="D4291" s="38" t="s">
        <v>5923</v>
      </c>
      <c r="E4291" s="38" t="s">
        <v>2232</v>
      </c>
    </row>
    <row r="4292">
      <c r="A4292" s="33" t="s">
        <v>6244</v>
      </c>
      <c r="B4292" s="126" t="s">
        <v>2466</v>
      </c>
      <c r="C4292" s="126" t="s">
        <v>2459</v>
      </c>
      <c r="D4292" s="38" t="s">
        <v>96</v>
      </c>
      <c r="E4292" s="38" t="s">
        <v>2233</v>
      </c>
    </row>
    <row r="4293">
      <c r="A4293" s="33" t="s">
        <v>5908</v>
      </c>
      <c r="B4293" s="126" t="s">
        <v>2503</v>
      </c>
      <c r="C4293" s="126" t="s">
        <v>2683</v>
      </c>
      <c r="D4293" s="38" t="s">
        <v>96</v>
      </c>
      <c r="E4293" s="38" t="s">
        <v>2233</v>
      </c>
    </row>
    <row r="4294">
      <c r="A4294" s="33" t="s">
        <v>6244</v>
      </c>
      <c r="B4294" s="126" t="s">
        <v>2553</v>
      </c>
      <c r="C4294" s="126" t="s">
        <v>2683</v>
      </c>
      <c r="D4294" s="38" t="s">
        <v>96</v>
      </c>
      <c r="E4294" s="38" t="s">
        <v>2233</v>
      </c>
    </row>
    <row r="4295">
      <c r="A4295" s="33" t="s">
        <v>6244</v>
      </c>
      <c r="B4295" s="126" t="s">
        <v>2553</v>
      </c>
      <c r="C4295" s="126" t="s">
        <v>2683</v>
      </c>
      <c r="D4295" s="38" t="s">
        <v>96</v>
      </c>
      <c r="E4295" s="38" t="s">
        <v>2233</v>
      </c>
    </row>
    <row r="4296">
      <c r="A4296" s="33" t="s">
        <v>5908</v>
      </c>
      <c r="B4296" s="126" t="s">
        <v>2690</v>
      </c>
      <c r="C4296" s="126" t="s">
        <v>2459</v>
      </c>
      <c r="D4296" s="38" t="s">
        <v>96</v>
      </c>
      <c r="E4296" s="38" t="s">
        <v>2233</v>
      </c>
    </row>
    <row r="4297">
      <c r="A4297" s="33" t="s">
        <v>5908</v>
      </c>
      <c r="B4297" s="126" t="s">
        <v>2553</v>
      </c>
      <c r="C4297" s="126" t="s">
        <v>2683</v>
      </c>
      <c r="D4297" s="38" t="s">
        <v>96</v>
      </c>
      <c r="E4297" s="38" t="s">
        <v>2233</v>
      </c>
    </row>
    <row r="4298">
      <c r="A4298" s="33" t="s">
        <v>6244</v>
      </c>
      <c r="B4298" s="126" t="s">
        <v>2683</v>
      </c>
      <c r="C4298" s="126" t="s">
        <v>2520</v>
      </c>
      <c r="D4298" s="38" t="s">
        <v>96</v>
      </c>
      <c r="E4298" s="38" t="s">
        <v>2233</v>
      </c>
    </row>
    <row r="4299">
      <c r="A4299" s="33" t="s">
        <v>6245</v>
      </c>
      <c r="B4299" s="126" t="s">
        <v>2553</v>
      </c>
      <c r="C4299" s="126" t="s">
        <v>2520</v>
      </c>
      <c r="D4299" s="38" t="s">
        <v>96</v>
      </c>
      <c r="E4299" s="38" t="s">
        <v>2233</v>
      </c>
    </row>
    <row r="4300">
      <c r="A4300" s="33" t="s">
        <v>5910</v>
      </c>
      <c r="B4300" s="126" t="s">
        <v>2624</v>
      </c>
      <c r="C4300" s="126" t="s">
        <v>2666</v>
      </c>
      <c r="D4300" s="38" t="s">
        <v>96</v>
      </c>
      <c r="E4300" s="38" t="s">
        <v>2233</v>
      </c>
    </row>
    <row r="4301">
      <c r="A4301" s="33" t="s">
        <v>6245</v>
      </c>
      <c r="B4301" s="126" t="s">
        <v>2648</v>
      </c>
      <c r="C4301" s="126" t="s">
        <v>2666</v>
      </c>
      <c r="D4301" s="38" t="s">
        <v>96</v>
      </c>
      <c r="E4301" s="38" t="s">
        <v>2233</v>
      </c>
    </row>
    <row r="4302">
      <c r="A4302" s="33" t="s">
        <v>5910</v>
      </c>
      <c r="B4302" s="126" t="s">
        <v>2664</v>
      </c>
      <c r="C4302" s="126" t="s">
        <v>2705</v>
      </c>
      <c r="D4302" s="38" t="s">
        <v>96</v>
      </c>
      <c r="E4302" s="38" t="s">
        <v>2233</v>
      </c>
    </row>
    <row r="4303">
      <c r="A4303" s="33" t="s">
        <v>6245</v>
      </c>
      <c r="B4303" s="126" t="s">
        <v>2545</v>
      </c>
      <c r="C4303" s="126" t="s">
        <v>2705</v>
      </c>
      <c r="D4303" s="38" t="s">
        <v>96</v>
      </c>
      <c r="E4303" s="38" t="s">
        <v>2233</v>
      </c>
    </row>
    <row r="4304">
      <c r="A4304" s="33" t="s">
        <v>6244</v>
      </c>
      <c r="B4304" s="126" t="s">
        <v>2646</v>
      </c>
      <c r="C4304" s="126" t="s">
        <v>2666</v>
      </c>
      <c r="D4304" s="38" t="s">
        <v>44</v>
      </c>
      <c r="E4304" s="38" t="s">
        <v>2233</v>
      </c>
    </row>
    <row r="4305">
      <c r="A4305" s="33" t="s">
        <v>5908</v>
      </c>
      <c r="B4305" s="126" t="s">
        <v>2469</v>
      </c>
      <c r="C4305" s="126" t="s">
        <v>2520</v>
      </c>
      <c r="D4305" s="38" t="s">
        <v>44</v>
      </c>
      <c r="E4305" s="38" t="s">
        <v>2233</v>
      </c>
    </row>
    <row r="4306">
      <c r="A4306" s="33" t="s">
        <v>5910</v>
      </c>
      <c r="B4306" s="126" t="s">
        <v>2646</v>
      </c>
      <c r="C4306" s="126" t="s">
        <v>2545</v>
      </c>
      <c r="D4306" s="38" t="s">
        <v>44</v>
      </c>
      <c r="E4306" s="38" t="s">
        <v>2233</v>
      </c>
    </row>
    <row r="4307">
      <c r="A4307" s="33" t="s">
        <v>5910</v>
      </c>
      <c r="B4307" s="126" t="s">
        <v>2520</v>
      </c>
      <c r="C4307" s="126" t="s">
        <v>2666</v>
      </c>
      <c r="D4307" s="38" t="s">
        <v>44</v>
      </c>
      <c r="E4307" s="38" t="s">
        <v>2233</v>
      </c>
    </row>
    <row r="4308">
      <c r="A4308" s="33" t="s">
        <v>6245</v>
      </c>
      <c r="B4308" s="126" t="s">
        <v>2520</v>
      </c>
      <c r="C4308" s="126" t="s">
        <v>2666</v>
      </c>
      <c r="D4308" s="38" t="s">
        <v>44</v>
      </c>
      <c r="E4308" s="38" t="s">
        <v>2233</v>
      </c>
    </row>
    <row r="4309">
      <c r="A4309" s="33" t="s">
        <v>6244</v>
      </c>
      <c r="B4309" s="126" t="s">
        <v>2533</v>
      </c>
      <c r="C4309" s="126" t="s">
        <v>2466</v>
      </c>
      <c r="D4309" s="38" t="s">
        <v>5909</v>
      </c>
      <c r="E4309" s="38" t="s">
        <v>2233</v>
      </c>
    </row>
    <row r="4310">
      <c r="A4310" s="33" t="s">
        <v>5908</v>
      </c>
      <c r="B4310" s="126" t="s">
        <v>2533</v>
      </c>
      <c r="C4310" s="126" t="s">
        <v>2466</v>
      </c>
      <c r="D4310" s="38" t="s">
        <v>5909</v>
      </c>
      <c r="E4310" s="38" t="s">
        <v>2233</v>
      </c>
    </row>
    <row r="4311">
      <c r="A4311" s="33" t="s">
        <v>6244</v>
      </c>
      <c r="B4311" s="126" t="s">
        <v>2584</v>
      </c>
      <c r="C4311" s="126" t="s">
        <v>2577</v>
      </c>
      <c r="D4311" s="38" t="s">
        <v>5911</v>
      </c>
      <c r="E4311" s="38" t="s">
        <v>2233</v>
      </c>
    </row>
    <row r="4312">
      <c r="A4312" s="33" t="s">
        <v>5908</v>
      </c>
      <c r="B4312" s="126" t="s">
        <v>2466</v>
      </c>
      <c r="C4312" s="126" t="s">
        <v>2577</v>
      </c>
      <c r="D4312" s="38" t="s">
        <v>5911</v>
      </c>
      <c r="E4312" s="38" t="s">
        <v>2233</v>
      </c>
    </row>
    <row r="4313">
      <c r="A4313" s="33" t="s">
        <v>5910</v>
      </c>
      <c r="B4313" s="126" t="s">
        <v>2646</v>
      </c>
      <c r="C4313" s="126" t="s">
        <v>2520</v>
      </c>
      <c r="D4313" s="38" t="s">
        <v>5911</v>
      </c>
      <c r="E4313" s="38" t="s">
        <v>2233</v>
      </c>
    </row>
    <row r="4314">
      <c r="A4314" s="33" t="s">
        <v>6245</v>
      </c>
      <c r="B4314" s="126" t="s">
        <v>2646</v>
      </c>
      <c r="C4314" s="126" t="s">
        <v>2545</v>
      </c>
      <c r="D4314" s="38" t="s">
        <v>5923</v>
      </c>
      <c r="E4314" s="38" t="s">
        <v>2233</v>
      </c>
    </row>
    <row r="4315">
      <c r="A4315" s="33" t="s">
        <v>5910</v>
      </c>
      <c r="B4315" s="126" t="s">
        <v>2646</v>
      </c>
      <c r="C4315" s="126" t="s">
        <v>2545</v>
      </c>
      <c r="D4315" s="38" t="s">
        <v>5923</v>
      </c>
      <c r="E4315" s="38" t="s">
        <v>2233</v>
      </c>
    </row>
    <row r="4316">
      <c r="A4316" s="33" t="s">
        <v>5912</v>
      </c>
      <c r="B4316" s="126" t="s">
        <v>2646</v>
      </c>
      <c r="C4316" s="126" t="s">
        <v>2520</v>
      </c>
      <c r="D4316" s="38" t="s">
        <v>5923</v>
      </c>
      <c r="E4316" s="38" t="s">
        <v>2233</v>
      </c>
    </row>
    <row r="4317">
      <c r="A4317" s="33" t="s">
        <v>5910</v>
      </c>
      <c r="B4317" s="126" t="s">
        <v>2520</v>
      </c>
      <c r="C4317" s="126" t="s">
        <v>2666</v>
      </c>
      <c r="D4317" s="38" t="s">
        <v>5923</v>
      </c>
      <c r="E4317" s="38" t="s">
        <v>2233</v>
      </c>
    </row>
    <row r="4318">
      <c r="A4318" s="33" t="s">
        <v>6246</v>
      </c>
      <c r="B4318" s="126" t="s">
        <v>2463</v>
      </c>
      <c r="C4318" s="126" t="s">
        <v>2705</v>
      </c>
      <c r="D4318" s="38" t="s">
        <v>5923</v>
      </c>
      <c r="E4318" s="38" t="s">
        <v>2233</v>
      </c>
    </row>
    <row r="4319">
      <c r="A4319" s="33" t="s">
        <v>6244</v>
      </c>
      <c r="B4319" s="126" t="s">
        <v>2466</v>
      </c>
      <c r="C4319" s="126" t="s">
        <v>2459</v>
      </c>
      <c r="D4319" s="38" t="s">
        <v>96</v>
      </c>
      <c r="E4319" s="38" t="s">
        <v>2234</v>
      </c>
    </row>
    <row r="4320">
      <c r="A4320" s="33" t="s">
        <v>5908</v>
      </c>
      <c r="B4320" s="126" t="s">
        <v>2503</v>
      </c>
      <c r="C4320" s="126" t="s">
        <v>2683</v>
      </c>
      <c r="D4320" s="38" t="s">
        <v>96</v>
      </c>
      <c r="E4320" s="38" t="s">
        <v>2234</v>
      </c>
    </row>
    <row r="4321">
      <c r="A4321" s="33" t="s">
        <v>6244</v>
      </c>
      <c r="B4321" s="126" t="s">
        <v>2553</v>
      </c>
      <c r="C4321" s="126" t="s">
        <v>2683</v>
      </c>
      <c r="D4321" s="38" t="s">
        <v>96</v>
      </c>
      <c r="E4321" s="38" t="s">
        <v>2234</v>
      </c>
    </row>
    <row r="4322">
      <c r="A4322" s="33" t="s">
        <v>6244</v>
      </c>
      <c r="B4322" s="126" t="s">
        <v>2553</v>
      </c>
      <c r="C4322" s="126" t="s">
        <v>2683</v>
      </c>
      <c r="D4322" s="38" t="s">
        <v>96</v>
      </c>
      <c r="E4322" s="38" t="s">
        <v>2234</v>
      </c>
    </row>
    <row r="4323">
      <c r="A4323" s="33" t="s">
        <v>5908</v>
      </c>
      <c r="B4323" s="126" t="s">
        <v>2690</v>
      </c>
      <c r="C4323" s="126" t="s">
        <v>2459</v>
      </c>
      <c r="D4323" s="38" t="s">
        <v>96</v>
      </c>
      <c r="E4323" s="38" t="s">
        <v>2234</v>
      </c>
    </row>
    <row r="4324">
      <c r="A4324" s="33" t="s">
        <v>5908</v>
      </c>
      <c r="B4324" s="126" t="s">
        <v>2553</v>
      </c>
      <c r="C4324" s="126" t="s">
        <v>2683</v>
      </c>
      <c r="D4324" s="38" t="s">
        <v>96</v>
      </c>
      <c r="E4324" s="38" t="s">
        <v>2234</v>
      </c>
    </row>
    <row r="4325">
      <c r="A4325" s="33" t="s">
        <v>6244</v>
      </c>
      <c r="B4325" s="126" t="s">
        <v>2683</v>
      </c>
      <c r="C4325" s="126" t="s">
        <v>2520</v>
      </c>
      <c r="D4325" s="38" t="s">
        <v>96</v>
      </c>
      <c r="E4325" s="38" t="s">
        <v>2234</v>
      </c>
    </row>
    <row r="4326">
      <c r="A4326" s="33" t="s">
        <v>6245</v>
      </c>
      <c r="B4326" s="126" t="s">
        <v>2553</v>
      </c>
      <c r="C4326" s="126" t="s">
        <v>2520</v>
      </c>
      <c r="D4326" s="38" t="s">
        <v>96</v>
      </c>
      <c r="E4326" s="38" t="s">
        <v>2234</v>
      </c>
    </row>
    <row r="4327">
      <c r="A4327" s="33" t="s">
        <v>5910</v>
      </c>
      <c r="B4327" s="126" t="s">
        <v>2624</v>
      </c>
      <c r="C4327" s="126" t="s">
        <v>2666</v>
      </c>
      <c r="D4327" s="38" t="s">
        <v>96</v>
      </c>
      <c r="E4327" s="38" t="s">
        <v>2234</v>
      </c>
    </row>
    <row r="4328">
      <c r="A4328" s="33" t="s">
        <v>6245</v>
      </c>
      <c r="B4328" s="126" t="s">
        <v>2648</v>
      </c>
      <c r="C4328" s="126" t="s">
        <v>2666</v>
      </c>
      <c r="D4328" s="38" t="s">
        <v>96</v>
      </c>
      <c r="E4328" s="38" t="s">
        <v>2234</v>
      </c>
    </row>
    <row r="4329">
      <c r="A4329" s="33" t="s">
        <v>5910</v>
      </c>
      <c r="B4329" s="126" t="s">
        <v>2664</v>
      </c>
      <c r="C4329" s="126" t="s">
        <v>2705</v>
      </c>
      <c r="D4329" s="38" t="s">
        <v>96</v>
      </c>
      <c r="E4329" s="38" t="s">
        <v>2234</v>
      </c>
    </row>
    <row r="4330">
      <c r="A4330" s="33" t="s">
        <v>6245</v>
      </c>
      <c r="B4330" s="126" t="s">
        <v>2545</v>
      </c>
      <c r="C4330" s="126" t="s">
        <v>2705</v>
      </c>
      <c r="D4330" s="38" t="s">
        <v>96</v>
      </c>
      <c r="E4330" s="38" t="s">
        <v>2234</v>
      </c>
    </row>
    <row r="4331">
      <c r="A4331" s="33" t="s">
        <v>6244</v>
      </c>
      <c r="B4331" s="126" t="s">
        <v>2646</v>
      </c>
      <c r="C4331" s="126" t="s">
        <v>2666</v>
      </c>
      <c r="D4331" s="38" t="s">
        <v>44</v>
      </c>
      <c r="E4331" s="38" t="s">
        <v>2234</v>
      </c>
    </row>
    <row r="4332">
      <c r="A4332" s="33" t="s">
        <v>5908</v>
      </c>
      <c r="B4332" s="126" t="s">
        <v>2469</v>
      </c>
      <c r="C4332" s="126" t="s">
        <v>2520</v>
      </c>
      <c r="D4332" s="38" t="s">
        <v>44</v>
      </c>
      <c r="E4332" s="38" t="s">
        <v>2234</v>
      </c>
    </row>
    <row r="4333">
      <c r="A4333" s="33" t="s">
        <v>5910</v>
      </c>
      <c r="B4333" s="126" t="s">
        <v>2646</v>
      </c>
      <c r="C4333" s="126" t="s">
        <v>2545</v>
      </c>
      <c r="D4333" s="38" t="s">
        <v>44</v>
      </c>
      <c r="E4333" s="38" t="s">
        <v>2234</v>
      </c>
    </row>
    <row r="4334">
      <c r="A4334" s="33" t="s">
        <v>5910</v>
      </c>
      <c r="B4334" s="126" t="s">
        <v>2520</v>
      </c>
      <c r="C4334" s="126" t="s">
        <v>2666</v>
      </c>
      <c r="D4334" s="38" t="s">
        <v>44</v>
      </c>
      <c r="E4334" s="38" t="s">
        <v>2234</v>
      </c>
    </row>
    <row r="4335">
      <c r="A4335" s="33" t="s">
        <v>6245</v>
      </c>
      <c r="B4335" s="126" t="s">
        <v>2520</v>
      </c>
      <c r="C4335" s="126" t="s">
        <v>2666</v>
      </c>
      <c r="D4335" s="38" t="s">
        <v>44</v>
      </c>
      <c r="E4335" s="38" t="s">
        <v>2234</v>
      </c>
    </row>
    <row r="4336">
      <c r="A4336" s="33" t="s">
        <v>6244</v>
      </c>
      <c r="B4336" s="126" t="s">
        <v>2533</v>
      </c>
      <c r="C4336" s="126" t="s">
        <v>2466</v>
      </c>
      <c r="D4336" s="38" t="s">
        <v>5909</v>
      </c>
      <c r="E4336" s="38" t="s">
        <v>2234</v>
      </c>
    </row>
    <row r="4337">
      <c r="A4337" s="33" t="s">
        <v>5908</v>
      </c>
      <c r="B4337" s="126" t="s">
        <v>2533</v>
      </c>
      <c r="C4337" s="126" t="s">
        <v>2466</v>
      </c>
      <c r="D4337" s="38" t="s">
        <v>5909</v>
      </c>
      <c r="E4337" s="38" t="s">
        <v>2234</v>
      </c>
    </row>
    <row r="4338">
      <c r="A4338" s="33" t="s">
        <v>6244</v>
      </c>
      <c r="B4338" s="126" t="s">
        <v>2584</v>
      </c>
      <c r="C4338" s="126" t="s">
        <v>2577</v>
      </c>
      <c r="D4338" s="38" t="s">
        <v>5911</v>
      </c>
      <c r="E4338" s="38" t="s">
        <v>2234</v>
      </c>
    </row>
    <row r="4339">
      <c r="A4339" s="33" t="s">
        <v>5908</v>
      </c>
      <c r="B4339" s="126" t="s">
        <v>2466</v>
      </c>
      <c r="C4339" s="126" t="s">
        <v>2577</v>
      </c>
      <c r="D4339" s="38" t="s">
        <v>5911</v>
      </c>
      <c r="E4339" s="38" t="s">
        <v>2234</v>
      </c>
    </row>
    <row r="4340">
      <c r="A4340" s="33" t="s">
        <v>5910</v>
      </c>
      <c r="B4340" s="126" t="s">
        <v>2646</v>
      </c>
      <c r="C4340" s="126" t="s">
        <v>2520</v>
      </c>
      <c r="D4340" s="38" t="s">
        <v>5911</v>
      </c>
      <c r="E4340" s="38" t="s">
        <v>2234</v>
      </c>
    </row>
    <row r="4341">
      <c r="A4341" s="33" t="s">
        <v>6245</v>
      </c>
      <c r="B4341" s="126" t="s">
        <v>2646</v>
      </c>
      <c r="C4341" s="126" t="s">
        <v>2545</v>
      </c>
      <c r="D4341" s="38" t="s">
        <v>5923</v>
      </c>
      <c r="E4341" s="38" t="s">
        <v>2234</v>
      </c>
    </row>
    <row r="4342">
      <c r="A4342" s="33" t="s">
        <v>5910</v>
      </c>
      <c r="B4342" s="126" t="s">
        <v>2646</v>
      </c>
      <c r="C4342" s="126" t="s">
        <v>2545</v>
      </c>
      <c r="D4342" s="38" t="s">
        <v>5923</v>
      </c>
      <c r="E4342" s="38" t="s">
        <v>2234</v>
      </c>
    </row>
    <row r="4343">
      <c r="A4343" s="33" t="s">
        <v>5912</v>
      </c>
      <c r="B4343" s="126" t="s">
        <v>2646</v>
      </c>
      <c r="C4343" s="126" t="s">
        <v>2520</v>
      </c>
      <c r="D4343" s="38" t="s">
        <v>5923</v>
      </c>
      <c r="E4343" s="38" t="s">
        <v>2234</v>
      </c>
    </row>
    <row r="4344">
      <c r="A4344" s="33" t="s">
        <v>5910</v>
      </c>
      <c r="B4344" s="126" t="s">
        <v>2520</v>
      </c>
      <c r="C4344" s="126" t="s">
        <v>2666</v>
      </c>
      <c r="D4344" s="38" t="s">
        <v>5923</v>
      </c>
      <c r="E4344" s="38" t="s">
        <v>2234</v>
      </c>
    </row>
    <row r="4345">
      <c r="A4345" s="33" t="s">
        <v>6246</v>
      </c>
      <c r="B4345" s="126" t="s">
        <v>2463</v>
      </c>
      <c r="C4345" s="126" t="s">
        <v>2705</v>
      </c>
      <c r="D4345" s="38" t="s">
        <v>5923</v>
      </c>
      <c r="E4345" s="38" t="s">
        <v>2234</v>
      </c>
    </row>
    <row r="4346">
      <c r="A4346" s="33" t="s">
        <v>6244</v>
      </c>
      <c r="B4346" s="126" t="s">
        <v>2466</v>
      </c>
      <c r="C4346" s="126" t="s">
        <v>2459</v>
      </c>
      <c r="D4346" s="38" t="s">
        <v>96</v>
      </c>
      <c r="E4346" s="38" t="s">
        <v>2235</v>
      </c>
    </row>
    <row r="4347">
      <c r="A4347" s="33" t="s">
        <v>5908</v>
      </c>
      <c r="B4347" s="126" t="s">
        <v>2503</v>
      </c>
      <c r="C4347" s="126" t="s">
        <v>2683</v>
      </c>
      <c r="D4347" s="38" t="s">
        <v>96</v>
      </c>
      <c r="E4347" s="38" t="s">
        <v>2235</v>
      </c>
    </row>
    <row r="4348">
      <c r="A4348" s="33" t="s">
        <v>6244</v>
      </c>
      <c r="B4348" s="126" t="s">
        <v>2553</v>
      </c>
      <c r="C4348" s="126" t="s">
        <v>2683</v>
      </c>
      <c r="D4348" s="38" t="s">
        <v>96</v>
      </c>
      <c r="E4348" s="38" t="s">
        <v>2235</v>
      </c>
    </row>
    <row r="4349">
      <c r="A4349" s="33" t="s">
        <v>6244</v>
      </c>
      <c r="B4349" s="126" t="s">
        <v>2553</v>
      </c>
      <c r="C4349" s="126" t="s">
        <v>2683</v>
      </c>
      <c r="D4349" s="38" t="s">
        <v>96</v>
      </c>
      <c r="E4349" s="38" t="s">
        <v>2235</v>
      </c>
    </row>
    <row r="4350">
      <c r="A4350" s="33" t="s">
        <v>5908</v>
      </c>
      <c r="B4350" s="126" t="s">
        <v>2690</v>
      </c>
      <c r="C4350" s="126" t="s">
        <v>2459</v>
      </c>
      <c r="D4350" s="38" t="s">
        <v>96</v>
      </c>
      <c r="E4350" s="38" t="s">
        <v>2235</v>
      </c>
    </row>
    <row r="4351">
      <c r="A4351" s="33" t="s">
        <v>5908</v>
      </c>
      <c r="B4351" s="126" t="s">
        <v>2553</v>
      </c>
      <c r="C4351" s="126" t="s">
        <v>2683</v>
      </c>
      <c r="D4351" s="38" t="s">
        <v>96</v>
      </c>
      <c r="E4351" s="38" t="s">
        <v>2235</v>
      </c>
    </row>
    <row r="4352">
      <c r="A4352" s="33" t="s">
        <v>6244</v>
      </c>
      <c r="B4352" s="126" t="s">
        <v>2683</v>
      </c>
      <c r="C4352" s="126" t="s">
        <v>2520</v>
      </c>
      <c r="D4352" s="38" t="s">
        <v>96</v>
      </c>
      <c r="E4352" s="38" t="s">
        <v>2235</v>
      </c>
    </row>
    <row r="4353">
      <c r="A4353" s="33" t="s">
        <v>6245</v>
      </c>
      <c r="B4353" s="126" t="s">
        <v>2553</v>
      </c>
      <c r="C4353" s="126" t="s">
        <v>2520</v>
      </c>
      <c r="D4353" s="38" t="s">
        <v>96</v>
      </c>
      <c r="E4353" s="38" t="s">
        <v>2235</v>
      </c>
    </row>
    <row r="4354">
      <c r="A4354" s="33" t="s">
        <v>5910</v>
      </c>
      <c r="B4354" s="126" t="s">
        <v>2624</v>
      </c>
      <c r="C4354" s="126" t="s">
        <v>2666</v>
      </c>
      <c r="D4354" s="38" t="s">
        <v>96</v>
      </c>
      <c r="E4354" s="38" t="s">
        <v>2235</v>
      </c>
    </row>
    <row r="4355">
      <c r="A4355" s="33" t="s">
        <v>6245</v>
      </c>
      <c r="B4355" s="126" t="s">
        <v>2648</v>
      </c>
      <c r="C4355" s="126" t="s">
        <v>2666</v>
      </c>
      <c r="D4355" s="38" t="s">
        <v>96</v>
      </c>
      <c r="E4355" s="38" t="s">
        <v>2235</v>
      </c>
    </row>
    <row r="4356">
      <c r="A4356" s="33" t="s">
        <v>5910</v>
      </c>
      <c r="B4356" s="126" t="s">
        <v>2664</v>
      </c>
      <c r="C4356" s="126" t="s">
        <v>2705</v>
      </c>
      <c r="D4356" s="38" t="s">
        <v>96</v>
      </c>
      <c r="E4356" s="38" t="s">
        <v>2235</v>
      </c>
    </row>
    <row r="4357">
      <c r="A4357" s="33" t="s">
        <v>6245</v>
      </c>
      <c r="B4357" s="126" t="s">
        <v>2545</v>
      </c>
      <c r="C4357" s="126" t="s">
        <v>2705</v>
      </c>
      <c r="D4357" s="38" t="s">
        <v>96</v>
      </c>
      <c r="E4357" s="38" t="s">
        <v>2235</v>
      </c>
    </row>
    <row r="4358">
      <c r="A4358" s="33" t="s">
        <v>6244</v>
      </c>
      <c r="B4358" s="126" t="s">
        <v>2646</v>
      </c>
      <c r="C4358" s="126" t="s">
        <v>2666</v>
      </c>
      <c r="D4358" s="38" t="s">
        <v>44</v>
      </c>
      <c r="E4358" s="38" t="s">
        <v>2235</v>
      </c>
    </row>
    <row r="4359">
      <c r="A4359" s="33" t="s">
        <v>5908</v>
      </c>
      <c r="B4359" s="126" t="s">
        <v>2469</v>
      </c>
      <c r="C4359" s="126" t="s">
        <v>2520</v>
      </c>
      <c r="D4359" s="38" t="s">
        <v>44</v>
      </c>
      <c r="E4359" s="38" t="s">
        <v>2235</v>
      </c>
    </row>
    <row r="4360">
      <c r="A4360" s="33" t="s">
        <v>5910</v>
      </c>
      <c r="B4360" s="126" t="s">
        <v>2646</v>
      </c>
      <c r="C4360" s="126" t="s">
        <v>2545</v>
      </c>
      <c r="D4360" s="38" t="s">
        <v>44</v>
      </c>
      <c r="E4360" s="38" t="s">
        <v>2235</v>
      </c>
    </row>
    <row r="4361">
      <c r="A4361" s="33" t="s">
        <v>5910</v>
      </c>
      <c r="B4361" s="126" t="s">
        <v>2520</v>
      </c>
      <c r="C4361" s="126" t="s">
        <v>2666</v>
      </c>
      <c r="D4361" s="38" t="s">
        <v>44</v>
      </c>
      <c r="E4361" s="38" t="s">
        <v>2235</v>
      </c>
    </row>
    <row r="4362">
      <c r="A4362" s="33" t="s">
        <v>6245</v>
      </c>
      <c r="B4362" s="126" t="s">
        <v>2520</v>
      </c>
      <c r="C4362" s="126" t="s">
        <v>2666</v>
      </c>
      <c r="D4362" s="38" t="s">
        <v>44</v>
      </c>
      <c r="E4362" s="38" t="s">
        <v>2235</v>
      </c>
    </row>
    <row r="4363">
      <c r="A4363" s="33" t="s">
        <v>6244</v>
      </c>
      <c r="B4363" s="126" t="s">
        <v>2533</v>
      </c>
      <c r="C4363" s="126" t="s">
        <v>2466</v>
      </c>
      <c r="D4363" s="38" t="s">
        <v>5909</v>
      </c>
      <c r="E4363" s="38" t="s">
        <v>2235</v>
      </c>
    </row>
    <row r="4364">
      <c r="A4364" s="33" t="s">
        <v>5908</v>
      </c>
      <c r="B4364" s="126" t="s">
        <v>2533</v>
      </c>
      <c r="C4364" s="126" t="s">
        <v>2466</v>
      </c>
      <c r="D4364" s="38" t="s">
        <v>5909</v>
      </c>
      <c r="E4364" s="38" t="s">
        <v>2235</v>
      </c>
    </row>
    <row r="4365">
      <c r="A4365" s="33" t="s">
        <v>6244</v>
      </c>
      <c r="B4365" s="126" t="s">
        <v>2584</v>
      </c>
      <c r="C4365" s="126" t="s">
        <v>2577</v>
      </c>
      <c r="D4365" s="38" t="s">
        <v>5911</v>
      </c>
      <c r="E4365" s="38" t="s">
        <v>2235</v>
      </c>
    </row>
    <row r="4366">
      <c r="A4366" s="33" t="s">
        <v>5908</v>
      </c>
      <c r="B4366" s="126" t="s">
        <v>2466</v>
      </c>
      <c r="C4366" s="126" t="s">
        <v>2577</v>
      </c>
      <c r="D4366" s="38" t="s">
        <v>5911</v>
      </c>
      <c r="E4366" s="38" t="s">
        <v>2235</v>
      </c>
    </row>
    <row r="4367">
      <c r="A4367" s="33" t="s">
        <v>5910</v>
      </c>
      <c r="B4367" s="126" t="s">
        <v>2646</v>
      </c>
      <c r="C4367" s="126" t="s">
        <v>2520</v>
      </c>
      <c r="D4367" s="38" t="s">
        <v>5911</v>
      </c>
      <c r="E4367" s="38" t="s">
        <v>2235</v>
      </c>
    </row>
    <row r="4368">
      <c r="A4368" s="33" t="s">
        <v>6245</v>
      </c>
      <c r="B4368" s="126" t="s">
        <v>2646</v>
      </c>
      <c r="C4368" s="126" t="s">
        <v>2545</v>
      </c>
      <c r="D4368" s="38" t="s">
        <v>5923</v>
      </c>
      <c r="E4368" s="38" t="s">
        <v>2235</v>
      </c>
    </row>
    <row r="4369">
      <c r="A4369" s="33" t="s">
        <v>5910</v>
      </c>
      <c r="B4369" s="126" t="s">
        <v>2646</v>
      </c>
      <c r="C4369" s="126" t="s">
        <v>2545</v>
      </c>
      <c r="D4369" s="38" t="s">
        <v>5923</v>
      </c>
      <c r="E4369" s="38" t="s">
        <v>2235</v>
      </c>
    </row>
    <row r="4370">
      <c r="A4370" s="33" t="s">
        <v>5912</v>
      </c>
      <c r="B4370" s="126" t="s">
        <v>2646</v>
      </c>
      <c r="C4370" s="126" t="s">
        <v>2520</v>
      </c>
      <c r="D4370" s="38" t="s">
        <v>5923</v>
      </c>
      <c r="E4370" s="38" t="s">
        <v>2235</v>
      </c>
    </row>
    <row r="4371">
      <c r="A4371" s="33" t="s">
        <v>5910</v>
      </c>
      <c r="B4371" s="126" t="s">
        <v>2520</v>
      </c>
      <c r="C4371" s="126" t="s">
        <v>2666</v>
      </c>
      <c r="D4371" s="38" t="s">
        <v>5923</v>
      </c>
      <c r="E4371" s="38" t="s">
        <v>2235</v>
      </c>
    </row>
    <row r="4372">
      <c r="A4372" s="33" t="s">
        <v>6246</v>
      </c>
      <c r="B4372" s="126" t="s">
        <v>2463</v>
      </c>
      <c r="C4372" s="126" t="s">
        <v>2705</v>
      </c>
      <c r="D4372" s="38" t="s">
        <v>5923</v>
      </c>
      <c r="E4372" s="38" t="s">
        <v>2235</v>
      </c>
    </row>
    <row r="4373">
      <c r="A4373" s="33" t="s">
        <v>6244</v>
      </c>
      <c r="B4373" s="126" t="s">
        <v>2466</v>
      </c>
      <c r="C4373" s="126" t="s">
        <v>2459</v>
      </c>
      <c r="D4373" s="38" t="s">
        <v>96</v>
      </c>
      <c r="E4373" s="38" t="s">
        <v>2236</v>
      </c>
    </row>
    <row r="4374">
      <c r="A4374" s="33" t="s">
        <v>5908</v>
      </c>
      <c r="B4374" s="126" t="s">
        <v>2503</v>
      </c>
      <c r="C4374" s="126" t="s">
        <v>2683</v>
      </c>
      <c r="D4374" s="38" t="s">
        <v>96</v>
      </c>
      <c r="E4374" s="38" t="s">
        <v>2236</v>
      </c>
    </row>
    <row r="4375">
      <c r="A4375" s="33" t="s">
        <v>6244</v>
      </c>
      <c r="B4375" s="126" t="s">
        <v>2553</v>
      </c>
      <c r="C4375" s="126" t="s">
        <v>2683</v>
      </c>
      <c r="D4375" s="38" t="s">
        <v>96</v>
      </c>
      <c r="E4375" s="38" t="s">
        <v>2236</v>
      </c>
    </row>
    <row r="4376">
      <c r="A4376" s="33" t="s">
        <v>6244</v>
      </c>
      <c r="B4376" s="126" t="s">
        <v>2553</v>
      </c>
      <c r="C4376" s="126" t="s">
        <v>2683</v>
      </c>
      <c r="D4376" s="38" t="s">
        <v>96</v>
      </c>
      <c r="E4376" s="38" t="s">
        <v>2236</v>
      </c>
    </row>
    <row r="4377">
      <c r="A4377" s="33" t="s">
        <v>5908</v>
      </c>
      <c r="B4377" s="126" t="s">
        <v>2690</v>
      </c>
      <c r="C4377" s="126" t="s">
        <v>2459</v>
      </c>
      <c r="D4377" s="38" t="s">
        <v>96</v>
      </c>
      <c r="E4377" s="38" t="s">
        <v>2236</v>
      </c>
    </row>
    <row r="4378">
      <c r="A4378" s="33" t="s">
        <v>5908</v>
      </c>
      <c r="B4378" s="126" t="s">
        <v>2553</v>
      </c>
      <c r="C4378" s="126" t="s">
        <v>2683</v>
      </c>
      <c r="D4378" s="38" t="s">
        <v>96</v>
      </c>
      <c r="E4378" s="38" t="s">
        <v>2236</v>
      </c>
    </row>
    <row r="4379">
      <c r="A4379" s="33" t="s">
        <v>6244</v>
      </c>
      <c r="B4379" s="126" t="s">
        <v>2683</v>
      </c>
      <c r="C4379" s="126" t="s">
        <v>2520</v>
      </c>
      <c r="D4379" s="38" t="s">
        <v>96</v>
      </c>
      <c r="E4379" s="38" t="s">
        <v>2236</v>
      </c>
    </row>
    <row r="4380">
      <c r="A4380" s="33" t="s">
        <v>6245</v>
      </c>
      <c r="B4380" s="126" t="s">
        <v>2553</v>
      </c>
      <c r="C4380" s="126" t="s">
        <v>2520</v>
      </c>
      <c r="D4380" s="38" t="s">
        <v>96</v>
      </c>
      <c r="E4380" s="38" t="s">
        <v>2236</v>
      </c>
    </row>
    <row r="4381">
      <c r="A4381" s="33" t="s">
        <v>5910</v>
      </c>
      <c r="B4381" s="126" t="s">
        <v>2624</v>
      </c>
      <c r="C4381" s="126" t="s">
        <v>2666</v>
      </c>
      <c r="D4381" s="38" t="s">
        <v>96</v>
      </c>
      <c r="E4381" s="38" t="s">
        <v>2236</v>
      </c>
    </row>
    <row r="4382">
      <c r="A4382" s="33" t="s">
        <v>6245</v>
      </c>
      <c r="B4382" s="126" t="s">
        <v>2648</v>
      </c>
      <c r="C4382" s="126" t="s">
        <v>2666</v>
      </c>
      <c r="D4382" s="38" t="s">
        <v>96</v>
      </c>
      <c r="E4382" s="38" t="s">
        <v>2236</v>
      </c>
    </row>
    <row r="4383">
      <c r="A4383" s="33" t="s">
        <v>5910</v>
      </c>
      <c r="B4383" s="126" t="s">
        <v>2664</v>
      </c>
      <c r="C4383" s="126" t="s">
        <v>2705</v>
      </c>
      <c r="D4383" s="38" t="s">
        <v>96</v>
      </c>
      <c r="E4383" s="38" t="s">
        <v>2236</v>
      </c>
    </row>
    <row r="4384">
      <c r="A4384" s="33" t="s">
        <v>6245</v>
      </c>
      <c r="B4384" s="126" t="s">
        <v>2545</v>
      </c>
      <c r="C4384" s="126" t="s">
        <v>2705</v>
      </c>
      <c r="D4384" s="38" t="s">
        <v>96</v>
      </c>
      <c r="E4384" s="38" t="s">
        <v>2236</v>
      </c>
    </row>
    <row r="4385">
      <c r="A4385" s="33" t="s">
        <v>6244</v>
      </c>
      <c r="B4385" s="126" t="s">
        <v>2646</v>
      </c>
      <c r="C4385" s="126" t="s">
        <v>2666</v>
      </c>
      <c r="D4385" s="38" t="s">
        <v>44</v>
      </c>
      <c r="E4385" s="38" t="s">
        <v>2236</v>
      </c>
    </row>
    <row r="4386">
      <c r="A4386" s="33" t="s">
        <v>5908</v>
      </c>
      <c r="B4386" s="126" t="s">
        <v>2469</v>
      </c>
      <c r="C4386" s="126" t="s">
        <v>2520</v>
      </c>
      <c r="D4386" s="38" t="s">
        <v>44</v>
      </c>
      <c r="E4386" s="38" t="s">
        <v>2236</v>
      </c>
    </row>
    <row r="4387">
      <c r="A4387" s="33" t="s">
        <v>5910</v>
      </c>
      <c r="B4387" s="126" t="s">
        <v>2646</v>
      </c>
      <c r="C4387" s="126" t="s">
        <v>2545</v>
      </c>
      <c r="D4387" s="38" t="s">
        <v>44</v>
      </c>
      <c r="E4387" s="38" t="s">
        <v>2236</v>
      </c>
    </row>
    <row r="4388">
      <c r="A4388" s="33" t="s">
        <v>5910</v>
      </c>
      <c r="B4388" s="126" t="s">
        <v>2520</v>
      </c>
      <c r="C4388" s="126" t="s">
        <v>2666</v>
      </c>
      <c r="D4388" s="38" t="s">
        <v>44</v>
      </c>
      <c r="E4388" s="38" t="s">
        <v>2236</v>
      </c>
    </row>
    <row r="4389">
      <c r="A4389" s="33" t="s">
        <v>6245</v>
      </c>
      <c r="B4389" s="126" t="s">
        <v>2520</v>
      </c>
      <c r="C4389" s="126" t="s">
        <v>2666</v>
      </c>
      <c r="D4389" s="38" t="s">
        <v>44</v>
      </c>
      <c r="E4389" s="38" t="s">
        <v>2236</v>
      </c>
    </row>
    <row r="4390">
      <c r="A4390" s="33" t="s">
        <v>6244</v>
      </c>
      <c r="B4390" s="126" t="s">
        <v>2533</v>
      </c>
      <c r="C4390" s="126" t="s">
        <v>2466</v>
      </c>
      <c r="D4390" s="38" t="s">
        <v>5909</v>
      </c>
      <c r="E4390" s="38" t="s">
        <v>2236</v>
      </c>
    </row>
    <row r="4391">
      <c r="A4391" s="33" t="s">
        <v>5908</v>
      </c>
      <c r="B4391" s="126" t="s">
        <v>2533</v>
      </c>
      <c r="C4391" s="126" t="s">
        <v>2466</v>
      </c>
      <c r="D4391" s="38" t="s">
        <v>5909</v>
      </c>
      <c r="E4391" s="38" t="s">
        <v>2236</v>
      </c>
    </row>
    <row r="4392">
      <c r="A4392" s="33" t="s">
        <v>6244</v>
      </c>
      <c r="B4392" s="126" t="s">
        <v>2584</v>
      </c>
      <c r="C4392" s="126" t="s">
        <v>2577</v>
      </c>
      <c r="D4392" s="38" t="s">
        <v>5911</v>
      </c>
      <c r="E4392" s="38" t="s">
        <v>2236</v>
      </c>
    </row>
    <row r="4393">
      <c r="A4393" s="33" t="s">
        <v>5908</v>
      </c>
      <c r="B4393" s="126" t="s">
        <v>2466</v>
      </c>
      <c r="C4393" s="126" t="s">
        <v>2577</v>
      </c>
      <c r="D4393" s="38" t="s">
        <v>5911</v>
      </c>
      <c r="E4393" s="38" t="s">
        <v>2236</v>
      </c>
    </row>
    <row r="4394">
      <c r="A4394" s="33" t="s">
        <v>5910</v>
      </c>
      <c r="B4394" s="126" t="s">
        <v>2646</v>
      </c>
      <c r="C4394" s="126" t="s">
        <v>2520</v>
      </c>
      <c r="D4394" s="38" t="s">
        <v>5911</v>
      </c>
      <c r="E4394" s="38" t="s">
        <v>2236</v>
      </c>
    </row>
    <row r="4395">
      <c r="A4395" s="33" t="s">
        <v>6245</v>
      </c>
      <c r="B4395" s="126" t="s">
        <v>2646</v>
      </c>
      <c r="C4395" s="126" t="s">
        <v>2545</v>
      </c>
      <c r="D4395" s="38" t="s">
        <v>5923</v>
      </c>
      <c r="E4395" s="38" t="s">
        <v>2236</v>
      </c>
    </row>
    <row r="4396">
      <c r="A4396" s="33" t="s">
        <v>5910</v>
      </c>
      <c r="B4396" s="126" t="s">
        <v>2646</v>
      </c>
      <c r="C4396" s="126" t="s">
        <v>2545</v>
      </c>
      <c r="D4396" s="38" t="s">
        <v>5923</v>
      </c>
      <c r="E4396" s="38" t="s">
        <v>2236</v>
      </c>
    </row>
    <row r="4397">
      <c r="A4397" s="33" t="s">
        <v>5912</v>
      </c>
      <c r="B4397" s="126" t="s">
        <v>2646</v>
      </c>
      <c r="C4397" s="126" t="s">
        <v>2520</v>
      </c>
      <c r="D4397" s="38" t="s">
        <v>5923</v>
      </c>
      <c r="E4397" s="38" t="s">
        <v>2236</v>
      </c>
    </row>
    <row r="4398">
      <c r="A4398" s="33" t="s">
        <v>5910</v>
      </c>
      <c r="B4398" s="126" t="s">
        <v>2520</v>
      </c>
      <c r="C4398" s="126" t="s">
        <v>2666</v>
      </c>
      <c r="D4398" s="38" t="s">
        <v>5923</v>
      </c>
      <c r="E4398" s="38" t="s">
        <v>2236</v>
      </c>
    </row>
    <row r="4399">
      <c r="A4399" s="33" t="s">
        <v>6246</v>
      </c>
      <c r="B4399" s="126" t="s">
        <v>2463</v>
      </c>
      <c r="C4399" s="126" t="s">
        <v>2705</v>
      </c>
      <c r="D4399" s="38" t="s">
        <v>5923</v>
      </c>
      <c r="E4399" s="38" t="s">
        <v>2236</v>
      </c>
    </row>
    <row r="4400">
      <c r="A4400" s="33" t="s">
        <v>6244</v>
      </c>
      <c r="B4400" s="126" t="s">
        <v>2466</v>
      </c>
      <c r="C4400" s="126" t="s">
        <v>2459</v>
      </c>
      <c r="D4400" s="38" t="s">
        <v>96</v>
      </c>
      <c r="E4400" s="38" t="s">
        <v>2237</v>
      </c>
    </row>
    <row r="4401">
      <c r="A4401" s="33" t="s">
        <v>5908</v>
      </c>
      <c r="B4401" s="126" t="s">
        <v>2503</v>
      </c>
      <c r="C4401" s="126" t="s">
        <v>2683</v>
      </c>
      <c r="D4401" s="38" t="s">
        <v>96</v>
      </c>
      <c r="E4401" s="38" t="s">
        <v>2237</v>
      </c>
    </row>
    <row r="4402">
      <c r="A4402" s="33" t="s">
        <v>6244</v>
      </c>
      <c r="B4402" s="126" t="s">
        <v>2553</v>
      </c>
      <c r="C4402" s="126" t="s">
        <v>2683</v>
      </c>
      <c r="D4402" s="38" t="s">
        <v>96</v>
      </c>
      <c r="E4402" s="38" t="s">
        <v>2237</v>
      </c>
    </row>
    <row r="4403">
      <c r="A4403" s="33" t="s">
        <v>6244</v>
      </c>
      <c r="B4403" s="126" t="s">
        <v>2553</v>
      </c>
      <c r="C4403" s="126" t="s">
        <v>2683</v>
      </c>
      <c r="D4403" s="38" t="s">
        <v>96</v>
      </c>
      <c r="E4403" s="38" t="s">
        <v>2237</v>
      </c>
    </row>
    <row r="4404">
      <c r="A4404" s="33" t="s">
        <v>5908</v>
      </c>
      <c r="B4404" s="126" t="s">
        <v>2690</v>
      </c>
      <c r="C4404" s="126" t="s">
        <v>2459</v>
      </c>
      <c r="D4404" s="38" t="s">
        <v>96</v>
      </c>
      <c r="E4404" s="38" t="s">
        <v>2237</v>
      </c>
    </row>
    <row r="4405">
      <c r="A4405" s="33" t="s">
        <v>5908</v>
      </c>
      <c r="B4405" s="126" t="s">
        <v>2553</v>
      </c>
      <c r="C4405" s="126" t="s">
        <v>2683</v>
      </c>
      <c r="D4405" s="38" t="s">
        <v>96</v>
      </c>
      <c r="E4405" s="38" t="s">
        <v>2237</v>
      </c>
    </row>
    <row r="4406">
      <c r="A4406" s="33" t="s">
        <v>6244</v>
      </c>
      <c r="B4406" s="126" t="s">
        <v>2683</v>
      </c>
      <c r="C4406" s="126" t="s">
        <v>2520</v>
      </c>
      <c r="D4406" s="38" t="s">
        <v>96</v>
      </c>
      <c r="E4406" s="38" t="s">
        <v>2237</v>
      </c>
    </row>
    <row r="4407">
      <c r="A4407" s="33" t="s">
        <v>6245</v>
      </c>
      <c r="B4407" s="126" t="s">
        <v>2553</v>
      </c>
      <c r="C4407" s="126" t="s">
        <v>2520</v>
      </c>
      <c r="D4407" s="38" t="s">
        <v>96</v>
      </c>
      <c r="E4407" s="38" t="s">
        <v>2237</v>
      </c>
    </row>
    <row r="4408">
      <c r="A4408" s="33" t="s">
        <v>5910</v>
      </c>
      <c r="B4408" s="126" t="s">
        <v>2624</v>
      </c>
      <c r="C4408" s="126" t="s">
        <v>2666</v>
      </c>
      <c r="D4408" s="38" t="s">
        <v>96</v>
      </c>
      <c r="E4408" s="38" t="s">
        <v>2237</v>
      </c>
    </row>
    <row r="4409">
      <c r="A4409" s="33" t="s">
        <v>6245</v>
      </c>
      <c r="B4409" s="126" t="s">
        <v>2648</v>
      </c>
      <c r="C4409" s="126" t="s">
        <v>2666</v>
      </c>
      <c r="D4409" s="38" t="s">
        <v>96</v>
      </c>
      <c r="E4409" s="38" t="s">
        <v>2237</v>
      </c>
    </row>
    <row r="4410">
      <c r="A4410" s="33" t="s">
        <v>5910</v>
      </c>
      <c r="B4410" s="126" t="s">
        <v>2664</v>
      </c>
      <c r="C4410" s="126" t="s">
        <v>2705</v>
      </c>
      <c r="D4410" s="38" t="s">
        <v>96</v>
      </c>
      <c r="E4410" s="38" t="s">
        <v>2237</v>
      </c>
    </row>
    <row r="4411">
      <c r="A4411" s="33" t="s">
        <v>6245</v>
      </c>
      <c r="B4411" s="126" t="s">
        <v>2545</v>
      </c>
      <c r="C4411" s="126" t="s">
        <v>2705</v>
      </c>
      <c r="D4411" s="38" t="s">
        <v>96</v>
      </c>
      <c r="E4411" s="38" t="s">
        <v>2237</v>
      </c>
    </row>
    <row r="4412">
      <c r="A4412" s="33" t="s">
        <v>6244</v>
      </c>
      <c r="B4412" s="126" t="s">
        <v>2646</v>
      </c>
      <c r="C4412" s="126" t="s">
        <v>2666</v>
      </c>
      <c r="D4412" s="38" t="s">
        <v>44</v>
      </c>
      <c r="E4412" s="38" t="s">
        <v>2237</v>
      </c>
    </row>
    <row r="4413">
      <c r="A4413" s="33" t="s">
        <v>5908</v>
      </c>
      <c r="B4413" s="126" t="s">
        <v>2469</v>
      </c>
      <c r="C4413" s="126" t="s">
        <v>2520</v>
      </c>
      <c r="D4413" s="38" t="s">
        <v>44</v>
      </c>
      <c r="E4413" s="38" t="s">
        <v>2237</v>
      </c>
    </row>
    <row r="4414">
      <c r="A4414" s="33" t="s">
        <v>5910</v>
      </c>
      <c r="B4414" s="126" t="s">
        <v>2646</v>
      </c>
      <c r="C4414" s="126" t="s">
        <v>2545</v>
      </c>
      <c r="D4414" s="38" t="s">
        <v>44</v>
      </c>
      <c r="E4414" s="38" t="s">
        <v>2237</v>
      </c>
    </row>
    <row r="4415">
      <c r="A4415" s="33" t="s">
        <v>5910</v>
      </c>
      <c r="B4415" s="126" t="s">
        <v>2520</v>
      </c>
      <c r="C4415" s="126" t="s">
        <v>2666</v>
      </c>
      <c r="D4415" s="38" t="s">
        <v>44</v>
      </c>
      <c r="E4415" s="38" t="s">
        <v>2237</v>
      </c>
    </row>
    <row r="4416">
      <c r="A4416" s="33" t="s">
        <v>6245</v>
      </c>
      <c r="B4416" s="126" t="s">
        <v>2520</v>
      </c>
      <c r="C4416" s="126" t="s">
        <v>2666</v>
      </c>
      <c r="D4416" s="38" t="s">
        <v>44</v>
      </c>
      <c r="E4416" s="38" t="s">
        <v>2237</v>
      </c>
    </row>
    <row r="4417">
      <c r="A4417" s="33" t="s">
        <v>6244</v>
      </c>
      <c r="B4417" s="126" t="s">
        <v>2533</v>
      </c>
      <c r="C4417" s="126" t="s">
        <v>2466</v>
      </c>
      <c r="D4417" s="38" t="s">
        <v>5909</v>
      </c>
      <c r="E4417" s="38" t="s">
        <v>2237</v>
      </c>
    </row>
    <row r="4418">
      <c r="A4418" s="33" t="s">
        <v>5908</v>
      </c>
      <c r="B4418" s="126" t="s">
        <v>2533</v>
      </c>
      <c r="C4418" s="126" t="s">
        <v>2466</v>
      </c>
      <c r="D4418" s="38" t="s">
        <v>5909</v>
      </c>
      <c r="E4418" s="38" t="s">
        <v>2237</v>
      </c>
    </row>
    <row r="4419">
      <c r="A4419" s="33" t="s">
        <v>6244</v>
      </c>
      <c r="B4419" s="126" t="s">
        <v>2584</v>
      </c>
      <c r="C4419" s="126" t="s">
        <v>2577</v>
      </c>
      <c r="D4419" s="38" t="s">
        <v>5911</v>
      </c>
      <c r="E4419" s="38" t="s">
        <v>2237</v>
      </c>
    </row>
    <row r="4420">
      <c r="A4420" s="33" t="s">
        <v>5908</v>
      </c>
      <c r="B4420" s="126" t="s">
        <v>2466</v>
      </c>
      <c r="C4420" s="126" t="s">
        <v>2577</v>
      </c>
      <c r="D4420" s="38" t="s">
        <v>5911</v>
      </c>
      <c r="E4420" s="38" t="s">
        <v>2237</v>
      </c>
    </row>
    <row r="4421">
      <c r="A4421" s="33" t="s">
        <v>5910</v>
      </c>
      <c r="B4421" s="126" t="s">
        <v>2646</v>
      </c>
      <c r="C4421" s="126" t="s">
        <v>2520</v>
      </c>
      <c r="D4421" s="38" t="s">
        <v>5911</v>
      </c>
      <c r="E4421" s="38" t="s">
        <v>2237</v>
      </c>
    </row>
    <row r="4422">
      <c r="A4422" s="33" t="s">
        <v>6245</v>
      </c>
      <c r="B4422" s="126" t="s">
        <v>2646</v>
      </c>
      <c r="C4422" s="126" t="s">
        <v>2545</v>
      </c>
      <c r="D4422" s="38" t="s">
        <v>5923</v>
      </c>
      <c r="E4422" s="38" t="s">
        <v>2237</v>
      </c>
    </row>
    <row r="4423">
      <c r="A4423" s="33" t="s">
        <v>5910</v>
      </c>
      <c r="B4423" s="126" t="s">
        <v>2646</v>
      </c>
      <c r="C4423" s="126" t="s">
        <v>2545</v>
      </c>
      <c r="D4423" s="38" t="s">
        <v>5923</v>
      </c>
      <c r="E4423" s="38" t="s">
        <v>2237</v>
      </c>
    </row>
    <row r="4424">
      <c r="A4424" s="33" t="s">
        <v>5912</v>
      </c>
      <c r="B4424" s="126" t="s">
        <v>2646</v>
      </c>
      <c r="C4424" s="126" t="s">
        <v>2520</v>
      </c>
      <c r="D4424" s="38" t="s">
        <v>5923</v>
      </c>
      <c r="E4424" s="38" t="s">
        <v>2237</v>
      </c>
    </row>
    <row r="4425">
      <c r="A4425" s="33" t="s">
        <v>5910</v>
      </c>
      <c r="B4425" s="126" t="s">
        <v>2520</v>
      </c>
      <c r="C4425" s="126" t="s">
        <v>2666</v>
      </c>
      <c r="D4425" s="38" t="s">
        <v>5923</v>
      </c>
      <c r="E4425" s="38" t="s">
        <v>2237</v>
      </c>
    </row>
    <row r="4426">
      <c r="A4426" s="33" t="s">
        <v>6246</v>
      </c>
      <c r="B4426" s="126" t="s">
        <v>2463</v>
      </c>
      <c r="C4426" s="126" t="s">
        <v>2705</v>
      </c>
      <c r="D4426" s="38" t="s">
        <v>5923</v>
      </c>
      <c r="E4426" s="38" t="s">
        <v>2237</v>
      </c>
    </row>
    <row r="4427">
      <c r="A4427" s="33" t="s">
        <v>6244</v>
      </c>
      <c r="B4427" s="126" t="s">
        <v>2466</v>
      </c>
      <c r="C4427" s="126" t="s">
        <v>2459</v>
      </c>
      <c r="D4427" s="38" t="s">
        <v>96</v>
      </c>
      <c r="E4427" s="38" t="s">
        <v>2238</v>
      </c>
    </row>
    <row r="4428">
      <c r="A4428" s="33" t="s">
        <v>5908</v>
      </c>
      <c r="B4428" s="126" t="s">
        <v>2503</v>
      </c>
      <c r="C4428" s="126" t="s">
        <v>2683</v>
      </c>
      <c r="D4428" s="38" t="s">
        <v>96</v>
      </c>
      <c r="E4428" s="38" t="s">
        <v>2238</v>
      </c>
    </row>
    <row r="4429">
      <c r="A4429" s="33" t="s">
        <v>6244</v>
      </c>
      <c r="B4429" s="126" t="s">
        <v>2553</v>
      </c>
      <c r="C4429" s="126" t="s">
        <v>2683</v>
      </c>
      <c r="D4429" s="38" t="s">
        <v>96</v>
      </c>
      <c r="E4429" s="38" t="s">
        <v>2238</v>
      </c>
    </row>
    <row r="4430">
      <c r="A4430" s="33" t="s">
        <v>6244</v>
      </c>
      <c r="B4430" s="126" t="s">
        <v>2553</v>
      </c>
      <c r="C4430" s="126" t="s">
        <v>2683</v>
      </c>
      <c r="D4430" s="38" t="s">
        <v>96</v>
      </c>
      <c r="E4430" s="38" t="s">
        <v>2238</v>
      </c>
    </row>
    <row r="4431">
      <c r="A4431" s="33" t="s">
        <v>5908</v>
      </c>
      <c r="B4431" s="126" t="s">
        <v>2690</v>
      </c>
      <c r="C4431" s="126" t="s">
        <v>2459</v>
      </c>
      <c r="D4431" s="38" t="s">
        <v>96</v>
      </c>
      <c r="E4431" s="38" t="s">
        <v>2238</v>
      </c>
    </row>
    <row r="4432">
      <c r="A4432" s="33" t="s">
        <v>5908</v>
      </c>
      <c r="B4432" s="126" t="s">
        <v>2553</v>
      </c>
      <c r="C4432" s="126" t="s">
        <v>2683</v>
      </c>
      <c r="D4432" s="38" t="s">
        <v>96</v>
      </c>
      <c r="E4432" s="38" t="s">
        <v>2238</v>
      </c>
    </row>
    <row r="4433">
      <c r="A4433" s="33" t="s">
        <v>6244</v>
      </c>
      <c r="B4433" s="126" t="s">
        <v>2683</v>
      </c>
      <c r="C4433" s="126" t="s">
        <v>2520</v>
      </c>
      <c r="D4433" s="38" t="s">
        <v>96</v>
      </c>
      <c r="E4433" s="38" t="s">
        <v>2238</v>
      </c>
    </row>
    <row r="4434">
      <c r="A4434" s="33" t="s">
        <v>6245</v>
      </c>
      <c r="B4434" s="126" t="s">
        <v>2553</v>
      </c>
      <c r="C4434" s="126" t="s">
        <v>2520</v>
      </c>
      <c r="D4434" s="38" t="s">
        <v>96</v>
      </c>
      <c r="E4434" s="38" t="s">
        <v>2238</v>
      </c>
    </row>
    <row r="4435">
      <c r="A4435" s="33" t="s">
        <v>5910</v>
      </c>
      <c r="B4435" s="126" t="s">
        <v>2624</v>
      </c>
      <c r="C4435" s="126" t="s">
        <v>2666</v>
      </c>
      <c r="D4435" s="38" t="s">
        <v>96</v>
      </c>
      <c r="E4435" s="38" t="s">
        <v>2238</v>
      </c>
    </row>
    <row r="4436">
      <c r="A4436" s="33" t="s">
        <v>6245</v>
      </c>
      <c r="B4436" s="126" t="s">
        <v>2648</v>
      </c>
      <c r="C4436" s="126" t="s">
        <v>2666</v>
      </c>
      <c r="D4436" s="38" t="s">
        <v>96</v>
      </c>
      <c r="E4436" s="38" t="s">
        <v>2238</v>
      </c>
    </row>
    <row r="4437">
      <c r="A4437" s="33" t="s">
        <v>5910</v>
      </c>
      <c r="B4437" s="126" t="s">
        <v>2664</v>
      </c>
      <c r="C4437" s="126" t="s">
        <v>2705</v>
      </c>
      <c r="D4437" s="38" t="s">
        <v>96</v>
      </c>
      <c r="E4437" s="38" t="s">
        <v>2238</v>
      </c>
    </row>
    <row r="4438">
      <c r="A4438" s="33" t="s">
        <v>6245</v>
      </c>
      <c r="B4438" s="126" t="s">
        <v>2545</v>
      </c>
      <c r="C4438" s="126" t="s">
        <v>2705</v>
      </c>
      <c r="D4438" s="38" t="s">
        <v>96</v>
      </c>
      <c r="E4438" s="38" t="s">
        <v>2238</v>
      </c>
    </row>
    <row r="4439">
      <c r="A4439" s="33" t="s">
        <v>6244</v>
      </c>
      <c r="B4439" s="126" t="s">
        <v>2646</v>
      </c>
      <c r="C4439" s="126" t="s">
        <v>2666</v>
      </c>
      <c r="D4439" s="38" t="s">
        <v>44</v>
      </c>
      <c r="E4439" s="38" t="s">
        <v>2238</v>
      </c>
    </row>
    <row r="4440">
      <c r="A4440" s="33" t="s">
        <v>5908</v>
      </c>
      <c r="B4440" s="126" t="s">
        <v>2469</v>
      </c>
      <c r="C4440" s="126" t="s">
        <v>2520</v>
      </c>
      <c r="D4440" s="38" t="s">
        <v>44</v>
      </c>
      <c r="E4440" s="38" t="s">
        <v>2238</v>
      </c>
    </row>
    <row r="4441">
      <c r="A4441" s="33" t="s">
        <v>5910</v>
      </c>
      <c r="B4441" s="126" t="s">
        <v>2646</v>
      </c>
      <c r="C4441" s="126" t="s">
        <v>2545</v>
      </c>
      <c r="D4441" s="38" t="s">
        <v>44</v>
      </c>
      <c r="E4441" s="38" t="s">
        <v>2238</v>
      </c>
    </row>
    <row r="4442">
      <c r="A4442" s="33" t="s">
        <v>5910</v>
      </c>
      <c r="B4442" s="126" t="s">
        <v>2520</v>
      </c>
      <c r="C4442" s="126" t="s">
        <v>2666</v>
      </c>
      <c r="D4442" s="38" t="s">
        <v>44</v>
      </c>
      <c r="E4442" s="38" t="s">
        <v>2238</v>
      </c>
    </row>
    <row r="4443">
      <c r="A4443" s="33" t="s">
        <v>6245</v>
      </c>
      <c r="B4443" s="126" t="s">
        <v>2520</v>
      </c>
      <c r="C4443" s="126" t="s">
        <v>2666</v>
      </c>
      <c r="D4443" s="38" t="s">
        <v>44</v>
      </c>
      <c r="E4443" s="38" t="s">
        <v>2238</v>
      </c>
    </row>
    <row r="4444">
      <c r="A4444" s="33" t="s">
        <v>6244</v>
      </c>
      <c r="B4444" s="126" t="s">
        <v>2533</v>
      </c>
      <c r="C4444" s="126" t="s">
        <v>2466</v>
      </c>
      <c r="D4444" s="38" t="s">
        <v>5909</v>
      </c>
      <c r="E4444" s="38" t="s">
        <v>2238</v>
      </c>
    </row>
    <row r="4445">
      <c r="A4445" s="33" t="s">
        <v>5908</v>
      </c>
      <c r="B4445" s="126" t="s">
        <v>2533</v>
      </c>
      <c r="C4445" s="126" t="s">
        <v>2466</v>
      </c>
      <c r="D4445" s="38" t="s">
        <v>5909</v>
      </c>
      <c r="E4445" s="38" t="s">
        <v>2238</v>
      </c>
    </row>
    <row r="4446">
      <c r="A4446" s="33" t="s">
        <v>6244</v>
      </c>
      <c r="B4446" s="126" t="s">
        <v>2584</v>
      </c>
      <c r="C4446" s="126" t="s">
        <v>2577</v>
      </c>
      <c r="D4446" s="38" t="s">
        <v>5911</v>
      </c>
      <c r="E4446" s="38" t="s">
        <v>2238</v>
      </c>
    </row>
    <row r="4447">
      <c r="A4447" s="33" t="s">
        <v>5908</v>
      </c>
      <c r="B4447" s="126" t="s">
        <v>2466</v>
      </c>
      <c r="C4447" s="126" t="s">
        <v>2577</v>
      </c>
      <c r="D4447" s="38" t="s">
        <v>5911</v>
      </c>
      <c r="E4447" s="38" t="s">
        <v>2238</v>
      </c>
    </row>
    <row r="4448">
      <c r="A4448" s="33" t="s">
        <v>5910</v>
      </c>
      <c r="B4448" s="126" t="s">
        <v>2646</v>
      </c>
      <c r="C4448" s="126" t="s">
        <v>2520</v>
      </c>
      <c r="D4448" s="38" t="s">
        <v>5911</v>
      </c>
      <c r="E4448" s="38" t="s">
        <v>2238</v>
      </c>
    </row>
    <row r="4449">
      <c r="A4449" s="33" t="s">
        <v>6245</v>
      </c>
      <c r="B4449" s="126" t="s">
        <v>2646</v>
      </c>
      <c r="C4449" s="126" t="s">
        <v>2545</v>
      </c>
      <c r="D4449" s="38" t="s">
        <v>5923</v>
      </c>
      <c r="E4449" s="38" t="s">
        <v>2238</v>
      </c>
    </row>
    <row r="4450">
      <c r="A4450" s="33" t="s">
        <v>5910</v>
      </c>
      <c r="B4450" s="126" t="s">
        <v>2646</v>
      </c>
      <c r="C4450" s="126" t="s">
        <v>2545</v>
      </c>
      <c r="D4450" s="38" t="s">
        <v>5923</v>
      </c>
      <c r="E4450" s="38" t="s">
        <v>2238</v>
      </c>
    </row>
    <row r="4451">
      <c r="A4451" s="33" t="s">
        <v>5912</v>
      </c>
      <c r="B4451" s="126" t="s">
        <v>2646</v>
      </c>
      <c r="C4451" s="126" t="s">
        <v>2520</v>
      </c>
      <c r="D4451" s="38" t="s">
        <v>5923</v>
      </c>
      <c r="E4451" s="38" t="s">
        <v>2238</v>
      </c>
    </row>
    <row r="4452">
      <c r="A4452" s="33" t="s">
        <v>5910</v>
      </c>
      <c r="B4452" s="126" t="s">
        <v>2520</v>
      </c>
      <c r="C4452" s="126" t="s">
        <v>2666</v>
      </c>
      <c r="D4452" s="38" t="s">
        <v>5923</v>
      </c>
      <c r="E4452" s="38" t="s">
        <v>2238</v>
      </c>
    </row>
    <row r="4453">
      <c r="A4453" s="33" t="s">
        <v>6246</v>
      </c>
      <c r="B4453" s="126" t="s">
        <v>2463</v>
      </c>
      <c r="C4453" s="126" t="s">
        <v>2705</v>
      </c>
      <c r="D4453" s="38" t="s">
        <v>5923</v>
      </c>
      <c r="E4453" s="38" t="s">
        <v>2238</v>
      </c>
    </row>
    <row r="4454">
      <c r="A4454" s="33" t="s">
        <v>6244</v>
      </c>
      <c r="B4454" s="126" t="s">
        <v>2466</v>
      </c>
      <c r="C4454" s="126" t="s">
        <v>2459</v>
      </c>
      <c r="D4454" s="38" t="s">
        <v>96</v>
      </c>
      <c r="E4454" s="38" t="s">
        <v>2239</v>
      </c>
    </row>
    <row r="4455">
      <c r="A4455" s="33" t="s">
        <v>5908</v>
      </c>
      <c r="B4455" s="126" t="s">
        <v>2503</v>
      </c>
      <c r="C4455" s="126" t="s">
        <v>2683</v>
      </c>
      <c r="D4455" s="38" t="s">
        <v>96</v>
      </c>
      <c r="E4455" s="38" t="s">
        <v>2239</v>
      </c>
    </row>
    <row r="4456">
      <c r="A4456" s="33" t="s">
        <v>6244</v>
      </c>
      <c r="B4456" s="126" t="s">
        <v>2553</v>
      </c>
      <c r="C4456" s="126" t="s">
        <v>2683</v>
      </c>
      <c r="D4456" s="38" t="s">
        <v>96</v>
      </c>
      <c r="E4456" s="38" t="s">
        <v>2239</v>
      </c>
    </row>
    <row r="4457">
      <c r="A4457" s="33" t="s">
        <v>6244</v>
      </c>
      <c r="B4457" s="126" t="s">
        <v>2553</v>
      </c>
      <c r="C4457" s="126" t="s">
        <v>2683</v>
      </c>
      <c r="D4457" s="38" t="s">
        <v>96</v>
      </c>
      <c r="E4457" s="38" t="s">
        <v>2239</v>
      </c>
    </row>
    <row r="4458">
      <c r="A4458" s="33" t="s">
        <v>5908</v>
      </c>
      <c r="B4458" s="126" t="s">
        <v>2690</v>
      </c>
      <c r="C4458" s="126" t="s">
        <v>2459</v>
      </c>
      <c r="D4458" s="38" t="s">
        <v>96</v>
      </c>
      <c r="E4458" s="38" t="s">
        <v>2239</v>
      </c>
    </row>
    <row r="4459">
      <c r="A4459" s="33" t="s">
        <v>5908</v>
      </c>
      <c r="B4459" s="126" t="s">
        <v>2553</v>
      </c>
      <c r="C4459" s="126" t="s">
        <v>2683</v>
      </c>
      <c r="D4459" s="38" t="s">
        <v>96</v>
      </c>
      <c r="E4459" s="38" t="s">
        <v>2239</v>
      </c>
    </row>
    <row r="4460">
      <c r="A4460" s="33" t="s">
        <v>6244</v>
      </c>
      <c r="B4460" s="126" t="s">
        <v>2683</v>
      </c>
      <c r="C4460" s="126" t="s">
        <v>2520</v>
      </c>
      <c r="D4460" s="38" t="s">
        <v>96</v>
      </c>
      <c r="E4460" s="38" t="s">
        <v>2239</v>
      </c>
    </row>
    <row r="4461">
      <c r="A4461" s="33" t="s">
        <v>6245</v>
      </c>
      <c r="B4461" s="126" t="s">
        <v>2553</v>
      </c>
      <c r="C4461" s="126" t="s">
        <v>2520</v>
      </c>
      <c r="D4461" s="38" t="s">
        <v>96</v>
      </c>
      <c r="E4461" s="38" t="s">
        <v>2239</v>
      </c>
    </row>
    <row r="4462">
      <c r="A4462" s="33" t="s">
        <v>5910</v>
      </c>
      <c r="B4462" s="126" t="s">
        <v>2624</v>
      </c>
      <c r="C4462" s="126" t="s">
        <v>2666</v>
      </c>
      <c r="D4462" s="38" t="s">
        <v>96</v>
      </c>
      <c r="E4462" s="38" t="s">
        <v>2239</v>
      </c>
    </row>
    <row r="4463">
      <c r="A4463" s="33" t="s">
        <v>6245</v>
      </c>
      <c r="B4463" s="126" t="s">
        <v>2648</v>
      </c>
      <c r="C4463" s="126" t="s">
        <v>2666</v>
      </c>
      <c r="D4463" s="38" t="s">
        <v>96</v>
      </c>
      <c r="E4463" s="38" t="s">
        <v>2239</v>
      </c>
    </row>
    <row r="4464">
      <c r="A4464" s="33" t="s">
        <v>5910</v>
      </c>
      <c r="B4464" s="126" t="s">
        <v>2664</v>
      </c>
      <c r="C4464" s="126" t="s">
        <v>2705</v>
      </c>
      <c r="D4464" s="38" t="s">
        <v>96</v>
      </c>
      <c r="E4464" s="38" t="s">
        <v>2239</v>
      </c>
    </row>
    <row r="4465">
      <c r="A4465" s="33" t="s">
        <v>6245</v>
      </c>
      <c r="B4465" s="126" t="s">
        <v>2545</v>
      </c>
      <c r="C4465" s="126" t="s">
        <v>2705</v>
      </c>
      <c r="D4465" s="38" t="s">
        <v>96</v>
      </c>
      <c r="E4465" s="38" t="s">
        <v>2239</v>
      </c>
    </row>
    <row r="4466">
      <c r="A4466" s="33" t="s">
        <v>6244</v>
      </c>
      <c r="B4466" s="126" t="s">
        <v>2646</v>
      </c>
      <c r="C4466" s="126" t="s">
        <v>2666</v>
      </c>
      <c r="D4466" s="38" t="s">
        <v>44</v>
      </c>
      <c r="E4466" s="38" t="s">
        <v>2239</v>
      </c>
    </row>
    <row r="4467">
      <c r="A4467" s="33" t="s">
        <v>5908</v>
      </c>
      <c r="B4467" s="126" t="s">
        <v>2469</v>
      </c>
      <c r="C4467" s="126" t="s">
        <v>2520</v>
      </c>
      <c r="D4467" s="38" t="s">
        <v>44</v>
      </c>
      <c r="E4467" s="38" t="s">
        <v>2239</v>
      </c>
    </row>
    <row r="4468">
      <c r="A4468" s="33" t="s">
        <v>5910</v>
      </c>
      <c r="B4468" s="126" t="s">
        <v>2646</v>
      </c>
      <c r="C4468" s="126" t="s">
        <v>2545</v>
      </c>
      <c r="D4468" s="38" t="s">
        <v>44</v>
      </c>
      <c r="E4468" s="38" t="s">
        <v>2239</v>
      </c>
    </row>
    <row r="4469">
      <c r="A4469" s="33" t="s">
        <v>5910</v>
      </c>
      <c r="B4469" s="126" t="s">
        <v>2520</v>
      </c>
      <c r="C4469" s="126" t="s">
        <v>2666</v>
      </c>
      <c r="D4469" s="38" t="s">
        <v>44</v>
      </c>
      <c r="E4469" s="38" t="s">
        <v>2239</v>
      </c>
    </row>
    <row r="4470">
      <c r="A4470" s="33" t="s">
        <v>6245</v>
      </c>
      <c r="B4470" s="126" t="s">
        <v>2520</v>
      </c>
      <c r="C4470" s="126" t="s">
        <v>2666</v>
      </c>
      <c r="D4470" s="38" t="s">
        <v>44</v>
      </c>
      <c r="E4470" s="38" t="s">
        <v>2239</v>
      </c>
    </row>
    <row r="4471">
      <c r="A4471" s="33" t="s">
        <v>6244</v>
      </c>
      <c r="B4471" s="126" t="s">
        <v>2533</v>
      </c>
      <c r="C4471" s="126" t="s">
        <v>2466</v>
      </c>
      <c r="D4471" s="38" t="s">
        <v>5909</v>
      </c>
      <c r="E4471" s="38" t="s">
        <v>2239</v>
      </c>
    </row>
    <row r="4472">
      <c r="A4472" s="33" t="s">
        <v>5908</v>
      </c>
      <c r="B4472" s="126" t="s">
        <v>2533</v>
      </c>
      <c r="C4472" s="126" t="s">
        <v>2466</v>
      </c>
      <c r="D4472" s="38" t="s">
        <v>5909</v>
      </c>
      <c r="E4472" s="38" t="s">
        <v>2239</v>
      </c>
    </row>
    <row r="4473">
      <c r="A4473" s="33" t="s">
        <v>6244</v>
      </c>
      <c r="B4473" s="126" t="s">
        <v>2584</v>
      </c>
      <c r="C4473" s="126" t="s">
        <v>2577</v>
      </c>
      <c r="D4473" s="38" t="s">
        <v>5911</v>
      </c>
      <c r="E4473" s="38" t="s">
        <v>2239</v>
      </c>
    </row>
    <row r="4474">
      <c r="A4474" s="33" t="s">
        <v>5908</v>
      </c>
      <c r="B4474" s="126" t="s">
        <v>2466</v>
      </c>
      <c r="C4474" s="126" t="s">
        <v>2577</v>
      </c>
      <c r="D4474" s="38" t="s">
        <v>5911</v>
      </c>
      <c r="E4474" s="38" t="s">
        <v>2239</v>
      </c>
    </row>
    <row r="4475">
      <c r="A4475" s="33" t="s">
        <v>5910</v>
      </c>
      <c r="B4475" s="126" t="s">
        <v>2646</v>
      </c>
      <c r="C4475" s="126" t="s">
        <v>2520</v>
      </c>
      <c r="D4475" s="38" t="s">
        <v>5911</v>
      </c>
      <c r="E4475" s="38" t="s">
        <v>2239</v>
      </c>
    </row>
    <row r="4476">
      <c r="A4476" s="33" t="s">
        <v>6245</v>
      </c>
      <c r="B4476" s="126" t="s">
        <v>2646</v>
      </c>
      <c r="C4476" s="126" t="s">
        <v>2545</v>
      </c>
      <c r="D4476" s="38" t="s">
        <v>5923</v>
      </c>
      <c r="E4476" s="38" t="s">
        <v>2239</v>
      </c>
    </row>
    <row r="4477">
      <c r="A4477" s="33" t="s">
        <v>5910</v>
      </c>
      <c r="B4477" s="126" t="s">
        <v>2646</v>
      </c>
      <c r="C4477" s="126" t="s">
        <v>2545</v>
      </c>
      <c r="D4477" s="38" t="s">
        <v>5923</v>
      </c>
      <c r="E4477" s="38" t="s">
        <v>2239</v>
      </c>
    </row>
    <row r="4478">
      <c r="A4478" s="33" t="s">
        <v>5912</v>
      </c>
      <c r="B4478" s="126" t="s">
        <v>2646</v>
      </c>
      <c r="C4478" s="126" t="s">
        <v>2520</v>
      </c>
      <c r="D4478" s="38" t="s">
        <v>5923</v>
      </c>
      <c r="E4478" s="38" t="s">
        <v>2239</v>
      </c>
    </row>
    <row r="4479">
      <c r="A4479" s="33" t="s">
        <v>5910</v>
      </c>
      <c r="B4479" s="126" t="s">
        <v>2520</v>
      </c>
      <c r="C4479" s="126" t="s">
        <v>2666</v>
      </c>
      <c r="D4479" s="38" t="s">
        <v>5923</v>
      </c>
      <c r="E4479" s="38" t="s">
        <v>2239</v>
      </c>
    </row>
    <row r="4480">
      <c r="A4480" s="33" t="s">
        <v>6246</v>
      </c>
      <c r="B4480" s="126" t="s">
        <v>2463</v>
      </c>
      <c r="C4480" s="126" t="s">
        <v>2705</v>
      </c>
      <c r="D4480" s="38" t="s">
        <v>5923</v>
      </c>
      <c r="E4480" s="38" t="s">
        <v>2239</v>
      </c>
    </row>
    <row r="4481">
      <c r="A4481" s="33" t="s">
        <v>6244</v>
      </c>
      <c r="B4481" s="126" t="s">
        <v>2466</v>
      </c>
      <c r="C4481" s="126" t="s">
        <v>2459</v>
      </c>
      <c r="D4481" s="38" t="s">
        <v>96</v>
      </c>
      <c r="E4481" s="38" t="s">
        <v>2240</v>
      </c>
    </row>
    <row r="4482">
      <c r="A4482" s="33" t="s">
        <v>5908</v>
      </c>
      <c r="B4482" s="126" t="s">
        <v>2503</v>
      </c>
      <c r="C4482" s="126" t="s">
        <v>2683</v>
      </c>
      <c r="D4482" s="38" t="s">
        <v>96</v>
      </c>
      <c r="E4482" s="38" t="s">
        <v>2240</v>
      </c>
    </row>
    <row r="4483">
      <c r="A4483" s="33" t="s">
        <v>6244</v>
      </c>
      <c r="B4483" s="126" t="s">
        <v>2553</v>
      </c>
      <c r="C4483" s="126" t="s">
        <v>2683</v>
      </c>
      <c r="D4483" s="38" t="s">
        <v>96</v>
      </c>
      <c r="E4483" s="38" t="s">
        <v>2240</v>
      </c>
    </row>
    <row r="4484">
      <c r="A4484" s="33" t="s">
        <v>6244</v>
      </c>
      <c r="B4484" s="126" t="s">
        <v>2553</v>
      </c>
      <c r="C4484" s="126" t="s">
        <v>2683</v>
      </c>
      <c r="D4484" s="38" t="s">
        <v>96</v>
      </c>
      <c r="E4484" s="38" t="s">
        <v>2240</v>
      </c>
    </row>
    <row r="4485">
      <c r="A4485" s="33" t="s">
        <v>5908</v>
      </c>
      <c r="B4485" s="126" t="s">
        <v>2690</v>
      </c>
      <c r="C4485" s="126" t="s">
        <v>2459</v>
      </c>
      <c r="D4485" s="38" t="s">
        <v>96</v>
      </c>
      <c r="E4485" s="38" t="s">
        <v>2240</v>
      </c>
    </row>
    <row r="4486">
      <c r="A4486" s="33" t="s">
        <v>5908</v>
      </c>
      <c r="B4486" s="126" t="s">
        <v>2553</v>
      </c>
      <c r="C4486" s="126" t="s">
        <v>2683</v>
      </c>
      <c r="D4486" s="38" t="s">
        <v>96</v>
      </c>
      <c r="E4486" s="38" t="s">
        <v>2240</v>
      </c>
    </row>
    <row r="4487">
      <c r="A4487" s="33" t="s">
        <v>6244</v>
      </c>
      <c r="B4487" s="126" t="s">
        <v>2683</v>
      </c>
      <c r="C4487" s="126" t="s">
        <v>2520</v>
      </c>
      <c r="D4487" s="38" t="s">
        <v>96</v>
      </c>
      <c r="E4487" s="38" t="s">
        <v>2240</v>
      </c>
    </row>
    <row r="4488">
      <c r="A4488" s="33" t="s">
        <v>6245</v>
      </c>
      <c r="B4488" s="126" t="s">
        <v>2553</v>
      </c>
      <c r="C4488" s="126" t="s">
        <v>2520</v>
      </c>
      <c r="D4488" s="38" t="s">
        <v>96</v>
      </c>
      <c r="E4488" s="38" t="s">
        <v>2240</v>
      </c>
    </row>
    <row r="4489">
      <c r="A4489" s="33" t="s">
        <v>5910</v>
      </c>
      <c r="B4489" s="126" t="s">
        <v>2624</v>
      </c>
      <c r="C4489" s="126" t="s">
        <v>2666</v>
      </c>
      <c r="D4489" s="38" t="s">
        <v>96</v>
      </c>
      <c r="E4489" s="38" t="s">
        <v>2240</v>
      </c>
    </row>
    <row r="4490">
      <c r="A4490" s="33" t="s">
        <v>6245</v>
      </c>
      <c r="B4490" s="126" t="s">
        <v>2648</v>
      </c>
      <c r="C4490" s="126" t="s">
        <v>2666</v>
      </c>
      <c r="D4490" s="38" t="s">
        <v>96</v>
      </c>
      <c r="E4490" s="38" t="s">
        <v>2240</v>
      </c>
    </row>
    <row r="4491">
      <c r="A4491" s="33" t="s">
        <v>5910</v>
      </c>
      <c r="B4491" s="126" t="s">
        <v>2664</v>
      </c>
      <c r="C4491" s="126" t="s">
        <v>2705</v>
      </c>
      <c r="D4491" s="38" t="s">
        <v>96</v>
      </c>
      <c r="E4491" s="38" t="s">
        <v>2240</v>
      </c>
    </row>
    <row r="4492">
      <c r="A4492" s="33" t="s">
        <v>6245</v>
      </c>
      <c r="B4492" s="126" t="s">
        <v>2545</v>
      </c>
      <c r="C4492" s="126" t="s">
        <v>2705</v>
      </c>
      <c r="D4492" s="38" t="s">
        <v>96</v>
      </c>
      <c r="E4492" s="38" t="s">
        <v>2240</v>
      </c>
    </row>
    <row r="4493">
      <c r="A4493" s="33" t="s">
        <v>6244</v>
      </c>
      <c r="B4493" s="126" t="s">
        <v>2646</v>
      </c>
      <c r="C4493" s="126" t="s">
        <v>2666</v>
      </c>
      <c r="D4493" s="38" t="s">
        <v>44</v>
      </c>
      <c r="E4493" s="38" t="s">
        <v>2240</v>
      </c>
    </row>
    <row r="4494">
      <c r="A4494" s="33" t="s">
        <v>5908</v>
      </c>
      <c r="B4494" s="126" t="s">
        <v>2469</v>
      </c>
      <c r="C4494" s="126" t="s">
        <v>2520</v>
      </c>
      <c r="D4494" s="38" t="s">
        <v>44</v>
      </c>
      <c r="E4494" s="38" t="s">
        <v>2240</v>
      </c>
    </row>
    <row r="4495">
      <c r="A4495" s="33" t="s">
        <v>5910</v>
      </c>
      <c r="B4495" s="126" t="s">
        <v>2646</v>
      </c>
      <c r="C4495" s="126" t="s">
        <v>2545</v>
      </c>
      <c r="D4495" s="38" t="s">
        <v>44</v>
      </c>
      <c r="E4495" s="38" t="s">
        <v>2240</v>
      </c>
    </row>
    <row r="4496">
      <c r="A4496" s="33" t="s">
        <v>5910</v>
      </c>
      <c r="B4496" s="126" t="s">
        <v>2520</v>
      </c>
      <c r="C4496" s="126" t="s">
        <v>2666</v>
      </c>
      <c r="D4496" s="38" t="s">
        <v>44</v>
      </c>
      <c r="E4496" s="38" t="s">
        <v>2240</v>
      </c>
    </row>
    <row r="4497">
      <c r="A4497" s="33" t="s">
        <v>6245</v>
      </c>
      <c r="B4497" s="126" t="s">
        <v>2520</v>
      </c>
      <c r="C4497" s="126" t="s">
        <v>2666</v>
      </c>
      <c r="D4497" s="38" t="s">
        <v>44</v>
      </c>
      <c r="E4497" s="38" t="s">
        <v>2240</v>
      </c>
    </row>
    <row r="4498">
      <c r="A4498" s="33" t="s">
        <v>6244</v>
      </c>
      <c r="B4498" s="126" t="s">
        <v>2533</v>
      </c>
      <c r="C4498" s="126" t="s">
        <v>2466</v>
      </c>
      <c r="D4498" s="38" t="s">
        <v>5909</v>
      </c>
      <c r="E4498" s="38" t="s">
        <v>2240</v>
      </c>
    </row>
    <row r="4499">
      <c r="A4499" s="33" t="s">
        <v>5908</v>
      </c>
      <c r="B4499" s="126" t="s">
        <v>2533</v>
      </c>
      <c r="C4499" s="126" t="s">
        <v>2466</v>
      </c>
      <c r="D4499" s="38" t="s">
        <v>5909</v>
      </c>
      <c r="E4499" s="38" t="s">
        <v>2240</v>
      </c>
    </row>
    <row r="4500">
      <c r="A4500" s="33" t="s">
        <v>6244</v>
      </c>
      <c r="B4500" s="126" t="s">
        <v>2584</v>
      </c>
      <c r="C4500" s="126" t="s">
        <v>2577</v>
      </c>
      <c r="D4500" s="38" t="s">
        <v>5911</v>
      </c>
      <c r="E4500" s="38" t="s">
        <v>2240</v>
      </c>
    </row>
    <row r="4501">
      <c r="A4501" s="33" t="s">
        <v>5908</v>
      </c>
      <c r="B4501" s="126" t="s">
        <v>2466</v>
      </c>
      <c r="C4501" s="126" t="s">
        <v>2577</v>
      </c>
      <c r="D4501" s="38" t="s">
        <v>5911</v>
      </c>
      <c r="E4501" s="38" t="s">
        <v>2240</v>
      </c>
    </row>
    <row r="4502">
      <c r="A4502" s="33" t="s">
        <v>5910</v>
      </c>
      <c r="B4502" s="126" t="s">
        <v>2646</v>
      </c>
      <c r="C4502" s="126" t="s">
        <v>2520</v>
      </c>
      <c r="D4502" s="38" t="s">
        <v>5911</v>
      </c>
      <c r="E4502" s="38" t="s">
        <v>2240</v>
      </c>
    </row>
    <row r="4503">
      <c r="A4503" s="33" t="s">
        <v>6245</v>
      </c>
      <c r="B4503" s="126" t="s">
        <v>2646</v>
      </c>
      <c r="C4503" s="126" t="s">
        <v>2545</v>
      </c>
      <c r="D4503" s="38" t="s">
        <v>5923</v>
      </c>
      <c r="E4503" s="38" t="s">
        <v>2240</v>
      </c>
    </row>
    <row r="4504">
      <c r="A4504" s="33" t="s">
        <v>5910</v>
      </c>
      <c r="B4504" s="126" t="s">
        <v>2646</v>
      </c>
      <c r="C4504" s="126" t="s">
        <v>2545</v>
      </c>
      <c r="D4504" s="38" t="s">
        <v>5923</v>
      </c>
      <c r="E4504" s="38" t="s">
        <v>2240</v>
      </c>
    </row>
    <row r="4505">
      <c r="A4505" s="33" t="s">
        <v>5912</v>
      </c>
      <c r="B4505" s="126" t="s">
        <v>2646</v>
      </c>
      <c r="C4505" s="126" t="s">
        <v>2520</v>
      </c>
      <c r="D4505" s="38" t="s">
        <v>5923</v>
      </c>
      <c r="E4505" s="38" t="s">
        <v>2240</v>
      </c>
    </row>
    <row r="4506">
      <c r="A4506" s="33" t="s">
        <v>5910</v>
      </c>
      <c r="B4506" s="126" t="s">
        <v>2520</v>
      </c>
      <c r="C4506" s="126" t="s">
        <v>2666</v>
      </c>
      <c r="D4506" s="38" t="s">
        <v>5923</v>
      </c>
      <c r="E4506" s="38" t="s">
        <v>2240</v>
      </c>
    </row>
    <row r="4507">
      <c r="A4507" s="33" t="s">
        <v>6246</v>
      </c>
      <c r="B4507" s="126" t="s">
        <v>2463</v>
      </c>
      <c r="C4507" s="126" t="s">
        <v>2705</v>
      </c>
      <c r="D4507" s="38" t="s">
        <v>5923</v>
      </c>
      <c r="E4507" s="38" t="s">
        <v>2240</v>
      </c>
    </row>
    <row r="4508">
      <c r="A4508" s="33" t="s">
        <v>6244</v>
      </c>
      <c r="B4508" s="126" t="s">
        <v>2466</v>
      </c>
      <c r="C4508" s="126" t="s">
        <v>2459</v>
      </c>
      <c r="D4508" s="38" t="s">
        <v>96</v>
      </c>
      <c r="E4508" s="38" t="s">
        <v>2241</v>
      </c>
    </row>
    <row r="4509">
      <c r="A4509" s="33" t="s">
        <v>5908</v>
      </c>
      <c r="B4509" s="126" t="s">
        <v>2503</v>
      </c>
      <c r="C4509" s="126" t="s">
        <v>2683</v>
      </c>
      <c r="D4509" s="38" t="s">
        <v>96</v>
      </c>
      <c r="E4509" s="38" t="s">
        <v>2241</v>
      </c>
    </row>
    <row r="4510">
      <c r="A4510" s="33" t="s">
        <v>6244</v>
      </c>
      <c r="B4510" s="126" t="s">
        <v>2553</v>
      </c>
      <c r="C4510" s="126" t="s">
        <v>2683</v>
      </c>
      <c r="D4510" s="38" t="s">
        <v>96</v>
      </c>
      <c r="E4510" s="38" t="s">
        <v>2241</v>
      </c>
    </row>
    <row r="4511">
      <c r="A4511" s="33" t="s">
        <v>6244</v>
      </c>
      <c r="B4511" s="126" t="s">
        <v>2553</v>
      </c>
      <c r="C4511" s="126" t="s">
        <v>2683</v>
      </c>
      <c r="D4511" s="38" t="s">
        <v>96</v>
      </c>
      <c r="E4511" s="38" t="s">
        <v>2241</v>
      </c>
    </row>
    <row r="4512">
      <c r="A4512" s="33" t="s">
        <v>5908</v>
      </c>
      <c r="B4512" s="126" t="s">
        <v>2690</v>
      </c>
      <c r="C4512" s="126" t="s">
        <v>2459</v>
      </c>
      <c r="D4512" s="38" t="s">
        <v>96</v>
      </c>
      <c r="E4512" s="38" t="s">
        <v>2241</v>
      </c>
    </row>
    <row r="4513">
      <c r="A4513" s="33" t="s">
        <v>5908</v>
      </c>
      <c r="B4513" s="126" t="s">
        <v>2553</v>
      </c>
      <c r="C4513" s="126" t="s">
        <v>2683</v>
      </c>
      <c r="D4513" s="38" t="s">
        <v>96</v>
      </c>
      <c r="E4513" s="38" t="s">
        <v>2241</v>
      </c>
    </row>
    <row r="4514">
      <c r="A4514" s="33" t="s">
        <v>6244</v>
      </c>
      <c r="B4514" s="126" t="s">
        <v>2683</v>
      </c>
      <c r="C4514" s="126" t="s">
        <v>2520</v>
      </c>
      <c r="D4514" s="38" t="s">
        <v>96</v>
      </c>
      <c r="E4514" s="38" t="s">
        <v>2241</v>
      </c>
    </row>
    <row r="4515">
      <c r="A4515" s="33" t="s">
        <v>6245</v>
      </c>
      <c r="B4515" s="126" t="s">
        <v>2553</v>
      </c>
      <c r="C4515" s="126" t="s">
        <v>2520</v>
      </c>
      <c r="D4515" s="38" t="s">
        <v>96</v>
      </c>
      <c r="E4515" s="38" t="s">
        <v>2241</v>
      </c>
    </row>
    <row r="4516">
      <c r="A4516" s="33" t="s">
        <v>5910</v>
      </c>
      <c r="B4516" s="126" t="s">
        <v>2624</v>
      </c>
      <c r="C4516" s="126" t="s">
        <v>2666</v>
      </c>
      <c r="D4516" s="38" t="s">
        <v>96</v>
      </c>
      <c r="E4516" s="38" t="s">
        <v>2241</v>
      </c>
    </row>
    <row r="4517">
      <c r="A4517" s="33" t="s">
        <v>6245</v>
      </c>
      <c r="B4517" s="126" t="s">
        <v>2648</v>
      </c>
      <c r="C4517" s="126" t="s">
        <v>2666</v>
      </c>
      <c r="D4517" s="38" t="s">
        <v>96</v>
      </c>
      <c r="E4517" s="38" t="s">
        <v>2241</v>
      </c>
    </row>
    <row r="4518">
      <c r="A4518" s="33" t="s">
        <v>5910</v>
      </c>
      <c r="B4518" s="126" t="s">
        <v>2664</v>
      </c>
      <c r="C4518" s="126" t="s">
        <v>2705</v>
      </c>
      <c r="D4518" s="38" t="s">
        <v>96</v>
      </c>
      <c r="E4518" s="38" t="s">
        <v>2241</v>
      </c>
    </row>
    <row r="4519">
      <c r="A4519" s="33" t="s">
        <v>6245</v>
      </c>
      <c r="B4519" s="126" t="s">
        <v>2545</v>
      </c>
      <c r="C4519" s="126" t="s">
        <v>2705</v>
      </c>
      <c r="D4519" s="38" t="s">
        <v>96</v>
      </c>
      <c r="E4519" s="38" t="s">
        <v>2241</v>
      </c>
    </row>
    <row r="4520">
      <c r="A4520" s="33" t="s">
        <v>6244</v>
      </c>
      <c r="B4520" s="126" t="s">
        <v>2646</v>
      </c>
      <c r="C4520" s="126" t="s">
        <v>2666</v>
      </c>
      <c r="D4520" s="38" t="s">
        <v>44</v>
      </c>
      <c r="E4520" s="38" t="s">
        <v>2241</v>
      </c>
    </row>
    <row r="4521">
      <c r="A4521" s="33" t="s">
        <v>5908</v>
      </c>
      <c r="B4521" s="126" t="s">
        <v>2469</v>
      </c>
      <c r="C4521" s="126" t="s">
        <v>2520</v>
      </c>
      <c r="D4521" s="38" t="s">
        <v>44</v>
      </c>
      <c r="E4521" s="38" t="s">
        <v>2241</v>
      </c>
    </row>
    <row r="4522">
      <c r="A4522" s="33" t="s">
        <v>5910</v>
      </c>
      <c r="B4522" s="126" t="s">
        <v>2646</v>
      </c>
      <c r="C4522" s="126" t="s">
        <v>2545</v>
      </c>
      <c r="D4522" s="38" t="s">
        <v>44</v>
      </c>
      <c r="E4522" s="38" t="s">
        <v>2241</v>
      </c>
    </row>
    <row r="4523">
      <c r="A4523" s="33" t="s">
        <v>5910</v>
      </c>
      <c r="B4523" s="126" t="s">
        <v>2520</v>
      </c>
      <c r="C4523" s="126" t="s">
        <v>2666</v>
      </c>
      <c r="D4523" s="38" t="s">
        <v>44</v>
      </c>
      <c r="E4523" s="38" t="s">
        <v>2241</v>
      </c>
    </row>
    <row r="4524">
      <c r="A4524" s="33" t="s">
        <v>6245</v>
      </c>
      <c r="B4524" s="126" t="s">
        <v>2520</v>
      </c>
      <c r="C4524" s="126" t="s">
        <v>2666</v>
      </c>
      <c r="D4524" s="38" t="s">
        <v>44</v>
      </c>
      <c r="E4524" s="38" t="s">
        <v>2241</v>
      </c>
    </row>
    <row r="4525">
      <c r="A4525" s="33" t="s">
        <v>6244</v>
      </c>
      <c r="B4525" s="126" t="s">
        <v>2533</v>
      </c>
      <c r="C4525" s="126" t="s">
        <v>2466</v>
      </c>
      <c r="D4525" s="38" t="s">
        <v>5909</v>
      </c>
      <c r="E4525" s="38" t="s">
        <v>2241</v>
      </c>
    </row>
    <row r="4526">
      <c r="A4526" s="33" t="s">
        <v>5908</v>
      </c>
      <c r="B4526" s="126" t="s">
        <v>2533</v>
      </c>
      <c r="C4526" s="126" t="s">
        <v>2466</v>
      </c>
      <c r="D4526" s="38" t="s">
        <v>5909</v>
      </c>
      <c r="E4526" s="38" t="s">
        <v>2241</v>
      </c>
    </row>
    <row r="4527">
      <c r="A4527" s="33" t="s">
        <v>6244</v>
      </c>
      <c r="B4527" s="126" t="s">
        <v>2584</v>
      </c>
      <c r="C4527" s="126" t="s">
        <v>2577</v>
      </c>
      <c r="D4527" s="38" t="s">
        <v>5911</v>
      </c>
      <c r="E4527" s="38" t="s">
        <v>2241</v>
      </c>
    </row>
    <row r="4528">
      <c r="A4528" s="33" t="s">
        <v>5908</v>
      </c>
      <c r="B4528" s="126" t="s">
        <v>2466</v>
      </c>
      <c r="C4528" s="126" t="s">
        <v>2577</v>
      </c>
      <c r="D4528" s="38" t="s">
        <v>5911</v>
      </c>
      <c r="E4528" s="38" t="s">
        <v>2241</v>
      </c>
    </row>
    <row r="4529">
      <c r="A4529" s="33" t="s">
        <v>5910</v>
      </c>
      <c r="B4529" s="126" t="s">
        <v>2646</v>
      </c>
      <c r="C4529" s="126" t="s">
        <v>2520</v>
      </c>
      <c r="D4529" s="38" t="s">
        <v>5911</v>
      </c>
      <c r="E4529" s="38" t="s">
        <v>2241</v>
      </c>
    </row>
    <row r="4530">
      <c r="A4530" s="33" t="s">
        <v>6245</v>
      </c>
      <c r="B4530" s="126" t="s">
        <v>2646</v>
      </c>
      <c r="C4530" s="126" t="s">
        <v>2545</v>
      </c>
      <c r="D4530" s="38" t="s">
        <v>5923</v>
      </c>
      <c r="E4530" s="38" t="s">
        <v>2241</v>
      </c>
    </row>
    <row r="4531">
      <c r="A4531" s="33" t="s">
        <v>5910</v>
      </c>
      <c r="B4531" s="126" t="s">
        <v>2646</v>
      </c>
      <c r="C4531" s="126" t="s">
        <v>2545</v>
      </c>
      <c r="D4531" s="38" t="s">
        <v>5923</v>
      </c>
      <c r="E4531" s="38" t="s">
        <v>2241</v>
      </c>
    </row>
    <row r="4532">
      <c r="A4532" s="33" t="s">
        <v>5912</v>
      </c>
      <c r="B4532" s="126" t="s">
        <v>2646</v>
      </c>
      <c r="C4532" s="126" t="s">
        <v>2520</v>
      </c>
      <c r="D4532" s="38" t="s">
        <v>5923</v>
      </c>
      <c r="E4532" s="38" t="s">
        <v>2241</v>
      </c>
    </row>
    <row r="4533">
      <c r="A4533" s="33" t="s">
        <v>5910</v>
      </c>
      <c r="B4533" s="126" t="s">
        <v>2520</v>
      </c>
      <c r="C4533" s="126" t="s">
        <v>2666</v>
      </c>
      <c r="D4533" s="38" t="s">
        <v>5923</v>
      </c>
      <c r="E4533" s="38" t="s">
        <v>2241</v>
      </c>
    </row>
    <row r="4534">
      <c r="A4534" s="33" t="s">
        <v>6246</v>
      </c>
      <c r="B4534" s="126" t="s">
        <v>2463</v>
      </c>
      <c r="C4534" s="126" t="s">
        <v>2705</v>
      </c>
      <c r="D4534" s="38" t="s">
        <v>5923</v>
      </c>
      <c r="E4534" s="38" t="s">
        <v>2241</v>
      </c>
    </row>
    <row r="4535">
      <c r="A4535" s="33" t="s">
        <v>6244</v>
      </c>
      <c r="B4535" s="126" t="s">
        <v>2466</v>
      </c>
      <c r="C4535" s="126" t="s">
        <v>2459</v>
      </c>
      <c r="D4535" s="38" t="s">
        <v>96</v>
      </c>
      <c r="E4535" s="38" t="s">
        <v>2242</v>
      </c>
    </row>
    <row r="4536">
      <c r="A4536" s="33" t="s">
        <v>5908</v>
      </c>
      <c r="B4536" s="126" t="s">
        <v>2503</v>
      </c>
      <c r="C4536" s="126" t="s">
        <v>2683</v>
      </c>
      <c r="D4536" s="38" t="s">
        <v>96</v>
      </c>
      <c r="E4536" s="38" t="s">
        <v>2242</v>
      </c>
    </row>
    <row r="4537">
      <c r="A4537" s="33" t="s">
        <v>6244</v>
      </c>
      <c r="B4537" s="126" t="s">
        <v>2553</v>
      </c>
      <c r="C4537" s="126" t="s">
        <v>2683</v>
      </c>
      <c r="D4537" s="38" t="s">
        <v>96</v>
      </c>
      <c r="E4537" s="38" t="s">
        <v>2242</v>
      </c>
    </row>
    <row r="4538">
      <c r="A4538" s="33" t="s">
        <v>6244</v>
      </c>
      <c r="B4538" s="126" t="s">
        <v>2553</v>
      </c>
      <c r="C4538" s="126" t="s">
        <v>2683</v>
      </c>
      <c r="D4538" s="38" t="s">
        <v>96</v>
      </c>
      <c r="E4538" s="38" t="s">
        <v>2242</v>
      </c>
    </row>
    <row r="4539">
      <c r="A4539" s="33" t="s">
        <v>5908</v>
      </c>
      <c r="B4539" s="126" t="s">
        <v>2690</v>
      </c>
      <c r="C4539" s="126" t="s">
        <v>2459</v>
      </c>
      <c r="D4539" s="38" t="s">
        <v>96</v>
      </c>
      <c r="E4539" s="38" t="s">
        <v>2242</v>
      </c>
    </row>
    <row r="4540">
      <c r="A4540" s="33" t="s">
        <v>5908</v>
      </c>
      <c r="B4540" s="126" t="s">
        <v>2553</v>
      </c>
      <c r="C4540" s="126" t="s">
        <v>2683</v>
      </c>
      <c r="D4540" s="38" t="s">
        <v>96</v>
      </c>
      <c r="E4540" s="38" t="s">
        <v>2242</v>
      </c>
    </row>
    <row r="4541">
      <c r="A4541" s="33" t="s">
        <v>6244</v>
      </c>
      <c r="B4541" s="126" t="s">
        <v>2683</v>
      </c>
      <c r="C4541" s="126" t="s">
        <v>2520</v>
      </c>
      <c r="D4541" s="38" t="s">
        <v>96</v>
      </c>
      <c r="E4541" s="38" t="s">
        <v>2242</v>
      </c>
    </row>
    <row r="4542">
      <c r="A4542" s="33" t="s">
        <v>6245</v>
      </c>
      <c r="B4542" s="126" t="s">
        <v>2553</v>
      </c>
      <c r="C4542" s="126" t="s">
        <v>2520</v>
      </c>
      <c r="D4542" s="38" t="s">
        <v>96</v>
      </c>
      <c r="E4542" s="38" t="s">
        <v>2242</v>
      </c>
    </row>
    <row r="4543">
      <c r="A4543" s="33" t="s">
        <v>5910</v>
      </c>
      <c r="B4543" s="126" t="s">
        <v>2624</v>
      </c>
      <c r="C4543" s="126" t="s">
        <v>2666</v>
      </c>
      <c r="D4543" s="38" t="s">
        <v>96</v>
      </c>
      <c r="E4543" s="38" t="s">
        <v>2242</v>
      </c>
    </row>
    <row r="4544">
      <c r="A4544" s="33" t="s">
        <v>6245</v>
      </c>
      <c r="B4544" s="126" t="s">
        <v>2648</v>
      </c>
      <c r="C4544" s="126" t="s">
        <v>2666</v>
      </c>
      <c r="D4544" s="38" t="s">
        <v>96</v>
      </c>
      <c r="E4544" s="38" t="s">
        <v>2242</v>
      </c>
    </row>
    <row r="4545">
      <c r="A4545" s="33" t="s">
        <v>5910</v>
      </c>
      <c r="B4545" s="126" t="s">
        <v>2664</v>
      </c>
      <c r="C4545" s="126" t="s">
        <v>2705</v>
      </c>
      <c r="D4545" s="38" t="s">
        <v>96</v>
      </c>
      <c r="E4545" s="38" t="s">
        <v>2242</v>
      </c>
    </row>
    <row r="4546">
      <c r="A4546" s="33" t="s">
        <v>6245</v>
      </c>
      <c r="B4546" s="126" t="s">
        <v>2545</v>
      </c>
      <c r="C4546" s="126" t="s">
        <v>2705</v>
      </c>
      <c r="D4546" s="38" t="s">
        <v>96</v>
      </c>
      <c r="E4546" s="38" t="s">
        <v>2242</v>
      </c>
    </row>
    <row r="4547">
      <c r="A4547" s="33" t="s">
        <v>6244</v>
      </c>
      <c r="B4547" s="126" t="s">
        <v>2646</v>
      </c>
      <c r="C4547" s="126" t="s">
        <v>2666</v>
      </c>
      <c r="D4547" s="38" t="s">
        <v>44</v>
      </c>
      <c r="E4547" s="38" t="s">
        <v>2242</v>
      </c>
    </row>
    <row r="4548">
      <c r="A4548" s="33" t="s">
        <v>5908</v>
      </c>
      <c r="B4548" s="126" t="s">
        <v>2469</v>
      </c>
      <c r="C4548" s="126" t="s">
        <v>2520</v>
      </c>
      <c r="D4548" s="38" t="s">
        <v>44</v>
      </c>
      <c r="E4548" s="38" t="s">
        <v>2242</v>
      </c>
    </row>
    <row r="4549">
      <c r="A4549" s="33" t="s">
        <v>5910</v>
      </c>
      <c r="B4549" s="126" t="s">
        <v>2646</v>
      </c>
      <c r="C4549" s="126" t="s">
        <v>2545</v>
      </c>
      <c r="D4549" s="38" t="s">
        <v>44</v>
      </c>
      <c r="E4549" s="38" t="s">
        <v>2242</v>
      </c>
    </row>
    <row r="4550">
      <c r="A4550" s="33" t="s">
        <v>5910</v>
      </c>
      <c r="B4550" s="126" t="s">
        <v>2520</v>
      </c>
      <c r="C4550" s="126" t="s">
        <v>2666</v>
      </c>
      <c r="D4550" s="38" t="s">
        <v>44</v>
      </c>
      <c r="E4550" s="38" t="s">
        <v>2242</v>
      </c>
    </row>
    <row r="4551">
      <c r="A4551" s="33" t="s">
        <v>6245</v>
      </c>
      <c r="B4551" s="126" t="s">
        <v>2520</v>
      </c>
      <c r="C4551" s="126" t="s">
        <v>2666</v>
      </c>
      <c r="D4551" s="38" t="s">
        <v>44</v>
      </c>
      <c r="E4551" s="38" t="s">
        <v>2242</v>
      </c>
    </row>
    <row r="4552">
      <c r="A4552" s="33" t="s">
        <v>6244</v>
      </c>
      <c r="B4552" s="126" t="s">
        <v>2533</v>
      </c>
      <c r="C4552" s="126" t="s">
        <v>2466</v>
      </c>
      <c r="D4552" s="38" t="s">
        <v>5909</v>
      </c>
      <c r="E4552" s="38" t="s">
        <v>2242</v>
      </c>
    </row>
    <row r="4553">
      <c r="A4553" s="33" t="s">
        <v>5908</v>
      </c>
      <c r="B4553" s="126" t="s">
        <v>2533</v>
      </c>
      <c r="C4553" s="126" t="s">
        <v>2466</v>
      </c>
      <c r="D4553" s="38" t="s">
        <v>5909</v>
      </c>
      <c r="E4553" s="38" t="s">
        <v>2242</v>
      </c>
    </row>
    <row r="4554">
      <c r="A4554" s="33" t="s">
        <v>6244</v>
      </c>
      <c r="B4554" s="126" t="s">
        <v>2584</v>
      </c>
      <c r="C4554" s="126" t="s">
        <v>2577</v>
      </c>
      <c r="D4554" s="38" t="s">
        <v>5911</v>
      </c>
      <c r="E4554" s="38" t="s">
        <v>2242</v>
      </c>
    </row>
    <row r="4555">
      <c r="A4555" s="33" t="s">
        <v>5908</v>
      </c>
      <c r="B4555" s="126" t="s">
        <v>2466</v>
      </c>
      <c r="C4555" s="126" t="s">
        <v>2577</v>
      </c>
      <c r="D4555" s="38" t="s">
        <v>5911</v>
      </c>
      <c r="E4555" s="38" t="s">
        <v>2242</v>
      </c>
    </row>
    <row r="4556">
      <c r="A4556" s="33" t="s">
        <v>5910</v>
      </c>
      <c r="B4556" s="126" t="s">
        <v>2646</v>
      </c>
      <c r="C4556" s="126" t="s">
        <v>2520</v>
      </c>
      <c r="D4556" s="38" t="s">
        <v>5911</v>
      </c>
      <c r="E4556" s="38" t="s">
        <v>2242</v>
      </c>
    </row>
    <row r="4557">
      <c r="A4557" s="33" t="s">
        <v>6245</v>
      </c>
      <c r="B4557" s="126" t="s">
        <v>2646</v>
      </c>
      <c r="C4557" s="126" t="s">
        <v>2545</v>
      </c>
      <c r="D4557" s="38" t="s">
        <v>5923</v>
      </c>
      <c r="E4557" s="38" t="s">
        <v>2242</v>
      </c>
    </row>
    <row r="4558">
      <c r="A4558" s="33" t="s">
        <v>5910</v>
      </c>
      <c r="B4558" s="126" t="s">
        <v>2646</v>
      </c>
      <c r="C4558" s="126" t="s">
        <v>2545</v>
      </c>
      <c r="D4558" s="38" t="s">
        <v>5923</v>
      </c>
      <c r="E4558" s="38" t="s">
        <v>2242</v>
      </c>
    </row>
    <row r="4559">
      <c r="A4559" s="33" t="s">
        <v>5912</v>
      </c>
      <c r="B4559" s="126" t="s">
        <v>2646</v>
      </c>
      <c r="C4559" s="126" t="s">
        <v>2520</v>
      </c>
      <c r="D4559" s="38" t="s">
        <v>5923</v>
      </c>
      <c r="E4559" s="38" t="s">
        <v>2242</v>
      </c>
    </row>
    <row r="4560">
      <c r="A4560" s="33" t="s">
        <v>5910</v>
      </c>
      <c r="B4560" s="126" t="s">
        <v>2520</v>
      </c>
      <c r="C4560" s="126" t="s">
        <v>2666</v>
      </c>
      <c r="D4560" s="38" t="s">
        <v>5923</v>
      </c>
      <c r="E4560" s="38" t="s">
        <v>2242</v>
      </c>
    </row>
    <row r="4561">
      <c r="A4561" s="33" t="s">
        <v>6246</v>
      </c>
      <c r="B4561" s="126" t="s">
        <v>2463</v>
      </c>
      <c r="C4561" s="126" t="s">
        <v>2705</v>
      </c>
      <c r="D4561" s="38" t="s">
        <v>5923</v>
      </c>
      <c r="E4561" s="38" t="s">
        <v>2242</v>
      </c>
    </row>
    <row r="4562">
      <c r="A4562" s="33" t="s">
        <v>6244</v>
      </c>
      <c r="B4562" s="126" t="s">
        <v>2466</v>
      </c>
      <c r="C4562" s="126" t="s">
        <v>2459</v>
      </c>
      <c r="D4562" s="38" t="s">
        <v>96</v>
      </c>
      <c r="E4562" s="38" t="s">
        <v>2243</v>
      </c>
    </row>
    <row r="4563">
      <c r="A4563" s="33" t="s">
        <v>5908</v>
      </c>
      <c r="B4563" s="126" t="s">
        <v>2503</v>
      </c>
      <c r="C4563" s="126" t="s">
        <v>2683</v>
      </c>
      <c r="D4563" s="38" t="s">
        <v>96</v>
      </c>
      <c r="E4563" s="38" t="s">
        <v>2243</v>
      </c>
    </row>
    <row r="4564">
      <c r="A4564" s="33" t="s">
        <v>6244</v>
      </c>
      <c r="B4564" s="126" t="s">
        <v>2553</v>
      </c>
      <c r="C4564" s="126" t="s">
        <v>2683</v>
      </c>
      <c r="D4564" s="38" t="s">
        <v>96</v>
      </c>
      <c r="E4564" s="38" t="s">
        <v>2243</v>
      </c>
    </row>
    <row r="4565">
      <c r="A4565" s="33" t="s">
        <v>6244</v>
      </c>
      <c r="B4565" s="126" t="s">
        <v>2553</v>
      </c>
      <c r="C4565" s="126" t="s">
        <v>2683</v>
      </c>
      <c r="D4565" s="38" t="s">
        <v>96</v>
      </c>
      <c r="E4565" s="38" t="s">
        <v>2243</v>
      </c>
    </row>
    <row r="4566">
      <c r="A4566" s="33" t="s">
        <v>5908</v>
      </c>
      <c r="B4566" s="126" t="s">
        <v>2690</v>
      </c>
      <c r="C4566" s="126" t="s">
        <v>2459</v>
      </c>
      <c r="D4566" s="38" t="s">
        <v>96</v>
      </c>
      <c r="E4566" s="38" t="s">
        <v>2243</v>
      </c>
    </row>
    <row r="4567">
      <c r="A4567" s="33" t="s">
        <v>5908</v>
      </c>
      <c r="B4567" s="126" t="s">
        <v>2553</v>
      </c>
      <c r="C4567" s="126" t="s">
        <v>2683</v>
      </c>
      <c r="D4567" s="38" t="s">
        <v>96</v>
      </c>
      <c r="E4567" s="38" t="s">
        <v>2243</v>
      </c>
    </row>
    <row r="4568">
      <c r="A4568" s="33" t="s">
        <v>6244</v>
      </c>
      <c r="B4568" s="126" t="s">
        <v>2683</v>
      </c>
      <c r="C4568" s="126" t="s">
        <v>2520</v>
      </c>
      <c r="D4568" s="38" t="s">
        <v>96</v>
      </c>
      <c r="E4568" s="38" t="s">
        <v>2243</v>
      </c>
    </row>
    <row r="4569">
      <c r="A4569" s="33" t="s">
        <v>6245</v>
      </c>
      <c r="B4569" s="126" t="s">
        <v>2553</v>
      </c>
      <c r="C4569" s="126" t="s">
        <v>2520</v>
      </c>
      <c r="D4569" s="38" t="s">
        <v>96</v>
      </c>
      <c r="E4569" s="38" t="s">
        <v>2243</v>
      </c>
    </row>
    <row r="4570">
      <c r="A4570" s="33" t="s">
        <v>5910</v>
      </c>
      <c r="B4570" s="126" t="s">
        <v>2624</v>
      </c>
      <c r="C4570" s="126" t="s">
        <v>2666</v>
      </c>
      <c r="D4570" s="38" t="s">
        <v>96</v>
      </c>
      <c r="E4570" s="38" t="s">
        <v>2243</v>
      </c>
    </row>
    <row r="4571">
      <c r="A4571" s="33" t="s">
        <v>6245</v>
      </c>
      <c r="B4571" s="126" t="s">
        <v>2648</v>
      </c>
      <c r="C4571" s="126" t="s">
        <v>2666</v>
      </c>
      <c r="D4571" s="38" t="s">
        <v>96</v>
      </c>
      <c r="E4571" s="38" t="s">
        <v>2243</v>
      </c>
    </row>
    <row r="4572">
      <c r="A4572" s="33" t="s">
        <v>5910</v>
      </c>
      <c r="B4572" s="126" t="s">
        <v>2664</v>
      </c>
      <c r="C4572" s="126" t="s">
        <v>2705</v>
      </c>
      <c r="D4572" s="38" t="s">
        <v>96</v>
      </c>
      <c r="E4572" s="38" t="s">
        <v>2243</v>
      </c>
    </row>
    <row r="4573">
      <c r="A4573" s="33" t="s">
        <v>6245</v>
      </c>
      <c r="B4573" s="126" t="s">
        <v>2545</v>
      </c>
      <c r="C4573" s="126" t="s">
        <v>2705</v>
      </c>
      <c r="D4573" s="38" t="s">
        <v>96</v>
      </c>
      <c r="E4573" s="38" t="s">
        <v>2243</v>
      </c>
    </row>
    <row r="4574">
      <c r="A4574" s="33" t="s">
        <v>6244</v>
      </c>
      <c r="B4574" s="126" t="s">
        <v>2646</v>
      </c>
      <c r="C4574" s="126" t="s">
        <v>2666</v>
      </c>
      <c r="D4574" s="38" t="s">
        <v>44</v>
      </c>
      <c r="E4574" s="38" t="s">
        <v>2243</v>
      </c>
    </row>
    <row r="4575">
      <c r="A4575" s="33" t="s">
        <v>5908</v>
      </c>
      <c r="B4575" s="126" t="s">
        <v>2469</v>
      </c>
      <c r="C4575" s="126" t="s">
        <v>2520</v>
      </c>
      <c r="D4575" s="38" t="s">
        <v>44</v>
      </c>
      <c r="E4575" s="38" t="s">
        <v>2243</v>
      </c>
    </row>
    <row r="4576">
      <c r="A4576" s="33" t="s">
        <v>5910</v>
      </c>
      <c r="B4576" s="126" t="s">
        <v>2646</v>
      </c>
      <c r="C4576" s="126" t="s">
        <v>2545</v>
      </c>
      <c r="D4576" s="38" t="s">
        <v>44</v>
      </c>
      <c r="E4576" s="38" t="s">
        <v>2243</v>
      </c>
    </row>
    <row r="4577">
      <c r="A4577" s="33" t="s">
        <v>5910</v>
      </c>
      <c r="B4577" s="126" t="s">
        <v>2520</v>
      </c>
      <c r="C4577" s="126" t="s">
        <v>2666</v>
      </c>
      <c r="D4577" s="38" t="s">
        <v>44</v>
      </c>
      <c r="E4577" s="38" t="s">
        <v>2243</v>
      </c>
    </row>
    <row r="4578">
      <c r="A4578" s="33" t="s">
        <v>6245</v>
      </c>
      <c r="B4578" s="126" t="s">
        <v>2520</v>
      </c>
      <c r="C4578" s="126" t="s">
        <v>2666</v>
      </c>
      <c r="D4578" s="38" t="s">
        <v>44</v>
      </c>
      <c r="E4578" s="38" t="s">
        <v>2243</v>
      </c>
    </row>
    <row r="4579">
      <c r="A4579" s="33" t="s">
        <v>6244</v>
      </c>
      <c r="B4579" s="126" t="s">
        <v>2533</v>
      </c>
      <c r="C4579" s="126" t="s">
        <v>2466</v>
      </c>
      <c r="D4579" s="38" t="s">
        <v>5909</v>
      </c>
      <c r="E4579" s="38" t="s">
        <v>2243</v>
      </c>
    </row>
    <row r="4580">
      <c r="A4580" s="33" t="s">
        <v>5908</v>
      </c>
      <c r="B4580" s="126" t="s">
        <v>2533</v>
      </c>
      <c r="C4580" s="126" t="s">
        <v>2466</v>
      </c>
      <c r="D4580" s="38" t="s">
        <v>5909</v>
      </c>
      <c r="E4580" s="38" t="s">
        <v>2243</v>
      </c>
    </row>
    <row r="4581">
      <c r="A4581" s="33" t="s">
        <v>6244</v>
      </c>
      <c r="B4581" s="126" t="s">
        <v>2584</v>
      </c>
      <c r="C4581" s="126" t="s">
        <v>2577</v>
      </c>
      <c r="D4581" s="38" t="s">
        <v>5911</v>
      </c>
      <c r="E4581" s="38" t="s">
        <v>2243</v>
      </c>
    </row>
    <row r="4582">
      <c r="A4582" s="33" t="s">
        <v>5908</v>
      </c>
      <c r="B4582" s="126" t="s">
        <v>2466</v>
      </c>
      <c r="C4582" s="126" t="s">
        <v>2577</v>
      </c>
      <c r="D4582" s="38" t="s">
        <v>5911</v>
      </c>
      <c r="E4582" s="38" t="s">
        <v>2243</v>
      </c>
    </row>
    <row r="4583">
      <c r="A4583" s="33" t="s">
        <v>5910</v>
      </c>
      <c r="B4583" s="126" t="s">
        <v>2646</v>
      </c>
      <c r="C4583" s="126" t="s">
        <v>2520</v>
      </c>
      <c r="D4583" s="38" t="s">
        <v>5911</v>
      </c>
      <c r="E4583" s="38" t="s">
        <v>2243</v>
      </c>
    </row>
    <row r="4584">
      <c r="A4584" s="33" t="s">
        <v>6245</v>
      </c>
      <c r="B4584" s="126" t="s">
        <v>2646</v>
      </c>
      <c r="C4584" s="126" t="s">
        <v>2545</v>
      </c>
      <c r="D4584" s="38" t="s">
        <v>5923</v>
      </c>
      <c r="E4584" s="38" t="s">
        <v>2243</v>
      </c>
    </row>
    <row r="4585">
      <c r="A4585" s="33" t="s">
        <v>5910</v>
      </c>
      <c r="B4585" s="126" t="s">
        <v>2646</v>
      </c>
      <c r="C4585" s="126" t="s">
        <v>2545</v>
      </c>
      <c r="D4585" s="38" t="s">
        <v>5923</v>
      </c>
      <c r="E4585" s="38" t="s">
        <v>2243</v>
      </c>
    </row>
    <row r="4586">
      <c r="A4586" s="33" t="s">
        <v>5912</v>
      </c>
      <c r="B4586" s="126" t="s">
        <v>2646</v>
      </c>
      <c r="C4586" s="126" t="s">
        <v>2520</v>
      </c>
      <c r="D4586" s="38" t="s">
        <v>5923</v>
      </c>
      <c r="E4586" s="38" t="s">
        <v>2243</v>
      </c>
    </row>
    <row r="4587">
      <c r="A4587" s="33" t="s">
        <v>5910</v>
      </c>
      <c r="B4587" s="126" t="s">
        <v>2520</v>
      </c>
      <c r="C4587" s="126" t="s">
        <v>2666</v>
      </c>
      <c r="D4587" s="38" t="s">
        <v>5923</v>
      </c>
      <c r="E4587" s="38" t="s">
        <v>2243</v>
      </c>
    </row>
    <row r="4588">
      <c r="A4588" s="33" t="s">
        <v>6246</v>
      </c>
      <c r="B4588" s="126" t="s">
        <v>2463</v>
      </c>
      <c r="C4588" s="126" t="s">
        <v>2705</v>
      </c>
      <c r="D4588" s="38" t="s">
        <v>5923</v>
      </c>
      <c r="E4588" s="38" t="s">
        <v>2243</v>
      </c>
    </row>
    <row r="4589">
      <c r="A4589" s="33" t="s">
        <v>6244</v>
      </c>
      <c r="B4589" s="126" t="s">
        <v>2466</v>
      </c>
      <c r="C4589" s="126" t="s">
        <v>2459</v>
      </c>
      <c r="D4589" s="38" t="s">
        <v>96</v>
      </c>
      <c r="E4589" s="38" t="s">
        <v>2244</v>
      </c>
    </row>
    <row r="4590">
      <c r="A4590" s="33" t="s">
        <v>5908</v>
      </c>
      <c r="B4590" s="126" t="s">
        <v>2503</v>
      </c>
      <c r="C4590" s="126" t="s">
        <v>2683</v>
      </c>
      <c r="D4590" s="38" t="s">
        <v>96</v>
      </c>
      <c r="E4590" s="38" t="s">
        <v>2244</v>
      </c>
    </row>
    <row r="4591">
      <c r="A4591" s="33" t="s">
        <v>6244</v>
      </c>
      <c r="B4591" s="126" t="s">
        <v>2553</v>
      </c>
      <c r="C4591" s="126" t="s">
        <v>2683</v>
      </c>
      <c r="D4591" s="38" t="s">
        <v>96</v>
      </c>
      <c r="E4591" s="38" t="s">
        <v>2244</v>
      </c>
    </row>
    <row r="4592">
      <c r="A4592" s="33" t="s">
        <v>6244</v>
      </c>
      <c r="B4592" s="126" t="s">
        <v>2553</v>
      </c>
      <c r="C4592" s="126" t="s">
        <v>2683</v>
      </c>
      <c r="D4592" s="38" t="s">
        <v>96</v>
      </c>
      <c r="E4592" s="38" t="s">
        <v>2244</v>
      </c>
    </row>
    <row r="4593">
      <c r="A4593" s="33" t="s">
        <v>5908</v>
      </c>
      <c r="B4593" s="126" t="s">
        <v>2690</v>
      </c>
      <c r="C4593" s="126" t="s">
        <v>2459</v>
      </c>
      <c r="D4593" s="38" t="s">
        <v>96</v>
      </c>
      <c r="E4593" s="38" t="s">
        <v>2244</v>
      </c>
    </row>
    <row r="4594">
      <c r="A4594" s="33" t="s">
        <v>5908</v>
      </c>
      <c r="B4594" s="126" t="s">
        <v>2553</v>
      </c>
      <c r="C4594" s="126" t="s">
        <v>2683</v>
      </c>
      <c r="D4594" s="38" t="s">
        <v>96</v>
      </c>
      <c r="E4594" s="38" t="s">
        <v>2244</v>
      </c>
    </row>
    <row r="4595">
      <c r="A4595" s="33" t="s">
        <v>6244</v>
      </c>
      <c r="B4595" s="126" t="s">
        <v>2683</v>
      </c>
      <c r="C4595" s="126" t="s">
        <v>2520</v>
      </c>
      <c r="D4595" s="38" t="s">
        <v>96</v>
      </c>
      <c r="E4595" s="38" t="s">
        <v>2244</v>
      </c>
    </row>
    <row r="4596">
      <c r="A4596" s="33" t="s">
        <v>6245</v>
      </c>
      <c r="B4596" s="126" t="s">
        <v>2553</v>
      </c>
      <c r="C4596" s="126" t="s">
        <v>2520</v>
      </c>
      <c r="D4596" s="38" t="s">
        <v>96</v>
      </c>
      <c r="E4596" s="38" t="s">
        <v>2244</v>
      </c>
    </row>
    <row r="4597">
      <c r="A4597" s="33" t="s">
        <v>5910</v>
      </c>
      <c r="B4597" s="126" t="s">
        <v>2624</v>
      </c>
      <c r="C4597" s="126" t="s">
        <v>2666</v>
      </c>
      <c r="D4597" s="38" t="s">
        <v>96</v>
      </c>
      <c r="E4597" s="38" t="s">
        <v>2244</v>
      </c>
    </row>
    <row r="4598">
      <c r="A4598" s="33" t="s">
        <v>6245</v>
      </c>
      <c r="B4598" s="126" t="s">
        <v>2648</v>
      </c>
      <c r="C4598" s="126" t="s">
        <v>2666</v>
      </c>
      <c r="D4598" s="38" t="s">
        <v>96</v>
      </c>
      <c r="E4598" s="38" t="s">
        <v>2244</v>
      </c>
    </row>
    <row r="4599">
      <c r="A4599" s="33" t="s">
        <v>5910</v>
      </c>
      <c r="B4599" s="126" t="s">
        <v>2664</v>
      </c>
      <c r="C4599" s="126" t="s">
        <v>2705</v>
      </c>
      <c r="D4599" s="38" t="s">
        <v>96</v>
      </c>
      <c r="E4599" s="38" t="s">
        <v>2244</v>
      </c>
    </row>
    <row r="4600">
      <c r="A4600" s="33" t="s">
        <v>6245</v>
      </c>
      <c r="B4600" s="126" t="s">
        <v>2545</v>
      </c>
      <c r="C4600" s="126" t="s">
        <v>2705</v>
      </c>
      <c r="D4600" s="38" t="s">
        <v>96</v>
      </c>
      <c r="E4600" s="38" t="s">
        <v>2244</v>
      </c>
    </row>
    <row r="4601">
      <c r="A4601" s="33" t="s">
        <v>6244</v>
      </c>
      <c r="B4601" s="126" t="s">
        <v>2646</v>
      </c>
      <c r="C4601" s="126" t="s">
        <v>2666</v>
      </c>
      <c r="D4601" s="38" t="s">
        <v>44</v>
      </c>
      <c r="E4601" s="38" t="s">
        <v>2244</v>
      </c>
    </row>
    <row r="4602">
      <c r="A4602" s="33" t="s">
        <v>5908</v>
      </c>
      <c r="B4602" s="126" t="s">
        <v>2469</v>
      </c>
      <c r="C4602" s="126" t="s">
        <v>2520</v>
      </c>
      <c r="D4602" s="38" t="s">
        <v>44</v>
      </c>
      <c r="E4602" s="38" t="s">
        <v>2244</v>
      </c>
    </row>
    <row r="4603">
      <c r="A4603" s="33" t="s">
        <v>5910</v>
      </c>
      <c r="B4603" s="126" t="s">
        <v>2646</v>
      </c>
      <c r="C4603" s="126" t="s">
        <v>2545</v>
      </c>
      <c r="D4603" s="38" t="s">
        <v>44</v>
      </c>
      <c r="E4603" s="38" t="s">
        <v>2244</v>
      </c>
    </row>
    <row r="4604">
      <c r="A4604" s="33" t="s">
        <v>5910</v>
      </c>
      <c r="B4604" s="126" t="s">
        <v>2520</v>
      </c>
      <c r="C4604" s="126" t="s">
        <v>2666</v>
      </c>
      <c r="D4604" s="38" t="s">
        <v>44</v>
      </c>
      <c r="E4604" s="38" t="s">
        <v>2244</v>
      </c>
    </row>
    <row r="4605">
      <c r="A4605" s="33" t="s">
        <v>6245</v>
      </c>
      <c r="B4605" s="126" t="s">
        <v>2520</v>
      </c>
      <c r="C4605" s="126" t="s">
        <v>2666</v>
      </c>
      <c r="D4605" s="38" t="s">
        <v>44</v>
      </c>
      <c r="E4605" s="38" t="s">
        <v>2244</v>
      </c>
    </row>
    <row r="4606">
      <c r="A4606" s="33" t="s">
        <v>6244</v>
      </c>
      <c r="B4606" s="126" t="s">
        <v>2533</v>
      </c>
      <c r="C4606" s="126" t="s">
        <v>2466</v>
      </c>
      <c r="D4606" s="38" t="s">
        <v>5909</v>
      </c>
      <c r="E4606" s="38" t="s">
        <v>2244</v>
      </c>
    </row>
    <row r="4607">
      <c r="A4607" s="33" t="s">
        <v>5908</v>
      </c>
      <c r="B4607" s="126" t="s">
        <v>2533</v>
      </c>
      <c r="C4607" s="126" t="s">
        <v>2466</v>
      </c>
      <c r="D4607" s="38" t="s">
        <v>5909</v>
      </c>
      <c r="E4607" s="38" t="s">
        <v>2244</v>
      </c>
    </row>
    <row r="4608">
      <c r="A4608" s="33" t="s">
        <v>6244</v>
      </c>
      <c r="B4608" s="126" t="s">
        <v>2584</v>
      </c>
      <c r="C4608" s="126" t="s">
        <v>2577</v>
      </c>
      <c r="D4608" s="38" t="s">
        <v>5911</v>
      </c>
      <c r="E4608" s="38" t="s">
        <v>2244</v>
      </c>
    </row>
    <row r="4609">
      <c r="A4609" s="33" t="s">
        <v>5908</v>
      </c>
      <c r="B4609" s="126" t="s">
        <v>2466</v>
      </c>
      <c r="C4609" s="126" t="s">
        <v>2577</v>
      </c>
      <c r="D4609" s="38" t="s">
        <v>5911</v>
      </c>
      <c r="E4609" s="38" t="s">
        <v>2244</v>
      </c>
    </row>
    <row r="4610">
      <c r="A4610" s="33" t="s">
        <v>5910</v>
      </c>
      <c r="B4610" s="126" t="s">
        <v>2646</v>
      </c>
      <c r="C4610" s="126" t="s">
        <v>2520</v>
      </c>
      <c r="D4610" s="38" t="s">
        <v>5911</v>
      </c>
      <c r="E4610" s="38" t="s">
        <v>2244</v>
      </c>
    </row>
    <row r="4611">
      <c r="A4611" s="33" t="s">
        <v>6245</v>
      </c>
      <c r="B4611" s="126" t="s">
        <v>2646</v>
      </c>
      <c r="C4611" s="126" t="s">
        <v>2545</v>
      </c>
      <c r="D4611" s="38" t="s">
        <v>5923</v>
      </c>
      <c r="E4611" s="38" t="s">
        <v>2244</v>
      </c>
    </row>
    <row r="4612">
      <c r="A4612" s="33" t="s">
        <v>5910</v>
      </c>
      <c r="B4612" s="126" t="s">
        <v>2646</v>
      </c>
      <c r="C4612" s="126" t="s">
        <v>2545</v>
      </c>
      <c r="D4612" s="38" t="s">
        <v>5923</v>
      </c>
      <c r="E4612" s="38" t="s">
        <v>2244</v>
      </c>
    </row>
    <row r="4613">
      <c r="A4613" s="33" t="s">
        <v>5912</v>
      </c>
      <c r="B4613" s="126" t="s">
        <v>2646</v>
      </c>
      <c r="C4613" s="126" t="s">
        <v>2520</v>
      </c>
      <c r="D4613" s="38" t="s">
        <v>5923</v>
      </c>
      <c r="E4613" s="38" t="s">
        <v>2244</v>
      </c>
    </row>
    <row r="4614">
      <c r="A4614" s="33" t="s">
        <v>5910</v>
      </c>
      <c r="B4614" s="126" t="s">
        <v>2520</v>
      </c>
      <c r="C4614" s="126" t="s">
        <v>2666</v>
      </c>
      <c r="D4614" s="38" t="s">
        <v>5923</v>
      </c>
      <c r="E4614" s="38" t="s">
        <v>2244</v>
      </c>
    </row>
    <row r="4615">
      <c r="A4615" s="33" t="s">
        <v>6246</v>
      </c>
      <c r="B4615" s="126" t="s">
        <v>2463</v>
      </c>
      <c r="C4615" s="126" t="s">
        <v>2705</v>
      </c>
      <c r="D4615" s="38" t="s">
        <v>5923</v>
      </c>
      <c r="E4615" s="38" t="s">
        <v>2244</v>
      </c>
    </row>
    <row r="4616">
      <c r="A4616" s="33" t="s">
        <v>6247</v>
      </c>
      <c r="B4616" s="126" t="s">
        <v>2646</v>
      </c>
      <c r="C4616" s="33"/>
      <c r="D4616" s="38" t="s">
        <v>165</v>
      </c>
      <c r="E4616" s="38" t="s">
        <v>2245</v>
      </c>
    </row>
    <row r="4617">
      <c r="A4617" s="33" t="s">
        <v>6247</v>
      </c>
      <c r="B4617" s="126" t="s">
        <v>2646</v>
      </c>
      <c r="C4617" s="126" t="s">
        <v>2683</v>
      </c>
      <c r="D4617" s="38" t="s">
        <v>165</v>
      </c>
      <c r="E4617" s="38" t="s">
        <v>2245</v>
      </c>
    </row>
    <row r="4618">
      <c r="A4618" s="33" t="s">
        <v>6247</v>
      </c>
      <c r="B4618" s="126" t="s">
        <v>2646</v>
      </c>
      <c r="C4618" s="126" t="s">
        <v>2680</v>
      </c>
      <c r="D4618" s="38" t="s">
        <v>165</v>
      </c>
      <c r="E4618" s="38" t="s">
        <v>2245</v>
      </c>
    </row>
    <row r="4619">
      <c r="A4619" s="33" t="s">
        <v>6247</v>
      </c>
      <c r="B4619" s="126" t="s">
        <v>2646</v>
      </c>
      <c r="C4619" s="126" t="s">
        <v>2680</v>
      </c>
      <c r="D4619" s="38" t="s">
        <v>165</v>
      </c>
      <c r="E4619" s="38" t="s">
        <v>2245</v>
      </c>
    </row>
    <row r="4620">
      <c r="A4620" s="33" t="s">
        <v>6247</v>
      </c>
      <c r="B4620" s="126" t="s">
        <v>2646</v>
      </c>
      <c r="C4620" s="33"/>
      <c r="D4620" s="38" t="s">
        <v>165</v>
      </c>
      <c r="E4620" s="38" t="s">
        <v>2245</v>
      </c>
    </row>
    <row r="4621">
      <c r="A4621" s="33" t="s">
        <v>6247</v>
      </c>
      <c r="B4621" s="126" t="s">
        <v>2646</v>
      </c>
      <c r="C4621" s="33"/>
      <c r="D4621" s="38" t="s">
        <v>165</v>
      </c>
      <c r="E4621" s="38" t="s">
        <v>2245</v>
      </c>
    </row>
    <row r="4622">
      <c r="A4622" s="33" t="s">
        <v>6247</v>
      </c>
      <c r="B4622" s="126" t="s">
        <v>2646</v>
      </c>
      <c r="C4622" s="126" t="s">
        <v>2680</v>
      </c>
      <c r="D4622" s="38" t="s">
        <v>165</v>
      </c>
      <c r="E4622" s="38" t="s">
        <v>2245</v>
      </c>
    </row>
    <row r="4623">
      <c r="A4623" s="33" t="s">
        <v>6247</v>
      </c>
      <c r="B4623" s="126" t="s">
        <v>2646</v>
      </c>
      <c r="C4623" s="126" t="s">
        <v>2577</v>
      </c>
      <c r="D4623" s="38" t="s">
        <v>165</v>
      </c>
      <c r="E4623" s="38" t="s">
        <v>2245</v>
      </c>
    </row>
    <row r="4624">
      <c r="A4624" s="33" t="s">
        <v>6247</v>
      </c>
      <c r="B4624" s="126" t="s">
        <v>2646</v>
      </c>
      <c r="C4624" s="33"/>
      <c r="D4624" s="38" t="s">
        <v>165</v>
      </c>
      <c r="E4624" s="38" t="s">
        <v>2245</v>
      </c>
    </row>
    <row r="4625">
      <c r="A4625" s="33" t="s">
        <v>6247</v>
      </c>
      <c r="B4625" s="126" t="s">
        <v>2646</v>
      </c>
      <c r="C4625" s="126" t="s">
        <v>2683</v>
      </c>
      <c r="D4625" s="38" t="s">
        <v>165</v>
      </c>
      <c r="E4625" s="38" t="s">
        <v>2245</v>
      </c>
    </row>
    <row r="4626">
      <c r="A4626" s="33" t="s">
        <v>6247</v>
      </c>
      <c r="B4626" s="126" t="s">
        <v>2646</v>
      </c>
      <c r="C4626" s="126" t="s">
        <v>2680</v>
      </c>
      <c r="D4626" s="38" t="s">
        <v>165</v>
      </c>
      <c r="E4626" s="38" t="s">
        <v>2245</v>
      </c>
    </row>
    <row r="4627">
      <c r="A4627" s="33" t="s">
        <v>6247</v>
      </c>
      <c r="B4627" s="126" t="s">
        <v>2646</v>
      </c>
      <c r="C4627" s="126" t="s">
        <v>2680</v>
      </c>
      <c r="D4627" s="38" t="s">
        <v>165</v>
      </c>
      <c r="E4627" s="38" t="s">
        <v>2245</v>
      </c>
    </row>
    <row r="4628">
      <c r="A4628" s="33" t="s">
        <v>6035</v>
      </c>
      <c r="B4628" s="126" t="s">
        <v>2611</v>
      </c>
      <c r="C4628" s="126" t="s">
        <v>2675</v>
      </c>
      <c r="D4628" s="38" t="s">
        <v>165</v>
      </c>
      <c r="E4628" s="38" t="s">
        <v>2246</v>
      </c>
    </row>
    <row r="4629">
      <c r="A4629" s="33" t="s">
        <v>5947</v>
      </c>
      <c r="B4629" s="126" t="s">
        <v>2611</v>
      </c>
      <c r="C4629" s="126" t="s">
        <v>2675</v>
      </c>
      <c r="D4629" s="38" t="s">
        <v>165</v>
      </c>
      <c r="E4629" s="38" t="s">
        <v>2246</v>
      </c>
    </row>
    <row r="4630">
      <c r="A4630" s="33" t="s">
        <v>5955</v>
      </c>
      <c r="B4630" s="126" t="s">
        <v>2557</v>
      </c>
      <c r="C4630" s="126" t="s">
        <v>2675</v>
      </c>
      <c r="D4630" s="38" t="s">
        <v>165</v>
      </c>
      <c r="E4630" s="38" t="s">
        <v>2246</v>
      </c>
    </row>
    <row r="4631">
      <c r="A4631" s="33" t="s">
        <v>6036</v>
      </c>
      <c r="B4631" s="126" t="s">
        <v>2557</v>
      </c>
      <c r="C4631" s="126" t="s">
        <v>2699</v>
      </c>
      <c r="D4631" s="38" t="s">
        <v>165</v>
      </c>
      <c r="E4631" s="38" t="s">
        <v>2246</v>
      </c>
    </row>
    <row r="4632">
      <c r="A4632" s="33" t="s">
        <v>5914</v>
      </c>
      <c r="B4632" s="126" t="s">
        <v>2611</v>
      </c>
      <c r="C4632" s="126" t="s">
        <v>2675</v>
      </c>
      <c r="D4632" s="38" t="s">
        <v>165</v>
      </c>
      <c r="E4632" s="38" t="s">
        <v>2246</v>
      </c>
    </row>
    <row r="4633">
      <c r="A4633" s="33" t="s">
        <v>6035</v>
      </c>
      <c r="B4633" s="126" t="s">
        <v>2557</v>
      </c>
      <c r="C4633" s="126" t="s">
        <v>2675</v>
      </c>
      <c r="D4633" s="38" t="s">
        <v>165</v>
      </c>
      <c r="E4633" s="38" t="s">
        <v>2246</v>
      </c>
    </row>
    <row r="4634">
      <c r="A4634" s="33" t="s">
        <v>5914</v>
      </c>
      <c r="B4634" s="126" t="s">
        <v>2611</v>
      </c>
      <c r="C4634" s="126" t="s">
        <v>2675</v>
      </c>
      <c r="D4634" s="38" t="s">
        <v>165</v>
      </c>
      <c r="E4634" s="38" t="s">
        <v>2246</v>
      </c>
    </row>
    <row r="4635">
      <c r="A4635" s="33" t="s">
        <v>5947</v>
      </c>
      <c r="B4635" s="126" t="s">
        <v>2699</v>
      </c>
      <c r="C4635" s="126" t="s">
        <v>2630</v>
      </c>
      <c r="D4635" s="38" t="s">
        <v>165</v>
      </c>
      <c r="E4635" s="38" t="s">
        <v>2246</v>
      </c>
    </row>
    <row r="4636">
      <c r="A4636" s="33" t="s">
        <v>6038</v>
      </c>
      <c r="B4636" s="126" t="s">
        <v>2699</v>
      </c>
      <c r="C4636" s="126" t="s">
        <v>2633</v>
      </c>
      <c r="D4636" s="38" t="s">
        <v>165</v>
      </c>
      <c r="E4636" s="38" t="s">
        <v>2246</v>
      </c>
    </row>
    <row r="4637">
      <c r="A4637" s="33" t="s">
        <v>6037</v>
      </c>
      <c r="B4637" s="126" t="s">
        <v>2617</v>
      </c>
      <c r="C4637" s="126" t="s">
        <v>2658</v>
      </c>
      <c r="D4637" s="38" t="s">
        <v>165</v>
      </c>
      <c r="E4637" s="38" t="s">
        <v>2246</v>
      </c>
    </row>
    <row r="4638">
      <c r="A4638" s="33" t="s">
        <v>6037</v>
      </c>
      <c r="B4638" s="126" t="s">
        <v>2589</v>
      </c>
      <c r="C4638" s="126" t="s">
        <v>2702</v>
      </c>
      <c r="D4638" s="38" t="s">
        <v>165</v>
      </c>
      <c r="E4638" s="38" t="s">
        <v>2246</v>
      </c>
    </row>
    <row r="4639">
      <c r="A4639" s="33" t="s">
        <v>6038</v>
      </c>
      <c r="B4639" s="126" t="s">
        <v>2633</v>
      </c>
      <c r="C4639" s="126" t="s">
        <v>2551</v>
      </c>
      <c r="D4639" s="38" t="s">
        <v>165</v>
      </c>
      <c r="E4639" s="38" t="s">
        <v>2246</v>
      </c>
    </row>
    <row r="4640">
      <c r="A4640" s="33" t="s">
        <v>5912</v>
      </c>
      <c r="B4640" s="126" t="s">
        <v>2551</v>
      </c>
      <c r="C4640" s="126" t="s">
        <v>2680</v>
      </c>
      <c r="D4640" s="38" t="s">
        <v>44</v>
      </c>
      <c r="E4640" s="38" t="s">
        <v>2247</v>
      </c>
    </row>
    <row r="4641">
      <c r="A4641" s="33" t="s">
        <v>6248</v>
      </c>
      <c r="B4641" s="126" t="s">
        <v>2551</v>
      </c>
      <c r="C4641" s="126" t="s">
        <v>2680</v>
      </c>
      <c r="D4641" s="38" t="s">
        <v>44</v>
      </c>
      <c r="E4641" s="38" t="s">
        <v>2247</v>
      </c>
    </row>
    <row r="4642">
      <c r="A4642" s="33" t="s">
        <v>6246</v>
      </c>
      <c r="B4642" s="126" t="s">
        <v>2646</v>
      </c>
      <c r="C4642" s="126" t="s">
        <v>2463</v>
      </c>
      <c r="D4642" s="38" t="s">
        <v>44</v>
      </c>
      <c r="E4642" s="38" t="s">
        <v>2247</v>
      </c>
    </row>
    <row r="4643">
      <c r="A4643" s="33" t="s">
        <v>6249</v>
      </c>
      <c r="B4643" s="126" t="s">
        <v>2646</v>
      </c>
      <c r="C4643" s="126" t="s">
        <v>2545</v>
      </c>
      <c r="D4643" s="38" t="s">
        <v>44</v>
      </c>
      <c r="E4643" s="38" t="s">
        <v>2247</v>
      </c>
    </row>
    <row r="4644">
      <c r="A4644" s="33" t="s">
        <v>6083</v>
      </c>
      <c r="B4644" s="126" t="s">
        <v>2545</v>
      </c>
      <c r="C4644" s="126" t="s">
        <v>2473</v>
      </c>
      <c r="D4644" s="38" t="s">
        <v>44</v>
      </c>
      <c r="E4644" s="38" t="s">
        <v>2247</v>
      </c>
    </row>
    <row r="4645">
      <c r="A4645" s="33" t="s">
        <v>6054</v>
      </c>
      <c r="B4645" s="126" t="s">
        <v>2548</v>
      </c>
      <c r="C4645" s="126" t="s">
        <v>2633</v>
      </c>
      <c r="D4645" s="38" t="s">
        <v>5909</v>
      </c>
      <c r="E4645" s="38" t="s">
        <v>2247</v>
      </c>
    </row>
    <row r="4646">
      <c r="A4646" s="33" t="s">
        <v>6054</v>
      </c>
      <c r="B4646" s="126" t="s">
        <v>2483</v>
      </c>
      <c r="C4646" s="126" t="s">
        <v>2646</v>
      </c>
      <c r="D4646" s="38" t="s">
        <v>5909</v>
      </c>
      <c r="E4646" s="38" t="s">
        <v>2247</v>
      </c>
    </row>
    <row r="4647">
      <c r="A4647" s="33" t="s">
        <v>6034</v>
      </c>
      <c r="B4647" s="126" t="s">
        <v>2589</v>
      </c>
      <c r="C4647" s="126" t="s">
        <v>2646</v>
      </c>
      <c r="D4647" s="38" t="s">
        <v>5911</v>
      </c>
      <c r="E4647" s="38" t="s">
        <v>2247</v>
      </c>
    </row>
    <row r="4648">
      <c r="A4648" s="33" t="s">
        <v>5921</v>
      </c>
      <c r="B4648" s="126" t="s">
        <v>2633</v>
      </c>
      <c r="C4648" s="126" t="s">
        <v>2646</v>
      </c>
      <c r="D4648" s="38" t="s">
        <v>5911</v>
      </c>
      <c r="E4648" s="38" t="s">
        <v>2247</v>
      </c>
    </row>
    <row r="4649">
      <c r="A4649" s="33" t="s">
        <v>6107</v>
      </c>
      <c r="B4649" s="126" t="s">
        <v>2633</v>
      </c>
      <c r="C4649" s="126" t="s">
        <v>2646</v>
      </c>
      <c r="D4649" s="38" t="s">
        <v>5911</v>
      </c>
      <c r="E4649" s="38" t="s">
        <v>2247</v>
      </c>
    </row>
    <row r="4650">
      <c r="A4650" s="33" t="s">
        <v>6250</v>
      </c>
      <c r="B4650" s="126" t="s">
        <v>2551</v>
      </c>
      <c r="C4650" s="126" t="s">
        <v>2545</v>
      </c>
      <c r="D4650" s="38" t="s">
        <v>5923</v>
      </c>
      <c r="E4650" s="38" t="s">
        <v>2247</v>
      </c>
    </row>
    <row r="4651">
      <c r="A4651" s="33" t="s">
        <v>6251</v>
      </c>
      <c r="B4651" s="126" t="s">
        <v>2646</v>
      </c>
      <c r="C4651" s="126" t="s">
        <v>2666</v>
      </c>
      <c r="D4651" s="38" t="s">
        <v>5923</v>
      </c>
      <c r="E4651" s="38" t="s">
        <v>2247</v>
      </c>
    </row>
    <row r="4652">
      <c r="A4652" s="33" t="s">
        <v>6252</v>
      </c>
      <c r="B4652" s="126" t="s">
        <v>2551</v>
      </c>
      <c r="C4652" s="126" t="s">
        <v>2545</v>
      </c>
      <c r="D4652" s="38" t="s">
        <v>5923</v>
      </c>
      <c r="E4652" s="38" t="s">
        <v>2247</v>
      </c>
    </row>
    <row r="4653">
      <c r="A4653" s="33" t="s">
        <v>6109</v>
      </c>
      <c r="B4653" s="126" t="s">
        <v>2551</v>
      </c>
      <c r="C4653" s="126" t="s">
        <v>2545</v>
      </c>
      <c r="D4653" s="38" t="s">
        <v>5923</v>
      </c>
      <c r="E4653" s="38" t="s">
        <v>2247</v>
      </c>
    </row>
    <row r="4654">
      <c r="A4654" s="33" t="s">
        <v>6253</v>
      </c>
      <c r="B4654" s="126" t="s">
        <v>2545</v>
      </c>
      <c r="C4654" s="126" t="s">
        <v>2473</v>
      </c>
      <c r="D4654" s="38" t="s">
        <v>5923</v>
      </c>
      <c r="E4654" s="38" t="s">
        <v>2247</v>
      </c>
    </row>
    <row r="4655">
      <c r="A4655" s="33" t="s">
        <v>5912</v>
      </c>
      <c r="B4655" s="126" t="s">
        <v>2551</v>
      </c>
      <c r="C4655" s="126" t="s">
        <v>2680</v>
      </c>
      <c r="D4655" s="38" t="s">
        <v>44</v>
      </c>
      <c r="E4655" s="38" t="s">
        <v>2248</v>
      </c>
    </row>
    <row r="4656">
      <c r="A4656" s="33" t="s">
        <v>6248</v>
      </c>
      <c r="B4656" s="126" t="s">
        <v>2551</v>
      </c>
      <c r="C4656" s="126" t="s">
        <v>2680</v>
      </c>
      <c r="D4656" s="38" t="s">
        <v>44</v>
      </c>
      <c r="E4656" s="38" t="s">
        <v>2248</v>
      </c>
    </row>
    <row r="4657">
      <c r="A4657" s="33" t="s">
        <v>6246</v>
      </c>
      <c r="B4657" s="126" t="s">
        <v>2646</v>
      </c>
      <c r="C4657" s="126" t="s">
        <v>2463</v>
      </c>
      <c r="D4657" s="38" t="s">
        <v>44</v>
      </c>
      <c r="E4657" s="38" t="s">
        <v>2248</v>
      </c>
    </row>
    <row r="4658">
      <c r="A4658" s="33" t="s">
        <v>6249</v>
      </c>
      <c r="B4658" s="126" t="s">
        <v>2646</v>
      </c>
      <c r="C4658" s="126" t="s">
        <v>2545</v>
      </c>
      <c r="D4658" s="38" t="s">
        <v>44</v>
      </c>
      <c r="E4658" s="38" t="s">
        <v>2248</v>
      </c>
    </row>
    <row r="4659">
      <c r="A4659" s="33" t="s">
        <v>6083</v>
      </c>
      <c r="B4659" s="126" t="s">
        <v>2545</v>
      </c>
      <c r="C4659" s="126" t="s">
        <v>2473</v>
      </c>
      <c r="D4659" s="38" t="s">
        <v>44</v>
      </c>
      <c r="E4659" s="38" t="s">
        <v>2248</v>
      </c>
    </row>
    <row r="4660">
      <c r="A4660" s="33" t="s">
        <v>6054</v>
      </c>
      <c r="B4660" s="126" t="s">
        <v>2548</v>
      </c>
      <c r="C4660" s="126" t="s">
        <v>2633</v>
      </c>
      <c r="D4660" s="38" t="s">
        <v>5909</v>
      </c>
      <c r="E4660" s="38" t="s">
        <v>2248</v>
      </c>
    </row>
    <row r="4661">
      <c r="A4661" s="33" t="s">
        <v>6054</v>
      </c>
      <c r="B4661" s="126" t="s">
        <v>2483</v>
      </c>
      <c r="C4661" s="126" t="s">
        <v>2646</v>
      </c>
      <c r="D4661" s="38" t="s">
        <v>5909</v>
      </c>
      <c r="E4661" s="38" t="s">
        <v>2248</v>
      </c>
    </row>
    <row r="4662">
      <c r="A4662" s="33" t="s">
        <v>6034</v>
      </c>
      <c r="B4662" s="126" t="s">
        <v>2589</v>
      </c>
      <c r="C4662" s="126" t="s">
        <v>2646</v>
      </c>
      <c r="D4662" s="38" t="s">
        <v>5911</v>
      </c>
      <c r="E4662" s="38" t="s">
        <v>2248</v>
      </c>
    </row>
    <row r="4663">
      <c r="A4663" s="33" t="s">
        <v>5921</v>
      </c>
      <c r="B4663" s="126" t="s">
        <v>2633</v>
      </c>
      <c r="C4663" s="126" t="s">
        <v>2646</v>
      </c>
      <c r="D4663" s="38" t="s">
        <v>5911</v>
      </c>
      <c r="E4663" s="38" t="s">
        <v>2248</v>
      </c>
    </row>
    <row r="4664">
      <c r="A4664" s="33" t="s">
        <v>6107</v>
      </c>
      <c r="B4664" s="126" t="s">
        <v>2633</v>
      </c>
      <c r="C4664" s="126" t="s">
        <v>2646</v>
      </c>
      <c r="D4664" s="38" t="s">
        <v>5911</v>
      </c>
      <c r="E4664" s="38" t="s">
        <v>2248</v>
      </c>
    </row>
    <row r="4665">
      <c r="A4665" s="33" t="s">
        <v>6250</v>
      </c>
      <c r="B4665" s="126" t="s">
        <v>2551</v>
      </c>
      <c r="C4665" s="126" t="s">
        <v>2545</v>
      </c>
      <c r="D4665" s="38" t="s">
        <v>5923</v>
      </c>
      <c r="E4665" s="38" t="s">
        <v>2248</v>
      </c>
    </row>
    <row r="4666">
      <c r="A4666" s="33" t="s">
        <v>6251</v>
      </c>
      <c r="B4666" s="126" t="s">
        <v>2646</v>
      </c>
      <c r="C4666" s="126" t="s">
        <v>2666</v>
      </c>
      <c r="D4666" s="38" t="s">
        <v>5923</v>
      </c>
      <c r="E4666" s="38" t="s">
        <v>2248</v>
      </c>
    </row>
    <row r="4667">
      <c r="A4667" s="33" t="s">
        <v>6252</v>
      </c>
      <c r="B4667" s="126" t="s">
        <v>2551</v>
      </c>
      <c r="C4667" s="126" t="s">
        <v>2545</v>
      </c>
      <c r="D4667" s="38" t="s">
        <v>5923</v>
      </c>
      <c r="E4667" s="38" t="s">
        <v>2248</v>
      </c>
    </row>
    <row r="4668">
      <c r="A4668" s="33" t="s">
        <v>6109</v>
      </c>
      <c r="B4668" s="126" t="s">
        <v>2551</v>
      </c>
      <c r="C4668" s="126" t="s">
        <v>2545</v>
      </c>
      <c r="D4668" s="38" t="s">
        <v>5923</v>
      </c>
      <c r="E4668" s="38" t="s">
        <v>2248</v>
      </c>
    </row>
    <row r="4669">
      <c r="A4669" s="33" t="s">
        <v>6253</v>
      </c>
      <c r="B4669" s="126" t="s">
        <v>2545</v>
      </c>
      <c r="C4669" s="126" t="s">
        <v>2473</v>
      </c>
      <c r="D4669" s="38" t="s">
        <v>5923</v>
      </c>
      <c r="E4669" s="38" t="s">
        <v>2248</v>
      </c>
    </row>
    <row r="4670">
      <c r="A4670" s="33" t="s">
        <v>5926</v>
      </c>
      <c r="B4670" s="126" t="s">
        <v>2699</v>
      </c>
      <c r="C4670" s="126" t="s">
        <v>2646</v>
      </c>
      <c r="D4670" s="38" t="s">
        <v>5927</v>
      </c>
      <c r="E4670" s="38" t="s">
        <v>2248</v>
      </c>
    </row>
    <row r="4671">
      <c r="A4671" s="33" t="s">
        <v>5928</v>
      </c>
      <c r="B4671" s="126" t="s">
        <v>2699</v>
      </c>
      <c r="C4671" s="126" t="s">
        <v>2646</v>
      </c>
      <c r="D4671" s="38" t="s">
        <v>5927</v>
      </c>
      <c r="E4671" s="38" t="s">
        <v>2248</v>
      </c>
    </row>
    <row r="4672">
      <c r="A4672" s="33" t="s">
        <v>5929</v>
      </c>
      <c r="B4672" s="126" t="s">
        <v>2699</v>
      </c>
      <c r="C4672" s="126" t="s">
        <v>2646</v>
      </c>
      <c r="D4672" s="38" t="s">
        <v>5927</v>
      </c>
      <c r="E4672" s="38" t="s">
        <v>2248</v>
      </c>
    </row>
    <row r="4673">
      <c r="A4673" s="33" t="s">
        <v>5928</v>
      </c>
      <c r="B4673" s="126" t="s">
        <v>2589</v>
      </c>
      <c r="C4673" s="126" t="s">
        <v>2463</v>
      </c>
      <c r="D4673" s="38" t="s">
        <v>5927</v>
      </c>
      <c r="E4673" s="38" t="s">
        <v>2248</v>
      </c>
    </row>
    <row r="4674">
      <c r="A4674" s="33" t="s">
        <v>5929</v>
      </c>
      <c r="B4674" s="126" t="s">
        <v>2589</v>
      </c>
      <c r="C4674" s="126" t="s">
        <v>2463</v>
      </c>
      <c r="D4674" s="38" t="s">
        <v>5927</v>
      </c>
      <c r="E4674" s="38" t="s">
        <v>2248</v>
      </c>
    </row>
    <row r="4675">
      <c r="A4675" s="33" t="s">
        <v>6011</v>
      </c>
      <c r="B4675" s="126" t="s">
        <v>2646</v>
      </c>
      <c r="C4675" s="126" t="s">
        <v>2666</v>
      </c>
      <c r="D4675" s="38" t="s">
        <v>5927</v>
      </c>
      <c r="E4675" s="38" t="s">
        <v>2248</v>
      </c>
    </row>
    <row r="4676">
      <c r="A4676" s="33" t="s">
        <v>6254</v>
      </c>
      <c r="B4676" s="126" t="s">
        <v>2646</v>
      </c>
      <c r="C4676" s="126" t="s">
        <v>2705</v>
      </c>
      <c r="D4676" s="38" t="s">
        <v>5927</v>
      </c>
      <c r="E4676" s="38" t="s">
        <v>2248</v>
      </c>
    </row>
    <row r="4677">
      <c r="A4677" s="33" t="s">
        <v>6255</v>
      </c>
      <c r="B4677" s="126" t="s">
        <v>2545</v>
      </c>
      <c r="C4677" s="126" t="s">
        <v>2473</v>
      </c>
      <c r="D4677" s="38" t="s">
        <v>5927</v>
      </c>
      <c r="E4677" s="38" t="s">
        <v>2248</v>
      </c>
    </row>
    <row r="4678">
      <c r="A4678" s="33" t="s">
        <v>5926</v>
      </c>
      <c r="B4678" s="126" t="s">
        <v>2699</v>
      </c>
      <c r="C4678" s="126" t="s">
        <v>2646</v>
      </c>
      <c r="D4678" s="38" t="s">
        <v>5931</v>
      </c>
      <c r="E4678" s="38" t="s">
        <v>2248</v>
      </c>
    </row>
    <row r="4679">
      <c r="A4679" s="33" t="s">
        <v>5928</v>
      </c>
      <c r="B4679" s="126" t="s">
        <v>2699</v>
      </c>
      <c r="C4679" s="126" t="s">
        <v>2646</v>
      </c>
      <c r="D4679" s="38" t="s">
        <v>5931</v>
      </c>
      <c r="E4679" s="38" t="s">
        <v>2248</v>
      </c>
    </row>
    <row r="4680">
      <c r="A4680" s="33" t="s">
        <v>5929</v>
      </c>
      <c r="B4680" s="126" t="s">
        <v>2699</v>
      </c>
      <c r="C4680" s="126" t="s">
        <v>2646</v>
      </c>
      <c r="D4680" s="38" t="s">
        <v>5931</v>
      </c>
      <c r="E4680" s="38" t="s">
        <v>2248</v>
      </c>
    </row>
    <row r="4681">
      <c r="A4681" s="33" t="s">
        <v>5928</v>
      </c>
      <c r="B4681" s="126" t="s">
        <v>2589</v>
      </c>
      <c r="C4681" s="126" t="s">
        <v>2463</v>
      </c>
      <c r="D4681" s="38" t="s">
        <v>5931</v>
      </c>
      <c r="E4681" s="38" t="s">
        <v>2248</v>
      </c>
    </row>
    <row r="4682">
      <c r="A4682" s="33" t="s">
        <v>5929</v>
      </c>
      <c r="B4682" s="126" t="s">
        <v>2589</v>
      </c>
      <c r="C4682" s="126" t="s">
        <v>2463</v>
      </c>
      <c r="D4682" s="38" t="s">
        <v>5931</v>
      </c>
      <c r="E4682" s="38" t="s">
        <v>2248</v>
      </c>
    </row>
    <row r="4683">
      <c r="A4683" s="33" t="s">
        <v>6011</v>
      </c>
      <c r="B4683" s="126" t="s">
        <v>2646</v>
      </c>
      <c r="C4683" s="126" t="s">
        <v>2666</v>
      </c>
      <c r="D4683" s="38" t="s">
        <v>5931</v>
      </c>
      <c r="E4683" s="38" t="s">
        <v>2248</v>
      </c>
    </row>
    <row r="4684">
      <c r="A4684" s="33" t="s">
        <v>6254</v>
      </c>
      <c r="B4684" s="126" t="s">
        <v>2646</v>
      </c>
      <c r="C4684" s="126" t="s">
        <v>2705</v>
      </c>
      <c r="D4684" s="38" t="s">
        <v>5931</v>
      </c>
      <c r="E4684" s="38" t="s">
        <v>2248</v>
      </c>
    </row>
    <row r="4685">
      <c r="A4685" s="33" t="s">
        <v>6255</v>
      </c>
      <c r="B4685" s="126" t="s">
        <v>2545</v>
      </c>
      <c r="C4685" s="126" t="s">
        <v>2473</v>
      </c>
      <c r="D4685" s="38" t="s">
        <v>5931</v>
      </c>
      <c r="E4685" s="38" t="s">
        <v>2248</v>
      </c>
    </row>
    <row r="4686">
      <c r="A4686" s="33" t="s">
        <v>5934</v>
      </c>
      <c r="B4686" s="126" t="s">
        <v>2699</v>
      </c>
      <c r="C4686" s="126" t="s">
        <v>2646</v>
      </c>
      <c r="D4686" s="38" t="s">
        <v>5936</v>
      </c>
      <c r="E4686" s="38" t="s">
        <v>2248</v>
      </c>
    </row>
    <row r="4687">
      <c r="A4687" s="33" t="s">
        <v>5937</v>
      </c>
      <c r="B4687" s="126" t="s">
        <v>2699</v>
      </c>
      <c r="C4687" s="126" t="s">
        <v>2646</v>
      </c>
      <c r="D4687" s="38" t="s">
        <v>5936</v>
      </c>
      <c r="E4687" s="38" t="s">
        <v>2248</v>
      </c>
    </row>
    <row r="4688">
      <c r="A4688" s="33" t="s">
        <v>5939</v>
      </c>
      <c r="B4688" s="126" t="s">
        <v>2699</v>
      </c>
      <c r="C4688" s="126" t="s">
        <v>2646</v>
      </c>
      <c r="D4688" s="38" t="s">
        <v>5936</v>
      </c>
      <c r="E4688" s="38" t="s">
        <v>2248</v>
      </c>
    </row>
    <row r="4689">
      <c r="A4689" s="33" t="s">
        <v>5940</v>
      </c>
      <c r="B4689" s="126" t="s">
        <v>2699</v>
      </c>
      <c r="C4689" s="126" t="s">
        <v>2646</v>
      </c>
      <c r="D4689" s="38" t="s">
        <v>5936</v>
      </c>
      <c r="E4689" s="38" t="s">
        <v>2248</v>
      </c>
    </row>
    <row r="4690">
      <c r="A4690" s="33" t="s">
        <v>6017</v>
      </c>
      <c r="B4690" s="126" t="s">
        <v>2699</v>
      </c>
      <c r="C4690" s="126" t="s">
        <v>2646</v>
      </c>
      <c r="D4690" s="38" t="s">
        <v>5936</v>
      </c>
      <c r="E4690" s="38" t="s">
        <v>2248</v>
      </c>
    </row>
    <row r="4691">
      <c r="A4691" s="33" t="s">
        <v>5941</v>
      </c>
      <c r="B4691" s="126" t="s">
        <v>2699</v>
      </c>
      <c r="C4691" s="126" t="s">
        <v>2646</v>
      </c>
      <c r="D4691" s="38" t="s">
        <v>5936</v>
      </c>
      <c r="E4691" s="38" t="s">
        <v>2248</v>
      </c>
    </row>
    <row r="4692">
      <c r="A4692" s="33" t="s">
        <v>6032</v>
      </c>
      <c r="B4692" s="126" t="s">
        <v>2469</v>
      </c>
      <c r="C4692" s="126" t="s">
        <v>2520</v>
      </c>
      <c r="D4692" s="38" t="s">
        <v>5936</v>
      </c>
      <c r="E4692" s="38" t="s">
        <v>2248</v>
      </c>
    </row>
    <row r="4693">
      <c r="A4693" s="33" t="s">
        <v>5998</v>
      </c>
      <c r="B4693" s="126" t="s">
        <v>2469</v>
      </c>
      <c r="C4693" s="126" t="s">
        <v>2520</v>
      </c>
      <c r="D4693" s="38" t="s">
        <v>5936</v>
      </c>
      <c r="E4693" s="38" t="s">
        <v>2248</v>
      </c>
    </row>
    <row r="4694">
      <c r="A4694" s="33" t="s">
        <v>6140</v>
      </c>
      <c r="B4694" s="126" t="s">
        <v>2469</v>
      </c>
      <c r="C4694" s="126" t="s">
        <v>2520</v>
      </c>
      <c r="D4694" s="38" t="s">
        <v>5936</v>
      </c>
      <c r="E4694" s="38" t="s">
        <v>2248</v>
      </c>
    </row>
    <row r="4695">
      <c r="A4695" s="33" t="s">
        <v>6157</v>
      </c>
      <c r="B4695" s="126" t="s">
        <v>2469</v>
      </c>
      <c r="C4695" s="126" t="s">
        <v>2520</v>
      </c>
      <c r="D4695" s="38" t="s">
        <v>5936</v>
      </c>
      <c r="E4695" s="38" t="s">
        <v>2248</v>
      </c>
    </row>
    <row r="4696">
      <c r="A4696" s="33" t="s">
        <v>6033</v>
      </c>
      <c r="B4696" s="126" t="s">
        <v>2469</v>
      </c>
      <c r="C4696" s="126" t="s">
        <v>2520</v>
      </c>
      <c r="D4696" s="38" t="s">
        <v>5936</v>
      </c>
      <c r="E4696" s="38" t="s">
        <v>2248</v>
      </c>
    </row>
    <row r="4697">
      <c r="A4697" s="33" t="s">
        <v>6033</v>
      </c>
      <c r="B4697" s="126" t="s">
        <v>2545</v>
      </c>
      <c r="C4697" s="126" t="s">
        <v>2473</v>
      </c>
      <c r="D4697" s="38" t="s">
        <v>5936</v>
      </c>
      <c r="E4697" s="38" t="s">
        <v>2248</v>
      </c>
    </row>
    <row r="4698">
      <c r="A4698" s="33" t="s">
        <v>5934</v>
      </c>
      <c r="B4698" s="126" t="s">
        <v>2699</v>
      </c>
      <c r="C4698" s="126" t="s">
        <v>2646</v>
      </c>
      <c r="D4698" s="38" t="s">
        <v>5943</v>
      </c>
      <c r="E4698" s="38" t="s">
        <v>2248</v>
      </c>
    </row>
    <row r="4699">
      <c r="A4699" s="33" t="s">
        <v>5937</v>
      </c>
      <c r="B4699" s="126" t="s">
        <v>2699</v>
      </c>
      <c r="C4699" s="126" t="s">
        <v>2646</v>
      </c>
      <c r="D4699" s="38" t="s">
        <v>5943</v>
      </c>
      <c r="E4699" s="38" t="s">
        <v>2248</v>
      </c>
    </row>
    <row r="4700">
      <c r="A4700" s="33" t="s">
        <v>5939</v>
      </c>
      <c r="B4700" s="126" t="s">
        <v>2699</v>
      </c>
      <c r="C4700" s="126" t="s">
        <v>2646</v>
      </c>
      <c r="D4700" s="38" t="s">
        <v>5943</v>
      </c>
      <c r="E4700" s="38" t="s">
        <v>2248</v>
      </c>
    </row>
    <row r="4701">
      <c r="A4701" s="33" t="s">
        <v>5940</v>
      </c>
      <c r="B4701" s="126" t="s">
        <v>2699</v>
      </c>
      <c r="C4701" s="126" t="s">
        <v>2646</v>
      </c>
      <c r="D4701" s="38" t="s">
        <v>5943</v>
      </c>
      <c r="E4701" s="38" t="s">
        <v>2248</v>
      </c>
    </row>
    <row r="4702">
      <c r="A4702" s="33" t="s">
        <v>6017</v>
      </c>
      <c r="B4702" s="126" t="s">
        <v>2699</v>
      </c>
      <c r="C4702" s="126" t="s">
        <v>2646</v>
      </c>
      <c r="D4702" s="38" t="s">
        <v>5943</v>
      </c>
      <c r="E4702" s="38" t="s">
        <v>2248</v>
      </c>
    </row>
    <row r="4703">
      <c r="A4703" s="33" t="s">
        <v>5941</v>
      </c>
      <c r="B4703" s="126" t="s">
        <v>2699</v>
      </c>
      <c r="C4703" s="126" t="s">
        <v>2646</v>
      </c>
      <c r="D4703" s="38" t="s">
        <v>5943</v>
      </c>
      <c r="E4703" s="38" t="s">
        <v>2248</v>
      </c>
    </row>
    <row r="4704">
      <c r="A4704" s="33" t="s">
        <v>6032</v>
      </c>
      <c r="B4704" s="126" t="s">
        <v>2469</v>
      </c>
      <c r="C4704" s="126" t="s">
        <v>2520</v>
      </c>
      <c r="D4704" s="38" t="s">
        <v>5943</v>
      </c>
      <c r="E4704" s="38" t="s">
        <v>2248</v>
      </c>
    </row>
    <row r="4705">
      <c r="A4705" s="33" t="s">
        <v>5998</v>
      </c>
      <c r="B4705" s="126" t="s">
        <v>2469</v>
      </c>
      <c r="C4705" s="126" t="s">
        <v>2520</v>
      </c>
      <c r="D4705" s="38" t="s">
        <v>5943</v>
      </c>
      <c r="E4705" s="38" t="s">
        <v>2248</v>
      </c>
    </row>
    <row r="4706">
      <c r="A4706" s="33" t="s">
        <v>6140</v>
      </c>
      <c r="B4706" s="126" t="s">
        <v>2469</v>
      </c>
      <c r="C4706" s="126" t="s">
        <v>2520</v>
      </c>
      <c r="D4706" s="38" t="s">
        <v>5943</v>
      </c>
      <c r="E4706" s="38" t="s">
        <v>2248</v>
      </c>
    </row>
    <row r="4707">
      <c r="A4707" s="33" t="s">
        <v>6157</v>
      </c>
      <c r="B4707" s="126" t="s">
        <v>2469</v>
      </c>
      <c r="C4707" s="126" t="s">
        <v>2520</v>
      </c>
      <c r="D4707" s="38" t="s">
        <v>5943</v>
      </c>
      <c r="E4707" s="38" t="s">
        <v>2248</v>
      </c>
    </row>
    <row r="4708">
      <c r="A4708" s="33" t="s">
        <v>6033</v>
      </c>
      <c r="B4708" s="126" t="s">
        <v>2469</v>
      </c>
      <c r="C4708" s="126" t="s">
        <v>2520</v>
      </c>
      <c r="D4708" s="38" t="s">
        <v>5943</v>
      </c>
      <c r="E4708" s="38" t="s">
        <v>2248</v>
      </c>
    </row>
    <row r="4709">
      <c r="A4709" s="33" t="s">
        <v>6033</v>
      </c>
      <c r="B4709" s="126" t="s">
        <v>2545</v>
      </c>
      <c r="C4709" s="126" t="s">
        <v>2473</v>
      </c>
      <c r="D4709" s="38" t="s">
        <v>5943</v>
      </c>
      <c r="E4709" s="38" t="s">
        <v>2248</v>
      </c>
    </row>
    <row r="4710">
      <c r="A4710" s="33" t="s">
        <v>5934</v>
      </c>
      <c r="B4710" s="126" t="s">
        <v>2699</v>
      </c>
      <c r="C4710" s="126" t="s">
        <v>2646</v>
      </c>
      <c r="D4710" s="38" t="s">
        <v>5944</v>
      </c>
      <c r="E4710" s="38" t="s">
        <v>2248</v>
      </c>
    </row>
    <row r="4711">
      <c r="A4711" s="33" t="s">
        <v>5941</v>
      </c>
      <c r="B4711" s="126" t="s">
        <v>2699</v>
      </c>
      <c r="C4711" s="126" t="s">
        <v>2646</v>
      </c>
      <c r="D4711" s="38" t="s">
        <v>5944</v>
      </c>
      <c r="E4711" s="38" t="s">
        <v>2248</v>
      </c>
    </row>
    <row r="4712">
      <c r="A4712" s="33" t="s">
        <v>5946</v>
      </c>
      <c r="B4712" s="126" t="s">
        <v>2699</v>
      </c>
      <c r="C4712" s="126" t="s">
        <v>2646</v>
      </c>
      <c r="D4712" s="38" t="s">
        <v>5944</v>
      </c>
      <c r="E4712" s="38" t="s">
        <v>2248</v>
      </c>
    </row>
    <row r="4713">
      <c r="A4713" s="33" t="s">
        <v>5945</v>
      </c>
      <c r="B4713" s="126" t="s">
        <v>2699</v>
      </c>
      <c r="C4713" s="126" t="s">
        <v>2646</v>
      </c>
      <c r="D4713" s="38" t="s">
        <v>5944</v>
      </c>
      <c r="E4713" s="38" t="s">
        <v>2248</v>
      </c>
    </row>
    <row r="4714">
      <c r="A4714" s="33" t="s">
        <v>6017</v>
      </c>
      <c r="B4714" s="126" t="s">
        <v>2699</v>
      </c>
      <c r="C4714" s="126" t="s">
        <v>2646</v>
      </c>
      <c r="D4714" s="38" t="s">
        <v>5944</v>
      </c>
      <c r="E4714" s="38" t="s">
        <v>2248</v>
      </c>
    </row>
    <row r="4715">
      <c r="A4715" s="33" t="s">
        <v>6033</v>
      </c>
      <c r="B4715" s="126" t="s">
        <v>2699</v>
      </c>
      <c r="C4715" s="126" t="s">
        <v>2646</v>
      </c>
      <c r="D4715" s="38" t="s">
        <v>5944</v>
      </c>
      <c r="E4715" s="38" t="s">
        <v>2248</v>
      </c>
    </row>
    <row r="4716">
      <c r="A4716" s="33" t="s">
        <v>6032</v>
      </c>
      <c r="B4716" s="126" t="s">
        <v>2469</v>
      </c>
      <c r="C4716" s="126" t="s">
        <v>2520</v>
      </c>
      <c r="D4716" s="38" t="s">
        <v>5944</v>
      </c>
      <c r="E4716" s="38" t="s">
        <v>2248</v>
      </c>
    </row>
    <row r="4717">
      <c r="A4717" s="33" t="s">
        <v>6016</v>
      </c>
      <c r="B4717" s="126" t="s">
        <v>2469</v>
      </c>
      <c r="C4717" s="126" t="s">
        <v>2520</v>
      </c>
      <c r="D4717" s="38" t="s">
        <v>5944</v>
      </c>
      <c r="E4717" s="38" t="s">
        <v>2248</v>
      </c>
    </row>
    <row r="4718">
      <c r="A4718" s="33" t="s">
        <v>6140</v>
      </c>
      <c r="B4718" s="126" t="s">
        <v>2469</v>
      </c>
      <c r="C4718" s="126" t="s">
        <v>2520</v>
      </c>
      <c r="D4718" s="38" t="s">
        <v>5944</v>
      </c>
      <c r="E4718" s="38" t="s">
        <v>2248</v>
      </c>
    </row>
    <row r="4719">
      <c r="A4719" s="33" t="s">
        <v>6009</v>
      </c>
      <c r="B4719" s="126" t="s">
        <v>2469</v>
      </c>
      <c r="C4719" s="126" t="s">
        <v>2520</v>
      </c>
      <c r="D4719" s="38" t="s">
        <v>5944</v>
      </c>
      <c r="E4719" s="38" t="s">
        <v>2248</v>
      </c>
    </row>
    <row r="4720">
      <c r="A4720" s="33" t="s">
        <v>6140</v>
      </c>
      <c r="B4720" s="126" t="s">
        <v>2469</v>
      </c>
      <c r="C4720" s="126" t="s">
        <v>2520</v>
      </c>
      <c r="D4720" s="38" t="s">
        <v>5944</v>
      </c>
      <c r="E4720" s="38" t="s">
        <v>2248</v>
      </c>
    </row>
    <row r="4721">
      <c r="A4721" s="33" t="s">
        <v>6009</v>
      </c>
      <c r="B4721" s="126" t="s">
        <v>2545</v>
      </c>
      <c r="C4721" s="126" t="s">
        <v>2473</v>
      </c>
      <c r="D4721" s="38" t="s">
        <v>5944</v>
      </c>
      <c r="E4721" s="38" t="s">
        <v>2248</v>
      </c>
    </row>
    <row r="4722">
      <c r="A4722" s="33" t="s">
        <v>5961</v>
      </c>
      <c r="B4722" s="126" t="s">
        <v>2699</v>
      </c>
      <c r="C4722" s="126" t="s">
        <v>2646</v>
      </c>
      <c r="D4722" s="38" t="s">
        <v>5936</v>
      </c>
      <c r="E4722" s="38" t="s">
        <v>2249</v>
      </c>
    </row>
    <row r="4723">
      <c r="A4723" s="33" t="s">
        <v>5962</v>
      </c>
      <c r="B4723" s="126" t="s">
        <v>2699</v>
      </c>
      <c r="C4723" s="126" t="s">
        <v>2646</v>
      </c>
      <c r="D4723" s="38" t="s">
        <v>5936</v>
      </c>
      <c r="E4723" s="38" t="s">
        <v>2249</v>
      </c>
    </row>
    <row r="4724">
      <c r="A4724" s="33" t="s">
        <v>5964</v>
      </c>
      <c r="B4724" s="126" t="s">
        <v>2699</v>
      </c>
      <c r="C4724" s="126" t="s">
        <v>2646</v>
      </c>
      <c r="D4724" s="38" t="s">
        <v>5936</v>
      </c>
      <c r="E4724" s="38" t="s">
        <v>2249</v>
      </c>
    </row>
    <row r="4725">
      <c r="A4725" s="33" t="s">
        <v>5965</v>
      </c>
      <c r="B4725" s="126" t="s">
        <v>2699</v>
      </c>
      <c r="C4725" s="126" t="s">
        <v>2646</v>
      </c>
      <c r="D4725" s="38" t="s">
        <v>5936</v>
      </c>
      <c r="E4725" s="38" t="s">
        <v>2249</v>
      </c>
    </row>
    <row r="4726">
      <c r="A4726" s="33" t="s">
        <v>5966</v>
      </c>
      <c r="B4726" s="126" t="s">
        <v>2699</v>
      </c>
      <c r="C4726" s="126" t="s">
        <v>2646</v>
      </c>
      <c r="D4726" s="38" t="s">
        <v>5936</v>
      </c>
      <c r="E4726" s="38" t="s">
        <v>2249</v>
      </c>
    </row>
    <row r="4727">
      <c r="A4727" s="33" t="s">
        <v>5967</v>
      </c>
      <c r="B4727" s="126" t="s">
        <v>2469</v>
      </c>
      <c r="C4727" s="126" t="s">
        <v>2520</v>
      </c>
      <c r="D4727" s="38" t="s">
        <v>5936</v>
      </c>
      <c r="E4727" s="38" t="s">
        <v>2249</v>
      </c>
    </row>
    <row r="4728">
      <c r="A4728" s="33" t="s">
        <v>6256</v>
      </c>
      <c r="B4728" s="126" t="s">
        <v>2469</v>
      </c>
      <c r="C4728" s="126" t="s">
        <v>2520</v>
      </c>
      <c r="D4728" s="38" t="s">
        <v>5936</v>
      </c>
      <c r="E4728" s="38" t="s">
        <v>2249</v>
      </c>
    </row>
    <row r="4729">
      <c r="A4729" s="33" t="s">
        <v>6006</v>
      </c>
      <c r="B4729" s="126" t="s">
        <v>2469</v>
      </c>
      <c r="C4729" s="126" t="s">
        <v>2520</v>
      </c>
      <c r="D4729" s="38" t="s">
        <v>5936</v>
      </c>
      <c r="E4729" s="38" t="s">
        <v>2249</v>
      </c>
    </row>
    <row r="4730">
      <c r="A4730" s="33" t="s">
        <v>6257</v>
      </c>
      <c r="B4730" s="126" t="s">
        <v>2469</v>
      </c>
      <c r="C4730" s="126" t="s">
        <v>2520</v>
      </c>
      <c r="D4730" s="38" t="s">
        <v>5936</v>
      </c>
      <c r="E4730" s="38" t="s">
        <v>2249</v>
      </c>
    </row>
    <row r="4731">
      <c r="A4731" s="33" t="s">
        <v>6258</v>
      </c>
      <c r="B4731" s="126" t="s">
        <v>2469</v>
      </c>
      <c r="C4731" s="126" t="s">
        <v>2520</v>
      </c>
      <c r="D4731" s="38" t="s">
        <v>5936</v>
      </c>
      <c r="E4731" s="38" t="s">
        <v>2249</v>
      </c>
    </row>
    <row r="4732">
      <c r="A4732" s="33" t="s">
        <v>6259</v>
      </c>
      <c r="B4732" s="126" t="s">
        <v>2469</v>
      </c>
      <c r="C4732" s="126" t="s">
        <v>2520</v>
      </c>
      <c r="D4732" s="38" t="s">
        <v>5936</v>
      </c>
      <c r="E4732" s="38" t="s">
        <v>2249</v>
      </c>
    </row>
    <row r="4733">
      <c r="A4733" s="33" t="s">
        <v>6259</v>
      </c>
      <c r="B4733" s="126" t="s">
        <v>2551</v>
      </c>
      <c r="C4733" s="126" t="s">
        <v>2666</v>
      </c>
      <c r="D4733" s="38" t="s">
        <v>5936</v>
      </c>
      <c r="E4733" s="38" t="s">
        <v>2249</v>
      </c>
    </row>
    <row r="4734">
      <c r="A4734" s="33" t="s">
        <v>5961</v>
      </c>
      <c r="B4734" s="126" t="s">
        <v>2699</v>
      </c>
      <c r="C4734" s="126" t="s">
        <v>2646</v>
      </c>
      <c r="D4734" s="38" t="s">
        <v>5943</v>
      </c>
      <c r="E4734" s="38" t="s">
        <v>2249</v>
      </c>
    </row>
    <row r="4735">
      <c r="A4735" s="33" t="s">
        <v>5964</v>
      </c>
      <c r="B4735" s="126" t="s">
        <v>2699</v>
      </c>
      <c r="C4735" s="126" t="s">
        <v>2646</v>
      </c>
      <c r="D4735" s="38" t="s">
        <v>5943</v>
      </c>
      <c r="E4735" s="38" t="s">
        <v>2249</v>
      </c>
    </row>
    <row r="4736">
      <c r="A4736" s="33" t="s">
        <v>5969</v>
      </c>
      <c r="B4736" s="126" t="s">
        <v>2699</v>
      </c>
      <c r="C4736" s="126" t="s">
        <v>2646</v>
      </c>
      <c r="D4736" s="38" t="s">
        <v>5943</v>
      </c>
      <c r="E4736" s="38" t="s">
        <v>2249</v>
      </c>
    </row>
    <row r="4737">
      <c r="A4737" s="33" t="s">
        <v>5968</v>
      </c>
      <c r="B4737" s="126" t="s">
        <v>2699</v>
      </c>
      <c r="C4737" s="126" t="s">
        <v>2646</v>
      </c>
      <c r="D4737" s="38" t="s">
        <v>5943</v>
      </c>
      <c r="E4737" s="38" t="s">
        <v>2249</v>
      </c>
    </row>
    <row r="4738">
      <c r="A4738" s="33" t="s">
        <v>5966</v>
      </c>
      <c r="B4738" s="126" t="s">
        <v>2699</v>
      </c>
      <c r="C4738" s="126" t="s">
        <v>2646</v>
      </c>
      <c r="D4738" s="38" t="s">
        <v>5943</v>
      </c>
      <c r="E4738" s="38" t="s">
        <v>2249</v>
      </c>
    </row>
    <row r="4739">
      <c r="A4739" s="33" t="s">
        <v>5967</v>
      </c>
      <c r="B4739" s="126" t="s">
        <v>2469</v>
      </c>
      <c r="C4739" s="126" t="s">
        <v>2520</v>
      </c>
      <c r="D4739" s="38" t="s">
        <v>5943</v>
      </c>
      <c r="E4739" s="38" t="s">
        <v>2249</v>
      </c>
    </row>
    <row r="4740">
      <c r="A4740" s="33" t="s">
        <v>6127</v>
      </c>
      <c r="B4740" s="126" t="s">
        <v>2469</v>
      </c>
      <c r="C4740" s="126" t="s">
        <v>2520</v>
      </c>
      <c r="D4740" s="38" t="s">
        <v>5943</v>
      </c>
      <c r="E4740" s="38" t="s">
        <v>2249</v>
      </c>
    </row>
    <row r="4741">
      <c r="A4741" s="33" t="s">
        <v>6006</v>
      </c>
      <c r="B4741" s="126" t="s">
        <v>2469</v>
      </c>
      <c r="C4741" s="126" t="s">
        <v>2520</v>
      </c>
      <c r="D4741" s="38" t="s">
        <v>5943</v>
      </c>
      <c r="E4741" s="38" t="s">
        <v>2249</v>
      </c>
    </row>
    <row r="4742">
      <c r="A4742" s="33" t="s">
        <v>6258</v>
      </c>
      <c r="B4742" s="126" t="s">
        <v>2469</v>
      </c>
      <c r="C4742" s="126" t="s">
        <v>2520</v>
      </c>
      <c r="D4742" s="38" t="s">
        <v>5943</v>
      </c>
      <c r="E4742" s="38" t="s">
        <v>2249</v>
      </c>
    </row>
    <row r="4743">
      <c r="A4743" s="33" t="s">
        <v>6258</v>
      </c>
      <c r="B4743" s="126" t="s">
        <v>2469</v>
      </c>
      <c r="C4743" s="126" t="s">
        <v>2520</v>
      </c>
      <c r="D4743" s="38" t="s">
        <v>5943</v>
      </c>
      <c r="E4743" s="38" t="s">
        <v>2249</v>
      </c>
    </row>
    <row r="4744">
      <c r="A4744" s="33" t="s">
        <v>6259</v>
      </c>
      <c r="B4744" s="126" t="s">
        <v>2469</v>
      </c>
      <c r="C4744" s="126" t="s">
        <v>2520</v>
      </c>
      <c r="D4744" s="38" t="s">
        <v>5943</v>
      </c>
      <c r="E4744" s="38" t="s">
        <v>2249</v>
      </c>
    </row>
    <row r="4745">
      <c r="A4745" s="33" t="s">
        <v>6259</v>
      </c>
      <c r="B4745" s="126" t="s">
        <v>2551</v>
      </c>
      <c r="C4745" s="126" t="s">
        <v>2666</v>
      </c>
      <c r="D4745" s="38" t="s">
        <v>5943</v>
      </c>
      <c r="E4745" s="38" t="s">
        <v>2249</v>
      </c>
    </row>
    <row r="4746">
      <c r="A4746" s="33" t="s">
        <v>5945</v>
      </c>
      <c r="B4746" s="126" t="s">
        <v>2699</v>
      </c>
      <c r="C4746" s="126" t="s">
        <v>2646</v>
      </c>
      <c r="D4746" s="38" t="s">
        <v>5944</v>
      </c>
      <c r="E4746" s="38" t="s">
        <v>2249</v>
      </c>
    </row>
    <row r="4747">
      <c r="A4747" s="33" t="s">
        <v>5968</v>
      </c>
      <c r="B4747" s="126" t="s">
        <v>2699</v>
      </c>
      <c r="C4747" s="126" t="s">
        <v>2646</v>
      </c>
      <c r="D4747" s="38" t="s">
        <v>5944</v>
      </c>
      <c r="E4747" s="38" t="s">
        <v>2249</v>
      </c>
    </row>
    <row r="4748">
      <c r="A4748" s="33" t="s">
        <v>5962</v>
      </c>
      <c r="B4748" s="126" t="s">
        <v>2699</v>
      </c>
      <c r="C4748" s="126" t="s">
        <v>2646</v>
      </c>
      <c r="D4748" s="38" t="s">
        <v>5944</v>
      </c>
      <c r="E4748" s="38" t="s">
        <v>2249</v>
      </c>
    </row>
    <row r="4749">
      <c r="A4749" s="33" t="s">
        <v>5964</v>
      </c>
      <c r="B4749" s="126" t="s">
        <v>2699</v>
      </c>
      <c r="C4749" s="126" t="s">
        <v>2646</v>
      </c>
      <c r="D4749" s="38" t="s">
        <v>5944</v>
      </c>
      <c r="E4749" s="38" t="s">
        <v>2249</v>
      </c>
    </row>
    <row r="4750">
      <c r="A4750" s="33" t="s">
        <v>6260</v>
      </c>
      <c r="B4750" s="126" t="s">
        <v>2699</v>
      </c>
      <c r="C4750" s="126" t="s">
        <v>2646</v>
      </c>
      <c r="D4750" s="38" t="s">
        <v>5944</v>
      </c>
      <c r="E4750" s="38" t="s">
        <v>2249</v>
      </c>
    </row>
    <row r="4751">
      <c r="A4751" s="33" t="s">
        <v>6016</v>
      </c>
      <c r="B4751" s="126" t="s">
        <v>2469</v>
      </c>
      <c r="C4751" s="126" t="s">
        <v>2520</v>
      </c>
      <c r="D4751" s="38" t="s">
        <v>5944</v>
      </c>
      <c r="E4751" s="38" t="s">
        <v>2249</v>
      </c>
    </row>
    <row r="4752">
      <c r="A4752" s="33" t="s">
        <v>6127</v>
      </c>
      <c r="B4752" s="126" t="s">
        <v>2469</v>
      </c>
      <c r="C4752" s="126" t="s">
        <v>2520</v>
      </c>
      <c r="D4752" s="38" t="s">
        <v>5944</v>
      </c>
      <c r="E4752" s="38" t="s">
        <v>2249</v>
      </c>
    </row>
    <row r="4753">
      <c r="A4753" s="33" t="s">
        <v>6006</v>
      </c>
      <c r="B4753" s="126" t="s">
        <v>2469</v>
      </c>
      <c r="C4753" s="126" t="s">
        <v>2520</v>
      </c>
      <c r="D4753" s="38" t="s">
        <v>5944</v>
      </c>
      <c r="E4753" s="38" t="s">
        <v>2249</v>
      </c>
    </row>
    <row r="4754">
      <c r="A4754" s="33" t="s">
        <v>6256</v>
      </c>
      <c r="B4754" s="126" t="s">
        <v>2469</v>
      </c>
      <c r="C4754" s="126" t="s">
        <v>2520</v>
      </c>
      <c r="D4754" s="38" t="s">
        <v>5944</v>
      </c>
      <c r="E4754" s="38" t="s">
        <v>2249</v>
      </c>
    </row>
    <row r="4755">
      <c r="A4755" s="33" t="s">
        <v>6261</v>
      </c>
      <c r="B4755" s="126" t="s">
        <v>2469</v>
      </c>
      <c r="C4755" s="126" t="s">
        <v>2520</v>
      </c>
      <c r="D4755" s="38" t="s">
        <v>5944</v>
      </c>
      <c r="E4755" s="38" t="s">
        <v>2249</v>
      </c>
    </row>
    <row r="4756">
      <c r="A4756" s="33" t="s">
        <v>6240</v>
      </c>
      <c r="B4756" s="126" t="s">
        <v>2646</v>
      </c>
      <c r="C4756" s="126" t="s">
        <v>2666</v>
      </c>
      <c r="D4756" s="38" t="s">
        <v>5944</v>
      </c>
      <c r="E4756" s="38" t="s">
        <v>2249</v>
      </c>
    </row>
    <row r="4757">
      <c r="A4757" s="33" t="s">
        <v>6240</v>
      </c>
      <c r="B4757" s="126" t="s">
        <v>2545</v>
      </c>
      <c r="C4757" s="126" t="s">
        <v>2473</v>
      </c>
      <c r="D4757" s="38" t="s">
        <v>5944</v>
      </c>
      <c r="E4757" s="38" t="s">
        <v>2249</v>
      </c>
    </row>
    <row r="4758">
      <c r="A4758" s="33" t="s">
        <v>5912</v>
      </c>
      <c r="B4758" s="126" t="s">
        <v>2551</v>
      </c>
      <c r="C4758" s="126" t="s">
        <v>2680</v>
      </c>
      <c r="D4758" s="38" t="s">
        <v>44</v>
      </c>
      <c r="E4758" s="38" t="s">
        <v>2250</v>
      </c>
    </row>
    <row r="4759">
      <c r="A4759" s="33" t="s">
        <v>6248</v>
      </c>
      <c r="B4759" s="126" t="s">
        <v>2551</v>
      </c>
      <c r="C4759" s="126" t="s">
        <v>2680</v>
      </c>
      <c r="D4759" s="38" t="s">
        <v>44</v>
      </c>
      <c r="E4759" s="38" t="s">
        <v>2250</v>
      </c>
    </row>
    <row r="4760">
      <c r="A4760" s="33" t="s">
        <v>6246</v>
      </c>
      <c r="B4760" s="126" t="s">
        <v>2646</v>
      </c>
      <c r="C4760" s="126" t="s">
        <v>2463</v>
      </c>
      <c r="D4760" s="38" t="s">
        <v>44</v>
      </c>
      <c r="E4760" s="38" t="s">
        <v>2250</v>
      </c>
    </row>
    <row r="4761">
      <c r="A4761" s="33" t="s">
        <v>6249</v>
      </c>
      <c r="B4761" s="126" t="s">
        <v>2646</v>
      </c>
      <c r="C4761" s="126" t="s">
        <v>2545</v>
      </c>
      <c r="D4761" s="38" t="s">
        <v>44</v>
      </c>
      <c r="E4761" s="38" t="s">
        <v>2250</v>
      </c>
    </row>
    <row r="4762">
      <c r="A4762" s="33" t="s">
        <v>6083</v>
      </c>
      <c r="B4762" s="126" t="s">
        <v>2545</v>
      </c>
      <c r="C4762" s="126" t="s">
        <v>2473</v>
      </c>
      <c r="D4762" s="38" t="s">
        <v>44</v>
      </c>
      <c r="E4762" s="38" t="s">
        <v>2250</v>
      </c>
    </row>
    <row r="4763">
      <c r="A4763" s="33" t="s">
        <v>6054</v>
      </c>
      <c r="B4763" s="126" t="s">
        <v>2548</v>
      </c>
      <c r="C4763" s="126" t="s">
        <v>2633</v>
      </c>
      <c r="D4763" s="38" t="s">
        <v>5909</v>
      </c>
      <c r="E4763" s="38" t="s">
        <v>2250</v>
      </c>
    </row>
    <row r="4764">
      <c r="A4764" s="33" t="s">
        <v>6054</v>
      </c>
      <c r="B4764" s="126" t="s">
        <v>2483</v>
      </c>
      <c r="C4764" s="126" t="s">
        <v>2646</v>
      </c>
      <c r="D4764" s="38" t="s">
        <v>5909</v>
      </c>
      <c r="E4764" s="38" t="s">
        <v>2250</v>
      </c>
    </row>
    <row r="4765">
      <c r="A4765" s="33" t="s">
        <v>6034</v>
      </c>
      <c r="B4765" s="126" t="s">
        <v>2589</v>
      </c>
      <c r="C4765" s="126" t="s">
        <v>2646</v>
      </c>
      <c r="D4765" s="38" t="s">
        <v>5911</v>
      </c>
      <c r="E4765" s="38" t="s">
        <v>2250</v>
      </c>
    </row>
    <row r="4766">
      <c r="A4766" s="33" t="s">
        <v>5921</v>
      </c>
      <c r="B4766" s="126" t="s">
        <v>2633</v>
      </c>
      <c r="C4766" s="126" t="s">
        <v>2646</v>
      </c>
      <c r="D4766" s="38" t="s">
        <v>5911</v>
      </c>
      <c r="E4766" s="38" t="s">
        <v>2250</v>
      </c>
    </row>
    <row r="4767">
      <c r="A4767" s="33" t="s">
        <v>6107</v>
      </c>
      <c r="B4767" s="126" t="s">
        <v>2633</v>
      </c>
      <c r="C4767" s="126" t="s">
        <v>2646</v>
      </c>
      <c r="D4767" s="38" t="s">
        <v>5911</v>
      </c>
      <c r="E4767" s="38" t="s">
        <v>2250</v>
      </c>
    </row>
    <row r="4768">
      <c r="A4768" s="33" t="s">
        <v>6250</v>
      </c>
      <c r="B4768" s="126" t="s">
        <v>2551</v>
      </c>
      <c r="C4768" s="126" t="s">
        <v>2545</v>
      </c>
      <c r="D4768" s="38" t="s">
        <v>5923</v>
      </c>
      <c r="E4768" s="38" t="s">
        <v>2250</v>
      </c>
    </row>
    <row r="4769">
      <c r="A4769" s="33" t="s">
        <v>6251</v>
      </c>
      <c r="B4769" s="126" t="s">
        <v>2646</v>
      </c>
      <c r="C4769" s="126" t="s">
        <v>2666</v>
      </c>
      <c r="D4769" s="38" t="s">
        <v>5923</v>
      </c>
      <c r="E4769" s="38" t="s">
        <v>2250</v>
      </c>
    </row>
    <row r="4770">
      <c r="A4770" s="33" t="s">
        <v>6252</v>
      </c>
      <c r="B4770" s="126" t="s">
        <v>2551</v>
      </c>
      <c r="C4770" s="126" t="s">
        <v>2545</v>
      </c>
      <c r="D4770" s="38" t="s">
        <v>5923</v>
      </c>
      <c r="E4770" s="38" t="s">
        <v>2250</v>
      </c>
    </row>
    <row r="4771">
      <c r="A4771" s="33" t="s">
        <v>6109</v>
      </c>
      <c r="B4771" s="126" t="s">
        <v>2551</v>
      </c>
      <c r="C4771" s="126" t="s">
        <v>2545</v>
      </c>
      <c r="D4771" s="38" t="s">
        <v>5923</v>
      </c>
      <c r="E4771" s="38" t="s">
        <v>2250</v>
      </c>
    </row>
    <row r="4772">
      <c r="A4772" s="33" t="s">
        <v>6253</v>
      </c>
      <c r="B4772" s="126" t="s">
        <v>2545</v>
      </c>
      <c r="C4772" s="126" t="s">
        <v>2473</v>
      </c>
      <c r="D4772" s="38" t="s">
        <v>5923</v>
      </c>
      <c r="E4772" s="38" t="s">
        <v>2250</v>
      </c>
    </row>
    <row r="4773">
      <c r="A4773" s="33" t="s">
        <v>5928</v>
      </c>
      <c r="B4773" s="126" t="s">
        <v>2699</v>
      </c>
      <c r="C4773" s="126" t="s">
        <v>2646</v>
      </c>
      <c r="D4773" s="38" t="s">
        <v>5927</v>
      </c>
      <c r="E4773" s="38" t="s">
        <v>2250</v>
      </c>
    </row>
    <row r="4774">
      <c r="A4774" s="33" t="s">
        <v>5928</v>
      </c>
      <c r="B4774" s="126" t="s">
        <v>2699</v>
      </c>
      <c r="C4774" s="126" t="s">
        <v>2646</v>
      </c>
      <c r="D4774" s="38" t="s">
        <v>5927</v>
      </c>
      <c r="E4774" s="38" t="s">
        <v>2250</v>
      </c>
    </row>
    <row r="4775">
      <c r="A4775" s="33" t="s">
        <v>5972</v>
      </c>
      <c r="B4775" s="126" t="s">
        <v>2699</v>
      </c>
      <c r="C4775" s="126" t="s">
        <v>2646</v>
      </c>
      <c r="D4775" s="38" t="s">
        <v>5927</v>
      </c>
      <c r="E4775" s="38" t="s">
        <v>2250</v>
      </c>
    </row>
    <row r="4776">
      <c r="A4776" s="33" t="s">
        <v>5928</v>
      </c>
      <c r="B4776" s="126" t="s">
        <v>2589</v>
      </c>
      <c r="C4776" s="126" t="s">
        <v>2463</v>
      </c>
      <c r="D4776" s="38" t="s">
        <v>5927</v>
      </c>
      <c r="E4776" s="38" t="s">
        <v>2250</v>
      </c>
    </row>
    <row r="4777">
      <c r="A4777" s="33" t="s">
        <v>5972</v>
      </c>
      <c r="B4777" s="126" t="s">
        <v>2589</v>
      </c>
      <c r="C4777" s="126" t="s">
        <v>2463</v>
      </c>
      <c r="D4777" s="38" t="s">
        <v>5927</v>
      </c>
      <c r="E4777" s="38" t="s">
        <v>2250</v>
      </c>
    </row>
    <row r="4778">
      <c r="A4778" s="33" t="s">
        <v>6123</v>
      </c>
      <c r="B4778" s="126" t="s">
        <v>2646</v>
      </c>
      <c r="C4778" s="126" t="s">
        <v>2666</v>
      </c>
      <c r="D4778" s="38" t="s">
        <v>5927</v>
      </c>
      <c r="E4778" s="38" t="s">
        <v>2250</v>
      </c>
    </row>
    <row r="4779">
      <c r="A4779" s="33" t="s">
        <v>6254</v>
      </c>
      <c r="B4779" s="126" t="s">
        <v>2646</v>
      </c>
      <c r="C4779" s="126" t="s">
        <v>2666</v>
      </c>
      <c r="D4779" s="38" t="s">
        <v>5927</v>
      </c>
      <c r="E4779" s="38" t="s">
        <v>2250</v>
      </c>
    </row>
    <row r="4780">
      <c r="A4780" s="33" t="s">
        <v>6122</v>
      </c>
      <c r="B4780" s="126" t="s">
        <v>2545</v>
      </c>
      <c r="C4780" s="126" t="s">
        <v>2473</v>
      </c>
      <c r="D4780" s="38" t="s">
        <v>5927</v>
      </c>
      <c r="E4780" s="38" t="s">
        <v>2250</v>
      </c>
    </row>
    <row r="4781">
      <c r="A4781" s="33" t="s">
        <v>5928</v>
      </c>
      <c r="B4781" s="126" t="s">
        <v>2699</v>
      </c>
      <c r="C4781" s="126" t="s">
        <v>2646</v>
      </c>
      <c r="D4781" s="38" t="s">
        <v>5931</v>
      </c>
      <c r="E4781" s="38" t="s">
        <v>2250</v>
      </c>
    </row>
    <row r="4782">
      <c r="A4782" s="33" t="s">
        <v>5928</v>
      </c>
      <c r="B4782" s="126" t="s">
        <v>2699</v>
      </c>
      <c r="C4782" s="126" t="s">
        <v>2646</v>
      </c>
      <c r="D4782" s="38" t="s">
        <v>5931</v>
      </c>
      <c r="E4782" s="38" t="s">
        <v>2250</v>
      </c>
    </row>
    <row r="4783">
      <c r="A4783" s="33" t="s">
        <v>5972</v>
      </c>
      <c r="B4783" s="126" t="s">
        <v>2699</v>
      </c>
      <c r="C4783" s="126" t="s">
        <v>2646</v>
      </c>
      <c r="D4783" s="38" t="s">
        <v>5931</v>
      </c>
      <c r="E4783" s="38" t="s">
        <v>2250</v>
      </c>
    </row>
    <row r="4784">
      <c r="A4784" s="33" t="s">
        <v>5928</v>
      </c>
      <c r="B4784" s="126" t="s">
        <v>2589</v>
      </c>
      <c r="C4784" s="126" t="s">
        <v>2463</v>
      </c>
      <c r="D4784" s="38" t="s">
        <v>5931</v>
      </c>
      <c r="E4784" s="38" t="s">
        <v>2250</v>
      </c>
    </row>
    <row r="4785">
      <c r="A4785" s="33" t="s">
        <v>5972</v>
      </c>
      <c r="B4785" s="126" t="s">
        <v>2589</v>
      </c>
      <c r="C4785" s="126" t="s">
        <v>2463</v>
      </c>
      <c r="D4785" s="38" t="s">
        <v>5931</v>
      </c>
      <c r="E4785" s="38" t="s">
        <v>2250</v>
      </c>
    </row>
    <row r="4786">
      <c r="A4786" s="33" t="s">
        <v>6122</v>
      </c>
      <c r="B4786" s="126" t="s">
        <v>2646</v>
      </c>
      <c r="C4786" s="126" t="s">
        <v>2666</v>
      </c>
      <c r="D4786" s="38" t="s">
        <v>5931</v>
      </c>
      <c r="E4786" s="38" t="s">
        <v>2250</v>
      </c>
    </row>
    <row r="4787">
      <c r="A4787" s="33" t="s">
        <v>6254</v>
      </c>
      <c r="B4787" s="126" t="s">
        <v>2646</v>
      </c>
      <c r="C4787" s="126" t="s">
        <v>2666</v>
      </c>
      <c r="D4787" s="38" t="s">
        <v>5931</v>
      </c>
      <c r="E4787" s="38" t="s">
        <v>2250</v>
      </c>
    </row>
    <row r="4788">
      <c r="A4788" s="33" t="s">
        <v>6123</v>
      </c>
      <c r="B4788" s="126" t="s">
        <v>2545</v>
      </c>
      <c r="C4788" s="126" t="s">
        <v>2473</v>
      </c>
      <c r="D4788" s="38" t="s">
        <v>5931</v>
      </c>
      <c r="E4788" s="38" t="s">
        <v>2250</v>
      </c>
    </row>
    <row r="4789">
      <c r="A4789" s="33" t="s">
        <v>5976</v>
      </c>
      <c r="B4789" s="126" t="s">
        <v>2699</v>
      </c>
      <c r="C4789" s="126" t="s">
        <v>2646</v>
      </c>
      <c r="D4789" s="38" t="s">
        <v>5936</v>
      </c>
      <c r="E4789" s="38" t="s">
        <v>2250</v>
      </c>
    </row>
    <row r="4790">
      <c r="A4790" s="33" t="s">
        <v>6002</v>
      </c>
      <c r="B4790" s="126" t="s">
        <v>2589</v>
      </c>
      <c r="C4790" s="126" t="s">
        <v>2646</v>
      </c>
      <c r="D4790" s="38" t="s">
        <v>5936</v>
      </c>
      <c r="E4790" s="38" t="s">
        <v>2250</v>
      </c>
    </row>
    <row r="4791">
      <c r="A4791" s="33" t="s">
        <v>6168</v>
      </c>
      <c r="B4791" s="126" t="s">
        <v>2469</v>
      </c>
      <c r="C4791" s="126" t="s">
        <v>2520</v>
      </c>
      <c r="D4791" s="38" t="s">
        <v>5936</v>
      </c>
      <c r="E4791" s="38" t="s">
        <v>2250</v>
      </c>
    </row>
    <row r="4792">
      <c r="A4792" s="33" t="s">
        <v>5976</v>
      </c>
      <c r="B4792" s="126" t="s">
        <v>2699</v>
      </c>
      <c r="C4792" s="126" t="s">
        <v>2646</v>
      </c>
      <c r="D4792" s="38" t="s">
        <v>5936</v>
      </c>
      <c r="E4792" s="38" t="s">
        <v>2250</v>
      </c>
    </row>
    <row r="4793">
      <c r="A4793" s="33" t="s">
        <v>6162</v>
      </c>
      <c r="B4793" s="126" t="s">
        <v>2469</v>
      </c>
      <c r="C4793" s="126" t="s">
        <v>2520</v>
      </c>
      <c r="D4793" s="38" t="s">
        <v>5936</v>
      </c>
      <c r="E4793" s="38" t="s">
        <v>2250</v>
      </c>
    </row>
    <row r="4794">
      <c r="A4794" s="33" t="s">
        <v>6262</v>
      </c>
      <c r="B4794" s="126" t="s">
        <v>2699</v>
      </c>
      <c r="C4794" s="126" t="s">
        <v>2646</v>
      </c>
      <c r="D4794" s="38" t="s">
        <v>5936</v>
      </c>
      <c r="E4794" s="38" t="s">
        <v>2250</v>
      </c>
    </row>
    <row r="4795">
      <c r="A4795" s="33" t="s">
        <v>6263</v>
      </c>
      <c r="B4795" s="126" t="s">
        <v>2589</v>
      </c>
      <c r="C4795" s="126" t="s">
        <v>2646</v>
      </c>
      <c r="D4795" s="38" t="s">
        <v>5936</v>
      </c>
      <c r="E4795" s="38" t="s">
        <v>2250</v>
      </c>
    </row>
    <row r="4796">
      <c r="A4796" s="33" t="s">
        <v>6263</v>
      </c>
      <c r="B4796" s="126" t="s">
        <v>2469</v>
      </c>
      <c r="C4796" s="126" t="s">
        <v>2520</v>
      </c>
      <c r="D4796" s="38" t="s">
        <v>5936</v>
      </c>
      <c r="E4796" s="38" t="s">
        <v>2250</v>
      </c>
    </row>
    <row r="4797">
      <c r="A4797" s="33" t="s">
        <v>6264</v>
      </c>
      <c r="B4797" s="126" t="s">
        <v>2589</v>
      </c>
      <c r="C4797" s="126" t="s">
        <v>2646</v>
      </c>
      <c r="D4797" s="38" t="s">
        <v>5936</v>
      </c>
      <c r="E4797" s="38" t="s">
        <v>2250</v>
      </c>
    </row>
    <row r="4798">
      <c r="A4798" s="33" t="s">
        <v>6136</v>
      </c>
      <c r="B4798" s="126" t="s">
        <v>2469</v>
      </c>
      <c r="C4798" s="126" t="s">
        <v>2520</v>
      </c>
      <c r="D4798" s="38" t="s">
        <v>5936</v>
      </c>
      <c r="E4798" s="38" t="s">
        <v>2250</v>
      </c>
    </row>
    <row r="4799">
      <c r="A4799" s="33" t="s">
        <v>6265</v>
      </c>
      <c r="B4799" s="126" t="s">
        <v>2469</v>
      </c>
      <c r="C4799" s="126" t="s">
        <v>2520</v>
      </c>
      <c r="D4799" s="38" t="s">
        <v>5936</v>
      </c>
      <c r="E4799" s="38" t="s">
        <v>2250</v>
      </c>
    </row>
    <row r="4800">
      <c r="A4800" s="33" t="s">
        <v>6002</v>
      </c>
      <c r="B4800" s="126" t="s">
        <v>2545</v>
      </c>
      <c r="C4800" s="126" t="s">
        <v>2473</v>
      </c>
      <c r="D4800" s="38" t="s">
        <v>5936</v>
      </c>
      <c r="E4800" s="38" t="s">
        <v>2250</v>
      </c>
    </row>
    <row r="4801">
      <c r="A4801" s="33" t="s">
        <v>6168</v>
      </c>
      <c r="B4801" s="126" t="s">
        <v>2589</v>
      </c>
      <c r="C4801" s="126" t="s">
        <v>2646</v>
      </c>
      <c r="D4801" s="38" t="s">
        <v>5943</v>
      </c>
      <c r="E4801" s="38" t="s">
        <v>2250</v>
      </c>
    </row>
    <row r="4802">
      <c r="A4802" s="33" t="s">
        <v>6162</v>
      </c>
      <c r="B4802" s="126" t="s">
        <v>2589</v>
      </c>
      <c r="C4802" s="126" t="s">
        <v>2646</v>
      </c>
      <c r="D4802" s="38" t="s">
        <v>5943</v>
      </c>
      <c r="E4802" s="38" t="s">
        <v>2250</v>
      </c>
    </row>
    <row r="4803">
      <c r="A4803" s="33" t="s">
        <v>6168</v>
      </c>
      <c r="B4803" s="126" t="s">
        <v>2469</v>
      </c>
      <c r="C4803" s="126" t="s">
        <v>2520</v>
      </c>
      <c r="D4803" s="38" t="s">
        <v>5943</v>
      </c>
      <c r="E4803" s="38" t="s">
        <v>2250</v>
      </c>
    </row>
    <row r="4804">
      <c r="A4804" s="33" t="s">
        <v>6266</v>
      </c>
      <c r="B4804" s="126" t="s">
        <v>2699</v>
      </c>
      <c r="C4804" s="126" t="s">
        <v>2646</v>
      </c>
      <c r="D4804" s="38" t="s">
        <v>5943</v>
      </c>
      <c r="E4804" s="38" t="s">
        <v>2250</v>
      </c>
    </row>
    <row r="4805">
      <c r="A4805" s="33" t="s">
        <v>6162</v>
      </c>
      <c r="B4805" s="126" t="s">
        <v>2469</v>
      </c>
      <c r="C4805" s="126" t="s">
        <v>2520</v>
      </c>
      <c r="D4805" s="38" t="s">
        <v>5943</v>
      </c>
      <c r="E4805" s="38" t="s">
        <v>2250</v>
      </c>
    </row>
    <row r="4806">
      <c r="A4806" s="33" t="s">
        <v>6262</v>
      </c>
      <c r="B4806" s="126" t="s">
        <v>2699</v>
      </c>
      <c r="C4806" s="126" t="s">
        <v>2646</v>
      </c>
      <c r="D4806" s="38" t="s">
        <v>5943</v>
      </c>
      <c r="E4806" s="38" t="s">
        <v>2250</v>
      </c>
    </row>
    <row r="4807">
      <c r="A4807" s="33" t="s">
        <v>6263</v>
      </c>
      <c r="B4807" s="126" t="s">
        <v>2589</v>
      </c>
      <c r="C4807" s="126" t="s">
        <v>2646</v>
      </c>
      <c r="D4807" s="38" t="s">
        <v>5943</v>
      </c>
      <c r="E4807" s="38" t="s">
        <v>2250</v>
      </c>
    </row>
    <row r="4808">
      <c r="A4808" s="33" t="s">
        <v>6263</v>
      </c>
      <c r="B4808" s="126" t="s">
        <v>2469</v>
      </c>
      <c r="C4808" s="126" t="s">
        <v>2520</v>
      </c>
      <c r="D4808" s="38" t="s">
        <v>5943</v>
      </c>
      <c r="E4808" s="38" t="s">
        <v>2250</v>
      </c>
    </row>
    <row r="4809">
      <c r="A4809" s="33" t="s">
        <v>6136</v>
      </c>
      <c r="B4809" s="126" t="s">
        <v>2469</v>
      </c>
      <c r="C4809" s="126" t="s">
        <v>2520</v>
      </c>
      <c r="D4809" s="38" t="s">
        <v>5943</v>
      </c>
      <c r="E4809" s="38" t="s">
        <v>2250</v>
      </c>
    </row>
    <row r="4810">
      <c r="A4810" s="33" t="s">
        <v>6264</v>
      </c>
      <c r="B4810" s="126" t="s">
        <v>2469</v>
      </c>
      <c r="C4810" s="126" t="s">
        <v>2520</v>
      </c>
      <c r="D4810" s="38" t="s">
        <v>5943</v>
      </c>
      <c r="E4810" s="38" t="s">
        <v>2250</v>
      </c>
    </row>
    <row r="4811">
      <c r="A4811" s="33" t="s">
        <v>6267</v>
      </c>
      <c r="B4811" s="126" t="s">
        <v>2469</v>
      </c>
      <c r="C4811" s="126" t="s">
        <v>2520</v>
      </c>
      <c r="D4811" s="38" t="s">
        <v>5943</v>
      </c>
      <c r="E4811" s="38" t="s">
        <v>2250</v>
      </c>
    </row>
    <row r="4812">
      <c r="A4812" s="33" t="s">
        <v>6265</v>
      </c>
      <c r="B4812" s="126" t="s">
        <v>2545</v>
      </c>
      <c r="C4812" s="126" t="s">
        <v>2473</v>
      </c>
      <c r="D4812" s="38" t="s">
        <v>5943</v>
      </c>
      <c r="E4812" s="38" t="s">
        <v>2250</v>
      </c>
    </row>
    <row r="4813">
      <c r="A4813" s="33" t="s">
        <v>5945</v>
      </c>
      <c r="B4813" s="126" t="s">
        <v>2699</v>
      </c>
      <c r="C4813" s="126" t="s">
        <v>2646</v>
      </c>
      <c r="D4813" s="38" t="s">
        <v>5944</v>
      </c>
      <c r="E4813" s="38" t="s">
        <v>2250</v>
      </c>
    </row>
    <row r="4814">
      <c r="A4814" s="33" t="s">
        <v>6016</v>
      </c>
      <c r="B4814" s="126" t="s">
        <v>2469</v>
      </c>
      <c r="C4814" s="126" t="s">
        <v>2520</v>
      </c>
      <c r="D4814" s="38" t="s">
        <v>5944</v>
      </c>
      <c r="E4814" s="38" t="s">
        <v>2250</v>
      </c>
    </row>
    <row r="4815">
      <c r="A4815" s="33" t="s">
        <v>6168</v>
      </c>
      <c r="B4815" s="126" t="s">
        <v>2469</v>
      </c>
      <c r="C4815" s="126" t="s">
        <v>2520</v>
      </c>
      <c r="D4815" s="38" t="s">
        <v>5944</v>
      </c>
      <c r="E4815" s="38" t="s">
        <v>2250</v>
      </c>
    </row>
    <row r="4816">
      <c r="A4816" s="33" t="s">
        <v>6266</v>
      </c>
      <c r="B4816" s="126" t="s">
        <v>2699</v>
      </c>
      <c r="C4816" s="126" t="s">
        <v>2646</v>
      </c>
      <c r="D4816" s="38" t="s">
        <v>5944</v>
      </c>
      <c r="E4816" s="38" t="s">
        <v>2250</v>
      </c>
    </row>
    <row r="4817">
      <c r="A4817" s="33" t="s">
        <v>6162</v>
      </c>
      <c r="B4817" s="126" t="s">
        <v>2469</v>
      </c>
      <c r="C4817" s="126" t="s">
        <v>2520</v>
      </c>
      <c r="D4817" s="38" t="s">
        <v>5944</v>
      </c>
      <c r="E4817" s="38" t="s">
        <v>2250</v>
      </c>
    </row>
    <row r="4818">
      <c r="A4818" s="33" t="s">
        <v>6268</v>
      </c>
      <c r="B4818" s="126" t="s">
        <v>2699</v>
      </c>
      <c r="C4818" s="126" t="s">
        <v>2646</v>
      </c>
      <c r="D4818" s="38" t="s">
        <v>5944</v>
      </c>
      <c r="E4818" s="38" t="s">
        <v>2250</v>
      </c>
    </row>
    <row r="4819">
      <c r="A4819" s="33" t="s">
        <v>6263</v>
      </c>
      <c r="B4819" s="126" t="s">
        <v>2469</v>
      </c>
      <c r="C4819" s="126" t="s">
        <v>2520</v>
      </c>
      <c r="D4819" s="38" t="s">
        <v>5944</v>
      </c>
      <c r="E4819" s="38" t="s">
        <v>2250</v>
      </c>
    </row>
    <row r="4820">
      <c r="A4820" s="33" t="s">
        <v>6269</v>
      </c>
      <c r="B4820" s="126" t="s">
        <v>2469</v>
      </c>
      <c r="C4820" s="126" t="s">
        <v>2520</v>
      </c>
      <c r="D4820" s="38" t="s">
        <v>5944</v>
      </c>
      <c r="E4820" s="38" t="s">
        <v>2250</v>
      </c>
    </row>
    <row r="4821">
      <c r="A4821" s="33" t="s">
        <v>6009</v>
      </c>
      <c r="B4821" s="126" t="s">
        <v>2589</v>
      </c>
      <c r="C4821" s="126" t="s">
        <v>2646</v>
      </c>
      <c r="D4821" s="38" t="s">
        <v>5944</v>
      </c>
      <c r="E4821" s="38" t="s">
        <v>2250</v>
      </c>
    </row>
    <row r="4822">
      <c r="A4822" s="33" t="s">
        <v>6009</v>
      </c>
      <c r="B4822" s="126" t="s">
        <v>2469</v>
      </c>
      <c r="C4822" s="126" t="s">
        <v>2520</v>
      </c>
      <c r="D4822" s="38" t="s">
        <v>5944</v>
      </c>
      <c r="E4822" s="38" t="s">
        <v>2250</v>
      </c>
    </row>
    <row r="4823">
      <c r="A4823" s="33" t="s">
        <v>6267</v>
      </c>
      <c r="B4823" s="126" t="s">
        <v>2469</v>
      </c>
      <c r="C4823" s="126" t="s">
        <v>2520</v>
      </c>
      <c r="D4823" s="38" t="s">
        <v>5944</v>
      </c>
      <c r="E4823" s="38" t="s">
        <v>2250</v>
      </c>
    </row>
    <row r="4824">
      <c r="A4824" s="33" t="s">
        <v>6267</v>
      </c>
      <c r="B4824" s="126" t="s">
        <v>2545</v>
      </c>
      <c r="C4824" s="126" t="s">
        <v>2473</v>
      </c>
      <c r="D4824" s="38" t="s">
        <v>5944</v>
      </c>
      <c r="E4824" s="38" t="s">
        <v>2250</v>
      </c>
    </row>
    <row r="4825">
      <c r="A4825" s="33" t="s">
        <v>5994</v>
      </c>
      <c r="B4825" s="126" t="s">
        <v>2469</v>
      </c>
      <c r="C4825" s="126" t="s">
        <v>2520</v>
      </c>
      <c r="D4825" s="38" t="s">
        <v>5936</v>
      </c>
      <c r="E4825" s="38" t="s">
        <v>2251</v>
      </c>
    </row>
    <row r="4826">
      <c r="A4826" s="33" t="s">
        <v>6042</v>
      </c>
      <c r="B4826" s="126" t="s">
        <v>2469</v>
      </c>
      <c r="C4826" s="126" t="s">
        <v>2520</v>
      </c>
      <c r="D4826" s="38" t="s">
        <v>5936</v>
      </c>
      <c r="E4826" s="38" t="s">
        <v>2251</v>
      </c>
    </row>
    <row r="4827">
      <c r="A4827" s="33" t="s">
        <v>6270</v>
      </c>
      <c r="B4827" s="126" t="s">
        <v>2469</v>
      </c>
      <c r="C4827" s="126" t="s">
        <v>2520</v>
      </c>
      <c r="D4827" s="38" t="s">
        <v>5936</v>
      </c>
      <c r="E4827" s="38" t="s">
        <v>2251</v>
      </c>
    </row>
    <row r="4828">
      <c r="A4828" s="33" t="s">
        <v>6271</v>
      </c>
      <c r="B4828" s="126" t="s">
        <v>2469</v>
      </c>
      <c r="C4828" s="126" t="s">
        <v>2520</v>
      </c>
      <c r="D4828" s="38" t="s">
        <v>5936</v>
      </c>
      <c r="E4828" s="38" t="s">
        <v>2251</v>
      </c>
    </row>
    <row r="4829">
      <c r="A4829" s="33" t="s">
        <v>6002</v>
      </c>
      <c r="B4829" s="126" t="s">
        <v>2469</v>
      </c>
      <c r="C4829" s="126" t="s">
        <v>2520</v>
      </c>
      <c r="D4829" s="38" t="s">
        <v>5936</v>
      </c>
      <c r="E4829" s="38" t="s">
        <v>2251</v>
      </c>
    </row>
    <row r="4830">
      <c r="A4830" s="33" t="s">
        <v>5998</v>
      </c>
      <c r="B4830" s="126" t="s">
        <v>2551</v>
      </c>
      <c r="C4830" s="126" t="s">
        <v>2680</v>
      </c>
      <c r="D4830" s="38" t="s">
        <v>5936</v>
      </c>
      <c r="E4830" s="38" t="s">
        <v>2251</v>
      </c>
    </row>
    <row r="4831">
      <c r="A4831" s="33" t="s">
        <v>6256</v>
      </c>
      <c r="B4831" s="126" t="s">
        <v>2469</v>
      </c>
      <c r="C4831" s="126" t="s">
        <v>2520</v>
      </c>
      <c r="D4831" s="38" t="s">
        <v>5936</v>
      </c>
      <c r="E4831" s="38" t="s">
        <v>2251</v>
      </c>
    </row>
    <row r="4832">
      <c r="A4832" s="33" t="s">
        <v>6006</v>
      </c>
      <c r="B4832" s="126" t="s">
        <v>2469</v>
      </c>
      <c r="C4832" s="126" t="s">
        <v>2520</v>
      </c>
      <c r="D4832" s="38" t="s">
        <v>5936</v>
      </c>
      <c r="E4832" s="38" t="s">
        <v>2251</v>
      </c>
    </row>
    <row r="4833">
      <c r="A4833" s="33" t="s">
        <v>6272</v>
      </c>
      <c r="B4833" s="126" t="s">
        <v>2699</v>
      </c>
      <c r="C4833" s="126" t="s">
        <v>2646</v>
      </c>
      <c r="D4833" s="38" t="s">
        <v>5936</v>
      </c>
      <c r="E4833" s="38" t="s">
        <v>2251</v>
      </c>
    </row>
    <row r="4834">
      <c r="A4834" s="33" t="s">
        <v>6273</v>
      </c>
      <c r="B4834" s="126" t="s">
        <v>2551</v>
      </c>
      <c r="C4834" s="126" t="s">
        <v>2680</v>
      </c>
      <c r="D4834" s="38" t="s">
        <v>5936</v>
      </c>
      <c r="E4834" s="38" t="s">
        <v>2251</v>
      </c>
    </row>
    <row r="4835">
      <c r="A4835" s="33" t="s">
        <v>6274</v>
      </c>
      <c r="B4835" s="126" t="s">
        <v>2545</v>
      </c>
      <c r="C4835" s="126" t="s">
        <v>2473</v>
      </c>
      <c r="D4835" s="38" t="s">
        <v>5936</v>
      </c>
      <c r="E4835" s="38" t="s">
        <v>2251</v>
      </c>
    </row>
    <row r="4836">
      <c r="A4836" s="33" t="s">
        <v>6275</v>
      </c>
      <c r="B4836" s="126" t="s">
        <v>2545</v>
      </c>
      <c r="C4836" s="126" t="s">
        <v>2473</v>
      </c>
      <c r="D4836" s="38" t="s">
        <v>5936</v>
      </c>
      <c r="E4836" s="38" t="s">
        <v>2251</v>
      </c>
    </row>
    <row r="4837">
      <c r="A4837" s="33" t="s">
        <v>5994</v>
      </c>
      <c r="B4837" s="126" t="s">
        <v>2469</v>
      </c>
      <c r="C4837" s="126" t="s">
        <v>2520</v>
      </c>
      <c r="D4837" s="38" t="s">
        <v>5943</v>
      </c>
      <c r="E4837" s="38" t="s">
        <v>2251</v>
      </c>
    </row>
    <row r="4838">
      <c r="A4838" s="33" t="s">
        <v>6042</v>
      </c>
      <c r="B4838" s="126" t="s">
        <v>2469</v>
      </c>
      <c r="C4838" s="126" t="s">
        <v>2520</v>
      </c>
      <c r="D4838" s="38" t="s">
        <v>5943</v>
      </c>
      <c r="E4838" s="38" t="s">
        <v>2251</v>
      </c>
    </row>
    <row r="4839">
      <c r="A4839" s="33" t="s">
        <v>6271</v>
      </c>
      <c r="B4839" s="126" t="s">
        <v>2469</v>
      </c>
      <c r="C4839" s="126" t="s">
        <v>2520</v>
      </c>
      <c r="D4839" s="38" t="s">
        <v>5943</v>
      </c>
      <c r="E4839" s="38" t="s">
        <v>2251</v>
      </c>
    </row>
    <row r="4840">
      <c r="A4840" s="33" t="s">
        <v>6276</v>
      </c>
      <c r="B4840" s="126" t="s">
        <v>2699</v>
      </c>
      <c r="C4840" s="126" t="s">
        <v>2646</v>
      </c>
      <c r="D4840" s="38" t="s">
        <v>5943</v>
      </c>
      <c r="E4840" s="38" t="s">
        <v>2251</v>
      </c>
    </row>
    <row r="4841">
      <c r="A4841" s="33" t="s">
        <v>5997</v>
      </c>
      <c r="B4841" s="126" t="s">
        <v>2469</v>
      </c>
      <c r="C4841" s="126" t="s">
        <v>2520</v>
      </c>
      <c r="D4841" s="38" t="s">
        <v>5943</v>
      </c>
      <c r="E4841" s="38" t="s">
        <v>2251</v>
      </c>
    </row>
    <row r="4842">
      <c r="A4842" s="33" t="s">
        <v>5998</v>
      </c>
      <c r="B4842" s="126" t="s">
        <v>2551</v>
      </c>
      <c r="C4842" s="126" t="s">
        <v>2680</v>
      </c>
      <c r="D4842" s="38" t="s">
        <v>5943</v>
      </c>
      <c r="E4842" s="38" t="s">
        <v>2251</v>
      </c>
    </row>
    <row r="4843">
      <c r="A4843" s="33" t="s">
        <v>6270</v>
      </c>
      <c r="B4843" s="126" t="s">
        <v>2469</v>
      </c>
      <c r="C4843" s="126" t="s">
        <v>2520</v>
      </c>
      <c r="D4843" s="38" t="s">
        <v>5943</v>
      </c>
      <c r="E4843" s="38" t="s">
        <v>2251</v>
      </c>
    </row>
    <row r="4844">
      <c r="A4844" s="33" t="s">
        <v>6006</v>
      </c>
      <c r="B4844" s="126" t="s">
        <v>2469</v>
      </c>
      <c r="C4844" s="126" t="s">
        <v>2520</v>
      </c>
      <c r="D4844" s="38" t="s">
        <v>5943</v>
      </c>
      <c r="E4844" s="38" t="s">
        <v>2251</v>
      </c>
    </row>
    <row r="4845">
      <c r="A4845" s="33" t="s">
        <v>6272</v>
      </c>
      <c r="B4845" s="126" t="s">
        <v>2699</v>
      </c>
      <c r="C4845" s="126" t="s">
        <v>2646</v>
      </c>
      <c r="D4845" s="38" t="s">
        <v>5943</v>
      </c>
      <c r="E4845" s="38" t="s">
        <v>2251</v>
      </c>
    </row>
    <row r="4846">
      <c r="A4846" s="33" t="s">
        <v>6273</v>
      </c>
      <c r="B4846" s="126" t="s">
        <v>2551</v>
      </c>
      <c r="C4846" s="126" t="s">
        <v>2680</v>
      </c>
      <c r="D4846" s="38" t="s">
        <v>5943</v>
      </c>
      <c r="E4846" s="38" t="s">
        <v>2251</v>
      </c>
    </row>
    <row r="4847">
      <c r="A4847" s="33" t="s">
        <v>6274</v>
      </c>
      <c r="B4847" s="126" t="s">
        <v>2545</v>
      </c>
      <c r="C4847" s="126" t="s">
        <v>2473</v>
      </c>
      <c r="D4847" s="38" t="s">
        <v>5943</v>
      </c>
      <c r="E4847" s="38" t="s">
        <v>2251</v>
      </c>
    </row>
    <row r="4848">
      <c r="A4848" s="33" t="s">
        <v>6275</v>
      </c>
      <c r="B4848" s="126" t="s">
        <v>2545</v>
      </c>
      <c r="C4848" s="126" t="s">
        <v>2473</v>
      </c>
      <c r="D4848" s="38" t="s">
        <v>5943</v>
      </c>
      <c r="E4848" s="38" t="s">
        <v>2251</v>
      </c>
    </row>
    <row r="4849">
      <c r="A4849" s="33" t="s">
        <v>5994</v>
      </c>
      <c r="B4849" s="126" t="s">
        <v>2469</v>
      </c>
      <c r="C4849" s="126" t="s">
        <v>2520</v>
      </c>
      <c r="D4849" s="38" t="s">
        <v>5944</v>
      </c>
      <c r="E4849" s="38" t="s">
        <v>2251</v>
      </c>
    </row>
    <row r="4850">
      <c r="A4850" s="33" t="s">
        <v>6016</v>
      </c>
      <c r="B4850" s="126" t="s">
        <v>2469</v>
      </c>
      <c r="C4850" s="126" t="s">
        <v>2520</v>
      </c>
      <c r="D4850" s="38" t="s">
        <v>5944</v>
      </c>
      <c r="E4850" s="38" t="s">
        <v>2251</v>
      </c>
    </row>
    <row r="4851">
      <c r="A4851" s="33" t="s">
        <v>6061</v>
      </c>
      <c r="B4851" s="126" t="s">
        <v>2469</v>
      </c>
      <c r="C4851" s="126" t="s">
        <v>2520</v>
      </c>
      <c r="D4851" s="38" t="s">
        <v>5944</v>
      </c>
      <c r="E4851" s="38" t="s">
        <v>2251</v>
      </c>
    </row>
    <row r="4852">
      <c r="A4852" s="33" t="s">
        <v>6276</v>
      </c>
      <c r="B4852" s="126" t="s">
        <v>2699</v>
      </c>
      <c r="C4852" s="126" t="s">
        <v>2646</v>
      </c>
      <c r="D4852" s="38" t="s">
        <v>5944</v>
      </c>
      <c r="E4852" s="38" t="s">
        <v>2251</v>
      </c>
    </row>
    <row r="4853">
      <c r="A4853" s="33" t="s">
        <v>5997</v>
      </c>
      <c r="B4853" s="126" t="s">
        <v>2469</v>
      </c>
      <c r="C4853" s="126" t="s">
        <v>2520</v>
      </c>
      <c r="D4853" s="38" t="s">
        <v>5944</v>
      </c>
      <c r="E4853" s="38" t="s">
        <v>2251</v>
      </c>
    </row>
    <row r="4854">
      <c r="A4854" s="33" t="s">
        <v>5998</v>
      </c>
      <c r="B4854" s="126" t="s">
        <v>2551</v>
      </c>
      <c r="C4854" s="126" t="s">
        <v>2680</v>
      </c>
      <c r="D4854" s="38" t="s">
        <v>5944</v>
      </c>
      <c r="E4854" s="38" t="s">
        <v>2251</v>
      </c>
    </row>
    <row r="4855">
      <c r="A4855" s="33" t="s">
        <v>6256</v>
      </c>
      <c r="B4855" s="126" t="s">
        <v>2469</v>
      </c>
      <c r="C4855" s="126" t="s">
        <v>2520</v>
      </c>
      <c r="D4855" s="38" t="s">
        <v>5944</v>
      </c>
      <c r="E4855" s="38" t="s">
        <v>2251</v>
      </c>
    </row>
    <row r="4856">
      <c r="A4856" s="33" t="s">
        <v>6006</v>
      </c>
      <c r="B4856" s="126" t="s">
        <v>2469</v>
      </c>
      <c r="C4856" s="126" t="s">
        <v>2520</v>
      </c>
      <c r="D4856" s="38" t="s">
        <v>5944</v>
      </c>
      <c r="E4856" s="38" t="s">
        <v>2251</v>
      </c>
    </row>
    <row r="4857">
      <c r="A4857" s="33" t="s">
        <v>6009</v>
      </c>
      <c r="B4857" s="126" t="s">
        <v>2469</v>
      </c>
      <c r="C4857" s="126" t="s">
        <v>2520</v>
      </c>
      <c r="D4857" s="38" t="s">
        <v>5944</v>
      </c>
      <c r="E4857" s="38" t="s">
        <v>2251</v>
      </c>
    </row>
    <row r="4858">
      <c r="A4858" s="33" t="s">
        <v>6009</v>
      </c>
      <c r="B4858" s="126" t="s">
        <v>2469</v>
      </c>
      <c r="C4858" s="126" t="s">
        <v>2520</v>
      </c>
      <c r="D4858" s="38" t="s">
        <v>5944</v>
      </c>
      <c r="E4858" s="38" t="s">
        <v>2251</v>
      </c>
    </row>
    <row r="4859">
      <c r="A4859" s="33" t="s">
        <v>6274</v>
      </c>
      <c r="B4859" s="126" t="s">
        <v>2545</v>
      </c>
      <c r="C4859" s="126" t="s">
        <v>2473</v>
      </c>
      <c r="D4859" s="38" t="s">
        <v>5944</v>
      </c>
      <c r="E4859" s="38" t="s">
        <v>2251</v>
      </c>
    </row>
    <row r="4860">
      <c r="A4860" s="33" t="s">
        <v>6275</v>
      </c>
      <c r="B4860" s="126" t="s">
        <v>2545</v>
      </c>
      <c r="C4860" s="126" t="s">
        <v>2473</v>
      </c>
      <c r="D4860" s="38" t="s">
        <v>5944</v>
      </c>
      <c r="E4860" s="38" t="s">
        <v>2251</v>
      </c>
    </row>
    <row r="4861">
      <c r="A4861" s="33" t="s">
        <v>6002</v>
      </c>
      <c r="B4861" s="126" t="s">
        <v>2469</v>
      </c>
      <c r="C4861" s="126" t="s">
        <v>2520</v>
      </c>
      <c r="D4861" s="38" t="s">
        <v>5936</v>
      </c>
      <c r="E4861" s="38" t="s">
        <v>2252</v>
      </c>
    </row>
    <row r="4862">
      <c r="A4862" s="33" t="s">
        <v>5941</v>
      </c>
      <c r="B4862" s="126" t="s">
        <v>2699</v>
      </c>
      <c r="C4862" s="126" t="s">
        <v>2646</v>
      </c>
      <c r="D4862" s="38" t="s">
        <v>5936</v>
      </c>
      <c r="E4862" s="38" t="s">
        <v>2252</v>
      </c>
    </row>
    <row r="4863">
      <c r="A4863" s="33" t="s">
        <v>6030</v>
      </c>
      <c r="B4863" s="126" t="s">
        <v>2699</v>
      </c>
      <c r="C4863" s="126" t="s">
        <v>2646</v>
      </c>
      <c r="D4863" s="38" t="s">
        <v>5936</v>
      </c>
      <c r="E4863" s="38" t="s">
        <v>2252</v>
      </c>
    </row>
    <row r="4864">
      <c r="A4864" s="33" t="s">
        <v>6036</v>
      </c>
      <c r="B4864" s="126" t="s">
        <v>2699</v>
      </c>
      <c r="C4864" s="126" t="s">
        <v>2646</v>
      </c>
      <c r="D4864" s="38" t="s">
        <v>5936</v>
      </c>
      <c r="E4864" s="38" t="s">
        <v>2252</v>
      </c>
    </row>
    <row r="4865">
      <c r="A4865" s="33" t="s">
        <v>5934</v>
      </c>
      <c r="B4865" s="126" t="s">
        <v>2699</v>
      </c>
      <c r="C4865" s="126" t="s">
        <v>2646</v>
      </c>
      <c r="D4865" s="38" t="s">
        <v>5936</v>
      </c>
      <c r="E4865" s="38" t="s">
        <v>2252</v>
      </c>
    </row>
    <row r="4866">
      <c r="A4866" s="33" t="s">
        <v>5984</v>
      </c>
      <c r="B4866" s="126" t="s">
        <v>2699</v>
      </c>
      <c r="C4866" s="126" t="s">
        <v>2646</v>
      </c>
      <c r="D4866" s="38" t="s">
        <v>5936</v>
      </c>
      <c r="E4866" s="38" t="s">
        <v>2252</v>
      </c>
    </row>
    <row r="4867">
      <c r="A4867" s="33" t="s">
        <v>6031</v>
      </c>
      <c r="B4867" s="126" t="s">
        <v>2469</v>
      </c>
      <c r="C4867" s="126" t="s">
        <v>2520</v>
      </c>
      <c r="D4867" s="38" t="s">
        <v>5936</v>
      </c>
      <c r="E4867" s="38" t="s">
        <v>2252</v>
      </c>
    </row>
    <row r="4868">
      <c r="A4868" s="33" t="s">
        <v>6032</v>
      </c>
      <c r="B4868" s="126" t="s">
        <v>2469</v>
      </c>
      <c r="C4868" s="126" t="s">
        <v>2520</v>
      </c>
      <c r="D4868" s="38" t="s">
        <v>5936</v>
      </c>
      <c r="E4868" s="38" t="s">
        <v>2252</v>
      </c>
    </row>
    <row r="4869">
      <c r="A4869" s="33" t="s">
        <v>6277</v>
      </c>
      <c r="B4869" s="126" t="s">
        <v>2469</v>
      </c>
      <c r="C4869" s="126" t="s">
        <v>2520</v>
      </c>
      <c r="D4869" s="38" t="s">
        <v>5936</v>
      </c>
      <c r="E4869" s="38" t="s">
        <v>2252</v>
      </c>
    </row>
    <row r="4870">
      <c r="A4870" s="33" t="s">
        <v>6033</v>
      </c>
      <c r="B4870" s="126" t="s">
        <v>2469</v>
      </c>
      <c r="C4870" s="126" t="s">
        <v>2520</v>
      </c>
      <c r="D4870" s="38" t="s">
        <v>5936</v>
      </c>
      <c r="E4870" s="38" t="s">
        <v>2252</v>
      </c>
    </row>
    <row r="4871">
      <c r="A4871" s="33" t="s">
        <v>6278</v>
      </c>
      <c r="B4871" s="126" t="s">
        <v>2469</v>
      </c>
      <c r="C4871" s="126" t="s">
        <v>2520</v>
      </c>
      <c r="D4871" s="38" t="s">
        <v>5936</v>
      </c>
      <c r="E4871" s="38" t="s">
        <v>2252</v>
      </c>
    </row>
    <row r="4872">
      <c r="A4872" s="33" t="s">
        <v>6278</v>
      </c>
      <c r="B4872" s="126" t="s">
        <v>2545</v>
      </c>
      <c r="C4872" s="126" t="s">
        <v>2473</v>
      </c>
      <c r="D4872" s="38" t="s">
        <v>5936</v>
      </c>
      <c r="E4872" s="38" t="s">
        <v>2252</v>
      </c>
    </row>
    <row r="4873">
      <c r="A4873" s="33" t="s">
        <v>6279</v>
      </c>
      <c r="B4873" s="126" t="s">
        <v>2699</v>
      </c>
      <c r="C4873" s="126" t="s">
        <v>2646</v>
      </c>
      <c r="D4873" s="38" t="s">
        <v>5943</v>
      </c>
      <c r="E4873" s="38" t="s">
        <v>2252</v>
      </c>
    </row>
    <row r="4874">
      <c r="A4874" s="33" t="s">
        <v>5941</v>
      </c>
      <c r="B4874" s="126" t="s">
        <v>2699</v>
      </c>
      <c r="C4874" s="126" t="s">
        <v>2646</v>
      </c>
      <c r="D4874" s="38" t="s">
        <v>5943</v>
      </c>
      <c r="E4874" s="38" t="s">
        <v>2252</v>
      </c>
    </row>
    <row r="4875">
      <c r="A4875" s="33" t="s">
        <v>6030</v>
      </c>
      <c r="B4875" s="126" t="s">
        <v>2699</v>
      </c>
      <c r="C4875" s="126" t="s">
        <v>2646</v>
      </c>
      <c r="D4875" s="38" t="s">
        <v>5943</v>
      </c>
      <c r="E4875" s="38" t="s">
        <v>2252</v>
      </c>
    </row>
    <row r="4876">
      <c r="A4876" s="33" t="s">
        <v>6036</v>
      </c>
      <c r="B4876" s="126" t="s">
        <v>2699</v>
      </c>
      <c r="C4876" s="126" t="s">
        <v>2646</v>
      </c>
      <c r="D4876" s="38" t="s">
        <v>5943</v>
      </c>
      <c r="E4876" s="38" t="s">
        <v>2252</v>
      </c>
    </row>
    <row r="4877">
      <c r="A4877" s="33" t="s">
        <v>5934</v>
      </c>
      <c r="B4877" s="126" t="s">
        <v>2699</v>
      </c>
      <c r="C4877" s="126" t="s">
        <v>2646</v>
      </c>
      <c r="D4877" s="38" t="s">
        <v>5943</v>
      </c>
      <c r="E4877" s="38" t="s">
        <v>2252</v>
      </c>
    </row>
    <row r="4878">
      <c r="A4878" s="33" t="s">
        <v>5984</v>
      </c>
      <c r="B4878" s="126" t="s">
        <v>2699</v>
      </c>
      <c r="C4878" s="126" t="s">
        <v>2646</v>
      </c>
      <c r="D4878" s="38" t="s">
        <v>5943</v>
      </c>
      <c r="E4878" s="38" t="s">
        <v>2252</v>
      </c>
    </row>
    <row r="4879">
      <c r="A4879" s="33" t="s">
        <v>6031</v>
      </c>
      <c r="B4879" s="126" t="s">
        <v>2469</v>
      </c>
      <c r="C4879" s="126" t="s">
        <v>2520</v>
      </c>
      <c r="D4879" s="38" t="s">
        <v>5943</v>
      </c>
      <c r="E4879" s="38" t="s">
        <v>2252</v>
      </c>
    </row>
    <row r="4880">
      <c r="A4880" s="33" t="s">
        <v>6032</v>
      </c>
      <c r="B4880" s="126" t="s">
        <v>2469</v>
      </c>
      <c r="C4880" s="126" t="s">
        <v>2520</v>
      </c>
      <c r="D4880" s="38" t="s">
        <v>5943</v>
      </c>
      <c r="E4880" s="38" t="s">
        <v>2252</v>
      </c>
    </row>
    <row r="4881">
      <c r="A4881" s="33" t="s">
        <v>6277</v>
      </c>
      <c r="B4881" s="126" t="s">
        <v>2469</v>
      </c>
      <c r="C4881" s="126" t="s">
        <v>2520</v>
      </c>
      <c r="D4881" s="38" t="s">
        <v>5943</v>
      </c>
      <c r="E4881" s="38" t="s">
        <v>2252</v>
      </c>
    </row>
    <row r="4882">
      <c r="A4882" s="33" t="s">
        <v>6033</v>
      </c>
      <c r="B4882" s="126" t="s">
        <v>2469</v>
      </c>
      <c r="C4882" s="126" t="s">
        <v>2520</v>
      </c>
      <c r="D4882" s="38" t="s">
        <v>5943</v>
      </c>
      <c r="E4882" s="38" t="s">
        <v>2252</v>
      </c>
    </row>
    <row r="4883">
      <c r="A4883" s="33" t="s">
        <v>6280</v>
      </c>
      <c r="B4883" s="126" t="s">
        <v>2545</v>
      </c>
      <c r="C4883" s="126" t="s">
        <v>2473</v>
      </c>
      <c r="D4883" s="38" t="s">
        <v>5943</v>
      </c>
      <c r="E4883" s="38" t="s">
        <v>2252</v>
      </c>
    </row>
    <row r="4884">
      <c r="A4884" s="33" t="s">
        <v>6278</v>
      </c>
      <c r="B4884" s="126" t="s">
        <v>2545</v>
      </c>
      <c r="C4884" s="126" t="s">
        <v>2473</v>
      </c>
      <c r="D4884" s="38" t="s">
        <v>5943</v>
      </c>
      <c r="E4884" s="38" t="s">
        <v>2252</v>
      </c>
    </row>
    <row r="4885">
      <c r="A4885" s="33" t="s">
        <v>6281</v>
      </c>
      <c r="B4885" s="126" t="s">
        <v>2699</v>
      </c>
      <c r="C4885" s="126" t="s">
        <v>2646</v>
      </c>
      <c r="D4885" s="38" t="s">
        <v>5944</v>
      </c>
      <c r="E4885" s="38" t="s">
        <v>2252</v>
      </c>
    </row>
    <row r="4886">
      <c r="A4886" s="33" t="s">
        <v>5941</v>
      </c>
      <c r="B4886" s="126" t="s">
        <v>2699</v>
      </c>
      <c r="C4886" s="126" t="s">
        <v>2646</v>
      </c>
      <c r="D4886" s="38" t="s">
        <v>5944</v>
      </c>
      <c r="E4886" s="38" t="s">
        <v>2252</v>
      </c>
    </row>
    <row r="4887">
      <c r="A4887" s="33" t="s">
        <v>6030</v>
      </c>
      <c r="B4887" s="126" t="s">
        <v>2699</v>
      </c>
      <c r="C4887" s="126" t="s">
        <v>2646</v>
      </c>
      <c r="D4887" s="38" t="s">
        <v>5944</v>
      </c>
      <c r="E4887" s="38" t="s">
        <v>2252</v>
      </c>
    </row>
    <row r="4888">
      <c r="A4888" s="33" t="s">
        <v>6036</v>
      </c>
      <c r="B4888" s="126" t="s">
        <v>2699</v>
      </c>
      <c r="C4888" s="126" t="s">
        <v>2646</v>
      </c>
      <c r="D4888" s="38" t="s">
        <v>5944</v>
      </c>
      <c r="E4888" s="38" t="s">
        <v>2252</v>
      </c>
    </row>
    <row r="4889">
      <c r="A4889" s="33" t="s">
        <v>5934</v>
      </c>
      <c r="B4889" s="126" t="s">
        <v>2699</v>
      </c>
      <c r="C4889" s="126" t="s">
        <v>2646</v>
      </c>
      <c r="D4889" s="38" t="s">
        <v>5944</v>
      </c>
      <c r="E4889" s="38" t="s">
        <v>2252</v>
      </c>
    </row>
    <row r="4890">
      <c r="A4890" s="33" t="s">
        <v>5984</v>
      </c>
      <c r="B4890" s="126" t="s">
        <v>2699</v>
      </c>
      <c r="C4890" s="126" t="s">
        <v>2646</v>
      </c>
      <c r="D4890" s="38" t="s">
        <v>5944</v>
      </c>
      <c r="E4890" s="38" t="s">
        <v>2252</v>
      </c>
    </row>
    <row r="4891">
      <c r="A4891" s="33" t="s">
        <v>6031</v>
      </c>
      <c r="B4891" s="126" t="s">
        <v>2469</v>
      </c>
      <c r="C4891" s="126" t="s">
        <v>2520</v>
      </c>
      <c r="D4891" s="38" t="s">
        <v>5944</v>
      </c>
      <c r="E4891" s="38" t="s">
        <v>2252</v>
      </c>
    </row>
    <row r="4892">
      <c r="A4892" s="33" t="s">
        <v>6032</v>
      </c>
      <c r="B4892" s="126" t="s">
        <v>2469</v>
      </c>
      <c r="C4892" s="126" t="s">
        <v>2520</v>
      </c>
      <c r="D4892" s="38" t="s">
        <v>5944</v>
      </c>
      <c r="E4892" s="38" t="s">
        <v>2252</v>
      </c>
    </row>
    <row r="4893">
      <c r="A4893" s="33" t="s">
        <v>6277</v>
      </c>
      <c r="B4893" s="126" t="s">
        <v>2469</v>
      </c>
      <c r="C4893" s="126" t="s">
        <v>2520</v>
      </c>
      <c r="D4893" s="38" t="s">
        <v>5944</v>
      </c>
      <c r="E4893" s="38" t="s">
        <v>2252</v>
      </c>
    </row>
    <row r="4894">
      <c r="A4894" s="33" t="s">
        <v>6033</v>
      </c>
      <c r="B4894" s="126" t="s">
        <v>2469</v>
      </c>
      <c r="C4894" s="126" t="s">
        <v>2520</v>
      </c>
      <c r="D4894" s="38" t="s">
        <v>5944</v>
      </c>
      <c r="E4894" s="38" t="s">
        <v>2252</v>
      </c>
    </row>
    <row r="4895">
      <c r="A4895" s="33" t="s">
        <v>6280</v>
      </c>
      <c r="B4895" s="126" t="s">
        <v>2545</v>
      </c>
      <c r="C4895" s="126" t="s">
        <v>2473</v>
      </c>
      <c r="D4895" s="38" t="s">
        <v>5944</v>
      </c>
      <c r="E4895" s="38" t="s">
        <v>2252</v>
      </c>
    </row>
    <row r="4896">
      <c r="A4896" s="33" t="s">
        <v>6278</v>
      </c>
      <c r="B4896" s="126" t="s">
        <v>2545</v>
      </c>
      <c r="C4896" s="126" t="s">
        <v>2473</v>
      </c>
      <c r="D4896" s="38" t="s">
        <v>5944</v>
      </c>
      <c r="E4896" s="38" t="s">
        <v>2252</v>
      </c>
    </row>
    <row r="4897">
      <c r="A4897" s="33" t="s">
        <v>5928</v>
      </c>
      <c r="B4897" s="126" t="s">
        <v>2699</v>
      </c>
      <c r="C4897" s="126" t="s">
        <v>2646</v>
      </c>
      <c r="D4897" s="38" t="s">
        <v>5927</v>
      </c>
      <c r="E4897" s="38" t="s">
        <v>2253</v>
      </c>
    </row>
    <row r="4898">
      <c r="A4898" s="33" t="s">
        <v>6010</v>
      </c>
      <c r="B4898" s="126" t="s">
        <v>2699</v>
      </c>
      <c r="C4898" s="126" t="s">
        <v>2646</v>
      </c>
      <c r="D4898" s="38" t="s">
        <v>5927</v>
      </c>
      <c r="E4898" s="38" t="s">
        <v>2253</v>
      </c>
    </row>
    <row r="4899">
      <c r="A4899" s="33" t="s">
        <v>5972</v>
      </c>
      <c r="B4899" s="126" t="s">
        <v>2699</v>
      </c>
      <c r="C4899" s="126" t="s">
        <v>2646</v>
      </c>
      <c r="D4899" s="38" t="s">
        <v>5927</v>
      </c>
      <c r="E4899" s="38" t="s">
        <v>2253</v>
      </c>
    </row>
    <row r="4900">
      <c r="A4900" s="33" t="s">
        <v>6122</v>
      </c>
      <c r="B4900" s="126" t="s">
        <v>2469</v>
      </c>
      <c r="C4900" s="126" t="s">
        <v>2520</v>
      </c>
      <c r="D4900" s="38" t="s">
        <v>5927</v>
      </c>
      <c r="E4900" s="38" t="s">
        <v>2253</v>
      </c>
    </row>
    <row r="4901">
      <c r="A4901" s="33" t="s">
        <v>6254</v>
      </c>
      <c r="B4901" s="126" t="s">
        <v>2551</v>
      </c>
      <c r="C4901" s="126" t="s">
        <v>2680</v>
      </c>
      <c r="D4901" s="38" t="s">
        <v>5927</v>
      </c>
      <c r="E4901" s="38" t="s">
        <v>2253</v>
      </c>
    </row>
    <row r="4902">
      <c r="A4902" s="33" t="s">
        <v>6254</v>
      </c>
      <c r="B4902" s="126" t="s">
        <v>2589</v>
      </c>
      <c r="C4902" s="126" t="s">
        <v>2520</v>
      </c>
      <c r="D4902" s="38" t="s">
        <v>5927</v>
      </c>
      <c r="E4902" s="38" t="s">
        <v>2253</v>
      </c>
    </row>
    <row r="4903">
      <c r="A4903" s="33" t="s">
        <v>6234</v>
      </c>
      <c r="B4903" s="126" t="s">
        <v>2469</v>
      </c>
      <c r="C4903" s="126" t="s">
        <v>2520</v>
      </c>
      <c r="D4903" s="38" t="s">
        <v>5927</v>
      </c>
      <c r="E4903" s="38" t="s">
        <v>2253</v>
      </c>
    </row>
    <row r="4904">
      <c r="A4904" s="33" t="s">
        <v>6234</v>
      </c>
      <c r="B4904" s="126" t="s">
        <v>2545</v>
      </c>
      <c r="C4904" s="126" t="s">
        <v>2473</v>
      </c>
      <c r="D4904" s="38" t="s">
        <v>5927</v>
      </c>
      <c r="E4904" s="38" t="s">
        <v>2253</v>
      </c>
    </row>
    <row r="4905">
      <c r="A4905" s="33" t="s">
        <v>5928</v>
      </c>
      <c r="B4905" s="126" t="s">
        <v>2699</v>
      </c>
      <c r="C4905" s="126" t="s">
        <v>2646</v>
      </c>
      <c r="D4905" s="38" t="s">
        <v>5931</v>
      </c>
      <c r="E4905" s="38" t="s">
        <v>2253</v>
      </c>
    </row>
    <row r="4906">
      <c r="A4906" s="33" t="s">
        <v>6010</v>
      </c>
      <c r="B4906" s="126" t="s">
        <v>2699</v>
      </c>
      <c r="C4906" s="126" t="s">
        <v>2646</v>
      </c>
      <c r="D4906" s="38" t="s">
        <v>5931</v>
      </c>
      <c r="E4906" s="38" t="s">
        <v>2253</v>
      </c>
    </row>
    <row r="4907">
      <c r="A4907" s="33" t="s">
        <v>5972</v>
      </c>
      <c r="B4907" s="126" t="s">
        <v>2699</v>
      </c>
      <c r="C4907" s="126" t="s">
        <v>2646</v>
      </c>
      <c r="D4907" s="38" t="s">
        <v>5931</v>
      </c>
      <c r="E4907" s="38" t="s">
        <v>2253</v>
      </c>
    </row>
    <row r="4908">
      <c r="A4908" s="33" t="s">
        <v>6123</v>
      </c>
      <c r="B4908" s="126" t="s">
        <v>2469</v>
      </c>
      <c r="C4908" s="126" t="s">
        <v>2520</v>
      </c>
      <c r="D4908" s="38" t="s">
        <v>5931</v>
      </c>
      <c r="E4908" s="38" t="s">
        <v>2253</v>
      </c>
    </row>
    <row r="4909">
      <c r="A4909" s="33" t="s">
        <v>6254</v>
      </c>
      <c r="B4909" s="126" t="s">
        <v>2551</v>
      </c>
      <c r="C4909" s="126" t="s">
        <v>2680</v>
      </c>
      <c r="D4909" s="38" t="s">
        <v>5931</v>
      </c>
      <c r="E4909" s="38" t="s">
        <v>2253</v>
      </c>
    </row>
    <row r="4910">
      <c r="A4910" s="33" t="s">
        <v>6254</v>
      </c>
      <c r="B4910" s="126" t="s">
        <v>2589</v>
      </c>
      <c r="C4910" s="126" t="s">
        <v>2520</v>
      </c>
      <c r="D4910" s="38" t="s">
        <v>5931</v>
      </c>
      <c r="E4910" s="38" t="s">
        <v>2253</v>
      </c>
    </row>
    <row r="4911">
      <c r="A4911" s="33" t="s">
        <v>6234</v>
      </c>
      <c r="B4911" s="126" t="s">
        <v>2469</v>
      </c>
      <c r="C4911" s="126" t="s">
        <v>2520</v>
      </c>
      <c r="D4911" s="38" t="s">
        <v>5931</v>
      </c>
      <c r="E4911" s="38" t="s">
        <v>2253</v>
      </c>
    </row>
    <row r="4912">
      <c r="A4912" s="33" t="s">
        <v>6234</v>
      </c>
      <c r="B4912" s="126" t="s">
        <v>2545</v>
      </c>
      <c r="C4912" s="126" t="s">
        <v>2473</v>
      </c>
      <c r="D4912" s="38" t="s">
        <v>5931</v>
      </c>
      <c r="E4912" s="38" t="s">
        <v>2253</v>
      </c>
    </row>
    <row r="4913">
      <c r="A4913" s="33" t="s">
        <v>6011</v>
      </c>
      <c r="B4913" s="126" t="s">
        <v>2469</v>
      </c>
      <c r="C4913" s="126" t="s">
        <v>2520</v>
      </c>
      <c r="D4913" s="38" t="s">
        <v>5936</v>
      </c>
      <c r="E4913" s="38" t="s">
        <v>2253</v>
      </c>
    </row>
    <row r="4914">
      <c r="A4914" s="33" t="s">
        <v>6014</v>
      </c>
      <c r="B4914" s="126" t="s">
        <v>2469</v>
      </c>
      <c r="C4914" s="126" t="s">
        <v>2520</v>
      </c>
      <c r="D4914" s="38" t="s">
        <v>5936</v>
      </c>
      <c r="E4914" s="38" t="s">
        <v>2253</v>
      </c>
    </row>
    <row r="4915">
      <c r="A4915" s="33" t="s">
        <v>6282</v>
      </c>
      <c r="B4915" s="126" t="s">
        <v>2699</v>
      </c>
      <c r="C4915" s="126" t="s">
        <v>2646</v>
      </c>
      <c r="D4915" s="38" t="s">
        <v>5936</v>
      </c>
      <c r="E4915" s="38" t="s">
        <v>2253</v>
      </c>
    </row>
    <row r="4916">
      <c r="A4916" s="33" t="s">
        <v>6015</v>
      </c>
      <c r="B4916" s="126" t="s">
        <v>2699</v>
      </c>
      <c r="C4916" s="126" t="s">
        <v>2646</v>
      </c>
      <c r="D4916" s="38" t="s">
        <v>5936</v>
      </c>
      <c r="E4916" s="38" t="s">
        <v>2253</v>
      </c>
    </row>
    <row r="4917">
      <c r="A4917" s="33" t="s">
        <v>6013</v>
      </c>
      <c r="B4917" s="126" t="s">
        <v>2699</v>
      </c>
      <c r="C4917" s="126" t="s">
        <v>2646</v>
      </c>
      <c r="D4917" s="38" t="s">
        <v>5936</v>
      </c>
      <c r="E4917" s="38" t="s">
        <v>2253</v>
      </c>
    </row>
    <row r="4918">
      <c r="A4918" s="33" t="s">
        <v>6007</v>
      </c>
      <c r="B4918" s="126" t="s">
        <v>2699</v>
      </c>
      <c r="C4918" s="126" t="s">
        <v>2646</v>
      </c>
      <c r="D4918" s="38" t="s">
        <v>5936</v>
      </c>
      <c r="E4918" s="38" t="s">
        <v>2253</v>
      </c>
    </row>
    <row r="4919">
      <c r="A4919" s="33" t="s">
        <v>6183</v>
      </c>
      <c r="B4919" s="126" t="s">
        <v>2469</v>
      </c>
      <c r="C4919" s="126" t="s">
        <v>2520</v>
      </c>
      <c r="D4919" s="38" t="s">
        <v>5936</v>
      </c>
      <c r="E4919" s="38" t="s">
        <v>2253</v>
      </c>
    </row>
    <row r="4920">
      <c r="A4920" s="33" t="s">
        <v>6241</v>
      </c>
      <c r="B4920" s="126" t="s">
        <v>2469</v>
      </c>
      <c r="C4920" s="126" t="s">
        <v>2520</v>
      </c>
      <c r="D4920" s="38" t="s">
        <v>5936</v>
      </c>
      <c r="E4920" s="38" t="s">
        <v>2253</v>
      </c>
    </row>
    <row r="4921">
      <c r="A4921" s="33" t="s">
        <v>6041</v>
      </c>
      <c r="B4921" s="126" t="s">
        <v>2469</v>
      </c>
      <c r="C4921" s="126" t="s">
        <v>2520</v>
      </c>
      <c r="D4921" s="38" t="s">
        <v>5936</v>
      </c>
      <c r="E4921" s="38" t="s">
        <v>2253</v>
      </c>
    </row>
    <row r="4922">
      <c r="A4922" s="33" t="s">
        <v>6241</v>
      </c>
      <c r="B4922" s="126" t="s">
        <v>2551</v>
      </c>
      <c r="C4922" s="126" t="s">
        <v>2520</v>
      </c>
      <c r="D4922" s="38" t="s">
        <v>5936</v>
      </c>
      <c r="E4922" s="38" t="s">
        <v>2253</v>
      </c>
    </row>
    <row r="4923">
      <c r="A4923" s="33" t="s">
        <v>6179</v>
      </c>
      <c r="B4923" s="126" t="s">
        <v>2469</v>
      </c>
      <c r="C4923" s="126" t="s">
        <v>2520</v>
      </c>
      <c r="D4923" s="38" t="s">
        <v>5936</v>
      </c>
      <c r="E4923" s="38" t="s">
        <v>2253</v>
      </c>
    </row>
    <row r="4924">
      <c r="A4924" s="33" t="s">
        <v>6179</v>
      </c>
      <c r="B4924" s="126" t="s">
        <v>2545</v>
      </c>
      <c r="C4924" s="126" t="s">
        <v>2473</v>
      </c>
      <c r="D4924" s="38" t="s">
        <v>5936</v>
      </c>
      <c r="E4924" s="38" t="s">
        <v>2253</v>
      </c>
    </row>
    <row r="4925">
      <c r="A4925" s="33" t="s">
        <v>6011</v>
      </c>
      <c r="B4925" s="126" t="s">
        <v>2469</v>
      </c>
      <c r="C4925" s="126" t="s">
        <v>2520</v>
      </c>
      <c r="D4925" s="38" t="s">
        <v>5943</v>
      </c>
      <c r="E4925" s="38" t="s">
        <v>2253</v>
      </c>
    </row>
    <row r="4926">
      <c r="A4926" s="33" t="s">
        <v>6014</v>
      </c>
      <c r="B4926" s="126" t="s">
        <v>2469</v>
      </c>
      <c r="C4926" s="126" t="s">
        <v>2520</v>
      </c>
      <c r="D4926" s="38" t="s">
        <v>5943</v>
      </c>
      <c r="E4926" s="38" t="s">
        <v>2253</v>
      </c>
    </row>
    <row r="4927">
      <c r="A4927" s="33" t="s">
        <v>6282</v>
      </c>
      <c r="B4927" s="126" t="s">
        <v>2699</v>
      </c>
      <c r="C4927" s="126" t="s">
        <v>2646</v>
      </c>
      <c r="D4927" s="38" t="s">
        <v>5943</v>
      </c>
      <c r="E4927" s="38" t="s">
        <v>2253</v>
      </c>
    </row>
    <row r="4928">
      <c r="A4928" s="33" t="s">
        <v>6015</v>
      </c>
      <c r="B4928" s="126" t="s">
        <v>2699</v>
      </c>
      <c r="C4928" s="126" t="s">
        <v>2646</v>
      </c>
      <c r="D4928" s="38" t="s">
        <v>5943</v>
      </c>
      <c r="E4928" s="38" t="s">
        <v>2253</v>
      </c>
    </row>
    <row r="4929">
      <c r="A4929" s="33" t="s">
        <v>6013</v>
      </c>
      <c r="B4929" s="126" t="s">
        <v>2699</v>
      </c>
      <c r="C4929" s="126" t="s">
        <v>2646</v>
      </c>
      <c r="D4929" s="38" t="s">
        <v>5943</v>
      </c>
      <c r="E4929" s="38" t="s">
        <v>2253</v>
      </c>
    </row>
    <row r="4930">
      <c r="A4930" s="33" t="s">
        <v>6007</v>
      </c>
      <c r="B4930" s="126" t="s">
        <v>2699</v>
      </c>
      <c r="C4930" s="126" t="s">
        <v>2646</v>
      </c>
      <c r="D4930" s="38" t="s">
        <v>5943</v>
      </c>
      <c r="E4930" s="38" t="s">
        <v>2253</v>
      </c>
    </row>
    <row r="4931">
      <c r="A4931" s="33" t="s">
        <v>6183</v>
      </c>
      <c r="B4931" s="126" t="s">
        <v>2469</v>
      </c>
      <c r="C4931" s="126" t="s">
        <v>2520</v>
      </c>
      <c r="D4931" s="38" t="s">
        <v>5943</v>
      </c>
      <c r="E4931" s="38" t="s">
        <v>2253</v>
      </c>
    </row>
    <row r="4932">
      <c r="A4932" s="33" t="s">
        <v>6241</v>
      </c>
      <c r="B4932" s="126" t="s">
        <v>2469</v>
      </c>
      <c r="C4932" s="126" t="s">
        <v>2520</v>
      </c>
      <c r="D4932" s="38" t="s">
        <v>5943</v>
      </c>
      <c r="E4932" s="38" t="s">
        <v>2253</v>
      </c>
    </row>
    <row r="4933">
      <c r="A4933" s="33" t="s">
        <v>6041</v>
      </c>
      <c r="B4933" s="126" t="s">
        <v>2469</v>
      </c>
      <c r="C4933" s="126" t="s">
        <v>2520</v>
      </c>
      <c r="D4933" s="38" t="s">
        <v>5943</v>
      </c>
      <c r="E4933" s="38" t="s">
        <v>2253</v>
      </c>
    </row>
    <row r="4934">
      <c r="A4934" s="33" t="s">
        <v>6241</v>
      </c>
      <c r="B4934" s="126" t="s">
        <v>2551</v>
      </c>
      <c r="C4934" s="126" t="s">
        <v>2520</v>
      </c>
      <c r="D4934" s="38" t="s">
        <v>5943</v>
      </c>
      <c r="E4934" s="38" t="s">
        <v>2253</v>
      </c>
    </row>
    <row r="4935">
      <c r="A4935" s="33" t="s">
        <v>6179</v>
      </c>
      <c r="B4935" s="126" t="s">
        <v>2469</v>
      </c>
      <c r="C4935" s="126" t="s">
        <v>2520</v>
      </c>
      <c r="D4935" s="38" t="s">
        <v>5943</v>
      </c>
      <c r="E4935" s="38" t="s">
        <v>2253</v>
      </c>
    </row>
    <row r="4936">
      <c r="A4936" s="33" t="s">
        <v>6179</v>
      </c>
      <c r="B4936" s="126" t="s">
        <v>2545</v>
      </c>
      <c r="C4936" s="126" t="s">
        <v>2473</v>
      </c>
      <c r="D4936" s="38" t="s">
        <v>5943</v>
      </c>
      <c r="E4936" s="38" t="s">
        <v>2253</v>
      </c>
    </row>
    <row r="4937">
      <c r="A4937" s="33" t="s">
        <v>5945</v>
      </c>
      <c r="B4937" s="126" t="s">
        <v>2699</v>
      </c>
      <c r="C4937" s="126" t="s">
        <v>2646</v>
      </c>
      <c r="D4937" s="38" t="s">
        <v>5944</v>
      </c>
      <c r="E4937" s="38" t="s">
        <v>2253</v>
      </c>
    </row>
    <row r="4938">
      <c r="A4938" s="33" t="s">
        <v>6014</v>
      </c>
      <c r="B4938" s="126" t="s">
        <v>2469</v>
      </c>
      <c r="C4938" s="126" t="s">
        <v>2520</v>
      </c>
      <c r="D4938" s="38" t="s">
        <v>5944</v>
      </c>
      <c r="E4938" s="38" t="s">
        <v>2253</v>
      </c>
    </row>
    <row r="4939">
      <c r="A4939" s="33" t="s">
        <v>6282</v>
      </c>
      <c r="B4939" s="126" t="s">
        <v>2699</v>
      </c>
      <c r="C4939" s="126" t="s">
        <v>2646</v>
      </c>
      <c r="D4939" s="38" t="s">
        <v>5944</v>
      </c>
      <c r="E4939" s="38" t="s">
        <v>2253</v>
      </c>
    </row>
    <row r="4940">
      <c r="A4940" s="33" t="s">
        <v>5941</v>
      </c>
      <c r="B4940" s="126" t="s">
        <v>2699</v>
      </c>
      <c r="C4940" s="126" t="s">
        <v>2646</v>
      </c>
      <c r="D4940" s="38" t="s">
        <v>5944</v>
      </c>
      <c r="E4940" s="38" t="s">
        <v>2253</v>
      </c>
    </row>
    <row r="4941">
      <c r="A4941" s="33" t="s">
        <v>5941</v>
      </c>
      <c r="B4941" s="126" t="s">
        <v>2699</v>
      </c>
      <c r="C4941" s="126" t="s">
        <v>2646</v>
      </c>
      <c r="D4941" s="38" t="s">
        <v>5944</v>
      </c>
      <c r="E4941" s="38" t="s">
        <v>2253</v>
      </c>
    </row>
    <row r="4942">
      <c r="A4942" s="33" t="s">
        <v>6016</v>
      </c>
      <c r="B4942" s="126" t="s">
        <v>2469</v>
      </c>
      <c r="C4942" s="126" t="s">
        <v>2520</v>
      </c>
      <c r="D4942" s="38" t="s">
        <v>5944</v>
      </c>
      <c r="E4942" s="38" t="s">
        <v>2253</v>
      </c>
    </row>
    <row r="4943">
      <c r="A4943" s="33" t="s">
        <v>6033</v>
      </c>
      <c r="B4943" s="126" t="s">
        <v>2469</v>
      </c>
      <c r="C4943" s="126" t="s">
        <v>2520</v>
      </c>
      <c r="D4943" s="38" t="s">
        <v>5944</v>
      </c>
      <c r="E4943" s="38" t="s">
        <v>2253</v>
      </c>
    </row>
    <row r="4944">
      <c r="A4944" s="33" t="s">
        <v>6016</v>
      </c>
      <c r="B4944" s="126" t="s">
        <v>2551</v>
      </c>
      <c r="C4944" s="126" t="s">
        <v>2520</v>
      </c>
      <c r="D4944" s="38" t="s">
        <v>5944</v>
      </c>
      <c r="E4944" s="38" t="s">
        <v>2253</v>
      </c>
    </row>
    <row r="4945">
      <c r="A4945" s="33" t="s">
        <v>6033</v>
      </c>
      <c r="B4945" s="126" t="s">
        <v>2551</v>
      </c>
      <c r="C4945" s="126" t="s">
        <v>2520</v>
      </c>
      <c r="D4945" s="38" t="s">
        <v>5944</v>
      </c>
      <c r="E4945" s="38" t="s">
        <v>2253</v>
      </c>
    </row>
    <row r="4946">
      <c r="A4946" s="33" t="s">
        <v>6179</v>
      </c>
      <c r="B4946" s="126" t="s">
        <v>2469</v>
      </c>
      <c r="C4946" s="126" t="s">
        <v>2520</v>
      </c>
      <c r="D4946" s="38" t="s">
        <v>5944</v>
      </c>
      <c r="E4946" s="38" t="s">
        <v>2253</v>
      </c>
    </row>
    <row r="4947">
      <c r="A4947" s="33" t="s">
        <v>6179</v>
      </c>
      <c r="B4947" s="126" t="s">
        <v>2551</v>
      </c>
      <c r="C4947" s="126" t="s">
        <v>2520</v>
      </c>
      <c r="D4947" s="38" t="s">
        <v>5944</v>
      </c>
      <c r="E4947" s="38" t="s">
        <v>2253</v>
      </c>
    </row>
    <row r="4948">
      <c r="A4948" s="33" t="s">
        <v>6179</v>
      </c>
      <c r="B4948" s="126" t="s">
        <v>2545</v>
      </c>
      <c r="C4948" s="126" t="s">
        <v>2473</v>
      </c>
      <c r="D4948" s="38" t="s">
        <v>5944</v>
      </c>
      <c r="E4948" s="38" t="s">
        <v>2253</v>
      </c>
    </row>
    <row r="4949">
      <c r="A4949" s="33" t="s">
        <v>5912</v>
      </c>
      <c r="B4949" s="126" t="s">
        <v>2551</v>
      </c>
      <c r="C4949" s="126" t="s">
        <v>2680</v>
      </c>
      <c r="D4949" s="38" t="s">
        <v>44</v>
      </c>
      <c r="E4949" s="38" t="s">
        <v>2254</v>
      </c>
    </row>
    <row r="4950">
      <c r="A4950" s="33" t="s">
        <v>6248</v>
      </c>
      <c r="B4950" s="126" t="s">
        <v>2551</v>
      </c>
      <c r="C4950" s="126" t="s">
        <v>2680</v>
      </c>
      <c r="D4950" s="38" t="s">
        <v>44</v>
      </c>
      <c r="E4950" s="38" t="s">
        <v>2254</v>
      </c>
    </row>
    <row r="4951">
      <c r="A4951" s="33" t="s">
        <v>6246</v>
      </c>
      <c r="B4951" s="126" t="s">
        <v>2646</v>
      </c>
      <c r="C4951" s="126" t="s">
        <v>2463</v>
      </c>
      <c r="D4951" s="38" t="s">
        <v>44</v>
      </c>
      <c r="E4951" s="38" t="s">
        <v>2254</v>
      </c>
    </row>
    <row r="4952">
      <c r="A4952" s="33" t="s">
        <v>6249</v>
      </c>
      <c r="B4952" s="126" t="s">
        <v>2646</v>
      </c>
      <c r="C4952" s="126" t="s">
        <v>2545</v>
      </c>
      <c r="D4952" s="38" t="s">
        <v>44</v>
      </c>
      <c r="E4952" s="38" t="s">
        <v>2254</v>
      </c>
    </row>
    <row r="4953">
      <c r="A4953" s="33" t="s">
        <v>6083</v>
      </c>
      <c r="B4953" s="126" t="s">
        <v>2545</v>
      </c>
      <c r="C4953" s="126" t="s">
        <v>2473</v>
      </c>
      <c r="D4953" s="38" t="s">
        <v>44</v>
      </c>
      <c r="E4953" s="38" t="s">
        <v>2254</v>
      </c>
    </row>
    <row r="4954">
      <c r="A4954" s="33" t="s">
        <v>6054</v>
      </c>
      <c r="B4954" s="126" t="s">
        <v>2548</v>
      </c>
      <c r="C4954" s="126" t="s">
        <v>2633</v>
      </c>
      <c r="D4954" s="38" t="s">
        <v>5909</v>
      </c>
      <c r="E4954" s="38" t="s">
        <v>2254</v>
      </c>
    </row>
    <row r="4955">
      <c r="A4955" s="33" t="s">
        <v>6054</v>
      </c>
      <c r="B4955" s="126" t="s">
        <v>2483</v>
      </c>
      <c r="C4955" s="126" t="s">
        <v>2646</v>
      </c>
      <c r="D4955" s="38" t="s">
        <v>5909</v>
      </c>
      <c r="E4955" s="38" t="s">
        <v>2254</v>
      </c>
    </row>
    <row r="4956">
      <c r="A4956" s="33" t="s">
        <v>6034</v>
      </c>
      <c r="B4956" s="126" t="s">
        <v>2589</v>
      </c>
      <c r="C4956" s="126" t="s">
        <v>2646</v>
      </c>
      <c r="D4956" s="38" t="s">
        <v>5911</v>
      </c>
      <c r="E4956" s="38" t="s">
        <v>2254</v>
      </c>
    </row>
    <row r="4957">
      <c r="A4957" s="33" t="s">
        <v>5921</v>
      </c>
      <c r="B4957" s="126" t="s">
        <v>2633</v>
      </c>
      <c r="C4957" s="126" t="s">
        <v>2646</v>
      </c>
      <c r="D4957" s="38" t="s">
        <v>5911</v>
      </c>
      <c r="E4957" s="38" t="s">
        <v>2254</v>
      </c>
    </row>
    <row r="4958">
      <c r="A4958" s="33" t="s">
        <v>6107</v>
      </c>
      <c r="B4958" s="126" t="s">
        <v>2633</v>
      </c>
      <c r="C4958" s="126" t="s">
        <v>2646</v>
      </c>
      <c r="D4958" s="38" t="s">
        <v>5911</v>
      </c>
      <c r="E4958" s="38" t="s">
        <v>2254</v>
      </c>
    </row>
    <row r="4959">
      <c r="A4959" s="33" t="s">
        <v>6250</v>
      </c>
      <c r="B4959" s="126" t="s">
        <v>2551</v>
      </c>
      <c r="C4959" s="126" t="s">
        <v>2545</v>
      </c>
      <c r="D4959" s="38" t="s">
        <v>5923</v>
      </c>
      <c r="E4959" s="38" t="s">
        <v>2254</v>
      </c>
    </row>
    <row r="4960">
      <c r="A4960" s="33" t="s">
        <v>6251</v>
      </c>
      <c r="B4960" s="126" t="s">
        <v>2646</v>
      </c>
      <c r="C4960" s="126" t="s">
        <v>2666</v>
      </c>
      <c r="D4960" s="38" t="s">
        <v>5923</v>
      </c>
      <c r="E4960" s="38" t="s">
        <v>2254</v>
      </c>
    </row>
    <row r="4961">
      <c r="A4961" s="33" t="s">
        <v>6252</v>
      </c>
      <c r="B4961" s="126" t="s">
        <v>2551</v>
      </c>
      <c r="C4961" s="126" t="s">
        <v>2545</v>
      </c>
      <c r="D4961" s="38" t="s">
        <v>5923</v>
      </c>
      <c r="E4961" s="38" t="s">
        <v>2254</v>
      </c>
    </row>
    <row r="4962">
      <c r="A4962" s="33" t="s">
        <v>6109</v>
      </c>
      <c r="B4962" s="126" t="s">
        <v>2551</v>
      </c>
      <c r="C4962" s="126" t="s">
        <v>2545</v>
      </c>
      <c r="D4962" s="38" t="s">
        <v>5923</v>
      </c>
      <c r="E4962" s="38" t="s">
        <v>2254</v>
      </c>
    </row>
    <row r="4963">
      <c r="A4963" s="33" t="s">
        <v>6253</v>
      </c>
      <c r="B4963" s="126" t="s">
        <v>2545</v>
      </c>
      <c r="C4963" s="126" t="s">
        <v>2473</v>
      </c>
      <c r="D4963" s="38" t="s">
        <v>5923</v>
      </c>
      <c r="E4963" s="38" t="s">
        <v>2254</v>
      </c>
    </row>
    <row r="4964">
      <c r="A4964" s="33" t="s">
        <v>6248</v>
      </c>
      <c r="B4964" s="126" t="s">
        <v>2699</v>
      </c>
      <c r="C4964" s="126" t="s">
        <v>2646</v>
      </c>
      <c r="D4964" s="38" t="s">
        <v>5936</v>
      </c>
      <c r="E4964" s="38" t="s">
        <v>2254</v>
      </c>
    </row>
    <row r="4965">
      <c r="A4965" s="33" t="s">
        <v>6283</v>
      </c>
      <c r="B4965" s="126" t="s">
        <v>2699</v>
      </c>
      <c r="C4965" s="126" t="s">
        <v>2646</v>
      </c>
      <c r="D4965" s="38" t="s">
        <v>5936</v>
      </c>
      <c r="E4965" s="38" t="s">
        <v>2254</v>
      </c>
    </row>
    <row r="4966">
      <c r="A4966" s="33" t="s">
        <v>6024</v>
      </c>
      <c r="B4966" s="126" t="s">
        <v>2699</v>
      </c>
      <c r="C4966" s="126" t="s">
        <v>2646</v>
      </c>
      <c r="D4966" s="38" t="s">
        <v>5936</v>
      </c>
      <c r="E4966" s="38" t="s">
        <v>2254</v>
      </c>
    </row>
    <row r="4967">
      <c r="A4967" s="33" t="s">
        <v>6284</v>
      </c>
      <c r="B4967" s="126" t="s">
        <v>2469</v>
      </c>
      <c r="C4967" s="126" t="s">
        <v>2520</v>
      </c>
      <c r="D4967" s="38" t="s">
        <v>5936</v>
      </c>
      <c r="E4967" s="38" t="s">
        <v>2254</v>
      </c>
    </row>
    <row r="4968">
      <c r="A4968" s="33" t="s">
        <v>6249</v>
      </c>
      <c r="B4968" s="126" t="s">
        <v>2469</v>
      </c>
      <c r="C4968" s="126" t="s">
        <v>2520</v>
      </c>
      <c r="D4968" s="38" t="s">
        <v>5936</v>
      </c>
      <c r="E4968" s="38" t="s">
        <v>2254</v>
      </c>
    </row>
    <row r="4969">
      <c r="A4969" s="33" t="s">
        <v>6285</v>
      </c>
      <c r="B4969" s="126" t="s">
        <v>2699</v>
      </c>
      <c r="C4969" s="126" t="s">
        <v>2646</v>
      </c>
      <c r="D4969" s="38" t="s">
        <v>5936</v>
      </c>
      <c r="E4969" s="38" t="s">
        <v>2254</v>
      </c>
    </row>
    <row r="4970">
      <c r="A4970" s="33" t="s">
        <v>6286</v>
      </c>
      <c r="B4970" s="126" t="s">
        <v>2699</v>
      </c>
      <c r="C4970" s="126" t="s">
        <v>2646</v>
      </c>
      <c r="D4970" s="38" t="s">
        <v>5936</v>
      </c>
      <c r="E4970" s="38" t="s">
        <v>2254</v>
      </c>
    </row>
    <row r="4971">
      <c r="A4971" s="33" t="s">
        <v>6287</v>
      </c>
      <c r="B4971" s="126" t="s">
        <v>2483</v>
      </c>
      <c r="C4971" s="126" t="s">
        <v>2463</v>
      </c>
      <c r="D4971" s="38" t="s">
        <v>5936</v>
      </c>
      <c r="E4971" s="38" t="s">
        <v>2254</v>
      </c>
    </row>
    <row r="4972">
      <c r="A4972" s="33" t="s">
        <v>6288</v>
      </c>
      <c r="B4972" s="126" t="s">
        <v>2589</v>
      </c>
      <c r="C4972" s="126" t="s">
        <v>2646</v>
      </c>
      <c r="D4972" s="38" t="s">
        <v>5936</v>
      </c>
      <c r="E4972" s="38" t="s">
        <v>2254</v>
      </c>
    </row>
    <row r="4973">
      <c r="A4973" s="33" t="s">
        <v>6289</v>
      </c>
      <c r="B4973" s="126" t="s">
        <v>2469</v>
      </c>
      <c r="C4973" s="126" t="s">
        <v>2520</v>
      </c>
      <c r="D4973" s="38" t="s">
        <v>5936</v>
      </c>
      <c r="E4973" s="38" t="s">
        <v>2254</v>
      </c>
    </row>
    <row r="4974">
      <c r="A4974" s="33" t="s">
        <v>6290</v>
      </c>
      <c r="B4974" s="126" t="s">
        <v>2469</v>
      </c>
      <c r="C4974" s="126" t="s">
        <v>2520</v>
      </c>
      <c r="D4974" s="38" t="s">
        <v>5936</v>
      </c>
      <c r="E4974" s="38" t="s">
        <v>2254</v>
      </c>
    </row>
    <row r="4975">
      <c r="A4975" s="33" t="s">
        <v>6291</v>
      </c>
      <c r="B4975" s="126" t="s">
        <v>2545</v>
      </c>
      <c r="C4975" s="126" t="s">
        <v>2473</v>
      </c>
      <c r="D4975" s="38" t="s">
        <v>5936</v>
      </c>
      <c r="E4975" s="38" t="s">
        <v>2254</v>
      </c>
    </row>
    <row r="4976">
      <c r="A4976" s="33" t="s">
        <v>6248</v>
      </c>
      <c r="B4976" s="126" t="s">
        <v>2699</v>
      </c>
      <c r="C4976" s="126" t="s">
        <v>2646</v>
      </c>
      <c r="D4976" s="38" t="s">
        <v>5943</v>
      </c>
      <c r="E4976" s="38" t="s">
        <v>2254</v>
      </c>
    </row>
    <row r="4977">
      <c r="A4977" s="33" t="s">
        <v>6283</v>
      </c>
      <c r="B4977" s="126" t="s">
        <v>2699</v>
      </c>
      <c r="C4977" s="126" t="s">
        <v>2646</v>
      </c>
      <c r="D4977" s="38" t="s">
        <v>5943</v>
      </c>
      <c r="E4977" s="38" t="s">
        <v>2254</v>
      </c>
    </row>
    <row r="4978">
      <c r="A4978" s="33" t="s">
        <v>6024</v>
      </c>
      <c r="B4978" s="126" t="s">
        <v>2699</v>
      </c>
      <c r="C4978" s="126" t="s">
        <v>2646</v>
      </c>
      <c r="D4978" s="38" t="s">
        <v>5943</v>
      </c>
      <c r="E4978" s="38" t="s">
        <v>2254</v>
      </c>
    </row>
    <row r="4979">
      <c r="A4979" s="33" t="s">
        <v>6284</v>
      </c>
      <c r="B4979" s="126" t="s">
        <v>2469</v>
      </c>
      <c r="C4979" s="126" t="s">
        <v>2520</v>
      </c>
      <c r="D4979" s="38" t="s">
        <v>5943</v>
      </c>
      <c r="E4979" s="38" t="s">
        <v>2254</v>
      </c>
    </row>
    <row r="4980">
      <c r="A4980" s="33" t="s">
        <v>6249</v>
      </c>
      <c r="B4980" s="126" t="s">
        <v>2469</v>
      </c>
      <c r="C4980" s="126" t="s">
        <v>2520</v>
      </c>
      <c r="D4980" s="38" t="s">
        <v>5943</v>
      </c>
      <c r="E4980" s="38" t="s">
        <v>2254</v>
      </c>
    </row>
    <row r="4981">
      <c r="A4981" s="33" t="s">
        <v>6285</v>
      </c>
      <c r="B4981" s="126" t="s">
        <v>2699</v>
      </c>
      <c r="C4981" s="126" t="s">
        <v>2646</v>
      </c>
      <c r="D4981" s="38" t="s">
        <v>5943</v>
      </c>
      <c r="E4981" s="38" t="s">
        <v>2254</v>
      </c>
    </row>
    <row r="4982">
      <c r="A4982" s="33" t="s">
        <v>6286</v>
      </c>
      <c r="B4982" s="126" t="s">
        <v>2699</v>
      </c>
      <c r="C4982" s="126" t="s">
        <v>2646</v>
      </c>
      <c r="D4982" s="38" t="s">
        <v>5943</v>
      </c>
      <c r="E4982" s="38" t="s">
        <v>2254</v>
      </c>
    </row>
    <row r="4983">
      <c r="A4983" s="33" t="s">
        <v>6292</v>
      </c>
      <c r="B4983" s="126" t="s">
        <v>2483</v>
      </c>
      <c r="C4983" s="126" t="s">
        <v>2463</v>
      </c>
      <c r="D4983" s="38" t="s">
        <v>5943</v>
      </c>
      <c r="E4983" s="38" t="s">
        <v>2254</v>
      </c>
    </row>
    <row r="4984">
      <c r="A4984" s="33" t="s">
        <v>6288</v>
      </c>
      <c r="B4984" s="126" t="s">
        <v>2589</v>
      </c>
      <c r="C4984" s="126" t="s">
        <v>2646</v>
      </c>
      <c r="D4984" s="38" t="s">
        <v>5943</v>
      </c>
      <c r="E4984" s="38" t="s">
        <v>2254</v>
      </c>
    </row>
    <row r="4985">
      <c r="A4985" s="33" t="s">
        <v>6289</v>
      </c>
      <c r="B4985" s="126" t="s">
        <v>2469</v>
      </c>
      <c r="C4985" s="126" t="s">
        <v>2666</v>
      </c>
      <c r="D4985" s="38" t="s">
        <v>5943</v>
      </c>
      <c r="E4985" s="38" t="s">
        <v>2254</v>
      </c>
    </row>
    <row r="4986">
      <c r="A4986" s="33" t="s">
        <v>6290</v>
      </c>
      <c r="B4986" s="126" t="s">
        <v>2469</v>
      </c>
      <c r="C4986" s="126" t="s">
        <v>2520</v>
      </c>
      <c r="D4986" s="38" t="s">
        <v>5943</v>
      </c>
      <c r="E4986" s="38" t="s">
        <v>2254</v>
      </c>
    </row>
    <row r="4987">
      <c r="A4987" s="33" t="s">
        <v>6293</v>
      </c>
      <c r="B4987" s="126" t="s">
        <v>2545</v>
      </c>
      <c r="C4987" s="126" t="s">
        <v>2473</v>
      </c>
      <c r="D4987" s="38" t="s">
        <v>5943</v>
      </c>
      <c r="E4987" s="38" t="s">
        <v>2254</v>
      </c>
    </row>
    <row r="4988">
      <c r="A4988" s="33" t="s">
        <v>5945</v>
      </c>
      <c r="B4988" s="126" t="s">
        <v>2699</v>
      </c>
      <c r="C4988" s="126" t="s">
        <v>2646</v>
      </c>
      <c r="D4988" s="38" t="s">
        <v>5944</v>
      </c>
      <c r="E4988" s="38" t="s">
        <v>2254</v>
      </c>
    </row>
    <row r="4989">
      <c r="A4989" s="33" t="s">
        <v>6283</v>
      </c>
      <c r="B4989" s="126" t="s">
        <v>2699</v>
      </c>
      <c r="C4989" s="126" t="s">
        <v>2646</v>
      </c>
      <c r="D4989" s="38" t="s">
        <v>5944</v>
      </c>
      <c r="E4989" s="38" t="s">
        <v>2254</v>
      </c>
    </row>
    <row r="4990">
      <c r="A4990" s="33" t="s">
        <v>6024</v>
      </c>
      <c r="B4990" s="126" t="s">
        <v>2699</v>
      </c>
      <c r="C4990" s="126" t="s">
        <v>2646</v>
      </c>
      <c r="D4990" s="38" t="s">
        <v>5944</v>
      </c>
      <c r="E4990" s="38" t="s">
        <v>2254</v>
      </c>
    </row>
    <row r="4991">
      <c r="A4991" s="33" t="s">
        <v>6284</v>
      </c>
      <c r="B4991" s="126" t="s">
        <v>2469</v>
      </c>
      <c r="C4991" s="126" t="s">
        <v>2520</v>
      </c>
      <c r="D4991" s="38" t="s">
        <v>5944</v>
      </c>
      <c r="E4991" s="38" t="s">
        <v>2254</v>
      </c>
    </row>
    <row r="4992">
      <c r="A4992" s="33" t="s">
        <v>6016</v>
      </c>
      <c r="B4992" s="126" t="s">
        <v>2469</v>
      </c>
      <c r="C4992" s="126" t="s">
        <v>2520</v>
      </c>
      <c r="D4992" s="38" t="s">
        <v>5944</v>
      </c>
      <c r="E4992" s="38" t="s">
        <v>2254</v>
      </c>
    </row>
    <row r="4993">
      <c r="A4993" s="33" t="s">
        <v>6285</v>
      </c>
      <c r="B4993" s="126" t="s">
        <v>2699</v>
      </c>
      <c r="C4993" s="126" t="s">
        <v>2646</v>
      </c>
      <c r="D4993" s="38" t="s">
        <v>5944</v>
      </c>
      <c r="E4993" s="38" t="s">
        <v>2254</v>
      </c>
    </row>
    <row r="4994">
      <c r="A4994" s="33" t="s">
        <v>6286</v>
      </c>
      <c r="B4994" s="126" t="s">
        <v>2699</v>
      </c>
      <c r="C4994" s="126" t="s">
        <v>2646</v>
      </c>
      <c r="D4994" s="38" t="s">
        <v>5944</v>
      </c>
      <c r="E4994" s="38" t="s">
        <v>2254</v>
      </c>
    </row>
    <row r="4995">
      <c r="A4995" s="33" t="s">
        <v>6292</v>
      </c>
      <c r="B4995" s="126" t="s">
        <v>2483</v>
      </c>
      <c r="C4995" s="126" t="s">
        <v>2463</v>
      </c>
      <c r="D4995" s="38" t="s">
        <v>5944</v>
      </c>
      <c r="E4995" s="38" t="s">
        <v>2254</v>
      </c>
    </row>
    <row r="4996">
      <c r="A4996" s="33" t="s">
        <v>6288</v>
      </c>
      <c r="B4996" s="126" t="s">
        <v>2589</v>
      </c>
      <c r="C4996" s="126" t="s">
        <v>2646</v>
      </c>
      <c r="D4996" s="38" t="s">
        <v>5944</v>
      </c>
      <c r="E4996" s="38" t="s">
        <v>2254</v>
      </c>
    </row>
    <row r="4997">
      <c r="A4997" s="33" t="s">
        <v>6289</v>
      </c>
      <c r="B4997" s="126" t="s">
        <v>2469</v>
      </c>
      <c r="C4997" s="126" t="s">
        <v>2666</v>
      </c>
      <c r="D4997" s="38" t="s">
        <v>5944</v>
      </c>
      <c r="E4997" s="38" t="s">
        <v>2254</v>
      </c>
    </row>
    <row r="4998">
      <c r="A4998" s="33" t="s">
        <v>6290</v>
      </c>
      <c r="B4998" s="126" t="s">
        <v>2469</v>
      </c>
      <c r="C4998" s="126" t="s">
        <v>2520</v>
      </c>
      <c r="D4998" s="38" t="s">
        <v>5944</v>
      </c>
      <c r="E4998" s="38" t="s">
        <v>2254</v>
      </c>
    </row>
    <row r="4999">
      <c r="A4999" s="33" t="s">
        <v>6293</v>
      </c>
      <c r="B4999" s="126" t="s">
        <v>2545</v>
      </c>
      <c r="C4999" s="126" t="s">
        <v>2473</v>
      </c>
      <c r="D4999" s="38" t="s">
        <v>5944</v>
      </c>
      <c r="E4999" s="38" t="s">
        <v>2254</v>
      </c>
    </row>
    <row r="5000">
      <c r="A5000" s="33" t="s">
        <v>5961</v>
      </c>
      <c r="B5000" s="126" t="s">
        <v>2699</v>
      </c>
      <c r="C5000" s="126" t="s">
        <v>2646</v>
      </c>
      <c r="D5000" s="38" t="s">
        <v>5936</v>
      </c>
      <c r="E5000" s="38" t="s">
        <v>2255</v>
      </c>
    </row>
    <row r="5001">
      <c r="A5001" s="33" t="s">
        <v>5962</v>
      </c>
      <c r="B5001" s="126" t="s">
        <v>2699</v>
      </c>
      <c r="C5001" s="126" t="s">
        <v>2646</v>
      </c>
      <c r="D5001" s="38" t="s">
        <v>5936</v>
      </c>
      <c r="E5001" s="38" t="s">
        <v>2255</v>
      </c>
    </row>
    <row r="5002">
      <c r="A5002" s="33" t="s">
        <v>5964</v>
      </c>
      <c r="B5002" s="126" t="s">
        <v>2699</v>
      </c>
      <c r="C5002" s="126" t="s">
        <v>2646</v>
      </c>
      <c r="D5002" s="38" t="s">
        <v>5936</v>
      </c>
      <c r="E5002" s="38" t="s">
        <v>2255</v>
      </c>
    </row>
    <row r="5003">
      <c r="A5003" s="33" t="s">
        <v>5965</v>
      </c>
      <c r="B5003" s="126" t="s">
        <v>2699</v>
      </c>
      <c r="C5003" s="126" t="s">
        <v>2646</v>
      </c>
      <c r="D5003" s="38" t="s">
        <v>5936</v>
      </c>
      <c r="E5003" s="38" t="s">
        <v>2255</v>
      </c>
    </row>
    <row r="5004">
      <c r="A5004" s="33" t="s">
        <v>5966</v>
      </c>
      <c r="B5004" s="126" t="s">
        <v>2699</v>
      </c>
      <c r="C5004" s="126" t="s">
        <v>2646</v>
      </c>
      <c r="D5004" s="38" t="s">
        <v>5936</v>
      </c>
      <c r="E5004" s="38" t="s">
        <v>2255</v>
      </c>
    </row>
    <row r="5005">
      <c r="A5005" s="33" t="s">
        <v>5967</v>
      </c>
      <c r="B5005" s="126" t="s">
        <v>2469</v>
      </c>
      <c r="C5005" s="126" t="s">
        <v>2520</v>
      </c>
      <c r="D5005" s="38" t="s">
        <v>5936</v>
      </c>
      <c r="E5005" s="38" t="s">
        <v>2255</v>
      </c>
    </row>
    <row r="5006">
      <c r="A5006" s="33" t="s">
        <v>6256</v>
      </c>
      <c r="B5006" s="126" t="s">
        <v>2469</v>
      </c>
      <c r="C5006" s="126" t="s">
        <v>2520</v>
      </c>
      <c r="D5006" s="38" t="s">
        <v>5936</v>
      </c>
      <c r="E5006" s="38" t="s">
        <v>2255</v>
      </c>
    </row>
    <row r="5007">
      <c r="A5007" s="33" t="s">
        <v>6006</v>
      </c>
      <c r="B5007" s="126" t="s">
        <v>2469</v>
      </c>
      <c r="C5007" s="126" t="s">
        <v>2520</v>
      </c>
      <c r="D5007" s="38" t="s">
        <v>5936</v>
      </c>
      <c r="E5007" s="38" t="s">
        <v>2255</v>
      </c>
    </row>
    <row r="5008">
      <c r="A5008" s="33" t="s">
        <v>6257</v>
      </c>
      <c r="B5008" s="126" t="s">
        <v>2469</v>
      </c>
      <c r="C5008" s="126" t="s">
        <v>2520</v>
      </c>
      <c r="D5008" s="38" t="s">
        <v>5936</v>
      </c>
      <c r="E5008" s="38" t="s">
        <v>2255</v>
      </c>
    </row>
    <row r="5009">
      <c r="A5009" s="33" t="s">
        <v>6258</v>
      </c>
      <c r="B5009" s="126" t="s">
        <v>2469</v>
      </c>
      <c r="C5009" s="126" t="s">
        <v>2520</v>
      </c>
      <c r="D5009" s="38" t="s">
        <v>5936</v>
      </c>
      <c r="E5009" s="38" t="s">
        <v>2255</v>
      </c>
    </row>
    <row r="5010">
      <c r="A5010" s="33" t="s">
        <v>6259</v>
      </c>
      <c r="B5010" s="126" t="s">
        <v>2469</v>
      </c>
      <c r="C5010" s="126" t="s">
        <v>2520</v>
      </c>
      <c r="D5010" s="38" t="s">
        <v>5936</v>
      </c>
      <c r="E5010" s="38" t="s">
        <v>2255</v>
      </c>
    </row>
    <row r="5011">
      <c r="A5011" s="33" t="s">
        <v>6259</v>
      </c>
      <c r="B5011" s="126" t="s">
        <v>2551</v>
      </c>
      <c r="C5011" s="126" t="s">
        <v>2666</v>
      </c>
      <c r="D5011" s="38" t="s">
        <v>5936</v>
      </c>
      <c r="E5011" s="38" t="s">
        <v>2255</v>
      </c>
    </row>
    <row r="5012">
      <c r="A5012" s="33" t="s">
        <v>5961</v>
      </c>
      <c r="B5012" s="126" t="s">
        <v>2699</v>
      </c>
      <c r="C5012" s="126" t="s">
        <v>2646</v>
      </c>
      <c r="D5012" s="38" t="s">
        <v>5943</v>
      </c>
      <c r="E5012" s="38" t="s">
        <v>2255</v>
      </c>
    </row>
    <row r="5013">
      <c r="A5013" s="33" t="s">
        <v>5964</v>
      </c>
      <c r="B5013" s="126" t="s">
        <v>2699</v>
      </c>
      <c r="C5013" s="126" t="s">
        <v>2646</v>
      </c>
      <c r="D5013" s="38" t="s">
        <v>5943</v>
      </c>
      <c r="E5013" s="38" t="s">
        <v>2255</v>
      </c>
    </row>
    <row r="5014">
      <c r="A5014" s="33" t="s">
        <v>5969</v>
      </c>
      <c r="B5014" s="126" t="s">
        <v>2699</v>
      </c>
      <c r="C5014" s="126" t="s">
        <v>2646</v>
      </c>
      <c r="D5014" s="38" t="s">
        <v>5943</v>
      </c>
      <c r="E5014" s="38" t="s">
        <v>2255</v>
      </c>
    </row>
    <row r="5015">
      <c r="A5015" s="33" t="s">
        <v>5968</v>
      </c>
      <c r="B5015" s="126" t="s">
        <v>2699</v>
      </c>
      <c r="C5015" s="126" t="s">
        <v>2646</v>
      </c>
      <c r="D5015" s="38" t="s">
        <v>5943</v>
      </c>
      <c r="E5015" s="38" t="s">
        <v>2255</v>
      </c>
    </row>
    <row r="5016">
      <c r="A5016" s="33" t="s">
        <v>5966</v>
      </c>
      <c r="B5016" s="126" t="s">
        <v>2699</v>
      </c>
      <c r="C5016" s="126" t="s">
        <v>2646</v>
      </c>
      <c r="D5016" s="38" t="s">
        <v>5943</v>
      </c>
      <c r="E5016" s="38" t="s">
        <v>2255</v>
      </c>
    </row>
    <row r="5017">
      <c r="A5017" s="33" t="s">
        <v>5967</v>
      </c>
      <c r="B5017" s="126" t="s">
        <v>2469</v>
      </c>
      <c r="C5017" s="126" t="s">
        <v>2520</v>
      </c>
      <c r="D5017" s="38" t="s">
        <v>5943</v>
      </c>
      <c r="E5017" s="38" t="s">
        <v>2255</v>
      </c>
    </row>
    <row r="5018">
      <c r="A5018" s="33" t="s">
        <v>6127</v>
      </c>
      <c r="B5018" s="126" t="s">
        <v>2469</v>
      </c>
      <c r="C5018" s="126" t="s">
        <v>2520</v>
      </c>
      <c r="D5018" s="38" t="s">
        <v>5943</v>
      </c>
      <c r="E5018" s="38" t="s">
        <v>2255</v>
      </c>
    </row>
    <row r="5019">
      <c r="A5019" s="33" t="s">
        <v>6006</v>
      </c>
      <c r="B5019" s="126" t="s">
        <v>2469</v>
      </c>
      <c r="C5019" s="126" t="s">
        <v>2520</v>
      </c>
      <c r="D5019" s="38" t="s">
        <v>5943</v>
      </c>
      <c r="E5019" s="38" t="s">
        <v>2255</v>
      </c>
    </row>
    <row r="5020">
      <c r="A5020" s="33" t="s">
        <v>6258</v>
      </c>
      <c r="B5020" s="126" t="s">
        <v>2469</v>
      </c>
      <c r="C5020" s="126" t="s">
        <v>2520</v>
      </c>
      <c r="D5020" s="38" t="s">
        <v>5943</v>
      </c>
      <c r="E5020" s="38" t="s">
        <v>2255</v>
      </c>
    </row>
    <row r="5021">
      <c r="A5021" s="33" t="s">
        <v>6258</v>
      </c>
      <c r="B5021" s="126" t="s">
        <v>2469</v>
      </c>
      <c r="C5021" s="126" t="s">
        <v>2520</v>
      </c>
      <c r="D5021" s="38" t="s">
        <v>5943</v>
      </c>
      <c r="E5021" s="38" t="s">
        <v>2255</v>
      </c>
    </row>
    <row r="5022">
      <c r="A5022" s="33" t="s">
        <v>6259</v>
      </c>
      <c r="B5022" s="126" t="s">
        <v>2469</v>
      </c>
      <c r="C5022" s="126" t="s">
        <v>2520</v>
      </c>
      <c r="D5022" s="38" t="s">
        <v>5943</v>
      </c>
      <c r="E5022" s="38" t="s">
        <v>2255</v>
      </c>
    </row>
    <row r="5023">
      <c r="A5023" s="33" t="s">
        <v>6259</v>
      </c>
      <c r="B5023" s="126" t="s">
        <v>2551</v>
      </c>
      <c r="C5023" s="126" t="s">
        <v>2666</v>
      </c>
      <c r="D5023" s="38" t="s">
        <v>5943</v>
      </c>
      <c r="E5023" s="38" t="s">
        <v>2255</v>
      </c>
    </row>
    <row r="5024">
      <c r="A5024" s="33" t="s">
        <v>5945</v>
      </c>
      <c r="B5024" s="126" t="s">
        <v>2699</v>
      </c>
      <c r="C5024" s="126" t="s">
        <v>2646</v>
      </c>
      <c r="D5024" s="38" t="s">
        <v>5944</v>
      </c>
      <c r="E5024" s="38" t="s">
        <v>2255</v>
      </c>
    </row>
    <row r="5025">
      <c r="A5025" s="33" t="s">
        <v>5968</v>
      </c>
      <c r="B5025" s="126" t="s">
        <v>2699</v>
      </c>
      <c r="C5025" s="126" t="s">
        <v>2646</v>
      </c>
      <c r="D5025" s="38" t="s">
        <v>5944</v>
      </c>
      <c r="E5025" s="38" t="s">
        <v>2255</v>
      </c>
    </row>
    <row r="5026">
      <c r="A5026" s="33" t="s">
        <v>5962</v>
      </c>
      <c r="B5026" s="126" t="s">
        <v>2699</v>
      </c>
      <c r="C5026" s="126" t="s">
        <v>2646</v>
      </c>
      <c r="D5026" s="38" t="s">
        <v>5944</v>
      </c>
      <c r="E5026" s="38" t="s">
        <v>2255</v>
      </c>
    </row>
    <row r="5027">
      <c r="A5027" s="33" t="s">
        <v>5964</v>
      </c>
      <c r="B5027" s="126" t="s">
        <v>2699</v>
      </c>
      <c r="C5027" s="126" t="s">
        <v>2646</v>
      </c>
      <c r="D5027" s="38" t="s">
        <v>5944</v>
      </c>
      <c r="E5027" s="38" t="s">
        <v>2255</v>
      </c>
    </row>
    <row r="5028">
      <c r="A5028" s="33" t="s">
        <v>6260</v>
      </c>
      <c r="B5028" s="126" t="s">
        <v>2699</v>
      </c>
      <c r="C5028" s="126" t="s">
        <v>2646</v>
      </c>
      <c r="D5028" s="38" t="s">
        <v>5944</v>
      </c>
      <c r="E5028" s="38" t="s">
        <v>2255</v>
      </c>
    </row>
    <row r="5029">
      <c r="A5029" s="33" t="s">
        <v>6016</v>
      </c>
      <c r="B5029" s="126" t="s">
        <v>2469</v>
      </c>
      <c r="C5029" s="126" t="s">
        <v>2520</v>
      </c>
      <c r="D5029" s="38" t="s">
        <v>5944</v>
      </c>
      <c r="E5029" s="38" t="s">
        <v>2255</v>
      </c>
    </row>
    <row r="5030">
      <c r="A5030" s="33" t="s">
        <v>6127</v>
      </c>
      <c r="B5030" s="126" t="s">
        <v>2469</v>
      </c>
      <c r="C5030" s="126" t="s">
        <v>2520</v>
      </c>
      <c r="D5030" s="38" t="s">
        <v>5944</v>
      </c>
      <c r="E5030" s="38" t="s">
        <v>2255</v>
      </c>
    </row>
    <row r="5031">
      <c r="A5031" s="33" t="s">
        <v>6006</v>
      </c>
      <c r="B5031" s="126" t="s">
        <v>2469</v>
      </c>
      <c r="C5031" s="126" t="s">
        <v>2520</v>
      </c>
      <c r="D5031" s="38" t="s">
        <v>5944</v>
      </c>
      <c r="E5031" s="38" t="s">
        <v>2255</v>
      </c>
    </row>
    <row r="5032">
      <c r="A5032" s="33" t="s">
        <v>6256</v>
      </c>
      <c r="B5032" s="126" t="s">
        <v>2469</v>
      </c>
      <c r="C5032" s="126" t="s">
        <v>2520</v>
      </c>
      <c r="D5032" s="38" t="s">
        <v>5944</v>
      </c>
      <c r="E5032" s="38" t="s">
        <v>2255</v>
      </c>
    </row>
    <row r="5033">
      <c r="A5033" s="33" t="s">
        <v>6261</v>
      </c>
      <c r="B5033" s="126" t="s">
        <v>2469</v>
      </c>
      <c r="C5033" s="126" t="s">
        <v>2520</v>
      </c>
      <c r="D5033" s="38" t="s">
        <v>5944</v>
      </c>
      <c r="E5033" s="38" t="s">
        <v>2255</v>
      </c>
    </row>
    <row r="5034">
      <c r="A5034" s="33" t="s">
        <v>6240</v>
      </c>
      <c r="B5034" s="126" t="s">
        <v>2646</v>
      </c>
      <c r="C5034" s="126" t="s">
        <v>2666</v>
      </c>
      <c r="D5034" s="38" t="s">
        <v>5944</v>
      </c>
      <c r="E5034" s="38" t="s">
        <v>2255</v>
      </c>
    </row>
    <row r="5035">
      <c r="A5035" s="33" t="s">
        <v>6240</v>
      </c>
      <c r="B5035" s="126" t="s">
        <v>2545</v>
      </c>
      <c r="C5035" s="126" t="s">
        <v>2473</v>
      </c>
      <c r="D5035" s="38" t="s">
        <v>5944</v>
      </c>
      <c r="E5035" s="38" t="s">
        <v>2255</v>
      </c>
    </row>
    <row r="5036">
      <c r="A5036" s="33" t="s">
        <v>5912</v>
      </c>
      <c r="B5036" s="126" t="s">
        <v>2551</v>
      </c>
      <c r="C5036" s="126" t="s">
        <v>2680</v>
      </c>
      <c r="D5036" s="38" t="s">
        <v>44</v>
      </c>
      <c r="E5036" s="38" t="s">
        <v>2256</v>
      </c>
    </row>
    <row r="5037">
      <c r="A5037" s="33" t="s">
        <v>6248</v>
      </c>
      <c r="B5037" s="126" t="s">
        <v>2551</v>
      </c>
      <c r="C5037" s="126" t="s">
        <v>2680</v>
      </c>
      <c r="D5037" s="38" t="s">
        <v>44</v>
      </c>
      <c r="E5037" s="38" t="s">
        <v>2256</v>
      </c>
    </row>
    <row r="5038">
      <c r="A5038" s="33" t="s">
        <v>6246</v>
      </c>
      <c r="B5038" s="126" t="s">
        <v>2646</v>
      </c>
      <c r="C5038" s="126" t="s">
        <v>2463</v>
      </c>
      <c r="D5038" s="38" t="s">
        <v>44</v>
      </c>
      <c r="E5038" s="38" t="s">
        <v>2256</v>
      </c>
    </row>
    <row r="5039">
      <c r="A5039" s="33" t="s">
        <v>6249</v>
      </c>
      <c r="B5039" s="126" t="s">
        <v>2646</v>
      </c>
      <c r="C5039" s="126" t="s">
        <v>2545</v>
      </c>
      <c r="D5039" s="38" t="s">
        <v>44</v>
      </c>
      <c r="E5039" s="38" t="s">
        <v>2256</v>
      </c>
    </row>
    <row r="5040">
      <c r="A5040" s="33" t="s">
        <v>6083</v>
      </c>
      <c r="B5040" s="126" t="s">
        <v>2545</v>
      </c>
      <c r="C5040" s="126" t="s">
        <v>2473</v>
      </c>
      <c r="D5040" s="38" t="s">
        <v>44</v>
      </c>
      <c r="E5040" s="38" t="s">
        <v>2256</v>
      </c>
    </row>
    <row r="5041">
      <c r="A5041" s="33" t="s">
        <v>6054</v>
      </c>
      <c r="B5041" s="126" t="s">
        <v>2548</v>
      </c>
      <c r="C5041" s="126" t="s">
        <v>2633</v>
      </c>
      <c r="D5041" s="38" t="s">
        <v>5909</v>
      </c>
      <c r="E5041" s="38" t="s">
        <v>2256</v>
      </c>
    </row>
    <row r="5042">
      <c r="A5042" s="33" t="s">
        <v>6054</v>
      </c>
      <c r="B5042" s="126" t="s">
        <v>2483</v>
      </c>
      <c r="C5042" s="126" t="s">
        <v>2646</v>
      </c>
      <c r="D5042" s="38" t="s">
        <v>5909</v>
      </c>
      <c r="E5042" s="38" t="s">
        <v>2256</v>
      </c>
    </row>
    <row r="5043">
      <c r="A5043" s="33" t="s">
        <v>6034</v>
      </c>
      <c r="B5043" s="126" t="s">
        <v>2589</v>
      </c>
      <c r="C5043" s="126" t="s">
        <v>2646</v>
      </c>
      <c r="D5043" s="38" t="s">
        <v>5911</v>
      </c>
      <c r="E5043" s="38" t="s">
        <v>2256</v>
      </c>
    </row>
    <row r="5044">
      <c r="A5044" s="33" t="s">
        <v>5921</v>
      </c>
      <c r="B5044" s="126" t="s">
        <v>2633</v>
      </c>
      <c r="C5044" s="126" t="s">
        <v>2646</v>
      </c>
      <c r="D5044" s="38" t="s">
        <v>5911</v>
      </c>
      <c r="E5044" s="38" t="s">
        <v>2256</v>
      </c>
    </row>
    <row r="5045">
      <c r="A5045" s="33" t="s">
        <v>6107</v>
      </c>
      <c r="B5045" s="126" t="s">
        <v>2545</v>
      </c>
      <c r="C5045" s="126" t="s">
        <v>2473</v>
      </c>
      <c r="D5045" s="38" t="s">
        <v>5911</v>
      </c>
      <c r="E5045" s="38" t="s">
        <v>2256</v>
      </c>
    </row>
    <row r="5046">
      <c r="A5046" s="33" t="s">
        <v>6250</v>
      </c>
      <c r="B5046" s="126" t="s">
        <v>2551</v>
      </c>
      <c r="C5046" s="126" t="s">
        <v>2545</v>
      </c>
      <c r="D5046" s="38" t="s">
        <v>5923</v>
      </c>
      <c r="E5046" s="38" t="s">
        <v>2256</v>
      </c>
    </row>
    <row r="5047">
      <c r="A5047" s="33" t="s">
        <v>6251</v>
      </c>
      <c r="B5047" s="126" t="s">
        <v>2646</v>
      </c>
      <c r="C5047" s="126" t="s">
        <v>2666</v>
      </c>
      <c r="D5047" s="38" t="s">
        <v>5923</v>
      </c>
      <c r="E5047" s="38" t="s">
        <v>2256</v>
      </c>
    </row>
    <row r="5048">
      <c r="A5048" s="33" t="s">
        <v>6252</v>
      </c>
      <c r="B5048" s="126" t="s">
        <v>2551</v>
      </c>
      <c r="C5048" s="126" t="s">
        <v>2545</v>
      </c>
      <c r="D5048" s="38" t="s">
        <v>5923</v>
      </c>
      <c r="E5048" s="38" t="s">
        <v>2256</v>
      </c>
    </row>
    <row r="5049">
      <c r="A5049" s="33" t="s">
        <v>6109</v>
      </c>
      <c r="B5049" s="126" t="s">
        <v>2551</v>
      </c>
      <c r="C5049" s="126" t="s">
        <v>2545</v>
      </c>
      <c r="D5049" s="38" t="s">
        <v>5923</v>
      </c>
      <c r="E5049" s="38" t="s">
        <v>2256</v>
      </c>
    </row>
    <row r="5050">
      <c r="A5050" s="33" t="s">
        <v>6253</v>
      </c>
      <c r="B5050" s="126" t="s">
        <v>2545</v>
      </c>
      <c r="C5050" s="126" t="s">
        <v>2473</v>
      </c>
      <c r="D5050" s="38" t="s">
        <v>5923</v>
      </c>
      <c r="E5050" s="38" t="s">
        <v>2256</v>
      </c>
    </row>
    <row r="5051">
      <c r="A5051" s="33" t="s">
        <v>5961</v>
      </c>
      <c r="B5051" s="126" t="s">
        <v>2699</v>
      </c>
      <c r="C5051" s="126" t="s">
        <v>2646</v>
      </c>
      <c r="D5051" s="38" t="s">
        <v>5936</v>
      </c>
      <c r="E5051" s="38" t="s">
        <v>2256</v>
      </c>
    </row>
    <row r="5052">
      <c r="A5052" s="33" t="s">
        <v>5962</v>
      </c>
      <c r="B5052" s="126" t="s">
        <v>2699</v>
      </c>
      <c r="C5052" s="126" t="s">
        <v>2646</v>
      </c>
      <c r="D5052" s="38" t="s">
        <v>5936</v>
      </c>
      <c r="E5052" s="38" t="s">
        <v>2256</v>
      </c>
    </row>
    <row r="5053">
      <c r="A5053" s="33" t="s">
        <v>5964</v>
      </c>
      <c r="B5053" s="126" t="s">
        <v>2699</v>
      </c>
      <c r="C5053" s="126" t="s">
        <v>2646</v>
      </c>
      <c r="D5053" s="38" t="s">
        <v>5936</v>
      </c>
      <c r="E5053" s="38" t="s">
        <v>2256</v>
      </c>
    </row>
    <row r="5054">
      <c r="A5054" s="33" t="s">
        <v>5965</v>
      </c>
      <c r="B5054" s="126" t="s">
        <v>2699</v>
      </c>
      <c r="C5054" s="126" t="s">
        <v>2646</v>
      </c>
      <c r="D5054" s="38" t="s">
        <v>5936</v>
      </c>
      <c r="E5054" s="38" t="s">
        <v>2256</v>
      </c>
    </row>
    <row r="5055">
      <c r="A5055" s="33" t="s">
        <v>5966</v>
      </c>
      <c r="B5055" s="126" t="s">
        <v>2699</v>
      </c>
      <c r="C5055" s="126" t="s">
        <v>2646</v>
      </c>
      <c r="D5055" s="38" t="s">
        <v>5936</v>
      </c>
      <c r="E5055" s="38" t="s">
        <v>2256</v>
      </c>
    </row>
    <row r="5056">
      <c r="A5056" s="33" t="s">
        <v>5967</v>
      </c>
      <c r="B5056" s="126" t="s">
        <v>2469</v>
      </c>
      <c r="C5056" s="126" t="s">
        <v>2520</v>
      </c>
      <c r="D5056" s="38" t="s">
        <v>5936</v>
      </c>
      <c r="E5056" s="38" t="s">
        <v>2256</v>
      </c>
    </row>
    <row r="5057">
      <c r="A5057" s="33" t="s">
        <v>6256</v>
      </c>
      <c r="B5057" s="126" t="s">
        <v>2469</v>
      </c>
      <c r="C5057" s="126" t="s">
        <v>2520</v>
      </c>
      <c r="D5057" s="38" t="s">
        <v>5936</v>
      </c>
      <c r="E5057" s="38" t="s">
        <v>2256</v>
      </c>
    </row>
    <row r="5058">
      <c r="A5058" s="33" t="s">
        <v>6006</v>
      </c>
      <c r="B5058" s="126" t="s">
        <v>2469</v>
      </c>
      <c r="C5058" s="126" t="s">
        <v>2520</v>
      </c>
      <c r="D5058" s="38" t="s">
        <v>5936</v>
      </c>
      <c r="E5058" s="38" t="s">
        <v>2256</v>
      </c>
    </row>
    <row r="5059">
      <c r="A5059" s="33" t="s">
        <v>6257</v>
      </c>
      <c r="B5059" s="126" t="s">
        <v>2469</v>
      </c>
      <c r="C5059" s="126" t="s">
        <v>2520</v>
      </c>
      <c r="D5059" s="38" t="s">
        <v>5936</v>
      </c>
      <c r="E5059" s="38" t="s">
        <v>2256</v>
      </c>
    </row>
    <row r="5060">
      <c r="A5060" s="33" t="s">
        <v>6258</v>
      </c>
      <c r="B5060" s="126" t="s">
        <v>2469</v>
      </c>
      <c r="C5060" s="126" t="s">
        <v>2520</v>
      </c>
      <c r="D5060" s="38" t="s">
        <v>5936</v>
      </c>
      <c r="E5060" s="38" t="s">
        <v>2256</v>
      </c>
    </row>
    <row r="5061">
      <c r="A5061" s="33" t="s">
        <v>6259</v>
      </c>
      <c r="B5061" s="126" t="s">
        <v>2469</v>
      </c>
      <c r="C5061" s="126" t="s">
        <v>2520</v>
      </c>
      <c r="D5061" s="38" t="s">
        <v>5936</v>
      </c>
      <c r="E5061" s="38" t="s">
        <v>2256</v>
      </c>
    </row>
    <row r="5062">
      <c r="A5062" s="33" t="s">
        <v>6259</v>
      </c>
      <c r="B5062" s="126" t="s">
        <v>2551</v>
      </c>
      <c r="C5062" s="126" t="s">
        <v>2666</v>
      </c>
      <c r="D5062" s="38" t="s">
        <v>5936</v>
      </c>
      <c r="E5062" s="38" t="s">
        <v>2256</v>
      </c>
    </row>
    <row r="5063">
      <c r="A5063" s="33" t="s">
        <v>5961</v>
      </c>
      <c r="B5063" s="126" t="s">
        <v>2699</v>
      </c>
      <c r="C5063" s="126" t="s">
        <v>2646</v>
      </c>
      <c r="D5063" s="38" t="s">
        <v>5943</v>
      </c>
      <c r="E5063" s="38" t="s">
        <v>2256</v>
      </c>
    </row>
    <row r="5064">
      <c r="A5064" s="33" t="s">
        <v>5964</v>
      </c>
      <c r="B5064" s="126" t="s">
        <v>2699</v>
      </c>
      <c r="C5064" s="126" t="s">
        <v>2646</v>
      </c>
      <c r="D5064" s="38" t="s">
        <v>5943</v>
      </c>
      <c r="E5064" s="38" t="s">
        <v>2256</v>
      </c>
    </row>
    <row r="5065">
      <c r="A5065" s="33" t="s">
        <v>5969</v>
      </c>
      <c r="B5065" s="126" t="s">
        <v>2699</v>
      </c>
      <c r="C5065" s="126" t="s">
        <v>2646</v>
      </c>
      <c r="D5065" s="38" t="s">
        <v>5943</v>
      </c>
      <c r="E5065" s="38" t="s">
        <v>2256</v>
      </c>
    </row>
    <row r="5066">
      <c r="A5066" s="33" t="s">
        <v>5968</v>
      </c>
      <c r="B5066" s="126" t="s">
        <v>2699</v>
      </c>
      <c r="C5066" s="126" t="s">
        <v>2646</v>
      </c>
      <c r="D5066" s="38" t="s">
        <v>5943</v>
      </c>
      <c r="E5066" s="38" t="s">
        <v>2256</v>
      </c>
    </row>
    <row r="5067">
      <c r="A5067" s="33" t="s">
        <v>5966</v>
      </c>
      <c r="B5067" s="126" t="s">
        <v>2699</v>
      </c>
      <c r="C5067" s="126" t="s">
        <v>2646</v>
      </c>
      <c r="D5067" s="38" t="s">
        <v>5943</v>
      </c>
      <c r="E5067" s="38" t="s">
        <v>2256</v>
      </c>
    </row>
    <row r="5068">
      <c r="A5068" s="33" t="s">
        <v>5967</v>
      </c>
      <c r="B5068" s="126" t="s">
        <v>2469</v>
      </c>
      <c r="C5068" s="126" t="s">
        <v>2520</v>
      </c>
      <c r="D5068" s="38" t="s">
        <v>5943</v>
      </c>
      <c r="E5068" s="38" t="s">
        <v>2256</v>
      </c>
    </row>
    <row r="5069">
      <c r="A5069" s="33" t="s">
        <v>6127</v>
      </c>
      <c r="B5069" s="126" t="s">
        <v>2469</v>
      </c>
      <c r="C5069" s="126" t="s">
        <v>2520</v>
      </c>
      <c r="D5069" s="38" t="s">
        <v>5943</v>
      </c>
      <c r="E5069" s="38" t="s">
        <v>2256</v>
      </c>
    </row>
    <row r="5070">
      <c r="A5070" s="33" t="s">
        <v>6006</v>
      </c>
      <c r="B5070" s="126" t="s">
        <v>2469</v>
      </c>
      <c r="C5070" s="126" t="s">
        <v>2520</v>
      </c>
      <c r="D5070" s="38" t="s">
        <v>5943</v>
      </c>
      <c r="E5070" s="38" t="s">
        <v>2256</v>
      </c>
    </row>
    <row r="5071">
      <c r="A5071" s="33" t="s">
        <v>6258</v>
      </c>
      <c r="B5071" s="126" t="s">
        <v>2469</v>
      </c>
      <c r="C5071" s="126" t="s">
        <v>2520</v>
      </c>
      <c r="D5071" s="38" t="s">
        <v>5943</v>
      </c>
      <c r="E5071" s="38" t="s">
        <v>2256</v>
      </c>
    </row>
    <row r="5072">
      <c r="A5072" s="33" t="s">
        <v>6258</v>
      </c>
      <c r="B5072" s="126" t="s">
        <v>2469</v>
      </c>
      <c r="C5072" s="126" t="s">
        <v>2520</v>
      </c>
      <c r="D5072" s="38" t="s">
        <v>5943</v>
      </c>
      <c r="E5072" s="38" t="s">
        <v>2256</v>
      </c>
    </row>
    <row r="5073">
      <c r="A5073" s="33" t="s">
        <v>6259</v>
      </c>
      <c r="B5073" s="126" t="s">
        <v>2469</v>
      </c>
      <c r="C5073" s="126" t="s">
        <v>2520</v>
      </c>
      <c r="D5073" s="38" t="s">
        <v>5943</v>
      </c>
      <c r="E5073" s="38" t="s">
        <v>2256</v>
      </c>
    </row>
    <row r="5074">
      <c r="A5074" s="33" t="s">
        <v>6259</v>
      </c>
      <c r="B5074" s="126" t="s">
        <v>2551</v>
      </c>
      <c r="C5074" s="126" t="s">
        <v>2666</v>
      </c>
      <c r="D5074" s="38" t="s">
        <v>5943</v>
      </c>
      <c r="E5074" s="38" t="s">
        <v>2256</v>
      </c>
    </row>
    <row r="5075">
      <c r="A5075" s="33" t="s">
        <v>5945</v>
      </c>
      <c r="B5075" s="126" t="s">
        <v>2699</v>
      </c>
      <c r="C5075" s="126" t="s">
        <v>2646</v>
      </c>
      <c r="D5075" s="38" t="s">
        <v>5944</v>
      </c>
      <c r="E5075" s="38" t="s">
        <v>2256</v>
      </c>
    </row>
    <row r="5076">
      <c r="A5076" s="33" t="s">
        <v>5968</v>
      </c>
      <c r="B5076" s="126" t="s">
        <v>2699</v>
      </c>
      <c r="C5076" s="126" t="s">
        <v>2646</v>
      </c>
      <c r="D5076" s="38" t="s">
        <v>5944</v>
      </c>
      <c r="E5076" s="38" t="s">
        <v>2256</v>
      </c>
    </row>
    <row r="5077">
      <c r="A5077" s="33" t="s">
        <v>5962</v>
      </c>
      <c r="B5077" s="126" t="s">
        <v>2699</v>
      </c>
      <c r="C5077" s="126" t="s">
        <v>2646</v>
      </c>
      <c r="D5077" s="38" t="s">
        <v>5944</v>
      </c>
      <c r="E5077" s="38" t="s">
        <v>2256</v>
      </c>
    </row>
    <row r="5078">
      <c r="A5078" s="33" t="s">
        <v>5964</v>
      </c>
      <c r="B5078" s="126" t="s">
        <v>2699</v>
      </c>
      <c r="C5078" s="126" t="s">
        <v>2646</v>
      </c>
      <c r="D5078" s="38" t="s">
        <v>5944</v>
      </c>
      <c r="E5078" s="38" t="s">
        <v>2256</v>
      </c>
    </row>
    <row r="5079">
      <c r="A5079" s="33" t="s">
        <v>6260</v>
      </c>
      <c r="B5079" s="126" t="s">
        <v>2699</v>
      </c>
      <c r="C5079" s="126" t="s">
        <v>2646</v>
      </c>
      <c r="D5079" s="38" t="s">
        <v>5944</v>
      </c>
      <c r="E5079" s="38" t="s">
        <v>2256</v>
      </c>
    </row>
    <row r="5080">
      <c r="A5080" s="33" t="s">
        <v>6016</v>
      </c>
      <c r="B5080" s="126" t="s">
        <v>2469</v>
      </c>
      <c r="C5080" s="126" t="s">
        <v>2520</v>
      </c>
      <c r="D5080" s="38" t="s">
        <v>5944</v>
      </c>
      <c r="E5080" s="38" t="s">
        <v>2256</v>
      </c>
    </row>
    <row r="5081">
      <c r="A5081" s="33" t="s">
        <v>6127</v>
      </c>
      <c r="B5081" s="126" t="s">
        <v>2469</v>
      </c>
      <c r="C5081" s="126" t="s">
        <v>2520</v>
      </c>
      <c r="D5081" s="38" t="s">
        <v>5944</v>
      </c>
      <c r="E5081" s="38" t="s">
        <v>2256</v>
      </c>
    </row>
    <row r="5082">
      <c r="A5082" s="33" t="s">
        <v>6006</v>
      </c>
      <c r="B5082" s="126" t="s">
        <v>2469</v>
      </c>
      <c r="C5082" s="126" t="s">
        <v>2520</v>
      </c>
      <c r="D5082" s="38" t="s">
        <v>5944</v>
      </c>
      <c r="E5082" s="38" t="s">
        <v>2256</v>
      </c>
    </row>
    <row r="5083">
      <c r="A5083" s="33" t="s">
        <v>6256</v>
      </c>
      <c r="B5083" s="126" t="s">
        <v>2469</v>
      </c>
      <c r="C5083" s="126" t="s">
        <v>2520</v>
      </c>
      <c r="D5083" s="38" t="s">
        <v>5944</v>
      </c>
      <c r="E5083" s="38" t="s">
        <v>2256</v>
      </c>
    </row>
    <row r="5084">
      <c r="A5084" s="33" t="s">
        <v>6261</v>
      </c>
      <c r="B5084" s="126" t="s">
        <v>2469</v>
      </c>
      <c r="C5084" s="126" t="s">
        <v>2520</v>
      </c>
      <c r="D5084" s="38" t="s">
        <v>5944</v>
      </c>
      <c r="E5084" s="38" t="s">
        <v>2256</v>
      </c>
    </row>
    <row r="5085">
      <c r="A5085" s="33" t="s">
        <v>6240</v>
      </c>
      <c r="B5085" s="126" t="s">
        <v>2646</v>
      </c>
      <c r="C5085" s="126" t="s">
        <v>2666</v>
      </c>
      <c r="D5085" s="38" t="s">
        <v>5944</v>
      </c>
      <c r="E5085" s="38" t="s">
        <v>2256</v>
      </c>
    </row>
    <row r="5086">
      <c r="A5086" s="33" t="s">
        <v>6240</v>
      </c>
      <c r="B5086" s="126" t="s">
        <v>2545</v>
      </c>
      <c r="C5086" s="126" t="s">
        <v>2473</v>
      </c>
      <c r="D5086" s="38" t="s">
        <v>5944</v>
      </c>
      <c r="E5086" s="38" t="s">
        <v>2256</v>
      </c>
    </row>
    <row r="5087">
      <c r="A5087" s="33" t="s">
        <v>5984</v>
      </c>
      <c r="B5087" s="126" t="s">
        <v>2699</v>
      </c>
      <c r="C5087" s="126" t="s">
        <v>2646</v>
      </c>
      <c r="D5087" s="38" t="s">
        <v>165</v>
      </c>
      <c r="E5087" s="38" t="s">
        <v>2257</v>
      </c>
    </row>
    <row r="5088">
      <c r="A5088" s="33" t="s">
        <v>5988</v>
      </c>
      <c r="B5088" s="126" t="s">
        <v>2699</v>
      </c>
      <c r="C5088" s="126" t="s">
        <v>2646</v>
      </c>
      <c r="D5088" s="38" t="s">
        <v>165</v>
      </c>
      <c r="E5088" s="38" t="s">
        <v>2257</v>
      </c>
    </row>
    <row r="5089">
      <c r="A5089" s="33" t="s">
        <v>5985</v>
      </c>
      <c r="B5089" s="126" t="s">
        <v>2699</v>
      </c>
      <c r="C5089" s="126" t="s">
        <v>2646</v>
      </c>
      <c r="D5089" s="38" t="s">
        <v>165</v>
      </c>
      <c r="E5089" s="38" t="s">
        <v>2257</v>
      </c>
    </row>
    <row r="5090">
      <c r="A5090" s="33" t="s">
        <v>6294</v>
      </c>
      <c r="B5090" s="126" t="s">
        <v>2469</v>
      </c>
      <c r="C5090" s="126" t="s">
        <v>2520</v>
      </c>
      <c r="D5090" s="38" t="s">
        <v>165</v>
      </c>
      <c r="E5090" s="38" t="s">
        <v>2257</v>
      </c>
    </row>
    <row r="5091">
      <c r="A5091" s="33" t="s">
        <v>6295</v>
      </c>
      <c r="B5091" s="126" t="s">
        <v>2469</v>
      </c>
      <c r="C5091" s="126" t="s">
        <v>2520</v>
      </c>
      <c r="D5091" s="38" t="s">
        <v>165</v>
      </c>
      <c r="E5091" s="38" t="s">
        <v>2257</v>
      </c>
    </row>
    <row r="5092">
      <c r="A5092" s="33" t="s">
        <v>6031</v>
      </c>
      <c r="B5092" s="126" t="s">
        <v>2469</v>
      </c>
      <c r="C5092" s="126" t="s">
        <v>2520</v>
      </c>
      <c r="D5092" s="38" t="s">
        <v>165</v>
      </c>
      <c r="E5092" s="38" t="s">
        <v>2257</v>
      </c>
    </row>
    <row r="5093">
      <c r="A5093" s="33" t="s">
        <v>6296</v>
      </c>
      <c r="B5093" s="126" t="s">
        <v>2469</v>
      </c>
      <c r="C5093" s="126" t="s">
        <v>2520</v>
      </c>
      <c r="D5093" s="38" t="s">
        <v>165</v>
      </c>
      <c r="E5093" s="38" t="s">
        <v>2257</v>
      </c>
    </row>
    <row r="5094">
      <c r="A5094" s="33" t="s">
        <v>6297</v>
      </c>
      <c r="B5094" s="126" t="s">
        <v>2469</v>
      </c>
      <c r="C5094" s="126" t="s">
        <v>2520</v>
      </c>
      <c r="D5094" s="38" t="s">
        <v>165</v>
      </c>
      <c r="E5094" s="38" t="s">
        <v>2257</v>
      </c>
    </row>
    <row r="5095">
      <c r="A5095" s="33" t="s">
        <v>6279</v>
      </c>
      <c r="B5095" s="126" t="s">
        <v>2699</v>
      </c>
      <c r="C5095" s="126" t="s">
        <v>2646</v>
      </c>
      <c r="D5095" s="38" t="s">
        <v>165</v>
      </c>
      <c r="E5095" s="38" t="s">
        <v>2257</v>
      </c>
    </row>
    <row r="5096">
      <c r="A5096" s="33" t="s">
        <v>6279</v>
      </c>
      <c r="B5096" s="126" t="s">
        <v>2699</v>
      </c>
      <c r="C5096" s="126" t="s">
        <v>2646</v>
      </c>
      <c r="D5096" s="38" t="s">
        <v>165</v>
      </c>
      <c r="E5096" s="38" t="s">
        <v>2257</v>
      </c>
    </row>
    <row r="5097">
      <c r="A5097" s="33" t="s">
        <v>6280</v>
      </c>
      <c r="B5097" s="126" t="s">
        <v>2469</v>
      </c>
      <c r="C5097" s="126" t="s">
        <v>2520</v>
      </c>
      <c r="D5097" s="38" t="s">
        <v>165</v>
      </c>
      <c r="E5097" s="38" t="s">
        <v>2257</v>
      </c>
    </row>
    <row r="5098">
      <c r="A5098" s="33" t="s">
        <v>6280</v>
      </c>
      <c r="B5098" s="126" t="s">
        <v>2545</v>
      </c>
      <c r="C5098" s="126" t="s">
        <v>2473</v>
      </c>
      <c r="D5098" s="38" t="s">
        <v>165</v>
      </c>
      <c r="E5098" s="38" t="s">
        <v>2257</v>
      </c>
    </row>
    <row r="5099">
      <c r="A5099" s="33" t="s">
        <v>5912</v>
      </c>
      <c r="B5099" s="126" t="s">
        <v>2551</v>
      </c>
      <c r="C5099" s="126" t="s">
        <v>2680</v>
      </c>
      <c r="D5099" s="38" t="s">
        <v>44</v>
      </c>
      <c r="E5099" s="38" t="s">
        <v>2258</v>
      </c>
    </row>
    <row r="5100">
      <c r="A5100" s="33" t="s">
        <v>6248</v>
      </c>
      <c r="B5100" s="126" t="s">
        <v>2551</v>
      </c>
      <c r="C5100" s="126" t="s">
        <v>2680</v>
      </c>
      <c r="D5100" s="38" t="s">
        <v>44</v>
      </c>
      <c r="E5100" s="38" t="s">
        <v>2258</v>
      </c>
    </row>
    <row r="5101">
      <c r="A5101" s="33" t="s">
        <v>6246</v>
      </c>
      <c r="B5101" s="126" t="s">
        <v>2646</v>
      </c>
      <c r="C5101" s="126" t="s">
        <v>2463</v>
      </c>
      <c r="D5101" s="38" t="s">
        <v>44</v>
      </c>
      <c r="E5101" s="38" t="s">
        <v>2258</v>
      </c>
    </row>
    <row r="5102">
      <c r="A5102" s="33" t="s">
        <v>6249</v>
      </c>
      <c r="B5102" s="126" t="s">
        <v>2646</v>
      </c>
      <c r="C5102" s="126" t="s">
        <v>2545</v>
      </c>
      <c r="D5102" s="38" t="s">
        <v>44</v>
      </c>
      <c r="E5102" s="38" t="s">
        <v>2258</v>
      </c>
    </row>
    <row r="5103">
      <c r="A5103" s="33" t="s">
        <v>6083</v>
      </c>
      <c r="B5103" s="126" t="s">
        <v>2545</v>
      </c>
      <c r="C5103" s="126" t="s">
        <v>2473</v>
      </c>
      <c r="D5103" s="38" t="s">
        <v>44</v>
      </c>
      <c r="E5103" s="38" t="s">
        <v>2258</v>
      </c>
    </row>
    <row r="5104">
      <c r="A5104" s="33" t="s">
        <v>6054</v>
      </c>
      <c r="B5104" s="126" t="s">
        <v>2548</v>
      </c>
      <c r="C5104" s="126" t="s">
        <v>2633</v>
      </c>
      <c r="D5104" s="38" t="s">
        <v>5909</v>
      </c>
      <c r="E5104" s="38" t="s">
        <v>2258</v>
      </c>
    </row>
    <row r="5105">
      <c r="A5105" s="33" t="s">
        <v>6054</v>
      </c>
      <c r="B5105" s="126" t="s">
        <v>2483</v>
      </c>
      <c r="C5105" s="126" t="s">
        <v>2646</v>
      </c>
      <c r="D5105" s="38" t="s">
        <v>5909</v>
      </c>
      <c r="E5105" s="38" t="s">
        <v>2258</v>
      </c>
    </row>
    <row r="5106">
      <c r="A5106" s="33" t="s">
        <v>6034</v>
      </c>
      <c r="B5106" s="126" t="s">
        <v>2589</v>
      </c>
      <c r="C5106" s="126" t="s">
        <v>2646</v>
      </c>
      <c r="D5106" s="38" t="s">
        <v>5911</v>
      </c>
      <c r="E5106" s="38" t="s">
        <v>2258</v>
      </c>
    </row>
    <row r="5107">
      <c r="A5107" s="33" t="s">
        <v>5921</v>
      </c>
      <c r="B5107" s="126" t="s">
        <v>2633</v>
      </c>
      <c r="C5107" s="126" t="s">
        <v>2646</v>
      </c>
      <c r="D5107" s="38" t="s">
        <v>5911</v>
      </c>
      <c r="E5107" s="38" t="s">
        <v>2258</v>
      </c>
    </row>
    <row r="5108">
      <c r="A5108" s="33" t="s">
        <v>6107</v>
      </c>
      <c r="B5108" s="126" t="s">
        <v>2633</v>
      </c>
      <c r="C5108" s="126" t="s">
        <v>2646</v>
      </c>
      <c r="D5108" s="38" t="s">
        <v>5911</v>
      </c>
      <c r="E5108" s="38" t="s">
        <v>2258</v>
      </c>
    </row>
    <row r="5109">
      <c r="A5109" s="33" t="s">
        <v>6250</v>
      </c>
      <c r="B5109" s="126" t="s">
        <v>2551</v>
      </c>
      <c r="C5109" s="126" t="s">
        <v>2545</v>
      </c>
      <c r="D5109" s="38" t="s">
        <v>5923</v>
      </c>
      <c r="E5109" s="38" t="s">
        <v>2258</v>
      </c>
    </row>
    <row r="5110">
      <c r="A5110" s="33" t="s">
        <v>6251</v>
      </c>
      <c r="B5110" s="126" t="s">
        <v>2646</v>
      </c>
      <c r="C5110" s="126" t="s">
        <v>2666</v>
      </c>
      <c r="D5110" s="38" t="s">
        <v>5923</v>
      </c>
      <c r="E5110" s="38" t="s">
        <v>2258</v>
      </c>
    </row>
    <row r="5111">
      <c r="A5111" s="33" t="s">
        <v>6252</v>
      </c>
      <c r="B5111" s="126" t="s">
        <v>2551</v>
      </c>
      <c r="C5111" s="126" t="s">
        <v>2545</v>
      </c>
      <c r="D5111" s="38" t="s">
        <v>5923</v>
      </c>
      <c r="E5111" s="38" t="s">
        <v>2258</v>
      </c>
    </row>
    <row r="5112">
      <c r="A5112" s="33" t="s">
        <v>6109</v>
      </c>
      <c r="B5112" s="126" t="s">
        <v>2551</v>
      </c>
      <c r="C5112" s="126" t="s">
        <v>2545</v>
      </c>
      <c r="D5112" s="38" t="s">
        <v>5923</v>
      </c>
      <c r="E5112" s="38" t="s">
        <v>2258</v>
      </c>
    </row>
    <row r="5113">
      <c r="A5113" s="33" t="s">
        <v>6253</v>
      </c>
      <c r="B5113" s="126" t="s">
        <v>2545</v>
      </c>
      <c r="C5113" s="126" t="s">
        <v>2473</v>
      </c>
      <c r="D5113" s="38" t="s">
        <v>5923</v>
      </c>
      <c r="E5113" s="38" t="s">
        <v>2258</v>
      </c>
    </row>
    <row r="5114">
      <c r="A5114" s="33" t="s">
        <v>5928</v>
      </c>
      <c r="B5114" s="126" t="s">
        <v>2699</v>
      </c>
      <c r="C5114" s="126" t="s">
        <v>2646</v>
      </c>
      <c r="D5114" s="38" t="s">
        <v>5927</v>
      </c>
      <c r="E5114" s="38" t="s">
        <v>2258</v>
      </c>
    </row>
    <row r="5115">
      <c r="A5115" s="33" t="s">
        <v>5928</v>
      </c>
      <c r="B5115" s="126" t="s">
        <v>2699</v>
      </c>
      <c r="C5115" s="126" t="s">
        <v>2646</v>
      </c>
      <c r="D5115" s="38" t="s">
        <v>5927</v>
      </c>
      <c r="E5115" s="38" t="s">
        <v>2258</v>
      </c>
    </row>
    <row r="5116">
      <c r="A5116" s="33" t="s">
        <v>5972</v>
      </c>
      <c r="B5116" s="126" t="s">
        <v>2699</v>
      </c>
      <c r="C5116" s="126" t="s">
        <v>2646</v>
      </c>
      <c r="D5116" s="38" t="s">
        <v>5927</v>
      </c>
      <c r="E5116" s="38" t="s">
        <v>2258</v>
      </c>
    </row>
    <row r="5117">
      <c r="A5117" s="33" t="s">
        <v>5928</v>
      </c>
      <c r="B5117" s="126" t="s">
        <v>2589</v>
      </c>
      <c r="C5117" s="126" t="s">
        <v>2463</v>
      </c>
      <c r="D5117" s="38" t="s">
        <v>5927</v>
      </c>
      <c r="E5117" s="38" t="s">
        <v>2258</v>
      </c>
    </row>
    <row r="5118">
      <c r="A5118" s="33" t="s">
        <v>5972</v>
      </c>
      <c r="B5118" s="126" t="s">
        <v>2589</v>
      </c>
      <c r="C5118" s="126" t="s">
        <v>2463</v>
      </c>
      <c r="D5118" s="38" t="s">
        <v>5927</v>
      </c>
      <c r="E5118" s="38" t="s">
        <v>2258</v>
      </c>
    </row>
    <row r="5119">
      <c r="A5119" s="33" t="s">
        <v>6123</v>
      </c>
      <c r="B5119" s="126" t="s">
        <v>2646</v>
      </c>
      <c r="C5119" s="126" t="s">
        <v>2666</v>
      </c>
      <c r="D5119" s="38" t="s">
        <v>5927</v>
      </c>
      <c r="E5119" s="38" t="s">
        <v>2258</v>
      </c>
    </row>
    <row r="5120">
      <c r="A5120" s="33" t="s">
        <v>6254</v>
      </c>
      <c r="B5120" s="126" t="s">
        <v>2646</v>
      </c>
      <c r="C5120" s="126" t="s">
        <v>2666</v>
      </c>
      <c r="D5120" s="38" t="s">
        <v>5927</v>
      </c>
      <c r="E5120" s="38" t="s">
        <v>2258</v>
      </c>
    </row>
    <row r="5121">
      <c r="A5121" s="33" t="s">
        <v>6122</v>
      </c>
      <c r="B5121" s="126" t="s">
        <v>2545</v>
      </c>
      <c r="C5121" s="126" t="s">
        <v>2473</v>
      </c>
      <c r="D5121" s="38" t="s">
        <v>5927</v>
      </c>
      <c r="E5121" s="38" t="s">
        <v>2258</v>
      </c>
    </row>
    <row r="5122">
      <c r="A5122" s="33" t="s">
        <v>5928</v>
      </c>
      <c r="B5122" s="126" t="s">
        <v>2699</v>
      </c>
      <c r="C5122" s="126" t="s">
        <v>2646</v>
      </c>
      <c r="D5122" s="38" t="s">
        <v>5931</v>
      </c>
      <c r="E5122" s="38" t="s">
        <v>2258</v>
      </c>
    </row>
    <row r="5123">
      <c r="A5123" s="33" t="s">
        <v>5928</v>
      </c>
      <c r="B5123" s="126" t="s">
        <v>2699</v>
      </c>
      <c r="C5123" s="126" t="s">
        <v>2646</v>
      </c>
      <c r="D5123" s="38" t="s">
        <v>5931</v>
      </c>
      <c r="E5123" s="38" t="s">
        <v>2258</v>
      </c>
    </row>
    <row r="5124">
      <c r="A5124" s="33" t="s">
        <v>5972</v>
      </c>
      <c r="B5124" s="126" t="s">
        <v>2699</v>
      </c>
      <c r="C5124" s="126" t="s">
        <v>2646</v>
      </c>
      <c r="D5124" s="38" t="s">
        <v>5931</v>
      </c>
      <c r="E5124" s="38" t="s">
        <v>2258</v>
      </c>
    </row>
    <row r="5125">
      <c r="A5125" s="33" t="s">
        <v>5928</v>
      </c>
      <c r="B5125" s="126" t="s">
        <v>2589</v>
      </c>
      <c r="C5125" s="126" t="s">
        <v>2463</v>
      </c>
      <c r="D5125" s="38" t="s">
        <v>5931</v>
      </c>
      <c r="E5125" s="38" t="s">
        <v>2258</v>
      </c>
    </row>
    <row r="5126">
      <c r="A5126" s="33" t="s">
        <v>5972</v>
      </c>
      <c r="B5126" s="126" t="s">
        <v>2589</v>
      </c>
      <c r="C5126" s="126" t="s">
        <v>2463</v>
      </c>
      <c r="D5126" s="38" t="s">
        <v>5931</v>
      </c>
      <c r="E5126" s="38" t="s">
        <v>2258</v>
      </c>
    </row>
    <row r="5127">
      <c r="A5127" s="33" t="s">
        <v>6122</v>
      </c>
      <c r="B5127" s="126" t="s">
        <v>2646</v>
      </c>
      <c r="C5127" s="126" t="s">
        <v>2666</v>
      </c>
      <c r="D5127" s="38" t="s">
        <v>5931</v>
      </c>
      <c r="E5127" s="38" t="s">
        <v>2258</v>
      </c>
    </row>
    <row r="5128">
      <c r="A5128" s="33" t="s">
        <v>6254</v>
      </c>
      <c r="B5128" s="126" t="s">
        <v>2646</v>
      </c>
      <c r="C5128" s="126" t="s">
        <v>2666</v>
      </c>
      <c r="D5128" s="38" t="s">
        <v>5931</v>
      </c>
      <c r="E5128" s="38" t="s">
        <v>2258</v>
      </c>
    </row>
    <row r="5129">
      <c r="A5129" s="33" t="s">
        <v>6123</v>
      </c>
      <c r="B5129" s="126" t="s">
        <v>2545</v>
      </c>
      <c r="C5129" s="126" t="s">
        <v>2473</v>
      </c>
      <c r="D5129" s="38" t="s">
        <v>5931</v>
      </c>
      <c r="E5129" s="38" t="s">
        <v>2258</v>
      </c>
    </row>
    <row r="5130">
      <c r="A5130" s="33" t="s">
        <v>5976</v>
      </c>
      <c r="B5130" s="126" t="s">
        <v>2699</v>
      </c>
      <c r="C5130" s="126" t="s">
        <v>2646</v>
      </c>
      <c r="D5130" s="38" t="s">
        <v>5936</v>
      </c>
      <c r="E5130" s="38" t="s">
        <v>2258</v>
      </c>
    </row>
    <row r="5131">
      <c r="A5131" s="33" t="s">
        <v>6002</v>
      </c>
      <c r="B5131" s="126" t="s">
        <v>2589</v>
      </c>
      <c r="C5131" s="126" t="s">
        <v>2646</v>
      </c>
      <c r="D5131" s="38" t="s">
        <v>5936</v>
      </c>
      <c r="E5131" s="38" t="s">
        <v>2258</v>
      </c>
    </row>
    <row r="5132">
      <c r="A5132" s="33" t="s">
        <v>6168</v>
      </c>
      <c r="B5132" s="126" t="s">
        <v>2469</v>
      </c>
      <c r="C5132" s="126" t="s">
        <v>2520</v>
      </c>
      <c r="D5132" s="38" t="s">
        <v>5936</v>
      </c>
      <c r="E5132" s="38" t="s">
        <v>2258</v>
      </c>
    </row>
    <row r="5133">
      <c r="A5133" s="33" t="s">
        <v>5976</v>
      </c>
      <c r="B5133" s="126" t="s">
        <v>2699</v>
      </c>
      <c r="C5133" s="126" t="s">
        <v>2646</v>
      </c>
      <c r="D5133" s="38" t="s">
        <v>5936</v>
      </c>
      <c r="E5133" s="38" t="s">
        <v>2258</v>
      </c>
    </row>
    <row r="5134">
      <c r="A5134" s="33" t="s">
        <v>6162</v>
      </c>
      <c r="B5134" s="126" t="s">
        <v>2469</v>
      </c>
      <c r="C5134" s="126" t="s">
        <v>2520</v>
      </c>
      <c r="D5134" s="38" t="s">
        <v>5936</v>
      </c>
      <c r="E5134" s="38" t="s">
        <v>2258</v>
      </c>
    </row>
    <row r="5135">
      <c r="A5135" s="33" t="s">
        <v>6262</v>
      </c>
      <c r="B5135" s="126" t="s">
        <v>2699</v>
      </c>
      <c r="C5135" s="126" t="s">
        <v>2646</v>
      </c>
      <c r="D5135" s="38" t="s">
        <v>5936</v>
      </c>
      <c r="E5135" s="38" t="s">
        <v>2258</v>
      </c>
    </row>
    <row r="5136">
      <c r="A5136" s="33" t="s">
        <v>6263</v>
      </c>
      <c r="B5136" s="126" t="s">
        <v>2589</v>
      </c>
      <c r="C5136" s="126" t="s">
        <v>2646</v>
      </c>
      <c r="D5136" s="38" t="s">
        <v>5936</v>
      </c>
      <c r="E5136" s="38" t="s">
        <v>2258</v>
      </c>
    </row>
    <row r="5137">
      <c r="A5137" s="33" t="s">
        <v>6263</v>
      </c>
      <c r="B5137" s="126" t="s">
        <v>2469</v>
      </c>
      <c r="C5137" s="126" t="s">
        <v>2520</v>
      </c>
      <c r="D5137" s="38" t="s">
        <v>5936</v>
      </c>
      <c r="E5137" s="38" t="s">
        <v>2258</v>
      </c>
    </row>
    <row r="5138">
      <c r="A5138" s="33" t="s">
        <v>6264</v>
      </c>
      <c r="B5138" s="126" t="s">
        <v>2589</v>
      </c>
      <c r="C5138" s="126" t="s">
        <v>2646</v>
      </c>
      <c r="D5138" s="38" t="s">
        <v>5936</v>
      </c>
      <c r="E5138" s="38" t="s">
        <v>2258</v>
      </c>
    </row>
    <row r="5139">
      <c r="A5139" s="33" t="s">
        <v>6136</v>
      </c>
      <c r="B5139" s="126" t="s">
        <v>2469</v>
      </c>
      <c r="C5139" s="126" t="s">
        <v>2520</v>
      </c>
      <c r="D5139" s="38" t="s">
        <v>5936</v>
      </c>
      <c r="E5139" s="38" t="s">
        <v>2258</v>
      </c>
    </row>
    <row r="5140">
      <c r="A5140" s="33" t="s">
        <v>6265</v>
      </c>
      <c r="B5140" s="126" t="s">
        <v>2469</v>
      </c>
      <c r="C5140" s="126" t="s">
        <v>2520</v>
      </c>
      <c r="D5140" s="38" t="s">
        <v>5936</v>
      </c>
      <c r="E5140" s="38" t="s">
        <v>2258</v>
      </c>
    </row>
    <row r="5141">
      <c r="A5141" s="33" t="s">
        <v>6002</v>
      </c>
      <c r="B5141" s="126" t="s">
        <v>2545</v>
      </c>
      <c r="C5141" s="126" t="s">
        <v>2473</v>
      </c>
      <c r="D5141" s="38" t="s">
        <v>5936</v>
      </c>
      <c r="E5141" s="38" t="s">
        <v>2258</v>
      </c>
    </row>
    <row r="5142">
      <c r="A5142" s="33" t="s">
        <v>6168</v>
      </c>
      <c r="B5142" s="126" t="s">
        <v>2589</v>
      </c>
      <c r="C5142" s="126" t="s">
        <v>2646</v>
      </c>
      <c r="D5142" s="38" t="s">
        <v>5943</v>
      </c>
      <c r="E5142" s="38" t="s">
        <v>2258</v>
      </c>
    </row>
    <row r="5143">
      <c r="A5143" s="33" t="s">
        <v>6162</v>
      </c>
      <c r="B5143" s="126" t="s">
        <v>2589</v>
      </c>
      <c r="C5143" s="126" t="s">
        <v>2646</v>
      </c>
      <c r="D5143" s="38" t="s">
        <v>5943</v>
      </c>
      <c r="E5143" s="38" t="s">
        <v>2258</v>
      </c>
    </row>
    <row r="5144">
      <c r="A5144" s="33" t="s">
        <v>6168</v>
      </c>
      <c r="B5144" s="126" t="s">
        <v>2469</v>
      </c>
      <c r="C5144" s="126" t="s">
        <v>2520</v>
      </c>
      <c r="D5144" s="38" t="s">
        <v>5943</v>
      </c>
      <c r="E5144" s="38" t="s">
        <v>2258</v>
      </c>
    </row>
    <row r="5145">
      <c r="A5145" s="33" t="s">
        <v>6266</v>
      </c>
      <c r="B5145" s="126" t="s">
        <v>2699</v>
      </c>
      <c r="C5145" s="126" t="s">
        <v>2646</v>
      </c>
      <c r="D5145" s="38" t="s">
        <v>5943</v>
      </c>
      <c r="E5145" s="38" t="s">
        <v>2258</v>
      </c>
    </row>
    <row r="5146">
      <c r="A5146" s="33" t="s">
        <v>6162</v>
      </c>
      <c r="B5146" s="126" t="s">
        <v>2469</v>
      </c>
      <c r="C5146" s="126" t="s">
        <v>2520</v>
      </c>
      <c r="D5146" s="38" t="s">
        <v>5943</v>
      </c>
      <c r="E5146" s="38" t="s">
        <v>2258</v>
      </c>
    </row>
    <row r="5147">
      <c r="A5147" s="33" t="s">
        <v>6262</v>
      </c>
      <c r="B5147" s="126" t="s">
        <v>2699</v>
      </c>
      <c r="C5147" s="126" t="s">
        <v>2646</v>
      </c>
      <c r="D5147" s="38" t="s">
        <v>5943</v>
      </c>
      <c r="E5147" s="38" t="s">
        <v>2258</v>
      </c>
    </row>
    <row r="5148">
      <c r="A5148" s="33" t="s">
        <v>6263</v>
      </c>
      <c r="B5148" s="126" t="s">
        <v>2589</v>
      </c>
      <c r="C5148" s="126" t="s">
        <v>2646</v>
      </c>
      <c r="D5148" s="38" t="s">
        <v>5943</v>
      </c>
      <c r="E5148" s="38" t="s">
        <v>2258</v>
      </c>
    </row>
    <row r="5149">
      <c r="A5149" s="33" t="s">
        <v>6263</v>
      </c>
      <c r="B5149" s="126" t="s">
        <v>2469</v>
      </c>
      <c r="C5149" s="126" t="s">
        <v>2520</v>
      </c>
      <c r="D5149" s="38" t="s">
        <v>5943</v>
      </c>
      <c r="E5149" s="38" t="s">
        <v>2258</v>
      </c>
    </row>
    <row r="5150">
      <c r="A5150" s="33" t="s">
        <v>6136</v>
      </c>
      <c r="B5150" s="126" t="s">
        <v>2469</v>
      </c>
      <c r="C5150" s="126" t="s">
        <v>2520</v>
      </c>
      <c r="D5150" s="38" t="s">
        <v>5943</v>
      </c>
      <c r="E5150" s="38" t="s">
        <v>2258</v>
      </c>
    </row>
    <row r="5151">
      <c r="A5151" s="33" t="s">
        <v>6264</v>
      </c>
      <c r="B5151" s="126" t="s">
        <v>2469</v>
      </c>
      <c r="C5151" s="126" t="s">
        <v>2520</v>
      </c>
      <c r="D5151" s="38" t="s">
        <v>5943</v>
      </c>
      <c r="E5151" s="38" t="s">
        <v>2258</v>
      </c>
    </row>
    <row r="5152">
      <c r="A5152" s="33" t="s">
        <v>6267</v>
      </c>
      <c r="B5152" s="126" t="s">
        <v>2469</v>
      </c>
      <c r="C5152" s="126" t="s">
        <v>2520</v>
      </c>
      <c r="D5152" s="38" t="s">
        <v>5943</v>
      </c>
      <c r="E5152" s="38" t="s">
        <v>2258</v>
      </c>
    </row>
    <row r="5153">
      <c r="A5153" s="33" t="s">
        <v>6265</v>
      </c>
      <c r="B5153" s="126" t="s">
        <v>2545</v>
      </c>
      <c r="C5153" s="126" t="s">
        <v>2473</v>
      </c>
      <c r="D5153" s="38" t="s">
        <v>5943</v>
      </c>
      <c r="E5153" s="38" t="s">
        <v>2258</v>
      </c>
    </row>
    <row r="5154">
      <c r="A5154" s="33" t="s">
        <v>5945</v>
      </c>
      <c r="B5154" s="126" t="s">
        <v>2699</v>
      </c>
      <c r="C5154" s="126" t="s">
        <v>2646</v>
      </c>
      <c r="D5154" s="38" t="s">
        <v>5944</v>
      </c>
      <c r="E5154" s="38" t="s">
        <v>2258</v>
      </c>
    </row>
    <row r="5155">
      <c r="A5155" s="33" t="s">
        <v>6016</v>
      </c>
      <c r="B5155" s="126" t="s">
        <v>2469</v>
      </c>
      <c r="C5155" s="126" t="s">
        <v>2520</v>
      </c>
      <c r="D5155" s="38" t="s">
        <v>5944</v>
      </c>
      <c r="E5155" s="38" t="s">
        <v>2258</v>
      </c>
    </row>
    <row r="5156">
      <c r="A5156" s="33" t="s">
        <v>6168</v>
      </c>
      <c r="B5156" s="126" t="s">
        <v>2469</v>
      </c>
      <c r="C5156" s="126" t="s">
        <v>2520</v>
      </c>
      <c r="D5156" s="38" t="s">
        <v>5944</v>
      </c>
      <c r="E5156" s="38" t="s">
        <v>2258</v>
      </c>
    </row>
    <row r="5157">
      <c r="A5157" s="33" t="s">
        <v>6266</v>
      </c>
      <c r="B5157" s="126" t="s">
        <v>2699</v>
      </c>
      <c r="C5157" s="126" t="s">
        <v>2646</v>
      </c>
      <c r="D5157" s="38" t="s">
        <v>5944</v>
      </c>
      <c r="E5157" s="38" t="s">
        <v>2258</v>
      </c>
    </row>
    <row r="5158">
      <c r="A5158" s="33" t="s">
        <v>6162</v>
      </c>
      <c r="B5158" s="126" t="s">
        <v>2469</v>
      </c>
      <c r="C5158" s="126" t="s">
        <v>2520</v>
      </c>
      <c r="D5158" s="38" t="s">
        <v>5944</v>
      </c>
      <c r="E5158" s="38" t="s">
        <v>2258</v>
      </c>
    </row>
    <row r="5159">
      <c r="A5159" s="33" t="s">
        <v>6268</v>
      </c>
      <c r="B5159" s="126" t="s">
        <v>2699</v>
      </c>
      <c r="C5159" s="126" t="s">
        <v>2646</v>
      </c>
      <c r="D5159" s="38" t="s">
        <v>5944</v>
      </c>
      <c r="E5159" s="38" t="s">
        <v>2258</v>
      </c>
    </row>
    <row r="5160">
      <c r="A5160" s="33" t="s">
        <v>6263</v>
      </c>
      <c r="B5160" s="126" t="s">
        <v>2469</v>
      </c>
      <c r="C5160" s="126" t="s">
        <v>2520</v>
      </c>
      <c r="D5160" s="38" t="s">
        <v>5944</v>
      </c>
      <c r="E5160" s="38" t="s">
        <v>2258</v>
      </c>
    </row>
    <row r="5161">
      <c r="A5161" s="33" t="s">
        <v>6269</v>
      </c>
      <c r="B5161" s="126" t="s">
        <v>2469</v>
      </c>
      <c r="C5161" s="126" t="s">
        <v>2520</v>
      </c>
      <c r="D5161" s="38" t="s">
        <v>5944</v>
      </c>
      <c r="E5161" s="38" t="s">
        <v>2258</v>
      </c>
    </row>
    <row r="5162">
      <c r="A5162" s="33" t="s">
        <v>6009</v>
      </c>
      <c r="B5162" s="126" t="s">
        <v>2589</v>
      </c>
      <c r="C5162" s="126" t="s">
        <v>2646</v>
      </c>
      <c r="D5162" s="38" t="s">
        <v>5944</v>
      </c>
      <c r="E5162" s="38" t="s">
        <v>2258</v>
      </c>
    </row>
    <row r="5163">
      <c r="A5163" s="33" t="s">
        <v>6009</v>
      </c>
      <c r="B5163" s="126" t="s">
        <v>2469</v>
      </c>
      <c r="C5163" s="126" t="s">
        <v>2520</v>
      </c>
      <c r="D5163" s="38" t="s">
        <v>5944</v>
      </c>
      <c r="E5163" s="38" t="s">
        <v>2258</v>
      </c>
    </row>
    <row r="5164">
      <c r="A5164" s="33" t="s">
        <v>6267</v>
      </c>
      <c r="B5164" s="126" t="s">
        <v>2469</v>
      </c>
      <c r="C5164" s="126" t="s">
        <v>2520</v>
      </c>
      <c r="D5164" s="38" t="s">
        <v>5944</v>
      </c>
      <c r="E5164" s="38" t="s">
        <v>2258</v>
      </c>
    </row>
    <row r="5165">
      <c r="A5165" s="33" t="s">
        <v>6267</v>
      </c>
      <c r="B5165" s="126" t="s">
        <v>2545</v>
      </c>
      <c r="C5165" s="126" t="s">
        <v>2473</v>
      </c>
      <c r="D5165" s="38" t="s">
        <v>5944</v>
      </c>
      <c r="E5165" s="38" t="s">
        <v>2258</v>
      </c>
    </row>
    <row r="5166">
      <c r="A5166" s="33" t="s">
        <v>6030</v>
      </c>
      <c r="B5166" s="126" t="s">
        <v>2699</v>
      </c>
      <c r="C5166" s="126" t="s">
        <v>2646</v>
      </c>
      <c r="D5166" s="38" t="s">
        <v>165</v>
      </c>
      <c r="E5166" s="38" t="s">
        <v>2259</v>
      </c>
    </row>
    <row r="5167">
      <c r="A5167" s="33" t="s">
        <v>5984</v>
      </c>
      <c r="B5167" s="126" t="s">
        <v>2699</v>
      </c>
      <c r="C5167" s="126" t="s">
        <v>2646</v>
      </c>
      <c r="D5167" s="38" t="s">
        <v>165</v>
      </c>
      <c r="E5167" s="38" t="s">
        <v>2259</v>
      </c>
    </row>
    <row r="5168">
      <c r="A5168" s="33" t="s">
        <v>6294</v>
      </c>
      <c r="B5168" s="126" t="s">
        <v>2469</v>
      </c>
      <c r="C5168" s="126" t="s">
        <v>2520</v>
      </c>
      <c r="D5168" s="38" t="s">
        <v>165</v>
      </c>
      <c r="E5168" s="38" t="s">
        <v>2259</v>
      </c>
    </row>
    <row r="5169">
      <c r="A5169" s="33" t="s">
        <v>5978</v>
      </c>
      <c r="B5169" s="126" t="s">
        <v>2699</v>
      </c>
      <c r="C5169" s="126" t="s">
        <v>2646</v>
      </c>
      <c r="D5169" s="38" t="s">
        <v>165</v>
      </c>
      <c r="E5169" s="38" t="s">
        <v>2259</v>
      </c>
    </row>
    <row r="5170">
      <c r="A5170" s="33" t="s">
        <v>6031</v>
      </c>
      <c r="B5170" s="126" t="s">
        <v>2469</v>
      </c>
      <c r="C5170" s="126" t="s">
        <v>2520</v>
      </c>
      <c r="D5170" s="38" t="s">
        <v>165</v>
      </c>
      <c r="E5170" s="38" t="s">
        <v>2259</v>
      </c>
    </row>
    <row r="5171">
      <c r="A5171" s="33" t="s">
        <v>6278</v>
      </c>
      <c r="B5171" s="126" t="s">
        <v>2469</v>
      </c>
      <c r="C5171" s="126" t="s">
        <v>2520</v>
      </c>
      <c r="D5171" s="38" t="s">
        <v>165</v>
      </c>
      <c r="E5171" s="38" t="s">
        <v>2259</v>
      </c>
    </row>
    <row r="5172">
      <c r="A5172" s="33" t="s">
        <v>6296</v>
      </c>
      <c r="B5172" s="126" t="s">
        <v>2469</v>
      </c>
      <c r="C5172" s="126" t="s">
        <v>2520</v>
      </c>
      <c r="D5172" s="38" t="s">
        <v>165</v>
      </c>
      <c r="E5172" s="38" t="s">
        <v>2259</v>
      </c>
    </row>
    <row r="5173">
      <c r="A5173" s="33" t="s">
        <v>6297</v>
      </c>
      <c r="B5173" s="126" t="s">
        <v>2469</v>
      </c>
      <c r="C5173" s="126" t="s">
        <v>2520</v>
      </c>
      <c r="D5173" s="38" t="s">
        <v>165</v>
      </c>
      <c r="E5173" s="38" t="s">
        <v>2259</v>
      </c>
    </row>
    <row r="5174">
      <c r="A5174" s="33" t="s">
        <v>6266</v>
      </c>
      <c r="B5174" s="126" t="s">
        <v>2699</v>
      </c>
      <c r="C5174" s="126" t="s">
        <v>2646</v>
      </c>
      <c r="D5174" s="38" t="s">
        <v>165</v>
      </c>
      <c r="E5174" s="38" t="s">
        <v>2259</v>
      </c>
    </row>
    <row r="5175">
      <c r="A5175" s="33" t="s">
        <v>6266</v>
      </c>
      <c r="B5175" s="126" t="s">
        <v>2699</v>
      </c>
      <c r="C5175" s="126" t="s">
        <v>2646</v>
      </c>
      <c r="D5175" s="38" t="s">
        <v>165</v>
      </c>
      <c r="E5175" s="38" t="s">
        <v>2259</v>
      </c>
    </row>
    <row r="5176">
      <c r="A5176" s="33" t="s">
        <v>6267</v>
      </c>
      <c r="B5176" s="126" t="s">
        <v>2469</v>
      </c>
      <c r="C5176" s="126" t="s">
        <v>2520</v>
      </c>
      <c r="D5176" s="38" t="s">
        <v>165</v>
      </c>
      <c r="E5176" s="38" t="s">
        <v>2259</v>
      </c>
    </row>
    <row r="5177">
      <c r="A5177" s="33" t="s">
        <v>6267</v>
      </c>
      <c r="B5177" s="126" t="s">
        <v>2545</v>
      </c>
      <c r="C5177" s="126" t="s">
        <v>2473</v>
      </c>
      <c r="D5177" s="38" t="s">
        <v>165</v>
      </c>
      <c r="E5177" s="38" t="s">
        <v>2259</v>
      </c>
    </row>
    <row r="5178">
      <c r="A5178" s="33" t="s">
        <v>6030</v>
      </c>
      <c r="B5178" s="126" t="s">
        <v>2699</v>
      </c>
      <c r="C5178" s="126" t="s">
        <v>2646</v>
      </c>
      <c r="D5178" s="38" t="s">
        <v>165</v>
      </c>
      <c r="E5178" s="38" t="s">
        <v>2260</v>
      </c>
    </row>
    <row r="5179">
      <c r="A5179" s="33" t="s">
        <v>5984</v>
      </c>
      <c r="B5179" s="126" t="s">
        <v>2699</v>
      </c>
      <c r="C5179" s="126" t="s">
        <v>2646</v>
      </c>
      <c r="D5179" s="38" t="s">
        <v>165</v>
      </c>
      <c r="E5179" s="38" t="s">
        <v>2260</v>
      </c>
    </row>
    <row r="5180">
      <c r="A5180" s="33" t="s">
        <v>5985</v>
      </c>
      <c r="B5180" s="126" t="s">
        <v>2699</v>
      </c>
      <c r="C5180" s="126" t="s">
        <v>2646</v>
      </c>
      <c r="D5180" s="38" t="s">
        <v>165</v>
      </c>
      <c r="E5180" s="38" t="s">
        <v>2260</v>
      </c>
    </row>
    <row r="5181">
      <c r="A5181" s="33" t="s">
        <v>6294</v>
      </c>
      <c r="B5181" s="126" t="s">
        <v>2469</v>
      </c>
      <c r="C5181" s="126" t="s">
        <v>2520</v>
      </c>
      <c r="D5181" s="38" t="s">
        <v>165</v>
      </c>
      <c r="E5181" s="38" t="s">
        <v>2260</v>
      </c>
    </row>
    <row r="5182">
      <c r="A5182" s="33" t="s">
        <v>6031</v>
      </c>
      <c r="B5182" s="126" t="s">
        <v>2469</v>
      </c>
      <c r="C5182" s="126" t="s">
        <v>2520</v>
      </c>
      <c r="D5182" s="38" t="s">
        <v>165</v>
      </c>
      <c r="E5182" s="38" t="s">
        <v>2260</v>
      </c>
    </row>
    <row r="5183">
      <c r="A5183" s="33" t="s">
        <v>6278</v>
      </c>
      <c r="B5183" s="126" t="s">
        <v>2469</v>
      </c>
      <c r="C5183" s="126" t="s">
        <v>2520</v>
      </c>
      <c r="D5183" s="38" t="s">
        <v>165</v>
      </c>
      <c r="E5183" s="38" t="s">
        <v>2260</v>
      </c>
    </row>
    <row r="5184">
      <c r="A5184" s="33" t="s">
        <v>6296</v>
      </c>
      <c r="B5184" s="126" t="s">
        <v>2469</v>
      </c>
      <c r="C5184" s="126" t="s">
        <v>2520</v>
      </c>
      <c r="D5184" s="38" t="s">
        <v>165</v>
      </c>
      <c r="E5184" s="38" t="s">
        <v>2260</v>
      </c>
    </row>
    <row r="5185">
      <c r="A5185" s="33" t="s">
        <v>6297</v>
      </c>
      <c r="B5185" s="126" t="s">
        <v>2469</v>
      </c>
      <c r="C5185" s="126" t="s">
        <v>2520</v>
      </c>
      <c r="D5185" s="38" t="s">
        <v>165</v>
      </c>
      <c r="E5185" s="38" t="s">
        <v>2260</v>
      </c>
    </row>
    <row r="5186">
      <c r="A5186" s="33" t="s">
        <v>6266</v>
      </c>
      <c r="B5186" s="126" t="s">
        <v>2699</v>
      </c>
      <c r="C5186" s="126" t="s">
        <v>2646</v>
      </c>
      <c r="D5186" s="38" t="s">
        <v>165</v>
      </c>
      <c r="E5186" s="38" t="s">
        <v>2260</v>
      </c>
    </row>
    <row r="5187">
      <c r="A5187" s="33" t="s">
        <v>6266</v>
      </c>
      <c r="B5187" s="126" t="s">
        <v>2699</v>
      </c>
      <c r="C5187" s="126" t="s">
        <v>2646</v>
      </c>
      <c r="D5187" s="38" t="s">
        <v>165</v>
      </c>
      <c r="E5187" s="38" t="s">
        <v>2260</v>
      </c>
    </row>
    <row r="5188">
      <c r="A5188" s="33" t="s">
        <v>6267</v>
      </c>
      <c r="B5188" s="126" t="s">
        <v>2469</v>
      </c>
      <c r="C5188" s="126" t="s">
        <v>2520</v>
      </c>
      <c r="D5188" s="38" t="s">
        <v>165</v>
      </c>
      <c r="E5188" s="38" t="s">
        <v>2260</v>
      </c>
    </row>
    <row r="5189">
      <c r="A5189" s="33" t="s">
        <v>6267</v>
      </c>
      <c r="B5189" s="126" t="s">
        <v>2545</v>
      </c>
      <c r="C5189" s="126" t="s">
        <v>2473</v>
      </c>
      <c r="D5189" s="38" t="s">
        <v>165</v>
      </c>
      <c r="E5189" s="38" t="s">
        <v>2260</v>
      </c>
    </row>
    <row r="5190">
      <c r="A5190" s="33" t="s">
        <v>5994</v>
      </c>
      <c r="B5190" s="126" t="s">
        <v>2469</v>
      </c>
      <c r="C5190" s="126" t="s">
        <v>2520</v>
      </c>
      <c r="D5190" s="38" t="s">
        <v>5936</v>
      </c>
      <c r="E5190" s="38" t="s">
        <v>2261</v>
      </c>
    </row>
    <row r="5191">
      <c r="A5191" s="33" t="s">
        <v>6042</v>
      </c>
      <c r="B5191" s="126" t="s">
        <v>2469</v>
      </c>
      <c r="C5191" s="126" t="s">
        <v>2520</v>
      </c>
      <c r="D5191" s="38" t="s">
        <v>5936</v>
      </c>
      <c r="E5191" s="38" t="s">
        <v>2261</v>
      </c>
    </row>
    <row r="5192">
      <c r="A5192" s="33" t="s">
        <v>6271</v>
      </c>
      <c r="B5192" s="126" t="s">
        <v>2469</v>
      </c>
      <c r="C5192" s="126" t="s">
        <v>2520</v>
      </c>
      <c r="D5192" s="38" t="s">
        <v>5936</v>
      </c>
      <c r="E5192" s="38" t="s">
        <v>2261</v>
      </c>
    </row>
    <row r="5193">
      <c r="A5193" s="33" t="s">
        <v>6298</v>
      </c>
      <c r="B5193" s="126" t="s">
        <v>2469</v>
      </c>
      <c r="C5193" s="126" t="s">
        <v>2520</v>
      </c>
      <c r="D5193" s="38" t="s">
        <v>5936</v>
      </c>
      <c r="E5193" s="38" t="s">
        <v>2261</v>
      </c>
    </row>
    <row r="5194">
      <c r="A5194" s="33" t="s">
        <v>6002</v>
      </c>
      <c r="B5194" s="126" t="s">
        <v>2469</v>
      </c>
      <c r="C5194" s="126" t="s">
        <v>2520</v>
      </c>
      <c r="D5194" s="38" t="s">
        <v>5936</v>
      </c>
      <c r="E5194" s="38" t="s">
        <v>2261</v>
      </c>
    </row>
    <row r="5195">
      <c r="A5195" s="33" t="s">
        <v>5998</v>
      </c>
      <c r="B5195" s="126" t="s">
        <v>2551</v>
      </c>
      <c r="C5195" s="126" t="s">
        <v>2680</v>
      </c>
      <c r="D5195" s="38" t="s">
        <v>5936</v>
      </c>
      <c r="E5195" s="38" t="s">
        <v>2261</v>
      </c>
    </row>
    <row r="5196">
      <c r="A5196" s="33" t="s">
        <v>6256</v>
      </c>
      <c r="B5196" s="126" t="s">
        <v>2469</v>
      </c>
      <c r="C5196" s="126" t="s">
        <v>2520</v>
      </c>
      <c r="D5196" s="38" t="s">
        <v>5936</v>
      </c>
      <c r="E5196" s="38" t="s">
        <v>2261</v>
      </c>
    </row>
    <row r="5197">
      <c r="A5197" s="33" t="s">
        <v>6006</v>
      </c>
      <c r="B5197" s="126" t="s">
        <v>2469</v>
      </c>
      <c r="C5197" s="126" t="s">
        <v>2520</v>
      </c>
      <c r="D5197" s="38" t="s">
        <v>5936</v>
      </c>
      <c r="E5197" s="38" t="s">
        <v>2261</v>
      </c>
    </row>
    <row r="5198">
      <c r="A5198" s="33" t="s">
        <v>6272</v>
      </c>
      <c r="B5198" s="126" t="s">
        <v>2699</v>
      </c>
      <c r="C5198" s="126" t="s">
        <v>2646</v>
      </c>
      <c r="D5198" s="38" t="s">
        <v>5936</v>
      </c>
      <c r="E5198" s="38" t="s">
        <v>2261</v>
      </c>
    </row>
    <row r="5199">
      <c r="A5199" s="33" t="s">
        <v>6273</v>
      </c>
      <c r="B5199" s="126" t="s">
        <v>2551</v>
      </c>
      <c r="C5199" s="126" t="s">
        <v>2680</v>
      </c>
      <c r="D5199" s="38" t="s">
        <v>5936</v>
      </c>
      <c r="E5199" s="38" t="s">
        <v>2261</v>
      </c>
    </row>
    <row r="5200">
      <c r="A5200" s="33" t="s">
        <v>6274</v>
      </c>
      <c r="B5200" s="126" t="s">
        <v>2469</v>
      </c>
      <c r="C5200" s="126" t="s">
        <v>2520</v>
      </c>
      <c r="D5200" s="38" t="s">
        <v>5936</v>
      </c>
      <c r="E5200" s="38" t="s">
        <v>2261</v>
      </c>
    </row>
    <row r="5201">
      <c r="A5201" s="33" t="s">
        <v>6275</v>
      </c>
      <c r="B5201" s="126" t="s">
        <v>2545</v>
      </c>
      <c r="C5201" s="126" t="s">
        <v>2473</v>
      </c>
      <c r="D5201" s="38" t="s">
        <v>5936</v>
      </c>
      <c r="E5201" s="38" t="s">
        <v>2261</v>
      </c>
    </row>
    <row r="5202">
      <c r="A5202" s="33" t="s">
        <v>5994</v>
      </c>
      <c r="B5202" s="126" t="s">
        <v>2469</v>
      </c>
      <c r="C5202" s="126" t="s">
        <v>2520</v>
      </c>
      <c r="D5202" s="38" t="s">
        <v>5943</v>
      </c>
      <c r="E5202" s="38" t="s">
        <v>2261</v>
      </c>
    </row>
    <row r="5203">
      <c r="A5203" s="33" t="s">
        <v>6042</v>
      </c>
      <c r="B5203" s="126" t="s">
        <v>2469</v>
      </c>
      <c r="C5203" s="126" t="s">
        <v>2520</v>
      </c>
      <c r="D5203" s="38" t="s">
        <v>5943</v>
      </c>
      <c r="E5203" s="38" t="s">
        <v>2261</v>
      </c>
    </row>
    <row r="5204">
      <c r="A5204" s="33" t="s">
        <v>6271</v>
      </c>
      <c r="B5204" s="126" t="s">
        <v>2469</v>
      </c>
      <c r="C5204" s="126" t="s">
        <v>2520</v>
      </c>
      <c r="D5204" s="38" t="s">
        <v>5943</v>
      </c>
      <c r="E5204" s="38" t="s">
        <v>2261</v>
      </c>
    </row>
    <row r="5205">
      <c r="A5205" s="33" t="s">
        <v>6298</v>
      </c>
      <c r="B5205" s="126" t="s">
        <v>2469</v>
      </c>
      <c r="C5205" s="126" t="s">
        <v>2520</v>
      </c>
      <c r="D5205" s="38" t="s">
        <v>5943</v>
      </c>
      <c r="E5205" s="38" t="s">
        <v>2261</v>
      </c>
    </row>
    <row r="5206">
      <c r="A5206" s="33" t="s">
        <v>5997</v>
      </c>
      <c r="B5206" s="126" t="s">
        <v>2469</v>
      </c>
      <c r="C5206" s="126" t="s">
        <v>2520</v>
      </c>
      <c r="D5206" s="38" t="s">
        <v>5943</v>
      </c>
      <c r="E5206" s="38" t="s">
        <v>2261</v>
      </c>
    </row>
    <row r="5207">
      <c r="A5207" s="33" t="s">
        <v>5998</v>
      </c>
      <c r="B5207" s="126" t="s">
        <v>2551</v>
      </c>
      <c r="C5207" s="126" t="s">
        <v>2680</v>
      </c>
      <c r="D5207" s="38" t="s">
        <v>5943</v>
      </c>
      <c r="E5207" s="38" t="s">
        <v>2261</v>
      </c>
    </row>
    <row r="5208">
      <c r="A5208" s="33" t="s">
        <v>6256</v>
      </c>
      <c r="B5208" s="126" t="s">
        <v>2469</v>
      </c>
      <c r="C5208" s="126" t="s">
        <v>2520</v>
      </c>
      <c r="D5208" s="38" t="s">
        <v>5943</v>
      </c>
      <c r="E5208" s="38" t="s">
        <v>2261</v>
      </c>
    </row>
    <row r="5209">
      <c r="A5209" s="33" t="s">
        <v>6006</v>
      </c>
      <c r="B5209" s="126" t="s">
        <v>2469</v>
      </c>
      <c r="C5209" s="126" t="s">
        <v>2520</v>
      </c>
      <c r="D5209" s="38" t="s">
        <v>5943</v>
      </c>
      <c r="E5209" s="38" t="s">
        <v>2261</v>
      </c>
    </row>
    <row r="5210">
      <c r="A5210" s="33" t="s">
        <v>6272</v>
      </c>
      <c r="B5210" s="126" t="s">
        <v>2699</v>
      </c>
      <c r="C5210" s="126" t="s">
        <v>2646</v>
      </c>
      <c r="D5210" s="38" t="s">
        <v>5943</v>
      </c>
      <c r="E5210" s="38" t="s">
        <v>2261</v>
      </c>
    </row>
    <row r="5211">
      <c r="A5211" s="33" t="s">
        <v>6273</v>
      </c>
      <c r="B5211" s="126" t="s">
        <v>2551</v>
      </c>
      <c r="C5211" s="126" t="s">
        <v>2680</v>
      </c>
      <c r="D5211" s="38" t="s">
        <v>5943</v>
      </c>
      <c r="E5211" s="38" t="s">
        <v>2261</v>
      </c>
    </row>
    <row r="5212">
      <c r="A5212" s="33" t="s">
        <v>6274</v>
      </c>
      <c r="B5212" s="126" t="s">
        <v>2469</v>
      </c>
      <c r="C5212" s="126" t="s">
        <v>2520</v>
      </c>
      <c r="D5212" s="38" t="s">
        <v>5943</v>
      </c>
      <c r="E5212" s="38" t="s">
        <v>2261</v>
      </c>
    </row>
    <row r="5213">
      <c r="A5213" s="33" t="s">
        <v>6275</v>
      </c>
      <c r="B5213" s="126" t="s">
        <v>2545</v>
      </c>
      <c r="C5213" s="126" t="s">
        <v>2473</v>
      </c>
      <c r="D5213" s="38" t="s">
        <v>5943</v>
      </c>
      <c r="E5213" s="38" t="s">
        <v>2261</v>
      </c>
    </row>
    <row r="5214">
      <c r="A5214" s="33" t="s">
        <v>5994</v>
      </c>
      <c r="B5214" s="126" t="s">
        <v>2469</v>
      </c>
      <c r="C5214" s="126" t="s">
        <v>2520</v>
      </c>
      <c r="D5214" s="38" t="s">
        <v>5944</v>
      </c>
      <c r="E5214" s="38" t="s">
        <v>2261</v>
      </c>
    </row>
    <row r="5215">
      <c r="A5215" s="33" t="s">
        <v>6016</v>
      </c>
      <c r="B5215" s="126" t="s">
        <v>2469</v>
      </c>
      <c r="C5215" s="126" t="s">
        <v>2520</v>
      </c>
      <c r="D5215" s="38" t="s">
        <v>5944</v>
      </c>
      <c r="E5215" s="38" t="s">
        <v>2261</v>
      </c>
    </row>
    <row r="5216">
      <c r="A5216" s="33" t="s">
        <v>6061</v>
      </c>
      <c r="B5216" s="126" t="s">
        <v>2469</v>
      </c>
      <c r="C5216" s="126" t="s">
        <v>2520</v>
      </c>
      <c r="D5216" s="38" t="s">
        <v>5944</v>
      </c>
      <c r="E5216" s="38" t="s">
        <v>2261</v>
      </c>
    </row>
    <row r="5217">
      <c r="A5217" s="33" t="s">
        <v>6298</v>
      </c>
      <c r="B5217" s="126" t="s">
        <v>2469</v>
      </c>
      <c r="C5217" s="126" t="s">
        <v>2520</v>
      </c>
      <c r="D5217" s="38" t="s">
        <v>5944</v>
      </c>
      <c r="E5217" s="38" t="s">
        <v>2261</v>
      </c>
    </row>
    <row r="5218">
      <c r="A5218" s="33" t="s">
        <v>5997</v>
      </c>
      <c r="B5218" s="126" t="s">
        <v>2469</v>
      </c>
      <c r="C5218" s="126" t="s">
        <v>2520</v>
      </c>
      <c r="D5218" s="38" t="s">
        <v>5944</v>
      </c>
      <c r="E5218" s="38" t="s">
        <v>2261</v>
      </c>
    </row>
    <row r="5219">
      <c r="A5219" s="33" t="s">
        <v>5998</v>
      </c>
      <c r="B5219" s="126" t="s">
        <v>2551</v>
      </c>
      <c r="C5219" s="126" t="s">
        <v>2680</v>
      </c>
      <c r="D5219" s="38" t="s">
        <v>5944</v>
      </c>
      <c r="E5219" s="38" t="s">
        <v>2261</v>
      </c>
    </row>
    <row r="5220">
      <c r="A5220" s="33" t="s">
        <v>6256</v>
      </c>
      <c r="B5220" s="126" t="s">
        <v>2469</v>
      </c>
      <c r="C5220" s="126" t="s">
        <v>2520</v>
      </c>
      <c r="D5220" s="38" t="s">
        <v>5944</v>
      </c>
      <c r="E5220" s="38" t="s">
        <v>2261</v>
      </c>
    </row>
    <row r="5221">
      <c r="A5221" s="33" t="s">
        <v>6006</v>
      </c>
      <c r="B5221" s="126" t="s">
        <v>2469</v>
      </c>
      <c r="C5221" s="126" t="s">
        <v>2520</v>
      </c>
      <c r="D5221" s="38" t="s">
        <v>5944</v>
      </c>
      <c r="E5221" s="38" t="s">
        <v>2261</v>
      </c>
    </row>
    <row r="5222">
      <c r="A5222" s="33" t="s">
        <v>6009</v>
      </c>
      <c r="B5222" s="126" t="s">
        <v>2469</v>
      </c>
      <c r="C5222" s="126" t="s">
        <v>2520</v>
      </c>
      <c r="D5222" s="38" t="s">
        <v>5944</v>
      </c>
      <c r="E5222" s="38" t="s">
        <v>2261</v>
      </c>
    </row>
    <row r="5223">
      <c r="A5223" s="33" t="s">
        <v>6009</v>
      </c>
      <c r="B5223" s="126" t="s">
        <v>2469</v>
      </c>
      <c r="C5223" s="126" t="s">
        <v>2520</v>
      </c>
      <c r="D5223" s="38" t="s">
        <v>5944</v>
      </c>
      <c r="E5223" s="38" t="s">
        <v>2261</v>
      </c>
    </row>
    <row r="5224">
      <c r="A5224" s="33" t="s">
        <v>6274</v>
      </c>
      <c r="B5224" s="126" t="s">
        <v>2469</v>
      </c>
      <c r="C5224" s="126" t="s">
        <v>2520</v>
      </c>
      <c r="D5224" s="38" t="s">
        <v>5944</v>
      </c>
      <c r="E5224" s="38" t="s">
        <v>2261</v>
      </c>
    </row>
    <row r="5225">
      <c r="A5225" s="33" t="s">
        <v>6275</v>
      </c>
      <c r="B5225" s="126" t="s">
        <v>2545</v>
      </c>
      <c r="C5225" s="126" t="s">
        <v>2473</v>
      </c>
      <c r="D5225" s="38" t="s">
        <v>5944</v>
      </c>
      <c r="E5225" s="38" t="s">
        <v>2261</v>
      </c>
    </row>
    <row r="5226">
      <c r="A5226" s="33" t="s">
        <v>5912</v>
      </c>
      <c r="B5226" s="126" t="s">
        <v>2551</v>
      </c>
      <c r="C5226" s="126" t="s">
        <v>2680</v>
      </c>
      <c r="D5226" s="38" t="s">
        <v>44</v>
      </c>
      <c r="E5226" s="38" t="s">
        <v>2262</v>
      </c>
    </row>
    <row r="5227">
      <c r="A5227" s="33" t="s">
        <v>6248</v>
      </c>
      <c r="B5227" s="126" t="s">
        <v>2551</v>
      </c>
      <c r="C5227" s="126" t="s">
        <v>2680</v>
      </c>
      <c r="D5227" s="38" t="s">
        <v>44</v>
      </c>
      <c r="E5227" s="38" t="s">
        <v>2262</v>
      </c>
    </row>
    <row r="5228">
      <c r="A5228" s="33" t="s">
        <v>6246</v>
      </c>
      <c r="B5228" s="126" t="s">
        <v>2646</v>
      </c>
      <c r="C5228" s="126" t="s">
        <v>2463</v>
      </c>
      <c r="D5228" s="38" t="s">
        <v>44</v>
      </c>
      <c r="E5228" s="38" t="s">
        <v>2262</v>
      </c>
    </row>
    <row r="5229">
      <c r="A5229" s="33" t="s">
        <v>6249</v>
      </c>
      <c r="B5229" s="126" t="s">
        <v>2646</v>
      </c>
      <c r="C5229" s="126" t="s">
        <v>2545</v>
      </c>
      <c r="D5229" s="38" t="s">
        <v>44</v>
      </c>
      <c r="E5229" s="38" t="s">
        <v>2262</v>
      </c>
    </row>
    <row r="5230">
      <c r="A5230" s="33" t="s">
        <v>6083</v>
      </c>
      <c r="B5230" s="126" t="s">
        <v>2545</v>
      </c>
      <c r="C5230" s="126" t="s">
        <v>2473</v>
      </c>
      <c r="D5230" s="38" t="s">
        <v>44</v>
      </c>
      <c r="E5230" s="38" t="s">
        <v>2262</v>
      </c>
    </row>
    <row r="5231">
      <c r="A5231" s="33" t="s">
        <v>6054</v>
      </c>
      <c r="B5231" s="126" t="s">
        <v>2548</v>
      </c>
      <c r="C5231" s="126" t="s">
        <v>2633</v>
      </c>
      <c r="D5231" s="38" t="s">
        <v>5909</v>
      </c>
      <c r="E5231" s="38" t="s">
        <v>2262</v>
      </c>
    </row>
    <row r="5232">
      <c r="A5232" s="33" t="s">
        <v>6054</v>
      </c>
      <c r="B5232" s="126" t="s">
        <v>2483</v>
      </c>
      <c r="C5232" s="126" t="s">
        <v>2646</v>
      </c>
      <c r="D5232" s="38" t="s">
        <v>5909</v>
      </c>
      <c r="E5232" s="38" t="s">
        <v>2262</v>
      </c>
    </row>
    <row r="5233">
      <c r="A5233" s="33" t="s">
        <v>6034</v>
      </c>
      <c r="B5233" s="126" t="s">
        <v>2589</v>
      </c>
      <c r="C5233" s="126" t="s">
        <v>2646</v>
      </c>
      <c r="D5233" s="38" t="s">
        <v>5911</v>
      </c>
      <c r="E5233" s="38" t="s">
        <v>2262</v>
      </c>
    </row>
    <row r="5234">
      <c r="A5234" s="33" t="s">
        <v>5921</v>
      </c>
      <c r="B5234" s="126" t="s">
        <v>2633</v>
      </c>
      <c r="C5234" s="126" t="s">
        <v>2646</v>
      </c>
      <c r="D5234" s="38" t="s">
        <v>5911</v>
      </c>
      <c r="E5234" s="38" t="s">
        <v>2262</v>
      </c>
    </row>
    <row r="5235">
      <c r="A5235" s="33" t="s">
        <v>6107</v>
      </c>
      <c r="B5235" s="126" t="s">
        <v>2633</v>
      </c>
      <c r="C5235" s="126" t="s">
        <v>2646</v>
      </c>
      <c r="D5235" s="38" t="s">
        <v>5911</v>
      </c>
      <c r="E5235" s="38" t="s">
        <v>2262</v>
      </c>
    </row>
    <row r="5236">
      <c r="A5236" s="33" t="s">
        <v>6250</v>
      </c>
      <c r="B5236" s="126" t="s">
        <v>2551</v>
      </c>
      <c r="C5236" s="126" t="s">
        <v>2545</v>
      </c>
      <c r="D5236" s="38" t="s">
        <v>5923</v>
      </c>
      <c r="E5236" s="38" t="s">
        <v>2262</v>
      </c>
    </row>
    <row r="5237">
      <c r="A5237" s="33" t="s">
        <v>6251</v>
      </c>
      <c r="B5237" s="126" t="s">
        <v>2646</v>
      </c>
      <c r="C5237" s="126" t="s">
        <v>2666</v>
      </c>
      <c r="D5237" s="38" t="s">
        <v>5923</v>
      </c>
      <c r="E5237" s="38" t="s">
        <v>2262</v>
      </c>
    </row>
    <row r="5238">
      <c r="A5238" s="33" t="s">
        <v>6252</v>
      </c>
      <c r="B5238" s="126" t="s">
        <v>2551</v>
      </c>
      <c r="C5238" s="126" t="s">
        <v>2545</v>
      </c>
      <c r="D5238" s="38" t="s">
        <v>5923</v>
      </c>
      <c r="E5238" s="38" t="s">
        <v>2262</v>
      </c>
    </row>
    <row r="5239">
      <c r="A5239" s="33" t="s">
        <v>6109</v>
      </c>
      <c r="B5239" s="126" t="s">
        <v>2551</v>
      </c>
      <c r="C5239" s="126" t="s">
        <v>2545</v>
      </c>
      <c r="D5239" s="38" t="s">
        <v>5923</v>
      </c>
      <c r="E5239" s="38" t="s">
        <v>2262</v>
      </c>
    </row>
    <row r="5240">
      <c r="A5240" s="33" t="s">
        <v>6253</v>
      </c>
      <c r="B5240" s="126" t="s">
        <v>2545</v>
      </c>
      <c r="C5240" s="126" t="s">
        <v>2473</v>
      </c>
      <c r="D5240" s="38" t="s">
        <v>5923</v>
      </c>
      <c r="E5240" s="38" t="s">
        <v>2262</v>
      </c>
    </row>
    <row r="5241">
      <c r="A5241" s="33" t="s">
        <v>5912</v>
      </c>
      <c r="B5241" s="126" t="s">
        <v>2551</v>
      </c>
      <c r="C5241" s="126" t="s">
        <v>2680</v>
      </c>
      <c r="D5241" s="38" t="s">
        <v>44</v>
      </c>
      <c r="E5241" s="38" t="s">
        <v>2263</v>
      </c>
    </row>
    <row r="5242">
      <c r="A5242" s="33" t="s">
        <v>6248</v>
      </c>
      <c r="B5242" s="126" t="s">
        <v>2551</v>
      </c>
      <c r="C5242" s="126" t="s">
        <v>2680</v>
      </c>
      <c r="D5242" s="38" t="s">
        <v>44</v>
      </c>
      <c r="E5242" s="38" t="s">
        <v>2263</v>
      </c>
    </row>
    <row r="5243">
      <c r="A5243" s="33" t="s">
        <v>6246</v>
      </c>
      <c r="B5243" s="126" t="s">
        <v>2646</v>
      </c>
      <c r="C5243" s="126" t="s">
        <v>2463</v>
      </c>
      <c r="D5243" s="38" t="s">
        <v>44</v>
      </c>
      <c r="E5243" s="38" t="s">
        <v>2263</v>
      </c>
    </row>
    <row r="5244">
      <c r="A5244" s="33" t="s">
        <v>6249</v>
      </c>
      <c r="B5244" s="126" t="s">
        <v>2646</v>
      </c>
      <c r="C5244" s="126" t="s">
        <v>2545</v>
      </c>
      <c r="D5244" s="38" t="s">
        <v>44</v>
      </c>
      <c r="E5244" s="38" t="s">
        <v>2263</v>
      </c>
    </row>
    <row r="5245">
      <c r="A5245" s="33" t="s">
        <v>6083</v>
      </c>
      <c r="B5245" s="126" t="s">
        <v>2545</v>
      </c>
      <c r="C5245" s="126" t="s">
        <v>2473</v>
      </c>
      <c r="D5245" s="38" t="s">
        <v>44</v>
      </c>
      <c r="E5245" s="38" t="s">
        <v>2263</v>
      </c>
    </row>
    <row r="5246">
      <c r="A5246" s="33" t="s">
        <v>6054</v>
      </c>
      <c r="B5246" s="126" t="s">
        <v>2548</v>
      </c>
      <c r="C5246" s="126" t="s">
        <v>2633</v>
      </c>
      <c r="D5246" s="38" t="s">
        <v>5909</v>
      </c>
      <c r="E5246" s="38" t="s">
        <v>2263</v>
      </c>
    </row>
    <row r="5247">
      <c r="A5247" s="33" t="s">
        <v>6054</v>
      </c>
      <c r="B5247" s="126" t="s">
        <v>2483</v>
      </c>
      <c r="C5247" s="126" t="s">
        <v>2646</v>
      </c>
      <c r="D5247" s="38" t="s">
        <v>5909</v>
      </c>
      <c r="E5247" s="38" t="s">
        <v>2263</v>
      </c>
    </row>
    <row r="5248">
      <c r="A5248" s="33" t="s">
        <v>6034</v>
      </c>
      <c r="B5248" s="126" t="s">
        <v>2589</v>
      </c>
      <c r="C5248" s="126" t="s">
        <v>2646</v>
      </c>
      <c r="D5248" s="38" t="s">
        <v>5911</v>
      </c>
      <c r="E5248" s="38" t="s">
        <v>2263</v>
      </c>
    </row>
    <row r="5249">
      <c r="A5249" s="33" t="s">
        <v>5921</v>
      </c>
      <c r="B5249" s="126" t="s">
        <v>2633</v>
      </c>
      <c r="C5249" s="126" t="s">
        <v>2646</v>
      </c>
      <c r="D5249" s="38" t="s">
        <v>5911</v>
      </c>
      <c r="E5249" s="38" t="s">
        <v>2263</v>
      </c>
    </row>
    <row r="5250">
      <c r="A5250" s="33" t="s">
        <v>6107</v>
      </c>
      <c r="B5250" s="126" t="s">
        <v>2633</v>
      </c>
      <c r="C5250" s="126" t="s">
        <v>2646</v>
      </c>
      <c r="D5250" s="38" t="s">
        <v>5911</v>
      </c>
      <c r="E5250" s="38" t="s">
        <v>2263</v>
      </c>
    </row>
    <row r="5251">
      <c r="A5251" s="33" t="s">
        <v>6250</v>
      </c>
      <c r="B5251" s="126" t="s">
        <v>2551</v>
      </c>
      <c r="C5251" s="126" t="s">
        <v>2545</v>
      </c>
      <c r="D5251" s="38" t="s">
        <v>5923</v>
      </c>
      <c r="E5251" s="38" t="s">
        <v>2263</v>
      </c>
    </row>
    <row r="5252">
      <c r="A5252" s="33" t="s">
        <v>6251</v>
      </c>
      <c r="B5252" s="126" t="s">
        <v>2646</v>
      </c>
      <c r="C5252" s="126" t="s">
        <v>2666</v>
      </c>
      <c r="D5252" s="38" t="s">
        <v>5923</v>
      </c>
      <c r="E5252" s="38" t="s">
        <v>2263</v>
      </c>
    </row>
    <row r="5253">
      <c r="A5253" s="33" t="s">
        <v>6252</v>
      </c>
      <c r="B5253" s="126" t="s">
        <v>2551</v>
      </c>
      <c r="C5253" s="126" t="s">
        <v>2545</v>
      </c>
      <c r="D5253" s="38" t="s">
        <v>5923</v>
      </c>
      <c r="E5253" s="38" t="s">
        <v>2263</v>
      </c>
    </row>
    <row r="5254">
      <c r="A5254" s="33" t="s">
        <v>6109</v>
      </c>
      <c r="B5254" s="126" t="s">
        <v>2551</v>
      </c>
      <c r="C5254" s="126" t="s">
        <v>2545</v>
      </c>
      <c r="D5254" s="38" t="s">
        <v>5923</v>
      </c>
      <c r="E5254" s="38" t="s">
        <v>2263</v>
      </c>
    </row>
    <row r="5255">
      <c r="A5255" s="33" t="s">
        <v>6253</v>
      </c>
      <c r="B5255" s="126" t="s">
        <v>2545</v>
      </c>
      <c r="C5255" s="126" t="s">
        <v>2473</v>
      </c>
      <c r="D5255" s="38" t="s">
        <v>5923</v>
      </c>
      <c r="E5255" s="38" t="s">
        <v>2263</v>
      </c>
    </row>
    <row r="5256">
      <c r="A5256" s="33" t="s">
        <v>5928</v>
      </c>
      <c r="B5256" s="126" t="s">
        <v>2699</v>
      </c>
      <c r="C5256" s="126" t="s">
        <v>2646</v>
      </c>
      <c r="D5256" s="38" t="s">
        <v>5927</v>
      </c>
      <c r="E5256" s="38" t="s">
        <v>2264</v>
      </c>
    </row>
    <row r="5257">
      <c r="A5257" s="33" t="s">
        <v>6010</v>
      </c>
      <c r="B5257" s="126" t="s">
        <v>2699</v>
      </c>
      <c r="C5257" s="126" t="s">
        <v>2646</v>
      </c>
      <c r="D5257" s="38" t="s">
        <v>5927</v>
      </c>
      <c r="E5257" s="38" t="s">
        <v>2264</v>
      </c>
    </row>
    <row r="5258">
      <c r="A5258" s="33" t="s">
        <v>5972</v>
      </c>
      <c r="B5258" s="126" t="s">
        <v>2699</v>
      </c>
      <c r="C5258" s="126" t="s">
        <v>2646</v>
      </c>
      <c r="D5258" s="38" t="s">
        <v>5927</v>
      </c>
      <c r="E5258" s="38" t="s">
        <v>2264</v>
      </c>
    </row>
    <row r="5259">
      <c r="A5259" s="33" t="s">
        <v>6123</v>
      </c>
      <c r="B5259" s="126" t="s">
        <v>2469</v>
      </c>
      <c r="C5259" s="126" t="s">
        <v>2520</v>
      </c>
      <c r="D5259" s="38" t="s">
        <v>5927</v>
      </c>
      <c r="E5259" s="38" t="s">
        <v>2264</v>
      </c>
    </row>
    <row r="5260">
      <c r="A5260" s="33" t="s">
        <v>6254</v>
      </c>
      <c r="B5260" s="126" t="s">
        <v>2551</v>
      </c>
      <c r="C5260" s="126" t="s">
        <v>2680</v>
      </c>
      <c r="D5260" s="38" t="s">
        <v>5927</v>
      </c>
      <c r="E5260" s="38" t="s">
        <v>2264</v>
      </c>
    </row>
    <row r="5261">
      <c r="A5261" s="33" t="s">
        <v>6254</v>
      </c>
      <c r="B5261" s="126" t="s">
        <v>2589</v>
      </c>
      <c r="C5261" s="126" t="s">
        <v>2520</v>
      </c>
      <c r="D5261" s="38" t="s">
        <v>5927</v>
      </c>
      <c r="E5261" s="38" t="s">
        <v>2264</v>
      </c>
    </row>
    <row r="5262">
      <c r="A5262" s="33" t="s">
        <v>6234</v>
      </c>
      <c r="B5262" s="126" t="s">
        <v>2469</v>
      </c>
      <c r="C5262" s="126" t="s">
        <v>2520</v>
      </c>
      <c r="D5262" s="38" t="s">
        <v>5927</v>
      </c>
      <c r="E5262" s="38" t="s">
        <v>2264</v>
      </c>
    </row>
    <row r="5263">
      <c r="A5263" s="33" t="s">
        <v>6234</v>
      </c>
      <c r="B5263" s="126" t="s">
        <v>2545</v>
      </c>
      <c r="C5263" s="126" t="s">
        <v>2473</v>
      </c>
      <c r="D5263" s="38" t="s">
        <v>5927</v>
      </c>
      <c r="E5263" s="38" t="s">
        <v>2264</v>
      </c>
    </row>
    <row r="5264">
      <c r="A5264" s="33" t="s">
        <v>5928</v>
      </c>
      <c r="B5264" s="126" t="s">
        <v>2699</v>
      </c>
      <c r="C5264" s="126" t="s">
        <v>2646</v>
      </c>
      <c r="D5264" s="38" t="s">
        <v>5931</v>
      </c>
      <c r="E5264" s="38" t="s">
        <v>2264</v>
      </c>
    </row>
    <row r="5265">
      <c r="A5265" s="33" t="s">
        <v>6010</v>
      </c>
      <c r="B5265" s="126" t="s">
        <v>2699</v>
      </c>
      <c r="C5265" s="126" t="s">
        <v>2646</v>
      </c>
      <c r="D5265" s="38" t="s">
        <v>5931</v>
      </c>
      <c r="E5265" s="38" t="s">
        <v>2264</v>
      </c>
    </row>
    <row r="5266">
      <c r="A5266" s="33" t="s">
        <v>5972</v>
      </c>
      <c r="B5266" s="126" t="s">
        <v>2699</v>
      </c>
      <c r="C5266" s="126" t="s">
        <v>2646</v>
      </c>
      <c r="D5266" s="38" t="s">
        <v>5931</v>
      </c>
      <c r="E5266" s="38" t="s">
        <v>2264</v>
      </c>
    </row>
    <row r="5267">
      <c r="A5267" s="33" t="s">
        <v>6122</v>
      </c>
      <c r="B5267" s="126" t="s">
        <v>2469</v>
      </c>
      <c r="C5267" s="126" t="s">
        <v>2520</v>
      </c>
      <c r="D5267" s="38" t="s">
        <v>5931</v>
      </c>
      <c r="E5267" s="38" t="s">
        <v>2264</v>
      </c>
    </row>
    <row r="5268">
      <c r="A5268" s="33" t="s">
        <v>6254</v>
      </c>
      <c r="B5268" s="126" t="s">
        <v>2551</v>
      </c>
      <c r="C5268" s="126" t="s">
        <v>2680</v>
      </c>
      <c r="D5268" s="38" t="s">
        <v>5931</v>
      </c>
      <c r="E5268" s="38" t="s">
        <v>2264</v>
      </c>
    </row>
    <row r="5269">
      <c r="A5269" s="33" t="s">
        <v>6254</v>
      </c>
      <c r="B5269" s="126" t="s">
        <v>2589</v>
      </c>
      <c r="C5269" s="126" t="s">
        <v>2520</v>
      </c>
      <c r="D5269" s="38" t="s">
        <v>5931</v>
      </c>
      <c r="E5269" s="38" t="s">
        <v>2264</v>
      </c>
    </row>
    <row r="5270">
      <c r="A5270" s="33" t="s">
        <v>6234</v>
      </c>
      <c r="B5270" s="126" t="s">
        <v>2469</v>
      </c>
      <c r="C5270" s="126" t="s">
        <v>2520</v>
      </c>
      <c r="D5270" s="38" t="s">
        <v>5931</v>
      </c>
      <c r="E5270" s="38" t="s">
        <v>2264</v>
      </c>
    </row>
    <row r="5271">
      <c r="A5271" s="33" t="s">
        <v>6234</v>
      </c>
      <c r="B5271" s="126" t="s">
        <v>2545</v>
      </c>
      <c r="C5271" s="126" t="s">
        <v>2473</v>
      </c>
      <c r="D5271" s="38" t="s">
        <v>5931</v>
      </c>
      <c r="E5271" s="38" t="s">
        <v>2264</v>
      </c>
    </row>
    <row r="5272">
      <c r="A5272" s="33" t="s">
        <v>6011</v>
      </c>
      <c r="B5272" s="126" t="s">
        <v>2469</v>
      </c>
      <c r="C5272" s="126" t="s">
        <v>2520</v>
      </c>
      <c r="D5272" s="38" t="s">
        <v>5936</v>
      </c>
      <c r="E5272" s="38" t="s">
        <v>2264</v>
      </c>
    </row>
    <row r="5273">
      <c r="A5273" s="33" t="s">
        <v>6014</v>
      </c>
      <c r="B5273" s="126" t="s">
        <v>2469</v>
      </c>
      <c r="C5273" s="126" t="s">
        <v>2520</v>
      </c>
      <c r="D5273" s="38" t="s">
        <v>5936</v>
      </c>
      <c r="E5273" s="38" t="s">
        <v>2264</v>
      </c>
    </row>
    <row r="5274">
      <c r="A5274" s="33" t="s">
        <v>6282</v>
      </c>
      <c r="B5274" s="126" t="s">
        <v>2699</v>
      </c>
      <c r="C5274" s="126" t="s">
        <v>2646</v>
      </c>
      <c r="D5274" s="38" t="s">
        <v>5936</v>
      </c>
      <c r="E5274" s="38" t="s">
        <v>2264</v>
      </c>
    </row>
    <row r="5275">
      <c r="A5275" s="33" t="s">
        <v>6015</v>
      </c>
      <c r="B5275" s="126" t="s">
        <v>2699</v>
      </c>
      <c r="C5275" s="126" t="s">
        <v>2646</v>
      </c>
      <c r="D5275" s="38" t="s">
        <v>5936</v>
      </c>
      <c r="E5275" s="38" t="s">
        <v>2264</v>
      </c>
    </row>
    <row r="5276">
      <c r="A5276" s="33" t="s">
        <v>6013</v>
      </c>
      <c r="B5276" s="126" t="s">
        <v>2699</v>
      </c>
      <c r="C5276" s="126" t="s">
        <v>2646</v>
      </c>
      <c r="D5276" s="38" t="s">
        <v>5936</v>
      </c>
      <c r="E5276" s="38" t="s">
        <v>2264</v>
      </c>
    </row>
    <row r="5277">
      <c r="A5277" s="33" t="s">
        <v>6007</v>
      </c>
      <c r="B5277" s="126" t="s">
        <v>2699</v>
      </c>
      <c r="C5277" s="126" t="s">
        <v>2646</v>
      </c>
      <c r="D5277" s="38" t="s">
        <v>5936</v>
      </c>
      <c r="E5277" s="38" t="s">
        <v>2264</v>
      </c>
    </row>
    <row r="5278">
      <c r="A5278" s="33" t="s">
        <v>6183</v>
      </c>
      <c r="B5278" s="126" t="s">
        <v>2469</v>
      </c>
      <c r="C5278" s="126" t="s">
        <v>2520</v>
      </c>
      <c r="D5278" s="38" t="s">
        <v>5936</v>
      </c>
      <c r="E5278" s="38" t="s">
        <v>2264</v>
      </c>
    </row>
    <row r="5279">
      <c r="A5279" s="33" t="s">
        <v>6241</v>
      </c>
      <c r="B5279" s="126" t="s">
        <v>2469</v>
      </c>
      <c r="C5279" s="126" t="s">
        <v>2520</v>
      </c>
      <c r="D5279" s="38" t="s">
        <v>5936</v>
      </c>
      <c r="E5279" s="38" t="s">
        <v>2264</v>
      </c>
    </row>
    <row r="5280">
      <c r="A5280" s="33" t="s">
        <v>6041</v>
      </c>
      <c r="B5280" s="126" t="s">
        <v>2469</v>
      </c>
      <c r="C5280" s="126" t="s">
        <v>2520</v>
      </c>
      <c r="D5280" s="38" t="s">
        <v>5936</v>
      </c>
      <c r="E5280" s="38" t="s">
        <v>2264</v>
      </c>
    </row>
    <row r="5281">
      <c r="A5281" s="33" t="s">
        <v>6241</v>
      </c>
      <c r="B5281" s="126" t="s">
        <v>2551</v>
      </c>
      <c r="C5281" s="126" t="s">
        <v>2520</v>
      </c>
      <c r="D5281" s="38" t="s">
        <v>5936</v>
      </c>
      <c r="E5281" s="38" t="s">
        <v>2264</v>
      </c>
    </row>
    <row r="5282">
      <c r="A5282" s="33" t="s">
        <v>6179</v>
      </c>
      <c r="B5282" s="126" t="s">
        <v>2469</v>
      </c>
      <c r="C5282" s="126" t="s">
        <v>2520</v>
      </c>
      <c r="D5282" s="38" t="s">
        <v>5936</v>
      </c>
      <c r="E5282" s="38" t="s">
        <v>2264</v>
      </c>
    </row>
    <row r="5283">
      <c r="A5283" s="33" t="s">
        <v>6179</v>
      </c>
      <c r="B5283" s="126" t="s">
        <v>2545</v>
      </c>
      <c r="C5283" s="126" t="s">
        <v>2473</v>
      </c>
      <c r="D5283" s="38" t="s">
        <v>5936</v>
      </c>
      <c r="E5283" s="38" t="s">
        <v>2264</v>
      </c>
    </row>
    <row r="5284">
      <c r="A5284" s="33" t="s">
        <v>6011</v>
      </c>
      <c r="B5284" s="126" t="s">
        <v>2469</v>
      </c>
      <c r="C5284" s="126" t="s">
        <v>2520</v>
      </c>
      <c r="D5284" s="38" t="s">
        <v>5943</v>
      </c>
      <c r="E5284" s="38" t="s">
        <v>2264</v>
      </c>
    </row>
    <row r="5285">
      <c r="A5285" s="33" t="s">
        <v>6014</v>
      </c>
      <c r="B5285" s="126" t="s">
        <v>2469</v>
      </c>
      <c r="C5285" s="126" t="s">
        <v>2520</v>
      </c>
      <c r="D5285" s="38" t="s">
        <v>5943</v>
      </c>
      <c r="E5285" s="38" t="s">
        <v>2264</v>
      </c>
    </row>
    <row r="5286">
      <c r="A5286" s="33" t="s">
        <v>6282</v>
      </c>
      <c r="B5286" s="126" t="s">
        <v>2699</v>
      </c>
      <c r="C5286" s="126" t="s">
        <v>2646</v>
      </c>
      <c r="D5286" s="38" t="s">
        <v>5943</v>
      </c>
      <c r="E5286" s="38" t="s">
        <v>2264</v>
      </c>
    </row>
    <row r="5287">
      <c r="A5287" s="33" t="s">
        <v>6015</v>
      </c>
      <c r="B5287" s="126" t="s">
        <v>2699</v>
      </c>
      <c r="C5287" s="126" t="s">
        <v>2646</v>
      </c>
      <c r="D5287" s="38" t="s">
        <v>5943</v>
      </c>
      <c r="E5287" s="38" t="s">
        <v>2264</v>
      </c>
    </row>
    <row r="5288">
      <c r="A5288" s="33" t="s">
        <v>6013</v>
      </c>
      <c r="B5288" s="126" t="s">
        <v>2699</v>
      </c>
      <c r="C5288" s="126" t="s">
        <v>2646</v>
      </c>
      <c r="D5288" s="38" t="s">
        <v>5943</v>
      </c>
      <c r="E5288" s="38" t="s">
        <v>2264</v>
      </c>
    </row>
    <row r="5289">
      <c r="A5289" s="33" t="s">
        <v>6007</v>
      </c>
      <c r="B5289" s="126" t="s">
        <v>2699</v>
      </c>
      <c r="C5289" s="126" t="s">
        <v>2646</v>
      </c>
      <c r="D5289" s="38" t="s">
        <v>5943</v>
      </c>
      <c r="E5289" s="38" t="s">
        <v>2264</v>
      </c>
    </row>
    <row r="5290">
      <c r="A5290" s="33" t="s">
        <v>6183</v>
      </c>
      <c r="B5290" s="126" t="s">
        <v>2469</v>
      </c>
      <c r="C5290" s="126" t="s">
        <v>2520</v>
      </c>
      <c r="D5290" s="38" t="s">
        <v>5943</v>
      </c>
      <c r="E5290" s="38" t="s">
        <v>2264</v>
      </c>
    </row>
    <row r="5291">
      <c r="A5291" s="33" t="s">
        <v>6241</v>
      </c>
      <c r="B5291" s="126" t="s">
        <v>2469</v>
      </c>
      <c r="C5291" s="126" t="s">
        <v>2520</v>
      </c>
      <c r="D5291" s="38" t="s">
        <v>5943</v>
      </c>
      <c r="E5291" s="38" t="s">
        <v>2264</v>
      </c>
    </row>
    <row r="5292">
      <c r="A5292" s="33" t="s">
        <v>6041</v>
      </c>
      <c r="B5292" s="126" t="s">
        <v>2469</v>
      </c>
      <c r="C5292" s="126" t="s">
        <v>2520</v>
      </c>
      <c r="D5292" s="38" t="s">
        <v>5943</v>
      </c>
      <c r="E5292" s="38" t="s">
        <v>2264</v>
      </c>
    </row>
    <row r="5293">
      <c r="A5293" s="33" t="s">
        <v>6241</v>
      </c>
      <c r="B5293" s="126" t="s">
        <v>2551</v>
      </c>
      <c r="C5293" s="126" t="s">
        <v>2520</v>
      </c>
      <c r="D5293" s="38" t="s">
        <v>5943</v>
      </c>
      <c r="E5293" s="38" t="s">
        <v>2264</v>
      </c>
    </row>
    <row r="5294">
      <c r="A5294" s="33" t="s">
        <v>6179</v>
      </c>
      <c r="B5294" s="126" t="s">
        <v>2469</v>
      </c>
      <c r="C5294" s="126" t="s">
        <v>2520</v>
      </c>
      <c r="D5294" s="38" t="s">
        <v>5943</v>
      </c>
      <c r="E5294" s="38" t="s">
        <v>2264</v>
      </c>
    </row>
    <row r="5295">
      <c r="A5295" s="33" t="s">
        <v>6179</v>
      </c>
      <c r="B5295" s="126" t="s">
        <v>2545</v>
      </c>
      <c r="C5295" s="126" t="s">
        <v>2473</v>
      </c>
      <c r="D5295" s="38" t="s">
        <v>5943</v>
      </c>
      <c r="E5295" s="38" t="s">
        <v>2264</v>
      </c>
    </row>
    <row r="5296">
      <c r="A5296" s="33" t="s">
        <v>5945</v>
      </c>
      <c r="B5296" s="126" t="s">
        <v>2699</v>
      </c>
      <c r="C5296" s="126" t="s">
        <v>2646</v>
      </c>
      <c r="D5296" s="38" t="s">
        <v>5944</v>
      </c>
      <c r="E5296" s="38" t="s">
        <v>2264</v>
      </c>
    </row>
    <row r="5297">
      <c r="A5297" s="33" t="s">
        <v>6014</v>
      </c>
      <c r="B5297" s="126" t="s">
        <v>2469</v>
      </c>
      <c r="C5297" s="126" t="s">
        <v>2520</v>
      </c>
      <c r="D5297" s="38" t="s">
        <v>5944</v>
      </c>
      <c r="E5297" s="38" t="s">
        <v>2264</v>
      </c>
    </row>
    <row r="5298">
      <c r="A5298" s="33" t="s">
        <v>6282</v>
      </c>
      <c r="B5298" s="126" t="s">
        <v>2699</v>
      </c>
      <c r="C5298" s="126" t="s">
        <v>2646</v>
      </c>
      <c r="D5298" s="38" t="s">
        <v>5944</v>
      </c>
      <c r="E5298" s="38" t="s">
        <v>2264</v>
      </c>
    </row>
    <row r="5299">
      <c r="A5299" s="33" t="s">
        <v>5941</v>
      </c>
      <c r="B5299" s="126" t="s">
        <v>2699</v>
      </c>
      <c r="C5299" s="126" t="s">
        <v>2646</v>
      </c>
      <c r="D5299" s="38" t="s">
        <v>5944</v>
      </c>
      <c r="E5299" s="38" t="s">
        <v>2264</v>
      </c>
    </row>
    <row r="5300">
      <c r="A5300" s="33" t="s">
        <v>5941</v>
      </c>
      <c r="B5300" s="126" t="s">
        <v>2699</v>
      </c>
      <c r="C5300" s="126" t="s">
        <v>2646</v>
      </c>
      <c r="D5300" s="38" t="s">
        <v>5944</v>
      </c>
      <c r="E5300" s="38" t="s">
        <v>2264</v>
      </c>
    </row>
    <row r="5301">
      <c r="A5301" s="33" t="s">
        <v>6016</v>
      </c>
      <c r="B5301" s="126" t="s">
        <v>2469</v>
      </c>
      <c r="C5301" s="126" t="s">
        <v>2520</v>
      </c>
      <c r="D5301" s="38" t="s">
        <v>5944</v>
      </c>
      <c r="E5301" s="38" t="s">
        <v>2264</v>
      </c>
    </row>
    <row r="5302">
      <c r="A5302" s="33" t="s">
        <v>6033</v>
      </c>
      <c r="B5302" s="126" t="s">
        <v>2469</v>
      </c>
      <c r="C5302" s="126" t="s">
        <v>2520</v>
      </c>
      <c r="D5302" s="38" t="s">
        <v>5944</v>
      </c>
      <c r="E5302" s="38" t="s">
        <v>2264</v>
      </c>
    </row>
    <row r="5303">
      <c r="A5303" s="33" t="s">
        <v>6016</v>
      </c>
      <c r="B5303" s="126" t="s">
        <v>2551</v>
      </c>
      <c r="C5303" s="126" t="s">
        <v>2520</v>
      </c>
      <c r="D5303" s="38" t="s">
        <v>5944</v>
      </c>
      <c r="E5303" s="38" t="s">
        <v>2264</v>
      </c>
    </row>
    <row r="5304">
      <c r="A5304" s="33" t="s">
        <v>6033</v>
      </c>
      <c r="B5304" s="126" t="s">
        <v>2551</v>
      </c>
      <c r="C5304" s="126" t="s">
        <v>2520</v>
      </c>
      <c r="D5304" s="38" t="s">
        <v>5944</v>
      </c>
      <c r="E5304" s="38" t="s">
        <v>2264</v>
      </c>
    </row>
    <row r="5305">
      <c r="A5305" s="33" t="s">
        <v>6179</v>
      </c>
      <c r="B5305" s="126" t="s">
        <v>2469</v>
      </c>
      <c r="C5305" s="126" t="s">
        <v>2520</v>
      </c>
      <c r="D5305" s="38" t="s">
        <v>5944</v>
      </c>
      <c r="E5305" s="38" t="s">
        <v>2264</v>
      </c>
    </row>
    <row r="5306">
      <c r="A5306" s="33" t="s">
        <v>6179</v>
      </c>
      <c r="B5306" s="126" t="s">
        <v>2551</v>
      </c>
      <c r="C5306" s="126" t="s">
        <v>2520</v>
      </c>
      <c r="D5306" s="38" t="s">
        <v>5944</v>
      </c>
      <c r="E5306" s="38" t="s">
        <v>2264</v>
      </c>
    </row>
    <row r="5307">
      <c r="A5307" s="33" t="s">
        <v>6179</v>
      </c>
      <c r="B5307" s="126" t="s">
        <v>2545</v>
      </c>
      <c r="C5307" s="126" t="s">
        <v>2473</v>
      </c>
      <c r="D5307" s="38" t="s">
        <v>5944</v>
      </c>
      <c r="E5307" s="38" t="s">
        <v>2264</v>
      </c>
    </row>
    <row r="5308">
      <c r="A5308" s="33" t="s">
        <v>6070</v>
      </c>
      <c r="B5308" s="126" t="s">
        <v>2646</v>
      </c>
      <c r="C5308" s="126" t="s">
        <v>2666</v>
      </c>
      <c r="D5308" s="38" t="s">
        <v>165</v>
      </c>
      <c r="E5308" s="38" t="s">
        <v>2265</v>
      </c>
    </row>
    <row r="5309">
      <c r="A5309" s="33" t="s">
        <v>5950</v>
      </c>
      <c r="B5309" s="126" t="s">
        <v>2646</v>
      </c>
      <c r="C5309" s="126" t="s">
        <v>2666</v>
      </c>
      <c r="D5309" s="38" t="s">
        <v>165</v>
      </c>
      <c r="E5309" s="38" t="s">
        <v>2265</v>
      </c>
    </row>
    <row r="5310">
      <c r="A5310" s="33" t="s">
        <v>6101</v>
      </c>
      <c r="B5310" s="126" t="s">
        <v>2646</v>
      </c>
      <c r="C5310" s="126" t="s">
        <v>2666</v>
      </c>
      <c r="D5310" s="38" t="s">
        <v>165</v>
      </c>
      <c r="E5310" s="38" t="s">
        <v>2265</v>
      </c>
    </row>
    <row r="5311">
      <c r="A5311" s="33" t="s">
        <v>6102</v>
      </c>
      <c r="B5311" s="126" t="s">
        <v>2646</v>
      </c>
      <c r="C5311" s="126" t="s">
        <v>2666</v>
      </c>
      <c r="D5311" s="38" t="s">
        <v>165</v>
      </c>
      <c r="E5311" s="38" t="s">
        <v>2265</v>
      </c>
    </row>
    <row r="5312">
      <c r="A5312" s="33" t="s">
        <v>6299</v>
      </c>
      <c r="B5312" s="126" t="s">
        <v>2646</v>
      </c>
      <c r="C5312" s="126" t="s">
        <v>2520</v>
      </c>
      <c r="D5312" s="38" t="s">
        <v>165</v>
      </c>
      <c r="E5312" s="38" t="s">
        <v>2265</v>
      </c>
    </row>
    <row r="5313">
      <c r="A5313" s="33" t="s">
        <v>6300</v>
      </c>
      <c r="B5313" s="126" t="s">
        <v>2633</v>
      </c>
      <c r="C5313" s="126" t="s">
        <v>2646</v>
      </c>
      <c r="D5313" s="38" t="s">
        <v>165</v>
      </c>
      <c r="E5313" s="38" t="s">
        <v>2265</v>
      </c>
    </row>
    <row r="5314">
      <c r="A5314" s="33" t="s">
        <v>6301</v>
      </c>
      <c r="B5314" s="126" t="s">
        <v>2646</v>
      </c>
      <c r="C5314" s="126" t="s">
        <v>2520</v>
      </c>
      <c r="D5314" s="38" t="s">
        <v>165</v>
      </c>
      <c r="E5314" s="38" t="s">
        <v>2265</v>
      </c>
    </row>
    <row r="5315">
      <c r="A5315" s="33" t="s">
        <v>6020</v>
      </c>
      <c r="B5315" s="126" t="s">
        <v>2646</v>
      </c>
      <c r="C5315" s="126" t="s">
        <v>2520</v>
      </c>
      <c r="D5315" s="38" t="s">
        <v>165</v>
      </c>
      <c r="E5315" s="38" t="s">
        <v>2265</v>
      </c>
    </row>
    <row r="5316">
      <c r="A5316" s="33" t="s">
        <v>6103</v>
      </c>
      <c r="B5316" s="126" t="s">
        <v>2646</v>
      </c>
      <c r="C5316" s="126" t="s">
        <v>2520</v>
      </c>
      <c r="D5316" s="38" t="s">
        <v>165</v>
      </c>
      <c r="E5316" s="38" t="s">
        <v>2265</v>
      </c>
    </row>
    <row r="5317">
      <c r="A5317" s="33" t="s">
        <v>6104</v>
      </c>
      <c r="B5317" s="126" t="s">
        <v>2646</v>
      </c>
      <c r="C5317" s="126" t="s">
        <v>2520</v>
      </c>
      <c r="D5317" s="38" t="s">
        <v>165</v>
      </c>
      <c r="E5317" s="38" t="s">
        <v>2265</v>
      </c>
    </row>
    <row r="5318">
      <c r="A5318" s="33" t="s">
        <v>6105</v>
      </c>
      <c r="B5318" s="126" t="s">
        <v>2545</v>
      </c>
      <c r="C5318" s="126" t="s">
        <v>2473</v>
      </c>
      <c r="D5318" s="38" t="s">
        <v>165</v>
      </c>
      <c r="E5318" s="38" t="s">
        <v>2265</v>
      </c>
    </row>
    <row r="5319">
      <c r="A5319" s="33" t="s">
        <v>6106</v>
      </c>
      <c r="B5319" s="126" t="s">
        <v>2545</v>
      </c>
      <c r="C5319" s="126" t="s">
        <v>2473</v>
      </c>
      <c r="D5319" s="38" t="s">
        <v>165</v>
      </c>
      <c r="E5319" s="38" t="s">
        <v>2265</v>
      </c>
    </row>
    <row r="5320">
      <c r="A5320" s="33" t="s">
        <v>6054</v>
      </c>
      <c r="B5320" s="126" t="s">
        <v>2646</v>
      </c>
      <c r="C5320" s="126" t="s">
        <v>2666</v>
      </c>
      <c r="D5320" s="38" t="s">
        <v>44</v>
      </c>
      <c r="E5320" s="38" t="s">
        <v>2265</v>
      </c>
    </row>
    <row r="5321">
      <c r="A5321" s="33" t="s">
        <v>6027</v>
      </c>
      <c r="B5321" s="126" t="s">
        <v>2646</v>
      </c>
      <c r="C5321" s="126" t="s">
        <v>2666</v>
      </c>
      <c r="D5321" s="38" t="s">
        <v>44</v>
      </c>
      <c r="E5321" s="38" t="s">
        <v>2265</v>
      </c>
    </row>
    <row r="5322">
      <c r="A5322" s="33" t="s">
        <v>6105</v>
      </c>
      <c r="B5322" s="126" t="s">
        <v>2463</v>
      </c>
      <c r="C5322" s="126" t="s">
        <v>2705</v>
      </c>
      <c r="D5322" s="38" t="s">
        <v>44</v>
      </c>
      <c r="E5322" s="38" t="s">
        <v>2265</v>
      </c>
    </row>
    <row r="5323">
      <c r="A5323" s="33" t="s">
        <v>6028</v>
      </c>
      <c r="B5323" s="126" t="s">
        <v>2463</v>
      </c>
      <c r="C5323" s="126" t="s">
        <v>2705</v>
      </c>
      <c r="D5323" s="38" t="s">
        <v>44</v>
      </c>
      <c r="E5323" s="38" t="s">
        <v>2265</v>
      </c>
    </row>
    <row r="5324">
      <c r="A5324" s="33" t="s">
        <v>6056</v>
      </c>
      <c r="B5324" s="126" t="s">
        <v>2666</v>
      </c>
      <c r="C5324" s="126" t="s">
        <v>2473</v>
      </c>
      <c r="D5324" s="38" t="s">
        <v>44</v>
      </c>
      <c r="E5324" s="38" t="s">
        <v>2265</v>
      </c>
    </row>
    <row r="5325">
      <c r="A5325" s="33" t="s">
        <v>6054</v>
      </c>
      <c r="B5325" s="126" t="s">
        <v>2630</v>
      </c>
      <c r="C5325" s="126" t="s">
        <v>2589</v>
      </c>
      <c r="D5325" s="38" t="s">
        <v>5909</v>
      </c>
      <c r="E5325" s="38" t="s">
        <v>2265</v>
      </c>
    </row>
    <row r="5326">
      <c r="A5326" s="33" t="s">
        <v>6027</v>
      </c>
      <c r="B5326" s="126" t="s">
        <v>2633</v>
      </c>
      <c r="C5326" s="126" t="s">
        <v>2551</v>
      </c>
      <c r="D5326" s="38" t="s">
        <v>5909</v>
      </c>
      <c r="E5326" s="38" t="s">
        <v>2265</v>
      </c>
    </row>
    <row r="5327">
      <c r="A5327" s="33" t="s">
        <v>6054</v>
      </c>
      <c r="B5327" s="126" t="s">
        <v>2630</v>
      </c>
      <c r="C5327" s="126" t="s">
        <v>2469</v>
      </c>
      <c r="D5327" s="38" t="s">
        <v>5911</v>
      </c>
      <c r="E5327" s="38" t="s">
        <v>2265</v>
      </c>
    </row>
    <row r="5328">
      <c r="A5328" s="33" t="s">
        <v>6027</v>
      </c>
      <c r="B5328" s="126" t="s">
        <v>2630</v>
      </c>
      <c r="C5328" s="126" t="s">
        <v>2469</v>
      </c>
      <c r="D5328" s="38" t="s">
        <v>5911</v>
      </c>
      <c r="E5328" s="38" t="s">
        <v>2265</v>
      </c>
    </row>
    <row r="5329">
      <c r="A5329" s="33" t="s">
        <v>6107</v>
      </c>
      <c r="B5329" s="126" t="s">
        <v>2699</v>
      </c>
      <c r="C5329" s="126" t="s">
        <v>2589</v>
      </c>
      <c r="D5329" s="38" t="s">
        <v>5911</v>
      </c>
      <c r="E5329" s="38" t="s">
        <v>2265</v>
      </c>
    </row>
    <row r="5330">
      <c r="A5330" s="33" t="s">
        <v>6108</v>
      </c>
      <c r="B5330" s="126" t="s">
        <v>2646</v>
      </c>
      <c r="C5330" s="126" t="s">
        <v>2538</v>
      </c>
      <c r="D5330" s="38" t="s">
        <v>5923</v>
      </c>
      <c r="E5330" s="38" t="s">
        <v>2265</v>
      </c>
    </row>
    <row r="5331">
      <c r="A5331" s="33" t="s">
        <v>6105</v>
      </c>
      <c r="B5331" s="126" t="s">
        <v>2646</v>
      </c>
      <c r="C5331" s="126" t="s">
        <v>2520</v>
      </c>
      <c r="D5331" s="38" t="s">
        <v>5923</v>
      </c>
      <c r="E5331" s="38" t="s">
        <v>2265</v>
      </c>
    </row>
    <row r="5332">
      <c r="A5332" s="33" t="s">
        <v>6028</v>
      </c>
      <c r="B5332" s="126" t="s">
        <v>2646</v>
      </c>
      <c r="C5332" s="126" t="s">
        <v>2520</v>
      </c>
      <c r="D5332" s="38" t="s">
        <v>5923</v>
      </c>
      <c r="E5332" s="38" t="s">
        <v>2265</v>
      </c>
    </row>
    <row r="5333">
      <c r="A5333" s="33" t="s">
        <v>6056</v>
      </c>
      <c r="B5333" s="126" t="s">
        <v>2463</v>
      </c>
      <c r="C5333" s="126" t="s">
        <v>2666</v>
      </c>
      <c r="D5333" s="38" t="s">
        <v>5923</v>
      </c>
      <c r="E5333" s="38" t="s">
        <v>2265</v>
      </c>
    </row>
    <row r="5334">
      <c r="A5334" s="33" t="s">
        <v>6109</v>
      </c>
      <c r="B5334" s="126" t="s">
        <v>2545</v>
      </c>
      <c r="C5334" s="126" t="s">
        <v>2473</v>
      </c>
      <c r="D5334" s="38" t="s">
        <v>5923</v>
      </c>
      <c r="E5334" s="38" t="s">
        <v>2265</v>
      </c>
    </row>
    <row r="5335">
      <c r="A5335" s="33" t="s">
        <v>6070</v>
      </c>
      <c r="B5335" s="126" t="s">
        <v>2646</v>
      </c>
      <c r="C5335" s="126" t="s">
        <v>2666</v>
      </c>
      <c r="D5335" s="38" t="s">
        <v>165</v>
      </c>
      <c r="E5335" s="38" t="s">
        <v>2267</v>
      </c>
    </row>
    <row r="5336">
      <c r="A5336" s="33" t="s">
        <v>5950</v>
      </c>
      <c r="B5336" s="126" t="s">
        <v>2646</v>
      </c>
      <c r="C5336" s="126" t="s">
        <v>2666</v>
      </c>
      <c r="D5336" s="38" t="s">
        <v>165</v>
      </c>
      <c r="E5336" s="38" t="s">
        <v>2267</v>
      </c>
    </row>
    <row r="5337">
      <c r="A5337" s="33" t="s">
        <v>6101</v>
      </c>
      <c r="B5337" s="126" t="s">
        <v>2646</v>
      </c>
      <c r="C5337" s="126" t="s">
        <v>2666</v>
      </c>
      <c r="D5337" s="38" t="s">
        <v>165</v>
      </c>
      <c r="E5337" s="38" t="s">
        <v>2267</v>
      </c>
    </row>
    <row r="5338">
      <c r="A5338" s="33" t="s">
        <v>6102</v>
      </c>
      <c r="B5338" s="126" t="s">
        <v>2646</v>
      </c>
      <c r="C5338" s="126" t="s">
        <v>2666</v>
      </c>
      <c r="D5338" s="38" t="s">
        <v>165</v>
      </c>
      <c r="E5338" s="38" t="s">
        <v>2267</v>
      </c>
    </row>
    <row r="5339">
      <c r="A5339" s="33" t="s">
        <v>6299</v>
      </c>
      <c r="B5339" s="126" t="s">
        <v>2646</v>
      </c>
      <c r="C5339" s="126" t="s">
        <v>2520</v>
      </c>
      <c r="D5339" s="38" t="s">
        <v>165</v>
      </c>
      <c r="E5339" s="38" t="s">
        <v>2267</v>
      </c>
    </row>
    <row r="5340">
      <c r="A5340" s="33" t="s">
        <v>6300</v>
      </c>
      <c r="B5340" s="126" t="s">
        <v>2633</v>
      </c>
      <c r="C5340" s="126" t="s">
        <v>2646</v>
      </c>
      <c r="D5340" s="38" t="s">
        <v>165</v>
      </c>
      <c r="E5340" s="38" t="s">
        <v>2267</v>
      </c>
    </row>
    <row r="5341">
      <c r="A5341" s="33" t="s">
        <v>6301</v>
      </c>
      <c r="B5341" s="126" t="s">
        <v>2646</v>
      </c>
      <c r="C5341" s="126" t="s">
        <v>2520</v>
      </c>
      <c r="D5341" s="38" t="s">
        <v>165</v>
      </c>
      <c r="E5341" s="38" t="s">
        <v>2267</v>
      </c>
    </row>
    <row r="5342">
      <c r="A5342" s="33" t="s">
        <v>6020</v>
      </c>
      <c r="B5342" s="126" t="s">
        <v>2646</v>
      </c>
      <c r="C5342" s="126" t="s">
        <v>2520</v>
      </c>
      <c r="D5342" s="38" t="s">
        <v>165</v>
      </c>
      <c r="E5342" s="38" t="s">
        <v>2267</v>
      </c>
    </row>
    <row r="5343">
      <c r="A5343" s="33" t="s">
        <v>6103</v>
      </c>
      <c r="B5343" s="126" t="s">
        <v>2646</v>
      </c>
      <c r="C5343" s="126" t="s">
        <v>2520</v>
      </c>
      <c r="D5343" s="38" t="s">
        <v>165</v>
      </c>
      <c r="E5343" s="38" t="s">
        <v>2267</v>
      </c>
    </row>
    <row r="5344">
      <c r="A5344" s="33" t="s">
        <v>6104</v>
      </c>
      <c r="B5344" s="126" t="s">
        <v>2646</v>
      </c>
      <c r="C5344" s="126" t="s">
        <v>2520</v>
      </c>
      <c r="D5344" s="38" t="s">
        <v>165</v>
      </c>
      <c r="E5344" s="38" t="s">
        <v>2267</v>
      </c>
    </row>
    <row r="5345">
      <c r="A5345" s="33" t="s">
        <v>6105</v>
      </c>
      <c r="B5345" s="126" t="s">
        <v>2545</v>
      </c>
      <c r="C5345" s="126" t="s">
        <v>2473</v>
      </c>
      <c r="D5345" s="38" t="s">
        <v>165</v>
      </c>
      <c r="E5345" s="38" t="s">
        <v>2267</v>
      </c>
    </row>
    <row r="5346">
      <c r="A5346" s="33" t="s">
        <v>6106</v>
      </c>
      <c r="B5346" s="126" t="s">
        <v>2545</v>
      </c>
      <c r="C5346" s="126" t="s">
        <v>2473</v>
      </c>
      <c r="D5346" s="38" t="s">
        <v>165</v>
      </c>
      <c r="E5346" s="38" t="s">
        <v>2267</v>
      </c>
    </row>
    <row r="5347">
      <c r="A5347" s="33" t="s">
        <v>6054</v>
      </c>
      <c r="B5347" s="126" t="s">
        <v>2646</v>
      </c>
      <c r="C5347" s="126" t="s">
        <v>2666</v>
      </c>
      <c r="D5347" s="38" t="s">
        <v>44</v>
      </c>
      <c r="E5347" s="38" t="s">
        <v>2267</v>
      </c>
    </row>
    <row r="5348">
      <c r="A5348" s="33" t="s">
        <v>6027</v>
      </c>
      <c r="B5348" s="126" t="s">
        <v>2646</v>
      </c>
      <c r="C5348" s="126" t="s">
        <v>2666</v>
      </c>
      <c r="D5348" s="38" t="s">
        <v>44</v>
      </c>
      <c r="E5348" s="38" t="s">
        <v>2267</v>
      </c>
    </row>
    <row r="5349">
      <c r="A5349" s="33" t="s">
        <v>6105</v>
      </c>
      <c r="B5349" s="126" t="s">
        <v>2463</v>
      </c>
      <c r="C5349" s="126" t="s">
        <v>2705</v>
      </c>
      <c r="D5349" s="38" t="s">
        <v>44</v>
      </c>
      <c r="E5349" s="38" t="s">
        <v>2267</v>
      </c>
    </row>
    <row r="5350">
      <c r="A5350" s="33" t="s">
        <v>6028</v>
      </c>
      <c r="B5350" s="126" t="s">
        <v>2463</v>
      </c>
      <c r="C5350" s="126" t="s">
        <v>2705</v>
      </c>
      <c r="D5350" s="38" t="s">
        <v>44</v>
      </c>
      <c r="E5350" s="38" t="s">
        <v>2267</v>
      </c>
    </row>
    <row r="5351">
      <c r="A5351" s="33" t="s">
        <v>6056</v>
      </c>
      <c r="B5351" s="126" t="s">
        <v>2666</v>
      </c>
      <c r="C5351" s="126" t="s">
        <v>2473</v>
      </c>
      <c r="D5351" s="38" t="s">
        <v>44</v>
      </c>
      <c r="E5351" s="38" t="s">
        <v>2267</v>
      </c>
    </row>
    <row r="5352">
      <c r="A5352" s="33" t="s">
        <v>6054</v>
      </c>
      <c r="B5352" s="126" t="s">
        <v>2630</v>
      </c>
      <c r="C5352" s="126" t="s">
        <v>2589</v>
      </c>
      <c r="D5352" s="38" t="s">
        <v>5909</v>
      </c>
      <c r="E5352" s="38" t="s">
        <v>2267</v>
      </c>
    </row>
    <row r="5353">
      <c r="A5353" s="33" t="s">
        <v>6027</v>
      </c>
      <c r="B5353" s="126" t="s">
        <v>2633</v>
      </c>
      <c r="C5353" s="126" t="s">
        <v>2551</v>
      </c>
      <c r="D5353" s="38" t="s">
        <v>5909</v>
      </c>
      <c r="E5353" s="38" t="s">
        <v>2267</v>
      </c>
    </row>
    <row r="5354">
      <c r="A5354" s="33" t="s">
        <v>6054</v>
      </c>
      <c r="B5354" s="126" t="s">
        <v>2630</v>
      </c>
      <c r="C5354" s="126" t="s">
        <v>2469</v>
      </c>
      <c r="D5354" s="38" t="s">
        <v>5911</v>
      </c>
      <c r="E5354" s="38" t="s">
        <v>2267</v>
      </c>
    </row>
    <row r="5355">
      <c r="A5355" s="33" t="s">
        <v>6027</v>
      </c>
      <c r="B5355" s="126" t="s">
        <v>2630</v>
      </c>
      <c r="C5355" s="126" t="s">
        <v>2469</v>
      </c>
      <c r="D5355" s="38" t="s">
        <v>5911</v>
      </c>
      <c r="E5355" s="38" t="s">
        <v>2267</v>
      </c>
    </row>
    <row r="5356">
      <c r="A5356" s="33" t="s">
        <v>6107</v>
      </c>
      <c r="B5356" s="126" t="s">
        <v>2699</v>
      </c>
      <c r="C5356" s="126" t="s">
        <v>2589</v>
      </c>
      <c r="D5356" s="38" t="s">
        <v>5911</v>
      </c>
      <c r="E5356" s="38" t="s">
        <v>2267</v>
      </c>
    </row>
    <row r="5357">
      <c r="A5357" s="33" t="s">
        <v>6108</v>
      </c>
      <c r="B5357" s="126" t="s">
        <v>2646</v>
      </c>
      <c r="C5357" s="126" t="s">
        <v>2538</v>
      </c>
      <c r="D5357" s="38" t="s">
        <v>5923</v>
      </c>
      <c r="E5357" s="38" t="s">
        <v>2267</v>
      </c>
    </row>
    <row r="5358">
      <c r="A5358" s="33" t="s">
        <v>6105</v>
      </c>
      <c r="B5358" s="126" t="s">
        <v>2646</v>
      </c>
      <c r="C5358" s="126" t="s">
        <v>2520</v>
      </c>
      <c r="D5358" s="38" t="s">
        <v>5923</v>
      </c>
      <c r="E5358" s="38" t="s">
        <v>2267</v>
      </c>
    </row>
    <row r="5359">
      <c r="A5359" s="33" t="s">
        <v>6028</v>
      </c>
      <c r="B5359" s="126" t="s">
        <v>2646</v>
      </c>
      <c r="C5359" s="126" t="s">
        <v>2520</v>
      </c>
      <c r="D5359" s="38" t="s">
        <v>5923</v>
      </c>
      <c r="E5359" s="38" t="s">
        <v>2267</v>
      </c>
    </row>
    <row r="5360">
      <c r="A5360" s="33" t="s">
        <v>6056</v>
      </c>
      <c r="B5360" s="126" t="s">
        <v>2463</v>
      </c>
      <c r="C5360" s="126" t="s">
        <v>2666</v>
      </c>
      <c r="D5360" s="38" t="s">
        <v>5923</v>
      </c>
      <c r="E5360" s="38" t="s">
        <v>2267</v>
      </c>
    </row>
    <row r="5361">
      <c r="A5361" s="33" t="s">
        <v>6109</v>
      </c>
      <c r="B5361" s="126" t="s">
        <v>2545</v>
      </c>
      <c r="C5361" s="126" t="s">
        <v>2473</v>
      </c>
      <c r="D5361" s="38" t="s">
        <v>5923</v>
      </c>
      <c r="E5361" s="38" t="s">
        <v>2267</v>
      </c>
    </row>
    <row r="5362">
      <c r="A5362" s="33" t="s">
        <v>6302</v>
      </c>
      <c r="B5362" s="126" t="s">
        <v>2646</v>
      </c>
      <c r="C5362" s="126" t="s">
        <v>2463</v>
      </c>
      <c r="D5362" s="38" t="s">
        <v>96</v>
      </c>
      <c r="E5362" s="38" t="s">
        <v>2268</v>
      </c>
    </row>
    <row r="5363">
      <c r="A5363" s="33" t="s">
        <v>6303</v>
      </c>
      <c r="B5363" s="126" t="s">
        <v>2646</v>
      </c>
      <c r="C5363" s="126" t="s">
        <v>2463</v>
      </c>
      <c r="D5363" s="38" t="s">
        <v>96</v>
      </c>
      <c r="E5363" s="38" t="s">
        <v>2268</v>
      </c>
    </row>
    <row r="5364">
      <c r="A5364" s="33" t="s">
        <v>6304</v>
      </c>
      <c r="B5364" s="126" t="s">
        <v>2646</v>
      </c>
      <c r="C5364" s="126" t="s">
        <v>2463</v>
      </c>
      <c r="D5364" s="38" t="s">
        <v>96</v>
      </c>
      <c r="E5364" s="38" t="s">
        <v>2268</v>
      </c>
    </row>
    <row r="5365">
      <c r="A5365" s="33" t="s">
        <v>6305</v>
      </c>
      <c r="B5365" s="126" t="s">
        <v>2646</v>
      </c>
      <c r="C5365" s="126" t="s">
        <v>2520</v>
      </c>
      <c r="D5365" s="38" t="s">
        <v>96</v>
      </c>
      <c r="E5365" s="38" t="s">
        <v>2268</v>
      </c>
    </row>
    <row r="5366">
      <c r="A5366" s="33" t="s">
        <v>6306</v>
      </c>
      <c r="B5366" s="126" t="s">
        <v>2646</v>
      </c>
      <c r="C5366" s="126" t="s">
        <v>2463</v>
      </c>
      <c r="D5366" s="38" t="s">
        <v>96</v>
      </c>
      <c r="E5366" s="38" t="s">
        <v>2268</v>
      </c>
    </row>
    <row r="5367">
      <c r="A5367" s="33" t="s">
        <v>6191</v>
      </c>
      <c r="B5367" s="126" t="s">
        <v>2646</v>
      </c>
      <c r="C5367" s="126" t="s">
        <v>2471</v>
      </c>
      <c r="D5367" s="38" t="s">
        <v>96</v>
      </c>
      <c r="E5367" s="38" t="s">
        <v>2268</v>
      </c>
    </row>
    <row r="5368">
      <c r="A5368" s="33" t="s">
        <v>6222</v>
      </c>
      <c r="B5368" s="126" t="s">
        <v>2545</v>
      </c>
      <c r="C5368" s="126" t="s">
        <v>2473</v>
      </c>
      <c r="D5368" s="38" t="s">
        <v>96</v>
      </c>
      <c r="E5368" s="38" t="s">
        <v>2268</v>
      </c>
    </row>
    <row r="5369">
      <c r="A5369" s="33" t="s">
        <v>6307</v>
      </c>
      <c r="B5369" s="126" t="s">
        <v>2680</v>
      </c>
      <c r="C5369" s="126" t="s">
        <v>2520</v>
      </c>
      <c r="D5369" s="38" t="s">
        <v>96</v>
      </c>
      <c r="E5369" s="38" t="s">
        <v>2268</v>
      </c>
    </row>
    <row r="5370">
      <c r="A5370" s="33" t="s">
        <v>6308</v>
      </c>
      <c r="B5370" s="126" t="s">
        <v>2646</v>
      </c>
      <c r="C5370" s="126" t="s">
        <v>2540</v>
      </c>
      <c r="D5370" s="38" t="s">
        <v>96</v>
      </c>
      <c r="E5370" s="38" t="s">
        <v>2268</v>
      </c>
    </row>
    <row r="5371">
      <c r="A5371" s="33" t="s">
        <v>6309</v>
      </c>
      <c r="B5371" s="126" t="s">
        <v>2646</v>
      </c>
      <c r="C5371" s="126" t="s">
        <v>2463</v>
      </c>
      <c r="D5371" s="38" t="s">
        <v>96</v>
      </c>
      <c r="E5371" s="38" t="s">
        <v>2268</v>
      </c>
    </row>
    <row r="5372">
      <c r="A5372" s="33" t="s">
        <v>6309</v>
      </c>
      <c r="B5372" s="126" t="s">
        <v>2646</v>
      </c>
      <c r="C5372" s="126" t="s">
        <v>2463</v>
      </c>
      <c r="D5372" s="38" t="s">
        <v>96</v>
      </c>
      <c r="E5372" s="38" t="s">
        <v>2268</v>
      </c>
    </row>
    <row r="5373">
      <c r="A5373" s="33" t="s">
        <v>6029</v>
      </c>
      <c r="B5373" s="126" t="s">
        <v>2545</v>
      </c>
      <c r="C5373" s="126" t="s">
        <v>2473</v>
      </c>
      <c r="D5373" s="38" t="s">
        <v>96</v>
      </c>
      <c r="E5373" s="38" t="s">
        <v>2268</v>
      </c>
    </row>
    <row r="5374">
      <c r="A5374" s="33" t="s">
        <v>6011</v>
      </c>
      <c r="B5374" s="126" t="s">
        <v>2469</v>
      </c>
      <c r="C5374" s="126" t="s">
        <v>2520</v>
      </c>
      <c r="D5374" s="38" t="s">
        <v>5936</v>
      </c>
      <c r="E5374" s="38" t="s">
        <v>2269</v>
      </c>
    </row>
    <row r="5375">
      <c r="A5375" s="33" t="s">
        <v>6006</v>
      </c>
      <c r="B5375" s="126" t="s">
        <v>2469</v>
      </c>
      <c r="C5375" s="126" t="s">
        <v>2520</v>
      </c>
      <c r="D5375" s="38" t="s">
        <v>5936</v>
      </c>
      <c r="E5375" s="38" t="s">
        <v>2269</v>
      </c>
    </row>
    <row r="5376">
      <c r="A5376" s="33" t="s">
        <v>6000</v>
      </c>
      <c r="B5376" s="126" t="s">
        <v>2699</v>
      </c>
      <c r="C5376" s="126" t="s">
        <v>2646</v>
      </c>
      <c r="D5376" s="38" t="s">
        <v>5936</v>
      </c>
      <c r="E5376" s="38" t="s">
        <v>2269</v>
      </c>
    </row>
    <row r="5377">
      <c r="A5377" s="33" t="s">
        <v>6256</v>
      </c>
      <c r="B5377" s="126" t="s">
        <v>2483</v>
      </c>
      <c r="C5377" s="126" t="s">
        <v>2646</v>
      </c>
      <c r="D5377" s="38" t="s">
        <v>5936</v>
      </c>
      <c r="E5377" s="38" t="s">
        <v>2269</v>
      </c>
    </row>
    <row r="5378">
      <c r="A5378" s="33" t="s">
        <v>6256</v>
      </c>
      <c r="B5378" s="126" t="s">
        <v>2699</v>
      </c>
      <c r="C5378" s="126" t="s">
        <v>2680</v>
      </c>
      <c r="D5378" s="38" t="s">
        <v>5936</v>
      </c>
      <c r="E5378" s="38" t="s">
        <v>2269</v>
      </c>
    </row>
    <row r="5379">
      <c r="A5379" s="33" t="s">
        <v>6002</v>
      </c>
      <c r="B5379" s="126" t="s">
        <v>2469</v>
      </c>
      <c r="C5379" s="126" t="s">
        <v>2520</v>
      </c>
      <c r="D5379" s="38" t="s">
        <v>5936</v>
      </c>
      <c r="E5379" s="38" t="s">
        <v>2269</v>
      </c>
    </row>
    <row r="5380">
      <c r="A5380" s="33" t="s">
        <v>6020</v>
      </c>
      <c r="B5380" s="126" t="s">
        <v>2589</v>
      </c>
      <c r="C5380" s="126" t="s">
        <v>2520</v>
      </c>
      <c r="D5380" s="38" t="s">
        <v>5936</v>
      </c>
      <c r="E5380" s="38" t="s">
        <v>2269</v>
      </c>
    </row>
    <row r="5381">
      <c r="A5381" s="33" t="s">
        <v>6310</v>
      </c>
      <c r="B5381" s="126" t="s">
        <v>2469</v>
      </c>
      <c r="C5381" s="126" t="s">
        <v>2520</v>
      </c>
      <c r="D5381" s="38" t="s">
        <v>5936</v>
      </c>
      <c r="E5381" s="38" t="s">
        <v>2269</v>
      </c>
    </row>
    <row r="5382">
      <c r="A5382" s="33" t="s">
        <v>6042</v>
      </c>
      <c r="B5382" s="126" t="s">
        <v>2469</v>
      </c>
      <c r="C5382" s="126" t="s">
        <v>2520</v>
      </c>
      <c r="D5382" s="38" t="s">
        <v>5936</v>
      </c>
      <c r="E5382" s="38" t="s">
        <v>2269</v>
      </c>
    </row>
    <row r="5383">
      <c r="A5383" s="33" t="s">
        <v>6271</v>
      </c>
      <c r="B5383" s="126" t="s">
        <v>2469</v>
      </c>
      <c r="C5383" s="126" t="s">
        <v>2520</v>
      </c>
      <c r="D5383" s="38" t="s">
        <v>5936</v>
      </c>
      <c r="E5383" s="38" t="s">
        <v>2269</v>
      </c>
    </row>
    <row r="5384">
      <c r="A5384" s="33" t="s">
        <v>6310</v>
      </c>
      <c r="B5384" s="126" t="s">
        <v>2646</v>
      </c>
      <c r="C5384" s="126" t="s">
        <v>2463</v>
      </c>
      <c r="D5384" s="38" t="s">
        <v>5936</v>
      </c>
      <c r="E5384" s="38" t="s">
        <v>2269</v>
      </c>
    </row>
    <row r="5385">
      <c r="A5385" s="33" t="s">
        <v>6310</v>
      </c>
      <c r="B5385" s="126" t="s">
        <v>2545</v>
      </c>
      <c r="C5385" s="126" t="s">
        <v>2473</v>
      </c>
      <c r="D5385" s="38" t="s">
        <v>5936</v>
      </c>
      <c r="E5385" s="38" t="s">
        <v>2269</v>
      </c>
    </row>
    <row r="5386">
      <c r="A5386" s="33" t="s">
        <v>6011</v>
      </c>
      <c r="B5386" s="126" t="s">
        <v>2469</v>
      </c>
      <c r="C5386" s="126" t="s">
        <v>2520</v>
      </c>
      <c r="D5386" s="38" t="s">
        <v>5943</v>
      </c>
      <c r="E5386" s="38" t="s">
        <v>2269</v>
      </c>
    </row>
    <row r="5387">
      <c r="A5387" s="33" t="s">
        <v>6006</v>
      </c>
      <c r="B5387" s="126" t="s">
        <v>2469</v>
      </c>
      <c r="C5387" s="126" t="s">
        <v>2520</v>
      </c>
      <c r="D5387" s="38" t="s">
        <v>5943</v>
      </c>
      <c r="E5387" s="38" t="s">
        <v>2269</v>
      </c>
    </row>
    <row r="5388">
      <c r="A5388" s="33" t="s">
        <v>6000</v>
      </c>
      <c r="B5388" s="126" t="s">
        <v>2699</v>
      </c>
      <c r="C5388" s="126" t="s">
        <v>2646</v>
      </c>
      <c r="D5388" s="38" t="s">
        <v>5943</v>
      </c>
      <c r="E5388" s="38" t="s">
        <v>2269</v>
      </c>
    </row>
    <row r="5389">
      <c r="A5389" s="33" t="s">
        <v>6256</v>
      </c>
      <c r="B5389" s="126" t="s">
        <v>2483</v>
      </c>
      <c r="C5389" s="126" t="s">
        <v>2646</v>
      </c>
      <c r="D5389" s="38" t="s">
        <v>5943</v>
      </c>
      <c r="E5389" s="38" t="s">
        <v>2269</v>
      </c>
    </row>
    <row r="5390">
      <c r="A5390" s="33" t="s">
        <v>6020</v>
      </c>
      <c r="B5390" s="126" t="s">
        <v>2699</v>
      </c>
      <c r="C5390" s="126" t="s">
        <v>2680</v>
      </c>
      <c r="D5390" s="38" t="s">
        <v>5943</v>
      </c>
      <c r="E5390" s="38" t="s">
        <v>2269</v>
      </c>
    </row>
    <row r="5391">
      <c r="A5391" s="33" t="s">
        <v>6311</v>
      </c>
      <c r="B5391" s="126" t="s">
        <v>2699</v>
      </c>
      <c r="C5391" s="126" t="s">
        <v>2680</v>
      </c>
      <c r="D5391" s="38" t="s">
        <v>5943</v>
      </c>
      <c r="E5391" s="38" t="s">
        <v>2269</v>
      </c>
    </row>
    <row r="5392">
      <c r="A5392" s="33" t="s">
        <v>6008</v>
      </c>
      <c r="B5392" s="126" t="s">
        <v>2699</v>
      </c>
      <c r="C5392" s="126" t="s">
        <v>2646</v>
      </c>
      <c r="D5392" s="38" t="s">
        <v>5943</v>
      </c>
      <c r="E5392" s="38" t="s">
        <v>2269</v>
      </c>
    </row>
    <row r="5393">
      <c r="A5393" s="33" t="s">
        <v>6310</v>
      </c>
      <c r="B5393" s="126" t="s">
        <v>2469</v>
      </c>
      <c r="C5393" s="126" t="s">
        <v>2520</v>
      </c>
      <c r="D5393" s="38" t="s">
        <v>5943</v>
      </c>
      <c r="E5393" s="38" t="s">
        <v>2269</v>
      </c>
    </row>
    <row r="5394">
      <c r="A5394" s="33" t="s">
        <v>6042</v>
      </c>
      <c r="B5394" s="126" t="s">
        <v>2469</v>
      </c>
      <c r="C5394" s="126" t="s">
        <v>2520</v>
      </c>
      <c r="D5394" s="38" t="s">
        <v>5943</v>
      </c>
      <c r="E5394" s="38" t="s">
        <v>2269</v>
      </c>
    </row>
    <row r="5395">
      <c r="A5395" s="33" t="s">
        <v>6271</v>
      </c>
      <c r="B5395" s="126" t="s">
        <v>2469</v>
      </c>
      <c r="C5395" s="126" t="s">
        <v>2520</v>
      </c>
      <c r="D5395" s="38" t="s">
        <v>5943</v>
      </c>
      <c r="E5395" s="38" t="s">
        <v>2269</v>
      </c>
    </row>
    <row r="5396">
      <c r="A5396" s="33" t="s">
        <v>6312</v>
      </c>
      <c r="B5396" s="126" t="s">
        <v>2545</v>
      </c>
      <c r="C5396" s="126" t="s">
        <v>2473</v>
      </c>
      <c r="D5396" s="38" t="s">
        <v>5943</v>
      </c>
      <c r="E5396" s="38" t="s">
        <v>2269</v>
      </c>
    </row>
    <row r="5397">
      <c r="A5397" s="33" t="s">
        <v>6313</v>
      </c>
      <c r="B5397" s="126" t="s">
        <v>2545</v>
      </c>
      <c r="C5397" s="126" t="s">
        <v>2473</v>
      </c>
      <c r="D5397" s="38" t="s">
        <v>5943</v>
      </c>
      <c r="E5397" s="38" t="s">
        <v>2269</v>
      </c>
    </row>
    <row r="5398">
      <c r="A5398" s="33" t="s">
        <v>6016</v>
      </c>
      <c r="B5398" s="126" t="s">
        <v>2699</v>
      </c>
      <c r="C5398" s="126" t="s">
        <v>2680</v>
      </c>
      <c r="D5398" s="38" t="s">
        <v>5944</v>
      </c>
      <c r="E5398" s="38" t="s">
        <v>2269</v>
      </c>
    </row>
    <row r="5399">
      <c r="A5399" s="33" t="s">
        <v>6009</v>
      </c>
      <c r="B5399" s="126" t="s">
        <v>2469</v>
      </c>
      <c r="C5399" s="126" t="s">
        <v>2520</v>
      </c>
      <c r="D5399" s="38" t="s">
        <v>5944</v>
      </c>
      <c r="E5399" s="38" t="s">
        <v>2269</v>
      </c>
    </row>
    <row r="5400">
      <c r="A5400" s="33" t="s">
        <v>6311</v>
      </c>
      <c r="B5400" s="126" t="s">
        <v>2699</v>
      </c>
      <c r="C5400" s="126" t="s">
        <v>2646</v>
      </c>
      <c r="D5400" s="38" t="s">
        <v>5944</v>
      </c>
      <c r="E5400" s="38" t="s">
        <v>2269</v>
      </c>
    </row>
    <row r="5401">
      <c r="A5401" s="33" t="s">
        <v>6061</v>
      </c>
      <c r="B5401" s="126" t="s">
        <v>2469</v>
      </c>
      <c r="C5401" s="126" t="s">
        <v>2520</v>
      </c>
      <c r="D5401" s="38" t="s">
        <v>5944</v>
      </c>
      <c r="E5401" s="38" t="s">
        <v>2269</v>
      </c>
    </row>
    <row r="5402">
      <c r="A5402" s="33" t="s">
        <v>6061</v>
      </c>
      <c r="B5402" s="126" t="s">
        <v>2469</v>
      </c>
      <c r="C5402" s="126" t="s">
        <v>2520</v>
      </c>
      <c r="D5402" s="38" t="s">
        <v>5944</v>
      </c>
      <c r="E5402" s="38" t="s">
        <v>2269</v>
      </c>
    </row>
    <row r="5403">
      <c r="A5403" s="33" t="s">
        <v>6311</v>
      </c>
      <c r="B5403" s="126" t="s">
        <v>2699</v>
      </c>
      <c r="C5403" s="126" t="s">
        <v>2680</v>
      </c>
      <c r="D5403" s="38" t="s">
        <v>5944</v>
      </c>
      <c r="E5403" s="38" t="s">
        <v>2269</v>
      </c>
    </row>
    <row r="5404">
      <c r="A5404" s="33" t="s">
        <v>6008</v>
      </c>
      <c r="B5404" s="126" t="s">
        <v>2699</v>
      </c>
      <c r="C5404" s="126" t="s">
        <v>2646</v>
      </c>
      <c r="D5404" s="38" t="s">
        <v>5944</v>
      </c>
      <c r="E5404" s="38" t="s">
        <v>2269</v>
      </c>
    </row>
    <row r="5405">
      <c r="A5405" s="33" t="s">
        <v>6020</v>
      </c>
      <c r="B5405" s="126" t="s">
        <v>2469</v>
      </c>
      <c r="C5405" s="126" t="s">
        <v>2520</v>
      </c>
      <c r="D5405" s="38" t="s">
        <v>5944</v>
      </c>
      <c r="E5405" s="38" t="s">
        <v>2269</v>
      </c>
    </row>
    <row r="5406">
      <c r="A5406" s="33" t="s">
        <v>6312</v>
      </c>
      <c r="B5406" s="126" t="s">
        <v>2646</v>
      </c>
      <c r="C5406" s="126" t="s">
        <v>2463</v>
      </c>
      <c r="D5406" s="38" t="s">
        <v>5944</v>
      </c>
      <c r="E5406" s="38" t="s">
        <v>2269</v>
      </c>
    </row>
    <row r="5407">
      <c r="A5407" s="33" t="s">
        <v>6313</v>
      </c>
      <c r="B5407" s="126" t="s">
        <v>2646</v>
      </c>
      <c r="C5407" s="126" t="s">
        <v>2463</v>
      </c>
      <c r="D5407" s="38" t="s">
        <v>5944</v>
      </c>
      <c r="E5407" s="38" t="s">
        <v>2269</v>
      </c>
    </row>
    <row r="5408">
      <c r="A5408" s="33" t="s">
        <v>6312</v>
      </c>
      <c r="B5408" s="126" t="s">
        <v>2545</v>
      </c>
      <c r="C5408" s="126" t="s">
        <v>2473</v>
      </c>
      <c r="D5408" s="38" t="s">
        <v>5944</v>
      </c>
      <c r="E5408" s="38" t="s">
        <v>2269</v>
      </c>
    </row>
    <row r="5409">
      <c r="A5409" s="33" t="s">
        <v>6313</v>
      </c>
      <c r="B5409" s="126" t="s">
        <v>2545</v>
      </c>
      <c r="C5409" s="126" t="s">
        <v>2473</v>
      </c>
      <c r="D5409" s="38" t="s">
        <v>5944</v>
      </c>
      <c r="E5409" s="38" t="s">
        <v>2269</v>
      </c>
    </row>
    <row r="5410">
      <c r="A5410" s="33" t="s">
        <v>5928</v>
      </c>
      <c r="B5410" s="126" t="s">
        <v>2699</v>
      </c>
      <c r="C5410" s="126" t="s">
        <v>2646</v>
      </c>
      <c r="D5410" s="38" t="s">
        <v>5927</v>
      </c>
      <c r="E5410" s="38" t="s">
        <v>2271</v>
      </c>
    </row>
    <row r="5411">
      <c r="A5411" s="33" t="s">
        <v>6010</v>
      </c>
      <c r="B5411" s="126" t="s">
        <v>2699</v>
      </c>
      <c r="C5411" s="126" t="s">
        <v>2646</v>
      </c>
      <c r="D5411" s="38" t="s">
        <v>5927</v>
      </c>
      <c r="E5411" s="38" t="s">
        <v>2271</v>
      </c>
    </row>
    <row r="5412">
      <c r="A5412" s="33" t="s">
        <v>5972</v>
      </c>
      <c r="B5412" s="126" t="s">
        <v>2699</v>
      </c>
      <c r="C5412" s="126" t="s">
        <v>2646</v>
      </c>
      <c r="D5412" s="38" t="s">
        <v>5927</v>
      </c>
      <c r="E5412" s="38" t="s">
        <v>2271</v>
      </c>
    </row>
    <row r="5413">
      <c r="A5413" s="33" t="s">
        <v>6123</v>
      </c>
      <c r="B5413" s="126" t="s">
        <v>2469</v>
      </c>
      <c r="C5413" s="126" t="s">
        <v>2520</v>
      </c>
      <c r="D5413" s="38" t="s">
        <v>5927</v>
      </c>
      <c r="E5413" s="38" t="s">
        <v>2271</v>
      </c>
    </row>
    <row r="5414">
      <c r="A5414" s="33" t="s">
        <v>6254</v>
      </c>
      <c r="B5414" s="126" t="s">
        <v>2551</v>
      </c>
      <c r="C5414" s="126" t="s">
        <v>2680</v>
      </c>
      <c r="D5414" s="38" t="s">
        <v>5927</v>
      </c>
      <c r="E5414" s="38" t="s">
        <v>2271</v>
      </c>
    </row>
    <row r="5415">
      <c r="A5415" s="33" t="s">
        <v>6254</v>
      </c>
      <c r="B5415" s="126" t="s">
        <v>2589</v>
      </c>
      <c r="C5415" s="126" t="s">
        <v>2520</v>
      </c>
      <c r="D5415" s="38" t="s">
        <v>5927</v>
      </c>
      <c r="E5415" s="38" t="s">
        <v>2271</v>
      </c>
    </row>
    <row r="5416">
      <c r="A5416" s="33" t="s">
        <v>6234</v>
      </c>
      <c r="B5416" s="126" t="s">
        <v>2469</v>
      </c>
      <c r="C5416" s="126" t="s">
        <v>2520</v>
      </c>
      <c r="D5416" s="38" t="s">
        <v>5927</v>
      </c>
      <c r="E5416" s="38" t="s">
        <v>2271</v>
      </c>
    </row>
    <row r="5417">
      <c r="A5417" s="33" t="s">
        <v>6234</v>
      </c>
      <c r="B5417" s="126" t="s">
        <v>2545</v>
      </c>
      <c r="C5417" s="126" t="s">
        <v>2473</v>
      </c>
      <c r="D5417" s="38" t="s">
        <v>5927</v>
      </c>
      <c r="E5417" s="38" t="s">
        <v>2271</v>
      </c>
    </row>
    <row r="5418">
      <c r="A5418" s="33" t="s">
        <v>5928</v>
      </c>
      <c r="B5418" s="126" t="s">
        <v>2699</v>
      </c>
      <c r="C5418" s="126" t="s">
        <v>2646</v>
      </c>
      <c r="D5418" s="38" t="s">
        <v>5931</v>
      </c>
      <c r="E5418" s="38" t="s">
        <v>2271</v>
      </c>
    </row>
    <row r="5419">
      <c r="A5419" s="33" t="s">
        <v>6010</v>
      </c>
      <c r="B5419" s="126" t="s">
        <v>2699</v>
      </c>
      <c r="C5419" s="126" t="s">
        <v>2646</v>
      </c>
      <c r="D5419" s="38" t="s">
        <v>5931</v>
      </c>
      <c r="E5419" s="38" t="s">
        <v>2271</v>
      </c>
    </row>
    <row r="5420">
      <c r="A5420" s="33" t="s">
        <v>5972</v>
      </c>
      <c r="B5420" s="126" t="s">
        <v>2699</v>
      </c>
      <c r="C5420" s="126" t="s">
        <v>2646</v>
      </c>
      <c r="D5420" s="38" t="s">
        <v>5931</v>
      </c>
      <c r="E5420" s="38" t="s">
        <v>2271</v>
      </c>
    </row>
    <row r="5421">
      <c r="A5421" s="33" t="s">
        <v>6122</v>
      </c>
      <c r="B5421" s="126" t="s">
        <v>2469</v>
      </c>
      <c r="C5421" s="126" t="s">
        <v>2520</v>
      </c>
      <c r="D5421" s="38" t="s">
        <v>5931</v>
      </c>
      <c r="E5421" s="38" t="s">
        <v>2271</v>
      </c>
    </row>
    <row r="5422">
      <c r="A5422" s="33" t="s">
        <v>6254</v>
      </c>
      <c r="B5422" s="126" t="s">
        <v>2551</v>
      </c>
      <c r="C5422" s="126" t="s">
        <v>2680</v>
      </c>
      <c r="D5422" s="38" t="s">
        <v>5931</v>
      </c>
      <c r="E5422" s="38" t="s">
        <v>2271</v>
      </c>
    </row>
    <row r="5423">
      <c r="A5423" s="33" t="s">
        <v>6254</v>
      </c>
      <c r="B5423" s="126" t="s">
        <v>2589</v>
      </c>
      <c r="C5423" s="126" t="s">
        <v>2520</v>
      </c>
      <c r="D5423" s="38" t="s">
        <v>5931</v>
      </c>
      <c r="E5423" s="38" t="s">
        <v>2271</v>
      </c>
    </row>
    <row r="5424">
      <c r="A5424" s="33" t="s">
        <v>6234</v>
      </c>
      <c r="B5424" s="126" t="s">
        <v>2469</v>
      </c>
      <c r="C5424" s="126" t="s">
        <v>2520</v>
      </c>
      <c r="D5424" s="38" t="s">
        <v>5931</v>
      </c>
      <c r="E5424" s="38" t="s">
        <v>2271</v>
      </c>
    </row>
    <row r="5425">
      <c r="A5425" s="33" t="s">
        <v>6234</v>
      </c>
      <c r="B5425" s="126" t="s">
        <v>2545</v>
      </c>
      <c r="C5425" s="126" t="s">
        <v>2473</v>
      </c>
      <c r="D5425" s="38" t="s">
        <v>5931</v>
      </c>
      <c r="E5425" s="38" t="s">
        <v>2271</v>
      </c>
    </row>
    <row r="5426">
      <c r="A5426" s="33" t="s">
        <v>6011</v>
      </c>
      <c r="B5426" s="126" t="s">
        <v>2469</v>
      </c>
      <c r="C5426" s="126" t="s">
        <v>2520</v>
      </c>
      <c r="D5426" s="38" t="s">
        <v>5936</v>
      </c>
      <c r="E5426" s="38" t="s">
        <v>2271</v>
      </c>
    </row>
    <row r="5427">
      <c r="A5427" s="33" t="s">
        <v>6014</v>
      </c>
      <c r="B5427" s="126" t="s">
        <v>2469</v>
      </c>
      <c r="C5427" s="126" t="s">
        <v>2520</v>
      </c>
      <c r="D5427" s="38" t="s">
        <v>5936</v>
      </c>
      <c r="E5427" s="38" t="s">
        <v>2271</v>
      </c>
    </row>
    <row r="5428">
      <c r="A5428" s="33" t="s">
        <v>6282</v>
      </c>
      <c r="B5428" s="126" t="s">
        <v>2699</v>
      </c>
      <c r="C5428" s="126" t="s">
        <v>2646</v>
      </c>
      <c r="D5428" s="38" t="s">
        <v>5936</v>
      </c>
      <c r="E5428" s="38" t="s">
        <v>2271</v>
      </c>
    </row>
    <row r="5429">
      <c r="A5429" s="33" t="s">
        <v>6015</v>
      </c>
      <c r="B5429" s="126" t="s">
        <v>2699</v>
      </c>
      <c r="C5429" s="126" t="s">
        <v>2646</v>
      </c>
      <c r="D5429" s="38" t="s">
        <v>5936</v>
      </c>
      <c r="E5429" s="38" t="s">
        <v>2271</v>
      </c>
    </row>
    <row r="5430">
      <c r="A5430" s="33" t="s">
        <v>6013</v>
      </c>
      <c r="B5430" s="126" t="s">
        <v>2699</v>
      </c>
      <c r="C5430" s="126" t="s">
        <v>2646</v>
      </c>
      <c r="D5430" s="38" t="s">
        <v>5936</v>
      </c>
      <c r="E5430" s="38" t="s">
        <v>2271</v>
      </c>
    </row>
    <row r="5431">
      <c r="A5431" s="33" t="s">
        <v>6007</v>
      </c>
      <c r="B5431" s="126" t="s">
        <v>2699</v>
      </c>
      <c r="C5431" s="126" t="s">
        <v>2646</v>
      </c>
      <c r="D5431" s="38" t="s">
        <v>5936</v>
      </c>
      <c r="E5431" s="38" t="s">
        <v>2271</v>
      </c>
    </row>
    <row r="5432">
      <c r="A5432" s="33" t="s">
        <v>6183</v>
      </c>
      <c r="B5432" s="126" t="s">
        <v>2469</v>
      </c>
      <c r="C5432" s="126" t="s">
        <v>2520</v>
      </c>
      <c r="D5432" s="38" t="s">
        <v>5936</v>
      </c>
      <c r="E5432" s="38" t="s">
        <v>2271</v>
      </c>
    </row>
    <row r="5433">
      <c r="A5433" s="33" t="s">
        <v>6241</v>
      </c>
      <c r="B5433" s="126" t="s">
        <v>2469</v>
      </c>
      <c r="C5433" s="126" t="s">
        <v>2520</v>
      </c>
      <c r="D5433" s="38" t="s">
        <v>5936</v>
      </c>
      <c r="E5433" s="38" t="s">
        <v>2271</v>
      </c>
    </row>
    <row r="5434">
      <c r="A5434" s="33" t="s">
        <v>6041</v>
      </c>
      <c r="B5434" s="126" t="s">
        <v>2469</v>
      </c>
      <c r="C5434" s="126" t="s">
        <v>2520</v>
      </c>
      <c r="D5434" s="38" t="s">
        <v>5936</v>
      </c>
      <c r="E5434" s="38" t="s">
        <v>2271</v>
      </c>
    </row>
    <row r="5435">
      <c r="A5435" s="33" t="s">
        <v>6241</v>
      </c>
      <c r="B5435" s="126" t="s">
        <v>2551</v>
      </c>
      <c r="C5435" s="126" t="s">
        <v>2520</v>
      </c>
      <c r="D5435" s="38" t="s">
        <v>5936</v>
      </c>
      <c r="E5435" s="38" t="s">
        <v>2271</v>
      </c>
    </row>
    <row r="5436">
      <c r="A5436" s="33" t="s">
        <v>6179</v>
      </c>
      <c r="B5436" s="126" t="s">
        <v>2469</v>
      </c>
      <c r="C5436" s="126" t="s">
        <v>2520</v>
      </c>
      <c r="D5436" s="38" t="s">
        <v>5936</v>
      </c>
      <c r="E5436" s="38" t="s">
        <v>2271</v>
      </c>
    </row>
    <row r="5437">
      <c r="A5437" s="33" t="s">
        <v>6179</v>
      </c>
      <c r="B5437" s="126" t="s">
        <v>2545</v>
      </c>
      <c r="C5437" s="126" t="s">
        <v>2473</v>
      </c>
      <c r="D5437" s="38" t="s">
        <v>5936</v>
      </c>
      <c r="E5437" s="38" t="s">
        <v>2271</v>
      </c>
    </row>
    <row r="5438">
      <c r="A5438" s="33" t="s">
        <v>6011</v>
      </c>
      <c r="B5438" s="126" t="s">
        <v>2469</v>
      </c>
      <c r="C5438" s="126" t="s">
        <v>2520</v>
      </c>
      <c r="D5438" s="38" t="s">
        <v>5943</v>
      </c>
      <c r="E5438" s="38" t="s">
        <v>2271</v>
      </c>
    </row>
    <row r="5439">
      <c r="A5439" s="33" t="s">
        <v>6014</v>
      </c>
      <c r="B5439" s="126" t="s">
        <v>2469</v>
      </c>
      <c r="C5439" s="126" t="s">
        <v>2520</v>
      </c>
      <c r="D5439" s="38" t="s">
        <v>5943</v>
      </c>
      <c r="E5439" s="38" t="s">
        <v>2271</v>
      </c>
    </row>
    <row r="5440">
      <c r="A5440" s="33" t="s">
        <v>6282</v>
      </c>
      <c r="B5440" s="126" t="s">
        <v>2699</v>
      </c>
      <c r="C5440" s="126" t="s">
        <v>2646</v>
      </c>
      <c r="D5440" s="38" t="s">
        <v>5943</v>
      </c>
      <c r="E5440" s="38" t="s">
        <v>2271</v>
      </c>
    </row>
    <row r="5441">
      <c r="A5441" s="33" t="s">
        <v>6015</v>
      </c>
      <c r="B5441" s="126" t="s">
        <v>2699</v>
      </c>
      <c r="C5441" s="126" t="s">
        <v>2646</v>
      </c>
      <c r="D5441" s="38" t="s">
        <v>5943</v>
      </c>
      <c r="E5441" s="38" t="s">
        <v>2271</v>
      </c>
    </row>
    <row r="5442">
      <c r="A5442" s="33" t="s">
        <v>6013</v>
      </c>
      <c r="B5442" s="126" t="s">
        <v>2699</v>
      </c>
      <c r="C5442" s="126" t="s">
        <v>2646</v>
      </c>
      <c r="D5442" s="38" t="s">
        <v>5943</v>
      </c>
      <c r="E5442" s="38" t="s">
        <v>2271</v>
      </c>
    </row>
    <row r="5443">
      <c r="A5443" s="33" t="s">
        <v>6007</v>
      </c>
      <c r="B5443" s="126" t="s">
        <v>2699</v>
      </c>
      <c r="C5443" s="126" t="s">
        <v>2646</v>
      </c>
      <c r="D5443" s="38" t="s">
        <v>5943</v>
      </c>
      <c r="E5443" s="38" t="s">
        <v>2271</v>
      </c>
    </row>
    <row r="5444">
      <c r="A5444" s="33" t="s">
        <v>6183</v>
      </c>
      <c r="B5444" s="126" t="s">
        <v>2469</v>
      </c>
      <c r="C5444" s="126" t="s">
        <v>2520</v>
      </c>
      <c r="D5444" s="38" t="s">
        <v>5943</v>
      </c>
      <c r="E5444" s="38" t="s">
        <v>2271</v>
      </c>
    </row>
    <row r="5445">
      <c r="A5445" s="33" t="s">
        <v>6241</v>
      </c>
      <c r="B5445" s="126" t="s">
        <v>2469</v>
      </c>
      <c r="C5445" s="126" t="s">
        <v>2520</v>
      </c>
      <c r="D5445" s="38" t="s">
        <v>5943</v>
      </c>
      <c r="E5445" s="38" t="s">
        <v>2271</v>
      </c>
    </row>
    <row r="5446">
      <c r="A5446" s="33" t="s">
        <v>6041</v>
      </c>
      <c r="B5446" s="126" t="s">
        <v>2469</v>
      </c>
      <c r="C5446" s="126" t="s">
        <v>2520</v>
      </c>
      <c r="D5446" s="38" t="s">
        <v>5943</v>
      </c>
      <c r="E5446" s="38" t="s">
        <v>2271</v>
      </c>
    </row>
    <row r="5447">
      <c r="A5447" s="33" t="s">
        <v>6241</v>
      </c>
      <c r="B5447" s="126" t="s">
        <v>2551</v>
      </c>
      <c r="C5447" s="126" t="s">
        <v>2520</v>
      </c>
      <c r="D5447" s="38" t="s">
        <v>5943</v>
      </c>
      <c r="E5447" s="38" t="s">
        <v>2271</v>
      </c>
    </row>
    <row r="5448">
      <c r="A5448" s="33" t="s">
        <v>6179</v>
      </c>
      <c r="B5448" s="126" t="s">
        <v>2469</v>
      </c>
      <c r="C5448" s="126" t="s">
        <v>2520</v>
      </c>
      <c r="D5448" s="38" t="s">
        <v>5943</v>
      </c>
      <c r="E5448" s="38" t="s">
        <v>2271</v>
      </c>
    </row>
    <row r="5449">
      <c r="A5449" s="33" t="s">
        <v>6179</v>
      </c>
      <c r="B5449" s="126" t="s">
        <v>2545</v>
      </c>
      <c r="C5449" s="126" t="s">
        <v>2473</v>
      </c>
      <c r="D5449" s="38" t="s">
        <v>5943</v>
      </c>
      <c r="E5449" s="38" t="s">
        <v>2271</v>
      </c>
    </row>
    <row r="5450">
      <c r="A5450" s="33" t="s">
        <v>5945</v>
      </c>
      <c r="B5450" s="126" t="s">
        <v>2699</v>
      </c>
      <c r="C5450" s="126" t="s">
        <v>2646</v>
      </c>
      <c r="D5450" s="38" t="s">
        <v>5944</v>
      </c>
      <c r="E5450" s="38" t="s">
        <v>2271</v>
      </c>
    </row>
    <row r="5451">
      <c r="A5451" s="33" t="s">
        <v>6014</v>
      </c>
      <c r="B5451" s="126" t="s">
        <v>2469</v>
      </c>
      <c r="C5451" s="126" t="s">
        <v>2520</v>
      </c>
      <c r="D5451" s="38" t="s">
        <v>5944</v>
      </c>
      <c r="E5451" s="38" t="s">
        <v>2271</v>
      </c>
    </row>
    <row r="5452">
      <c r="A5452" s="33" t="s">
        <v>6282</v>
      </c>
      <c r="B5452" s="126" t="s">
        <v>2699</v>
      </c>
      <c r="C5452" s="126" t="s">
        <v>2646</v>
      </c>
      <c r="D5452" s="38" t="s">
        <v>5944</v>
      </c>
      <c r="E5452" s="38" t="s">
        <v>2271</v>
      </c>
    </row>
    <row r="5453">
      <c r="A5453" s="33" t="s">
        <v>6022</v>
      </c>
      <c r="B5453" s="126" t="s">
        <v>2699</v>
      </c>
      <c r="C5453" s="126" t="s">
        <v>2646</v>
      </c>
      <c r="D5453" s="38" t="s">
        <v>5944</v>
      </c>
      <c r="E5453" s="38" t="s">
        <v>2271</v>
      </c>
    </row>
    <row r="5454">
      <c r="A5454" s="33" t="s">
        <v>6314</v>
      </c>
      <c r="B5454" s="126" t="s">
        <v>2699</v>
      </c>
      <c r="C5454" s="126" t="s">
        <v>2646</v>
      </c>
      <c r="D5454" s="38" t="s">
        <v>5944</v>
      </c>
      <c r="E5454" s="38" t="s">
        <v>2271</v>
      </c>
    </row>
    <row r="5455">
      <c r="A5455" s="33" t="s">
        <v>6016</v>
      </c>
      <c r="B5455" s="126" t="s">
        <v>2469</v>
      </c>
      <c r="C5455" s="126" t="s">
        <v>2520</v>
      </c>
      <c r="D5455" s="38" t="s">
        <v>5944</v>
      </c>
      <c r="E5455" s="38" t="s">
        <v>2271</v>
      </c>
    </row>
    <row r="5456">
      <c r="A5456" s="33" t="s">
        <v>6033</v>
      </c>
      <c r="B5456" s="126" t="s">
        <v>2469</v>
      </c>
      <c r="C5456" s="126" t="s">
        <v>2520</v>
      </c>
      <c r="D5456" s="38" t="s">
        <v>5944</v>
      </c>
      <c r="E5456" s="38" t="s">
        <v>2271</v>
      </c>
    </row>
    <row r="5457">
      <c r="A5457" s="33" t="s">
        <v>6016</v>
      </c>
      <c r="B5457" s="126" t="s">
        <v>2551</v>
      </c>
      <c r="C5457" s="126" t="s">
        <v>2520</v>
      </c>
      <c r="D5457" s="38" t="s">
        <v>5944</v>
      </c>
      <c r="E5457" s="38" t="s">
        <v>2271</v>
      </c>
    </row>
    <row r="5458">
      <c r="A5458" s="33" t="s">
        <v>6315</v>
      </c>
      <c r="B5458" s="126" t="s">
        <v>2469</v>
      </c>
      <c r="C5458" s="126" t="s">
        <v>2520</v>
      </c>
      <c r="D5458" s="38" t="s">
        <v>5944</v>
      </c>
      <c r="E5458" s="38" t="s">
        <v>2271</v>
      </c>
    </row>
    <row r="5459">
      <c r="A5459" s="33" t="s">
        <v>6316</v>
      </c>
      <c r="B5459" s="126" t="s">
        <v>2469</v>
      </c>
      <c r="C5459" s="126" t="s">
        <v>2520</v>
      </c>
      <c r="D5459" s="38" t="s">
        <v>5944</v>
      </c>
      <c r="E5459" s="38" t="s">
        <v>2271</v>
      </c>
    </row>
    <row r="5460">
      <c r="A5460" s="33" t="s">
        <v>6179</v>
      </c>
      <c r="B5460" s="126" t="s">
        <v>2551</v>
      </c>
      <c r="C5460" s="126" t="s">
        <v>2520</v>
      </c>
      <c r="D5460" s="38" t="s">
        <v>5944</v>
      </c>
      <c r="E5460" s="38" t="s">
        <v>2271</v>
      </c>
    </row>
    <row r="5461">
      <c r="A5461" s="33" t="s">
        <v>6179</v>
      </c>
      <c r="B5461" s="126" t="s">
        <v>2545</v>
      </c>
      <c r="C5461" s="126" t="s">
        <v>2473</v>
      </c>
      <c r="D5461" s="38" t="s">
        <v>5944</v>
      </c>
      <c r="E5461" s="38" t="s">
        <v>2271</v>
      </c>
    </row>
    <row r="5462">
      <c r="A5462" s="33" t="s">
        <v>5928</v>
      </c>
      <c r="B5462" s="126" t="s">
        <v>2699</v>
      </c>
      <c r="C5462" s="126" t="s">
        <v>2646</v>
      </c>
      <c r="D5462" s="38" t="s">
        <v>5927</v>
      </c>
      <c r="E5462" s="38" t="s">
        <v>2272</v>
      </c>
    </row>
    <row r="5463">
      <c r="A5463" s="33" t="s">
        <v>6010</v>
      </c>
      <c r="B5463" s="126" t="s">
        <v>2699</v>
      </c>
      <c r="C5463" s="126" t="s">
        <v>2646</v>
      </c>
      <c r="D5463" s="38" t="s">
        <v>5927</v>
      </c>
      <c r="E5463" s="38" t="s">
        <v>2272</v>
      </c>
    </row>
    <row r="5464">
      <c r="A5464" s="33" t="s">
        <v>5972</v>
      </c>
      <c r="B5464" s="126" t="s">
        <v>2699</v>
      </c>
      <c r="C5464" s="126" t="s">
        <v>2646</v>
      </c>
      <c r="D5464" s="38" t="s">
        <v>5927</v>
      </c>
      <c r="E5464" s="38" t="s">
        <v>2272</v>
      </c>
    </row>
    <row r="5465">
      <c r="A5465" s="33" t="s">
        <v>6122</v>
      </c>
      <c r="B5465" s="126" t="s">
        <v>2469</v>
      </c>
      <c r="C5465" s="126" t="s">
        <v>2520</v>
      </c>
      <c r="D5465" s="38" t="s">
        <v>5927</v>
      </c>
      <c r="E5465" s="38" t="s">
        <v>2272</v>
      </c>
    </row>
    <row r="5466">
      <c r="A5466" s="33" t="s">
        <v>6254</v>
      </c>
      <c r="B5466" s="126" t="s">
        <v>2551</v>
      </c>
      <c r="C5466" s="126" t="s">
        <v>2680</v>
      </c>
      <c r="D5466" s="38" t="s">
        <v>5927</v>
      </c>
      <c r="E5466" s="38" t="s">
        <v>2272</v>
      </c>
    </row>
    <row r="5467">
      <c r="A5467" s="33" t="s">
        <v>6254</v>
      </c>
      <c r="B5467" s="126" t="s">
        <v>2589</v>
      </c>
      <c r="C5467" s="126" t="s">
        <v>2520</v>
      </c>
      <c r="D5467" s="38" t="s">
        <v>5927</v>
      </c>
      <c r="E5467" s="38" t="s">
        <v>2272</v>
      </c>
    </row>
    <row r="5468">
      <c r="A5468" s="33" t="s">
        <v>6234</v>
      </c>
      <c r="B5468" s="126" t="s">
        <v>2469</v>
      </c>
      <c r="C5468" s="126" t="s">
        <v>2520</v>
      </c>
      <c r="D5468" s="38" t="s">
        <v>5927</v>
      </c>
      <c r="E5468" s="38" t="s">
        <v>2272</v>
      </c>
    </row>
    <row r="5469">
      <c r="A5469" s="33" t="s">
        <v>6234</v>
      </c>
      <c r="B5469" s="126" t="s">
        <v>2545</v>
      </c>
      <c r="C5469" s="126" t="s">
        <v>2473</v>
      </c>
      <c r="D5469" s="38" t="s">
        <v>5927</v>
      </c>
      <c r="E5469" s="38" t="s">
        <v>2272</v>
      </c>
    </row>
    <row r="5470">
      <c r="A5470" s="33" t="s">
        <v>5928</v>
      </c>
      <c r="B5470" s="126" t="s">
        <v>2699</v>
      </c>
      <c r="C5470" s="126" t="s">
        <v>2646</v>
      </c>
      <c r="D5470" s="38" t="s">
        <v>5931</v>
      </c>
      <c r="E5470" s="38" t="s">
        <v>2272</v>
      </c>
    </row>
    <row r="5471">
      <c r="A5471" s="33" t="s">
        <v>6010</v>
      </c>
      <c r="B5471" s="126" t="s">
        <v>2699</v>
      </c>
      <c r="C5471" s="126" t="s">
        <v>2646</v>
      </c>
      <c r="D5471" s="38" t="s">
        <v>5931</v>
      </c>
      <c r="E5471" s="38" t="s">
        <v>2272</v>
      </c>
    </row>
    <row r="5472">
      <c r="A5472" s="33" t="s">
        <v>5972</v>
      </c>
      <c r="B5472" s="126" t="s">
        <v>2699</v>
      </c>
      <c r="C5472" s="126" t="s">
        <v>2646</v>
      </c>
      <c r="D5472" s="38" t="s">
        <v>5931</v>
      </c>
      <c r="E5472" s="38" t="s">
        <v>2272</v>
      </c>
    </row>
    <row r="5473">
      <c r="A5473" s="33" t="s">
        <v>6123</v>
      </c>
      <c r="B5473" s="126" t="s">
        <v>2469</v>
      </c>
      <c r="C5473" s="126" t="s">
        <v>2520</v>
      </c>
      <c r="D5473" s="38" t="s">
        <v>5931</v>
      </c>
      <c r="E5473" s="38" t="s">
        <v>2272</v>
      </c>
    </row>
    <row r="5474">
      <c r="A5474" s="33" t="s">
        <v>6254</v>
      </c>
      <c r="B5474" s="126" t="s">
        <v>2551</v>
      </c>
      <c r="C5474" s="126" t="s">
        <v>2680</v>
      </c>
      <c r="D5474" s="38" t="s">
        <v>5931</v>
      </c>
      <c r="E5474" s="38" t="s">
        <v>2272</v>
      </c>
    </row>
    <row r="5475">
      <c r="A5475" s="33" t="s">
        <v>6254</v>
      </c>
      <c r="B5475" s="126" t="s">
        <v>2589</v>
      </c>
      <c r="C5475" s="126" t="s">
        <v>2520</v>
      </c>
      <c r="D5475" s="38" t="s">
        <v>5931</v>
      </c>
      <c r="E5475" s="38" t="s">
        <v>2272</v>
      </c>
    </row>
    <row r="5476">
      <c r="A5476" s="33" t="s">
        <v>6234</v>
      </c>
      <c r="B5476" s="126" t="s">
        <v>2469</v>
      </c>
      <c r="C5476" s="126" t="s">
        <v>2520</v>
      </c>
      <c r="D5476" s="38" t="s">
        <v>5931</v>
      </c>
      <c r="E5476" s="38" t="s">
        <v>2272</v>
      </c>
    </row>
    <row r="5477">
      <c r="A5477" s="33" t="s">
        <v>6234</v>
      </c>
      <c r="B5477" s="126" t="s">
        <v>2545</v>
      </c>
      <c r="C5477" s="126" t="s">
        <v>2473</v>
      </c>
      <c r="D5477" s="38" t="s">
        <v>5931</v>
      </c>
      <c r="E5477" s="38" t="s">
        <v>2272</v>
      </c>
    </row>
    <row r="5478">
      <c r="A5478" s="33" t="s">
        <v>6011</v>
      </c>
      <c r="B5478" s="126" t="s">
        <v>2469</v>
      </c>
      <c r="C5478" s="126" t="s">
        <v>2520</v>
      </c>
      <c r="D5478" s="38" t="s">
        <v>5936</v>
      </c>
      <c r="E5478" s="38" t="s">
        <v>2272</v>
      </c>
    </row>
    <row r="5479">
      <c r="A5479" s="33" t="s">
        <v>6014</v>
      </c>
      <c r="B5479" s="126" t="s">
        <v>2469</v>
      </c>
      <c r="C5479" s="126" t="s">
        <v>2520</v>
      </c>
      <c r="D5479" s="38" t="s">
        <v>5936</v>
      </c>
      <c r="E5479" s="38" t="s">
        <v>2272</v>
      </c>
    </row>
    <row r="5480">
      <c r="A5480" s="33" t="s">
        <v>6282</v>
      </c>
      <c r="B5480" s="126" t="s">
        <v>2699</v>
      </c>
      <c r="C5480" s="126" t="s">
        <v>2646</v>
      </c>
      <c r="D5480" s="38" t="s">
        <v>5936</v>
      </c>
      <c r="E5480" s="38" t="s">
        <v>2272</v>
      </c>
    </row>
    <row r="5481">
      <c r="A5481" s="33" t="s">
        <v>6015</v>
      </c>
      <c r="B5481" s="126" t="s">
        <v>2699</v>
      </c>
      <c r="C5481" s="126" t="s">
        <v>2646</v>
      </c>
      <c r="D5481" s="38" t="s">
        <v>5936</v>
      </c>
      <c r="E5481" s="38" t="s">
        <v>2272</v>
      </c>
    </row>
    <row r="5482">
      <c r="A5482" s="33" t="s">
        <v>6013</v>
      </c>
      <c r="B5482" s="126" t="s">
        <v>2699</v>
      </c>
      <c r="C5482" s="126" t="s">
        <v>2646</v>
      </c>
      <c r="D5482" s="38" t="s">
        <v>5936</v>
      </c>
      <c r="E5482" s="38" t="s">
        <v>2272</v>
      </c>
    </row>
    <row r="5483">
      <c r="A5483" s="33" t="s">
        <v>6007</v>
      </c>
      <c r="B5483" s="126" t="s">
        <v>2699</v>
      </c>
      <c r="C5483" s="126" t="s">
        <v>2646</v>
      </c>
      <c r="D5483" s="38" t="s">
        <v>5936</v>
      </c>
      <c r="E5483" s="38" t="s">
        <v>2272</v>
      </c>
    </row>
    <row r="5484">
      <c r="A5484" s="33" t="s">
        <v>6183</v>
      </c>
      <c r="B5484" s="126" t="s">
        <v>2469</v>
      </c>
      <c r="C5484" s="126" t="s">
        <v>2520</v>
      </c>
      <c r="D5484" s="38" t="s">
        <v>5936</v>
      </c>
      <c r="E5484" s="38" t="s">
        <v>2272</v>
      </c>
    </row>
    <row r="5485">
      <c r="A5485" s="33" t="s">
        <v>6241</v>
      </c>
      <c r="B5485" s="126" t="s">
        <v>2469</v>
      </c>
      <c r="C5485" s="126" t="s">
        <v>2520</v>
      </c>
      <c r="D5485" s="38" t="s">
        <v>5936</v>
      </c>
      <c r="E5485" s="38" t="s">
        <v>2272</v>
      </c>
    </row>
    <row r="5486">
      <c r="A5486" s="33" t="s">
        <v>6041</v>
      </c>
      <c r="B5486" s="126" t="s">
        <v>2469</v>
      </c>
      <c r="C5486" s="126" t="s">
        <v>2520</v>
      </c>
      <c r="D5486" s="38" t="s">
        <v>5936</v>
      </c>
      <c r="E5486" s="38" t="s">
        <v>2272</v>
      </c>
    </row>
    <row r="5487">
      <c r="A5487" s="33" t="s">
        <v>6317</v>
      </c>
      <c r="B5487" s="126" t="s">
        <v>2551</v>
      </c>
      <c r="C5487" s="126" t="s">
        <v>2520</v>
      </c>
      <c r="D5487" s="38" t="s">
        <v>5936</v>
      </c>
      <c r="E5487" s="38" t="s">
        <v>2272</v>
      </c>
    </row>
    <row r="5488">
      <c r="A5488" s="33" t="s">
        <v>6318</v>
      </c>
      <c r="B5488" s="126" t="s">
        <v>2469</v>
      </c>
      <c r="C5488" s="126" t="s">
        <v>2520</v>
      </c>
      <c r="D5488" s="38" t="s">
        <v>5936</v>
      </c>
      <c r="E5488" s="38" t="s">
        <v>2272</v>
      </c>
    </row>
    <row r="5489">
      <c r="A5489" s="33" t="s">
        <v>6179</v>
      </c>
      <c r="B5489" s="126" t="s">
        <v>2545</v>
      </c>
      <c r="C5489" s="126" t="s">
        <v>2473</v>
      </c>
      <c r="D5489" s="38" t="s">
        <v>5936</v>
      </c>
      <c r="E5489" s="38" t="s">
        <v>2272</v>
      </c>
    </row>
    <row r="5490">
      <c r="A5490" s="33" t="s">
        <v>6011</v>
      </c>
      <c r="B5490" s="126" t="s">
        <v>2469</v>
      </c>
      <c r="C5490" s="126" t="s">
        <v>2520</v>
      </c>
      <c r="D5490" s="38" t="s">
        <v>5943</v>
      </c>
      <c r="E5490" s="38" t="s">
        <v>2272</v>
      </c>
    </row>
    <row r="5491">
      <c r="A5491" s="33" t="s">
        <v>6014</v>
      </c>
      <c r="B5491" s="126" t="s">
        <v>2469</v>
      </c>
      <c r="C5491" s="126" t="s">
        <v>2520</v>
      </c>
      <c r="D5491" s="38" t="s">
        <v>5943</v>
      </c>
      <c r="E5491" s="38" t="s">
        <v>2272</v>
      </c>
    </row>
    <row r="5492">
      <c r="A5492" s="33" t="s">
        <v>6282</v>
      </c>
      <c r="B5492" s="126" t="s">
        <v>2699</v>
      </c>
      <c r="C5492" s="126" t="s">
        <v>2646</v>
      </c>
      <c r="D5492" s="38" t="s">
        <v>5943</v>
      </c>
      <c r="E5492" s="38" t="s">
        <v>2272</v>
      </c>
    </row>
    <row r="5493">
      <c r="A5493" s="33" t="s">
        <v>6015</v>
      </c>
      <c r="B5493" s="126" t="s">
        <v>2699</v>
      </c>
      <c r="C5493" s="126" t="s">
        <v>2646</v>
      </c>
      <c r="D5493" s="38" t="s">
        <v>5943</v>
      </c>
      <c r="E5493" s="38" t="s">
        <v>2272</v>
      </c>
    </row>
    <row r="5494">
      <c r="A5494" s="33" t="s">
        <v>6013</v>
      </c>
      <c r="B5494" s="126" t="s">
        <v>2699</v>
      </c>
      <c r="C5494" s="126" t="s">
        <v>2646</v>
      </c>
      <c r="D5494" s="38" t="s">
        <v>5943</v>
      </c>
      <c r="E5494" s="38" t="s">
        <v>2272</v>
      </c>
    </row>
    <row r="5495">
      <c r="A5495" s="33" t="s">
        <v>6007</v>
      </c>
      <c r="B5495" s="126" t="s">
        <v>2699</v>
      </c>
      <c r="C5495" s="126" t="s">
        <v>2646</v>
      </c>
      <c r="D5495" s="38" t="s">
        <v>5943</v>
      </c>
      <c r="E5495" s="38" t="s">
        <v>2272</v>
      </c>
    </row>
    <row r="5496">
      <c r="A5496" s="33" t="s">
        <v>6183</v>
      </c>
      <c r="B5496" s="126" t="s">
        <v>2469</v>
      </c>
      <c r="C5496" s="126" t="s">
        <v>2520</v>
      </c>
      <c r="D5496" s="38" t="s">
        <v>5943</v>
      </c>
      <c r="E5496" s="38" t="s">
        <v>2272</v>
      </c>
    </row>
    <row r="5497">
      <c r="A5497" s="33" t="s">
        <v>6317</v>
      </c>
      <c r="B5497" s="126" t="s">
        <v>2469</v>
      </c>
      <c r="C5497" s="126" t="s">
        <v>2520</v>
      </c>
      <c r="D5497" s="38" t="s">
        <v>5943</v>
      </c>
      <c r="E5497" s="38" t="s">
        <v>2272</v>
      </c>
    </row>
    <row r="5498">
      <c r="A5498" s="33" t="s">
        <v>6041</v>
      </c>
      <c r="B5498" s="126" t="s">
        <v>2469</v>
      </c>
      <c r="C5498" s="126" t="s">
        <v>2520</v>
      </c>
      <c r="D5498" s="38" t="s">
        <v>5943</v>
      </c>
      <c r="E5498" s="38" t="s">
        <v>2272</v>
      </c>
    </row>
    <row r="5499">
      <c r="A5499" s="33" t="s">
        <v>6241</v>
      </c>
      <c r="B5499" s="126" t="s">
        <v>2551</v>
      </c>
      <c r="C5499" s="126" t="s">
        <v>2520</v>
      </c>
      <c r="D5499" s="38" t="s">
        <v>5943</v>
      </c>
      <c r="E5499" s="38" t="s">
        <v>2272</v>
      </c>
    </row>
    <row r="5500">
      <c r="A5500" s="33" t="s">
        <v>6318</v>
      </c>
      <c r="B5500" s="126" t="s">
        <v>2469</v>
      </c>
      <c r="C5500" s="126" t="s">
        <v>2520</v>
      </c>
      <c r="D5500" s="38" t="s">
        <v>5943</v>
      </c>
      <c r="E5500" s="38" t="s">
        <v>2272</v>
      </c>
    </row>
    <row r="5501">
      <c r="A5501" s="33" t="s">
        <v>6179</v>
      </c>
      <c r="B5501" s="126" t="s">
        <v>2545</v>
      </c>
      <c r="C5501" s="126" t="s">
        <v>2473</v>
      </c>
      <c r="D5501" s="38" t="s">
        <v>5943</v>
      </c>
      <c r="E5501" s="38" t="s">
        <v>2272</v>
      </c>
    </row>
    <row r="5502">
      <c r="A5502" s="33" t="s">
        <v>5945</v>
      </c>
      <c r="B5502" s="126" t="s">
        <v>2699</v>
      </c>
      <c r="C5502" s="126" t="s">
        <v>2646</v>
      </c>
      <c r="D5502" s="38" t="s">
        <v>5944</v>
      </c>
      <c r="E5502" s="38" t="s">
        <v>2272</v>
      </c>
    </row>
    <row r="5503">
      <c r="A5503" s="33" t="s">
        <v>6014</v>
      </c>
      <c r="B5503" s="126" t="s">
        <v>2469</v>
      </c>
      <c r="C5503" s="126" t="s">
        <v>2520</v>
      </c>
      <c r="D5503" s="38" t="s">
        <v>5944</v>
      </c>
      <c r="E5503" s="38" t="s">
        <v>2272</v>
      </c>
    </row>
    <row r="5504">
      <c r="A5504" s="33" t="s">
        <v>6282</v>
      </c>
      <c r="B5504" s="126" t="s">
        <v>2699</v>
      </c>
      <c r="C5504" s="126" t="s">
        <v>2646</v>
      </c>
      <c r="D5504" s="38" t="s">
        <v>5944</v>
      </c>
      <c r="E5504" s="38" t="s">
        <v>2272</v>
      </c>
    </row>
    <row r="5505">
      <c r="A5505" s="33" t="s">
        <v>6022</v>
      </c>
      <c r="B5505" s="126" t="s">
        <v>2699</v>
      </c>
      <c r="C5505" s="126" t="s">
        <v>2646</v>
      </c>
      <c r="D5505" s="38" t="s">
        <v>5944</v>
      </c>
      <c r="E5505" s="38" t="s">
        <v>2272</v>
      </c>
    </row>
    <row r="5506">
      <c r="A5506" s="33" t="s">
        <v>6314</v>
      </c>
      <c r="B5506" s="126" t="s">
        <v>2699</v>
      </c>
      <c r="C5506" s="126" t="s">
        <v>2646</v>
      </c>
      <c r="D5506" s="38" t="s">
        <v>5944</v>
      </c>
      <c r="E5506" s="38" t="s">
        <v>2272</v>
      </c>
    </row>
    <row r="5507">
      <c r="A5507" s="33" t="s">
        <v>6016</v>
      </c>
      <c r="B5507" s="126" t="s">
        <v>2469</v>
      </c>
      <c r="C5507" s="126" t="s">
        <v>2520</v>
      </c>
      <c r="D5507" s="38" t="s">
        <v>5944</v>
      </c>
      <c r="E5507" s="38" t="s">
        <v>2272</v>
      </c>
    </row>
    <row r="5508">
      <c r="A5508" s="33" t="s">
        <v>6033</v>
      </c>
      <c r="B5508" s="126" t="s">
        <v>2469</v>
      </c>
      <c r="C5508" s="126" t="s">
        <v>2520</v>
      </c>
      <c r="D5508" s="38" t="s">
        <v>5944</v>
      </c>
      <c r="E5508" s="38" t="s">
        <v>2272</v>
      </c>
    </row>
    <row r="5509">
      <c r="A5509" s="33" t="s">
        <v>6016</v>
      </c>
      <c r="B5509" s="126" t="s">
        <v>2551</v>
      </c>
      <c r="C5509" s="126" t="s">
        <v>2520</v>
      </c>
      <c r="D5509" s="38" t="s">
        <v>5944</v>
      </c>
      <c r="E5509" s="38" t="s">
        <v>2272</v>
      </c>
    </row>
    <row r="5510">
      <c r="A5510" s="33" t="s">
        <v>6315</v>
      </c>
      <c r="B5510" s="126" t="s">
        <v>2469</v>
      </c>
      <c r="C5510" s="126" t="s">
        <v>2520</v>
      </c>
      <c r="D5510" s="38" t="s">
        <v>5944</v>
      </c>
      <c r="E5510" s="38" t="s">
        <v>2272</v>
      </c>
    </row>
    <row r="5511">
      <c r="A5511" s="33" t="s">
        <v>6316</v>
      </c>
      <c r="B5511" s="126" t="s">
        <v>2469</v>
      </c>
      <c r="C5511" s="126" t="s">
        <v>2520</v>
      </c>
      <c r="D5511" s="38" t="s">
        <v>5944</v>
      </c>
      <c r="E5511" s="38" t="s">
        <v>2272</v>
      </c>
    </row>
    <row r="5512">
      <c r="A5512" s="33" t="s">
        <v>6318</v>
      </c>
      <c r="B5512" s="126" t="s">
        <v>2551</v>
      </c>
      <c r="C5512" s="126" t="s">
        <v>2520</v>
      </c>
      <c r="D5512" s="38" t="s">
        <v>5944</v>
      </c>
      <c r="E5512" s="38" t="s">
        <v>2272</v>
      </c>
    </row>
    <row r="5513">
      <c r="A5513" s="33" t="s">
        <v>6179</v>
      </c>
      <c r="B5513" s="126" t="s">
        <v>2545</v>
      </c>
      <c r="C5513" s="126" t="s">
        <v>2473</v>
      </c>
      <c r="D5513" s="38" t="s">
        <v>5944</v>
      </c>
      <c r="E5513" s="38" t="s">
        <v>2272</v>
      </c>
    </row>
    <row r="5514">
      <c r="A5514" s="33" t="s">
        <v>6302</v>
      </c>
      <c r="B5514" s="126" t="s">
        <v>2646</v>
      </c>
      <c r="C5514" s="126" t="s">
        <v>2463</v>
      </c>
      <c r="D5514" s="38" t="s">
        <v>96</v>
      </c>
      <c r="E5514" s="38" t="s">
        <v>2273</v>
      </c>
    </row>
    <row r="5515">
      <c r="A5515" s="33" t="s">
        <v>6303</v>
      </c>
      <c r="B5515" s="126" t="s">
        <v>2646</v>
      </c>
      <c r="C5515" s="126" t="s">
        <v>2463</v>
      </c>
      <c r="D5515" s="38" t="s">
        <v>96</v>
      </c>
      <c r="E5515" s="38" t="s">
        <v>2273</v>
      </c>
    </row>
    <row r="5516">
      <c r="A5516" s="33" t="s">
        <v>6304</v>
      </c>
      <c r="B5516" s="126" t="s">
        <v>2646</v>
      </c>
      <c r="C5516" s="126" t="s">
        <v>2463</v>
      </c>
      <c r="D5516" s="38" t="s">
        <v>96</v>
      </c>
      <c r="E5516" s="38" t="s">
        <v>2273</v>
      </c>
    </row>
    <row r="5517">
      <c r="A5517" s="33" t="s">
        <v>6305</v>
      </c>
      <c r="B5517" s="126" t="s">
        <v>2646</v>
      </c>
      <c r="C5517" s="126" t="s">
        <v>2520</v>
      </c>
      <c r="D5517" s="38" t="s">
        <v>96</v>
      </c>
      <c r="E5517" s="38" t="s">
        <v>2273</v>
      </c>
    </row>
    <row r="5518">
      <c r="A5518" s="33" t="s">
        <v>6306</v>
      </c>
      <c r="B5518" s="126" t="s">
        <v>2646</v>
      </c>
      <c r="C5518" s="126" t="s">
        <v>2463</v>
      </c>
      <c r="D5518" s="38" t="s">
        <v>96</v>
      </c>
      <c r="E5518" s="38" t="s">
        <v>2273</v>
      </c>
    </row>
    <row r="5519">
      <c r="A5519" s="33" t="s">
        <v>6191</v>
      </c>
      <c r="B5519" s="126" t="s">
        <v>2646</v>
      </c>
      <c r="C5519" s="126" t="s">
        <v>2471</v>
      </c>
      <c r="D5519" s="38" t="s">
        <v>96</v>
      </c>
      <c r="E5519" s="38" t="s">
        <v>2273</v>
      </c>
    </row>
    <row r="5520">
      <c r="A5520" s="33" t="s">
        <v>6222</v>
      </c>
      <c r="B5520" s="126" t="s">
        <v>2545</v>
      </c>
      <c r="C5520" s="126" t="s">
        <v>2473</v>
      </c>
      <c r="D5520" s="38" t="s">
        <v>96</v>
      </c>
      <c r="E5520" s="38" t="s">
        <v>2273</v>
      </c>
    </row>
    <row r="5521">
      <c r="A5521" s="33" t="s">
        <v>6307</v>
      </c>
      <c r="B5521" s="126" t="s">
        <v>2680</v>
      </c>
      <c r="C5521" s="126" t="s">
        <v>2520</v>
      </c>
      <c r="D5521" s="38" t="s">
        <v>96</v>
      </c>
      <c r="E5521" s="38" t="s">
        <v>2273</v>
      </c>
    </row>
    <row r="5522">
      <c r="A5522" s="33" t="s">
        <v>6308</v>
      </c>
      <c r="B5522" s="126" t="s">
        <v>2646</v>
      </c>
      <c r="C5522" s="126" t="s">
        <v>2540</v>
      </c>
      <c r="D5522" s="38" t="s">
        <v>96</v>
      </c>
      <c r="E5522" s="38" t="s">
        <v>2273</v>
      </c>
    </row>
    <row r="5523">
      <c r="A5523" s="33" t="s">
        <v>6309</v>
      </c>
      <c r="B5523" s="126" t="s">
        <v>2646</v>
      </c>
      <c r="C5523" s="126" t="s">
        <v>2463</v>
      </c>
      <c r="D5523" s="38" t="s">
        <v>96</v>
      </c>
      <c r="E5523" s="38" t="s">
        <v>2273</v>
      </c>
    </row>
    <row r="5524">
      <c r="A5524" s="33" t="s">
        <v>6309</v>
      </c>
      <c r="B5524" s="126" t="s">
        <v>2646</v>
      </c>
      <c r="C5524" s="126" t="s">
        <v>2463</v>
      </c>
      <c r="D5524" s="38" t="s">
        <v>96</v>
      </c>
      <c r="E5524" s="38" t="s">
        <v>2273</v>
      </c>
    </row>
    <row r="5525">
      <c r="A5525" s="33" t="s">
        <v>6029</v>
      </c>
      <c r="B5525" s="126" t="s">
        <v>2545</v>
      </c>
      <c r="C5525" s="126" t="s">
        <v>2473</v>
      </c>
      <c r="D5525" s="38" t="s">
        <v>96</v>
      </c>
      <c r="E5525" s="38" t="s">
        <v>2273</v>
      </c>
    </row>
    <row r="5526">
      <c r="A5526" s="33" t="s">
        <v>6302</v>
      </c>
      <c r="B5526" s="126" t="s">
        <v>2646</v>
      </c>
      <c r="C5526" s="126" t="s">
        <v>2463</v>
      </c>
      <c r="D5526" s="38" t="s">
        <v>96</v>
      </c>
      <c r="E5526" s="38" t="s">
        <v>2274</v>
      </c>
    </row>
    <row r="5527">
      <c r="A5527" s="33" t="s">
        <v>6303</v>
      </c>
      <c r="B5527" s="126" t="s">
        <v>2646</v>
      </c>
      <c r="C5527" s="126" t="s">
        <v>2463</v>
      </c>
      <c r="D5527" s="38" t="s">
        <v>96</v>
      </c>
      <c r="E5527" s="38" t="s">
        <v>2274</v>
      </c>
    </row>
    <row r="5528">
      <c r="A5528" s="33" t="s">
        <v>6304</v>
      </c>
      <c r="B5528" s="126" t="s">
        <v>2646</v>
      </c>
      <c r="C5528" s="126" t="s">
        <v>2463</v>
      </c>
      <c r="D5528" s="38" t="s">
        <v>96</v>
      </c>
      <c r="E5528" s="38" t="s">
        <v>2274</v>
      </c>
    </row>
    <row r="5529">
      <c r="A5529" s="33" t="s">
        <v>6305</v>
      </c>
      <c r="B5529" s="126" t="s">
        <v>2646</v>
      </c>
      <c r="C5529" s="126" t="s">
        <v>2520</v>
      </c>
      <c r="D5529" s="38" t="s">
        <v>96</v>
      </c>
      <c r="E5529" s="38" t="s">
        <v>2274</v>
      </c>
    </row>
    <row r="5530">
      <c r="A5530" s="33" t="s">
        <v>6306</v>
      </c>
      <c r="B5530" s="126" t="s">
        <v>2646</v>
      </c>
      <c r="C5530" s="126" t="s">
        <v>2463</v>
      </c>
      <c r="D5530" s="38" t="s">
        <v>96</v>
      </c>
      <c r="E5530" s="38" t="s">
        <v>2274</v>
      </c>
    </row>
    <row r="5531">
      <c r="A5531" s="33" t="s">
        <v>6191</v>
      </c>
      <c r="B5531" s="126" t="s">
        <v>2646</v>
      </c>
      <c r="C5531" s="126" t="s">
        <v>2471</v>
      </c>
      <c r="D5531" s="38" t="s">
        <v>96</v>
      </c>
      <c r="E5531" s="38" t="s">
        <v>2274</v>
      </c>
    </row>
    <row r="5532">
      <c r="A5532" s="33" t="s">
        <v>6222</v>
      </c>
      <c r="B5532" s="126" t="s">
        <v>2545</v>
      </c>
      <c r="C5532" s="126" t="s">
        <v>2473</v>
      </c>
      <c r="D5532" s="38" t="s">
        <v>96</v>
      </c>
      <c r="E5532" s="38" t="s">
        <v>2274</v>
      </c>
    </row>
    <row r="5533">
      <c r="A5533" s="33" t="s">
        <v>6307</v>
      </c>
      <c r="B5533" s="126" t="s">
        <v>2680</v>
      </c>
      <c r="C5533" s="126" t="s">
        <v>2520</v>
      </c>
      <c r="D5533" s="38" t="s">
        <v>96</v>
      </c>
      <c r="E5533" s="38" t="s">
        <v>2274</v>
      </c>
    </row>
    <row r="5534">
      <c r="A5534" s="33" t="s">
        <v>6308</v>
      </c>
      <c r="B5534" s="126" t="s">
        <v>2646</v>
      </c>
      <c r="C5534" s="126" t="s">
        <v>2540</v>
      </c>
      <c r="D5534" s="38" t="s">
        <v>96</v>
      </c>
      <c r="E5534" s="38" t="s">
        <v>2274</v>
      </c>
    </row>
    <row r="5535">
      <c r="A5535" s="33" t="s">
        <v>6309</v>
      </c>
      <c r="B5535" s="126" t="s">
        <v>2646</v>
      </c>
      <c r="C5535" s="126" t="s">
        <v>2463</v>
      </c>
      <c r="D5535" s="38" t="s">
        <v>96</v>
      </c>
      <c r="E5535" s="38" t="s">
        <v>2274</v>
      </c>
    </row>
    <row r="5536">
      <c r="A5536" s="33" t="s">
        <v>6309</v>
      </c>
      <c r="B5536" s="126" t="s">
        <v>2646</v>
      </c>
      <c r="C5536" s="126" t="s">
        <v>2463</v>
      </c>
      <c r="D5536" s="38" t="s">
        <v>96</v>
      </c>
      <c r="E5536" s="38" t="s">
        <v>2274</v>
      </c>
    </row>
    <row r="5537">
      <c r="A5537" s="33" t="s">
        <v>6029</v>
      </c>
      <c r="B5537" s="126" t="s">
        <v>2545</v>
      </c>
      <c r="C5537" s="126" t="s">
        <v>2473</v>
      </c>
      <c r="D5537" s="38" t="s">
        <v>96</v>
      </c>
      <c r="E5537" s="38" t="s">
        <v>2274</v>
      </c>
    </row>
    <row r="5538">
      <c r="A5538" s="33" t="s">
        <v>6302</v>
      </c>
      <c r="B5538" s="126" t="s">
        <v>2646</v>
      </c>
      <c r="C5538" s="126" t="s">
        <v>2463</v>
      </c>
      <c r="D5538" s="38" t="s">
        <v>96</v>
      </c>
      <c r="E5538" s="38" t="s">
        <v>2275</v>
      </c>
    </row>
    <row r="5539">
      <c r="A5539" s="33" t="s">
        <v>6303</v>
      </c>
      <c r="B5539" s="126" t="s">
        <v>2646</v>
      </c>
      <c r="C5539" s="126" t="s">
        <v>2463</v>
      </c>
      <c r="D5539" s="38" t="s">
        <v>96</v>
      </c>
      <c r="E5539" s="38" t="s">
        <v>2275</v>
      </c>
    </row>
    <row r="5540">
      <c r="A5540" s="33" t="s">
        <v>6304</v>
      </c>
      <c r="B5540" s="126" t="s">
        <v>2646</v>
      </c>
      <c r="C5540" s="126" t="s">
        <v>2463</v>
      </c>
      <c r="D5540" s="38" t="s">
        <v>96</v>
      </c>
      <c r="E5540" s="38" t="s">
        <v>2275</v>
      </c>
    </row>
    <row r="5541">
      <c r="A5541" s="33" t="s">
        <v>6305</v>
      </c>
      <c r="B5541" s="126" t="s">
        <v>2646</v>
      </c>
      <c r="C5541" s="126" t="s">
        <v>2520</v>
      </c>
      <c r="D5541" s="38" t="s">
        <v>96</v>
      </c>
      <c r="E5541" s="38" t="s">
        <v>2275</v>
      </c>
    </row>
    <row r="5542">
      <c r="A5542" s="33" t="s">
        <v>6306</v>
      </c>
      <c r="B5542" s="126" t="s">
        <v>2646</v>
      </c>
      <c r="C5542" s="126" t="s">
        <v>2463</v>
      </c>
      <c r="D5542" s="38" t="s">
        <v>96</v>
      </c>
      <c r="E5542" s="38" t="s">
        <v>2275</v>
      </c>
    </row>
    <row r="5543">
      <c r="A5543" s="33" t="s">
        <v>6191</v>
      </c>
      <c r="B5543" s="126" t="s">
        <v>2646</v>
      </c>
      <c r="C5543" s="126" t="s">
        <v>2471</v>
      </c>
      <c r="D5543" s="38" t="s">
        <v>96</v>
      </c>
      <c r="E5543" s="38" t="s">
        <v>2275</v>
      </c>
    </row>
    <row r="5544">
      <c r="A5544" s="33" t="s">
        <v>6222</v>
      </c>
      <c r="B5544" s="126" t="s">
        <v>2545</v>
      </c>
      <c r="C5544" s="126" t="s">
        <v>2473</v>
      </c>
      <c r="D5544" s="38" t="s">
        <v>96</v>
      </c>
      <c r="E5544" s="38" t="s">
        <v>2275</v>
      </c>
    </row>
    <row r="5545">
      <c r="A5545" s="33" t="s">
        <v>6307</v>
      </c>
      <c r="B5545" s="126" t="s">
        <v>2680</v>
      </c>
      <c r="C5545" s="126" t="s">
        <v>2520</v>
      </c>
      <c r="D5545" s="38" t="s">
        <v>96</v>
      </c>
      <c r="E5545" s="38" t="s">
        <v>2275</v>
      </c>
    </row>
    <row r="5546">
      <c r="A5546" s="33" t="s">
        <v>6308</v>
      </c>
      <c r="B5546" s="126" t="s">
        <v>2646</v>
      </c>
      <c r="C5546" s="126" t="s">
        <v>2540</v>
      </c>
      <c r="D5546" s="38" t="s">
        <v>96</v>
      </c>
      <c r="E5546" s="38" t="s">
        <v>2275</v>
      </c>
    </row>
    <row r="5547">
      <c r="A5547" s="33" t="s">
        <v>6309</v>
      </c>
      <c r="B5547" s="126" t="s">
        <v>2646</v>
      </c>
      <c r="C5547" s="126" t="s">
        <v>2463</v>
      </c>
      <c r="D5547" s="38" t="s">
        <v>96</v>
      </c>
      <c r="E5547" s="38" t="s">
        <v>2275</v>
      </c>
    </row>
    <row r="5548">
      <c r="A5548" s="33" t="s">
        <v>6309</v>
      </c>
      <c r="B5548" s="126" t="s">
        <v>2646</v>
      </c>
      <c r="C5548" s="126" t="s">
        <v>2463</v>
      </c>
      <c r="D5548" s="38" t="s">
        <v>96</v>
      </c>
      <c r="E5548" s="38" t="s">
        <v>2275</v>
      </c>
    </row>
    <row r="5549">
      <c r="A5549" s="33" t="s">
        <v>6029</v>
      </c>
      <c r="B5549" s="126" t="s">
        <v>2545</v>
      </c>
      <c r="C5549" s="126" t="s">
        <v>2473</v>
      </c>
      <c r="D5549" s="38" t="s">
        <v>96</v>
      </c>
      <c r="E5549" s="38" t="s">
        <v>2275</v>
      </c>
    </row>
    <row r="5550">
      <c r="A5550" s="33" t="s">
        <v>5912</v>
      </c>
      <c r="B5550" s="126" t="s">
        <v>2551</v>
      </c>
      <c r="C5550" s="126" t="s">
        <v>2680</v>
      </c>
      <c r="D5550" s="38" t="s">
        <v>44</v>
      </c>
      <c r="E5550" s="38" t="s">
        <v>2276</v>
      </c>
    </row>
    <row r="5551">
      <c r="A5551" s="33" t="s">
        <v>6248</v>
      </c>
      <c r="B5551" s="126" t="s">
        <v>2551</v>
      </c>
      <c r="C5551" s="126" t="s">
        <v>2680</v>
      </c>
      <c r="D5551" s="38" t="s">
        <v>44</v>
      </c>
      <c r="E5551" s="38" t="s">
        <v>2276</v>
      </c>
    </row>
    <row r="5552">
      <c r="A5552" s="33" t="s">
        <v>6246</v>
      </c>
      <c r="B5552" s="126" t="s">
        <v>2646</v>
      </c>
      <c r="C5552" s="126" t="s">
        <v>2463</v>
      </c>
      <c r="D5552" s="38" t="s">
        <v>44</v>
      </c>
      <c r="E5552" s="38" t="s">
        <v>2276</v>
      </c>
    </row>
    <row r="5553">
      <c r="A5553" s="33" t="s">
        <v>6249</v>
      </c>
      <c r="B5553" s="126" t="s">
        <v>2646</v>
      </c>
      <c r="C5553" s="126" t="s">
        <v>2545</v>
      </c>
      <c r="D5553" s="38" t="s">
        <v>44</v>
      </c>
      <c r="E5553" s="38" t="s">
        <v>2276</v>
      </c>
    </row>
    <row r="5554">
      <c r="A5554" s="33" t="s">
        <v>6083</v>
      </c>
      <c r="B5554" s="126" t="s">
        <v>2545</v>
      </c>
      <c r="C5554" s="126" t="s">
        <v>2473</v>
      </c>
      <c r="D5554" s="38" t="s">
        <v>44</v>
      </c>
      <c r="E5554" s="38" t="s">
        <v>2276</v>
      </c>
    </row>
    <row r="5555">
      <c r="A5555" s="33" t="s">
        <v>6054</v>
      </c>
      <c r="B5555" s="126" t="s">
        <v>2548</v>
      </c>
      <c r="C5555" s="126" t="s">
        <v>2633</v>
      </c>
      <c r="D5555" s="38" t="s">
        <v>5909</v>
      </c>
      <c r="E5555" s="38" t="s">
        <v>2276</v>
      </c>
    </row>
    <row r="5556">
      <c r="A5556" s="33" t="s">
        <v>6054</v>
      </c>
      <c r="B5556" s="126" t="s">
        <v>2483</v>
      </c>
      <c r="C5556" s="126" t="s">
        <v>2646</v>
      </c>
      <c r="D5556" s="38" t="s">
        <v>5909</v>
      </c>
      <c r="E5556" s="38" t="s">
        <v>2276</v>
      </c>
    </row>
    <row r="5557">
      <c r="A5557" s="33" t="s">
        <v>6034</v>
      </c>
      <c r="B5557" s="126" t="s">
        <v>2589</v>
      </c>
      <c r="C5557" s="126" t="s">
        <v>2646</v>
      </c>
      <c r="D5557" s="38" t="s">
        <v>5911</v>
      </c>
      <c r="E5557" s="38" t="s">
        <v>2276</v>
      </c>
    </row>
    <row r="5558">
      <c r="A5558" s="33" t="s">
        <v>5921</v>
      </c>
      <c r="B5558" s="126" t="s">
        <v>2633</v>
      </c>
      <c r="C5558" s="126" t="s">
        <v>2646</v>
      </c>
      <c r="D5558" s="38" t="s">
        <v>5911</v>
      </c>
      <c r="E5558" s="38" t="s">
        <v>2276</v>
      </c>
    </row>
    <row r="5559">
      <c r="A5559" s="33" t="s">
        <v>6107</v>
      </c>
      <c r="B5559" s="126" t="s">
        <v>2633</v>
      </c>
      <c r="C5559" s="126" t="s">
        <v>2646</v>
      </c>
      <c r="D5559" s="38" t="s">
        <v>5911</v>
      </c>
      <c r="E5559" s="38" t="s">
        <v>2276</v>
      </c>
    </row>
    <row r="5560">
      <c r="A5560" s="33" t="s">
        <v>6250</v>
      </c>
      <c r="B5560" s="126" t="s">
        <v>2551</v>
      </c>
      <c r="C5560" s="126" t="s">
        <v>2545</v>
      </c>
      <c r="D5560" s="38" t="s">
        <v>5923</v>
      </c>
      <c r="E5560" s="38" t="s">
        <v>2276</v>
      </c>
    </row>
    <row r="5561">
      <c r="A5561" s="33" t="s">
        <v>6251</v>
      </c>
      <c r="B5561" s="126" t="s">
        <v>2646</v>
      </c>
      <c r="C5561" s="126" t="s">
        <v>2666</v>
      </c>
      <c r="D5561" s="38" t="s">
        <v>5923</v>
      </c>
      <c r="E5561" s="38" t="s">
        <v>2276</v>
      </c>
    </row>
    <row r="5562">
      <c r="A5562" s="33" t="s">
        <v>6252</v>
      </c>
      <c r="B5562" s="126" t="s">
        <v>2551</v>
      </c>
      <c r="C5562" s="126" t="s">
        <v>2545</v>
      </c>
      <c r="D5562" s="38" t="s">
        <v>5923</v>
      </c>
      <c r="E5562" s="38" t="s">
        <v>2276</v>
      </c>
    </row>
    <row r="5563">
      <c r="A5563" s="33" t="s">
        <v>6109</v>
      </c>
      <c r="B5563" s="126" t="s">
        <v>2551</v>
      </c>
      <c r="C5563" s="126" t="s">
        <v>2545</v>
      </c>
      <c r="D5563" s="38" t="s">
        <v>5923</v>
      </c>
      <c r="E5563" s="38" t="s">
        <v>2276</v>
      </c>
    </row>
    <row r="5564">
      <c r="A5564" s="33" t="s">
        <v>6253</v>
      </c>
      <c r="B5564" s="126" t="s">
        <v>2545</v>
      </c>
      <c r="C5564" s="126" t="s">
        <v>2473</v>
      </c>
      <c r="D5564" s="38" t="s">
        <v>5923</v>
      </c>
      <c r="E5564" s="38" t="s">
        <v>2276</v>
      </c>
    </row>
    <row r="5565">
      <c r="A5565" s="33" t="s">
        <v>5914</v>
      </c>
      <c r="B5565" s="126" t="s">
        <v>2551</v>
      </c>
      <c r="C5565" s="126" t="s">
        <v>2680</v>
      </c>
      <c r="D5565" s="38" t="s">
        <v>5915</v>
      </c>
      <c r="E5565" s="38" t="s">
        <v>2277</v>
      </c>
    </row>
    <row r="5566">
      <c r="A5566" s="33" t="s">
        <v>5916</v>
      </c>
      <c r="B5566" s="126" t="s">
        <v>2469</v>
      </c>
      <c r="C5566" s="126" t="s">
        <v>2520</v>
      </c>
      <c r="D5566" s="38" t="s">
        <v>5915</v>
      </c>
      <c r="E5566" s="38" t="s">
        <v>2277</v>
      </c>
    </row>
    <row r="5567">
      <c r="A5567" s="33" t="s">
        <v>5917</v>
      </c>
      <c r="B5567" s="126" t="s">
        <v>2551</v>
      </c>
      <c r="C5567" s="126" t="s">
        <v>2680</v>
      </c>
      <c r="D5567" s="38" t="s">
        <v>5915</v>
      </c>
      <c r="E5567" s="38" t="s">
        <v>2277</v>
      </c>
    </row>
    <row r="5568">
      <c r="A5568" s="33" t="s">
        <v>5947</v>
      </c>
      <c r="B5568" s="126" t="s">
        <v>2469</v>
      </c>
      <c r="C5568" s="126" t="s">
        <v>2520</v>
      </c>
      <c r="D5568" s="38" t="s">
        <v>5915</v>
      </c>
      <c r="E5568" s="38" t="s">
        <v>2277</v>
      </c>
    </row>
    <row r="5569">
      <c r="A5569" s="33" t="s">
        <v>6319</v>
      </c>
      <c r="B5569" s="126" t="s">
        <v>2545</v>
      </c>
      <c r="C5569" s="126" t="s">
        <v>2473</v>
      </c>
      <c r="D5569" s="38" t="s">
        <v>5915</v>
      </c>
      <c r="E5569" s="38" t="s">
        <v>2277</v>
      </c>
    </row>
    <row r="5570">
      <c r="A5570" s="33" t="s">
        <v>5912</v>
      </c>
      <c r="B5570" s="126" t="s">
        <v>2551</v>
      </c>
      <c r="C5570" s="126" t="s">
        <v>2680</v>
      </c>
      <c r="D5570" s="38" t="s">
        <v>44</v>
      </c>
      <c r="E5570" s="38" t="s">
        <v>2278</v>
      </c>
    </row>
    <row r="5571">
      <c r="A5571" s="33" t="s">
        <v>6248</v>
      </c>
      <c r="B5571" s="126" t="s">
        <v>2551</v>
      </c>
      <c r="C5571" s="126" t="s">
        <v>2680</v>
      </c>
      <c r="D5571" s="38" t="s">
        <v>44</v>
      </c>
      <c r="E5571" s="38" t="s">
        <v>2278</v>
      </c>
    </row>
    <row r="5572">
      <c r="A5572" s="33" t="s">
        <v>6246</v>
      </c>
      <c r="B5572" s="126" t="s">
        <v>2646</v>
      </c>
      <c r="C5572" s="126" t="s">
        <v>2463</v>
      </c>
      <c r="D5572" s="38" t="s">
        <v>44</v>
      </c>
      <c r="E5572" s="38" t="s">
        <v>2278</v>
      </c>
    </row>
    <row r="5573">
      <c r="A5573" s="33" t="s">
        <v>6249</v>
      </c>
      <c r="B5573" s="126" t="s">
        <v>2646</v>
      </c>
      <c r="C5573" s="126" t="s">
        <v>2545</v>
      </c>
      <c r="D5573" s="38" t="s">
        <v>44</v>
      </c>
      <c r="E5573" s="38" t="s">
        <v>2278</v>
      </c>
    </row>
    <row r="5574">
      <c r="A5574" s="33" t="s">
        <v>6083</v>
      </c>
      <c r="B5574" s="126" t="s">
        <v>2545</v>
      </c>
      <c r="C5574" s="126" t="s">
        <v>2473</v>
      </c>
      <c r="D5574" s="38" t="s">
        <v>44</v>
      </c>
      <c r="E5574" s="38" t="s">
        <v>2278</v>
      </c>
    </row>
    <row r="5575">
      <c r="A5575" s="33" t="s">
        <v>6054</v>
      </c>
      <c r="B5575" s="126" t="s">
        <v>2548</v>
      </c>
      <c r="C5575" s="126" t="s">
        <v>2633</v>
      </c>
      <c r="D5575" s="38" t="s">
        <v>5909</v>
      </c>
      <c r="E5575" s="38" t="s">
        <v>2278</v>
      </c>
    </row>
    <row r="5576">
      <c r="A5576" s="33" t="s">
        <v>6054</v>
      </c>
      <c r="B5576" s="126" t="s">
        <v>2483</v>
      </c>
      <c r="C5576" s="126" t="s">
        <v>2646</v>
      </c>
      <c r="D5576" s="38" t="s">
        <v>5909</v>
      </c>
      <c r="E5576" s="38" t="s">
        <v>2278</v>
      </c>
    </row>
    <row r="5577">
      <c r="A5577" s="33" t="s">
        <v>6034</v>
      </c>
      <c r="B5577" s="126" t="s">
        <v>2589</v>
      </c>
      <c r="C5577" s="126" t="s">
        <v>2646</v>
      </c>
      <c r="D5577" s="38" t="s">
        <v>5911</v>
      </c>
      <c r="E5577" s="38" t="s">
        <v>2278</v>
      </c>
    </row>
    <row r="5578">
      <c r="A5578" s="33" t="s">
        <v>5921</v>
      </c>
      <c r="B5578" s="126" t="s">
        <v>2633</v>
      </c>
      <c r="C5578" s="126" t="s">
        <v>2646</v>
      </c>
      <c r="D5578" s="38" t="s">
        <v>5911</v>
      </c>
      <c r="E5578" s="38" t="s">
        <v>2278</v>
      </c>
    </row>
    <row r="5579">
      <c r="A5579" s="33" t="s">
        <v>6107</v>
      </c>
      <c r="B5579" s="126" t="s">
        <v>2633</v>
      </c>
      <c r="C5579" s="126" t="s">
        <v>2646</v>
      </c>
      <c r="D5579" s="38" t="s">
        <v>5911</v>
      </c>
      <c r="E5579" s="38" t="s">
        <v>2278</v>
      </c>
    </row>
    <row r="5580">
      <c r="A5580" s="33" t="s">
        <v>6250</v>
      </c>
      <c r="B5580" s="126" t="s">
        <v>2551</v>
      </c>
      <c r="C5580" s="126" t="s">
        <v>2545</v>
      </c>
      <c r="D5580" s="38" t="s">
        <v>5923</v>
      </c>
      <c r="E5580" s="38" t="s">
        <v>2278</v>
      </c>
    </row>
    <row r="5581">
      <c r="A5581" s="33" t="s">
        <v>6251</v>
      </c>
      <c r="B5581" s="126" t="s">
        <v>2646</v>
      </c>
      <c r="C5581" s="126" t="s">
        <v>2666</v>
      </c>
      <c r="D5581" s="38" t="s">
        <v>5923</v>
      </c>
      <c r="E5581" s="38" t="s">
        <v>2278</v>
      </c>
    </row>
    <row r="5582">
      <c r="A5582" s="33" t="s">
        <v>6252</v>
      </c>
      <c r="B5582" s="126" t="s">
        <v>2551</v>
      </c>
      <c r="C5582" s="126" t="s">
        <v>2545</v>
      </c>
      <c r="D5582" s="38" t="s">
        <v>5923</v>
      </c>
      <c r="E5582" s="38" t="s">
        <v>2278</v>
      </c>
    </row>
    <row r="5583">
      <c r="A5583" s="33" t="s">
        <v>6109</v>
      </c>
      <c r="B5583" s="126" t="s">
        <v>2551</v>
      </c>
      <c r="C5583" s="126" t="s">
        <v>2545</v>
      </c>
      <c r="D5583" s="38" t="s">
        <v>5923</v>
      </c>
      <c r="E5583" s="38" t="s">
        <v>2278</v>
      </c>
    </row>
    <row r="5584">
      <c r="A5584" s="33" t="s">
        <v>6253</v>
      </c>
      <c r="B5584" s="126" t="s">
        <v>2545</v>
      </c>
      <c r="C5584" s="126" t="s">
        <v>2473</v>
      </c>
      <c r="D5584" s="38" t="s">
        <v>5923</v>
      </c>
      <c r="E5584" s="38" t="s">
        <v>2278</v>
      </c>
    </row>
    <row r="5585">
      <c r="A5585" s="33" t="s">
        <v>5918</v>
      </c>
      <c r="B5585" s="126" t="s">
        <v>2469</v>
      </c>
      <c r="C5585" s="126" t="s">
        <v>2520</v>
      </c>
      <c r="D5585" s="38" t="s">
        <v>165</v>
      </c>
      <c r="E5585" s="38" t="s">
        <v>2279</v>
      </c>
    </row>
    <row r="5586">
      <c r="A5586" s="33" t="s">
        <v>6248</v>
      </c>
      <c r="B5586" s="126" t="s">
        <v>2469</v>
      </c>
      <c r="C5586" s="126" t="s">
        <v>2520</v>
      </c>
      <c r="D5586" s="38" t="s">
        <v>165</v>
      </c>
      <c r="E5586" s="38" t="s">
        <v>2279</v>
      </c>
    </row>
    <row r="5587">
      <c r="A5587" s="33" t="s">
        <v>5918</v>
      </c>
      <c r="B5587" s="126" t="s">
        <v>2469</v>
      </c>
      <c r="C5587" s="126" t="s">
        <v>2520</v>
      </c>
      <c r="D5587" s="38" t="s">
        <v>165</v>
      </c>
      <c r="E5587" s="38" t="s">
        <v>2279</v>
      </c>
    </row>
    <row r="5588">
      <c r="A5588" s="33" t="s">
        <v>6248</v>
      </c>
      <c r="B5588" s="126" t="s">
        <v>2469</v>
      </c>
      <c r="C5588" s="126" t="s">
        <v>2520</v>
      </c>
      <c r="D5588" s="38" t="s">
        <v>165</v>
      </c>
      <c r="E5588" s="38" t="s">
        <v>2279</v>
      </c>
    </row>
    <row r="5589">
      <c r="A5589" s="33" t="s">
        <v>5918</v>
      </c>
      <c r="B5589" s="126" t="s">
        <v>2469</v>
      </c>
      <c r="C5589" s="126" t="s">
        <v>2520</v>
      </c>
      <c r="D5589" s="38" t="s">
        <v>165</v>
      </c>
      <c r="E5589" s="38" t="s">
        <v>2279</v>
      </c>
    </row>
    <row r="5590">
      <c r="A5590" s="33" t="s">
        <v>6249</v>
      </c>
      <c r="B5590" s="126" t="s">
        <v>2469</v>
      </c>
      <c r="C5590" s="126" t="s">
        <v>2520</v>
      </c>
      <c r="D5590" s="38" t="s">
        <v>165</v>
      </c>
      <c r="E5590" s="38" t="s">
        <v>2279</v>
      </c>
    </row>
    <row r="5591">
      <c r="A5591" s="33" t="s">
        <v>5919</v>
      </c>
      <c r="B5591" s="126" t="s">
        <v>2469</v>
      </c>
      <c r="C5591" s="126" t="s">
        <v>2520</v>
      </c>
      <c r="D5591" s="38" t="s">
        <v>165</v>
      </c>
      <c r="E5591" s="38" t="s">
        <v>2279</v>
      </c>
    </row>
    <row r="5592">
      <c r="A5592" s="33" t="s">
        <v>6249</v>
      </c>
      <c r="B5592" s="126" t="s">
        <v>2469</v>
      </c>
      <c r="C5592" s="126" t="s">
        <v>2520</v>
      </c>
      <c r="D5592" s="38" t="s">
        <v>165</v>
      </c>
      <c r="E5592" s="38" t="s">
        <v>2279</v>
      </c>
    </row>
    <row r="5593">
      <c r="A5593" s="33" t="s">
        <v>5919</v>
      </c>
      <c r="B5593" s="126" t="s">
        <v>2463</v>
      </c>
      <c r="C5593" s="126" t="s">
        <v>2545</v>
      </c>
      <c r="D5593" s="38" t="s">
        <v>165</v>
      </c>
      <c r="E5593" s="38" t="s">
        <v>2279</v>
      </c>
    </row>
    <row r="5594">
      <c r="A5594" s="33" t="s">
        <v>6249</v>
      </c>
      <c r="B5594" s="126" t="s">
        <v>2463</v>
      </c>
      <c r="C5594" s="126" t="s">
        <v>2545</v>
      </c>
      <c r="D5594" s="38" t="s">
        <v>165</v>
      </c>
      <c r="E5594" s="38" t="s">
        <v>2279</v>
      </c>
    </row>
    <row r="5595">
      <c r="A5595" s="33" t="s">
        <v>5919</v>
      </c>
      <c r="B5595" s="126" t="s">
        <v>2545</v>
      </c>
      <c r="C5595" s="126" t="s">
        <v>2705</v>
      </c>
      <c r="D5595" s="38" t="s">
        <v>165</v>
      </c>
      <c r="E5595" s="38" t="s">
        <v>2279</v>
      </c>
    </row>
    <row r="5596">
      <c r="A5596" s="33" t="s">
        <v>6249</v>
      </c>
      <c r="B5596" s="126" t="s">
        <v>2705</v>
      </c>
      <c r="C5596" s="126" t="s">
        <v>2473</v>
      </c>
      <c r="D5596" s="38" t="s">
        <v>165</v>
      </c>
      <c r="E5596" s="38" t="s">
        <v>2279</v>
      </c>
    </row>
    <row r="5597">
      <c r="A5597" s="33" t="s">
        <v>5912</v>
      </c>
      <c r="B5597" s="126" t="s">
        <v>2551</v>
      </c>
      <c r="C5597" s="126" t="s">
        <v>2680</v>
      </c>
      <c r="D5597" s="38" t="s">
        <v>44</v>
      </c>
      <c r="E5597" s="38" t="s">
        <v>2279</v>
      </c>
    </row>
    <row r="5598">
      <c r="A5598" s="33" t="s">
        <v>6248</v>
      </c>
      <c r="B5598" s="126" t="s">
        <v>2551</v>
      </c>
      <c r="C5598" s="126" t="s">
        <v>2680</v>
      </c>
      <c r="D5598" s="38" t="s">
        <v>44</v>
      </c>
      <c r="E5598" s="38" t="s">
        <v>2279</v>
      </c>
    </row>
    <row r="5599">
      <c r="A5599" s="33" t="s">
        <v>6246</v>
      </c>
      <c r="B5599" s="126" t="s">
        <v>2646</v>
      </c>
      <c r="C5599" s="126" t="s">
        <v>2463</v>
      </c>
      <c r="D5599" s="38" t="s">
        <v>44</v>
      </c>
      <c r="E5599" s="38" t="s">
        <v>2279</v>
      </c>
    </row>
    <row r="5600">
      <c r="A5600" s="33" t="s">
        <v>6249</v>
      </c>
      <c r="B5600" s="126" t="s">
        <v>2646</v>
      </c>
      <c r="C5600" s="126" t="s">
        <v>2545</v>
      </c>
      <c r="D5600" s="38" t="s">
        <v>44</v>
      </c>
      <c r="E5600" s="38" t="s">
        <v>2279</v>
      </c>
    </row>
    <row r="5601">
      <c r="A5601" s="33" t="s">
        <v>6083</v>
      </c>
      <c r="B5601" s="126" t="s">
        <v>2545</v>
      </c>
      <c r="C5601" s="126" t="s">
        <v>2473</v>
      </c>
      <c r="D5601" s="38" t="s">
        <v>44</v>
      </c>
      <c r="E5601" s="38" t="s">
        <v>2279</v>
      </c>
    </row>
    <row r="5602">
      <c r="A5602" s="33" t="s">
        <v>5920</v>
      </c>
      <c r="B5602" s="126" t="s">
        <v>2551</v>
      </c>
      <c r="C5602" s="126" t="s">
        <v>2680</v>
      </c>
      <c r="D5602" s="38" t="s">
        <v>5915</v>
      </c>
      <c r="E5602" s="38" t="s">
        <v>2279</v>
      </c>
    </row>
    <row r="5603">
      <c r="A5603" s="33" t="s">
        <v>5921</v>
      </c>
      <c r="B5603" s="126" t="s">
        <v>2551</v>
      </c>
      <c r="C5603" s="126" t="s">
        <v>2680</v>
      </c>
      <c r="D5603" s="38" t="s">
        <v>5915</v>
      </c>
      <c r="E5603" s="38" t="s">
        <v>2279</v>
      </c>
    </row>
    <row r="5604">
      <c r="A5604" s="33" t="s">
        <v>5917</v>
      </c>
      <c r="B5604" s="126" t="s">
        <v>2551</v>
      </c>
      <c r="C5604" s="126" t="s">
        <v>2680</v>
      </c>
      <c r="D5604" s="38" t="s">
        <v>5915</v>
      </c>
      <c r="E5604" s="38" t="s">
        <v>2279</v>
      </c>
    </row>
    <row r="5605">
      <c r="A5605" s="33" t="s">
        <v>6250</v>
      </c>
      <c r="B5605" s="126" t="s">
        <v>2469</v>
      </c>
      <c r="C5605" s="126" t="s">
        <v>2520</v>
      </c>
      <c r="D5605" s="38" t="s">
        <v>5915</v>
      </c>
      <c r="E5605" s="38" t="s">
        <v>2279</v>
      </c>
    </row>
    <row r="5606">
      <c r="A5606" s="33" t="s">
        <v>6319</v>
      </c>
      <c r="B5606" s="126" t="s">
        <v>2545</v>
      </c>
      <c r="C5606" s="126" t="s">
        <v>2473</v>
      </c>
      <c r="D5606" s="38" t="s">
        <v>5915</v>
      </c>
      <c r="E5606" s="38" t="s">
        <v>2279</v>
      </c>
    </row>
    <row r="5607">
      <c r="A5607" s="33" t="s">
        <v>6054</v>
      </c>
      <c r="B5607" s="126" t="s">
        <v>2548</v>
      </c>
      <c r="C5607" s="126" t="s">
        <v>2633</v>
      </c>
      <c r="D5607" s="38" t="s">
        <v>5909</v>
      </c>
      <c r="E5607" s="38" t="s">
        <v>2279</v>
      </c>
    </row>
    <row r="5608">
      <c r="A5608" s="33" t="s">
        <v>6054</v>
      </c>
      <c r="B5608" s="126" t="s">
        <v>2483</v>
      </c>
      <c r="C5608" s="126" t="s">
        <v>2646</v>
      </c>
      <c r="D5608" s="38" t="s">
        <v>5909</v>
      </c>
      <c r="E5608" s="38" t="s">
        <v>2279</v>
      </c>
    </row>
    <row r="5609">
      <c r="A5609" s="33" t="s">
        <v>6034</v>
      </c>
      <c r="B5609" s="126" t="s">
        <v>2589</v>
      </c>
      <c r="C5609" s="126" t="s">
        <v>2646</v>
      </c>
      <c r="D5609" s="38" t="s">
        <v>5911</v>
      </c>
      <c r="E5609" s="38" t="s">
        <v>2279</v>
      </c>
    </row>
    <row r="5610">
      <c r="A5610" s="33" t="s">
        <v>5921</v>
      </c>
      <c r="B5610" s="126" t="s">
        <v>2633</v>
      </c>
      <c r="C5610" s="126" t="s">
        <v>2646</v>
      </c>
      <c r="D5610" s="38" t="s">
        <v>5911</v>
      </c>
      <c r="E5610" s="38" t="s">
        <v>2279</v>
      </c>
    </row>
    <row r="5611">
      <c r="A5611" s="33" t="s">
        <v>6107</v>
      </c>
      <c r="B5611" s="126" t="s">
        <v>2633</v>
      </c>
      <c r="C5611" s="126" t="s">
        <v>2646</v>
      </c>
      <c r="D5611" s="38" t="s">
        <v>5911</v>
      </c>
      <c r="E5611" s="38" t="s">
        <v>2279</v>
      </c>
    </row>
    <row r="5612">
      <c r="A5612" s="33" t="s">
        <v>6250</v>
      </c>
      <c r="B5612" s="126" t="s">
        <v>2551</v>
      </c>
      <c r="C5612" s="126" t="s">
        <v>2545</v>
      </c>
      <c r="D5612" s="38" t="s">
        <v>5923</v>
      </c>
      <c r="E5612" s="38" t="s">
        <v>2279</v>
      </c>
    </row>
    <row r="5613">
      <c r="A5613" s="33" t="s">
        <v>6251</v>
      </c>
      <c r="B5613" s="126" t="s">
        <v>2646</v>
      </c>
      <c r="C5613" s="126" t="s">
        <v>2666</v>
      </c>
      <c r="D5613" s="38" t="s">
        <v>5923</v>
      </c>
      <c r="E5613" s="38" t="s">
        <v>2279</v>
      </c>
    </row>
    <row r="5614">
      <c r="A5614" s="33" t="s">
        <v>6252</v>
      </c>
      <c r="B5614" s="126" t="s">
        <v>2551</v>
      </c>
      <c r="C5614" s="126" t="s">
        <v>2545</v>
      </c>
      <c r="D5614" s="38" t="s">
        <v>5923</v>
      </c>
      <c r="E5614" s="38" t="s">
        <v>2279</v>
      </c>
    </row>
    <row r="5615">
      <c r="A5615" s="33" t="s">
        <v>6109</v>
      </c>
      <c r="B5615" s="126" t="s">
        <v>2551</v>
      </c>
      <c r="C5615" s="126" t="s">
        <v>2545</v>
      </c>
      <c r="D5615" s="38" t="s">
        <v>5923</v>
      </c>
      <c r="E5615" s="38" t="s">
        <v>2279</v>
      </c>
    </row>
    <row r="5616">
      <c r="A5616" s="33" t="s">
        <v>6253</v>
      </c>
      <c r="B5616" s="126" t="s">
        <v>2545</v>
      </c>
      <c r="C5616" s="126" t="s">
        <v>2473</v>
      </c>
      <c r="D5616" s="38" t="s">
        <v>5923</v>
      </c>
      <c r="E5616" s="38" t="s">
        <v>2279</v>
      </c>
    </row>
    <row r="5617">
      <c r="A5617" s="33" t="s">
        <v>5918</v>
      </c>
      <c r="B5617" s="126" t="s">
        <v>2469</v>
      </c>
      <c r="C5617" s="126" t="s">
        <v>2520</v>
      </c>
      <c r="D5617" s="38" t="s">
        <v>165</v>
      </c>
      <c r="E5617" s="38" t="s">
        <v>2280</v>
      </c>
    </row>
    <row r="5618">
      <c r="A5618" s="33" t="s">
        <v>6248</v>
      </c>
      <c r="B5618" s="126" t="s">
        <v>2469</v>
      </c>
      <c r="C5618" s="126" t="s">
        <v>2520</v>
      </c>
      <c r="D5618" s="38" t="s">
        <v>165</v>
      </c>
      <c r="E5618" s="38" t="s">
        <v>2280</v>
      </c>
    </row>
    <row r="5619">
      <c r="A5619" s="33" t="s">
        <v>5918</v>
      </c>
      <c r="B5619" s="126" t="s">
        <v>2469</v>
      </c>
      <c r="C5619" s="126" t="s">
        <v>2520</v>
      </c>
      <c r="D5619" s="38" t="s">
        <v>165</v>
      </c>
      <c r="E5619" s="38" t="s">
        <v>2280</v>
      </c>
    </row>
    <row r="5620">
      <c r="A5620" s="33" t="s">
        <v>6248</v>
      </c>
      <c r="B5620" s="126" t="s">
        <v>2469</v>
      </c>
      <c r="C5620" s="126" t="s">
        <v>2520</v>
      </c>
      <c r="D5620" s="38" t="s">
        <v>165</v>
      </c>
      <c r="E5620" s="38" t="s">
        <v>2280</v>
      </c>
    </row>
    <row r="5621">
      <c r="A5621" s="33" t="s">
        <v>5918</v>
      </c>
      <c r="B5621" s="126" t="s">
        <v>2469</v>
      </c>
      <c r="C5621" s="126" t="s">
        <v>2520</v>
      </c>
      <c r="D5621" s="38" t="s">
        <v>165</v>
      </c>
      <c r="E5621" s="38" t="s">
        <v>2280</v>
      </c>
    </row>
    <row r="5622">
      <c r="A5622" s="33" t="s">
        <v>6249</v>
      </c>
      <c r="B5622" s="126" t="s">
        <v>2469</v>
      </c>
      <c r="C5622" s="126" t="s">
        <v>2520</v>
      </c>
      <c r="D5622" s="38" t="s">
        <v>165</v>
      </c>
      <c r="E5622" s="38" t="s">
        <v>2280</v>
      </c>
    </row>
    <row r="5623">
      <c r="A5623" s="33" t="s">
        <v>5919</v>
      </c>
      <c r="B5623" s="126" t="s">
        <v>2469</v>
      </c>
      <c r="C5623" s="126" t="s">
        <v>2520</v>
      </c>
      <c r="D5623" s="38" t="s">
        <v>165</v>
      </c>
      <c r="E5623" s="38" t="s">
        <v>2280</v>
      </c>
    </row>
    <row r="5624">
      <c r="A5624" s="33" t="s">
        <v>6249</v>
      </c>
      <c r="B5624" s="126" t="s">
        <v>2469</v>
      </c>
      <c r="C5624" s="126" t="s">
        <v>2520</v>
      </c>
      <c r="D5624" s="38" t="s">
        <v>165</v>
      </c>
      <c r="E5624" s="38" t="s">
        <v>2280</v>
      </c>
    </row>
    <row r="5625">
      <c r="A5625" s="33" t="s">
        <v>5919</v>
      </c>
      <c r="B5625" s="126" t="s">
        <v>2463</v>
      </c>
      <c r="C5625" s="126" t="s">
        <v>2545</v>
      </c>
      <c r="D5625" s="38" t="s">
        <v>165</v>
      </c>
      <c r="E5625" s="38" t="s">
        <v>2280</v>
      </c>
    </row>
    <row r="5626">
      <c r="A5626" s="33" t="s">
        <v>6249</v>
      </c>
      <c r="B5626" s="126" t="s">
        <v>2463</v>
      </c>
      <c r="C5626" s="126" t="s">
        <v>2545</v>
      </c>
      <c r="D5626" s="38" t="s">
        <v>165</v>
      </c>
      <c r="E5626" s="38" t="s">
        <v>2280</v>
      </c>
    </row>
    <row r="5627">
      <c r="A5627" s="33" t="s">
        <v>5919</v>
      </c>
      <c r="B5627" s="126" t="s">
        <v>2545</v>
      </c>
      <c r="C5627" s="126" t="s">
        <v>2705</v>
      </c>
      <c r="D5627" s="38" t="s">
        <v>165</v>
      </c>
      <c r="E5627" s="38" t="s">
        <v>2280</v>
      </c>
    </row>
    <row r="5628">
      <c r="A5628" s="33" t="s">
        <v>6249</v>
      </c>
      <c r="B5628" s="126" t="s">
        <v>2705</v>
      </c>
      <c r="C5628" s="126" t="s">
        <v>2473</v>
      </c>
      <c r="D5628" s="38" t="s">
        <v>165</v>
      </c>
      <c r="E5628" s="38" t="s">
        <v>2280</v>
      </c>
    </row>
    <row r="5629">
      <c r="A5629" s="33" t="s">
        <v>5912</v>
      </c>
      <c r="B5629" s="126" t="s">
        <v>2551</v>
      </c>
      <c r="C5629" s="126" t="s">
        <v>2680</v>
      </c>
      <c r="D5629" s="38" t="s">
        <v>44</v>
      </c>
      <c r="E5629" s="38" t="s">
        <v>2280</v>
      </c>
    </row>
    <row r="5630">
      <c r="A5630" s="33" t="s">
        <v>6248</v>
      </c>
      <c r="B5630" s="126" t="s">
        <v>2551</v>
      </c>
      <c r="C5630" s="126" t="s">
        <v>2680</v>
      </c>
      <c r="D5630" s="38" t="s">
        <v>44</v>
      </c>
      <c r="E5630" s="38" t="s">
        <v>2280</v>
      </c>
    </row>
    <row r="5631">
      <c r="A5631" s="33" t="s">
        <v>6246</v>
      </c>
      <c r="B5631" s="126" t="s">
        <v>2646</v>
      </c>
      <c r="C5631" s="126" t="s">
        <v>2463</v>
      </c>
      <c r="D5631" s="38" t="s">
        <v>44</v>
      </c>
      <c r="E5631" s="38" t="s">
        <v>2280</v>
      </c>
    </row>
    <row r="5632">
      <c r="A5632" s="33" t="s">
        <v>6249</v>
      </c>
      <c r="B5632" s="126" t="s">
        <v>2646</v>
      </c>
      <c r="C5632" s="126" t="s">
        <v>2545</v>
      </c>
      <c r="D5632" s="38" t="s">
        <v>44</v>
      </c>
      <c r="E5632" s="38" t="s">
        <v>2280</v>
      </c>
    </row>
    <row r="5633">
      <c r="A5633" s="33" t="s">
        <v>6083</v>
      </c>
      <c r="B5633" s="126" t="s">
        <v>2545</v>
      </c>
      <c r="C5633" s="126" t="s">
        <v>2473</v>
      </c>
      <c r="D5633" s="38" t="s">
        <v>44</v>
      </c>
      <c r="E5633" s="38" t="s">
        <v>2280</v>
      </c>
    </row>
    <row r="5634">
      <c r="A5634" s="33" t="s">
        <v>5920</v>
      </c>
      <c r="B5634" s="126" t="s">
        <v>2551</v>
      </c>
      <c r="C5634" s="126" t="s">
        <v>2680</v>
      </c>
      <c r="D5634" s="38" t="s">
        <v>5915</v>
      </c>
      <c r="E5634" s="38" t="s">
        <v>2280</v>
      </c>
    </row>
    <row r="5635">
      <c r="A5635" s="33" t="s">
        <v>5921</v>
      </c>
      <c r="B5635" s="126" t="s">
        <v>2551</v>
      </c>
      <c r="C5635" s="126" t="s">
        <v>2680</v>
      </c>
      <c r="D5635" s="38" t="s">
        <v>5915</v>
      </c>
      <c r="E5635" s="38" t="s">
        <v>2280</v>
      </c>
    </row>
    <row r="5636">
      <c r="A5636" s="33" t="s">
        <v>5917</v>
      </c>
      <c r="B5636" s="126" t="s">
        <v>2551</v>
      </c>
      <c r="C5636" s="126" t="s">
        <v>2680</v>
      </c>
      <c r="D5636" s="38" t="s">
        <v>5915</v>
      </c>
      <c r="E5636" s="38" t="s">
        <v>2280</v>
      </c>
    </row>
    <row r="5637">
      <c r="A5637" s="33" t="s">
        <v>6250</v>
      </c>
      <c r="B5637" s="126" t="s">
        <v>2469</v>
      </c>
      <c r="C5637" s="126" t="s">
        <v>2520</v>
      </c>
      <c r="D5637" s="38" t="s">
        <v>5915</v>
      </c>
      <c r="E5637" s="38" t="s">
        <v>2280</v>
      </c>
    </row>
    <row r="5638">
      <c r="A5638" s="33" t="s">
        <v>6319</v>
      </c>
      <c r="B5638" s="126" t="s">
        <v>2545</v>
      </c>
      <c r="C5638" s="126" t="s">
        <v>2473</v>
      </c>
      <c r="D5638" s="38" t="s">
        <v>5915</v>
      </c>
      <c r="E5638" s="38" t="s">
        <v>2280</v>
      </c>
    </row>
    <row r="5639">
      <c r="A5639" s="33" t="s">
        <v>6054</v>
      </c>
      <c r="B5639" s="126" t="s">
        <v>2548</v>
      </c>
      <c r="C5639" s="126" t="s">
        <v>2633</v>
      </c>
      <c r="D5639" s="38" t="s">
        <v>5909</v>
      </c>
      <c r="E5639" s="38" t="s">
        <v>2280</v>
      </c>
    </row>
    <row r="5640">
      <c r="A5640" s="33" t="s">
        <v>6054</v>
      </c>
      <c r="B5640" s="126" t="s">
        <v>2483</v>
      </c>
      <c r="C5640" s="126" t="s">
        <v>2646</v>
      </c>
      <c r="D5640" s="38" t="s">
        <v>5909</v>
      </c>
      <c r="E5640" s="38" t="s">
        <v>2280</v>
      </c>
    </row>
    <row r="5641">
      <c r="A5641" s="33" t="s">
        <v>6034</v>
      </c>
      <c r="B5641" s="126" t="s">
        <v>2589</v>
      </c>
      <c r="C5641" s="126" t="s">
        <v>2646</v>
      </c>
      <c r="D5641" s="38" t="s">
        <v>5911</v>
      </c>
      <c r="E5641" s="38" t="s">
        <v>2280</v>
      </c>
    </row>
    <row r="5642">
      <c r="A5642" s="33" t="s">
        <v>5921</v>
      </c>
      <c r="B5642" s="126" t="s">
        <v>2633</v>
      </c>
      <c r="C5642" s="126" t="s">
        <v>2646</v>
      </c>
      <c r="D5642" s="38" t="s">
        <v>5911</v>
      </c>
      <c r="E5642" s="38" t="s">
        <v>2280</v>
      </c>
    </row>
    <row r="5643">
      <c r="A5643" s="33" t="s">
        <v>6107</v>
      </c>
      <c r="B5643" s="126" t="s">
        <v>2633</v>
      </c>
      <c r="C5643" s="126" t="s">
        <v>2646</v>
      </c>
      <c r="D5643" s="38" t="s">
        <v>5911</v>
      </c>
      <c r="E5643" s="38" t="s">
        <v>2280</v>
      </c>
    </row>
    <row r="5644">
      <c r="A5644" s="33" t="s">
        <v>6250</v>
      </c>
      <c r="B5644" s="126" t="s">
        <v>2551</v>
      </c>
      <c r="C5644" s="126" t="s">
        <v>2545</v>
      </c>
      <c r="D5644" s="38" t="s">
        <v>5923</v>
      </c>
      <c r="E5644" s="38" t="s">
        <v>2280</v>
      </c>
    </row>
    <row r="5645">
      <c r="A5645" s="33" t="s">
        <v>6251</v>
      </c>
      <c r="B5645" s="126" t="s">
        <v>2646</v>
      </c>
      <c r="C5645" s="126" t="s">
        <v>2666</v>
      </c>
      <c r="D5645" s="38" t="s">
        <v>5923</v>
      </c>
      <c r="E5645" s="38" t="s">
        <v>2280</v>
      </c>
    </row>
    <row r="5646">
      <c r="A5646" s="33" t="s">
        <v>6252</v>
      </c>
      <c r="B5646" s="126" t="s">
        <v>2551</v>
      </c>
      <c r="C5646" s="126" t="s">
        <v>2545</v>
      </c>
      <c r="D5646" s="38" t="s">
        <v>5923</v>
      </c>
      <c r="E5646" s="38" t="s">
        <v>2280</v>
      </c>
    </row>
    <row r="5647">
      <c r="A5647" s="33" t="s">
        <v>6109</v>
      </c>
      <c r="B5647" s="126" t="s">
        <v>2551</v>
      </c>
      <c r="C5647" s="126" t="s">
        <v>2545</v>
      </c>
      <c r="D5647" s="38" t="s">
        <v>5923</v>
      </c>
      <c r="E5647" s="38" t="s">
        <v>2280</v>
      </c>
    </row>
    <row r="5648">
      <c r="A5648" s="33" t="s">
        <v>6253</v>
      </c>
      <c r="B5648" s="126" t="s">
        <v>2545</v>
      </c>
      <c r="C5648" s="126" t="s">
        <v>2473</v>
      </c>
      <c r="D5648" s="38" t="s">
        <v>5923</v>
      </c>
      <c r="E5648" s="38" t="s">
        <v>2280</v>
      </c>
    </row>
    <row r="5649">
      <c r="A5649" s="33" t="s">
        <v>5918</v>
      </c>
      <c r="B5649" s="126" t="s">
        <v>2469</v>
      </c>
      <c r="C5649" s="126" t="s">
        <v>2520</v>
      </c>
      <c r="D5649" s="38" t="s">
        <v>165</v>
      </c>
      <c r="E5649" s="38" t="s">
        <v>2281</v>
      </c>
    </row>
    <row r="5650">
      <c r="A5650" s="33" t="s">
        <v>6248</v>
      </c>
      <c r="B5650" s="126" t="s">
        <v>2469</v>
      </c>
      <c r="C5650" s="126" t="s">
        <v>2520</v>
      </c>
      <c r="D5650" s="38" t="s">
        <v>165</v>
      </c>
      <c r="E5650" s="38" t="s">
        <v>2281</v>
      </c>
    </row>
    <row r="5651">
      <c r="A5651" s="33" t="s">
        <v>5918</v>
      </c>
      <c r="B5651" s="126" t="s">
        <v>2469</v>
      </c>
      <c r="C5651" s="126" t="s">
        <v>2520</v>
      </c>
      <c r="D5651" s="38" t="s">
        <v>165</v>
      </c>
      <c r="E5651" s="38" t="s">
        <v>2281</v>
      </c>
    </row>
    <row r="5652">
      <c r="A5652" s="33" t="s">
        <v>6248</v>
      </c>
      <c r="B5652" s="126" t="s">
        <v>2469</v>
      </c>
      <c r="C5652" s="126" t="s">
        <v>2520</v>
      </c>
      <c r="D5652" s="38" t="s">
        <v>165</v>
      </c>
      <c r="E5652" s="38" t="s">
        <v>2281</v>
      </c>
    </row>
    <row r="5653">
      <c r="A5653" s="33" t="s">
        <v>5918</v>
      </c>
      <c r="B5653" s="126" t="s">
        <v>2469</v>
      </c>
      <c r="C5653" s="126" t="s">
        <v>2520</v>
      </c>
      <c r="D5653" s="38" t="s">
        <v>165</v>
      </c>
      <c r="E5653" s="38" t="s">
        <v>2281</v>
      </c>
    </row>
    <row r="5654">
      <c r="A5654" s="33" t="s">
        <v>6249</v>
      </c>
      <c r="B5654" s="126" t="s">
        <v>2469</v>
      </c>
      <c r="C5654" s="126" t="s">
        <v>2520</v>
      </c>
      <c r="D5654" s="38" t="s">
        <v>165</v>
      </c>
      <c r="E5654" s="38" t="s">
        <v>2281</v>
      </c>
    </row>
    <row r="5655">
      <c r="A5655" s="33" t="s">
        <v>5919</v>
      </c>
      <c r="B5655" s="126" t="s">
        <v>2469</v>
      </c>
      <c r="C5655" s="126" t="s">
        <v>2520</v>
      </c>
      <c r="D5655" s="38" t="s">
        <v>165</v>
      </c>
      <c r="E5655" s="38" t="s">
        <v>2281</v>
      </c>
    </row>
    <row r="5656">
      <c r="A5656" s="33" t="s">
        <v>6249</v>
      </c>
      <c r="B5656" s="126" t="s">
        <v>2469</v>
      </c>
      <c r="C5656" s="126" t="s">
        <v>2520</v>
      </c>
      <c r="D5656" s="38" t="s">
        <v>165</v>
      </c>
      <c r="E5656" s="38" t="s">
        <v>2281</v>
      </c>
    </row>
    <row r="5657">
      <c r="A5657" s="33" t="s">
        <v>5919</v>
      </c>
      <c r="B5657" s="126" t="s">
        <v>2463</v>
      </c>
      <c r="C5657" s="126" t="s">
        <v>2545</v>
      </c>
      <c r="D5657" s="38" t="s">
        <v>165</v>
      </c>
      <c r="E5657" s="38" t="s">
        <v>2281</v>
      </c>
    </row>
    <row r="5658">
      <c r="A5658" s="33" t="s">
        <v>6249</v>
      </c>
      <c r="B5658" s="126" t="s">
        <v>2463</v>
      </c>
      <c r="C5658" s="126" t="s">
        <v>2545</v>
      </c>
      <c r="D5658" s="38" t="s">
        <v>165</v>
      </c>
      <c r="E5658" s="38" t="s">
        <v>2281</v>
      </c>
    </row>
    <row r="5659">
      <c r="A5659" s="33" t="s">
        <v>5919</v>
      </c>
      <c r="B5659" s="126" t="s">
        <v>2545</v>
      </c>
      <c r="C5659" s="126" t="s">
        <v>2705</v>
      </c>
      <c r="D5659" s="38" t="s">
        <v>165</v>
      </c>
      <c r="E5659" s="38" t="s">
        <v>2281</v>
      </c>
    </row>
    <row r="5660">
      <c r="A5660" s="33" t="s">
        <v>6249</v>
      </c>
      <c r="B5660" s="126" t="s">
        <v>2705</v>
      </c>
      <c r="C5660" s="126" t="s">
        <v>2473</v>
      </c>
      <c r="D5660" s="38" t="s">
        <v>165</v>
      </c>
      <c r="E5660" s="38" t="s">
        <v>2281</v>
      </c>
    </row>
    <row r="5661">
      <c r="A5661" s="33" t="s">
        <v>5912</v>
      </c>
      <c r="B5661" s="126" t="s">
        <v>2551</v>
      </c>
      <c r="C5661" s="126" t="s">
        <v>2680</v>
      </c>
      <c r="D5661" s="38" t="s">
        <v>44</v>
      </c>
      <c r="E5661" s="38" t="s">
        <v>2281</v>
      </c>
    </row>
    <row r="5662">
      <c r="A5662" s="33" t="s">
        <v>6248</v>
      </c>
      <c r="B5662" s="126" t="s">
        <v>2551</v>
      </c>
      <c r="C5662" s="126" t="s">
        <v>2680</v>
      </c>
      <c r="D5662" s="38" t="s">
        <v>44</v>
      </c>
      <c r="E5662" s="38" t="s">
        <v>2281</v>
      </c>
    </row>
    <row r="5663">
      <c r="A5663" s="33" t="s">
        <v>6246</v>
      </c>
      <c r="B5663" s="126" t="s">
        <v>2646</v>
      </c>
      <c r="C5663" s="126" t="s">
        <v>2463</v>
      </c>
      <c r="D5663" s="38" t="s">
        <v>44</v>
      </c>
      <c r="E5663" s="38" t="s">
        <v>2281</v>
      </c>
    </row>
    <row r="5664">
      <c r="A5664" s="33" t="s">
        <v>6249</v>
      </c>
      <c r="B5664" s="126" t="s">
        <v>2646</v>
      </c>
      <c r="C5664" s="126" t="s">
        <v>2545</v>
      </c>
      <c r="D5664" s="38" t="s">
        <v>44</v>
      </c>
      <c r="E5664" s="38" t="s">
        <v>2281</v>
      </c>
    </row>
    <row r="5665">
      <c r="A5665" s="33" t="s">
        <v>6083</v>
      </c>
      <c r="B5665" s="126" t="s">
        <v>2545</v>
      </c>
      <c r="C5665" s="126" t="s">
        <v>2473</v>
      </c>
      <c r="D5665" s="38" t="s">
        <v>44</v>
      </c>
      <c r="E5665" s="38" t="s">
        <v>2281</v>
      </c>
    </row>
    <row r="5666">
      <c r="A5666" s="33" t="s">
        <v>5920</v>
      </c>
      <c r="B5666" s="126" t="s">
        <v>2551</v>
      </c>
      <c r="C5666" s="126" t="s">
        <v>2680</v>
      </c>
      <c r="D5666" s="38" t="s">
        <v>5915</v>
      </c>
      <c r="E5666" s="38" t="s">
        <v>2281</v>
      </c>
    </row>
    <row r="5667">
      <c r="A5667" s="33" t="s">
        <v>5921</v>
      </c>
      <c r="B5667" s="126" t="s">
        <v>2551</v>
      </c>
      <c r="C5667" s="126" t="s">
        <v>2680</v>
      </c>
      <c r="D5667" s="38" t="s">
        <v>5915</v>
      </c>
      <c r="E5667" s="38" t="s">
        <v>2281</v>
      </c>
    </row>
    <row r="5668">
      <c r="A5668" s="33" t="s">
        <v>5917</v>
      </c>
      <c r="B5668" s="126" t="s">
        <v>2551</v>
      </c>
      <c r="C5668" s="126" t="s">
        <v>2680</v>
      </c>
      <c r="D5668" s="38" t="s">
        <v>5915</v>
      </c>
      <c r="E5668" s="38" t="s">
        <v>2281</v>
      </c>
    </row>
    <row r="5669">
      <c r="A5669" s="33" t="s">
        <v>6250</v>
      </c>
      <c r="B5669" s="126" t="s">
        <v>2469</v>
      </c>
      <c r="C5669" s="126" t="s">
        <v>2520</v>
      </c>
      <c r="D5669" s="38" t="s">
        <v>5915</v>
      </c>
      <c r="E5669" s="38" t="s">
        <v>2281</v>
      </c>
    </row>
    <row r="5670">
      <c r="A5670" s="33" t="s">
        <v>6319</v>
      </c>
      <c r="B5670" s="126" t="s">
        <v>2545</v>
      </c>
      <c r="C5670" s="126" t="s">
        <v>2473</v>
      </c>
      <c r="D5670" s="38" t="s">
        <v>5915</v>
      </c>
      <c r="E5670" s="38" t="s">
        <v>2281</v>
      </c>
    </row>
    <row r="5671">
      <c r="A5671" s="33" t="s">
        <v>6054</v>
      </c>
      <c r="B5671" s="126" t="s">
        <v>2548</v>
      </c>
      <c r="C5671" s="126" t="s">
        <v>2633</v>
      </c>
      <c r="D5671" s="38" t="s">
        <v>5909</v>
      </c>
      <c r="E5671" s="38" t="s">
        <v>2281</v>
      </c>
    </row>
    <row r="5672">
      <c r="A5672" s="33" t="s">
        <v>6054</v>
      </c>
      <c r="B5672" s="126" t="s">
        <v>2483</v>
      </c>
      <c r="C5672" s="126" t="s">
        <v>2646</v>
      </c>
      <c r="D5672" s="38" t="s">
        <v>5909</v>
      </c>
      <c r="E5672" s="38" t="s">
        <v>2281</v>
      </c>
    </row>
    <row r="5673">
      <c r="A5673" s="33" t="s">
        <v>6034</v>
      </c>
      <c r="B5673" s="126" t="s">
        <v>2589</v>
      </c>
      <c r="C5673" s="126" t="s">
        <v>2646</v>
      </c>
      <c r="D5673" s="38" t="s">
        <v>5911</v>
      </c>
      <c r="E5673" s="38" t="s">
        <v>2281</v>
      </c>
    </row>
    <row r="5674">
      <c r="A5674" s="33" t="s">
        <v>5921</v>
      </c>
      <c r="B5674" s="126" t="s">
        <v>2633</v>
      </c>
      <c r="C5674" s="126" t="s">
        <v>2646</v>
      </c>
      <c r="D5674" s="38" t="s">
        <v>5911</v>
      </c>
      <c r="E5674" s="38" t="s">
        <v>2281</v>
      </c>
    </row>
    <row r="5675">
      <c r="A5675" s="33" t="s">
        <v>6107</v>
      </c>
      <c r="B5675" s="126" t="s">
        <v>2633</v>
      </c>
      <c r="C5675" s="126" t="s">
        <v>2646</v>
      </c>
      <c r="D5675" s="38" t="s">
        <v>5911</v>
      </c>
      <c r="E5675" s="38" t="s">
        <v>2281</v>
      </c>
    </row>
    <row r="5676">
      <c r="A5676" s="33" t="s">
        <v>6250</v>
      </c>
      <c r="B5676" s="126" t="s">
        <v>2551</v>
      </c>
      <c r="C5676" s="126" t="s">
        <v>2545</v>
      </c>
      <c r="D5676" s="38" t="s">
        <v>5923</v>
      </c>
      <c r="E5676" s="38" t="s">
        <v>2281</v>
      </c>
    </row>
    <row r="5677">
      <c r="A5677" s="33" t="s">
        <v>6251</v>
      </c>
      <c r="B5677" s="126" t="s">
        <v>2646</v>
      </c>
      <c r="C5677" s="126" t="s">
        <v>2666</v>
      </c>
      <c r="D5677" s="38" t="s">
        <v>5923</v>
      </c>
      <c r="E5677" s="38" t="s">
        <v>2281</v>
      </c>
    </row>
    <row r="5678">
      <c r="A5678" s="33" t="s">
        <v>6252</v>
      </c>
      <c r="B5678" s="126" t="s">
        <v>2551</v>
      </c>
      <c r="C5678" s="126" t="s">
        <v>2545</v>
      </c>
      <c r="D5678" s="38" t="s">
        <v>5923</v>
      </c>
      <c r="E5678" s="38" t="s">
        <v>2281</v>
      </c>
    </row>
    <row r="5679">
      <c r="A5679" s="33" t="s">
        <v>6109</v>
      </c>
      <c r="B5679" s="126" t="s">
        <v>2551</v>
      </c>
      <c r="C5679" s="126" t="s">
        <v>2545</v>
      </c>
      <c r="D5679" s="38" t="s">
        <v>5923</v>
      </c>
      <c r="E5679" s="38" t="s">
        <v>2281</v>
      </c>
    </row>
    <row r="5680">
      <c r="A5680" s="33" t="s">
        <v>6253</v>
      </c>
      <c r="B5680" s="126" t="s">
        <v>2545</v>
      </c>
      <c r="C5680" s="126" t="s">
        <v>2473</v>
      </c>
      <c r="D5680" s="38" t="s">
        <v>5923</v>
      </c>
      <c r="E5680" s="38" t="s">
        <v>2281</v>
      </c>
    </row>
    <row r="5681">
      <c r="A5681" s="33" t="s">
        <v>5914</v>
      </c>
      <c r="B5681" s="126" t="s">
        <v>2551</v>
      </c>
      <c r="C5681" s="126" t="s">
        <v>2680</v>
      </c>
      <c r="D5681" s="38" t="s">
        <v>5915</v>
      </c>
      <c r="E5681" s="38" t="s">
        <v>2282</v>
      </c>
    </row>
    <row r="5682">
      <c r="A5682" s="33" t="s">
        <v>5916</v>
      </c>
      <c r="B5682" s="126" t="s">
        <v>2469</v>
      </c>
      <c r="C5682" s="126" t="s">
        <v>2520</v>
      </c>
      <c r="D5682" s="38" t="s">
        <v>5915</v>
      </c>
      <c r="E5682" s="38" t="s">
        <v>2282</v>
      </c>
    </row>
    <row r="5683">
      <c r="A5683" s="33" t="s">
        <v>5917</v>
      </c>
      <c r="B5683" s="126" t="s">
        <v>2551</v>
      </c>
      <c r="C5683" s="126" t="s">
        <v>2680</v>
      </c>
      <c r="D5683" s="38" t="s">
        <v>5915</v>
      </c>
      <c r="E5683" s="38" t="s">
        <v>2282</v>
      </c>
    </row>
    <row r="5684">
      <c r="A5684" s="33" t="s">
        <v>5947</v>
      </c>
      <c r="B5684" s="126" t="s">
        <v>2469</v>
      </c>
      <c r="C5684" s="126" t="s">
        <v>2520</v>
      </c>
      <c r="D5684" s="38" t="s">
        <v>5915</v>
      </c>
      <c r="E5684" s="38" t="s">
        <v>2282</v>
      </c>
    </row>
    <row r="5685">
      <c r="A5685" s="33" t="s">
        <v>6319</v>
      </c>
      <c r="B5685" s="126" t="s">
        <v>2545</v>
      </c>
      <c r="C5685" s="126" t="s">
        <v>2473</v>
      </c>
      <c r="D5685" s="38" t="s">
        <v>5915</v>
      </c>
      <c r="E5685" s="38" t="s">
        <v>2282</v>
      </c>
    </row>
    <row r="5686">
      <c r="A5686" s="33" t="s">
        <v>5912</v>
      </c>
      <c r="B5686" s="126" t="s">
        <v>2551</v>
      </c>
      <c r="C5686" s="126" t="s">
        <v>2680</v>
      </c>
      <c r="D5686" s="38" t="s">
        <v>44</v>
      </c>
      <c r="E5686" s="38" t="s">
        <v>2283</v>
      </c>
    </row>
    <row r="5687">
      <c r="A5687" s="33" t="s">
        <v>6248</v>
      </c>
      <c r="B5687" s="126" t="s">
        <v>2551</v>
      </c>
      <c r="C5687" s="126" t="s">
        <v>2680</v>
      </c>
      <c r="D5687" s="38" t="s">
        <v>44</v>
      </c>
      <c r="E5687" s="38" t="s">
        <v>2283</v>
      </c>
    </row>
    <row r="5688">
      <c r="A5688" s="33" t="s">
        <v>6246</v>
      </c>
      <c r="B5688" s="126" t="s">
        <v>2646</v>
      </c>
      <c r="C5688" s="126" t="s">
        <v>2463</v>
      </c>
      <c r="D5688" s="38" t="s">
        <v>44</v>
      </c>
      <c r="E5688" s="38" t="s">
        <v>2283</v>
      </c>
    </row>
    <row r="5689">
      <c r="A5689" s="33" t="s">
        <v>6249</v>
      </c>
      <c r="B5689" s="126" t="s">
        <v>2646</v>
      </c>
      <c r="C5689" s="126" t="s">
        <v>2545</v>
      </c>
      <c r="D5689" s="38" t="s">
        <v>44</v>
      </c>
      <c r="E5689" s="38" t="s">
        <v>2283</v>
      </c>
    </row>
    <row r="5690">
      <c r="A5690" s="33" t="s">
        <v>6083</v>
      </c>
      <c r="B5690" s="126" t="s">
        <v>2545</v>
      </c>
      <c r="C5690" s="126" t="s">
        <v>2473</v>
      </c>
      <c r="D5690" s="38" t="s">
        <v>44</v>
      </c>
      <c r="E5690" s="38" t="s">
        <v>2283</v>
      </c>
    </row>
    <row r="5691">
      <c r="A5691" s="33" t="s">
        <v>6054</v>
      </c>
      <c r="B5691" s="126" t="s">
        <v>2548</v>
      </c>
      <c r="C5691" s="126" t="s">
        <v>2633</v>
      </c>
      <c r="D5691" s="38" t="s">
        <v>5909</v>
      </c>
      <c r="E5691" s="38" t="s">
        <v>2283</v>
      </c>
    </row>
    <row r="5692">
      <c r="A5692" s="33" t="s">
        <v>6054</v>
      </c>
      <c r="B5692" s="126" t="s">
        <v>2483</v>
      </c>
      <c r="C5692" s="126" t="s">
        <v>2646</v>
      </c>
      <c r="D5692" s="38" t="s">
        <v>5909</v>
      </c>
      <c r="E5692" s="38" t="s">
        <v>2283</v>
      </c>
    </row>
    <row r="5693">
      <c r="A5693" s="33" t="s">
        <v>6034</v>
      </c>
      <c r="B5693" s="126" t="s">
        <v>2589</v>
      </c>
      <c r="C5693" s="126" t="s">
        <v>2646</v>
      </c>
      <c r="D5693" s="38" t="s">
        <v>5911</v>
      </c>
      <c r="E5693" s="38" t="s">
        <v>2283</v>
      </c>
    </row>
    <row r="5694">
      <c r="A5694" s="33" t="s">
        <v>5921</v>
      </c>
      <c r="B5694" s="126" t="s">
        <v>2633</v>
      </c>
      <c r="C5694" s="126" t="s">
        <v>2646</v>
      </c>
      <c r="D5694" s="38" t="s">
        <v>5911</v>
      </c>
      <c r="E5694" s="38" t="s">
        <v>2283</v>
      </c>
    </row>
    <row r="5695">
      <c r="A5695" s="33" t="s">
        <v>6107</v>
      </c>
      <c r="B5695" s="126" t="s">
        <v>2633</v>
      </c>
      <c r="C5695" s="126" t="s">
        <v>2646</v>
      </c>
      <c r="D5695" s="38" t="s">
        <v>5911</v>
      </c>
      <c r="E5695" s="38" t="s">
        <v>2283</v>
      </c>
    </row>
    <row r="5696">
      <c r="A5696" s="33" t="s">
        <v>6250</v>
      </c>
      <c r="B5696" s="126" t="s">
        <v>2551</v>
      </c>
      <c r="C5696" s="126" t="s">
        <v>2545</v>
      </c>
      <c r="D5696" s="38" t="s">
        <v>5923</v>
      </c>
      <c r="E5696" s="38" t="s">
        <v>2283</v>
      </c>
    </row>
    <row r="5697">
      <c r="A5697" s="33" t="s">
        <v>6251</v>
      </c>
      <c r="B5697" s="126" t="s">
        <v>2646</v>
      </c>
      <c r="C5697" s="126" t="s">
        <v>2666</v>
      </c>
      <c r="D5697" s="38" t="s">
        <v>5923</v>
      </c>
      <c r="E5697" s="38" t="s">
        <v>2283</v>
      </c>
    </row>
    <row r="5698">
      <c r="A5698" s="33" t="s">
        <v>6252</v>
      </c>
      <c r="B5698" s="126" t="s">
        <v>2551</v>
      </c>
      <c r="C5698" s="126" t="s">
        <v>2545</v>
      </c>
      <c r="D5698" s="38" t="s">
        <v>5923</v>
      </c>
      <c r="E5698" s="38" t="s">
        <v>2283</v>
      </c>
    </row>
    <row r="5699">
      <c r="A5699" s="33" t="s">
        <v>6109</v>
      </c>
      <c r="B5699" s="126" t="s">
        <v>2551</v>
      </c>
      <c r="C5699" s="126" t="s">
        <v>2545</v>
      </c>
      <c r="D5699" s="38" t="s">
        <v>5923</v>
      </c>
      <c r="E5699" s="38" t="s">
        <v>2283</v>
      </c>
    </row>
    <row r="5700">
      <c r="A5700" s="33" t="s">
        <v>6253</v>
      </c>
      <c r="B5700" s="126" t="s">
        <v>2545</v>
      </c>
      <c r="C5700" s="126" t="s">
        <v>2473</v>
      </c>
      <c r="D5700" s="38" t="s">
        <v>5923</v>
      </c>
      <c r="E5700" s="38" t="s">
        <v>2283</v>
      </c>
    </row>
    <row r="5701">
      <c r="A5701" s="33" t="s">
        <v>5972</v>
      </c>
      <c r="B5701" s="126" t="s">
        <v>2699</v>
      </c>
      <c r="C5701" s="126" t="s">
        <v>2646</v>
      </c>
      <c r="D5701" s="38" t="s">
        <v>5927</v>
      </c>
      <c r="E5701" s="38" t="s">
        <v>2283</v>
      </c>
    </row>
    <row r="5702">
      <c r="A5702" s="33" t="s">
        <v>5928</v>
      </c>
      <c r="B5702" s="126" t="s">
        <v>2699</v>
      </c>
      <c r="C5702" s="126" t="s">
        <v>2646</v>
      </c>
      <c r="D5702" s="38" t="s">
        <v>5927</v>
      </c>
      <c r="E5702" s="38" t="s">
        <v>2283</v>
      </c>
    </row>
    <row r="5703">
      <c r="A5703" s="33" t="s">
        <v>6050</v>
      </c>
      <c r="B5703" s="126" t="s">
        <v>2699</v>
      </c>
      <c r="C5703" s="126" t="s">
        <v>2646</v>
      </c>
      <c r="D5703" s="38" t="s">
        <v>5927</v>
      </c>
      <c r="E5703" s="38" t="s">
        <v>2283</v>
      </c>
    </row>
    <row r="5704">
      <c r="A5704" s="33" t="s">
        <v>6050</v>
      </c>
      <c r="B5704" s="126" t="s">
        <v>2469</v>
      </c>
      <c r="C5704" s="126" t="s">
        <v>2520</v>
      </c>
      <c r="D5704" s="38" t="s">
        <v>5927</v>
      </c>
      <c r="E5704" s="38" t="s">
        <v>2283</v>
      </c>
    </row>
    <row r="5705">
      <c r="A5705" s="33" t="s">
        <v>6123</v>
      </c>
      <c r="B5705" s="126" t="s">
        <v>2469</v>
      </c>
      <c r="C5705" s="126" t="s">
        <v>2520</v>
      </c>
      <c r="D5705" s="38" t="s">
        <v>5927</v>
      </c>
      <c r="E5705" s="38" t="s">
        <v>2283</v>
      </c>
    </row>
    <row r="5706">
      <c r="A5706" s="33" t="s">
        <v>6122</v>
      </c>
      <c r="B5706" s="126" t="s">
        <v>2469</v>
      </c>
      <c r="C5706" s="126" t="s">
        <v>2520</v>
      </c>
      <c r="D5706" s="38" t="s">
        <v>5927</v>
      </c>
      <c r="E5706" s="38" t="s">
        <v>2283</v>
      </c>
    </row>
    <row r="5707">
      <c r="A5707" s="33" t="s">
        <v>6254</v>
      </c>
      <c r="B5707" s="126" t="s">
        <v>2469</v>
      </c>
      <c r="C5707" s="126" t="s">
        <v>2520</v>
      </c>
      <c r="D5707" s="38" t="s">
        <v>5927</v>
      </c>
      <c r="E5707" s="38" t="s">
        <v>2283</v>
      </c>
    </row>
    <row r="5708">
      <c r="A5708" s="33" t="s">
        <v>6254</v>
      </c>
      <c r="B5708" s="126" t="s">
        <v>2545</v>
      </c>
      <c r="C5708" s="126" t="s">
        <v>2473</v>
      </c>
      <c r="D5708" s="38" t="s">
        <v>5927</v>
      </c>
      <c r="E5708" s="38" t="s">
        <v>2283</v>
      </c>
    </row>
    <row r="5709">
      <c r="A5709" s="33" t="s">
        <v>5972</v>
      </c>
      <c r="B5709" s="126" t="s">
        <v>2699</v>
      </c>
      <c r="C5709" s="126" t="s">
        <v>2646</v>
      </c>
      <c r="D5709" s="38" t="s">
        <v>5931</v>
      </c>
      <c r="E5709" s="38" t="s">
        <v>2283</v>
      </c>
    </row>
    <row r="5710">
      <c r="A5710" s="33" t="s">
        <v>5928</v>
      </c>
      <c r="B5710" s="126" t="s">
        <v>2699</v>
      </c>
      <c r="C5710" s="126" t="s">
        <v>2646</v>
      </c>
      <c r="D5710" s="38" t="s">
        <v>5931</v>
      </c>
      <c r="E5710" s="38" t="s">
        <v>2283</v>
      </c>
    </row>
    <row r="5711">
      <c r="A5711" s="33" t="s">
        <v>6050</v>
      </c>
      <c r="B5711" s="126" t="s">
        <v>2699</v>
      </c>
      <c r="C5711" s="126" t="s">
        <v>2646</v>
      </c>
      <c r="D5711" s="38" t="s">
        <v>5931</v>
      </c>
      <c r="E5711" s="38" t="s">
        <v>2283</v>
      </c>
    </row>
    <row r="5712">
      <c r="A5712" s="33" t="s">
        <v>6050</v>
      </c>
      <c r="B5712" s="126" t="s">
        <v>2469</v>
      </c>
      <c r="C5712" s="126" t="s">
        <v>2520</v>
      </c>
      <c r="D5712" s="38" t="s">
        <v>5931</v>
      </c>
      <c r="E5712" s="38" t="s">
        <v>2283</v>
      </c>
    </row>
    <row r="5713">
      <c r="A5713" s="33" t="s">
        <v>6123</v>
      </c>
      <c r="B5713" s="126" t="s">
        <v>2469</v>
      </c>
      <c r="C5713" s="126" t="s">
        <v>2520</v>
      </c>
      <c r="D5713" s="38" t="s">
        <v>5931</v>
      </c>
      <c r="E5713" s="38" t="s">
        <v>2283</v>
      </c>
    </row>
    <row r="5714">
      <c r="A5714" s="33" t="s">
        <v>6122</v>
      </c>
      <c r="B5714" s="126" t="s">
        <v>2469</v>
      </c>
      <c r="C5714" s="126" t="s">
        <v>2520</v>
      </c>
      <c r="D5714" s="38" t="s">
        <v>5931</v>
      </c>
      <c r="E5714" s="38" t="s">
        <v>2283</v>
      </c>
    </row>
    <row r="5715">
      <c r="A5715" s="33" t="s">
        <v>6254</v>
      </c>
      <c r="B5715" s="126" t="s">
        <v>2469</v>
      </c>
      <c r="C5715" s="126" t="s">
        <v>2520</v>
      </c>
      <c r="D5715" s="38" t="s">
        <v>5931</v>
      </c>
      <c r="E5715" s="38" t="s">
        <v>2283</v>
      </c>
    </row>
    <row r="5716">
      <c r="A5716" s="33" t="s">
        <v>6254</v>
      </c>
      <c r="B5716" s="126" t="s">
        <v>2545</v>
      </c>
      <c r="C5716" s="126" t="s">
        <v>2473</v>
      </c>
      <c r="D5716" s="38" t="s">
        <v>5931</v>
      </c>
      <c r="E5716" s="38" t="s">
        <v>2283</v>
      </c>
    </row>
    <row r="5717">
      <c r="A5717" s="33" t="s">
        <v>6051</v>
      </c>
      <c r="B5717" s="126" t="s">
        <v>2551</v>
      </c>
      <c r="C5717" s="126" t="s">
        <v>2680</v>
      </c>
      <c r="D5717" s="38" t="s">
        <v>5936</v>
      </c>
      <c r="E5717" s="38" t="s">
        <v>2283</v>
      </c>
    </row>
    <row r="5718">
      <c r="A5718" s="33" t="s">
        <v>6006</v>
      </c>
      <c r="B5718" s="126" t="s">
        <v>2469</v>
      </c>
      <c r="C5718" s="126" t="s">
        <v>2520</v>
      </c>
      <c r="D5718" s="38" t="s">
        <v>5936</v>
      </c>
      <c r="E5718" s="38" t="s">
        <v>2283</v>
      </c>
    </row>
    <row r="5719">
      <c r="A5719" s="33" t="s">
        <v>6053</v>
      </c>
      <c r="B5719" s="126" t="s">
        <v>2551</v>
      </c>
      <c r="C5719" s="126" t="s">
        <v>2680</v>
      </c>
      <c r="D5719" s="38" t="s">
        <v>5936</v>
      </c>
      <c r="E5719" s="38" t="s">
        <v>2283</v>
      </c>
    </row>
    <row r="5720">
      <c r="A5720" s="33" t="s">
        <v>6054</v>
      </c>
      <c r="B5720" s="126" t="s">
        <v>2551</v>
      </c>
      <c r="C5720" s="126" t="s">
        <v>2680</v>
      </c>
      <c r="D5720" s="38" t="s">
        <v>5936</v>
      </c>
      <c r="E5720" s="38" t="s">
        <v>2283</v>
      </c>
    </row>
    <row r="5721">
      <c r="A5721" s="33" t="s">
        <v>6055</v>
      </c>
      <c r="B5721" s="126" t="s">
        <v>2551</v>
      </c>
      <c r="C5721" s="126" t="s">
        <v>2680</v>
      </c>
      <c r="D5721" s="38" t="s">
        <v>5936</v>
      </c>
      <c r="E5721" s="38" t="s">
        <v>2283</v>
      </c>
    </row>
    <row r="5722">
      <c r="A5722" s="33" t="s">
        <v>6105</v>
      </c>
      <c r="B5722" s="126" t="s">
        <v>2469</v>
      </c>
      <c r="C5722" s="126" t="s">
        <v>2520</v>
      </c>
      <c r="D5722" s="38" t="s">
        <v>5936</v>
      </c>
      <c r="E5722" s="38" t="s">
        <v>2283</v>
      </c>
    </row>
    <row r="5723">
      <c r="A5723" s="33" t="s">
        <v>6052</v>
      </c>
      <c r="B5723" s="126" t="s">
        <v>2469</v>
      </c>
      <c r="C5723" s="126" t="s">
        <v>2520</v>
      </c>
      <c r="D5723" s="38" t="s">
        <v>5936</v>
      </c>
      <c r="E5723" s="38" t="s">
        <v>2283</v>
      </c>
    </row>
    <row r="5724">
      <c r="A5724" s="33" t="s">
        <v>6056</v>
      </c>
      <c r="B5724" s="126" t="s">
        <v>2469</v>
      </c>
      <c r="C5724" s="126" t="s">
        <v>2520</v>
      </c>
      <c r="D5724" s="38" t="s">
        <v>5936</v>
      </c>
      <c r="E5724" s="38" t="s">
        <v>2283</v>
      </c>
    </row>
    <row r="5725">
      <c r="A5725" s="33" t="s">
        <v>6057</v>
      </c>
      <c r="B5725" s="126" t="s">
        <v>2469</v>
      </c>
      <c r="C5725" s="126" t="s">
        <v>2520</v>
      </c>
      <c r="D5725" s="38" t="s">
        <v>5936</v>
      </c>
      <c r="E5725" s="38" t="s">
        <v>2283</v>
      </c>
    </row>
    <row r="5726">
      <c r="A5726" s="33" t="s">
        <v>6320</v>
      </c>
      <c r="B5726" s="126" t="s">
        <v>2469</v>
      </c>
      <c r="C5726" s="126" t="s">
        <v>2520</v>
      </c>
      <c r="D5726" s="38" t="s">
        <v>5936</v>
      </c>
      <c r="E5726" s="38" t="s">
        <v>2283</v>
      </c>
    </row>
    <row r="5727">
      <c r="A5727" s="33" t="s">
        <v>6321</v>
      </c>
      <c r="B5727" s="126" t="s">
        <v>2545</v>
      </c>
      <c r="C5727" s="126" t="s">
        <v>2473</v>
      </c>
      <c r="D5727" s="38" t="s">
        <v>5936</v>
      </c>
      <c r="E5727" s="38" t="s">
        <v>2283</v>
      </c>
    </row>
    <row r="5728">
      <c r="A5728" s="33" t="s">
        <v>6322</v>
      </c>
      <c r="B5728" s="126" t="s">
        <v>2545</v>
      </c>
      <c r="C5728" s="126" t="s">
        <v>2473</v>
      </c>
      <c r="D5728" s="38" t="s">
        <v>5936</v>
      </c>
      <c r="E5728" s="38" t="s">
        <v>2283</v>
      </c>
    </row>
    <row r="5729">
      <c r="A5729" s="33" t="s">
        <v>6051</v>
      </c>
      <c r="B5729" s="126" t="s">
        <v>2551</v>
      </c>
      <c r="C5729" s="126" t="s">
        <v>2680</v>
      </c>
      <c r="D5729" s="38" t="s">
        <v>5943</v>
      </c>
      <c r="E5729" s="38" t="s">
        <v>2283</v>
      </c>
    </row>
    <row r="5730">
      <c r="A5730" s="33" t="s">
        <v>6006</v>
      </c>
      <c r="B5730" s="126" t="s">
        <v>2469</v>
      </c>
      <c r="C5730" s="126" t="s">
        <v>2520</v>
      </c>
      <c r="D5730" s="38" t="s">
        <v>5943</v>
      </c>
      <c r="E5730" s="38" t="s">
        <v>2283</v>
      </c>
    </row>
    <row r="5731">
      <c r="A5731" s="33" t="s">
        <v>6053</v>
      </c>
      <c r="B5731" s="126" t="s">
        <v>2551</v>
      </c>
      <c r="C5731" s="126" t="s">
        <v>2680</v>
      </c>
      <c r="D5731" s="38" t="s">
        <v>5943</v>
      </c>
      <c r="E5731" s="38" t="s">
        <v>2283</v>
      </c>
    </row>
    <row r="5732">
      <c r="A5732" s="33" t="s">
        <v>6054</v>
      </c>
      <c r="B5732" s="126" t="s">
        <v>2551</v>
      </c>
      <c r="C5732" s="126" t="s">
        <v>2680</v>
      </c>
      <c r="D5732" s="38" t="s">
        <v>5943</v>
      </c>
      <c r="E5732" s="38" t="s">
        <v>2283</v>
      </c>
    </row>
    <row r="5733">
      <c r="A5733" s="33" t="s">
        <v>6058</v>
      </c>
      <c r="B5733" s="126" t="s">
        <v>2551</v>
      </c>
      <c r="C5733" s="126" t="s">
        <v>2680</v>
      </c>
      <c r="D5733" s="38" t="s">
        <v>5943</v>
      </c>
      <c r="E5733" s="38" t="s">
        <v>2283</v>
      </c>
    </row>
    <row r="5734">
      <c r="A5734" s="33" t="s">
        <v>6105</v>
      </c>
      <c r="B5734" s="126" t="s">
        <v>2469</v>
      </c>
      <c r="C5734" s="126" t="s">
        <v>2520</v>
      </c>
      <c r="D5734" s="38" t="s">
        <v>5943</v>
      </c>
      <c r="E5734" s="38" t="s">
        <v>2283</v>
      </c>
    </row>
    <row r="5735">
      <c r="A5735" s="33" t="s">
        <v>6052</v>
      </c>
      <c r="B5735" s="126" t="s">
        <v>2469</v>
      </c>
      <c r="C5735" s="126" t="s">
        <v>2520</v>
      </c>
      <c r="D5735" s="38" t="s">
        <v>5943</v>
      </c>
      <c r="E5735" s="38" t="s">
        <v>2283</v>
      </c>
    </row>
    <row r="5736">
      <c r="A5736" s="33" t="s">
        <v>6056</v>
      </c>
      <c r="B5736" s="126" t="s">
        <v>2469</v>
      </c>
      <c r="C5736" s="126" t="s">
        <v>2520</v>
      </c>
      <c r="D5736" s="38" t="s">
        <v>5943</v>
      </c>
      <c r="E5736" s="38" t="s">
        <v>2283</v>
      </c>
    </row>
    <row r="5737">
      <c r="A5737" s="33" t="s">
        <v>6057</v>
      </c>
      <c r="B5737" s="126" t="s">
        <v>2469</v>
      </c>
      <c r="C5737" s="126" t="s">
        <v>2520</v>
      </c>
      <c r="D5737" s="38" t="s">
        <v>5943</v>
      </c>
      <c r="E5737" s="38" t="s">
        <v>2283</v>
      </c>
    </row>
    <row r="5738">
      <c r="A5738" s="33" t="s">
        <v>6323</v>
      </c>
      <c r="B5738" s="126" t="s">
        <v>2469</v>
      </c>
      <c r="C5738" s="126" t="s">
        <v>2520</v>
      </c>
      <c r="D5738" s="38" t="s">
        <v>5943</v>
      </c>
      <c r="E5738" s="38" t="s">
        <v>2283</v>
      </c>
    </row>
    <row r="5739">
      <c r="A5739" s="33" t="s">
        <v>6321</v>
      </c>
      <c r="B5739" s="126" t="s">
        <v>2545</v>
      </c>
      <c r="C5739" s="126" t="s">
        <v>2473</v>
      </c>
      <c r="D5739" s="38" t="s">
        <v>5943</v>
      </c>
      <c r="E5739" s="38" t="s">
        <v>2283</v>
      </c>
    </row>
    <row r="5740">
      <c r="A5740" s="33" t="s">
        <v>6322</v>
      </c>
      <c r="B5740" s="126" t="s">
        <v>2545</v>
      </c>
      <c r="C5740" s="126" t="s">
        <v>2473</v>
      </c>
      <c r="D5740" s="38" t="s">
        <v>5943</v>
      </c>
      <c r="E5740" s="38" t="s">
        <v>2283</v>
      </c>
    </row>
    <row r="5741">
      <c r="A5741" s="33" t="s">
        <v>6051</v>
      </c>
      <c r="B5741" s="126" t="s">
        <v>2551</v>
      </c>
      <c r="C5741" s="126" t="s">
        <v>2680</v>
      </c>
      <c r="D5741" s="38" t="s">
        <v>5944</v>
      </c>
      <c r="E5741" s="38" t="s">
        <v>2283</v>
      </c>
    </row>
    <row r="5742">
      <c r="A5742" s="33" t="s">
        <v>6006</v>
      </c>
      <c r="B5742" s="126" t="s">
        <v>2469</v>
      </c>
      <c r="C5742" s="126" t="s">
        <v>2520</v>
      </c>
      <c r="D5742" s="38" t="s">
        <v>5944</v>
      </c>
      <c r="E5742" s="38" t="s">
        <v>2283</v>
      </c>
    </row>
    <row r="5743">
      <c r="A5743" s="33" t="s">
        <v>6009</v>
      </c>
      <c r="B5743" s="126" t="s">
        <v>2469</v>
      </c>
      <c r="C5743" s="126" t="s">
        <v>2520</v>
      </c>
      <c r="D5743" s="38" t="s">
        <v>5944</v>
      </c>
      <c r="E5743" s="38" t="s">
        <v>2283</v>
      </c>
    </row>
    <row r="5744">
      <c r="A5744" s="33" t="s">
        <v>6044</v>
      </c>
      <c r="B5744" s="126" t="s">
        <v>2551</v>
      </c>
      <c r="C5744" s="126" t="s">
        <v>2680</v>
      </c>
      <c r="D5744" s="38" t="s">
        <v>5944</v>
      </c>
      <c r="E5744" s="38" t="s">
        <v>2283</v>
      </c>
    </row>
    <row r="5745">
      <c r="A5745" s="33" t="s">
        <v>6061</v>
      </c>
      <c r="B5745" s="126" t="s">
        <v>2469</v>
      </c>
      <c r="C5745" s="126" t="s">
        <v>2520</v>
      </c>
      <c r="D5745" s="38" t="s">
        <v>5944</v>
      </c>
      <c r="E5745" s="38" t="s">
        <v>2283</v>
      </c>
    </row>
    <row r="5746">
      <c r="A5746" s="33" t="s">
        <v>6060</v>
      </c>
      <c r="B5746" s="126" t="s">
        <v>2551</v>
      </c>
      <c r="C5746" s="126" t="s">
        <v>2680</v>
      </c>
      <c r="D5746" s="38" t="s">
        <v>5944</v>
      </c>
      <c r="E5746" s="38" t="s">
        <v>2283</v>
      </c>
    </row>
    <row r="5747">
      <c r="A5747" s="33" t="s">
        <v>6052</v>
      </c>
      <c r="B5747" s="126" t="s">
        <v>2469</v>
      </c>
      <c r="C5747" s="126" t="s">
        <v>2520</v>
      </c>
      <c r="D5747" s="38" t="s">
        <v>5944</v>
      </c>
      <c r="E5747" s="38" t="s">
        <v>2283</v>
      </c>
    </row>
    <row r="5748">
      <c r="A5748" s="33" t="s">
        <v>6056</v>
      </c>
      <c r="B5748" s="126" t="s">
        <v>2469</v>
      </c>
      <c r="C5748" s="126" t="s">
        <v>2520</v>
      </c>
      <c r="D5748" s="38" t="s">
        <v>5944</v>
      </c>
      <c r="E5748" s="38" t="s">
        <v>2283</v>
      </c>
    </row>
    <row r="5749">
      <c r="A5749" s="33" t="s">
        <v>6057</v>
      </c>
      <c r="B5749" s="126" t="s">
        <v>2469</v>
      </c>
      <c r="C5749" s="126" t="s">
        <v>2520</v>
      </c>
      <c r="D5749" s="38" t="s">
        <v>5944</v>
      </c>
      <c r="E5749" s="38" t="s">
        <v>2283</v>
      </c>
    </row>
    <row r="5750">
      <c r="A5750" s="33" t="s">
        <v>6068</v>
      </c>
      <c r="B5750" s="126" t="s">
        <v>2469</v>
      </c>
      <c r="C5750" s="126" t="s">
        <v>2520</v>
      </c>
      <c r="D5750" s="38" t="s">
        <v>5944</v>
      </c>
      <c r="E5750" s="38" t="s">
        <v>2283</v>
      </c>
    </row>
    <row r="5751">
      <c r="A5751" s="33" t="s">
        <v>6321</v>
      </c>
      <c r="B5751" s="126" t="s">
        <v>2545</v>
      </c>
      <c r="C5751" s="126" t="s">
        <v>2473</v>
      </c>
      <c r="D5751" s="38" t="s">
        <v>5944</v>
      </c>
      <c r="E5751" s="38" t="s">
        <v>2283</v>
      </c>
    </row>
    <row r="5752">
      <c r="A5752" s="33" t="s">
        <v>6322</v>
      </c>
      <c r="B5752" s="126" t="s">
        <v>2545</v>
      </c>
      <c r="C5752" s="126" t="s">
        <v>2473</v>
      </c>
      <c r="D5752" s="38" t="s">
        <v>5944</v>
      </c>
      <c r="E5752" s="38" t="s">
        <v>2283</v>
      </c>
    </row>
    <row r="5753">
      <c r="A5753" s="33" t="s">
        <v>5988</v>
      </c>
      <c r="B5753" s="126" t="s">
        <v>2699</v>
      </c>
      <c r="C5753" s="126" t="s">
        <v>2646</v>
      </c>
      <c r="D5753" s="38" t="s">
        <v>165</v>
      </c>
      <c r="E5753" s="38" t="s">
        <v>2284</v>
      </c>
    </row>
    <row r="5754">
      <c r="A5754" s="33" t="s">
        <v>5984</v>
      </c>
      <c r="B5754" s="126" t="s">
        <v>2699</v>
      </c>
      <c r="C5754" s="126" t="s">
        <v>2646</v>
      </c>
      <c r="D5754" s="38" t="s">
        <v>165</v>
      </c>
      <c r="E5754" s="38" t="s">
        <v>2284</v>
      </c>
    </row>
    <row r="5755">
      <c r="A5755" s="33" t="s">
        <v>6294</v>
      </c>
      <c r="B5755" s="126" t="s">
        <v>2469</v>
      </c>
      <c r="C5755" s="126" t="s">
        <v>2520</v>
      </c>
      <c r="D5755" s="38" t="s">
        <v>165</v>
      </c>
      <c r="E5755" s="38" t="s">
        <v>2284</v>
      </c>
    </row>
    <row r="5756">
      <c r="A5756" s="33" t="s">
        <v>5978</v>
      </c>
      <c r="B5756" s="126" t="s">
        <v>2699</v>
      </c>
      <c r="C5756" s="126" t="s">
        <v>2646</v>
      </c>
      <c r="D5756" s="38" t="s">
        <v>165</v>
      </c>
      <c r="E5756" s="38" t="s">
        <v>2284</v>
      </c>
    </row>
    <row r="5757">
      <c r="A5757" s="33" t="s">
        <v>6295</v>
      </c>
      <c r="B5757" s="126" t="s">
        <v>2469</v>
      </c>
      <c r="C5757" s="126" t="s">
        <v>2520</v>
      </c>
      <c r="D5757" s="38" t="s">
        <v>165</v>
      </c>
      <c r="E5757" s="38" t="s">
        <v>2284</v>
      </c>
    </row>
    <row r="5758">
      <c r="A5758" s="33" t="s">
        <v>6031</v>
      </c>
      <c r="B5758" s="126" t="s">
        <v>2469</v>
      </c>
      <c r="C5758" s="126" t="s">
        <v>2520</v>
      </c>
      <c r="D5758" s="38" t="s">
        <v>165</v>
      </c>
      <c r="E5758" s="38" t="s">
        <v>2284</v>
      </c>
    </row>
    <row r="5759">
      <c r="A5759" s="33" t="s">
        <v>6296</v>
      </c>
      <c r="B5759" s="126" t="s">
        <v>2469</v>
      </c>
      <c r="C5759" s="126" t="s">
        <v>2520</v>
      </c>
      <c r="D5759" s="38" t="s">
        <v>165</v>
      </c>
      <c r="E5759" s="38" t="s">
        <v>2284</v>
      </c>
    </row>
    <row r="5760">
      <c r="A5760" s="33" t="s">
        <v>6297</v>
      </c>
      <c r="B5760" s="126" t="s">
        <v>2469</v>
      </c>
      <c r="C5760" s="126" t="s">
        <v>2520</v>
      </c>
      <c r="D5760" s="38" t="s">
        <v>165</v>
      </c>
      <c r="E5760" s="38" t="s">
        <v>2284</v>
      </c>
    </row>
    <row r="5761">
      <c r="A5761" s="33" t="s">
        <v>6324</v>
      </c>
      <c r="B5761" s="126" t="s">
        <v>2699</v>
      </c>
      <c r="C5761" s="126" t="s">
        <v>2646</v>
      </c>
      <c r="D5761" s="38" t="s">
        <v>165</v>
      </c>
      <c r="E5761" s="38" t="s">
        <v>2284</v>
      </c>
    </row>
    <row r="5762">
      <c r="A5762" s="33" t="s">
        <v>6324</v>
      </c>
      <c r="B5762" s="126" t="s">
        <v>2699</v>
      </c>
      <c r="C5762" s="126" t="s">
        <v>2646</v>
      </c>
      <c r="D5762" s="38" t="s">
        <v>165</v>
      </c>
      <c r="E5762" s="38" t="s">
        <v>2284</v>
      </c>
    </row>
    <row r="5763">
      <c r="A5763" s="33" t="s">
        <v>6325</v>
      </c>
      <c r="B5763" s="126" t="s">
        <v>2469</v>
      </c>
      <c r="C5763" s="126" t="s">
        <v>2520</v>
      </c>
      <c r="D5763" s="38" t="s">
        <v>165</v>
      </c>
      <c r="E5763" s="38" t="s">
        <v>2284</v>
      </c>
    </row>
    <row r="5764">
      <c r="A5764" s="33" t="s">
        <v>6325</v>
      </c>
      <c r="B5764" s="126" t="s">
        <v>2545</v>
      </c>
      <c r="C5764" s="126" t="s">
        <v>2473</v>
      </c>
      <c r="D5764" s="38" t="s">
        <v>165</v>
      </c>
      <c r="E5764" s="38" t="s">
        <v>2284</v>
      </c>
    </row>
    <row r="5765">
      <c r="A5765" s="33" t="s">
        <v>5926</v>
      </c>
      <c r="B5765" s="126" t="s">
        <v>2699</v>
      </c>
      <c r="C5765" s="126" t="s">
        <v>2646</v>
      </c>
      <c r="D5765" s="38" t="s">
        <v>5936</v>
      </c>
      <c r="E5765" s="38" t="s">
        <v>2285</v>
      </c>
    </row>
    <row r="5766">
      <c r="A5766" s="33" t="s">
        <v>5986</v>
      </c>
      <c r="B5766" s="126" t="s">
        <v>2699</v>
      </c>
      <c r="C5766" s="126" t="s">
        <v>2646</v>
      </c>
      <c r="D5766" s="38" t="s">
        <v>5936</v>
      </c>
      <c r="E5766" s="38" t="s">
        <v>2285</v>
      </c>
    </row>
    <row r="5767">
      <c r="A5767" s="33" t="s">
        <v>5962</v>
      </c>
      <c r="B5767" s="126" t="s">
        <v>2699</v>
      </c>
      <c r="C5767" s="126" t="s">
        <v>2646</v>
      </c>
      <c r="D5767" s="38" t="s">
        <v>5936</v>
      </c>
      <c r="E5767" s="38" t="s">
        <v>2285</v>
      </c>
    </row>
    <row r="5768">
      <c r="A5768" s="33" t="s">
        <v>5968</v>
      </c>
      <c r="B5768" s="126" t="s">
        <v>2699</v>
      </c>
      <c r="C5768" s="126" t="s">
        <v>2646</v>
      </c>
      <c r="D5768" s="38" t="s">
        <v>5936</v>
      </c>
      <c r="E5768" s="38" t="s">
        <v>2285</v>
      </c>
    </row>
    <row r="5769">
      <c r="A5769" s="33" t="s">
        <v>6011</v>
      </c>
      <c r="B5769" s="126" t="s">
        <v>2469</v>
      </c>
      <c r="C5769" s="126" t="s">
        <v>2520</v>
      </c>
      <c r="D5769" s="38" t="s">
        <v>5936</v>
      </c>
      <c r="E5769" s="38" t="s">
        <v>2285</v>
      </c>
    </row>
    <row r="5770">
      <c r="A5770" s="33" t="s">
        <v>5993</v>
      </c>
      <c r="B5770" s="126" t="s">
        <v>2469</v>
      </c>
      <c r="C5770" s="126" t="s">
        <v>2520</v>
      </c>
      <c r="D5770" s="38" t="s">
        <v>5936</v>
      </c>
      <c r="E5770" s="38" t="s">
        <v>2285</v>
      </c>
    </row>
    <row r="5771">
      <c r="A5771" s="33" t="s">
        <v>6326</v>
      </c>
      <c r="B5771" s="126" t="s">
        <v>2699</v>
      </c>
      <c r="C5771" s="126" t="s">
        <v>2646</v>
      </c>
      <c r="D5771" s="38" t="s">
        <v>5936</v>
      </c>
      <c r="E5771" s="38" t="s">
        <v>2285</v>
      </c>
    </row>
    <row r="5772">
      <c r="A5772" s="33" t="s">
        <v>6256</v>
      </c>
      <c r="B5772" s="126" t="s">
        <v>2469</v>
      </c>
      <c r="C5772" s="126" t="s">
        <v>2520</v>
      </c>
      <c r="D5772" s="38" t="s">
        <v>5936</v>
      </c>
      <c r="E5772" s="38" t="s">
        <v>2285</v>
      </c>
    </row>
    <row r="5773">
      <c r="A5773" s="33" t="s">
        <v>6240</v>
      </c>
      <c r="B5773" s="126" t="s">
        <v>2469</v>
      </c>
      <c r="C5773" s="126" t="s">
        <v>2520</v>
      </c>
      <c r="D5773" s="38" t="s">
        <v>5936</v>
      </c>
      <c r="E5773" s="38" t="s">
        <v>2285</v>
      </c>
    </row>
    <row r="5774">
      <c r="A5774" s="33" t="s">
        <v>6327</v>
      </c>
      <c r="B5774" s="126" t="s">
        <v>2483</v>
      </c>
      <c r="C5774" s="126" t="s">
        <v>2463</v>
      </c>
      <c r="D5774" s="38" t="s">
        <v>5936</v>
      </c>
      <c r="E5774" s="38" t="s">
        <v>2285</v>
      </c>
    </row>
    <row r="5775">
      <c r="A5775" s="33" t="s">
        <v>6327</v>
      </c>
      <c r="B5775" s="126" t="s">
        <v>2633</v>
      </c>
      <c r="C5775" s="126" t="s">
        <v>2520</v>
      </c>
      <c r="D5775" s="38" t="s">
        <v>5936</v>
      </c>
      <c r="E5775" s="38" t="s">
        <v>2285</v>
      </c>
    </row>
    <row r="5776">
      <c r="A5776" s="33" t="s">
        <v>6328</v>
      </c>
      <c r="B5776" s="126" t="s">
        <v>2545</v>
      </c>
      <c r="C5776" s="126" t="s">
        <v>2473</v>
      </c>
      <c r="D5776" s="38" t="s">
        <v>5936</v>
      </c>
      <c r="E5776" s="38" t="s">
        <v>2285</v>
      </c>
    </row>
    <row r="5777">
      <c r="A5777" s="33" t="s">
        <v>5926</v>
      </c>
      <c r="B5777" s="126" t="s">
        <v>2699</v>
      </c>
      <c r="C5777" s="126" t="s">
        <v>2646</v>
      </c>
      <c r="D5777" s="38" t="s">
        <v>5943</v>
      </c>
      <c r="E5777" s="38" t="s">
        <v>2285</v>
      </c>
    </row>
    <row r="5778">
      <c r="A5778" s="33" t="s">
        <v>5986</v>
      </c>
      <c r="B5778" s="126" t="s">
        <v>2699</v>
      </c>
      <c r="C5778" s="126" t="s">
        <v>2646</v>
      </c>
      <c r="D5778" s="38" t="s">
        <v>5943</v>
      </c>
      <c r="E5778" s="38" t="s">
        <v>2285</v>
      </c>
    </row>
    <row r="5779">
      <c r="A5779" s="33" t="s">
        <v>5962</v>
      </c>
      <c r="B5779" s="126" t="s">
        <v>2699</v>
      </c>
      <c r="C5779" s="126" t="s">
        <v>2646</v>
      </c>
      <c r="D5779" s="38" t="s">
        <v>5943</v>
      </c>
      <c r="E5779" s="38" t="s">
        <v>2285</v>
      </c>
    </row>
    <row r="5780">
      <c r="A5780" s="33" t="s">
        <v>5968</v>
      </c>
      <c r="B5780" s="126" t="s">
        <v>2699</v>
      </c>
      <c r="C5780" s="126" t="s">
        <v>2646</v>
      </c>
      <c r="D5780" s="38" t="s">
        <v>5943</v>
      </c>
      <c r="E5780" s="38" t="s">
        <v>2285</v>
      </c>
    </row>
    <row r="5781">
      <c r="A5781" s="33" t="s">
        <v>6011</v>
      </c>
      <c r="B5781" s="126" t="s">
        <v>2469</v>
      </c>
      <c r="C5781" s="126" t="s">
        <v>2520</v>
      </c>
      <c r="D5781" s="38" t="s">
        <v>5943</v>
      </c>
      <c r="E5781" s="38" t="s">
        <v>2285</v>
      </c>
    </row>
    <row r="5782">
      <c r="A5782" s="33" t="s">
        <v>5993</v>
      </c>
      <c r="B5782" s="126" t="s">
        <v>2469</v>
      </c>
      <c r="C5782" s="126" t="s">
        <v>2520</v>
      </c>
      <c r="D5782" s="38" t="s">
        <v>5943</v>
      </c>
      <c r="E5782" s="38" t="s">
        <v>2285</v>
      </c>
    </row>
    <row r="5783">
      <c r="A5783" s="33" t="s">
        <v>6326</v>
      </c>
      <c r="B5783" s="126" t="s">
        <v>2699</v>
      </c>
      <c r="C5783" s="126" t="s">
        <v>2646</v>
      </c>
      <c r="D5783" s="38" t="s">
        <v>5943</v>
      </c>
      <c r="E5783" s="38" t="s">
        <v>2285</v>
      </c>
    </row>
    <row r="5784">
      <c r="A5784" s="33" t="s">
        <v>6256</v>
      </c>
      <c r="B5784" s="126" t="s">
        <v>2469</v>
      </c>
      <c r="C5784" s="126" t="s">
        <v>2520</v>
      </c>
      <c r="D5784" s="38" t="s">
        <v>5943</v>
      </c>
      <c r="E5784" s="38" t="s">
        <v>2285</v>
      </c>
    </row>
    <row r="5785">
      <c r="A5785" s="33" t="s">
        <v>6240</v>
      </c>
      <c r="B5785" s="126" t="s">
        <v>2469</v>
      </c>
      <c r="C5785" s="126" t="s">
        <v>2520</v>
      </c>
      <c r="D5785" s="38" t="s">
        <v>5943</v>
      </c>
      <c r="E5785" s="38" t="s">
        <v>2285</v>
      </c>
    </row>
    <row r="5786">
      <c r="A5786" s="33" t="s">
        <v>6327</v>
      </c>
      <c r="B5786" s="126" t="s">
        <v>2483</v>
      </c>
      <c r="C5786" s="126" t="s">
        <v>2463</v>
      </c>
      <c r="D5786" s="38" t="s">
        <v>5943</v>
      </c>
      <c r="E5786" s="38" t="s">
        <v>2285</v>
      </c>
    </row>
    <row r="5787">
      <c r="A5787" s="33" t="s">
        <v>6327</v>
      </c>
      <c r="B5787" s="126" t="s">
        <v>2633</v>
      </c>
      <c r="C5787" s="126" t="s">
        <v>2520</v>
      </c>
      <c r="D5787" s="38" t="s">
        <v>5943</v>
      </c>
      <c r="E5787" s="38" t="s">
        <v>2285</v>
      </c>
    </row>
    <row r="5788">
      <c r="A5788" s="33" t="s">
        <v>6328</v>
      </c>
      <c r="B5788" s="126" t="s">
        <v>2545</v>
      </c>
      <c r="C5788" s="126" t="s">
        <v>2473</v>
      </c>
      <c r="D5788" s="38" t="s">
        <v>5943</v>
      </c>
      <c r="E5788" s="38" t="s">
        <v>2285</v>
      </c>
    </row>
    <row r="5789">
      <c r="A5789" s="33" t="s">
        <v>5968</v>
      </c>
      <c r="B5789" s="126" t="s">
        <v>2699</v>
      </c>
      <c r="C5789" s="126" t="s">
        <v>2646</v>
      </c>
      <c r="D5789" s="38" t="s">
        <v>5944</v>
      </c>
      <c r="E5789" s="38" t="s">
        <v>2285</v>
      </c>
    </row>
    <row r="5790">
      <c r="A5790" s="33" t="s">
        <v>5945</v>
      </c>
      <c r="B5790" s="126" t="s">
        <v>2699</v>
      </c>
      <c r="C5790" s="126" t="s">
        <v>2646</v>
      </c>
      <c r="D5790" s="38" t="s">
        <v>5944</v>
      </c>
      <c r="E5790" s="38" t="s">
        <v>2285</v>
      </c>
    </row>
    <row r="5791">
      <c r="A5791" s="33" t="s">
        <v>5962</v>
      </c>
      <c r="B5791" s="126" t="s">
        <v>2699</v>
      </c>
      <c r="C5791" s="126" t="s">
        <v>2646</v>
      </c>
      <c r="D5791" s="38" t="s">
        <v>5944</v>
      </c>
      <c r="E5791" s="38" t="s">
        <v>2285</v>
      </c>
    </row>
    <row r="5792">
      <c r="A5792" s="33" t="s">
        <v>6281</v>
      </c>
      <c r="B5792" s="126" t="s">
        <v>2699</v>
      </c>
      <c r="C5792" s="126" t="s">
        <v>2646</v>
      </c>
      <c r="D5792" s="38" t="s">
        <v>5944</v>
      </c>
      <c r="E5792" s="38" t="s">
        <v>2285</v>
      </c>
    </row>
    <row r="5793">
      <c r="A5793" s="33" t="s">
        <v>6011</v>
      </c>
      <c r="B5793" s="126" t="s">
        <v>2469</v>
      </c>
      <c r="C5793" s="126" t="s">
        <v>2520</v>
      </c>
      <c r="D5793" s="38" t="s">
        <v>5944</v>
      </c>
      <c r="E5793" s="38" t="s">
        <v>2285</v>
      </c>
    </row>
    <row r="5794">
      <c r="A5794" s="33" t="s">
        <v>6016</v>
      </c>
      <c r="B5794" s="126" t="s">
        <v>2469</v>
      </c>
      <c r="C5794" s="126" t="s">
        <v>2520</v>
      </c>
      <c r="D5794" s="38" t="s">
        <v>5944</v>
      </c>
      <c r="E5794" s="38" t="s">
        <v>2285</v>
      </c>
    </row>
    <row r="5795">
      <c r="A5795" s="33" t="s">
        <v>6326</v>
      </c>
      <c r="B5795" s="126" t="s">
        <v>2699</v>
      </c>
      <c r="C5795" s="126" t="s">
        <v>2646</v>
      </c>
      <c r="D5795" s="38" t="s">
        <v>5944</v>
      </c>
      <c r="E5795" s="38" t="s">
        <v>2285</v>
      </c>
    </row>
    <row r="5796">
      <c r="A5796" s="33" t="s">
        <v>6256</v>
      </c>
      <c r="B5796" s="126" t="s">
        <v>2469</v>
      </c>
      <c r="C5796" s="126" t="s">
        <v>2520</v>
      </c>
      <c r="D5796" s="38" t="s">
        <v>5944</v>
      </c>
      <c r="E5796" s="38" t="s">
        <v>2285</v>
      </c>
    </row>
    <row r="5797">
      <c r="A5797" s="33" t="s">
        <v>6240</v>
      </c>
      <c r="B5797" s="126" t="s">
        <v>2469</v>
      </c>
      <c r="C5797" s="126" t="s">
        <v>2520</v>
      </c>
      <c r="D5797" s="38" t="s">
        <v>5944</v>
      </c>
      <c r="E5797" s="38" t="s">
        <v>2285</v>
      </c>
    </row>
    <row r="5798">
      <c r="A5798" s="33" t="s">
        <v>6327</v>
      </c>
      <c r="B5798" s="126" t="s">
        <v>2483</v>
      </c>
      <c r="C5798" s="126" t="s">
        <v>2463</v>
      </c>
      <c r="D5798" s="38" t="s">
        <v>5944</v>
      </c>
      <c r="E5798" s="38" t="s">
        <v>2285</v>
      </c>
    </row>
    <row r="5799">
      <c r="A5799" s="33" t="s">
        <v>6327</v>
      </c>
      <c r="B5799" s="126" t="s">
        <v>2633</v>
      </c>
      <c r="C5799" s="126" t="s">
        <v>2520</v>
      </c>
      <c r="D5799" s="38" t="s">
        <v>5944</v>
      </c>
      <c r="E5799" s="38" t="s">
        <v>2285</v>
      </c>
    </row>
    <row r="5800">
      <c r="A5800" s="33" t="s">
        <v>6016</v>
      </c>
      <c r="B5800" s="126" t="s">
        <v>2545</v>
      </c>
      <c r="C5800" s="126" t="s">
        <v>2473</v>
      </c>
      <c r="D5800" s="38" t="s">
        <v>5944</v>
      </c>
      <c r="E5800" s="38" t="s">
        <v>2285</v>
      </c>
    </row>
    <row r="5801">
      <c r="A5801" s="33" t="s">
        <v>6302</v>
      </c>
      <c r="B5801" s="126" t="s">
        <v>2646</v>
      </c>
      <c r="C5801" s="126" t="s">
        <v>2463</v>
      </c>
      <c r="D5801" s="38" t="s">
        <v>96</v>
      </c>
      <c r="E5801" s="38" t="s">
        <v>2286</v>
      </c>
    </row>
    <row r="5802">
      <c r="A5802" s="33" t="s">
        <v>6303</v>
      </c>
      <c r="B5802" s="126" t="s">
        <v>2646</v>
      </c>
      <c r="C5802" s="126" t="s">
        <v>2463</v>
      </c>
      <c r="D5802" s="38" t="s">
        <v>96</v>
      </c>
      <c r="E5802" s="38" t="s">
        <v>2286</v>
      </c>
    </row>
    <row r="5803">
      <c r="A5803" s="33" t="s">
        <v>6304</v>
      </c>
      <c r="B5803" s="126" t="s">
        <v>2646</v>
      </c>
      <c r="C5803" s="126" t="s">
        <v>2463</v>
      </c>
      <c r="D5803" s="38" t="s">
        <v>96</v>
      </c>
      <c r="E5803" s="38" t="s">
        <v>2286</v>
      </c>
    </row>
    <row r="5804">
      <c r="A5804" s="33" t="s">
        <v>6305</v>
      </c>
      <c r="B5804" s="126" t="s">
        <v>2646</v>
      </c>
      <c r="C5804" s="126" t="s">
        <v>2520</v>
      </c>
      <c r="D5804" s="38" t="s">
        <v>96</v>
      </c>
      <c r="E5804" s="38" t="s">
        <v>2286</v>
      </c>
    </row>
    <row r="5805">
      <c r="A5805" s="33" t="s">
        <v>6306</v>
      </c>
      <c r="B5805" s="126" t="s">
        <v>2646</v>
      </c>
      <c r="C5805" s="126" t="s">
        <v>2463</v>
      </c>
      <c r="D5805" s="38" t="s">
        <v>96</v>
      </c>
      <c r="E5805" s="38" t="s">
        <v>2286</v>
      </c>
    </row>
    <row r="5806">
      <c r="A5806" s="33" t="s">
        <v>6191</v>
      </c>
      <c r="B5806" s="126" t="s">
        <v>2646</v>
      </c>
      <c r="C5806" s="126" t="s">
        <v>2471</v>
      </c>
      <c r="D5806" s="38" t="s">
        <v>96</v>
      </c>
      <c r="E5806" s="38" t="s">
        <v>2286</v>
      </c>
    </row>
    <row r="5807">
      <c r="A5807" s="33" t="s">
        <v>6222</v>
      </c>
      <c r="B5807" s="126" t="s">
        <v>2545</v>
      </c>
      <c r="C5807" s="126" t="s">
        <v>2473</v>
      </c>
      <c r="D5807" s="38" t="s">
        <v>96</v>
      </c>
      <c r="E5807" s="38" t="s">
        <v>2286</v>
      </c>
    </row>
    <row r="5808">
      <c r="A5808" s="33" t="s">
        <v>6307</v>
      </c>
      <c r="B5808" s="126" t="s">
        <v>2680</v>
      </c>
      <c r="C5808" s="126" t="s">
        <v>2520</v>
      </c>
      <c r="D5808" s="38" t="s">
        <v>96</v>
      </c>
      <c r="E5808" s="38" t="s">
        <v>2286</v>
      </c>
    </row>
    <row r="5809">
      <c r="A5809" s="33" t="s">
        <v>6308</v>
      </c>
      <c r="B5809" s="126" t="s">
        <v>2646</v>
      </c>
      <c r="C5809" s="126" t="s">
        <v>2540</v>
      </c>
      <c r="D5809" s="38" t="s">
        <v>96</v>
      </c>
      <c r="E5809" s="38" t="s">
        <v>2286</v>
      </c>
    </row>
    <row r="5810">
      <c r="A5810" s="33" t="s">
        <v>6309</v>
      </c>
      <c r="B5810" s="126" t="s">
        <v>2646</v>
      </c>
      <c r="C5810" s="126" t="s">
        <v>2463</v>
      </c>
      <c r="D5810" s="38" t="s">
        <v>96</v>
      </c>
      <c r="E5810" s="38" t="s">
        <v>2286</v>
      </c>
    </row>
    <row r="5811">
      <c r="A5811" s="33" t="s">
        <v>6309</v>
      </c>
      <c r="B5811" s="126" t="s">
        <v>2646</v>
      </c>
      <c r="C5811" s="126" t="s">
        <v>2463</v>
      </c>
      <c r="D5811" s="38" t="s">
        <v>96</v>
      </c>
      <c r="E5811" s="38" t="s">
        <v>2286</v>
      </c>
    </row>
    <row r="5812">
      <c r="A5812" s="33" t="s">
        <v>6029</v>
      </c>
      <c r="B5812" s="126" t="s">
        <v>2545</v>
      </c>
      <c r="C5812" s="126" t="s">
        <v>2473</v>
      </c>
      <c r="D5812" s="38" t="s">
        <v>96</v>
      </c>
      <c r="E5812" s="38" t="s">
        <v>2286</v>
      </c>
    </row>
    <row r="5813">
      <c r="A5813" s="33" t="s">
        <v>6302</v>
      </c>
      <c r="B5813" s="126" t="s">
        <v>2551</v>
      </c>
      <c r="C5813" s="126" t="s">
        <v>2646</v>
      </c>
      <c r="D5813" s="38" t="s">
        <v>165</v>
      </c>
      <c r="E5813" s="38" t="s">
        <v>2287</v>
      </c>
    </row>
    <row r="5814">
      <c r="A5814" s="33" t="s">
        <v>6218</v>
      </c>
      <c r="B5814" s="126" t="s">
        <v>2551</v>
      </c>
      <c r="C5814" s="126" t="s">
        <v>2646</v>
      </c>
      <c r="D5814" s="38" t="s">
        <v>165</v>
      </c>
      <c r="E5814" s="38" t="s">
        <v>2287</v>
      </c>
    </row>
    <row r="5815">
      <c r="A5815" s="33" t="s">
        <v>6303</v>
      </c>
      <c r="B5815" s="126" t="s">
        <v>2551</v>
      </c>
      <c r="C5815" s="126" t="s">
        <v>2646</v>
      </c>
      <c r="D5815" s="38" t="s">
        <v>165</v>
      </c>
      <c r="E5815" s="38" t="s">
        <v>2287</v>
      </c>
    </row>
    <row r="5816">
      <c r="A5816" s="33" t="s">
        <v>6303</v>
      </c>
      <c r="B5816" s="126" t="s">
        <v>2551</v>
      </c>
      <c r="C5816" s="126" t="s">
        <v>2680</v>
      </c>
      <c r="D5816" s="38" t="s">
        <v>165</v>
      </c>
      <c r="E5816" s="38" t="s">
        <v>2287</v>
      </c>
    </row>
    <row r="5817">
      <c r="A5817" s="33" t="s">
        <v>6329</v>
      </c>
      <c r="B5817" s="126" t="s">
        <v>2551</v>
      </c>
      <c r="C5817" s="126" t="s">
        <v>2646</v>
      </c>
      <c r="D5817" s="38" t="s">
        <v>165</v>
      </c>
      <c r="E5817" s="38" t="s">
        <v>2287</v>
      </c>
    </row>
    <row r="5818">
      <c r="A5818" s="33" t="s">
        <v>6304</v>
      </c>
      <c r="B5818" s="126" t="s">
        <v>2551</v>
      </c>
      <c r="C5818" s="126" t="s">
        <v>2680</v>
      </c>
      <c r="D5818" s="38" t="s">
        <v>165</v>
      </c>
      <c r="E5818" s="38" t="s">
        <v>2287</v>
      </c>
    </row>
    <row r="5819">
      <c r="A5819" s="33" t="s">
        <v>6189</v>
      </c>
      <c r="B5819" s="126" t="s">
        <v>2551</v>
      </c>
      <c r="C5819" s="126" t="s">
        <v>2680</v>
      </c>
      <c r="D5819" s="38" t="s">
        <v>165</v>
      </c>
      <c r="E5819" s="38" t="s">
        <v>2287</v>
      </c>
    </row>
    <row r="5820">
      <c r="A5820" s="33" t="s">
        <v>6305</v>
      </c>
      <c r="B5820" s="126" t="s">
        <v>2551</v>
      </c>
      <c r="C5820" s="126" t="s">
        <v>2680</v>
      </c>
      <c r="D5820" s="38" t="s">
        <v>165</v>
      </c>
      <c r="E5820" s="38" t="s">
        <v>2287</v>
      </c>
    </row>
    <row r="5821">
      <c r="A5821" s="33" t="s">
        <v>5913</v>
      </c>
      <c r="B5821" s="126" t="s">
        <v>2646</v>
      </c>
      <c r="C5821" s="126" t="s">
        <v>2666</v>
      </c>
      <c r="D5821" s="38" t="s">
        <v>165</v>
      </c>
      <c r="E5821" s="38" t="s">
        <v>2287</v>
      </c>
    </row>
    <row r="5822">
      <c r="A5822" s="33" t="s">
        <v>6329</v>
      </c>
      <c r="B5822" s="126" t="s">
        <v>2463</v>
      </c>
      <c r="C5822" s="126" t="s">
        <v>2666</v>
      </c>
      <c r="D5822" s="38" t="s">
        <v>165</v>
      </c>
      <c r="E5822" s="38" t="s">
        <v>2287</v>
      </c>
    </row>
    <row r="5823">
      <c r="A5823" s="33" t="s">
        <v>5913</v>
      </c>
      <c r="B5823" s="126" t="s">
        <v>2646</v>
      </c>
      <c r="C5823" s="126" t="s">
        <v>2666</v>
      </c>
      <c r="D5823" s="38" t="s">
        <v>165</v>
      </c>
      <c r="E5823" s="38" t="s">
        <v>2287</v>
      </c>
    </row>
    <row r="5824">
      <c r="A5824" s="33" t="s">
        <v>6330</v>
      </c>
      <c r="B5824" s="126" t="s">
        <v>2666</v>
      </c>
      <c r="C5824" s="126" t="s">
        <v>2473</v>
      </c>
      <c r="D5824" s="38" t="s">
        <v>165</v>
      </c>
      <c r="E5824" s="38" t="s">
        <v>2287</v>
      </c>
    </row>
    <row r="5825">
      <c r="A5825" s="33" t="s">
        <v>6302</v>
      </c>
      <c r="B5825" s="126" t="s">
        <v>2551</v>
      </c>
      <c r="C5825" s="126" t="s">
        <v>2646</v>
      </c>
      <c r="D5825" s="38" t="s">
        <v>165</v>
      </c>
      <c r="E5825" s="38" t="s">
        <v>2288</v>
      </c>
    </row>
    <row r="5826">
      <c r="A5826" s="33" t="s">
        <v>6218</v>
      </c>
      <c r="B5826" s="126" t="s">
        <v>2551</v>
      </c>
      <c r="C5826" s="126" t="s">
        <v>2646</v>
      </c>
      <c r="D5826" s="38" t="s">
        <v>165</v>
      </c>
      <c r="E5826" s="38" t="s">
        <v>2288</v>
      </c>
    </row>
    <row r="5827">
      <c r="A5827" s="33" t="s">
        <v>6303</v>
      </c>
      <c r="B5827" s="126" t="s">
        <v>2551</v>
      </c>
      <c r="C5827" s="126" t="s">
        <v>2646</v>
      </c>
      <c r="D5827" s="38" t="s">
        <v>165</v>
      </c>
      <c r="E5827" s="38" t="s">
        <v>2288</v>
      </c>
    </row>
    <row r="5828">
      <c r="A5828" s="33" t="s">
        <v>6303</v>
      </c>
      <c r="B5828" s="126" t="s">
        <v>2551</v>
      </c>
      <c r="C5828" s="126" t="s">
        <v>2680</v>
      </c>
      <c r="D5828" s="38" t="s">
        <v>165</v>
      </c>
      <c r="E5828" s="38" t="s">
        <v>2288</v>
      </c>
    </row>
    <row r="5829">
      <c r="A5829" s="33" t="s">
        <v>6329</v>
      </c>
      <c r="B5829" s="126" t="s">
        <v>2551</v>
      </c>
      <c r="C5829" s="126" t="s">
        <v>2646</v>
      </c>
      <c r="D5829" s="38" t="s">
        <v>165</v>
      </c>
      <c r="E5829" s="38" t="s">
        <v>2288</v>
      </c>
    </row>
    <row r="5830">
      <c r="A5830" s="33" t="s">
        <v>6304</v>
      </c>
      <c r="B5830" s="126" t="s">
        <v>2551</v>
      </c>
      <c r="C5830" s="126" t="s">
        <v>2680</v>
      </c>
      <c r="D5830" s="38" t="s">
        <v>165</v>
      </c>
      <c r="E5830" s="38" t="s">
        <v>2288</v>
      </c>
    </row>
    <row r="5831">
      <c r="A5831" s="33" t="s">
        <v>6189</v>
      </c>
      <c r="B5831" s="126" t="s">
        <v>2551</v>
      </c>
      <c r="C5831" s="126" t="s">
        <v>2680</v>
      </c>
      <c r="D5831" s="38" t="s">
        <v>165</v>
      </c>
      <c r="E5831" s="38" t="s">
        <v>2288</v>
      </c>
    </row>
    <row r="5832">
      <c r="A5832" s="33" t="s">
        <v>6305</v>
      </c>
      <c r="B5832" s="126" t="s">
        <v>2551</v>
      </c>
      <c r="C5832" s="126" t="s">
        <v>2680</v>
      </c>
      <c r="D5832" s="38" t="s">
        <v>165</v>
      </c>
      <c r="E5832" s="38" t="s">
        <v>2288</v>
      </c>
    </row>
    <row r="5833">
      <c r="A5833" s="33" t="s">
        <v>5913</v>
      </c>
      <c r="B5833" s="126" t="s">
        <v>2646</v>
      </c>
      <c r="C5833" s="126" t="s">
        <v>2666</v>
      </c>
      <c r="D5833" s="38" t="s">
        <v>165</v>
      </c>
      <c r="E5833" s="38" t="s">
        <v>2288</v>
      </c>
    </row>
    <row r="5834">
      <c r="A5834" s="33" t="s">
        <v>6329</v>
      </c>
      <c r="B5834" s="126" t="s">
        <v>2463</v>
      </c>
      <c r="C5834" s="126" t="s">
        <v>2666</v>
      </c>
      <c r="D5834" s="38" t="s">
        <v>165</v>
      </c>
      <c r="E5834" s="38" t="s">
        <v>2288</v>
      </c>
    </row>
    <row r="5835">
      <c r="A5835" s="33" t="s">
        <v>5913</v>
      </c>
      <c r="B5835" s="126" t="s">
        <v>2646</v>
      </c>
      <c r="C5835" s="126" t="s">
        <v>2666</v>
      </c>
      <c r="D5835" s="38" t="s">
        <v>165</v>
      </c>
      <c r="E5835" s="38" t="s">
        <v>2288</v>
      </c>
    </row>
    <row r="5836">
      <c r="A5836" s="33" t="s">
        <v>6330</v>
      </c>
      <c r="B5836" s="126" t="s">
        <v>2666</v>
      </c>
      <c r="C5836" s="126" t="s">
        <v>2473</v>
      </c>
      <c r="D5836" s="38" t="s">
        <v>165</v>
      </c>
      <c r="E5836" s="38" t="s">
        <v>2288</v>
      </c>
    </row>
    <row r="5837">
      <c r="A5837" s="33" t="s">
        <v>6302</v>
      </c>
      <c r="B5837" s="126" t="s">
        <v>2551</v>
      </c>
      <c r="C5837" s="126" t="s">
        <v>2646</v>
      </c>
      <c r="D5837" s="38" t="s">
        <v>165</v>
      </c>
      <c r="E5837" s="38" t="s">
        <v>2289</v>
      </c>
    </row>
    <row r="5838">
      <c r="A5838" s="33" t="s">
        <v>6218</v>
      </c>
      <c r="B5838" s="126" t="s">
        <v>2551</v>
      </c>
      <c r="C5838" s="126" t="s">
        <v>2646</v>
      </c>
      <c r="D5838" s="38" t="s">
        <v>165</v>
      </c>
      <c r="E5838" s="38" t="s">
        <v>2289</v>
      </c>
    </row>
    <row r="5839">
      <c r="A5839" s="33" t="s">
        <v>6303</v>
      </c>
      <c r="B5839" s="126" t="s">
        <v>2551</v>
      </c>
      <c r="C5839" s="126" t="s">
        <v>2646</v>
      </c>
      <c r="D5839" s="38" t="s">
        <v>165</v>
      </c>
      <c r="E5839" s="38" t="s">
        <v>2289</v>
      </c>
    </row>
    <row r="5840">
      <c r="A5840" s="33" t="s">
        <v>6303</v>
      </c>
      <c r="B5840" s="126" t="s">
        <v>2551</v>
      </c>
      <c r="C5840" s="126" t="s">
        <v>2680</v>
      </c>
      <c r="D5840" s="38" t="s">
        <v>165</v>
      </c>
      <c r="E5840" s="38" t="s">
        <v>2289</v>
      </c>
    </row>
    <row r="5841">
      <c r="A5841" s="33" t="s">
        <v>6329</v>
      </c>
      <c r="B5841" s="126" t="s">
        <v>2551</v>
      </c>
      <c r="C5841" s="126" t="s">
        <v>2646</v>
      </c>
      <c r="D5841" s="38" t="s">
        <v>165</v>
      </c>
      <c r="E5841" s="38" t="s">
        <v>2289</v>
      </c>
    </row>
    <row r="5842">
      <c r="A5842" s="33" t="s">
        <v>6304</v>
      </c>
      <c r="B5842" s="126" t="s">
        <v>2551</v>
      </c>
      <c r="C5842" s="126" t="s">
        <v>2680</v>
      </c>
      <c r="D5842" s="38" t="s">
        <v>165</v>
      </c>
      <c r="E5842" s="38" t="s">
        <v>2289</v>
      </c>
    </row>
    <row r="5843">
      <c r="A5843" s="33" t="s">
        <v>6189</v>
      </c>
      <c r="B5843" s="126" t="s">
        <v>2551</v>
      </c>
      <c r="C5843" s="126" t="s">
        <v>2680</v>
      </c>
      <c r="D5843" s="38" t="s">
        <v>165</v>
      </c>
      <c r="E5843" s="38" t="s">
        <v>2289</v>
      </c>
    </row>
    <row r="5844">
      <c r="A5844" s="33" t="s">
        <v>6305</v>
      </c>
      <c r="B5844" s="126" t="s">
        <v>2551</v>
      </c>
      <c r="C5844" s="126" t="s">
        <v>2680</v>
      </c>
      <c r="D5844" s="38" t="s">
        <v>165</v>
      </c>
      <c r="E5844" s="38" t="s">
        <v>2289</v>
      </c>
    </row>
    <row r="5845">
      <c r="A5845" s="33" t="s">
        <v>5913</v>
      </c>
      <c r="B5845" s="126" t="s">
        <v>2646</v>
      </c>
      <c r="C5845" s="126" t="s">
        <v>2666</v>
      </c>
      <c r="D5845" s="38" t="s">
        <v>165</v>
      </c>
      <c r="E5845" s="38" t="s">
        <v>2289</v>
      </c>
    </row>
    <row r="5846">
      <c r="A5846" s="33" t="s">
        <v>6329</v>
      </c>
      <c r="B5846" s="126" t="s">
        <v>2463</v>
      </c>
      <c r="C5846" s="126" t="s">
        <v>2666</v>
      </c>
      <c r="D5846" s="38" t="s">
        <v>165</v>
      </c>
      <c r="E5846" s="38" t="s">
        <v>2289</v>
      </c>
    </row>
    <row r="5847">
      <c r="A5847" s="33" t="s">
        <v>5913</v>
      </c>
      <c r="B5847" s="126" t="s">
        <v>2646</v>
      </c>
      <c r="C5847" s="126" t="s">
        <v>2666</v>
      </c>
      <c r="D5847" s="38" t="s">
        <v>165</v>
      </c>
      <c r="E5847" s="38" t="s">
        <v>2289</v>
      </c>
    </row>
    <row r="5848">
      <c r="A5848" s="33" t="s">
        <v>6330</v>
      </c>
      <c r="B5848" s="126" t="s">
        <v>2666</v>
      </c>
      <c r="C5848" s="126" t="s">
        <v>2473</v>
      </c>
      <c r="D5848" s="38" t="s">
        <v>165</v>
      </c>
      <c r="E5848" s="38" t="s">
        <v>2289</v>
      </c>
    </row>
    <row r="5849">
      <c r="A5849" s="33" t="s">
        <v>6302</v>
      </c>
      <c r="B5849" s="126" t="s">
        <v>2551</v>
      </c>
      <c r="C5849" s="126" t="s">
        <v>2646</v>
      </c>
      <c r="D5849" s="38" t="s">
        <v>165</v>
      </c>
      <c r="E5849" s="38" t="s">
        <v>2290</v>
      </c>
    </row>
    <row r="5850">
      <c r="A5850" s="33" t="s">
        <v>6218</v>
      </c>
      <c r="B5850" s="126" t="s">
        <v>2551</v>
      </c>
      <c r="C5850" s="126" t="s">
        <v>2646</v>
      </c>
      <c r="D5850" s="38" t="s">
        <v>165</v>
      </c>
      <c r="E5850" s="38" t="s">
        <v>2290</v>
      </c>
    </row>
    <row r="5851">
      <c r="A5851" s="33" t="s">
        <v>6303</v>
      </c>
      <c r="B5851" s="126" t="s">
        <v>2551</v>
      </c>
      <c r="C5851" s="126" t="s">
        <v>2646</v>
      </c>
      <c r="D5851" s="38" t="s">
        <v>165</v>
      </c>
      <c r="E5851" s="38" t="s">
        <v>2290</v>
      </c>
    </row>
    <row r="5852">
      <c r="A5852" s="33" t="s">
        <v>6303</v>
      </c>
      <c r="B5852" s="126" t="s">
        <v>2551</v>
      </c>
      <c r="C5852" s="126" t="s">
        <v>2680</v>
      </c>
      <c r="D5852" s="38" t="s">
        <v>165</v>
      </c>
      <c r="E5852" s="38" t="s">
        <v>2290</v>
      </c>
    </row>
    <row r="5853">
      <c r="A5853" s="33" t="s">
        <v>6329</v>
      </c>
      <c r="B5853" s="126" t="s">
        <v>2551</v>
      </c>
      <c r="C5853" s="126" t="s">
        <v>2646</v>
      </c>
      <c r="D5853" s="38" t="s">
        <v>165</v>
      </c>
      <c r="E5853" s="38" t="s">
        <v>2290</v>
      </c>
    </row>
    <row r="5854">
      <c r="A5854" s="33" t="s">
        <v>6304</v>
      </c>
      <c r="B5854" s="126" t="s">
        <v>2551</v>
      </c>
      <c r="C5854" s="126" t="s">
        <v>2680</v>
      </c>
      <c r="D5854" s="38" t="s">
        <v>165</v>
      </c>
      <c r="E5854" s="38" t="s">
        <v>2290</v>
      </c>
    </row>
    <row r="5855">
      <c r="A5855" s="33" t="s">
        <v>6189</v>
      </c>
      <c r="B5855" s="126" t="s">
        <v>2551</v>
      </c>
      <c r="C5855" s="126" t="s">
        <v>2680</v>
      </c>
      <c r="D5855" s="38" t="s">
        <v>165</v>
      </c>
      <c r="E5855" s="38" t="s">
        <v>2290</v>
      </c>
    </row>
    <row r="5856">
      <c r="A5856" s="33" t="s">
        <v>6305</v>
      </c>
      <c r="B5856" s="126" t="s">
        <v>2551</v>
      </c>
      <c r="C5856" s="126" t="s">
        <v>2680</v>
      </c>
      <c r="D5856" s="38" t="s">
        <v>165</v>
      </c>
      <c r="E5856" s="38" t="s">
        <v>2290</v>
      </c>
    </row>
    <row r="5857">
      <c r="A5857" s="33" t="s">
        <v>5913</v>
      </c>
      <c r="B5857" s="126" t="s">
        <v>2646</v>
      </c>
      <c r="C5857" s="126" t="s">
        <v>2666</v>
      </c>
      <c r="D5857" s="38" t="s">
        <v>165</v>
      </c>
      <c r="E5857" s="38" t="s">
        <v>2290</v>
      </c>
    </row>
    <row r="5858">
      <c r="A5858" s="33" t="s">
        <v>6329</v>
      </c>
      <c r="B5858" s="126" t="s">
        <v>2463</v>
      </c>
      <c r="C5858" s="126" t="s">
        <v>2666</v>
      </c>
      <c r="D5858" s="38" t="s">
        <v>165</v>
      </c>
      <c r="E5858" s="38" t="s">
        <v>2290</v>
      </c>
    </row>
    <row r="5859">
      <c r="A5859" s="33" t="s">
        <v>5913</v>
      </c>
      <c r="B5859" s="126" t="s">
        <v>2646</v>
      </c>
      <c r="C5859" s="126" t="s">
        <v>2666</v>
      </c>
      <c r="D5859" s="38" t="s">
        <v>165</v>
      </c>
      <c r="E5859" s="38" t="s">
        <v>2290</v>
      </c>
    </row>
    <row r="5860">
      <c r="A5860" s="33" t="s">
        <v>6330</v>
      </c>
      <c r="B5860" s="126" t="s">
        <v>2666</v>
      </c>
      <c r="C5860" s="126" t="s">
        <v>2473</v>
      </c>
      <c r="D5860" s="38" t="s">
        <v>165</v>
      </c>
      <c r="E5860" s="38" t="s">
        <v>2290</v>
      </c>
    </row>
    <row r="5861">
      <c r="A5861" s="33" t="s">
        <v>6302</v>
      </c>
      <c r="B5861" s="126" t="s">
        <v>2551</v>
      </c>
      <c r="C5861" s="126" t="s">
        <v>2646</v>
      </c>
      <c r="D5861" s="38" t="s">
        <v>165</v>
      </c>
      <c r="E5861" s="38" t="s">
        <v>2291</v>
      </c>
    </row>
    <row r="5862">
      <c r="A5862" s="33" t="s">
        <v>6218</v>
      </c>
      <c r="B5862" s="126" t="s">
        <v>2551</v>
      </c>
      <c r="C5862" s="126" t="s">
        <v>2646</v>
      </c>
      <c r="D5862" s="38" t="s">
        <v>165</v>
      </c>
      <c r="E5862" s="38" t="s">
        <v>2291</v>
      </c>
    </row>
    <row r="5863">
      <c r="A5863" s="33" t="s">
        <v>6303</v>
      </c>
      <c r="B5863" s="126" t="s">
        <v>2551</v>
      </c>
      <c r="C5863" s="126" t="s">
        <v>2646</v>
      </c>
      <c r="D5863" s="38" t="s">
        <v>165</v>
      </c>
      <c r="E5863" s="38" t="s">
        <v>2291</v>
      </c>
    </row>
    <row r="5864">
      <c r="A5864" s="33" t="s">
        <v>6303</v>
      </c>
      <c r="B5864" s="126" t="s">
        <v>2551</v>
      </c>
      <c r="C5864" s="126" t="s">
        <v>2680</v>
      </c>
      <c r="D5864" s="38" t="s">
        <v>165</v>
      </c>
      <c r="E5864" s="38" t="s">
        <v>2291</v>
      </c>
    </row>
    <row r="5865">
      <c r="A5865" s="33" t="s">
        <v>6329</v>
      </c>
      <c r="B5865" s="126" t="s">
        <v>2551</v>
      </c>
      <c r="C5865" s="126" t="s">
        <v>2646</v>
      </c>
      <c r="D5865" s="38" t="s">
        <v>165</v>
      </c>
      <c r="E5865" s="38" t="s">
        <v>2291</v>
      </c>
    </row>
    <row r="5866">
      <c r="A5866" s="33" t="s">
        <v>6304</v>
      </c>
      <c r="B5866" s="126" t="s">
        <v>2551</v>
      </c>
      <c r="C5866" s="126" t="s">
        <v>2680</v>
      </c>
      <c r="D5866" s="38" t="s">
        <v>165</v>
      </c>
      <c r="E5866" s="38" t="s">
        <v>2291</v>
      </c>
    </row>
    <row r="5867">
      <c r="A5867" s="33" t="s">
        <v>6189</v>
      </c>
      <c r="B5867" s="126" t="s">
        <v>2551</v>
      </c>
      <c r="C5867" s="126" t="s">
        <v>2680</v>
      </c>
      <c r="D5867" s="38" t="s">
        <v>165</v>
      </c>
      <c r="E5867" s="38" t="s">
        <v>2291</v>
      </c>
    </row>
    <row r="5868">
      <c r="A5868" s="33" t="s">
        <v>6305</v>
      </c>
      <c r="B5868" s="126" t="s">
        <v>2551</v>
      </c>
      <c r="C5868" s="126" t="s">
        <v>2680</v>
      </c>
      <c r="D5868" s="38" t="s">
        <v>165</v>
      </c>
      <c r="E5868" s="38" t="s">
        <v>2291</v>
      </c>
    </row>
    <row r="5869">
      <c r="A5869" s="33" t="s">
        <v>5913</v>
      </c>
      <c r="B5869" s="126" t="s">
        <v>2646</v>
      </c>
      <c r="C5869" s="126" t="s">
        <v>2666</v>
      </c>
      <c r="D5869" s="38" t="s">
        <v>165</v>
      </c>
      <c r="E5869" s="38" t="s">
        <v>2291</v>
      </c>
    </row>
    <row r="5870">
      <c r="A5870" s="33" t="s">
        <v>6329</v>
      </c>
      <c r="B5870" s="126" t="s">
        <v>2463</v>
      </c>
      <c r="C5870" s="126" t="s">
        <v>2666</v>
      </c>
      <c r="D5870" s="38" t="s">
        <v>165</v>
      </c>
      <c r="E5870" s="38" t="s">
        <v>2291</v>
      </c>
    </row>
    <row r="5871">
      <c r="A5871" s="33" t="s">
        <v>5913</v>
      </c>
      <c r="B5871" s="126" t="s">
        <v>2646</v>
      </c>
      <c r="C5871" s="126" t="s">
        <v>2666</v>
      </c>
      <c r="D5871" s="38" t="s">
        <v>165</v>
      </c>
      <c r="E5871" s="38" t="s">
        <v>2291</v>
      </c>
    </row>
    <row r="5872">
      <c r="A5872" s="33" t="s">
        <v>6330</v>
      </c>
      <c r="B5872" s="126" t="s">
        <v>2666</v>
      </c>
      <c r="C5872" s="126" t="s">
        <v>2473</v>
      </c>
      <c r="D5872" s="38" t="s">
        <v>165</v>
      </c>
      <c r="E5872" s="38" t="s">
        <v>2291</v>
      </c>
    </row>
    <row r="5873">
      <c r="A5873" s="33" t="s">
        <v>5912</v>
      </c>
      <c r="B5873" s="126" t="s">
        <v>2551</v>
      </c>
      <c r="C5873" s="126" t="s">
        <v>2680</v>
      </c>
      <c r="D5873" s="38" t="s">
        <v>44</v>
      </c>
      <c r="E5873" s="38" t="s">
        <v>2292</v>
      </c>
    </row>
    <row r="5874">
      <c r="A5874" s="33" t="s">
        <v>6248</v>
      </c>
      <c r="B5874" s="126" t="s">
        <v>2551</v>
      </c>
      <c r="C5874" s="126" t="s">
        <v>2680</v>
      </c>
      <c r="D5874" s="38" t="s">
        <v>44</v>
      </c>
      <c r="E5874" s="38" t="s">
        <v>2292</v>
      </c>
    </row>
    <row r="5875">
      <c r="A5875" s="33" t="s">
        <v>6246</v>
      </c>
      <c r="B5875" s="126" t="s">
        <v>2646</v>
      </c>
      <c r="C5875" s="126" t="s">
        <v>2463</v>
      </c>
      <c r="D5875" s="38" t="s">
        <v>44</v>
      </c>
      <c r="E5875" s="38" t="s">
        <v>2292</v>
      </c>
    </row>
    <row r="5876">
      <c r="A5876" s="33" t="s">
        <v>6249</v>
      </c>
      <c r="B5876" s="126" t="s">
        <v>2646</v>
      </c>
      <c r="C5876" s="126" t="s">
        <v>2545</v>
      </c>
      <c r="D5876" s="38" t="s">
        <v>44</v>
      </c>
      <c r="E5876" s="38" t="s">
        <v>2292</v>
      </c>
    </row>
    <row r="5877">
      <c r="A5877" s="33" t="s">
        <v>6083</v>
      </c>
      <c r="B5877" s="126" t="s">
        <v>2545</v>
      </c>
      <c r="C5877" s="126" t="s">
        <v>2473</v>
      </c>
      <c r="D5877" s="38" t="s">
        <v>44</v>
      </c>
      <c r="E5877" s="38" t="s">
        <v>2292</v>
      </c>
    </row>
    <row r="5878">
      <c r="A5878" s="33" t="s">
        <v>6054</v>
      </c>
      <c r="B5878" s="126" t="s">
        <v>2548</v>
      </c>
      <c r="C5878" s="126" t="s">
        <v>2633</v>
      </c>
      <c r="D5878" s="38" t="s">
        <v>5909</v>
      </c>
      <c r="E5878" s="38" t="s">
        <v>2292</v>
      </c>
    </row>
    <row r="5879">
      <c r="A5879" s="33" t="s">
        <v>6054</v>
      </c>
      <c r="B5879" s="126" t="s">
        <v>2483</v>
      </c>
      <c r="C5879" s="126" t="s">
        <v>2646</v>
      </c>
      <c r="D5879" s="38" t="s">
        <v>5909</v>
      </c>
      <c r="E5879" s="38" t="s">
        <v>2292</v>
      </c>
    </row>
    <row r="5880">
      <c r="A5880" s="33" t="s">
        <v>6034</v>
      </c>
      <c r="B5880" s="126" t="s">
        <v>2589</v>
      </c>
      <c r="C5880" s="126" t="s">
        <v>2646</v>
      </c>
      <c r="D5880" s="38" t="s">
        <v>5911</v>
      </c>
      <c r="E5880" s="38" t="s">
        <v>2292</v>
      </c>
    </row>
    <row r="5881">
      <c r="A5881" s="33" t="s">
        <v>5921</v>
      </c>
      <c r="B5881" s="126" t="s">
        <v>2633</v>
      </c>
      <c r="C5881" s="126" t="s">
        <v>2646</v>
      </c>
      <c r="D5881" s="38" t="s">
        <v>5911</v>
      </c>
      <c r="E5881" s="38" t="s">
        <v>2292</v>
      </c>
    </row>
    <row r="5882">
      <c r="A5882" s="33" t="s">
        <v>6107</v>
      </c>
      <c r="B5882" s="126" t="s">
        <v>2633</v>
      </c>
      <c r="C5882" s="126" t="s">
        <v>2646</v>
      </c>
      <c r="D5882" s="38" t="s">
        <v>5911</v>
      </c>
      <c r="E5882" s="38" t="s">
        <v>2292</v>
      </c>
    </row>
    <row r="5883">
      <c r="A5883" s="33" t="s">
        <v>6250</v>
      </c>
      <c r="B5883" s="126" t="s">
        <v>2551</v>
      </c>
      <c r="C5883" s="126" t="s">
        <v>2545</v>
      </c>
      <c r="D5883" s="38" t="s">
        <v>5923</v>
      </c>
      <c r="E5883" s="38" t="s">
        <v>2292</v>
      </c>
    </row>
    <row r="5884">
      <c r="A5884" s="33" t="s">
        <v>6251</v>
      </c>
      <c r="B5884" s="126" t="s">
        <v>2646</v>
      </c>
      <c r="C5884" s="126" t="s">
        <v>2666</v>
      </c>
      <c r="D5884" s="38" t="s">
        <v>5923</v>
      </c>
      <c r="E5884" s="38" t="s">
        <v>2292</v>
      </c>
    </row>
    <row r="5885">
      <c r="A5885" s="33" t="s">
        <v>6252</v>
      </c>
      <c r="B5885" s="126" t="s">
        <v>2551</v>
      </c>
      <c r="C5885" s="126" t="s">
        <v>2545</v>
      </c>
      <c r="D5885" s="38" t="s">
        <v>5923</v>
      </c>
      <c r="E5885" s="38" t="s">
        <v>2292</v>
      </c>
    </row>
    <row r="5886">
      <c r="A5886" s="33" t="s">
        <v>6109</v>
      </c>
      <c r="B5886" s="126" t="s">
        <v>2551</v>
      </c>
      <c r="C5886" s="126" t="s">
        <v>2545</v>
      </c>
      <c r="D5886" s="38" t="s">
        <v>5923</v>
      </c>
      <c r="E5886" s="38" t="s">
        <v>2292</v>
      </c>
    </row>
    <row r="5887">
      <c r="A5887" s="33" t="s">
        <v>6253</v>
      </c>
      <c r="B5887" s="126" t="s">
        <v>2545</v>
      </c>
      <c r="C5887" s="126" t="s">
        <v>2473</v>
      </c>
      <c r="D5887" s="38" t="s">
        <v>5923</v>
      </c>
      <c r="E5887" s="38" t="s">
        <v>2292</v>
      </c>
    </row>
    <row r="5888">
      <c r="A5888" s="33" t="s">
        <v>6156</v>
      </c>
      <c r="B5888" s="126" t="s">
        <v>2699</v>
      </c>
      <c r="C5888" s="126" t="s">
        <v>2646</v>
      </c>
      <c r="D5888" s="38" t="s">
        <v>5936</v>
      </c>
      <c r="E5888" s="38" t="s">
        <v>2292</v>
      </c>
    </row>
    <row r="5889">
      <c r="A5889" s="33" t="s">
        <v>6157</v>
      </c>
      <c r="B5889" s="126" t="s">
        <v>2699</v>
      </c>
      <c r="C5889" s="126" t="s">
        <v>2646</v>
      </c>
      <c r="D5889" s="38" t="s">
        <v>5936</v>
      </c>
      <c r="E5889" s="38" t="s">
        <v>2292</v>
      </c>
    </row>
    <row r="5890">
      <c r="A5890" s="33" t="s">
        <v>5948</v>
      </c>
      <c r="B5890" s="126" t="s">
        <v>2699</v>
      </c>
      <c r="C5890" s="126" t="s">
        <v>2646</v>
      </c>
      <c r="D5890" s="38" t="s">
        <v>5936</v>
      </c>
      <c r="E5890" s="38" t="s">
        <v>2292</v>
      </c>
    </row>
    <row r="5891">
      <c r="A5891" s="33" t="s">
        <v>6156</v>
      </c>
      <c r="B5891" s="126" t="s">
        <v>2699</v>
      </c>
      <c r="C5891" s="126" t="s">
        <v>2646</v>
      </c>
      <c r="D5891" s="38" t="s">
        <v>5936</v>
      </c>
      <c r="E5891" s="38" t="s">
        <v>2292</v>
      </c>
    </row>
    <row r="5892">
      <c r="A5892" s="33" t="s">
        <v>6125</v>
      </c>
      <c r="B5892" s="126" t="s">
        <v>2699</v>
      </c>
      <c r="C5892" s="126" t="s">
        <v>2646</v>
      </c>
      <c r="D5892" s="38" t="s">
        <v>5936</v>
      </c>
      <c r="E5892" s="38" t="s">
        <v>2292</v>
      </c>
    </row>
    <row r="5893">
      <c r="A5893" s="33" t="s">
        <v>6180</v>
      </c>
      <c r="B5893" s="126" t="s">
        <v>2469</v>
      </c>
      <c r="C5893" s="126" t="s">
        <v>2520</v>
      </c>
      <c r="D5893" s="38" t="s">
        <v>5936</v>
      </c>
      <c r="E5893" s="38" t="s">
        <v>2292</v>
      </c>
    </row>
    <row r="5894">
      <c r="A5894" s="33" t="s">
        <v>6157</v>
      </c>
      <c r="B5894" s="126" t="s">
        <v>2469</v>
      </c>
      <c r="C5894" s="126" t="s">
        <v>2520</v>
      </c>
      <c r="D5894" s="38" t="s">
        <v>5936</v>
      </c>
      <c r="E5894" s="38" t="s">
        <v>2292</v>
      </c>
    </row>
    <row r="5895">
      <c r="A5895" s="33" t="s">
        <v>6295</v>
      </c>
      <c r="B5895" s="126" t="s">
        <v>2469</v>
      </c>
      <c r="C5895" s="126" t="s">
        <v>2520</v>
      </c>
      <c r="D5895" s="38" t="s">
        <v>5936</v>
      </c>
      <c r="E5895" s="38" t="s">
        <v>2292</v>
      </c>
    </row>
    <row r="5896">
      <c r="A5896" s="33" t="s">
        <v>6156</v>
      </c>
      <c r="B5896" s="126" t="s">
        <v>2469</v>
      </c>
      <c r="C5896" s="126" t="s">
        <v>2520</v>
      </c>
      <c r="D5896" s="38" t="s">
        <v>5936</v>
      </c>
      <c r="E5896" s="38" t="s">
        <v>2292</v>
      </c>
    </row>
    <row r="5897">
      <c r="A5897" s="33" t="s">
        <v>6331</v>
      </c>
      <c r="B5897" s="126" t="s">
        <v>2469</v>
      </c>
      <c r="C5897" s="126" t="s">
        <v>2520</v>
      </c>
      <c r="D5897" s="38" t="s">
        <v>5936</v>
      </c>
      <c r="E5897" s="38" t="s">
        <v>2292</v>
      </c>
    </row>
    <row r="5898">
      <c r="A5898" s="33" t="s">
        <v>6328</v>
      </c>
      <c r="B5898" s="126" t="s">
        <v>2469</v>
      </c>
      <c r="C5898" s="126" t="s">
        <v>2520</v>
      </c>
      <c r="D5898" s="38" t="s">
        <v>5936</v>
      </c>
      <c r="E5898" s="38" t="s">
        <v>2292</v>
      </c>
    </row>
    <row r="5899">
      <c r="A5899" s="33" t="s">
        <v>6328</v>
      </c>
      <c r="B5899" s="126" t="s">
        <v>2551</v>
      </c>
      <c r="C5899" s="126" t="s">
        <v>2666</v>
      </c>
      <c r="D5899" s="38" t="s">
        <v>5936</v>
      </c>
      <c r="E5899" s="38" t="s">
        <v>2292</v>
      </c>
    </row>
    <row r="5900">
      <c r="A5900" s="33" t="s">
        <v>6156</v>
      </c>
      <c r="B5900" s="126" t="s">
        <v>2699</v>
      </c>
      <c r="C5900" s="126" t="s">
        <v>2646</v>
      </c>
      <c r="D5900" s="38" t="s">
        <v>5943</v>
      </c>
      <c r="E5900" s="38" t="s">
        <v>2292</v>
      </c>
    </row>
    <row r="5901">
      <c r="A5901" s="33" t="s">
        <v>5948</v>
      </c>
      <c r="B5901" s="126" t="s">
        <v>2699</v>
      </c>
      <c r="C5901" s="126" t="s">
        <v>2646</v>
      </c>
      <c r="D5901" s="38" t="s">
        <v>5943</v>
      </c>
      <c r="E5901" s="38" t="s">
        <v>2292</v>
      </c>
    </row>
    <row r="5902">
      <c r="A5902" s="33" t="s">
        <v>6157</v>
      </c>
      <c r="B5902" s="126" t="s">
        <v>2699</v>
      </c>
      <c r="C5902" s="126" t="s">
        <v>2646</v>
      </c>
      <c r="D5902" s="38" t="s">
        <v>5943</v>
      </c>
      <c r="E5902" s="38" t="s">
        <v>2292</v>
      </c>
    </row>
    <row r="5903">
      <c r="A5903" s="33" t="s">
        <v>6125</v>
      </c>
      <c r="B5903" s="126" t="s">
        <v>2699</v>
      </c>
      <c r="C5903" s="126" t="s">
        <v>2646</v>
      </c>
      <c r="D5903" s="38" t="s">
        <v>5943</v>
      </c>
      <c r="E5903" s="38" t="s">
        <v>2292</v>
      </c>
    </row>
    <row r="5904">
      <c r="A5904" s="33" t="s">
        <v>6239</v>
      </c>
      <c r="B5904" s="126" t="s">
        <v>2699</v>
      </c>
      <c r="C5904" s="126" t="s">
        <v>2646</v>
      </c>
      <c r="D5904" s="38" t="s">
        <v>5943</v>
      </c>
      <c r="E5904" s="38" t="s">
        <v>2292</v>
      </c>
    </row>
    <row r="5905">
      <c r="A5905" s="33" t="s">
        <v>6180</v>
      </c>
      <c r="B5905" s="126" t="s">
        <v>2469</v>
      </c>
      <c r="C5905" s="126" t="s">
        <v>2520</v>
      </c>
      <c r="D5905" s="38" t="s">
        <v>5943</v>
      </c>
      <c r="E5905" s="38" t="s">
        <v>2292</v>
      </c>
    </row>
    <row r="5906">
      <c r="A5906" s="33" t="s">
        <v>6295</v>
      </c>
      <c r="B5906" s="126" t="s">
        <v>2469</v>
      </c>
      <c r="C5906" s="126" t="s">
        <v>2520</v>
      </c>
      <c r="D5906" s="38" t="s">
        <v>5943</v>
      </c>
      <c r="E5906" s="38" t="s">
        <v>2292</v>
      </c>
    </row>
    <row r="5907">
      <c r="A5907" s="33" t="s">
        <v>6295</v>
      </c>
      <c r="B5907" s="126" t="s">
        <v>2469</v>
      </c>
      <c r="C5907" s="126" t="s">
        <v>2520</v>
      </c>
      <c r="D5907" s="38" t="s">
        <v>5943</v>
      </c>
      <c r="E5907" s="38" t="s">
        <v>2292</v>
      </c>
    </row>
    <row r="5908">
      <c r="A5908" s="33" t="s">
        <v>6156</v>
      </c>
      <c r="B5908" s="126" t="s">
        <v>2469</v>
      </c>
      <c r="C5908" s="126" t="s">
        <v>2520</v>
      </c>
      <c r="D5908" s="38" t="s">
        <v>5943</v>
      </c>
      <c r="E5908" s="38" t="s">
        <v>2292</v>
      </c>
    </row>
    <row r="5909">
      <c r="A5909" s="33" t="s">
        <v>6331</v>
      </c>
      <c r="B5909" s="126" t="s">
        <v>2469</v>
      </c>
      <c r="C5909" s="126" t="s">
        <v>2520</v>
      </c>
      <c r="D5909" s="38" t="s">
        <v>5943</v>
      </c>
      <c r="E5909" s="38" t="s">
        <v>2292</v>
      </c>
    </row>
    <row r="5910">
      <c r="A5910" s="33" t="s">
        <v>6328</v>
      </c>
      <c r="B5910" s="126" t="s">
        <v>2469</v>
      </c>
      <c r="C5910" s="126" t="s">
        <v>2520</v>
      </c>
      <c r="D5910" s="38" t="s">
        <v>5943</v>
      </c>
      <c r="E5910" s="38" t="s">
        <v>2292</v>
      </c>
    </row>
    <row r="5911">
      <c r="A5911" s="33" t="s">
        <v>6328</v>
      </c>
      <c r="B5911" s="126" t="s">
        <v>2551</v>
      </c>
      <c r="C5911" s="126" t="s">
        <v>2666</v>
      </c>
      <c r="D5911" s="38" t="s">
        <v>5943</v>
      </c>
      <c r="E5911" s="38" t="s">
        <v>2292</v>
      </c>
    </row>
    <row r="5912">
      <c r="A5912" s="33" t="s">
        <v>6157</v>
      </c>
      <c r="B5912" s="126" t="s">
        <v>2699</v>
      </c>
      <c r="C5912" s="126" t="s">
        <v>2646</v>
      </c>
      <c r="D5912" s="38" t="s">
        <v>5944</v>
      </c>
      <c r="E5912" s="38" t="s">
        <v>2292</v>
      </c>
    </row>
    <row r="5913">
      <c r="A5913" s="33" t="s">
        <v>5993</v>
      </c>
      <c r="B5913" s="126" t="s">
        <v>2699</v>
      </c>
      <c r="C5913" s="126" t="s">
        <v>2646</v>
      </c>
      <c r="D5913" s="38" t="s">
        <v>5944</v>
      </c>
      <c r="E5913" s="38" t="s">
        <v>2292</v>
      </c>
    </row>
    <row r="5914">
      <c r="A5914" s="33" t="s">
        <v>6157</v>
      </c>
      <c r="B5914" s="126" t="s">
        <v>2699</v>
      </c>
      <c r="C5914" s="126" t="s">
        <v>2646</v>
      </c>
      <c r="D5914" s="38" t="s">
        <v>5944</v>
      </c>
      <c r="E5914" s="38" t="s">
        <v>2292</v>
      </c>
    </row>
    <row r="5915">
      <c r="A5915" s="33" t="s">
        <v>5987</v>
      </c>
      <c r="B5915" s="126" t="s">
        <v>2699</v>
      </c>
      <c r="C5915" s="126" t="s">
        <v>2646</v>
      </c>
      <c r="D5915" s="38" t="s">
        <v>5944</v>
      </c>
      <c r="E5915" s="38" t="s">
        <v>2292</v>
      </c>
    </row>
    <row r="5916">
      <c r="A5916" s="33" t="s">
        <v>6125</v>
      </c>
      <c r="B5916" s="126" t="s">
        <v>2699</v>
      </c>
      <c r="C5916" s="126" t="s">
        <v>2646</v>
      </c>
      <c r="D5916" s="38" t="s">
        <v>5944</v>
      </c>
      <c r="E5916" s="38" t="s">
        <v>2292</v>
      </c>
    </row>
    <row r="5917">
      <c r="A5917" s="33" t="s">
        <v>6295</v>
      </c>
      <c r="B5917" s="126" t="s">
        <v>2469</v>
      </c>
      <c r="C5917" s="126" t="s">
        <v>2520</v>
      </c>
      <c r="D5917" s="38" t="s">
        <v>5944</v>
      </c>
      <c r="E5917" s="38" t="s">
        <v>2292</v>
      </c>
    </row>
    <row r="5918">
      <c r="A5918" s="33" t="s">
        <v>6295</v>
      </c>
      <c r="B5918" s="126" t="s">
        <v>2469</v>
      </c>
      <c r="C5918" s="126" t="s">
        <v>2520</v>
      </c>
      <c r="D5918" s="38" t="s">
        <v>5944</v>
      </c>
      <c r="E5918" s="38" t="s">
        <v>2292</v>
      </c>
    </row>
    <row r="5919">
      <c r="A5919" s="33" t="s">
        <v>5987</v>
      </c>
      <c r="B5919" s="126" t="s">
        <v>2469</v>
      </c>
      <c r="C5919" s="126" t="s">
        <v>2520</v>
      </c>
      <c r="D5919" s="38" t="s">
        <v>5944</v>
      </c>
      <c r="E5919" s="38" t="s">
        <v>2292</v>
      </c>
    </row>
    <row r="5920">
      <c r="A5920" s="33" t="s">
        <v>6332</v>
      </c>
      <c r="B5920" s="126" t="s">
        <v>2469</v>
      </c>
      <c r="C5920" s="126" t="s">
        <v>2520</v>
      </c>
      <c r="D5920" s="38" t="s">
        <v>5944</v>
      </c>
      <c r="E5920" s="38" t="s">
        <v>2292</v>
      </c>
    </row>
    <row r="5921">
      <c r="A5921" s="33" t="s">
        <v>6332</v>
      </c>
      <c r="B5921" s="126" t="s">
        <v>2469</v>
      </c>
      <c r="C5921" s="126" t="s">
        <v>2520</v>
      </c>
      <c r="D5921" s="38" t="s">
        <v>5944</v>
      </c>
      <c r="E5921" s="38" t="s">
        <v>2292</v>
      </c>
    </row>
    <row r="5922">
      <c r="A5922" s="33" t="s">
        <v>6332</v>
      </c>
      <c r="B5922" s="126" t="s">
        <v>2646</v>
      </c>
      <c r="C5922" s="126" t="s">
        <v>2545</v>
      </c>
      <c r="D5922" s="38" t="s">
        <v>5944</v>
      </c>
      <c r="E5922" s="38" t="s">
        <v>2292</v>
      </c>
    </row>
    <row r="5923">
      <c r="A5923" s="33" t="s">
        <v>6332</v>
      </c>
      <c r="B5923" s="126" t="s">
        <v>2545</v>
      </c>
      <c r="C5923" s="126" t="s">
        <v>2473</v>
      </c>
      <c r="D5923" s="38" t="s">
        <v>5944</v>
      </c>
      <c r="E5923" s="38" t="s">
        <v>2292</v>
      </c>
    </row>
    <row r="5924">
      <c r="A5924" s="33" t="s">
        <v>5912</v>
      </c>
      <c r="B5924" s="126" t="s">
        <v>2551</v>
      </c>
      <c r="C5924" s="126" t="s">
        <v>2680</v>
      </c>
      <c r="D5924" s="38" t="s">
        <v>44</v>
      </c>
      <c r="E5924" s="38" t="s">
        <v>2293</v>
      </c>
    </row>
    <row r="5925">
      <c r="A5925" s="33" t="s">
        <v>6248</v>
      </c>
      <c r="B5925" s="126" t="s">
        <v>2551</v>
      </c>
      <c r="C5925" s="126" t="s">
        <v>2680</v>
      </c>
      <c r="D5925" s="38" t="s">
        <v>44</v>
      </c>
      <c r="E5925" s="38" t="s">
        <v>2293</v>
      </c>
    </row>
    <row r="5926">
      <c r="A5926" s="33" t="s">
        <v>6246</v>
      </c>
      <c r="B5926" s="126" t="s">
        <v>2646</v>
      </c>
      <c r="C5926" s="126" t="s">
        <v>2463</v>
      </c>
      <c r="D5926" s="38" t="s">
        <v>44</v>
      </c>
      <c r="E5926" s="38" t="s">
        <v>2293</v>
      </c>
    </row>
    <row r="5927">
      <c r="A5927" s="33" t="s">
        <v>6249</v>
      </c>
      <c r="B5927" s="126" t="s">
        <v>2646</v>
      </c>
      <c r="C5927" s="126" t="s">
        <v>2545</v>
      </c>
      <c r="D5927" s="38" t="s">
        <v>44</v>
      </c>
      <c r="E5927" s="38" t="s">
        <v>2293</v>
      </c>
    </row>
    <row r="5928">
      <c r="A5928" s="33" t="s">
        <v>6083</v>
      </c>
      <c r="B5928" s="126" t="s">
        <v>2545</v>
      </c>
      <c r="C5928" s="126" t="s">
        <v>2473</v>
      </c>
      <c r="D5928" s="38" t="s">
        <v>44</v>
      </c>
      <c r="E5928" s="38" t="s">
        <v>2293</v>
      </c>
    </row>
    <row r="5929">
      <c r="A5929" s="33" t="s">
        <v>6054</v>
      </c>
      <c r="B5929" s="126" t="s">
        <v>2548</v>
      </c>
      <c r="C5929" s="126" t="s">
        <v>2633</v>
      </c>
      <c r="D5929" s="38" t="s">
        <v>5909</v>
      </c>
      <c r="E5929" s="38" t="s">
        <v>2293</v>
      </c>
    </row>
    <row r="5930">
      <c r="A5930" s="33" t="s">
        <v>6054</v>
      </c>
      <c r="B5930" s="126" t="s">
        <v>2483</v>
      </c>
      <c r="C5930" s="126" t="s">
        <v>2646</v>
      </c>
      <c r="D5930" s="38" t="s">
        <v>5909</v>
      </c>
      <c r="E5930" s="38" t="s">
        <v>2293</v>
      </c>
    </row>
    <row r="5931">
      <c r="A5931" s="33" t="s">
        <v>6034</v>
      </c>
      <c r="B5931" s="126" t="s">
        <v>2589</v>
      </c>
      <c r="C5931" s="126" t="s">
        <v>2646</v>
      </c>
      <c r="D5931" s="38" t="s">
        <v>5911</v>
      </c>
      <c r="E5931" s="38" t="s">
        <v>2293</v>
      </c>
    </row>
    <row r="5932">
      <c r="A5932" s="33" t="s">
        <v>5921</v>
      </c>
      <c r="B5932" s="126" t="s">
        <v>2633</v>
      </c>
      <c r="C5932" s="126" t="s">
        <v>2646</v>
      </c>
      <c r="D5932" s="38" t="s">
        <v>5911</v>
      </c>
      <c r="E5932" s="38" t="s">
        <v>2293</v>
      </c>
    </row>
    <row r="5933">
      <c r="A5933" s="33" t="s">
        <v>6107</v>
      </c>
      <c r="B5933" s="126" t="s">
        <v>2633</v>
      </c>
      <c r="C5933" s="126" t="s">
        <v>2646</v>
      </c>
      <c r="D5933" s="38" t="s">
        <v>5911</v>
      </c>
      <c r="E5933" s="38" t="s">
        <v>2293</v>
      </c>
    </row>
    <row r="5934">
      <c r="A5934" s="33" t="s">
        <v>6250</v>
      </c>
      <c r="B5934" s="126" t="s">
        <v>2551</v>
      </c>
      <c r="C5934" s="126" t="s">
        <v>2545</v>
      </c>
      <c r="D5934" s="38" t="s">
        <v>5923</v>
      </c>
      <c r="E5934" s="38" t="s">
        <v>2293</v>
      </c>
    </row>
    <row r="5935">
      <c r="A5935" s="33" t="s">
        <v>6251</v>
      </c>
      <c r="B5935" s="126" t="s">
        <v>2646</v>
      </c>
      <c r="C5935" s="126" t="s">
        <v>2666</v>
      </c>
      <c r="D5935" s="38" t="s">
        <v>5923</v>
      </c>
      <c r="E5935" s="38" t="s">
        <v>2293</v>
      </c>
    </row>
    <row r="5936">
      <c r="A5936" s="33" t="s">
        <v>6252</v>
      </c>
      <c r="B5936" s="126" t="s">
        <v>2551</v>
      </c>
      <c r="C5936" s="126" t="s">
        <v>2545</v>
      </c>
      <c r="D5936" s="38" t="s">
        <v>5923</v>
      </c>
      <c r="E5936" s="38" t="s">
        <v>2293</v>
      </c>
    </row>
    <row r="5937">
      <c r="A5937" s="33" t="s">
        <v>6109</v>
      </c>
      <c r="B5937" s="126" t="s">
        <v>2551</v>
      </c>
      <c r="C5937" s="126" t="s">
        <v>2545</v>
      </c>
      <c r="D5937" s="38" t="s">
        <v>5923</v>
      </c>
      <c r="E5937" s="38" t="s">
        <v>2293</v>
      </c>
    </row>
    <row r="5938">
      <c r="A5938" s="33" t="s">
        <v>6253</v>
      </c>
      <c r="B5938" s="126" t="s">
        <v>2545</v>
      </c>
      <c r="C5938" s="126" t="s">
        <v>2473</v>
      </c>
      <c r="D5938" s="38" t="s">
        <v>5923</v>
      </c>
      <c r="E5938" s="38" t="s">
        <v>2293</v>
      </c>
    </row>
    <row r="5939">
      <c r="A5939" s="33" t="s">
        <v>5972</v>
      </c>
      <c r="B5939" s="126" t="s">
        <v>2699</v>
      </c>
      <c r="C5939" s="126" t="s">
        <v>2646</v>
      </c>
      <c r="D5939" s="38" t="s">
        <v>5927</v>
      </c>
      <c r="E5939" s="38" t="s">
        <v>2293</v>
      </c>
    </row>
    <row r="5940">
      <c r="A5940" s="33" t="s">
        <v>5928</v>
      </c>
      <c r="B5940" s="126" t="s">
        <v>2699</v>
      </c>
      <c r="C5940" s="126" t="s">
        <v>2646</v>
      </c>
      <c r="D5940" s="38" t="s">
        <v>5927</v>
      </c>
      <c r="E5940" s="38" t="s">
        <v>2293</v>
      </c>
    </row>
    <row r="5941">
      <c r="A5941" s="33" t="s">
        <v>6050</v>
      </c>
      <c r="B5941" s="126" t="s">
        <v>2699</v>
      </c>
      <c r="C5941" s="126" t="s">
        <v>2646</v>
      </c>
      <c r="D5941" s="38" t="s">
        <v>5927</v>
      </c>
      <c r="E5941" s="38" t="s">
        <v>2293</v>
      </c>
    </row>
    <row r="5942">
      <c r="A5942" s="33" t="s">
        <v>6050</v>
      </c>
      <c r="B5942" s="126" t="s">
        <v>2469</v>
      </c>
      <c r="C5942" s="126" t="s">
        <v>2520</v>
      </c>
      <c r="D5942" s="38" t="s">
        <v>5927</v>
      </c>
      <c r="E5942" s="38" t="s">
        <v>2293</v>
      </c>
    </row>
    <row r="5943">
      <c r="A5943" s="33" t="s">
        <v>6123</v>
      </c>
      <c r="B5943" s="126" t="s">
        <v>2469</v>
      </c>
      <c r="C5943" s="126" t="s">
        <v>2520</v>
      </c>
      <c r="D5943" s="38" t="s">
        <v>5927</v>
      </c>
      <c r="E5943" s="38" t="s">
        <v>2293</v>
      </c>
    </row>
    <row r="5944">
      <c r="A5944" s="33" t="s">
        <v>6122</v>
      </c>
      <c r="B5944" s="126" t="s">
        <v>2469</v>
      </c>
      <c r="C5944" s="126" t="s">
        <v>2520</v>
      </c>
      <c r="D5944" s="38" t="s">
        <v>5927</v>
      </c>
      <c r="E5944" s="38" t="s">
        <v>2293</v>
      </c>
    </row>
    <row r="5945">
      <c r="A5945" s="33" t="s">
        <v>6254</v>
      </c>
      <c r="B5945" s="126" t="s">
        <v>2469</v>
      </c>
      <c r="C5945" s="126" t="s">
        <v>2520</v>
      </c>
      <c r="D5945" s="38" t="s">
        <v>5927</v>
      </c>
      <c r="E5945" s="38" t="s">
        <v>2293</v>
      </c>
    </row>
    <row r="5946">
      <c r="A5946" s="33" t="s">
        <v>6254</v>
      </c>
      <c r="B5946" s="126" t="s">
        <v>2545</v>
      </c>
      <c r="C5946" s="126" t="s">
        <v>2473</v>
      </c>
      <c r="D5946" s="38" t="s">
        <v>5927</v>
      </c>
      <c r="E5946" s="38" t="s">
        <v>2293</v>
      </c>
    </row>
    <row r="5947">
      <c r="A5947" s="33" t="s">
        <v>5972</v>
      </c>
      <c r="B5947" s="126" t="s">
        <v>2699</v>
      </c>
      <c r="C5947" s="126" t="s">
        <v>2646</v>
      </c>
      <c r="D5947" s="38" t="s">
        <v>5931</v>
      </c>
      <c r="E5947" s="38" t="s">
        <v>2293</v>
      </c>
    </row>
    <row r="5948">
      <c r="A5948" s="33" t="s">
        <v>5928</v>
      </c>
      <c r="B5948" s="126" t="s">
        <v>2699</v>
      </c>
      <c r="C5948" s="126" t="s">
        <v>2646</v>
      </c>
      <c r="D5948" s="38" t="s">
        <v>5931</v>
      </c>
      <c r="E5948" s="38" t="s">
        <v>2293</v>
      </c>
    </row>
    <row r="5949">
      <c r="A5949" s="33" t="s">
        <v>6050</v>
      </c>
      <c r="B5949" s="126" t="s">
        <v>2699</v>
      </c>
      <c r="C5949" s="126" t="s">
        <v>2646</v>
      </c>
      <c r="D5949" s="38" t="s">
        <v>5931</v>
      </c>
      <c r="E5949" s="38" t="s">
        <v>2293</v>
      </c>
    </row>
    <row r="5950">
      <c r="A5950" s="33" t="s">
        <v>6050</v>
      </c>
      <c r="B5950" s="126" t="s">
        <v>2469</v>
      </c>
      <c r="C5950" s="126" t="s">
        <v>2520</v>
      </c>
      <c r="D5950" s="38" t="s">
        <v>5931</v>
      </c>
      <c r="E5950" s="38" t="s">
        <v>2293</v>
      </c>
    </row>
    <row r="5951">
      <c r="A5951" s="33" t="s">
        <v>6123</v>
      </c>
      <c r="B5951" s="126" t="s">
        <v>2469</v>
      </c>
      <c r="C5951" s="126" t="s">
        <v>2520</v>
      </c>
      <c r="D5951" s="38" t="s">
        <v>5931</v>
      </c>
      <c r="E5951" s="38" t="s">
        <v>2293</v>
      </c>
    </row>
    <row r="5952">
      <c r="A5952" s="33" t="s">
        <v>6122</v>
      </c>
      <c r="B5952" s="126" t="s">
        <v>2469</v>
      </c>
      <c r="C5952" s="126" t="s">
        <v>2520</v>
      </c>
      <c r="D5952" s="38" t="s">
        <v>5931</v>
      </c>
      <c r="E5952" s="38" t="s">
        <v>2293</v>
      </c>
    </row>
    <row r="5953">
      <c r="A5953" s="33" t="s">
        <v>6254</v>
      </c>
      <c r="B5953" s="126" t="s">
        <v>2469</v>
      </c>
      <c r="C5953" s="126" t="s">
        <v>2520</v>
      </c>
      <c r="D5953" s="38" t="s">
        <v>5931</v>
      </c>
      <c r="E5953" s="38" t="s">
        <v>2293</v>
      </c>
    </row>
    <row r="5954">
      <c r="A5954" s="33" t="s">
        <v>6254</v>
      </c>
      <c r="B5954" s="126" t="s">
        <v>2545</v>
      </c>
      <c r="C5954" s="126" t="s">
        <v>2473</v>
      </c>
      <c r="D5954" s="38" t="s">
        <v>5931</v>
      </c>
      <c r="E5954" s="38" t="s">
        <v>2293</v>
      </c>
    </row>
    <row r="5955">
      <c r="A5955" s="33" t="s">
        <v>6055</v>
      </c>
      <c r="B5955" s="126" t="s">
        <v>2551</v>
      </c>
      <c r="C5955" s="126" t="s">
        <v>2680</v>
      </c>
      <c r="D5955" s="38" t="s">
        <v>5936</v>
      </c>
      <c r="E5955" s="38" t="s">
        <v>2293</v>
      </c>
    </row>
    <row r="5956">
      <c r="A5956" s="33" t="s">
        <v>6006</v>
      </c>
      <c r="B5956" s="126" t="s">
        <v>2469</v>
      </c>
      <c r="C5956" s="126" t="s">
        <v>2520</v>
      </c>
      <c r="D5956" s="38" t="s">
        <v>5936</v>
      </c>
      <c r="E5956" s="38" t="s">
        <v>2293</v>
      </c>
    </row>
    <row r="5957">
      <c r="A5957" s="33" t="s">
        <v>6056</v>
      </c>
      <c r="B5957" s="126" t="s">
        <v>2469</v>
      </c>
      <c r="C5957" s="126" t="s">
        <v>2520</v>
      </c>
      <c r="D5957" s="38" t="s">
        <v>5936</v>
      </c>
      <c r="E5957" s="38" t="s">
        <v>2293</v>
      </c>
    </row>
    <row r="5958">
      <c r="A5958" s="33" t="s">
        <v>6105</v>
      </c>
      <c r="B5958" s="126" t="s">
        <v>2469</v>
      </c>
      <c r="C5958" s="126" t="s">
        <v>2520</v>
      </c>
      <c r="D5958" s="38" t="s">
        <v>5936</v>
      </c>
      <c r="E5958" s="38" t="s">
        <v>2293</v>
      </c>
    </row>
    <row r="5959">
      <c r="A5959" s="33" t="s">
        <v>6052</v>
      </c>
      <c r="B5959" s="126" t="s">
        <v>2469</v>
      </c>
      <c r="C5959" s="126" t="s">
        <v>2520</v>
      </c>
      <c r="D5959" s="38" t="s">
        <v>5936</v>
      </c>
      <c r="E5959" s="38" t="s">
        <v>2293</v>
      </c>
    </row>
    <row r="5960">
      <c r="A5960" s="33" t="s">
        <v>6320</v>
      </c>
      <c r="B5960" s="126" t="s">
        <v>2469</v>
      </c>
      <c r="C5960" s="126" t="s">
        <v>2520</v>
      </c>
      <c r="D5960" s="38" t="s">
        <v>5936</v>
      </c>
      <c r="E5960" s="38" t="s">
        <v>2293</v>
      </c>
    </row>
    <row r="5961">
      <c r="A5961" s="33" t="s">
        <v>6333</v>
      </c>
      <c r="B5961" s="126" t="s">
        <v>2551</v>
      </c>
      <c r="C5961" s="126" t="s">
        <v>2666</v>
      </c>
      <c r="D5961" s="38" t="s">
        <v>5936</v>
      </c>
      <c r="E5961" s="38" t="s">
        <v>2293</v>
      </c>
    </row>
    <row r="5962">
      <c r="A5962" s="33" t="s">
        <v>6334</v>
      </c>
      <c r="B5962" s="126" t="s">
        <v>2551</v>
      </c>
      <c r="C5962" s="126" t="s">
        <v>2666</v>
      </c>
      <c r="D5962" s="38" t="s">
        <v>5936</v>
      </c>
      <c r="E5962" s="38" t="s">
        <v>2293</v>
      </c>
    </row>
    <row r="5963">
      <c r="A5963" s="33" t="s">
        <v>6051</v>
      </c>
      <c r="B5963" s="126" t="s">
        <v>2551</v>
      </c>
      <c r="C5963" s="126" t="s">
        <v>2680</v>
      </c>
      <c r="D5963" s="38" t="s">
        <v>5936</v>
      </c>
      <c r="E5963" s="38" t="s">
        <v>2293</v>
      </c>
    </row>
    <row r="5964">
      <c r="A5964" s="33" t="s">
        <v>6335</v>
      </c>
      <c r="B5964" s="126" t="s">
        <v>2548</v>
      </c>
      <c r="C5964" s="126" t="s">
        <v>2633</v>
      </c>
      <c r="D5964" s="38" t="s">
        <v>5936</v>
      </c>
      <c r="E5964" s="38" t="s">
        <v>2293</v>
      </c>
    </row>
    <row r="5965">
      <c r="A5965" s="33" t="s">
        <v>6321</v>
      </c>
      <c r="B5965" s="126" t="s">
        <v>2545</v>
      </c>
      <c r="C5965" s="126" t="s">
        <v>2473</v>
      </c>
      <c r="D5965" s="38" t="s">
        <v>5936</v>
      </c>
      <c r="E5965" s="38" t="s">
        <v>2293</v>
      </c>
    </row>
    <row r="5966">
      <c r="A5966" s="33" t="s">
        <v>6322</v>
      </c>
      <c r="B5966" s="126" t="s">
        <v>2545</v>
      </c>
      <c r="C5966" s="126" t="s">
        <v>2473</v>
      </c>
      <c r="D5966" s="38" t="s">
        <v>5936</v>
      </c>
      <c r="E5966" s="38" t="s">
        <v>2293</v>
      </c>
    </row>
    <row r="5967">
      <c r="A5967" s="33" t="s">
        <v>6053</v>
      </c>
      <c r="B5967" s="126" t="s">
        <v>2551</v>
      </c>
      <c r="C5967" s="126" t="s">
        <v>2680</v>
      </c>
      <c r="D5967" s="38" t="s">
        <v>5943</v>
      </c>
      <c r="E5967" s="38" t="s">
        <v>2293</v>
      </c>
    </row>
    <row r="5968">
      <c r="A5968" s="33" t="s">
        <v>6006</v>
      </c>
      <c r="B5968" s="126" t="s">
        <v>2469</v>
      </c>
      <c r="C5968" s="126" t="s">
        <v>2520</v>
      </c>
      <c r="D5968" s="38" t="s">
        <v>5943</v>
      </c>
      <c r="E5968" s="38" t="s">
        <v>2293</v>
      </c>
    </row>
    <row r="5969">
      <c r="A5969" s="33" t="s">
        <v>6056</v>
      </c>
      <c r="B5969" s="126" t="s">
        <v>2469</v>
      </c>
      <c r="C5969" s="126" t="s">
        <v>2520</v>
      </c>
      <c r="D5969" s="38" t="s">
        <v>5943</v>
      </c>
      <c r="E5969" s="38" t="s">
        <v>2293</v>
      </c>
    </row>
    <row r="5970">
      <c r="A5970" s="33" t="s">
        <v>6105</v>
      </c>
      <c r="B5970" s="126" t="s">
        <v>2469</v>
      </c>
      <c r="C5970" s="126" t="s">
        <v>2520</v>
      </c>
      <c r="D5970" s="38" t="s">
        <v>5943</v>
      </c>
      <c r="E5970" s="38" t="s">
        <v>2293</v>
      </c>
    </row>
    <row r="5971">
      <c r="A5971" s="33" t="s">
        <v>6052</v>
      </c>
      <c r="B5971" s="126" t="s">
        <v>2469</v>
      </c>
      <c r="C5971" s="126" t="s">
        <v>2520</v>
      </c>
      <c r="D5971" s="38" t="s">
        <v>5943</v>
      </c>
      <c r="E5971" s="38" t="s">
        <v>2293</v>
      </c>
    </row>
    <row r="5972">
      <c r="A5972" s="33" t="s">
        <v>6323</v>
      </c>
      <c r="B5972" s="126" t="s">
        <v>2469</v>
      </c>
      <c r="C5972" s="126" t="s">
        <v>2520</v>
      </c>
      <c r="D5972" s="38" t="s">
        <v>5943</v>
      </c>
      <c r="E5972" s="38" t="s">
        <v>2293</v>
      </c>
    </row>
    <row r="5973">
      <c r="A5973" s="33" t="s">
        <v>6333</v>
      </c>
      <c r="B5973" s="126" t="s">
        <v>2551</v>
      </c>
      <c r="C5973" s="126" t="s">
        <v>2666</v>
      </c>
      <c r="D5973" s="38" t="s">
        <v>5943</v>
      </c>
      <c r="E5973" s="38" t="s">
        <v>2293</v>
      </c>
    </row>
    <row r="5974">
      <c r="A5974" s="33" t="s">
        <v>6334</v>
      </c>
      <c r="B5974" s="126" t="s">
        <v>2551</v>
      </c>
      <c r="C5974" s="126" t="s">
        <v>2666</v>
      </c>
      <c r="D5974" s="38" t="s">
        <v>5943</v>
      </c>
      <c r="E5974" s="38" t="s">
        <v>2293</v>
      </c>
    </row>
    <row r="5975">
      <c r="A5975" s="33" t="s">
        <v>6051</v>
      </c>
      <c r="B5975" s="126" t="s">
        <v>2551</v>
      </c>
      <c r="C5975" s="126" t="s">
        <v>2680</v>
      </c>
      <c r="D5975" s="38" t="s">
        <v>5943</v>
      </c>
      <c r="E5975" s="38" t="s">
        <v>2293</v>
      </c>
    </row>
    <row r="5976">
      <c r="A5976" s="33" t="s">
        <v>6335</v>
      </c>
      <c r="B5976" s="126" t="s">
        <v>2548</v>
      </c>
      <c r="C5976" s="126" t="s">
        <v>2633</v>
      </c>
      <c r="D5976" s="38" t="s">
        <v>5943</v>
      </c>
      <c r="E5976" s="38" t="s">
        <v>2293</v>
      </c>
    </row>
    <row r="5977">
      <c r="A5977" s="33" t="s">
        <v>6321</v>
      </c>
      <c r="B5977" s="126" t="s">
        <v>2545</v>
      </c>
      <c r="C5977" s="126" t="s">
        <v>2473</v>
      </c>
      <c r="D5977" s="38" t="s">
        <v>5943</v>
      </c>
      <c r="E5977" s="38" t="s">
        <v>2293</v>
      </c>
    </row>
    <row r="5978">
      <c r="A5978" s="33" t="s">
        <v>6322</v>
      </c>
      <c r="B5978" s="126" t="s">
        <v>2545</v>
      </c>
      <c r="C5978" s="126" t="s">
        <v>2473</v>
      </c>
      <c r="D5978" s="38" t="s">
        <v>5943</v>
      </c>
      <c r="E5978" s="38" t="s">
        <v>2293</v>
      </c>
    </row>
    <row r="5979">
      <c r="A5979" s="33" t="s">
        <v>6053</v>
      </c>
      <c r="B5979" s="126" t="s">
        <v>2551</v>
      </c>
      <c r="C5979" s="126" t="s">
        <v>2680</v>
      </c>
      <c r="D5979" s="38" t="s">
        <v>5944</v>
      </c>
      <c r="E5979" s="38" t="s">
        <v>2293</v>
      </c>
    </row>
    <row r="5980">
      <c r="A5980" s="33" t="s">
        <v>6006</v>
      </c>
      <c r="B5980" s="126" t="s">
        <v>2469</v>
      </c>
      <c r="C5980" s="126" t="s">
        <v>2520</v>
      </c>
      <c r="D5980" s="38" t="s">
        <v>5944</v>
      </c>
      <c r="E5980" s="38" t="s">
        <v>2293</v>
      </c>
    </row>
    <row r="5981">
      <c r="A5981" s="33" t="s">
        <v>6056</v>
      </c>
      <c r="B5981" s="126" t="s">
        <v>2469</v>
      </c>
      <c r="C5981" s="126" t="s">
        <v>2520</v>
      </c>
      <c r="D5981" s="38" t="s">
        <v>5944</v>
      </c>
      <c r="E5981" s="38" t="s">
        <v>2293</v>
      </c>
    </row>
    <row r="5982">
      <c r="A5982" s="33" t="s">
        <v>6060</v>
      </c>
      <c r="B5982" s="126" t="s">
        <v>2469</v>
      </c>
      <c r="C5982" s="126" t="s">
        <v>2520</v>
      </c>
      <c r="D5982" s="38" t="s">
        <v>5944</v>
      </c>
      <c r="E5982" s="38" t="s">
        <v>2293</v>
      </c>
    </row>
    <row r="5983">
      <c r="A5983" s="33" t="s">
        <v>6052</v>
      </c>
      <c r="B5983" s="126" t="s">
        <v>2469</v>
      </c>
      <c r="C5983" s="126" t="s">
        <v>2520</v>
      </c>
      <c r="D5983" s="38" t="s">
        <v>5944</v>
      </c>
      <c r="E5983" s="38" t="s">
        <v>2293</v>
      </c>
    </row>
    <row r="5984">
      <c r="A5984" s="33" t="s">
        <v>6009</v>
      </c>
      <c r="B5984" s="126" t="s">
        <v>2469</v>
      </c>
      <c r="C5984" s="126" t="s">
        <v>2520</v>
      </c>
      <c r="D5984" s="38" t="s">
        <v>5944</v>
      </c>
      <c r="E5984" s="38" t="s">
        <v>2293</v>
      </c>
    </row>
    <row r="5985">
      <c r="A5985" s="33" t="s">
        <v>6333</v>
      </c>
      <c r="B5985" s="126" t="s">
        <v>2551</v>
      </c>
      <c r="C5985" s="126" t="s">
        <v>2666</v>
      </c>
      <c r="D5985" s="38" t="s">
        <v>5944</v>
      </c>
      <c r="E5985" s="38" t="s">
        <v>2293</v>
      </c>
    </row>
    <row r="5986">
      <c r="A5986" s="33" t="s">
        <v>6334</v>
      </c>
      <c r="B5986" s="126" t="s">
        <v>2551</v>
      </c>
      <c r="C5986" s="126" t="s">
        <v>2666</v>
      </c>
      <c r="D5986" s="38" t="s">
        <v>5944</v>
      </c>
      <c r="E5986" s="38" t="s">
        <v>2293</v>
      </c>
    </row>
    <row r="5987">
      <c r="A5987" s="33" t="s">
        <v>6051</v>
      </c>
      <c r="B5987" s="126" t="s">
        <v>2551</v>
      </c>
      <c r="C5987" s="126" t="s">
        <v>2680</v>
      </c>
      <c r="D5987" s="38" t="s">
        <v>5944</v>
      </c>
      <c r="E5987" s="38" t="s">
        <v>2293</v>
      </c>
    </row>
    <row r="5988">
      <c r="A5988" s="33" t="s">
        <v>6068</v>
      </c>
      <c r="B5988" s="126" t="s">
        <v>2548</v>
      </c>
      <c r="C5988" s="126" t="s">
        <v>2633</v>
      </c>
      <c r="D5988" s="38" t="s">
        <v>5944</v>
      </c>
      <c r="E5988" s="38" t="s">
        <v>2293</v>
      </c>
    </row>
    <row r="5989">
      <c r="A5989" s="33" t="s">
        <v>6321</v>
      </c>
      <c r="B5989" s="126" t="s">
        <v>2545</v>
      </c>
      <c r="C5989" s="126" t="s">
        <v>2473</v>
      </c>
      <c r="D5989" s="38" t="s">
        <v>5944</v>
      </c>
      <c r="E5989" s="38" t="s">
        <v>2293</v>
      </c>
    </row>
    <row r="5990">
      <c r="A5990" s="33" t="s">
        <v>6322</v>
      </c>
      <c r="B5990" s="126" t="s">
        <v>2545</v>
      </c>
      <c r="C5990" s="126" t="s">
        <v>2473</v>
      </c>
      <c r="D5990" s="38" t="s">
        <v>5944</v>
      </c>
      <c r="E5990" s="38" t="s">
        <v>2293</v>
      </c>
    </row>
    <row r="5991">
      <c r="A5991" s="33" t="s">
        <v>5949</v>
      </c>
      <c r="B5991" s="126" t="s">
        <v>2551</v>
      </c>
      <c r="C5991" s="126" t="s">
        <v>2680</v>
      </c>
      <c r="D5991" s="38" t="s">
        <v>165</v>
      </c>
      <c r="E5991" s="38" t="s">
        <v>2294</v>
      </c>
    </row>
    <row r="5992">
      <c r="A5992" s="33" t="s">
        <v>5917</v>
      </c>
      <c r="B5992" s="126" t="s">
        <v>2551</v>
      </c>
      <c r="C5992" s="126" t="s">
        <v>2680</v>
      </c>
      <c r="D5992" s="38" t="s">
        <v>165</v>
      </c>
      <c r="E5992" s="38" t="s">
        <v>2294</v>
      </c>
    </row>
    <row r="5993">
      <c r="A5993" s="33" t="s">
        <v>5920</v>
      </c>
      <c r="B5993" s="126" t="s">
        <v>2551</v>
      </c>
      <c r="C5993" s="126" t="s">
        <v>2680</v>
      </c>
      <c r="D5993" s="38" t="s">
        <v>165</v>
      </c>
      <c r="E5993" s="38" t="s">
        <v>2294</v>
      </c>
    </row>
    <row r="5994">
      <c r="A5994" s="33" t="s">
        <v>5921</v>
      </c>
      <c r="B5994" s="126" t="s">
        <v>2551</v>
      </c>
      <c r="C5994" s="126" t="s">
        <v>2680</v>
      </c>
      <c r="D5994" s="38" t="s">
        <v>165</v>
      </c>
      <c r="E5994" s="38" t="s">
        <v>2294</v>
      </c>
    </row>
    <row r="5995">
      <c r="A5995" s="33" t="s">
        <v>6054</v>
      </c>
      <c r="B5995" s="126" t="s">
        <v>2551</v>
      </c>
      <c r="C5995" s="126" t="s">
        <v>2680</v>
      </c>
      <c r="D5995" s="38" t="s">
        <v>165</v>
      </c>
      <c r="E5995" s="38" t="s">
        <v>2294</v>
      </c>
    </row>
    <row r="5996">
      <c r="A5996" s="33" t="s">
        <v>6105</v>
      </c>
      <c r="B5996" s="126" t="s">
        <v>2469</v>
      </c>
      <c r="C5996" s="126" t="s">
        <v>2520</v>
      </c>
      <c r="D5996" s="38" t="s">
        <v>165</v>
      </c>
      <c r="E5996" s="38" t="s">
        <v>2294</v>
      </c>
    </row>
    <row r="5997">
      <c r="A5997" s="33" t="s">
        <v>6252</v>
      </c>
      <c r="B5997" s="126" t="s">
        <v>2469</v>
      </c>
      <c r="C5997" s="126" t="s">
        <v>2520</v>
      </c>
      <c r="D5997" s="38" t="s">
        <v>165</v>
      </c>
      <c r="E5997" s="38" t="s">
        <v>2294</v>
      </c>
    </row>
    <row r="5998">
      <c r="A5998" s="33" t="s">
        <v>6250</v>
      </c>
      <c r="B5998" s="126" t="s">
        <v>2469</v>
      </c>
      <c r="C5998" s="126" t="s">
        <v>2520</v>
      </c>
      <c r="D5998" s="38" t="s">
        <v>165</v>
      </c>
      <c r="E5998" s="38" t="s">
        <v>2294</v>
      </c>
    </row>
    <row r="5999">
      <c r="A5999" s="33" t="s">
        <v>6252</v>
      </c>
      <c r="B5999" s="126" t="s">
        <v>2551</v>
      </c>
      <c r="C5999" s="126" t="s">
        <v>2666</v>
      </c>
      <c r="D5999" s="38" t="s">
        <v>165</v>
      </c>
      <c r="E5999" s="38" t="s">
        <v>2294</v>
      </c>
    </row>
    <row r="6000">
      <c r="A6000" s="33" t="s">
        <v>6250</v>
      </c>
      <c r="B6000" s="126" t="s">
        <v>2551</v>
      </c>
      <c r="C6000" s="126" t="s">
        <v>2666</v>
      </c>
      <c r="D6000" s="38" t="s">
        <v>165</v>
      </c>
      <c r="E6000" s="38" t="s">
        <v>2294</v>
      </c>
    </row>
    <row r="6001">
      <c r="A6001" s="33" t="s">
        <v>6319</v>
      </c>
      <c r="B6001" s="126" t="s">
        <v>2545</v>
      </c>
      <c r="C6001" s="126" t="s">
        <v>2473</v>
      </c>
      <c r="D6001" s="38" t="s">
        <v>165</v>
      </c>
      <c r="E6001" s="38" t="s">
        <v>2294</v>
      </c>
    </row>
    <row r="6002">
      <c r="A6002" s="33" t="s">
        <v>6299</v>
      </c>
      <c r="B6002" s="126" t="s">
        <v>2545</v>
      </c>
      <c r="C6002" s="126" t="s">
        <v>2473</v>
      </c>
      <c r="D6002" s="38" t="s">
        <v>165</v>
      </c>
      <c r="E6002" s="38" t="s">
        <v>2294</v>
      </c>
    </row>
    <row r="6003">
      <c r="A6003" s="33" t="s">
        <v>5912</v>
      </c>
      <c r="B6003" s="126" t="s">
        <v>2551</v>
      </c>
      <c r="C6003" s="126" t="s">
        <v>2680</v>
      </c>
      <c r="D6003" s="38" t="s">
        <v>44</v>
      </c>
      <c r="E6003" s="38" t="s">
        <v>2294</v>
      </c>
    </row>
    <row r="6004">
      <c r="A6004" s="33" t="s">
        <v>6248</v>
      </c>
      <c r="B6004" s="126" t="s">
        <v>2551</v>
      </c>
      <c r="C6004" s="126" t="s">
        <v>2680</v>
      </c>
      <c r="D6004" s="38" t="s">
        <v>44</v>
      </c>
      <c r="E6004" s="38" t="s">
        <v>2294</v>
      </c>
    </row>
    <row r="6005">
      <c r="A6005" s="33" t="s">
        <v>6246</v>
      </c>
      <c r="B6005" s="126" t="s">
        <v>2646</v>
      </c>
      <c r="C6005" s="126" t="s">
        <v>2463</v>
      </c>
      <c r="D6005" s="38" t="s">
        <v>44</v>
      </c>
      <c r="E6005" s="38" t="s">
        <v>2294</v>
      </c>
    </row>
    <row r="6006">
      <c r="A6006" s="33" t="s">
        <v>6249</v>
      </c>
      <c r="B6006" s="126" t="s">
        <v>2646</v>
      </c>
      <c r="C6006" s="126" t="s">
        <v>2545</v>
      </c>
      <c r="D6006" s="38" t="s">
        <v>44</v>
      </c>
      <c r="E6006" s="38" t="s">
        <v>2294</v>
      </c>
    </row>
    <row r="6007">
      <c r="A6007" s="33" t="s">
        <v>6083</v>
      </c>
      <c r="B6007" s="126" t="s">
        <v>2545</v>
      </c>
      <c r="C6007" s="126" t="s">
        <v>2473</v>
      </c>
      <c r="D6007" s="38" t="s">
        <v>44</v>
      </c>
      <c r="E6007" s="38" t="s">
        <v>2294</v>
      </c>
    </row>
    <row r="6008">
      <c r="A6008" s="33" t="s">
        <v>6054</v>
      </c>
      <c r="B6008" s="126" t="s">
        <v>2548</v>
      </c>
      <c r="C6008" s="126" t="s">
        <v>2633</v>
      </c>
      <c r="D6008" s="38" t="s">
        <v>5909</v>
      </c>
      <c r="E6008" s="38" t="s">
        <v>2294</v>
      </c>
    </row>
    <row r="6009">
      <c r="A6009" s="33" t="s">
        <v>6054</v>
      </c>
      <c r="B6009" s="126" t="s">
        <v>2483</v>
      </c>
      <c r="C6009" s="126" t="s">
        <v>2646</v>
      </c>
      <c r="D6009" s="38" t="s">
        <v>5909</v>
      </c>
      <c r="E6009" s="38" t="s">
        <v>2294</v>
      </c>
    </row>
    <row r="6010">
      <c r="A6010" s="33" t="s">
        <v>6034</v>
      </c>
      <c r="B6010" s="126" t="s">
        <v>2589</v>
      </c>
      <c r="C6010" s="126" t="s">
        <v>2646</v>
      </c>
      <c r="D6010" s="38" t="s">
        <v>5911</v>
      </c>
      <c r="E6010" s="38" t="s">
        <v>2294</v>
      </c>
    </row>
    <row r="6011">
      <c r="A6011" s="33" t="s">
        <v>5921</v>
      </c>
      <c r="B6011" s="126" t="s">
        <v>2633</v>
      </c>
      <c r="C6011" s="126" t="s">
        <v>2646</v>
      </c>
      <c r="D6011" s="38" t="s">
        <v>5911</v>
      </c>
      <c r="E6011" s="38" t="s">
        <v>2294</v>
      </c>
    </row>
    <row r="6012">
      <c r="A6012" s="33" t="s">
        <v>6107</v>
      </c>
      <c r="B6012" s="126" t="s">
        <v>2633</v>
      </c>
      <c r="C6012" s="126" t="s">
        <v>2646</v>
      </c>
      <c r="D6012" s="38" t="s">
        <v>5911</v>
      </c>
      <c r="E6012" s="38" t="s">
        <v>2294</v>
      </c>
    </row>
    <row r="6013">
      <c r="A6013" s="33" t="s">
        <v>6250</v>
      </c>
      <c r="B6013" s="126" t="s">
        <v>2551</v>
      </c>
      <c r="C6013" s="126" t="s">
        <v>2545</v>
      </c>
      <c r="D6013" s="38" t="s">
        <v>5923</v>
      </c>
      <c r="E6013" s="38" t="s">
        <v>2294</v>
      </c>
    </row>
    <row r="6014">
      <c r="A6014" s="33" t="s">
        <v>6251</v>
      </c>
      <c r="B6014" s="126" t="s">
        <v>2646</v>
      </c>
      <c r="C6014" s="126" t="s">
        <v>2666</v>
      </c>
      <c r="D6014" s="38" t="s">
        <v>5923</v>
      </c>
      <c r="E6014" s="38" t="s">
        <v>2294</v>
      </c>
    </row>
    <row r="6015">
      <c r="A6015" s="33" t="s">
        <v>6252</v>
      </c>
      <c r="B6015" s="126" t="s">
        <v>2551</v>
      </c>
      <c r="C6015" s="126" t="s">
        <v>2545</v>
      </c>
      <c r="D6015" s="38" t="s">
        <v>5923</v>
      </c>
      <c r="E6015" s="38" t="s">
        <v>2294</v>
      </c>
    </row>
    <row r="6016">
      <c r="A6016" s="33" t="s">
        <v>6109</v>
      </c>
      <c r="B6016" s="126" t="s">
        <v>2551</v>
      </c>
      <c r="C6016" s="126" t="s">
        <v>2545</v>
      </c>
      <c r="D6016" s="38" t="s">
        <v>5923</v>
      </c>
      <c r="E6016" s="38" t="s">
        <v>2294</v>
      </c>
    </row>
    <row r="6017">
      <c r="A6017" s="33" t="s">
        <v>6253</v>
      </c>
      <c r="B6017" s="126" t="s">
        <v>2545</v>
      </c>
      <c r="C6017" s="126" t="s">
        <v>2473</v>
      </c>
      <c r="D6017" s="38" t="s">
        <v>5923</v>
      </c>
      <c r="E6017" s="38" t="s">
        <v>2294</v>
      </c>
    </row>
    <row r="6018">
      <c r="A6018" s="33" t="s">
        <v>5949</v>
      </c>
      <c r="B6018" s="126" t="s">
        <v>2551</v>
      </c>
      <c r="C6018" s="126" t="s">
        <v>2680</v>
      </c>
      <c r="D6018" s="38" t="s">
        <v>165</v>
      </c>
      <c r="E6018" s="38" t="s">
        <v>2295</v>
      </c>
    </row>
    <row r="6019">
      <c r="A6019" s="33" t="s">
        <v>5917</v>
      </c>
      <c r="B6019" s="126" t="s">
        <v>2551</v>
      </c>
      <c r="C6019" s="126" t="s">
        <v>2680</v>
      </c>
      <c r="D6019" s="38" t="s">
        <v>165</v>
      </c>
      <c r="E6019" s="38" t="s">
        <v>2295</v>
      </c>
    </row>
    <row r="6020">
      <c r="A6020" s="33" t="s">
        <v>5920</v>
      </c>
      <c r="B6020" s="126" t="s">
        <v>2551</v>
      </c>
      <c r="C6020" s="126" t="s">
        <v>2680</v>
      </c>
      <c r="D6020" s="38" t="s">
        <v>165</v>
      </c>
      <c r="E6020" s="38" t="s">
        <v>2295</v>
      </c>
    </row>
    <row r="6021">
      <c r="A6021" s="33" t="s">
        <v>5921</v>
      </c>
      <c r="B6021" s="126" t="s">
        <v>2551</v>
      </c>
      <c r="C6021" s="126" t="s">
        <v>2680</v>
      </c>
      <c r="D6021" s="38" t="s">
        <v>165</v>
      </c>
      <c r="E6021" s="38" t="s">
        <v>2295</v>
      </c>
    </row>
    <row r="6022">
      <c r="A6022" s="33" t="s">
        <v>6054</v>
      </c>
      <c r="B6022" s="126" t="s">
        <v>2551</v>
      </c>
      <c r="C6022" s="126" t="s">
        <v>2680</v>
      </c>
      <c r="D6022" s="38" t="s">
        <v>165</v>
      </c>
      <c r="E6022" s="38" t="s">
        <v>2295</v>
      </c>
    </row>
    <row r="6023">
      <c r="A6023" s="33" t="s">
        <v>6105</v>
      </c>
      <c r="B6023" s="126" t="s">
        <v>2469</v>
      </c>
      <c r="C6023" s="126" t="s">
        <v>2520</v>
      </c>
      <c r="D6023" s="38" t="s">
        <v>165</v>
      </c>
      <c r="E6023" s="38" t="s">
        <v>2295</v>
      </c>
    </row>
    <row r="6024">
      <c r="A6024" s="33" t="s">
        <v>6252</v>
      </c>
      <c r="B6024" s="126" t="s">
        <v>2469</v>
      </c>
      <c r="C6024" s="126" t="s">
        <v>2520</v>
      </c>
      <c r="D6024" s="38" t="s">
        <v>165</v>
      </c>
      <c r="E6024" s="38" t="s">
        <v>2295</v>
      </c>
    </row>
    <row r="6025">
      <c r="A6025" s="33" t="s">
        <v>6250</v>
      </c>
      <c r="B6025" s="126" t="s">
        <v>2469</v>
      </c>
      <c r="C6025" s="126" t="s">
        <v>2520</v>
      </c>
      <c r="D6025" s="38" t="s">
        <v>165</v>
      </c>
      <c r="E6025" s="38" t="s">
        <v>2295</v>
      </c>
    </row>
    <row r="6026">
      <c r="A6026" s="33" t="s">
        <v>6252</v>
      </c>
      <c r="B6026" s="126" t="s">
        <v>2551</v>
      </c>
      <c r="C6026" s="126" t="s">
        <v>2666</v>
      </c>
      <c r="D6026" s="38" t="s">
        <v>165</v>
      </c>
      <c r="E6026" s="38" t="s">
        <v>2295</v>
      </c>
    </row>
    <row r="6027">
      <c r="A6027" s="33" t="s">
        <v>6250</v>
      </c>
      <c r="B6027" s="126" t="s">
        <v>2551</v>
      </c>
      <c r="C6027" s="126" t="s">
        <v>2666</v>
      </c>
      <c r="D6027" s="38" t="s">
        <v>165</v>
      </c>
      <c r="E6027" s="38" t="s">
        <v>2295</v>
      </c>
    </row>
    <row r="6028">
      <c r="A6028" s="33" t="s">
        <v>6319</v>
      </c>
      <c r="B6028" s="126" t="s">
        <v>2545</v>
      </c>
      <c r="C6028" s="126" t="s">
        <v>2473</v>
      </c>
      <c r="D6028" s="38" t="s">
        <v>165</v>
      </c>
      <c r="E6028" s="38" t="s">
        <v>2295</v>
      </c>
    </row>
    <row r="6029">
      <c r="A6029" s="33" t="s">
        <v>6299</v>
      </c>
      <c r="B6029" s="126" t="s">
        <v>2545</v>
      </c>
      <c r="C6029" s="126" t="s">
        <v>2473</v>
      </c>
      <c r="D6029" s="38" t="s">
        <v>165</v>
      </c>
      <c r="E6029" s="38" t="s">
        <v>2295</v>
      </c>
    </row>
    <row r="6030">
      <c r="A6030" s="33" t="s">
        <v>5912</v>
      </c>
      <c r="B6030" s="126" t="s">
        <v>2551</v>
      </c>
      <c r="C6030" s="126" t="s">
        <v>2680</v>
      </c>
      <c r="D6030" s="38" t="s">
        <v>44</v>
      </c>
      <c r="E6030" s="38" t="s">
        <v>2295</v>
      </c>
    </row>
    <row r="6031">
      <c r="A6031" s="33" t="s">
        <v>6248</v>
      </c>
      <c r="B6031" s="126" t="s">
        <v>2551</v>
      </c>
      <c r="C6031" s="126" t="s">
        <v>2680</v>
      </c>
      <c r="D6031" s="38" t="s">
        <v>44</v>
      </c>
      <c r="E6031" s="38" t="s">
        <v>2295</v>
      </c>
    </row>
    <row r="6032">
      <c r="A6032" s="33" t="s">
        <v>6246</v>
      </c>
      <c r="B6032" s="126" t="s">
        <v>2646</v>
      </c>
      <c r="C6032" s="126" t="s">
        <v>2463</v>
      </c>
      <c r="D6032" s="38" t="s">
        <v>44</v>
      </c>
      <c r="E6032" s="38" t="s">
        <v>2295</v>
      </c>
    </row>
    <row r="6033">
      <c r="A6033" s="33" t="s">
        <v>6249</v>
      </c>
      <c r="B6033" s="126" t="s">
        <v>2646</v>
      </c>
      <c r="C6033" s="126" t="s">
        <v>2545</v>
      </c>
      <c r="D6033" s="38" t="s">
        <v>44</v>
      </c>
      <c r="E6033" s="38" t="s">
        <v>2295</v>
      </c>
    </row>
    <row r="6034">
      <c r="A6034" s="33" t="s">
        <v>6083</v>
      </c>
      <c r="B6034" s="126" t="s">
        <v>2545</v>
      </c>
      <c r="C6034" s="126" t="s">
        <v>2473</v>
      </c>
      <c r="D6034" s="38" t="s">
        <v>44</v>
      </c>
      <c r="E6034" s="38" t="s">
        <v>2295</v>
      </c>
    </row>
    <row r="6035">
      <c r="A6035" s="33" t="s">
        <v>6054</v>
      </c>
      <c r="B6035" s="126" t="s">
        <v>2548</v>
      </c>
      <c r="C6035" s="126" t="s">
        <v>2633</v>
      </c>
      <c r="D6035" s="38" t="s">
        <v>5909</v>
      </c>
      <c r="E6035" s="38" t="s">
        <v>2295</v>
      </c>
    </row>
    <row r="6036">
      <c r="A6036" s="33" t="s">
        <v>6054</v>
      </c>
      <c r="B6036" s="126" t="s">
        <v>2483</v>
      </c>
      <c r="C6036" s="126" t="s">
        <v>2646</v>
      </c>
      <c r="D6036" s="38" t="s">
        <v>5909</v>
      </c>
      <c r="E6036" s="38" t="s">
        <v>2295</v>
      </c>
    </row>
    <row r="6037">
      <c r="A6037" s="33" t="s">
        <v>6034</v>
      </c>
      <c r="B6037" s="126" t="s">
        <v>2589</v>
      </c>
      <c r="C6037" s="126" t="s">
        <v>2646</v>
      </c>
      <c r="D6037" s="38" t="s">
        <v>5911</v>
      </c>
      <c r="E6037" s="38" t="s">
        <v>2295</v>
      </c>
    </row>
    <row r="6038">
      <c r="A6038" s="33" t="s">
        <v>5921</v>
      </c>
      <c r="B6038" s="126" t="s">
        <v>2633</v>
      </c>
      <c r="C6038" s="126" t="s">
        <v>2646</v>
      </c>
      <c r="D6038" s="38" t="s">
        <v>5911</v>
      </c>
      <c r="E6038" s="38" t="s">
        <v>2295</v>
      </c>
    </row>
    <row r="6039">
      <c r="A6039" s="33" t="s">
        <v>6107</v>
      </c>
      <c r="B6039" s="126" t="s">
        <v>2633</v>
      </c>
      <c r="C6039" s="126" t="s">
        <v>2646</v>
      </c>
      <c r="D6039" s="38" t="s">
        <v>5911</v>
      </c>
      <c r="E6039" s="38" t="s">
        <v>2295</v>
      </c>
    </row>
    <row r="6040">
      <c r="A6040" s="33" t="s">
        <v>6250</v>
      </c>
      <c r="B6040" s="126" t="s">
        <v>2551</v>
      </c>
      <c r="C6040" s="126" t="s">
        <v>2545</v>
      </c>
      <c r="D6040" s="38" t="s">
        <v>5923</v>
      </c>
      <c r="E6040" s="38" t="s">
        <v>2295</v>
      </c>
    </row>
    <row r="6041">
      <c r="A6041" s="33" t="s">
        <v>6251</v>
      </c>
      <c r="B6041" s="126" t="s">
        <v>2646</v>
      </c>
      <c r="C6041" s="126" t="s">
        <v>2666</v>
      </c>
      <c r="D6041" s="38" t="s">
        <v>5923</v>
      </c>
      <c r="E6041" s="38" t="s">
        <v>2295</v>
      </c>
    </row>
    <row r="6042">
      <c r="A6042" s="33" t="s">
        <v>6252</v>
      </c>
      <c r="B6042" s="126" t="s">
        <v>2551</v>
      </c>
      <c r="C6042" s="126" t="s">
        <v>2545</v>
      </c>
      <c r="D6042" s="38" t="s">
        <v>5923</v>
      </c>
      <c r="E6042" s="38" t="s">
        <v>2295</v>
      </c>
    </row>
    <row r="6043">
      <c r="A6043" s="33" t="s">
        <v>6109</v>
      </c>
      <c r="B6043" s="126" t="s">
        <v>2551</v>
      </c>
      <c r="C6043" s="126" t="s">
        <v>2545</v>
      </c>
      <c r="D6043" s="38" t="s">
        <v>5923</v>
      </c>
      <c r="E6043" s="38" t="s">
        <v>2295</v>
      </c>
    </row>
    <row r="6044">
      <c r="A6044" s="33" t="s">
        <v>6253</v>
      </c>
      <c r="B6044" s="126" t="s">
        <v>2545</v>
      </c>
      <c r="C6044" s="126" t="s">
        <v>2473</v>
      </c>
      <c r="D6044" s="38" t="s">
        <v>5923</v>
      </c>
      <c r="E6044" s="38" t="s">
        <v>2295</v>
      </c>
    </row>
    <row r="6045">
      <c r="A6045" s="33" t="s">
        <v>5949</v>
      </c>
      <c r="B6045" s="126" t="s">
        <v>2551</v>
      </c>
      <c r="C6045" s="126" t="s">
        <v>2680</v>
      </c>
      <c r="D6045" s="38" t="s">
        <v>165</v>
      </c>
      <c r="E6045" s="38" t="s">
        <v>2296</v>
      </c>
    </row>
    <row r="6046">
      <c r="A6046" s="33" t="s">
        <v>5917</v>
      </c>
      <c r="B6046" s="126" t="s">
        <v>2551</v>
      </c>
      <c r="C6046" s="126" t="s">
        <v>2680</v>
      </c>
      <c r="D6046" s="38" t="s">
        <v>165</v>
      </c>
      <c r="E6046" s="38" t="s">
        <v>2296</v>
      </c>
    </row>
    <row r="6047">
      <c r="A6047" s="33" t="s">
        <v>5920</v>
      </c>
      <c r="B6047" s="126" t="s">
        <v>2551</v>
      </c>
      <c r="C6047" s="126" t="s">
        <v>2680</v>
      </c>
      <c r="D6047" s="38" t="s">
        <v>165</v>
      </c>
      <c r="E6047" s="38" t="s">
        <v>2296</v>
      </c>
    </row>
    <row r="6048">
      <c r="A6048" s="33" t="s">
        <v>5921</v>
      </c>
      <c r="B6048" s="126" t="s">
        <v>2551</v>
      </c>
      <c r="C6048" s="126" t="s">
        <v>2680</v>
      </c>
      <c r="D6048" s="38" t="s">
        <v>165</v>
      </c>
      <c r="E6048" s="38" t="s">
        <v>2296</v>
      </c>
    </row>
    <row r="6049">
      <c r="A6049" s="33" t="s">
        <v>6054</v>
      </c>
      <c r="B6049" s="126" t="s">
        <v>2551</v>
      </c>
      <c r="C6049" s="126" t="s">
        <v>2680</v>
      </c>
      <c r="D6049" s="38" t="s">
        <v>165</v>
      </c>
      <c r="E6049" s="38" t="s">
        <v>2296</v>
      </c>
    </row>
    <row r="6050">
      <c r="A6050" s="33" t="s">
        <v>6105</v>
      </c>
      <c r="B6050" s="126" t="s">
        <v>2469</v>
      </c>
      <c r="C6050" s="126" t="s">
        <v>2520</v>
      </c>
      <c r="D6050" s="38" t="s">
        <v>165</v>
      </c>
      <c r="E6050" s="38" t="s">
        <v>2296</v>
      </c>
    </row>
    <row r="6051">
      <c r="A6051" s="33" t="s">
        <v>6252</v>
      </c>
      <c r="B6051" s="126" t="s">
        <v>2469</v>
      </c>
      <c r="C6051" s="126" t="s">
        <v>2520</v>
      </c>
      <c r="D6051" s="38" t="s">
        <v>165</v>
      </c>
      <c r="E6051" s="38" t="s">
        <v>2296</v>
      </c>
    </row>
    <row r="6052">
      <c r="A6052" s="33" t="s">
        <v>6250</v>
      </c>
      <c r="B6052" s="126" t="s">
        <v>2469</v>
      </c>
      <c r="C6052" s="126" t="s">
        <v>2520</v>
      </c>
      <c r="D6052" s="38" t="s">
        <v>165</v>
      </c>
      <c r="E6052" s="38" t="s">
        <v>2296</v>
      </c>
    </row>
    <row r="6053">
      <c r="A6053" s="33" t="s">
        <v>6252</v>
      </c>
      <c r="B6053" s="126" t="s">
        <v>2551</v>
      </c>
      <c r="C6053" s="126" t="s">
        <v>2666</v>
      </c>
      <c r="D6053" s="38" t="s">
        <v>165</v>
      </c>
      <c r="E6053" s="38" t="s">
        <v>2296</v>
      </c>
    </row>
    <row r="6054">
      <c r="A6054" s="33" t="s">
        <v>6250</v>
      </c>
      <c r="B6054" s="126" t="s">
        <v>2551</v>
      </c>
      <c r="C6054" s="126" t="s">
        <v>2666</v>
      </c>
      <c r="D6054" s="38" t="s">
        <v>165</v>
      </c>
      <c r="E6054" s="38" t="s">
        <v>2296</v>
      </c>
    </row>
    <row r="6055">
      <c r="A6055" s="33" t="s">
        <v>6319</v>
      </c>
      <c r="B6055" s="126" t="s">
        <v>2545</v>
      </c>
      <c r="C6055" s="126" t="s">
        <v>2473</v>
      </c>
      <c r="D6055" s="38" t="s">
        <v>165</v>
      </c>
      <c r="E6055" s="38" t="s">
        <v>2296</v>
      </c>
    </row>
    <row r="6056">
      <c r="A6056" s="33" t="s">
        <v>6299</v>
      </c>
      <c r="B6056" s="126" t="s">
        <v>2545</v>
      </c>
      <c r="C6056" s="126" t="s">
        <v>2473</v>
      </c>
      <c r="D6056" s="38" t="s">
        <v>165</v>
      </c>
      <c r="E6056" s="38" t="s">
        <v>2296</v>
      </c>
    </row>
    <row r="6057">
      <c r="A6057" s="33" t="s">
        <v>5912</v>
      </c>
      <c r="B6057" s="126" t="s">
        <v>2551</v>
      </c>
      <c r="C6057" s="126" t="s">
        <v>2680</v>
      </c>
      <c r="D6057" s="38" t="s">
        <v>44</v>
      </c>
      <c r="E6057" s="38" t="s">
        <v>2296</v>
      </c>
    </row>
    <row r="6058">
      <c r="A6058" s="33" t="s">
        <v>6248</v>
      </c>
      <c r="B6058" s="126" t="s">
        <v>2551</v>
      </c>
      <c r="C6058" s="126" t="s">
        <v>2680</v>
      </c>
      <c r="D6058" s="38" t="s">
        <v>44</v>
      </c>
      <c r="E6058" s="38" t="s">
        <v>2296</v>
      </c>
    </row>
    <row r="6059">
      <c r="A6059" s="33" t="s">
        <v>6246</v>
      </c>
      <c r="B6059" s="126" t="s">
        <v>2646</v>
      </c>
      <c r="C6059" s="126" t="s">
        <v>2463</v>
      </c>
      <c r="D6059" s="38" t="s">
        <v>44</v>
      </c>
      <c r="E6059" s="38" t="s">
        <v>2296</v>
      </c>
    </row>
    <row r="6060">
      <c r="A6060" s="33" t="s">
        <v>6249</v>
      </c>
      <c r="B6060" s="126" t="s">
        <v>2646</v>
      </c>
      <c r="C6060" s="126" t="s">
        <v>2545</v>
      </c>
      <c r="D6060" s="38" t="s">
        <v>44</v>
      </c>
      <c r="E6060" s="38" t="s">
        <v>2296</v>
      </c>
    </row>
    <row r="6061">
      <c r="A6061" s="33" t="s">
        <v>6083</v>
      </c>
      <c r="B6061" s="126" t="s">
        <v>2545</v>
      </c>
      <c r="C6061" s="126" t="s">
        <v>2473</v>
      </c>
      <c r="D6061" s="38" t="s">
        <v>44</v>
      </c>
      <c r="E6061" s="38" t="s">
        <v>2296</v>
      </c>
    </row>
    <row r="6062">
      <c r="A6062" s="33" t="s">
        <v>6054</v>
      </c>
      <c r="B6062" s="126" t="s">
        <v>2548</v>
      </c>
      <c r="C6062" s="126" t="s">
        <v>2633</v>
      </c>
      <c r="D6062" s="38" t="s">
        <v>5909</v>
      </c>
      <c r="E6062" s="38" t="s">
        <v>2296</v>
      </c>
    </row>
    <row r="6063">
      <c r="A6063" s="33" t="s">
        <v>6054</v>
      </c>
      <c r="B6063" s="126" t="s">
        <v>2483</v>
      </c>
      <c r="C6063" s="126" t="s">
        <v>2646</v>
      </c>
      <c r="D6063" s="38" t="s">
        <v>5909</v>
      </c>
      <c r="E6063" s="38" t="s">
        <v>2296</v>
      </c>
    </row>
    <row r="6064">
      <c r="A6064" s="33" t="s">
        <v>6034</v>
      </c>
      <c r="B6064" s="126" t="s">
        <v>2589</v>
      </c>
      <c r="C6064" s="126" t="s">
        <v>2646</v>
      </c>
      <c r="D6064" s="38" t="s">
        <v>5911</v>
      </c>
      <c r="E6064" s="38" t="s">
        <v>2296</v>
      </c>
    </row>
    <row r="6065">
      <c r="A6065" s="33" t="s">
        <v>5921</v>
      </c>
      <c r="B6065" s="126" t="s">
        <v>2633</v>
      </c>
      <c r="C6065" s="126" t="s">
        <v>2646</v>
      </c>
      <c r="D6065" s="38" t="s">
        <v>5911</v>
      </c>
      <c r="E6065" s="38" t="s">
        <v>2296</v>
      </c>
    </row>
    <row r="6066">
      <c r="A6066" s="33" t="s">
        <v>6107</v>
      </c>
      <c r="B6066" s="126" t="s">
        <v>2633</v>
      </c>
      <c r="C6066" s="126" t="s">
        <v>2646</v>
      </c>
      <c r="D6066" s="38" t="s">
        <v>5911</v>
      </c>
      <c r="E6066" s="38" t="s">
        <v>2296</v>
      </c>
    </row>
    <row r="6067">
      <c r="A6067" s="33" t="s">
        <v>6250</v>
      </c>
      <c r="B6067" s="126" t="s">
        <v>2551</v>
      </c>
      <c r="C6067" s="126" t="s">
        <v>2545</v>
      </c>
      <c r="D6067" s="38" t="s">
        <v>5923</v>
      </c>
      <c r="E6067" s="38" t="s">
        <v>2296</v>
      </c>
    </row>
    <row r="6068">
      <c r="A6068" s="33" t="s">
        <v>6251</v>
      </c>
      <c r="B6068" s="126" t="s">
        <v>2646</v>
      </c>
      <c r="C6068" s="126" t="s">
        <v>2666</v>
      </c>
      <c r="D6068" s="38" t="s">
        <v>5923</v>
      </c>
      <c r="E6068" s="38" t="s">
        <v>2296</v>
      </c>
    </row>
    <row r="6069">
      <c r="A6069" s="33" t="s">
        <v>6252</v>
      </c>
      <c r="B6069" s="126" t="s">
        <v>2551</v>
      </c>
      <c r="C6069" s="126" t="s">
        <v>2545</v>
      </c>
      <c r="D6069" s="38" t="s">
        <v>5923</v>
      </c>
      <c r="E6069" s="38" t="s">
        <v>2296</v>
      </c>
    </row>
    <row r="6070">
      <c r="A6070" s="33" t="s">
        <v>6109</v>
      </c>
      <c r="B6070" s="126" t="s">
        <v>2551</v>
      </c>
      <c r="C6070" s="126" t="s">
        <v>2545</v>
      </c>
      <c r="D6070" s="38" t="s">
        <v>5923</v>
      </c>
      <c r="E6070" s="38" t="s">
        <v>2296</v>
      </c>
    </row>
    <row r="6071">
      <c r="A6071" s="33" t="s">
        <v>6253</v>
      </c>
      <c r="B6071" s="126" t="s">
        <v>2545</v>
      </c>
      <c r="C6071" s="126" t="s">
        <v>2473</v>
      </c>
      <c r="D6071" s="38" t="s">
        <v>5923</v>
      </c>
      <c r="E6071" s="38" t="s">
        <v>2296</v>
      </c>
    </row>
    <row r="6072">
      <c r="A6072" s="33" t="s">
        <v>6054</v>
      </c>
      <c r="B6072" s="126" t="s">
        <v>2646</v>
      </c>
      <c r="C6072" s="126" t="s">
        <v>2666</v>
      </c>
      <c r="D6072" s="38" t="s">
        <v>96</v>
      </c>
      <c r="E6072" s="38" t="s">
        <v>2297</v>
      </c>
    </row>
    <row r="6073">
      <c r="A6073" s="33" t="s">
        <v>6027</v>
      </c>
      <c r="B6073" s="126" t="s">
        <v>2646</v>
      </c>
      <c r="C6073" s="126" t="s">
        <v>2666</v>
      </c>
      <c r="D6073" s="38" t="s">
        <v>96</v>
      </c>
      <c r="E6073" s="38" t="s">
        <v>2297</v>
      </c>
    </row>
    <row r="6074">
      <c r="A6074" s="33" t="s">
        <v>6053</v>
      </c>
      <c r="B6074" s="126" t="s">
        <v>2646</v>
      </c>
      <c r="C6074" s="126" t="s">
        <v>2666</v>
      </c>
      <c r="D6074" s="38" t="s">
        <v>96</v>
      </c>
      <c r="E6074" s="38" t="s">
        <v>2297</v>
      </c>
    </row>
    <row r="6075">
      <c r="A6075" s="33" t="s">
        <v>6053</v>
      </c>
      <c r="B6075" s="126" t="s">
        <v>2646</v>
      </c>
      <c r="C6075" s="126" t="s">
        <v>2666</v>
      </c>
      <c r="D6075" s="38" t="s">
        <v>96</v>
      </c>
      <c r="E6075" s="38" t="s">
        <v>2297</v>
      </c>
    </row>
    <row r="6076">
      <c r="A6076" s="33" t="s">
        <v>6105</v>
      </c>
      <c r="B6076" s="126" t="s">
        <v>2646</v>
      </c>
      <c r="C6076" s="126" t="s">
        <v>2538</v>
      </c>
      <c r="D6076" s="38" t="s">
        <v>96</v>
      </c>
      <c r="E6076" s="38" t="s">
        <v>2297</v>
      </c>
    </row>
    <row r="6077">
      <c r="A6077" s="33" t="s">
        <v>6028</v>
      </c>
      <c r="B6077" s="126" t="s">
        <v>2646</v>
      </c>
      <c r="C6077" s="126" t="s">
        <v>2520</v>
      </c>
      <c r="D6077" s="38" t="s">
        <v>96</v>
      </c>
      <c r="E6077" s="38" t="s">
        <v>2297</v>
      </c>
    </row>
    <row r="6078">
      <c r="A6078" s="33" t="s">
        <v>6056</v>
      </c>
      <c r="B6078" s="126" t="s">
        <v>2646</v>
      </c>
      <c r="C6078" s="126" t="s">
        <v>2520</v>
      </c>
      <c r="D6078" s="38" t="s">
        <v>96</v>
      </c>
      <c r="E6078" s="38" t="s">
        <v>2297</v>
      </c>
    </row>
    <row r="6079">
      <c r="A6079" s="33" t="s">
        <v>6056</v>
      </c>
      <c r="B6079" s="126" t="s">
        <v>2646</v>
      </c>
      <c r="C6079" s="126" t="s">
        <v>2520</v>
      </c>
      <c r="D6079" s="38" t="s">
        <v>96</v>
      </c>
      <c r="E6079" s="38" t="s">
        <v>2297</v>
      </c>
    </row>
    <row r="6080">
      <c r="A6080" s="33" t="s">
        <v>6082</v>
      </c>
      <c r="B6080" s="126" t="s">
        <v>2463</v>
      </c>
      <c r="C6080" s="126" t="s">
        <v>2705</v>
      </c>
      <c r="D6080" s="38" t="s">
        <v>96</v>
      </c>
      <c r="E6080" s="38" t="s">
        <v>2297</v>
      </c>
    </row>
    <row r="6081">
      <c r="A6081" s="33" t="s">
        <v>6080</v>
      </c>
      <c r="B6081" s="126" t="s">
        <v>2463</v>
      </c>
      <c r="C6081" s="126" t="s">
        <v>2705</v>
      </c>
      <c r="D6081" s="38" t="s">
        <v>96</v>
      </c>
      <c r="E6081" s="38" t="s">
        <v>2297</v>
      </c>
    </row>
    <row r="6082">
      <c r="A6082" s="33" t="s">
        <v>6080</v>
      </c>
      <c r="B6082" s="126" t="s">
        <v>2666</v>
      </c>
      <c r="C6082" s="126" t="s">
        <v>2473</v>
      </c>
      <c r="D6082" s="38" t="s">
        <v>96</v>
      </c>
      <c r="E6082" s="38" t="s">
        <v>2297</v>
      </c>
    </row>
    <row r="6083">
      <c r="A6083" s="33" t="s">
        <v>6080</v>
      </c>
      <c r="B6083" s="126" t="s">
        <v>2666</v>
      </c>
      <c r="C6083" s="126" t="s">
        <v>2473</v>
      </c>
      <c r="D6083" s="38" t="s">
        <v>96</v>
      </c>
      <c r="E6083" s="38" t="s">
        <v>2297</v>
      </c>
    </row>
    <row r="6084">
      <c r="A6084" s="33" t="s">
        <v>6302</v>
      </c>
      <c r="B6084" s="126" t="s">
        <v>2551</v>
      </c>
      <c r="C6084" s="126" t="s">
        <v>2646</v>
      </c>
      <c r="D6084" s="38" t="s">
        <v>165</v>
      </c>
      <c r="E6084" s="38" t="s">
        <v>2298</v>
      </c>
    </row>
    <row r="6085">
      <c r="A6085" s="33" t="s">
        <v>6218</v>
      </c>
      <c r="B6085" s="126" t="s">
        <v>2551</v>
      </c>
      <c r="C6085" s="126" t="s">
        <v>2646</v>
      </c>
      <c r="D6085" s="38" t="s">
        <v>165</v>
      </c>
      <c r="E6085" s="38" t="s">
        <v>2298</v>
      </c>
    </row>
    <row r="6086">
      <c r="A6086" s="33" t="s">
        <v>6303</v>
      </c>
      <c r="B6086" s="126" t="s">
        <v>2551</v>
      </c>
      <c r="C6086" s="126" t="s">
        <v>2646</v>
      </c>
      <c r="D6086" s="38" t="s">
        <v>165</v>
      </c>
      <c r="E6086" s="38" t="s">
        <v>2298</v>
      </c>
    </row>
    <row r="6087">
      <c r="A6087" s="33" t="s">
        <v>6303</v>
      </c>
      <c r="B6087" s="126" t="s">
        <v>2551</v>
      </c>
      <c r="C6087" s="126" t="s">
        <v>2680</v>
      </c>
      <c r="D6087" s="38" t="s">
        <v>165</v>
      </c>
      <c r="E6087" s="38" t="s">
        <v>2298</v>
      </c>
    </row>
    <row r="6088">
      <c r="A6088" s="33" t="s">
        <v>6329</v>
      </c>
      <c r="B6088" s="126" t="s">
        <v>2551</v>
      </c>
      <c r="C6088" s="126" t="s">
        <v>2646</v>
      </c>
      <c r="D6088" s="38" t="s">
        <v>165</v>
      </c>
      <c r="E6088" s="38" t="s">
        <v>2298</v>
      </c>
    </row>
    <row r="6089">
      <c r="A6089" s="33" t="s">
        <v>6304</v>
      </c>
      <c r="B6089" s="126" t="s">
        <v>2551</v>
      </c>
      <c r="C6089" s="126" t="s">
        <v>2680</v>
      </c>
      <c r="D6089" s="38" t="s">
        <v>165</v>
      </c>
      <c r="E6089" s="38" t="s">
        <v>2298</v>
      </c>
    </row>
    <row r="6090">
      <c r="A6090" s="33" t="s">
        <v>6189</v>
      </c>
      <c r="B6090" s="126" t="s">
        <v>2551</v>
      </c>
      <c r="C6090" s="126" t="s">
        <v>2680</v>
      </c>
      <c r="D6090" s="38" t="s">
        <v>165</v>
      </c>
      <c r="E6090" s="38" t="s">
        <v>2298</v>
      </c>
    </row>
    <row r="6091">
      <c r="A6091" s="33" t="s">
        <v>6305</v>
      </c>
      <c r="B6091" s="126" t="s">
        <v>2551</v>
      </c>
      <c r="C6091" s="126" t="s">
        <v>2680</v>
      </c>
      <c r="D6091" s="38" t="s">
        <v>165</v>
      </c>
      <c r="E6091" s="38" t="s">
        <v>2298</v>
      </c>
    </row>
    <row r="6092">
      <c r="A6092" s="33" t="s">
        <v>5913</v>
      </c>
      <c r="B6092" s="126" t="s">
        <v>2646</v>
      </c>
      <c r="C6092" s="126" t="s">
        <v>2666</v>
      </c>
      <c r="D6092" s="38" t="s">
        <v>165</v>
      </c>
      <c r="E6092" s="38" t="s">
        <v>2298</v>
      </c>
    </row>
    <row r="6093">
      <c r="A6093" s="33" t="s">
        <v>6329</v>
      </c>
      <c r="B6093" s="126" t="s">
        <v>2463</v>
      </c>
      <c r="C6093" s="126" t="s">
        <v>2666</v>
      </c>
      <c r="D6093" s="38" t="s">
        <v>165</v>
      </c>
      <c r="E6093" s="38" t="s">
        <v>2298</v>
      </c>
    </row>
    <row r="6094">
      <c r="A6094" s="33" t="s">
        <v>5913</v>
      </c>
      <c r="B6094" s="126" t="s">
        <v>2646</v>
      </c>
      <c r="C6094" s="126" t="s">
        <v>2666</v>
      </c>
      <c r="D6094" s="38" t="s">
        <v>165</v>
      </c>
      <c r="E6094" s="38" t="s">
        <v>2298</v>
      </c>
    </row>
    <row r="6095">
      <c r="A6095" s="33" t="s">
        <v>6330</v>
      </c>
      <c r="B6095" s="126" t="s">
        <v>2666</v>
      </c>
      <c r="C6095" s="126" t="s">
        <v>2473</v>
      </c>
      <c r="D6095" s="38" t="s">
        <v>165</v>
      </c>
      <c r="E6095" s="38" t="s">
        <v>2298</v>
      </c>
    </row>
    <row r="6096">
      <c r="A6096" s="33" t="s">
        <v>6302</v>
      </c>
      <c r="B6096" s="126" t="s">
        <v>2551</v>
      </c>
      <c r="C6096" s="126" t="s">
        <v>2646</v>
      </c>
      <c r="D6096" s="38" t="s">
        <v>165</v>
      </c>
      <c r="E6096" s="38" t="s">
        <v>2299</v>
      </c>
    </row>
    <row r="6097">
      <c r="A6097" s="33" t="s">
        <v>6218</v>
      </c>
      <c r="B6097" s="126" t="s">
        <v>2551</v>
      </c>
      <c r="C6097" s="126" t="s">
        <v>2646</v>
      </c>
      <c r="D6097" s="38" t="s">
        <v>165</v>
      </c>
      <c r="E6097" s="38" t="s">
        <v>2299</v>
      </c>
    </row>
    <row r="6098">
      <c r="A6098" s="33" t="s">
        <v>6303</v>
      </c>
      <c r="B6098" s="126" t="s">
        <v>2551</v>
      </c>
      <c r="C6098" s="126" t="s">
        <v>2646</v>
      </c>
      <c r="D6098" s="38" t="s">
        <v>165</v>
      </c>
      <c r="E6098" s="38" t="s">
        <v>2299</v>
      </c>
    </row>
    <row r="6099">
      <c r="A6099" s="33" t="s">
        <v>6303</v>
      </c>
      <c r="B6099" s="126" t="s">
        <v>2551</v>
      </c>
      <c r="C6099" s="126" t="s">
        <v>2680</v>
      </c>
      <c r="D6099" s="38" t="s">
        <v>165</v>
      </c>
      <c r="E6099" s="38" t="s">
        <v>2299</v>
      </c>
    </row>
    <row r="6100">
      <c r="A6100" s="33" t="s">
        <v>6329</v>
      </c>
      <c r="B6100" s="126" t="s">
        <v>2551</v>
      </c>
      <c r="C6100" s="126" t="s">
        <v>2646</v>
      </c>
      <c r="D6100" s="38" t="s">
        <v>165</v>
      </c>
      <c r="E6100" s="38" t="s">
        <v>2299</v>
      </c>
    </row>
    <row r="6101">
      <c r="A6101" s="33" t="s">
        <v>6304</v>
      </c>
      <c r="B6101" s="126" t="s">
        <v>2551</v>
      </c>
      <c r="C6101" s="126" t="s">
        <v>2680</v>
      </c>
      <c r="D6101" s="38" t="s">
        <v>165</v>
      </c>
      <c r="E6101" s="38" t="s">
        <v>2299</v>
      </c>
    </row>
    <row r="6102">
      <c r="A6102" s="33" t="s">
        <v>6189</v>
      </c>
      <c r="B6102" s="126" t="s">
        <v>2551</v>
      </c>
      <c r="C6102" s="126" t="s">
        <v>2680</v>
      </c>
      <c r="D6102" s="38" t="s">
        <v>165</v>
      </c>
      <c r="E6102" s="38" t="s">
        <v>2299</v>
      </c>
    </row>
    <row r="6103">
      <c r="A6103" s="33" t="s">
        <v>6305</v>
      </c>
      <c r="B6103" s="126" t="s">
        <v>2551</v>
      </c>
      <c r="C6103" s="126" t="s">
        <v>2680</v>
      </c>
      <c r="D6103" s="38" t="s">
        <v>165</v>
      </c>
      <c r="E6103" s="38" t="s">
        <v>2299</v>
      </c>
    </row>
    <row r="6104">
      <c r="A6104" s="33" t="s">
        <v>5913</v>
      </c>
      <c r="B6104" s="126" t="s">
        <v>2646</v>
      </c>
      <c r="C6104" s="126" t="s">
        <v>2666</v>
      </c>
      <c r="D6104" s="38" t="s">
        <v>165</v>
      </c>
      <c r="E6104" s="38" t="s">
        <v>2299</v>
      </c>
    </row>
    <row r="6105">
      <c r="A6105" s="33" t="s">
        <v>6329</v>
      </c>
      <c r="B6105" s="126" t="s">
        <v>2463</v>
      </c>
      <c r="C6105" s="126" t="s">
        <v>2666</v>
      </c>
      <c r="D6105" s="38" t="s">
        <v>165</v>
      </c>
      <c r="E6105" s="38" t="s">
        <v>2299</v>
      </c>
    </row>
    <row r="6106">
      <c r="A6106" s="33" t="s">
        <v>5913</v>
      </c>
      <c r="B6106" s="126" t="s">
        <v>2646</v>
      </c>
      <c r="C6106" s="126" t="s">
        <v>2666</v>
      </c>
      <c r="D6106" s="38" t="s">
        <v>165</v>
      </c>
      <c r="E6106" s="38" t="s">
        <v>2299</v>
      </c>
    </row>
    <row r="6107">
      <c r="A6107" s="33" t="s">
        <v>6330</v>
      </c>
      <c r="B6107" s="126" t="s">
        <v>2666</v>
      </c>
      <c r="C6107" s="126" t="s">
        <v>2473</v>
      </c>
      <c r="D6107" s="38" t="s">
        <v>165</v>
      </c>
      <c r="E6107" s="38" t="s">
        <v>2299</v>
      </c>
    </row>
    <row r="6108">
      <c r="A6108" s="33" t="s">
        <v>5947</v>
      </c>
      <c r="B6108" s="126" t="s">
        <v>2463</v>
      </c>
      <c r="C6108" s="126" t="s">
        <v>2705</v>
      </c>
      <c r="D6108" s="38" t="s">
        <v>165</v>
      </c>
      <c r="E6108" s="38" t="s">
        <v>2300</v>
      </c>
    </row>
    <row r="6109">
      <c r="A6109" s="33" t="s">
        <v>5947</v>
      </c>
      <c r="B6109" s="126" t="s">
        <v>2463</v>
      </c>
      <c r="C6109" s="126" t="s">
        <v>2705</v>
      </c>
      <c r="D6109" s="38" t="s">
        <v>165</v>
      </c>
      <c r="E6109" s="38" t="s">
        <v>2300</v>
      </c>
    </row>
    <row r="6110">
      <c r="A6110" s="33" t="s">
        <v>5947</v>
      </c>
      <c r="B6110" s="126" t="s">
        <v>2463</v>
      </c>
      <c r="C6110" s="126" t="s">
        <v>2705</v>
      </c>
      <c r="D6110" s="38" t="s">
        <v>165</v>
      </c>
      <c r="E6110" s="38" t="s">
        <v>2300</v>
      </c>
    </row>
    <row r="6111">
      <c r="A6111" s="33" t="s">
        <v>6110</v>
      </c>
      <c r="B6111" s="126" t="s">
        <v>2520</v>
      </c>
      <c r="C6111" s="126" t="s">
        <v>2540</v>
      </c>
      <c r="D6111" s="38" t="s">
        <v>165</v>
      </c>
      <c r="E6111" s="38" t="s">
        <v>2300</v>
      </c>
    </row>
    <row r="6112">
      <c r="A6112" s="33" t="s">
        <v>6112</v>
      </c>
      <c r="B6112" s="126" t="s">
        <v>2520</v>
      </c>
      <c r="C6112" s="126" t="s">
        <v>2540</v>
      </c>
      <c r="D6112" s="38" t="s">
        <v>165</v>
      </c>
      <c r="E6112" s="38" t="s">
        <v>2300</v>
      </c>
    </row>
    <row r="6113">
      <c r="A6113" s="33" t="s">
        <v>5947</v>
      </c>
      <c r="B6113" s="126" t="s">
        <v>2520</v>
      </c>
      <c r="C6113" s="126" t="s">
        <v>2540</v>
      </c>
      <c r="D6113" s="38" t="s">
        <v>165</v>
      </c>
      <c r="E6113" s="38" t="s">
        <v>2300</v>
      </c>
    </row>
    <row r="6114">
      <c r="A6114" s="33" t="s">
        <v>5959</v>
      </c>
      <c r="B6114" s="126" t="s">
        <v>2520</v>
      </c>
      <c r="C6114" s="126" t="s">
        <v>2540</v>
      </c>
      <c r="D6114" s="38" t="s">
        <v>165</v>
      </c>
      <c r="E6114" s="38" t="s">
        <v>2300</v>
      </c>
    </row>
    <row r="6115">
      <c r="A6115" s="33" t="s">
        <v>6210</v>
      </c>
      <c r="B6115" s="126" t="s">
        <v>2520</v>
      </c>
      <c r="C6115" s="126" t="s">
        <v>2540</v>
      </c>
      <c r="D6115" s="38" t="s">
        <v>165</v>
      </c>
      <c r="E6115" s="38" t="s">
        <v>2300</v>
      </c>
    </row>
    <row r="6116">
      <c r="A6116" s="33" t="s">
        <v>6115</v>
      </c>
      <c r="B6116" s="126" t="s">
        <v>2545</v>
      </c>
      <c r="C6116" s="126" t="s">
        <v>2473</v>
      </c>
      <c r="D6116" s="38" t="s">
        <v>165</v>
      </c>
      <c r="E6116" s="38" t="s">
        <v>2300</v>
      </c>
    </row>
    <row r="6117">
      <c r="A6117" s="33" t="s">
        <v>6112</v>
      </c>
      <c r="B6117" s="126" t="s">
        <v>2545</v>
      </c>
      <c r="C6117" s="126" t="s">
        <v>2473</v>
      </c>
      <c r="D6117" s="38" t="s">
        <v>165</v>
      </c>
      <c r="E6117" s="38" t="s">
        <v>2300</v>
      </c>
    </row>
    <row r="6118">
      <c r="A6118" s="33" t="s">
        <v>6211</v>
      </c>
      <c r="B6118" s="126" t="s">
        <v>2540</v>
      </c>
      <c r="C6118" s="126" t="s">
        <v>2594</v>
      </c>
      <c r="D6118" s="38" t="s">
        <v>165</v>
      </c>
      <c r="E6118" s="38" t="s">
        <v>2300</v>
      </c>
    </row>
    <row r="6119">
      <c r="A6119" s="33" t="s">
        <v>6212</v>
      </c>
      <c r="B6119" s="126" t="s">
        <v>2540</v>
      </c>
      <c r="C6119" s="126" t="s">
        <v>2594</v>
      </c>
      <c r="D6119" s="38" t="s">
        <v>165</v>
      </c>
      <c r="E6119" s="38" t="s">
        <v>2300</v>
      </c>
    </row>
    <row r="6120">
      <c r="A6120" s="33" t="s">
        <v>6070</v>
      </c>
      <c r="B6120" s="126" t="s">
        <v>2463</v>
      </c>
      <c r="C6120" s="126" t="s">
        <v>2705</v>
      </c>
      <c r="D6120" s="38" t="s">
        <v>165</v>
      </c>
      <c r="E6120" s="38" t="s">
        <v>2301</v>
      </c>
    </row>
    <row r="6121">
      <c r="A6121" s="33" t="s">
        <v>5947</v>
      </c>
      <c r="B6121" s="126" t="s">
        <v>2463</v>
      </c>
      <c r="C6121" s="126" t="s">
        <v>2705</v>
      </c>
      <c r="D6121" s="38" t="s">
        <v>165</v>
      </c>
      <c r="E6121" s="38" t="s">
        <v>2301</v>
      </c>
    </row>
    <row r="6122">
      <c r="A6122" s="33" t="s">
        <v>6209</v>
      </c>
      <c r="B6122" s="126" t="s">
        <v>2463</v>
      </c>
      <c r="C6122" s="126" t="s">
        <v>2705</v>
      </c>
      <c r="D6122" s="38" t="s">
        <v>165</v>
      </c>
      <c r="E6122" s="38" t="s">
        <v>2301</v>
      </c>
    </row>
    <row r="6123">
      <c r="A6123" s="33" t="s">
        <v>6110</v>
      </c>
      <c r="B6123" s="126" t="s">
        <v>2520</v>
      </c>
      <c r="C6123" s="126" t="s">
        <v>2540</v>
      </c>
      <c r="D6123" s="38" t="s">
        <v>165</v>
      </c>
      <c r="E6123" s="38" t="s">
        <v>2301</v>
      </c>
    </row>
    <row r="6124">
      <c r="A6124" s="33" t="s">
        <v>6112</v>
      </c>
      <c r="B6124" s="126" t="s">
        <v>2520</v>
      </c>
      <c r="C6124" s="126" t="s">
        <v>2540</v>
      </c>
      <c r="D6124" s="38" t="s">
        <v>165</v>
      </c>
      <c r="E6124" s="38" t="s">
        <v>2301</v>
      </c>
    </row>
    <row r="6125">
      <c r="A6125" s="33" t="s">
        <v>6014</v>
      </c>
      <c r="B6125" s="126" t="s">
        <v>2520</v>
      </c>
      <c r="C6125" s="126" t="s">
        <v>2540</v>
      </c>
      <c r="D6125" s="38" t="s">
        <v>165</v>
      </c>
      <c r="E6125" s="38" t="s">
        <v>2301</v>
      </c>
    </row>
    <row r="6126">
      <c r="A6126" s="33" t="s">
        <v>5959</v>
      </c>
      <c r="B6126" s="126" t="s">
        <v>2520</v>
      </c>
      <c r="C6126" s="126" t="s">
        <v>2540</v>
      </c>
      <c r="D6126" s="38" t="s">
        <v>165</v>
      </c>
      <c r="E6126" s="38" t="s">
        <v>2301</v>
      </c>
    </row>
    <row r="6127">
      <c r="A6127" s="33" t="s">
        <v>6210</v>
      </c>
      <c r="B6127" s="126" t="s">
        <v>2520</v>
      </c>
      <c r="C6127" s="126" t="s">
        <v>2540</v>
      </c>
      <c r="D6127" s="38" t="s">
        <v>165</v>
      </c>
      <c r="E6127" s="38" t="s">
        <v>2301</v>
      </c>
    </row>
    <row r="6128">
      <c r="A6128" s="33" t="s">
        <v>6115</v>
      </c>
      <c r="B6128" s="126" t="s">
        <v>2545</v>
      </c>
      <c r="C6128" s="126" t="s">
        <v>2473</v>
      </c>
      <c r="D6128" s="38" t="s">
        <v>165</v>
      </c>
      <c r="E6128" s="38" t="s">
        <v>2301</v>
      </c>
    </row>
    <row r="6129">
      <c r="A6129" s="33" t="s">
        <v>6112</v>
      </c>
      <c r="B6129" s="126" t="s">
        <v>2545</v>
      </c>
      <c r="C6129" s="126" t="s">
        <v>2473</v>
      </c>
      <c r="D6129" s="38" t="s">
        <v>165</v>
      </c>
      <c r="E6129" s="38" t="s">
        <v>2301</v>
      </c>
    </row>
    <row r="6130">
      <c r="A6130" s="33" t="s">
        <v>6211</v>
      </c>
      <c r="B6130" s="126" t="s">
        <v>2540</v>
      </c>
      <c r="C6130" s="126" t="s">
        <v>2594</v>
      </c>
      <c r="D6130" s="38" t="s">
        <v>165</v>
      </c>
      <c r="E6130" s="38" t="s">
        <v>2301</v>
      </c>
    </row>
    <row r="6131">
      <c r="A6131" s="33" t="s">
        <v>6212</v>
      </c>
      <c r="B6131" s="126" t="s">
        <v>2540</v>
      </c>
      <c r="C6131" s="126" t="s">
        <v>2594</v>
      </c>
      <c r="D6131" s="38" t="s">
        <v>165</v>
      </c>
      <c r="E6131" s="38" t="s">
        <v>2301</v>
      </c>
    </row>
    <row r="6132">
      <c r="A6132" s="33" t="s">
        <v>6070</v>
      </c>
      <c r="B6132" s="126" t="s">
        <v>2463</v>
      </c>
      <c r="C6132" s="126" t="s">
        <v>2705</v>
      </c>
      <c r="D6132" s="38" t="s">
        <v>165</v>
      </c>
      <c r="E6132" s="38" t="s">
        <v>2302</v>
      </c>
    </row>
    <row r="6133">
      <c r="A6133" s="33" t="s">
        <v>5947</v>
      </c>
      <c r="B6133" s="126" t="s">
        <v>2463</v>
      </c>
      <c r="C6133" s="126" t="s">
        <v>2705</v>
      </c>
      <c r="D6133" s="38" t="s">
        <v>165</v>
      </c>
      <c r="E6133" s="38" t="s">
        <v>2302</v>
      </c>
    </row>
    <row r="6134">
      <c r="A6134" s="33" t="s">
        <v>6209</v>
      </c>
      <c r="B6134" s="126" t="s">
        <v>2463</v>
      </c>
      <c r="C6134" s="126" t="s">
        <v>2705</v>
      </c>
      <c r="D6134" s="38" t="s">
        <v>165</v>
      </c>
      <c r="E6134" s="38" t="s">
        <v>2302</v>
      </c>
    </row>
    <row r="6135">
      <c r="A6135" s="33" t="s">
        <v>6110</v>
      </c>
      <c r="B6135" s="126" t="s">
        <v>2520</v>
      </c>
      <c r="C6135" s="126" t="s">
        <v>2540</v>
      </c>
      <c r="D6135" s="38" t="s">
        <v>165</v>
      </c>
      <c r="E6135" s="38" t="s">
        <v>2302</v>
      </c>
    </row>
    <row r="6136">
      <c r="A6136" s="33" t="s">
        <v>6112</v>
      </c>
      <c r="B6136" s="126" t="s">
        <v>2520</v>
      </c>
      <c r="C6136" s="126" t="s">
        <v>2540</v>
      </c>
      <c r="D6136" s="38" t="s">
        <v>165</v>
      </c>
      <c r="E6136" s="38" t="s">
        <v>2302</v>
      </c>
    </row>
    <row r="6137">
      <c r="A6137" s="33" t="s">
        <v>6014</v>
      </c>
      <c r="B6137" s="126" t="s">
        <v>2520</v>
      </c>
      <c r="C6137" s="126" t="s">
        <v>2540</v>
      </c>
      <c r="D6137" s="38" t="s">
        <v>165</v>
      </c>
      <c r="E6137" s="38" t="s">
        <v>2302</v>
      </c>
    </row>
    <row r="6138">
      <c r="A6138" s="33" t="s">
        <v>5959</v>
      </c>
      <c r="B6138" s="126" t="s">
        <v>2520</v>
      </c>
      <c r="C6138" s="126" t="s">
        <v>2540</v>
      </c>
      <c r="D6138" s="38" t="s">
        <v>165</v>
      </c>
      <c r="E6138" s="38" t="s">
        <v>2302</v>
      </c>
    </row>
    <row r="6139">
      <c r="A6139" s="33" t="s">
        <v>6210</v>
      </c>
      <c r="B6139" s="126" t="s">
        <v>2520</v>
      </c>
      <c r="C6139" s="126" t="s">
        <v>2540</v>
      </c>
      <c r="D6139" s="38" t="s">
        <v>165</v>
      </c>
      <c r="E6139" s="38" t="s">
        <v>2302</v>
      </c>
    </row>
    <row r="6140">
      <c r="A6140" s="33" t="s">
        <v>6115</v>
      </c>
      <c r="B6140" s="126" t="s">
        <v>2545</v>
      </c>
      <c r="C6140" s="126" t="s">
        <v>2473</v>
      </c>
      <c r="D6140" s="38" t="s">
        <v>165</v>
      </c>
      <c r="E6140" s="38" t="s">
        <v>2302</v>
      </c>
    </row>
    <row r="6141">
      <c r="A6141" s="33" t="s">
        <v>6112</v>
      </c>
      <c r="B6141" s="126" t="s">
        <v>2545</v>
      </c>
      <c r="C6141" s="126" t="s">
        <v>2473</v>
      </c>
      <c r="D6141" s="38" t="s">
        <v>165</v>
      </c>
      <c r="E6141" s="38" t="s">
        <v>2302</v>
      </c>
    </row>
    <row r="6142">
      <c r="A6142" s="33" t="s">
        <v>6211</v>
      </c>
      <c r="B6142" s="126" t="s">
        <v>2540</v>
      </c>
      <c r="C6142" s="126" t="s">
        <v>2594</v>
      </c>
      <c r="D6142" s="38" t="s">
        <v>165</v>
      </c>
      <c r="E6142" s="38" t="s">
        <v>2302</v>
      </c>
    </row>
    <row r="6143">
      <c r="A6143" s="33" t="s">
        <v>6212</v>
      </c>
      <c r="B6143" s="126" t="s">
        <v>2540</v>
      </c>
      <c r="C6143" s="126" t="s">
        <v>2594</v>
      </c>
      <c r="D6143" s="38" t="s">
        <v>165</v>
      </c>
      <c r="E6143" s="38" t="s">
        <v>2302</v>
      </c>
    </row>
    <row r="6144">
      <c r="A6144" s="33" t="s">
        <v>6070</v>
      </c>
      <c r="B6144" s="126" t="s">
        <v>2463</v>
      </c>
      <c r="C6144" s="126" t="s">
        <v>2705</v>
      </c>
      <c r="D6144" s="38" t="s">
        <v>165</v>
      </c>
      <c r="E6144" s="38" t="s">
        <v>2303</v>
      </c>
    </row>
    <row r="6145">
      <c r="A6145" s="33" t="s">
        <v>5947</v>
      </c>
      <c r="B6145" s="126" t="s">
        <v>2463</v>
      </c>
      <c r="C6145" s="126" t="s">
        <v>2705</v>
      </c>
      <c r="D6145" s="38" t="s">
        <v>165</v>
      </c>
      <c r="E6145" s="38" t="s">
        <v>2303</v>
      </c>
    </row>
    <row r="6146">
      <c r="A6146" s="33" t="s">
        <v>6209</v>
      </c>
      <c r="B6146" s="126" t="s">
        <v>2463</v>
      </c>
      <c r="C6146" s="126" t="s">
        <v>2705</v>
      </c>
      <c r="D6146" s="38" t="s">
        <v>165</v>
      </c>
      <c r="E6146" s="38" t="s">
        <v>2303</v>
      </c>
    </row>
    <row r="6147">
      <c r="A6147" s="33" t="s">
        <v>6110</v>
      </c>
      <c r="B6147" s="126" t="s">
        <v>2520</v>
      </c>
      <c r="C6147" s="126" t="s">
        <v>2540</v>
      </c>
      <c r="D6147" s="38" t="s">
        <v>165</v>
      </c>
      <c r="E6147" s="38" t="s">
        <v>2303</v>
      </c>
    </row>
    <row r="6148">
      <c r="A6148" s="33" t="s">
        <v>6112</v>
      </c>
      <c r="B6148" s="126" t="s">
        <v>2520</v>
      </c>
      <c r="C6148" s="126" t="s">
        <v>2540</v>
      </c>
      <c r="D6148" s="38" t="s">
        <v>165</v>
      </c>
      <c r="E6148" s="38" t="s">
        <v>2303</v>
      </c>
    </row>
    <row r="6149">
      <c r="A6149" s="33" t="s">
        <v>6014</v>
      </c>
      <c r="B6149" s="126" t="s">
        <v>2520</v>
      </c>
      <c r="C6149" s="126" t="s">
        <v>2540</v>
      </c>
      <c r="D6149" s="38" t="s">
        <v>165</v>
      </c>
      <c r="E6149" s="38" t="s">
        <v>2303</v>
      </c>
    </row>
    <row r="6150">
      <c r="A6150" s="33" t="s">
        <v>5959</v>
      </c>
      <c r="B6150" s="126" t="s">
        <v>2520</v>
      </c>
      <c r="C6150" s="126" t="s">
        <v>2540</v>
      </c>
      <c r="D6150" s="38" t="s">
        <v>165</v>
      </c>
      <c r="E6150" s="38" t="s">
        <v>2303</v>
      </c>
    </row>
    <row r="6151">
      <c r="A6151" s="33" t="s">
        <v>6210</v>
      </c>
      <c r="B6151" s="126" t="s">
        <v>2520</v>
      </c>
      <c r="C6151" s="126" t="s">
        <v>2540</v>
      </c>
      <c r="D6151" s="38" t="s">
        <v>165</v>
      </c>
      <c r="E6151" s="38" t="s">
        <v>2303</v>
      </c>
    </row>
    <row r="6152">
      <c r="A6152" s="33" t="s">
        <v>6115</v>
      </c>
      <c r="B6152" s="126" t="s">
        <v>2545</v>
      </c>
      <c r="C6152" s="126" t="s">
        <v>2473</v>
      </c>
      <c r="D6152" s="38" t="s">
        <v>165</v>
      </c>
      <c r="E6152" s="38" t="s">
        <v>2303</v>
      </c>
    </row>
    <row r="6153">
      <c r="A6153" s="33" t="s">
        <v>6112</v>
      </c>
      <c r="B6153" s="126" t="s">
        <v>2545</v>
      </c>
      <c r="C6153" s="126" t="s">
        <v>2473</v>
      </c>
      <c r="D6153" s="38" t="s">
        <v>165</v>
      </c>
      <c r="E6153" s="38" t="s">
        <v>2303</v>
      </c>
    </row>
    <row r="6154">
      <c r="A6154" s="33" t="s">
        <v>6211</v>
      </c>
      <c r="B6154" s="126" t="s">
        <v>2540</v>
      </c>
      <c r="C6154" s="126" t="s">
        <v>2594</v>
      </c>
      <c r="D6154" s="38" t="s">
        <v>165</v>
      </c>
      <c r="E6154" s="38" t="s">
        <v>2303</v>
      </c>
    </row>
    <row r="6155">
      <c r="A6155" s="33" t="s">
        <v>6212</v>
      </c>
      <c r="B6155" s="126" t="s">
        <v>2540</v>
      </c>
      <c r="C6155" s="126" t="s">
        <v>2594</v>
      </c>
      <c r="D6155" s="38" t="s">
        <v>165</v>
      </c>
      <c r="E6155" s="38" t="s">
        <v>2303</v>
      </c>
    </row>
    <row r="6156">
      <c r="A6156" s="33" t="s">
        <v>5949</v>
      </c>
      <c r="B6156" s="126" t="s">
        <v>190</v>
      </c>
      <c r="C6156" s="126" t="s">
        <v>5970</v>
      </c>
      <c r="D6156" s="38" t="s">
        <v>165</v>
      </c>
      <c r="E6156" s="38" t="s">
        <v>2304</v>
      </c>
    </row>
    <row r="6157">
      <c r="A6157" s="33" t="s">
        <v>5949</v>
      </c>
      <c r="B6157" s="126" t="s">
        <v>5938</v>
      </c>
      <c r="C6157" s="126" t="s">
        <v>5933</v>
      </c>
      <c r="D6157" s="38" t="s">
        <v>165</v>
      </c>
      <c r="E6157" s="38" t="s">
        <v>2304</v>
      </c>
    </row>
    <row r="6158">
      <c r="A6158" s="33" t="s">
        <v>5949</v>
      </c>
      <c r="B6158" s="126" t="s">
        <v>5935</v>
      </c>
      <c r="C6158" s="126" t="s">
        <v>5973</v>
      </c>
      <c r="D6158" s="38" t="s">
        <v>165</v>
      </c>
      <c r="E6158" s="38" t="s">
        <v>2304</v>
      </c>
    </row>
    <row r="6159">
      <c r="A6159" s="33" t="s">
        <v>5949</v>
      </c>
      <c r="B6159" s="126" t="s">
        <v>5935</v>
      </c>
      <c r="C6159" s="126" t="s">
        <v>5973</v>
      </c>
      <c r="D6159" s="38" t="s">
        <v>165</v>
      </c>
      <c r="E6159" s="38" t="s">
        <v>2304</v>
      </c>
    </row>
    <row r="6160">
      <c r="A6160" s="33" t="s">
        <v>5949</v>
      </c>
      <c r="B6160" s="126" t="s">
        <v>5938</v>
      </c>
      <c r="C6160" s="126" t="s">
        <v>5973</v>
      </c>
      <c r="D6160" s="38" t="s">
        <v>165</v>
      </c>
      <c r="E6160" s="38" t="s">
        <v>2304</v>
      </c>
    </row>
    <row r="6161">
      <c r="A6161" s="33" t="s">
        <v>5980</v>
      </c>
      <c r="B6161" s="126" t="s">
        <v>5938</v>
      </c>
      <c r="C6161" s="126" t="s">
        <v>5973</v>
      </c>
      <c r="D6161" s="38" t="s">
        <v>165</v>
      </c>
      <c r="E6161" s="38" t="s">
        <v>2304</v>
      </c>
    </row>
    <row r="6162">
      <c r="A6162" s="33" t="s">
        <v>5980</v>
      </c>
      <c r="B6162" s="126" t="s">
        <v>5938</v>
      </c>
      <c r="C6162" s="126" t="s">
        <v>5933</v>
      </c>
      <c r="D6162" s="38" t="s">
        <v>165</v>
      </c>
      <c r="E6162" s="38" t="s">
        <v>2304</v>
      </c>
    </row>
    <row r="6163">
      <c r="A6163" s="33" t="s">
        <v>5980</v>
      </c>
      <c r="B6163" s="126" t="s">
        <v>5938</v>
      </c>
      <c r="C6163" s="126" t="s">
        <v>5973</v>
      </c>
      <c r="D6163" s="38" t="s">
        <v>165</v>
      </c>
      <c r="E6163" s="38" t="s">
        <v>2304</v>
      </c>
    </row>
    <row r="6164">
      <c r="A6164" s="33" t="s">
        <v>5978</v>
      </c>
      <c r="B6164" s="126" t="s">
        <v>5938</v>
      </c>
      <c r="C6164" s="126" t="s">
        <v>5973</v>
      </c>
      <c r="D6164" s="38" t="s">
        <v>165</v>
      </c>
      <c r="E6164" s="38" t="s">
        <v>2304</v>
      </c>
    </row>
    <row r="6165">
      <c r="A6165" s="33" t="s">
        <v>5949</v>
      </c>
      <c r="B6165" s="126" t="s">
        <v>5935</v>
      </c>
      <c r="C6165" s="126" t="s">
        <v>5933</v>
      </c>
      <c r="D6165" s="38" t="s">
        <v>165</v>
      </c>
      <c r="E6165" s="38" t="s">
        <v>2304</v>
      </c>
    </row>
    <row r="6166">
      <c r="A6166" s="33" t="s">
        <v>5978</v>
      </c>
      <c r="B6166" s="126" t="s">
        <v>5935</v>
      </c>
      <c r="C6166" s="126" t="s">
        <v>5933</v>
      </c>
      <c r="D6166" s="38" t="s">
        <v>165</v>
      </c>
      <c r="E6166" s="38" t="s">
        <v>2304</v>
      </c>
    </row>
    <row r="6167">
      <c r="A6167" s="33" t="s">
        <v>5978</v>
      </c>
      <c r="B6167" s="126" t="s">
        <v>5930</v>
      </c>
      <c r="C6167" s="126" t="s">
        <v>5970</v>
      </c>
      <c r="D6167" s="38" t="s">
        <v>165</v>
      </c>
      <c r="E6167" s="38" t="s">
        <v>2304</v>
      </c>
    </row>
    <row r="6168">
      <c r="A6168" s="33" t="s">
        <v>5949</v>
      </c>
      <c r="B6168" s="126" t="s">
        <v>2633</v>
      </c>
      <c r="C6168" s="126" t="s">
        <v>2543</v>
      </c>
      <c r="D6168" s="38" t="s">
        <v>165</v>
      </c>
      <c r="E6168" s="38" t="s">
        <v>2305</v>
      </c>
    </row>
    <row r="6169">
      <c r="A6169" s="33" t="s">
        <v>5990</v>
      </c>
      <c r="B6169" s="126" t="s">
        <v>2633</v>
      </c>
      <c r="C6169" s="126" t="s">
        <v>2543</v>
      </c>
      <c r="D6169" s="38" t="s">
        <v>165</v>
      </c>
      <c r="E6169" s="38" t="s">
        <v>2305</v>
      </c>
    </row>
    <row r="6170">
      <c r="A6170" s="33" t="s">
        <v>5914</v>
      </c>
      <c r="B6170" s="126" t="s">
        <v>2692</v>
      </c>
      <c r="C6170" s="126" t="s">
        <v>2543</v>
      </c>
      <c r="D6170" s="38" t="s">
        <v>165</v>
      </c>
      <c r="E6170" s="38" t="s">
        <v>2305</v>
      </c>
    </row>
    <row r="6171">
      <c r="A6171" s="33" t="s">
        <v>5947</v>
      </c>
      <c r="B6171" s="126" t="s">
        <v>2692</v>
      </c>
      <c r="C6171" s="126" t="s">
        <v>2543</v>
      </c>
      <c r="D6171" s="38" t="s">
        <v>165</v>
      </c>
      <c r="E6171" s="38" t="s">
        <v>2305</v>
      </c>
    </row>
    <row r="6172">
      <c r="A6172" s="33" t="s">
        <v>5949</v>
      </c>
      <c r="B6172" s="126" t="s">
        <v>2633</v>
      </c>
      <c r="C6172" s="126" t="s">
        <v>2543</v>
      </c>
      <c r="D6172" s="38" t="s">
        <v>165</v>
      </c>
      <c r="E6172" s="38" t="s">
        <v>2305</v>
      </c>
    </row>
    <row r="6173">
      <c r="A6173" s="33" t="s">
        <v>5980</v>
      </c>
      <c r="B6173" s="126" t="s">
        <v>2633</v>
      </c>
      <c r="C6173" s="126" t="s">
        <v>2543</v>
      </c>
      <c r="D6173" s="38" t="s">
        <v>165</v>
      </c>
      <c r="E6173" s="38" t="s">
        <v>2305</v>
      </c>
    </row>
    <row r="6174">
      <c r="A6174" s="33" t="s">
        <v>6043</v>
      </c>
      <c r="B6174" s="126" t="s">
        <v>2617</v>
      </c>
      <c r="C6174" s="126" t="s">
        <v>2535</v>
      </c>
      <c r="D6174" s="38" t="s">
        <v>165</v>
      </c>
      <c r="E6174" s="38" t="s">
        <v>2305</v>
      </c>
    </row>
    <row r="6175">
      <c r="A6175" s="33" t="s">
        <v>6044</v>
      </c>
      <c r="B6175" s="126" t="s">
        <v>2633</v>
      </c>
      <c r="C6175" s="126" t="s">
        <v>2617</v>
      </c>
      <c r="D6175" s="38" t="s">
        <v>165</v>
      </c>
      <c r="E6175" s="38" t="s">
        <v>2305</v>
      </c>
    </row>
    <row r="6176">
      <c r="A6176" s="33" t="s">
        <v>6044</v>
      </c>
      <c r="B6176" s="126" t="s">
        <v>2675</v>
      </c>
      <c r="C6176" s="126" t="s">
        <v>2692</v>
      </c>
      <c r="D6176" s="38" t="s">
        <v>165</v>
      </c>
      <c r="E6176" s="38" t="s">
        <v>2305</v>
      </c>
    </row>
    <row r="6177">
      <c r="A6177" s="33" t="s">
        <v>6043</v>
      </c>
      <c r="B6177" s="126" t="s">
        <v>2678</v>
      </c>
      <c r="C6177" s="126" t="s">
        <v>2543</v>
      </c>
      <c r="D6177" s="38" t="s">
        <v>165</v>
      </c>
      <c r="E6177" s="38" t="s">
        <v>2305</v>
      </c>
    </row>
    <row r="6178">
      <c r="A6178" s="33" t="s">
        <v>6043</v>
      </c>
      <c r="B6178" s="126" t="s">
        <v>2633</v>
      </c>
      <c r="C6178" s="126" t="s">
        <v>2658</v>
      </c>
      <c r="D6178" s="38" t="s">
        <v>165</v>
      </c>
      <c r="E6178" s="38" t="s">
        <v>2305</v>
      </c>
    </row>
    <row r="6179">
      <c r="A6179" s="33" t="s">
        <v>6045</v>
      </c>
      <c r="B6179" s="126" t="s">
        <v>2535</v>
      </c>
      <c r="C6179" s="126" t="s">
        <v>2589</v>
      </c>
      <c r="D6179" s="38" t="s">
        <v>165</v>
      </c>
      <c r="E6179" s="38" t="s">
        <v>2305</v>
      </c>
    </row>
    <row r="6180">
      <c r="A6180" s="33" t="s">
        <v>5949</v>
      </c>
      <c r="B6180" s="126" t="s">
        <v>2559</v>
      </c>
      <c r="C6180" s="126" t="s">
        <v>2642</v>
      </c>
      <c r="D6180" s="38" t="s">
        <v>165</v>
      </c>
      <c r="E6180" s="38" t="s">
        <v>2306</v>
      </c>
    </row>
    <row r="6181">
      <c r="A6181" s="33" t="s">
        <v>5949</v>
      </c>
      <c r="B6181" s="126" t="s">
        <v>2533</v>
      </c>
      <c r="C6181" s="126" t="s">
        <v>2489</v>
      </c>
      <c r="D6181" s="38" t="s">
        <v>165</v>
      </c>
      <c r="E6181" s="38" t="s">
        <v>2306</v>
      </c>
    </row>
    <row r="6182">
      <c r="A6182" s="33" t="s">
        <v>5949</v>
      </c>
      <c r="B6182" s="126" t="s">
        <v>2533</v>
      </c>
      <c r="C6182" s="126" t="s">
        <v>2562</v>
      </c>
      <c r="D6182" s="38" t="s">
        <v>165</v>
      </c>
      <c r="E6182" s="38" t="s">
        <v>2306</v>
      </c>
    </row>
    <row r="6183">
      <c r="A6183" s="33" t="s">
        <v>5949</v>
      </c>
      <c r="B6183" s="126" t="s">
        <v>2559</v>
      </c>
      <c r="C6183" s="126" t="s">
        <v>2642</v>
      </c>
      <c r="D6183" s="38" t="s">
        <v>165</v>
      </c>
      <c r="E6183" s="38" t="s">
        <v>2306</v>
      </c>
    </row>
    <row r="6184">
      <c r="A6184" s="33" t="s">
        <v>5980</v>
      </c>
      <c r="B6184" s="126" t="s">
        <v>2533</v>
      </c>
      <c r="C6184" s="126" t="s">
        <v>2489</v>
      </c>
      <c r="D6184" s="38" t="s">
        <v>165</v>
      </c>
      <c r="E6184" s="38" t="s">
        <v>2306</v>
      </c>
    </row>
    <row r="6185">
      <c r="A6185" s="33" t="s">
        <v>5980</v>
      </c>
      <c r="B6185" s="126" t="s">
        <v>2533</v>
      </c>
      <c r="C6185" s="126" t="s">
        <v>2489</v>
      </c>
      <c r="D6185" s="38" t="s">
        <v>165</v>
      </c>
      <c r="E6185" s="38" t="s">
        <v>2306</v>
      </c>
    </row>
    <row r="6186">
      <c r="A6186" s="33" t="s">
        <v>5990</v>
      </c>
      <c r="B6186" s="126" t="s">
        <v>2696</v>
      </c>
      <c r="C6186" s="126" t="s">
        <v>2562</v>
      </c>
      <c r="D6186" s="38" t="s">
        <v>165</v>
      </c>
      <c r="E6186" s="38" t="s">
        <v>2306</v>
      </c>
    </row>
    <row r="6187">
      <c r="A6187" s="33" t="s">
        <v>5990</v>
      </c>
      <c r="B6187" s="126" t="s">
        <v>2693</v>
      </c>
      <c r="C6187" s="126" t="s">
        <v>2489</v>
      </c>
      <c r="D6187" s="38" t="s">
        <v>165</v>
      </c>
      <c r="E6187" s="38" t="s">
        <v>2306</v>
      </c>
    </row>
    <row r="6188">
      <c r="A6188" s="33" t="s">
        <v>5990</v>
      </c>
      <c r="B6188" s="126" t="s">
        <v>2642</v>
      </c>
      <c r="C6188" s="126" t="s">
        <v>2489</v>
      </c>
      <c r="D6188" s="38" t="s">
        <v>165</v>
      </c>
      <c r="E6188" s="38" t="s">
        <v>2306</v>
      </c>
    </row>
    <row r="6189">
      <c r="A6189" s="33" t="s">
        <v>5990</v>
      </c>
      <c r="B6189" s="126" t="s">
        <v>2696</v>
      </c>
      <c r="C6189" s="126" t="s">
        <v>2489</v>
      </c>
      <c r="D6189" s="38" t="s">
        <v>165</v>
      </c>
      <c r="E6189" s="38" t="s">
        <v>2306</v>
      </c>
    </row>
    <row r="6190">
      <c r="A6190" s="33" t="s">
        <v>5990</v>
      </c>
      <c r="B6190" s="126" t="s">
        <v>2533</v>
      </c>
      <c r="C6190" s="126" t="s">
        <v>2562</v>
      </c>
      <c r="D6190" s="38" t="s">
        <v>165</v>
      </c>
      <c r="E6190" s="38" t="s">
        <v>2306</v>
      </c>
    </row>
    <row r="6191">
      <c r="A6191" s="33" t="s">
        <v>5990</v>
      </c>
      <c r="B6191" s="126" t="s">
        <v>2696</v>
      </c>
      <c r="C6191" s="126" t="s">
        <v>2562</v>
      </c>
      <c r="D6191" s="38" t="s">
        <v>165</v>
      </c>
      <c r="E6191" s="38" t="s">
        <v>2306</v>
      </c>
    </row>
    <row r="6192">
      <c r="A6192" s="33" t="s">
        <v>6177</v>
      </c>
      <c r="B6192" s="126" t="s">
        <v>2520</v>
      </c>
      <c r="C6192" s="126" t="s">
        <v>2705</v>
      </c>
      <c r="D6192" s="38" t="s">
        <v>165</v>
      </c>
      <c r="E6192" s="38" t="s">
        <v>2307</v>
      </c>
    </row>
    <row r="6193">
      <c r="A6193" s="33" t="s">
        <v>6075</v>
      </c>
      <c r="B6193" s="126" t="s">
        <v>2520</v>
      </c>
      <c r="C6193" s="126" t="s">
        <v>2705</v>
      </c>
      <c r="D6193" s="38" t="s">
        <v>165</v>
      </c>
      <c r="E6193" s="38" t="s">
        <v>2307</v>
      </c>
    </row>
    <row r="6194">
      <c r="A6194" s="33" t="s">
        <v>6172</v>
      </c>
      <c r="B6194" s="126" t="s">
        <v>2636</v>
      </c>
      <c r="C6194" s="126" t="s">
        <v>2505</v>
      </c>
      <c r="D6194" s="38" t="s">
        <v>165</v>
      </c>
      <c r="E6194" s="38" t="s">
        <v>2307</v>
      </c>
    </row>
    <row r="6195">
      <c r="A6195" s="33" t="s">
        <v>6112</v>
      </c>
      <c r="B6195" s="126" t="s">
        <v>2520</v>
      </c>
      <c r="C6195" s="126" t="s">
        <v>2705</v>
      </c>
      <c r="D6195" s="38" t="s">
        <v>165</v>
      </c>
      <c r="E6195" s="38" t="s">
        <v>2307</v>
      </c>
    </row>
    <row r="6196">
      <c r="A6196" s="33" t="s">
        <v>6336</v>
      </c>
      <c r="B6196" s="126" t="s">
        <v>2520</v>
      </c>
      <c r="C6196" s="126" t="s">
        <v>2705</v>
      </c>
      <c r="D6196" s="38" t="s">
        <v>165</v>
      </c>
      <c r="E6196" s="38" t="s">
        <v>2307</v>
      </c>
    </row>
    <row r="6197">
      <c r="A6197" s="33" t="s">
        <v>5959</v>
      </c>
      <c r="B6197" s="126" t="s">
        <v>2520</v>
      </c>
      <c r="C6197" s="126" t="s">
        <v>2705</v>
      </c>
      <c r="D6197" s="38" t="s">
        <v>165</v>
      </c>
      <c r="E6197" s="38" t="s">
        <v>2307</v>
      </c>
    </row>
    <row r="6198">
      <c r="A6198" s="33" t="s">
        <v>6337</v>
      </c>
      <c r="B6198" s="126" t="s">
        <v>2520</v>
      </c>
      <c r="C6198" s="126" t="s">
        <v>2705</v>
      </c>
      <c r="D6198" s="38" t="s">
        <v>165</v>
      </c>
      <c r="E6198" s="38" t="s">
        <v>2307</v>
      </c>
    </row>
    <row r="6199">
      <c r="A6199" s="33" t="s">
        <v>6338</v>
      </c>
      <c r="B6199" s="126" t="s">
        <v>2636</v>
      </c>
      <c r="C6199" s="126" t="s">
        <v>2525</v>
      </c>
      <c r="D6199" s="38" t="s">
        <v>165</v>
      </c>
      <c r="E6199" s="38" t="s">
        <v>2307</v>
      </c>
    </row>
    <row r="6200">
      <c r="A6200" s="33" t="s">
        <v>6338</v>
      </c>
      <c r="B6200" s="126" t="s">
        <v>2636</v>
      </c>
      <c r="C6200" s="126" t="s">
        <v>2525</v>
      </c>
      <c r="D6200" s="38" t="s">
        <v>165</v>
      </c>
      <c r="E6200" s="38" t="s">
        <v>2307</v>
      </c>
    </row>
    <row r="6201">
      <c r="A6201" s="33" t="s">
        <v>6110</v>
      </c>
      <c r="B6201" s="126" t="s">
        <v>2636</v>
      </c>
      <c r="C6201" s="126" t="s">
        <v>2525</v>
      </c>
      <c r="D6201" s="38" t="s">
        <v>165</v>
      </c>
      <c r="E6201" s="38" t="s">
        <v>2307</v>
      </c>
    </row>
    <row r="6202">
      <c r="A6202" s="33" t="s">
        <v>6339</v>
      </c>
      <c r="B6202" s="126" t="s">
        <v>2545</v>
      </c>
      <c r="C6202" s="126" t="s">
        <v>2473</v>
      </c>
      <c r="D6202" s="38" t="s">
        <v>165</v>
      </c>
      <c r="E6202" s="38" t="s">
        <v>2307</v>
      </c>
    </row>
    <row r="6203">
      <c r="A6203" s="33" t="s">
        <v>6340</v>
      </c>
      <c r="B6203" s="126" t="s">
        <v>2545</v>
      </c>
      <c r="C6203" s="126" t="s">
        <v>2473</v>
      </c>
      <c r="D6203" s="38" t="s">
        <v>165</v>
      </c>
      <c r="E6203" s="38" t="s">
        <v>2307</v>
      </c>
    </row>
    <row r="6204">
      <c r="A6204" s="33" t="s">
        <v>6177</v>
      </c>
      <c r="B6204" s="126" t="s">
        <v>2520</v>
      </c>
      <c r="C6204" s="126" t="s">
        <v>2705</v>
      </c>
      <c r="D6204" s="38" t="s">
        <v>165</v>
      </c>
      <c r="E6204" s="38" t="s">
        <v>2308</v>
      </c>
    </row>
    <row r="6205">
      <c r="A6205" s="33" t="s">
        <v>6075</v>
      </c>
      <c r="B6205" s="126" t="s">
        <v>2520</v>
      </c>
      <c r="C6205" s="126" t="s">
        <v>2705</v>
      </c>
      <c r="D6205" s="38" t="s">
        <v>165</v>
      </c>
      <c r="E6205" s="38" t="s">
        <v>2308</v>
      </c>
    </row>
    <row r="6206">
      <c r="A6206" s="33" t="s">
        <v>6172</v>
      </c>
      <c r="B6206" s="126" t="s">
        <v>2636</v>
      </c>
      <c r="C6206" s="126" t="s">
        <v>2505</v>
      </c>
      <c r="D6206" s="38" t="s">
        <v>165</v>
      </c>
      <c r="E6206" s="38" t="s">
        <v>2308</v>
      </c>
    </row>
    <row r="6207">
      <c r="A6207" s="33" t="s">
        <v>6112</v>
      </c>
      <c r="B6207" s="126" t="s">
        <v>2520</v>
      </c>
      <c r="C6207" s="126" t="s">
        <v>2705</v>
      </c>
      <c r="D6207" s="38" t="s">
        <v>165</v>
      </c>
      <c r="E6207" s="38" t="s">
        <v>2308</v>
      </c>
    </row>
    <row r="6208">
      <c r="A6208" s="33" t="s">
        <v>6336</v>
      </c>
      <c r="B6208" s="126" t="s">
        <v>2520</v>
      </c>
      <c r="C6208" s="126" t="s">
        <v>2705</v>
      </c>
      <c r="D6208" s="38" t="s">
        <v>165</v>
      </c>
      <c r="E6208" s="38" t="s">
        <v>2308</v>
      </c>
    </row>
    <row r="6209">
      <c r="A6209" s="33" t="s">
        <v>5959</v>
      </c>
      <c r="B6209" s="126" t="s">
        <v>2520</v>
      </c>
      <c r="C6209" s="126" t="s">
        <v>2705</v>
      </c>
      <c r="D6209" s="38" t="s">
        <v>165</v>
      </c>
      <c r="E6209" s="38" t="s">
        <v>2308</v>
      </c>
    </row>
    <row r="6210">
      <c r="A6210" s="33" t="s">
        <v>6337</v>
      </c>
      <c r="B6210" s="126" t="s">
        <v>2520</v>
      </c>
      <c r="C6210" s="126" t="s">
        <v>2705</v>
      </c>
      <c r="D6210" s="38" t="s">
        <v>165</v>
      </c>
      <c r="E6210" s="38" t="s">
        <v>2308</v>
      </c>
    </row>
    <row r="6211">
      <c r="A6211" s="33" t="s">
        <v>6338</v>
      </c>
      <c r="B6211" s="126" t="s">
        <v>2636</v>
      </c>
      <c r="C6211" s="126" t="s">
        <v>2525</v>
      </c>
      <c r="D6211" s="38" t="s">
        <v>165</v>
      </c>
      <c r="E6211" s="38" t="s">
        <v>2308</v>
      </c>
    </row>
    <row r="6212">
      <c r="A6212" s="33" t="s">
        <v>6338</v>
      </c>
      <c r="B6212" s="126" t="s">
        <v>2636</v>
      </c>
      <c r="C6212" s="126" t="s">
        <v>2525</v>
      </c>
      <c r="D6212" s="38" t="s">
        <v>165</v>
      </c>
      <c r="E6212" s="38" t="s">
        <v>2308</v>
      </c>
    </row>
    <row r="6213">
      <c r="A6213" s="33" t="s">
        <v>6110</v>
      </c>
      <c r="B6213" s="126" t="s">
        <v>2636</v>
      </c>
      <c r="C6213" s="126" t="s">
        <v>2525</v>
      </c>
      <c r="D6213" s="38" t="s">
        <v>165</v>
      </c>
      <c r="E6213" s="38" t="s">
        <v>2308</v>
      </c>
    </row>
    <row r="6214">
      <c r="A6214" s="33" t="s">
        <v>6339</v>
      </c>
      <c r="B6214" s="126" t="s">
        <v>2545</v>
      </c>
      <c r="C6214" s="126" t="s">
        <v>2473</v>
      </c>
      <c r="D6214" s="38" t="s">
        <v>165</v>
      </c>
      <c r="E6214" s="38" t="s">
        <v>2308</v>
      </c>
    </row>
    <row r="6215">
      <c r="A6215" s="33" t="s">
        <v>6340</v>
      </c>
      <c r="B6215" s="126" t="s">
        <v>2545</v>
      </c>
      <c r="C6215" s="126" t="s">
        <v>2473</v>
      </c>
      <c r="D6215" s="38" t="s">
        <v>165</v>
      </c>
      <c r="E6215" s="38" t="s">
        <v>2308</v>
      </c>
    </row>
    <row r="6216">
      <c r="A6216" s="33" t="s">
        <v>6177</v>
      </c>
      <c r="B6216" s="126" t="s">
        <v>2520</v>
      </c>
      <c r="C6216" s="126" t="s">
        <v>2705</v>
      </c>
      <c r="D6216" s="38" t="s">
        <v>165</v>
      </c>
      <c r="E6216" s="38" t="s">
        <v>2310</v>
      </c>
    </row>
    <row r="6217">
      <c r="A6217" s="33" t="s">
        <v>6075</v>
      </c>
      <c r="B6217" s="126" t="s">
        <v>2520</v>
      </c>
      <c r="C6217" s="126" t="s">
        <v>2705</v>
      </c>
      <c r="D6217" s="38" t="s">
        <v>165</v>
      </c>
      <c r="E6217" s="38" t="s">
        <v>2310</v>
      </c>
    </row>
    <row r="6218">
      <c r="A6218" s="33" t="s">
        <v>6172</v>
      </c>
      <c r="B6218" s="126" t="s">
        <v>2636</v>
      </c>
      <c r="C6218" s="126" t="s">
        <v>2505</v>
      </c>
      <c r="D6218" s="38" t="s">
        <v>165</v>
      </c>
      <c r="E6218" s="38" t="s">
        <v>2310</v>
      </c>
    </row>
    <row r="6219">
      <c r="A6219" s="33" t="s">
        <v>6112</v>
      </c>
      <c r="B6219" s="126" t="s">
        <v>2520</v>
      </c>
      <c r="C6219" s="126" t="s">
        <v>2705</v>
      </c>
      <c r="D6219" s="38" t="s">
        <v>165</v>
      </c>
      <c r="E6219" s="38" t="s">
        <v>2310</v>
      </c>
    </row>
    <row r="6220">
      <c r="A6220" s="33" t="s">
        <v>6336</v>
      </c>
      <c r="B6220" s="126" t="s">
        <v>2520</v>
      </c>
      <c r="C6220" s="126" t="s">
        <v>2705</v>
      </c>
      <c r="D6220" s="38" t="s">
        <v>165</v>
      </c>
      <c r="E6220" s="38" t="s">
        <v>2310</v>
      </c>
    </row>
    <row r="6221">
      <c r="A6221" s="33" t="s">
        <v>5959</v>
      </c>
      <c r="B6221" s="126" t="s">
        <v>2520</v>
      </c>
      <c r="C6221" s="126" t="s">
        <v>2705</v>
      </c>
      <c r="D6221" s="38" t="s">
        <v>165</v>
      </c>
      <c r="E6221" s="38" t="s">
        <v>2310</v>
      </c>
    </row>
    <row r="6222">
      <c r="A6222" s="33" t="s">
        <v>6337</v>
      </c>
      <c r="B6222" s="126" t="s">
        <v>2520</v>
      </c>
      <c r="C6222" s="126" t="s">
        <v>2705</v>
      </c>
      <c r="D6222" s="38" t="s">
        <v>165</v>
      </c>
      <c r="E6222" s="38" t="s">
        <v>2310</v>
      </c>
    </row>
    <row r="6223">
      <c r="A6223" s="33" t="s">
        <v>6338</v>
      </c>
      <c r="B6223" s="126" t="s">
        <v>2636</v>
      </c>
      <c r="C6223" s="126" t="s">
        <v>2525</v>
      </c>
      <c r="D6223" s="38" t="s">
        <v>165</v>
      </c>
      <c r="E6223" s="38" t="s">
        <v>2310</v>
      </c>
    </row>
    <row r="6224">
      <c r="A6224" s="33" t="s">
        <v>6338</v>
      </c>
      <c r="B6224" s="126" t="s">
        <v>2636</v>
      </c>
      <c r="C6224" s="126" t="s">
        <v>2525</v>
      </c>
      <c r="D6224" s="38" t="s">
        <v>165</v>
      </c>
      <c r="E6224" s="38" t="s">
        <v>2310</v>
      </c>
    </row>
    <row r="6225">
      <c r="A6225" s="33" t="s">
        <v>6110</v>
      </c>
      <c r="B6225" s="126" t="s">
        <v>2636</v>
      </c>
      <c r="C6225" s="126" t="s">
        <v>2525</v>
      </c>
      <c r="D6225" s="38" t="s">
        <v>165</v>
      </c>
      <c r="E6225" s="38" t="s">
        <v>2310</v>
      </c>
    </row>
    <row r="6226">
      <c r="A6226" s="33" t="s">
        <v>6339</v>
      </c>
      <c r="B6226" s="126" t="s">
        <v>2545</v>
      </c>
      <c r="C6226" s="126" t="s">
        <v>2473</v>
      </c>
      <c r="D6226" s="38" t="s">
        <v>165</v>
      </c>
      <c r="E6226" s="38" t="s">
        <v>2310</v>
      </c>
    </row>
    <row r="6227">
      <c r="A6227" s="33" t="s">
        <v>6340</v>
      </c>
      <c r="B6227" s="126" t="s">
        <v>2545</v>
      </c>
      <c r="C6227" s="126" t="s">
        <v>2473</v>
      </c>
      <c r="D6227" s="38" t="s">
        <v>165</v>
      </c>
      <c r="E6227" s="38" t="s">
        <v>2310</v>
      </c>
    </row>
    <row r="6228">
      <c r="A6228" s="33" t="s">
        <v>6177</v>
      </c>
      <c r="B6228" s="126" t="s">
        <v>2520</v>
      </c>
      <c r="C6228" s="126" t="s">
        <v>2705</v>
      </c>
      <c r="D6228" s="38" t="s">
        <v>165</v>
      </c>
      <c r="E6228" s="38" t="s">
        <v>2312</v>
      </c>
    </row>
    <row r="6229">
      <c r="A6229" s="33" t="s">
        <v>6075</v>
      </c>
      <c r="B6229" s="126" t="s">
        <v>2520</v>
      </c>
      <c r="C6229" s="126" t="s">
        <v>2705</v>
      </c>
      <c r="D6229" s="38" t="s">
        <v>165</v>
      </c>
      <c r="E6229" s="38" t="s">
        <v>2312</v>
      </c>
    </row>
    <row r="6230">
      <c r="A6230" s="33" t="s">
        <v>6172</v>
      </c>
      <c r="B6230" s="126" t="s">
        <v>2636</v>
      </c>
      <c r="C6230" s="126" t="s">
        <v>2505</v>
      </c>
      <c r="D6230" s="38" t="s">
        <v>165</v>
      </c>
      <c r="E6230" s="38" t="s">
        <v>2312</v>
      </c>
    </row>
    <row r="6231">
      <c r="A6231" s="33" t="s">
        <v>6112</v>
      </c>
      <c r="B6231" s="126" t="s">
        <v>2520</v>
      </c>
      <c r="C6231" s="126" t="s">
        <v>2705</v>
      </c>
      <c r="D6231" s="38" t="s">
        <v>165</v>
      </c>
      <c r="E6231" s="38" t="s">
        <v>2312</v>
      </c>
    </row>
    <row r="6232">
      <c r="A6232" s="33" t="s">
        <v>6336</v>
      </c>
      <c r="B6232" s="126" t="s">
        <v>2520</v>
      </c>
      <c r="C6232" s="126" t="s">
        <v>2705</v>
      </c>
      <c r="D6232" s="38" t="s">
        <v>165</v>
      </c>
      <c r="E6232" s="38" t="s">
        <v>2312</v>
      </c>
    </row>
    <row r="6233">
      <c r="A6233" s="33" t="s">
        <v>5959</v>
      </c>
      <c r="B6233" s="126" t="s">
        <v>2520</v>
      </c>
      <c r="C6233" s="126" t="s">
        <v>2705</v>
      </c>
      <c r="D6233" s="38" t="s">
        <v>165</v>
      </c>
      <c r="E6233" s="38" t="s">
        <v>2312</v>
      </c>
    </row>
    <row r="6234">
      <c r="A6234" s="33" t="s">
        <v>6337</v>
      </c>
      <c r="B6234" s="126" t="s">
        <v>2520</v>
      </c>
      <c r="C6234" s="126" t="s">
        <v>2705</v>
      </c>
      <c r="D6234" s="38" t="s">
        <v>165</v>
      </c>
      <c r="E6234" s="38" t="s">
        <v>2312</v>
      </c>
    </row>
    <row r="6235">
      <c r="A6235" s="33" t="s">
        <v>6338</v>
      </c>
      <c r="B6235" s="126" t="s">
        <v>2636</v>
      </c>
      <c r="C6235" s="126" t="s">
        <v>2525</v>
      </c>
      <c r="D6235" s="38" t="s">
        <v>165</v>
      </c>
      <c r="E6235" s="38" t="s">
        <v>2312</v>
      </c>
    </row>
    <row r="6236">
      <c r="A6236" s="33" t="s">
        <v>6338</v>
      </c>
      <c r="B6236" s="126" t="s">
        <v>2636</v>
      </c>
      <c r="C6236" s="126" t="s">
        <v>2525</v>
      </c>
      <c r="D6236" s="38" t="s">
        <v>165</v>
      </c>
      <c r="E6236" s="38" t="s">
        <v>2312</v>
      </c>
    </row>
    <row r="6237">
      <c r="A6237" s="33" t="s">
        <v>6110</v>
      </c>
      <c r="B6237" s="126" t="s">
        <v>2636</v>
      </c>
      <c r="C6237" s="126" t="s">
        <v>2525</v>
      </c>
      <c r="D6237" s="38" t="s">
        <v>165</v>
      </c>
      <c r="E6237" s="38" t="s">
        <v>2312</v>
      </c>
    </row>
    <row r="6238">
      <c r="A6238" s="33" t="s">
        <v>6339</v>
      </c>
      <c r="B6238" s="126" t="s">
        <v>2545</v>
      </c>
      <c r="C6238" s="126" t="s">
        <v>2473</v>
      </c>
      <c r="D6238" s="38" t="s">
        <v>165</v>
      </c>
      <c r="E6238" s="38" t="s">
        <v>2312</v>
      </c>
    </row>
    <row r="6239">
      <c r="A6239" s="33" t="s">
        <v>6340</v>
      </c>
      <c r="B6239" s="126" t="s">
        <v>2545</v>
      </c>
      <c r="C6239" s="126" t="s">
        <v>2473</v>
      </c>
      <c r="D6239" s="38" t="s">
        <v>165</v>
      </c>
      <c r="E6239" s="38" t="s">
        <v>2312</v>
      </c>
    </row>
    <row r="6240">
      <c r="A6240" s="33" t="s">
        <v>6112</v>
      </c>
      <c r="B6240" s="126" t="s">
        <v>2520</v>
      </c>
      <c r="C6240" s="126" t="s">
        <v>2705</v>
      </c>
      <c r="D6240" s="38" t="s">
        <v>5936</v>
      </c>
      <c r="E6240" s="38" t="s">
        <v>2314</v>
      </c>
    </row>
    <row r="6241">
      <c r="A6241" s="33" t="s">
        <v>6337</v>
      </c>
      <c r="B6241" s="126" t="s">
        <v>2520</v>
      </c>
      <c r="C6241" s="126" t="s">
        <v>2705</v>
      </c>
      <c r="D6241" s="38" t="s">
        <v>5936</v>
      </c>
      <c r="E6241" s="38" t="s">
        <v>2314</v>
      </c>
    </row>
    <row r="6242">
      <c r="A6242" s="33" t="s">
        <v>6338</v>
      </c>
      <c r="B6242" s="126" t="s">
        <v>2520</v>
      </c>
      <c r="C6242" s="126" t="s">
        <v>2705</v>
      </c>
      <c r="D6242" s="38" t="s">
        <v>5936</v>
      </c>
      <c r="E6242" s="38" t="s">
        <v>2314</v>
      </c>
    </row>
    <row r="6243">
      <c r="A6243" s="33" t="s">
        <v>6318</v>
      </c>
      <c r="B6243" s="126" t="s">
        <v>2520</v>
      </c>
      <c r="C6243" s="126" t="s">
        <v>2705</v>
      </c>
      <c r="D6243" s="38" t="s">
        <v>5936</v>
      </c>
      <c r="E6243" s="38" t="s">
        <v>2314</v>
      </c>
    </row>
    <row r="6244">
      <c r="A6244" s="33" t="s">
        <v>6274</v>
      </c>
      <c r="B6244" s="126" t="s">
        <v>2520</v>
      </c>
      <c r="C6244" s="126" t="s">
        <v>2705</v>
      </c>
      <c r="D6244" s="38" t="s">
        <v>5936</v>
      </c>
      <c r="E6244" s="38" t="s">
        <v>2314</v>
      </c>
    </row>
    <row r="6245">
      <c r="A6245" s="33" t="s">
        <v>6341</v>
      </c>
      <c r="B6245" s="126" t="s">
        <v>2636</v>
      </c>
      <c r="C6245" s="126" t="s">
        <v>2525</v>
      </c>
      <c r="D6245" s="38" t="s">
        <v>5936</v>
      </c>
      <c r="E6245" s="38" t="s">
        <v>2314</v>
      </c>
    </row>
    <row r="6246">
      <c r="A6246" s="33" t="s">
        <v>6342</v>
      </c>
      <c r="B6246" s="126" t="s">
        <v>2520</v>
      </c>
      <c r="C6246" s="126" t="s">
        <v>2705</v>
      </c>
      <c r="D6246" s="38" t="s">
        <v>5936</v>
      </c>
      <c r="E6246" s="38" t="s">
        <v>2314</v>
      </c>
    </row>
    <row r="6247">
      <c r="A6247" s="33" t="s">
        <v>6338</v>
      </c>
      <c r="B6247" s="126" t="s">
        <v>2636</v>
      </c>
      <c r="C6247" s="126" t="s">
        <v>2525</v>
      </c>
      <c r="D6247" s="38" t="s">
        <v>5936</v>
      </c>
      <c r="E6247" s="38" t="s">
        <v>2314</v>
      </c>
    </row>
    <row r="6248">
      <c r="A6248" s="33" t="s">
        <v>6343</v>
      </c>
      <c r="B6248" s="126" t="s">
        <v>2636</v>
      </c>
      <c r="C6248" s="126" t="s">
        <v>2525</v>
      </c>
      <c r="D6248" s="38" t="s">
        <v>5936</v>
      </c>
      <c r="E6248" s="38" t="s">
        <v>2314</v>
      </c>
    </row>
    <row r="6249">
      <c r="A6249" s="33" t="s">
        <v>6344</v>
      </c>
      <c r="B6249" s="126" t="s">
        <v>2636</v>
      </c>
      <c r="C6249" s="126" t="s">
        <v>2525</v>
      </c>
      <c r="D6249" s="38" t="s">
        <v>5936</v>
      </c>
      <c r="E6249" s="38" t="s">
        <v>2314</v>
      </c>
    </row>
    <row r="6250">
      <c r="A6250" s="33" t="s">
        <v>6318</v>
      </c>
      <c r="B6250" s="126" t="s">
        <v>2545</v>
      </c>
      <c r="C6250" s="126" t="s">
        <v>2473</v>
      </c>
      <c r="D6250" s="38" t="s">
        <v>5936</v>
      </c>
      <c r="E6250" s="38" t="s">
        <v>2314</v>
      </c>
    </row>
    <row r="6251">
      <c r="A6251" s="33" t="s">
        <v>6345</v>
      </c>
      <c r="B6251" s="126" t="s">
        <v>2545</v>
      </c>
      <c r="C6251" s="126" t="s">
        <v>2473</v>
      </c>
      <c r="D6251" s="38" t="s">
        <v>5936</v>
      </c>
      <c r="E6251" s="38" t="s">
        <v>2314</v>
      </c>
    </row>
    <row r="6252">
      <c r="A6252" s="33" t="s">
        <v>6112</v>
      </c>
      <c r="B6252" s="126" t="s">
        <v>2520</v>
      </c>
      <c r="C6252" s="126" t="s">
        <v>2705</v>
      </c>
      <c r="D6252" s="38" t="s">
        <v>5943</v>
      </c>
      <c r="E6252" s="38" t="s">
        <v>2314</v>
      </c>
    </row>
    <row r="6253">
      <c r="A6253" s="33" t="s">
        <v>6337</v>
      </c>
      <c r="B6253" s="126" t="s">
        <v>2520</v>
      </c>
      <c r="C6253" s="126" t="s">
        <v>2705</v>
      </c>
      <c r="D6253" s="38" t="s">
        <v>5943</v>
      </c>
      <c r="E6253" s="38" t="s">
        <v>2314</v>
      </c>
    </row>
    <row r="6254">
      <c r="A6254" s="33" t="s">
        <v>6338</v>
      </c>
      <c r="B6254" s="126" t="s">
        <v>2520</v>
      </c>
      <c r="C6254" s="126" t="s">
        <v>2705</v>
      </c>
      <c r="D6254" s="38" t="s">
        <v>5943</v>
      </c>
      <c r="E6254" s="38" t="s">
        <v>2314</v>
      </c>
    </row>
    <row r="6255">
      <c r="A6255" s="33" t="s">
        <v>6318</v>
      </c>
      <c r="B6255" s="126" t="s">
        <v>2520</v>
      </c>
      <c r="C6255" s="126" t="s">
        <v>2705</v>
      </c>
      <c r="D6255" s="38" t="s">
        <v>5943</v>
      </c>
      <c r="E6255" s="38" t="s">
        <v>2314</v>
      </c>
    </row>
    <row r="6256">
      <c r="A6256" s="33" t="s">
        <v>6110</v>
      </c>
      <c r="B6256" s="126" t="s">
        <v>2520</v>
      </c>
      <c r="C6256" s="126" t="s">
        <v>2705</v>
      </c>
      <c r="D6256" s="38" t="s">
        <v>5943</v>
      </c>
      <c r="E6256" s="38" t="s">
        <v>2314</v>
      </c>
    </row>
    <row r="6257">
      <c r="A6257" s="33" t="s">
        <v>6341</v>
      </c>
      <c r="B6257" s="126" t="s">
        <v>2636</v>
      </c>
      <c r="C6257" s="126" t="s">
        <v>2525</v>
      </c>
      <c r="D6257" s="38" t="s">
        <v>5943</v>
      </c>
      <c r="E6257" s="38" t="s">
        <v>2314</v>
      </c>
    </row>
    <row r="6258">
      <c r="A6258" s="33" t="s">
        <v>6342</v>
      </c>
      <c r="B6258" s="126" t="s">
        <v>2520</v>
      </c>
      <c r="C6258" s="126" t="s">
        <v>2705</v>
      </c>
      <c r="D6258" s="38" t="s">
        <v>5943</v>
      </c>
      <c r="E6258" s="38" t="s">
        <v>2314</v>
      </c>
    </row>
    <row r="6259">
      <c r="A6259" s="33" t="s">
        <v>6338</v>
      </c>
      <c r="B6259" s="126" t="s">
        <v>2636</v>
      </c>
      <c r="C6259" s="126" t="s">
        <v>2525</v>
      </c>
      <c r="D6259" s="38" t="s">
        <v>5943</v>
      </c>
      <c r="E6259" s="38" t="s">
        <v>2314</v>
      </c>
    </row>
    <row r="6260">
      <c r="A6260" s="33" t="s">
        <v>6344</v>
      </c>
      <c r="B6260" s="126" t="s">
        <v>2636</v>
      </c>
      <c r="C6260" s="126" t="s">
        <v>2525</v>
      </c>
      <c r="D6260" s="38" t="s">
        <v>5943</v>
      </c>
      <c r="E6260" s="38" t="s">
        <v>2314</v>
      </c>
    </row>
    <row r="6261">
      <c r="A6261" s="33" t="s">
        <v>6343</v>
      </c>
      <c r="B6261" s="126" t="s">
        <v>2636</v>
      </c>
      <c r="C6261" s="126" t="s">
        <v>2525</v>
      </c>
      <c r="D6261" s="38" t="s">
        <v>5943</v>
      </c>
      <c r="E6261" s="38" t="s">
        <v>2314</v>
      </c>
    </row>
    <row r="6262">
      <c r="A6262" s="33" t="s">
        <v>6274</v>
      </c>
      <c r="B6262" s="126" t="s">
        <v>2545</v>
      </c>
      <c r="C6262" s="126" t="s">
        <v>2473</v>
      </c>
      <c r="D6262" s="38" t="s">
        <v>5943</v>
      </c>
      <c r="E6262" s="38" t="s">
        <v>2314</v>
      </c>
    </row>
    <row r="6263">
      <c r="A6263" s="33" t="s">
        <v>6345</v>
      </c>
      <c r="B6263" s="126" t="s">
        <v>2545</v>
      </c>
      <c r="C6263" s="126" t="s">
        <v>2473</v>
      </c>
      <c r="D6263" s="38" t="s">
        <v>5943</v>
      </c>
      <c r="E6263" s="38" t="s">
        <v>2314</v>
      </c>
    </row>
    <row r="6264">
      <c r="A6264" s="33" t="s">
        <v>6112</v>
      </c>
      <c r="B6264" s="126" t="s">
        <v>2520</v>
      </c>
      <c r="C6264" s="126" t="s">
        <v>2705</v>
      </c>
      <c r="D6264" s="38" t="s">
        <v>5944</v>
      </c>
      <c r="E6264" s="38" t="s">
        <v>2314</v>
      </c>
    </row>
    <row r="6265">
      <c r="A6265" s="33" t="s">
        <v>6337</v>
      </c>
      <c r="B6265" s="126" t="s">
        <v>2520</v>
      </c>
      <c r="C6265" s="126" t="s">
        <v>2705</v>
      </c>
      <c r="D6265" s="38" t="s">
        <v>5944</v>
      </c>
      <c r="E6265" s="38" t="s">
        <v>2314</v>
      </c>
    </row>
    <row r="6266">
      <c r="A6266" s="33" t="s">
        <v>6346</v>
      </c>
      <c r="B6266" s="126" t="s">
        <v>2520</v>
      </c>
      <c r="C6266" s="126" t="s">
        <v>2705</v>
      </c>
      <c r="D6266" s="38" t="s">
        <v>5944</v>
      </c>
      <c r="E6266" s="38" t="s">
        <v>2314</v>
      </c>
    </row>
    <row r="6267">
      <c r="A6267" s="33" t="s">
        <v>6342</v>
      </c>
      <c r="B6267" s="126" t="s">
        <v>2520</v>
      </c>
      <c r="C6267" s="126" t="s">
        <v>2705</v>
      </c>
      <c r="D6267" s="38" t="s">
        <v>5944</v>
      </c>
      <c r="E6267" s="38" t="s">
        <v>2314</v>
      </c>
    </row>
    <row r="6268">
      <c r="A6268" s="33" t="s">
        <v>6318</v>
      </c>
      <c r="B6268" s="126" t="s">
        <v>2520</v>
      </c>
      <c r="C6268" s="126" t="s">
        <v>2705</v>
      </c>
      <c r="D6268" s="38" t="s">
        <v>5944</v>
      </c>
      <c r="E6268" s="38" t="s">
        <v>2314</v>
      </c>
    </row>
    <row r="6269">
      <c r="A6269" s="33" t="s">
        <v>6341</v>
      </c>
      <c r="B6269" s="126" t="s">
        <v>2636</v>
      </c>
      <c r="C6269" s="126" t="s">
        <v>2525</v>
      </c>
      <c r="D6269" s="38" t="s">
        <v>5944</v>
      </c>
      <c r="E6269" s="38" t="s">
        <v>2314</v>
      </c>
    </row>
    <row r="6270">
      <c r="A6270" s="33" t="s">
        <v>6346</v>
      </c>
      <c r="B6270" s="126" t="s">
        <v>2520</v>
      </c>
      <c r="C6270" s="126" t="s">
        <v>2705</v>
      </c>
      <c r="D6270" s="38" t="s">
        <v>5944</v>
      </c>
      <c r="E6270" s="38" t="s">
        <v>2314</v>
      </c>
    </row>
    <row r="6271">
      <c r="A6271" s="33" t="s">
        <v>6338</v>
      </c>
      <c r="B6271" s="126" t="s">
        <v>2636</v>
      </c>
      <c r="C6271" s="126" t="s">
        <v>2525</v>
      </c>
      <c r="D6271" s="38" t="s">
        <v>5944</v>
      </c>
      <c r="E6271" s="38" t="s">
        <v>2314</v>
      </c>
    </row>
    <row r="6272">
      <c r="A6272" s="33" t="s">
        <v>6343</v>
      </c>
      <c r="B6272" s="126" t="s">
        <v>2636</v>
      </c>
      <c r="C6272" s="126" t="s">
        <v>2525</v>
      </c>
      <c r="D6272" s="38" t="s">
        <v>5944</v>
      </c>
      <c r="E6272" s="38" t="s">
        <v>2314</v>
      </c>
    </row>
    <row r="6273">
      <c r="A6273" s="33" t="s">
        <v>6346</v>
      </c>
      <c r="B6273" s="126" t="s">
        <v>2636</v>
      </c>
      <c r="C6273" s="126" t="s">
        <v>2525</v>
      </c>
      <c r="D6273" s="38" t="s">
        <v>5944</v>
      </c>
      <c r="E6273" s="38" t="s">
        <v>2314</v>
      </c>
    </row>
    <row r="6274">
      <c r="A6274" s="33" t="s">
        <v>6318</v>
      </c>
      <c r="B6274" s="126" t="s">
        <v>2545</v>
      </c>
      <c r="C6274" s="126" t="s">
        <v>2473</v>
      </c>
      <c r="D6274" s="38" t="s">
        <v>5944</v>
      </c>
      <c r="E6274" s="38" t="s">
        <v>2314</v>
      </c>
    </row>
    <row r="6275">
      <c r="A6275" s="33" t="s">
        <v>6345</v>
      </c>
      <c r="B6275" s="126" t="s">
        <v>2545</v>
      </c>
      <c r="C6275" s="126" t="s">
        <v>2473</v>
      </c>
      <c r="D6275" s="38" t="s">
        <v>5944</v>
      </c>
      <c r="E6275" s="38" t="s">
        <v>2314</v>
      </c>
    </row>
    <row r="6276">
      <c r="A6276" s="33" t="s">
        <v>6112</v>
      </c>
      <c r="B6276" s="126" t="s">
        <v>2520</v>
      </c>
      <c r="C6276" s="126" t="s">
        <v>2705</v>
      </c>
      <c r="D6276" s="38" t="s">
        <v>5936</v>
      </c>
      <c r="E6276" s="38" t="s">
        <v>2315</v>
      </c>
    </row>
    <row r="6277">
      <c r="A6277" s="33" t="s">
        <v>6337</v>
      </c>
      <c r="B6277" s="126" t="s">
        <v>2520</v>
      </c>
      <c r="C6277" s="126" t="s">
        <v>2705</v>
      </c>
      <c r="D6277" s="38" t="s">
        <v>5936</v>
      </c>
      <c r="E6277" s="38" t="s">
        <v>2315</v>
      </c>
    </row>
    <row r="6278">
      <c r="A6278" s="33" t="s">
        <v>6338</v>
      </c>
      <c r="B6278" s="126" t="s">
        <v>2520</v>
      </c>
      <c r="C6278" s="126" t="s">
        <v>2705</v>
      </c>
      <c r="D6278" s="38" t="s">
        <v>5936</v>
      </c>
      <c r="E6278" s="38" t="s">
        <v>2315</v>
      </c>
    </row>
    <row r="6279">
      <c r="A6279" s="33" t="s">
        <v>6318</v>
      </c>
      <c r="B6279" s="126" t="s">
        <v>2520</v>
      </c>
      <c r="C6279" s="126" t="s">
        <v>2705</v>
      </c>
      <c r="D6279" s="38" t="s">
        <v>5936</v>
      </c>
      <c r="E6279" s="38" t="s">
        <v>2315</v>
      </c>
    </row>
    <row r="6280">
      <c r="A6280" s="33" t="s">
        <v>6274</v>
      </c>
      <c r="B6280" s="126" t="s">
        <v>2520</v>
      </c>
      <c r="C6280" s="126" t="s">
        <v>2705</v>
      </c>
      <c r="D6280" s="38" t="s">
        <v>5936</v>
      </c>
      <c r="E6280" s="38" t="s">
        <v>2315</v>
      </c>
    </row>
    <row r="6281">
      <c r="A6281" s="33" t="s">
        <v>6341</v>
      </c>
      <c r="B6281" s="126" t="s">
        <v>2636</v>
      </c>
      <c r="C6281" s="126" t="s">
        <v>2525</v>
      </c>
      <c r="D6281" s="38" t="s">
        <v>5936</v>
      </c>
      <c r="E6281" s="38" t="s">
        <v>2315</v>
      </c>
    </row>
    <row r="6282">
      <c r="A6282" s="33" t="s">
        <v>6342</v>
      </c>
      <c r="B6282" s="126" t="s">
        <v>2520</v>
      </c>
      <c r="C6282" s="126" t="s">
        <v>2705</v>
      </c>
      <c r="D6282" s="38" t="s">
        <v>5936</v>
      </c>
      <c r="E6282" s="38" t="s">
        <v>2315</v>
      </c>
    </row>
    <row r="6283">
      <c r="A6283" s="33" t="s">
        <v>6338</v>
      </c>
      <c r="B6283" s="126" t="s">
        <v>2636</v>
      </c>
      <c r="C6283" s="126" t="s">
        <v>2525</v>
      </c>
      <c r="D6283" s="38" t="s">
        <v>5936</v>
      </c>
      <c r="E6283" s="38" t="s">
        <v>2315</v>
      </c>
    </row>
    <row r="6284">
      <c r="A6284" s="33" t="s">
        <v>6343</v>
      </c>
      <c r="B6284" s="126" t="s">
        <v>2636</v>
      </c>
      <c r="C6284" s="126" t="s">
        <v>2525</v>
      </c>
      <c r="D6284" s="38" t="s">
        <v>5936</v>
      </c>
      <c r="E6284" s="38" t="s">
        <v>2315</v>
      </c>
    </row>
    <row r="6285">
      <c r="A6285" s="33" t="s">
        <v>6344</v>
      </c>
      <c r="B6285" s="126" t="s">
        <v>2636</v>
      </c>
      <c r="C6285" s="126" t="s">
        <v>2525</v>
      </c>
      <c r="D6285" s="38" t="s">
        <v>5936</v>
      </c>
      <c r="E6285" s="38" t="s">
        <v>2315</v>
      </c>
    </row>
    <row r="6286">
      <c r="A6286" s="33" t="s">
        <v>6318</v>
      </c>
      <c r="B6286" s="126" t="s">
        <v>2545</v>
      </c>
      <c r="C6286" s="126" t="s">
        <v>2473</v>
      </c>
      <c r="D6286" s="38" t="s">
        <v>5936</v>
      </c>
      <c r="E6286" s="38" t="s">
        <v>2315</v>
      </c>
    </row>
    <row r="6287">
      <c r="A6287" s="33" t="s">
        <v>6345</v>
      </c>
      <c r="B6287" s="126" t="s">
        <v>2545</v>
      </c>
      <c r="C6287" s="126" t="s">
        <v>2473</v>
      </c>
      <c r="D6287" s="38" t="s">
        <v>5936</v>
      </c>
      <c r="E6287" s="38" t="s">
        <v>2315</v>
      </c>
    </row>
    <row r="6288">
      <c r="A6288" s="33" t="s">
        <v>6112</v>
      </c>
      <c r="B6288" s="126" t="s">
        <v>2520</v>
      </c>
      <c r="C6288" s="126" t="s">
        <v>2705</v>
      </c>
      <c r="D6288" s="38" t="s">
        <v>5943</v>
      </c>
      <c r="E6288" s="38" t="s">
        <v>2315</v>
      </c>
    </row>
    <row r="6289">
      <c r="A6289" s="33" t="s">
        <v>6337</v>
      </c>
      <c r="B6289" s="126" t="s">
        <v>2520</v>
      </c>
      <c r="C6289" s="126" t="s">
        <v>2705</v>
      </c>
      <c r="D6289" s="38" t="s">
        <v>5943</v>
      </c>
      <c r="E6289" s="38" t="s">
        <v>2315</v>
      </c>
    </row>
    <row r="6290">
      <c r="A6290" s="33" t="s">
        <v>6338</v>
      </c>
      <c r="B6290" s="126" t="s">
        <v>2520</v>
      </c>
      <c r="C6290" s="126" t="s">
        <v>2705</v>
      </c>
      <c r="D6290" s="38" t="s">
        <v>5943</v>
      </c>
      <c r="E6290" s="38" t="s">
        <v>2315</v>
      </c>
    </row>
    <row r="6291">
      <c r="A6291" s="33" t="s">
        <v>6318</v>
      </c>
      <c r="B6291" s="126" t="s">
        <v>2520</v>
      </c>
      <c r="C6291" s="126" t="s">
        <v>2705</v>
      </c>
      <c r="D6291" s="38" t="s">
        <v>5943</v>
      </c>
      <c r="E6291" s="38" t="s">
        <v>2315</v>
      </c>
    </row>
    <row r="6292">
      <c r="A6292" s="33" t="s">
        <v>6110</v>
      </c>
      <c r="B6292" s="126" t="s">
        <v>2520</v>
      </c>
      <c r="C6292" s="126" t="s">
        <v>2705</v>
      </c>
      <c r="D6292" s="38" t="s">
        <v>5943</v>
      </c>
      <c r="E6292" s="38" t="s">
        <v>2315</v>
      </c>
    </row>
    <row r="6293">
      <c r="A6293" s="33" t="s">
        <v>6341</v>
      </c>
      <c r="B6293" s="126" t="s">
        <v>2636</v>
      </c>
      <c r="C6293" s="126" t="s">
        <v>2525</v>
      </c>
      <c r="D6293" s="38" t="s">
        <v>5943</v>
      </c>
      <c r="E6293" s="38" t="s">
        <v>2315</v>
      </c>
    </row>
    <row r="6294">
      <c r="A6294" s="33" t="s">
        <v>6342</v>
      </c>
      <c r="B6294" s="126" t="s">
        <v>2520</v>
      </c>
      <c r="C6294" s="126" t="s">
        <v>2705</v>
      </c>
      <c r="D6294" s="38" t="s">
        <v>5943</v>
      </c>
      <c r="E6294" s="38" t="s">
        <v>2315</v>
      </c>
    </row>
    <row r="6295">
      <c r="A6295" s="33" t="s">
        <v>6338</v>
      </c>
      <c r="B6295" s="126" t="s">
        <v>2636</v>
      </c>
      <c r="C6295" s="126" t="s">
        <v>2525</v>
      </c>
      <c r="D6295" s="38" t="s">
        <v>5943</v>
      </c>
      <c r="E6295" s="38" t="s">
        <v>2315</v>
      </c>
    </row>
    <row r="6296">
      <c r="A6296" s="33" t="s">
        <v>6344</v>
      </c>
      <c r="B6296" s="126" t="s">
        <v>2636</v>
      </c>
      <c r="C6296" s="126" t="s">
        <v>2525</v>
      </c>
      <c r="D6296" s="38" t="s">
        <v>5943</v>
      </c>
      <c r="E6296" s="38" t="s">
        <v>2315</v>
      </c>
    </row>
    <row r="6297">
      <c r="A6297" s="33" t="s">
        <v>6343</v>
      </c>
      <c r="B6297" s="126" t="s">
        <v>2636</v>
      </c>
      <c r="C6297" s="126" t="s">
        <v>2525</v>
      </c>
      <c r="D6297" s="38" t="s">
        <v>5943</v>
      </c>
      <c r="E6297" s="38" t="s">
        <v>2315</v>
      </c>
    </row>
    <row r="6298">
      <c r="A6298" s="33" t="s">
        <v>6274</v>
      </c>
      <c r="B6298" s="126" t="s">
        <v>2545</v>
      </c>
      <c r="C6298" s="126" t="s">
        <v>2473</v>
      </c>
      <c r="D6298" s="38" t="s">
        <v>5943</v>
      </c>
      <c r="E6298" s="38" t="s">
        <v>2315</v>
      </c>
    </row>
    <row r="6299">
      <c r="A6299" s="33" t="s">
        <v>6345</v>
      </c>
      <c r="B6299" s="126" t="s">
        <v>2545</v>
      </c>
      <c r="C6299" s="126" t="s">
        <v>2473</v>
      </c>
      <c r="D6299" s="38" t="s">
        <v>5943</v>
      </c>
      <c r="E6299" s="38" t="s">
        <v>2315</v>
      </c>
    </row>
    <row r="6300">
      <c r="A6300" s="33" t="s">
        <v>6112</v>
      </c>
      <c r="B6300" s="126" t="s">
        <v>2520</v>
      </c>
      <c r="C6300" s="126" t="s">
        <v>2705</v>
      </c>
      <c r="D6300" s="38" t="s">
        <v>5944</v>
      </c>
      <c r="E6300" s="38" t="s">
        <v>2315</v>
      </c>
    </row>
    <row r="6301">
      <c r="A6301" s="33" t="s">
        <v>6337</v>
      </c>
      <c r="B6301" s="126" t="s">
        <v>2520</v>
      </c>
      <c r="C6301" s="126" t="s">
        <v>2705</v>
      </c>
      <c r="D6301" s="38" t="s">
        <v>5944</v>
      </c>
      <c r="E6301" s="38" t="s">
        <v>2315</v>
      </c>
    </row>
    <row r="6302">
      <c r="A6302" s="33" t="s">
        <v>6346</v>
      </c>
      <c r="B6302" s="126" t="s">
        <v>2520</v>
      </c>
      <c r="C6302" s="126" t="s">
        <v>2705</v>
      </c>
      <c r="D6302" s="38" t="s">
        <v>5944</v>
      </c>
      <c r="E6302" s="38" t="s">
        <v>2315</v>
      </c>
    </row>
    <row r="6303">
      <c r="A6303" s="33" t="s">
        <v>6342</v>
      </c>
      <c r="B6303" s="126" t="s">
        <v>2520</v>
      </c>
      <c r="C6303" s="126" t="s">
        <v>2705</v>
      </c>
      <c r="D6303" s="38" t="s">
        <v>5944</v>
      </c>
      <c r="E6303" s="38" t="s">
        <v>2315</v>
      </c>
    </row>
    <row r="6304">
      <c r="A6304" s="33" t="s">
        <v>6318</v>
      </c>
      <c r="B6304" s="126" t="s">
        <v>2520</v>
      </c>
      <c r="C6304" s="126" t="s">
        <v>2705</v>
      </c>
      <c r="D6304" s="38" t="s">
        <v>5944</v>
      </c>
      <c r="E6304" s="38" t="s">
        <v>2315</v>
      </c>
    </row>
    <row r="6305">
      <c r="A6305" s="33" t="s">
        <v>6341</v>
      </c>
      <c r="B6305" s="126" t="s">
        <v>2636</v>
      </c>
      <c r="C6305" s="126" t="s">
        <v>2525</v>
      </c>
      <c r="D6305" s="38" t="s">
        <v>5944</v>
      </c>
      <c r="E6305" s="38" t="s">
        <v>2315</v>
      </c>
    </row>
    <row r="6306">
      <c r="A6306" s="33" t="s">
        <v>6346</v>
      </c>
      <c r="B6306" s="126" t="s">
        <v>2520</v>
      </c>
      <c r="C6306" s="126" t="s">
        <v>2705</v>
      </c>
      <c r="D6306" s="38" t="s">
        <v>5944</v>
      </c>
      <c r="E6306" s="38" t="s">
        <v>2315</v>
      </c>
    </row>
    <row r="6307">
      <c r="A6307" s="33" t="s">
        <v>6338</v>
      </c>
      <c r="B6307" s="126" t="s">
        <v>2636</v>
      </c>
      <c r="C6307" s="126" t="s">
        <v>2525</v>
      </c>
      <c r="D6307" s="38" t="s">
        <v>5944</v>
      </c>
      <c r="E6307" s="38" t="s">
        <v>2315</v>
      </c>
    </row>
    <row r="6308">
      <c r="A6308" s="33" t="s">
        <v>6343</v>
      </c>
      <c r="B6308" s="126" t="s">
        <v>2636</v>
      </c>
      <c r="C6308" s="126" t="s">
        <v>2525</v>
      </c>
      <c r="D6308" s="38" t="s">
        <v>5944</v>
      </c>
      <c r="E6308" s="38" t="s">
        <v>2315</v>
      </c>
    </row>
    <row r="6309">
      <c r="A6309" s="33" t="s">
        <v>6346</v>
      </c>
      <c r="B6309" s="126" t="s">
        <v>2636</v>
      </c>
      <c r="C6309" s="126" t="s">
        <v>2525</v>
      </c>
      <c r="D6309" s="38" t="s">
        <v>5944</v>
      </c>
      <c r="E6309" s="38" t="s">
        <v>2315</v>
      </c>
    </row>
    <row r="6310">
      <c r="A6310" s="33" t="s">
        <v>6318</v>
      </c>
      <c r="B6310" s="126" t="s">
        <v>2545</v>
      </c>
      <c r="C6310" s="126" t="s">
        <v>2473</v>
      </c>
      <c r="D6310" s="38" t="s">
        <v>5944</v>
      </c>
      <c r="E6310" s="38" t="s">
        <v>2315</v>
      </c>
    </row>
    <row r="6311">
      <c r="A6311" s="33" t="s">
        <v>6345</v>
      </c>
      <c r="B6311" s="126" t="s">
        <v>2545</v>
      </c>
      <c r="C6311" s="126" t="s">
        <v>2473</v>
      </c>
      <c r="D6311" s="38" t="s">
        <v>5944</v>
      </c>
      <c r="E6311" s="38" t="s">
        <v>2315</v>
      </c>
    </row>
    <row r="6312">
      <c r="A6312" s="33" t="s">
        <v>6177</v>
      </c>
      <c r="B6312" s="126" t="s">
        <v>2520</v>
      </c>
      <c r="C6312" s="126" t="s">
        <v>2705</v>
      </c>
      <c r="D6312" s="38" t="s">
        <v>165</v>
      </c>
      <c r="E6312" s="38" t="s">
        <v>2316</v>
      </c>
    </row>
    <row r="6313">
      <c r="A6313" s="33" t="s">
        <v>6075</v>
      </c>
      <c r="B6313" s="126" t="s">
        <v>2520</v>
      </c>
      <c r="C6313" s="126" t="s">
        <v>2705</v>
      </c>
      <c r="D6313" s="38" t="s">
        <v>165</v>
      </c>
      <c r="E6313" s="38" t="s">
        <v>2316</v>
      </c>
    </row>
    <row r="6314">
      <c r="A6314" s="33" t="s">
        <v>6172</v>
      </c>
      <c r="B6314" s="126" t="s">
        <v>2636</v>
      </c>
      <c r="C6314" s="126" t="s">
        <v>2505</v>
      </c>
      <c r="D6314" s="38" t="s">
        <v>165</v>
      </c>
      <c r="E6314" s="38" t="s">
        <v>2316</v>
      </c>
    </row>
    <row r="6315">
      <c r="A6315" s="33" t="s">
        <v>6112</v>
      </c>
      <c r="B6315" s="126" t="s">
        <v>2520</v>
      </c>
      <c r="C6315" s="126" t="s">
        <v>2705</v>
      </c>
      <c r="D6315" s="38" t="s">
        <v>165</v>
      </c>
      <c r="E6315" s="38" t="s">
        <v>2316</v>
      </c>
    </row>
    <row r="6316">
      <c r="A6316" s="33" t="s">
        <v>6336</v>
      </c>
      <c r="B6316" s="126" t="s">
        <v>2520</v>
      </c>
      <c r="C6316" s="126" t="s">
        <v>2705</v>
      </c>
      <c r="D6316" s="38" t="s">
        <v>165</v>
      </c>
      <c r="E6316" s="38" t="s">
        <v>2316</v>
      </c>
    </row>
    <row r="6317">
      <c r="A6317" s="33" t="s">
        <v>5959</v>
      </c>
      <c r="B6317" s="126" t="s">
        <v>2520</v>
      </c>
      <c r="C6317" s="126" t="s">
        <v>2705</v>
      </c>
      <c r="D6317" s="38" t="s">
        <v>165</v>
      </c>
      <c r="E6317" s="38" t="s">
        <v>2316</v>
      </c>
    </row>
    <row r="6318">
      <c r="A6318" s="33" t="s">
        <v>6337</v>
      </c>
      <c r="B6318" s="126" t="s">
        <v>2520</v>
      </c>
      <c r="C6318" s="126" t="s">
        <v>2705</v>
      </c>
      <c r="D6318" s="38" t="s">
        <v>165</v>
      </c>
      <c r="E6318" s="38" t="s">
        <v>2316</v>
      </c>
    </row>
    <row r="6319">
      <c r="A6319" s="33" t="s">
        <v>6338</v>
      </c>
      <c r="B6319" s="126" t="s">
        <v>2636</v>
      </c>
      <c r="C6319" s="126" t="s">
        <v>2525</v>
      </c>
      <c r="D6319" s="38" t="s">
        <v>165</v>
      </c>
      <c r="E6319" s="38" t="s">
        <v>2316</v>
      </c>
    </row>
    <row r="6320">
      <c r="A6320" s="33" t="s">
        <v>6338</v>
      </c>
      <c r="B6320" s="126" t="s">
        <v>2636</v>
      </c>
      <c r="C6320" s="126" t="s">
        <v>2525</v>
      </c>
      <c r="D6320" s="38" t="s">
        <v>165</v>
      </c>
      <c r="E6320" s="38" t="s">
        <v>2316</v>
      </c>
    </row>
    <row r="6321">
      <c r="A6321" s="33" t="s">
        <v>6110</v>
      </c>
      <c r="B6321" s="126" t="s">
        <v>2636</v>
      </c>
      <c r="C6321" s="126" t="s">
        <v>2525</v>
      </c>
      <c r="D6321" s="38" t="s">
        <v>165</v>
      </c>
      <c r="E6321" s="38" t="s">
        <v>2316</v>
      </c>
    </row>
    <row r="6322">
      <c r="A6322" s="33" t="s">
        <v>6339</v>
      </c>
      <c r="B6322" s="126" t="s">
        <v>2545</v>
      </c>
      <c r="C6322" s="126" t="s">
        <v>2473</v>
      </c>
      <c r="D6322" s="38" t="s">
        <v>165</v>
      </c>
      <c r="E6322" s="38" t="s">
        <v>2316</v>
      </c>
    </row>
    <row r="6323">
      <c r="A6323" s="33" t="s">
        <v>6340</v>
      </c>
      <c r="B6323" s="126" t="s">
        <v>2545</v>
      </c>
      <c r="C6323" s="126" t="s">
        <v>2473</v>
      </c>
      <c r="D6323" s="38" t="s">
        <v>165</v>
      </c>
      <c r="E6323" s="38" t="s">
        <v>2316</v>
      </c>
    </row>
    <row r="6324">
      <c r="A6324" s="33" t="s">
        <v>6177</v>
      </c>
      <c r="B6324" s="126" t="s">
        <v>2520</v>
      </c>
      <c r="C6324" s="126" t="s">
        <v>2705</v>
      </c>
      <c r="D6324" s="38" t="s">
        <v>165</v>
      </c>
      <c r="E6324" s="38" t="s">
        <v>2317</v>
      </c>
    </row>
    <row r="6325">
      <c r="A6325" s="33" t="s">
        <v>6075</v>
      </c>
      <c r="B6325" s="126" t="s">
        <v>2520</v>
      </c>
      <c r="C6325" s="126" t="s">
        <v>2705</v>
      </c>
      <c r="D6325" s="38" t="s">
        <v>165</v>
      </c>
      <c r="E6325" s="38" t="s">
        <v>2317</v>
      </c>
    </row>
    <row r="6326">
      <c r="A6326" s="33" t="s">
        <v>6112</v>
      </c>
      <c r="B6326" s="126" t="s">
        <v>2520</v>
      </c>
      <c r="C6326" s="126" t="s">
        <v>2705</v>
      </c>
      <c r="D6326" s="38" t="s">
        <v>165</v>
      </c>
      <c r="E6326" s="38" t="s">
        <v>2317</v>
      </c>
    </row>
    <row r="6327">
      <c r="A6327" s="33" t="s">
        <v>6336</v>
      </c>
      <c r="B6327" s="126" t="s">
        <v>2520</v>
      </c>
      <c r="C6327" s="126" t="s">
        <v>2705</v>
      </c>
      <c r="D6327" s="38" t="s">
        <v>165</v>
      </c>
      <c r="E6327" s="38" t="s">
        <v>2317</v>
      </c>
    </row>
    <row r="6328">
      <c r="A6328" s="33" t="s">
        <v>5959</v>
      </c>
      <c r="B6328" s="126" t="s">
        <v>2520</v>
      </c>
      <c r="C6328" s="126" t="s">
        <v>2705</v>
      </c>
      <c r="D6328" s="38" t="s">
        <v>165</v>
      </c>
      <c r="E6328" s="38" t="s">
        <v>2317</v>
      </c>
    </row>
    <row r="6329">
      <c r="A6329" s="33" t="s">
        <v>6337</v>
      </c>
      <c r="B6329" s="126" t="s">
        <v>2520</v>
      </c>
      <c r="C6329" s="126" t="s">
        <v>2705</v>
      </c>
      <c r="D6329" s="38" t="s">
        <v>165</v>
      </c>
      <c r="E6329" s="38" t="s">
        <v>2317</v>
      </c>
    </row>
    <row r="6330">
      <c r="A6330" s="33" t="s">
        <v>6110</v>
      </c>
      <c r="B6330" s="126" t="s">
        <v>2520</v>
      </c>
      <c r="C6330" s="126" t="s">
        <v>2705</v>
      </c>
      <c r="D6330" s="38" t="s">
        <v>165</v>
      </c>
      <c r="E6330" s="38" t="s">
        <v>2317</v>
      </c>
    </row>
    <row r="6331">
      <c r="A6331" s="33" t="s">
        <v>6338</v>
      </c>
      <c r="B6331" s="126" t="s">
        <v>2636</v>
      </c>
      <c r="C6331" s="126" t="s">
        <v>2525</v>
      </c>
      <c r="D6331" s="38" t="s">
        <v>165</v>
      </c>
      <c r="E6331" s="38" t="s">
        <v>2317</v>
      </c>
    </row>
    <row r="6332">
      <c r="A6332" s="33" t="s">
        <v>6338</v>
      </c>
      <c r="B6332" s="126" t="s">
        <v>2636</v>
      </c>
      <c r="C6332" s="126" t="s">
        <v>2525</v>
      </c>
      <c r="D6332" s="38" t="s">
        <v>165</v>
      </c>
      <c r="E6332" s="38" t="s">
        <v>2317</v>
      </c>
    </row>
    <row r="6333">
      <c r="A6333" s="33" t="s">
        <v>6110</v>
      </c>
      <c r="B6333" s="126" t="s">
        <v>2636</v>
      </c>
      <c r="C6333" s="126" t="s">
        <v>2525</v>
      </c>
      <c r="D6333" s="38" t="s">
        <v>165</v>
      </c>
      <c r="E6333" s="38" t="s">
        <v>2317</v>
      </c>
    </row>
    <row r="6334">
      <c r="A6334" s="33" t="s">
        <v>6339</v>
      </c>
      <c r="B6334" s="126" t="s">
        <v>2545</v>
      </c>
      <c r="C6334" s="126" t="s">
        <v>2473</v>
      </c>
      <c r="D6334" s="38" t="s">
        <v>165</v>
      </c>
      <c r="E6334" s="38" t="s">
        <v>2317</v>
      </c>
    </row>
    <row r="6335">
      <c r="A6335" s="33" t="s">
        <v>6340</v>
      </c>
      <c r="B6335" s="126" t="s">
        <v>2545</v>
      </c>
      <c r="C6335" s="126" t="s">
        <v>2473</v>
      </c>
      <c r="D6335" s="38" t="s">
        <v>165</v>
      </c>
      <c r="E6335" s="38" t="s">
        <v>2317</v>
      </c>
    </row>
    <row r="6336">
      <c r="A6336" s="33" t="s">
        <v>5982</v>
      </c>
      <c r="B6336" s="126" t="s">
        <v>2680</v>
      </c>
      <c r="C6336" s="126" t="s">
        <v>2666</v>
      </c>
      <c r="D6336" s="38" t="s">
        <v>44</v>
      </c>
      <c r="E6336" s="38" t="s">
        <v>2317</v>
      </c>
    </row>
    <row r="6337">
      <c r="A6337" s="33" t="s">
        <v>5981</v>
      </c>
      <c r="B6337" s="126" t="s">
        <v>2680</v>
      </c>
      <c r="C6337" s="126" t="s">
        <v>2666</v>
      </c>
      <c r="D6337" s="38" t="s">
        <v>44</v>
      </c>
      <c r="E6337" s="38" t="s">
        <v>2317</v>
      </c>
    </row>
    <row r="6338">
      <c r="A6338" s="33" t="s">
        <v>6078</v>
      </c>
      <c r="B6338" s="126" t="s">
        <v>2463</v>
      </c>
      <c r="C6338" s="126" t="s">
        <v>2540</v>
      </c>
      <c r="D6338" s="38" t="s">
        <v>44</v>
      </c>
      <c r="E6338" s="38" t="s">
        <v>2317</v>
      </c>
    </row>
    <row r="6339">
      <c r="A6339" s="33" t="s">
        <v>5983</v>
      </c>
      <c r="B6339" s="126" t="s">
        <v>2463</v>
      </c>
      <c r="C6339" s="126" t="s">
        <v>2540</v>
      </c>
      <c r="D6339" s="38" t="s">
        <v>44</v>
      </c>
      <c r="E6339" s="38" t="s">
        <v>2317</v>
      </c>
    </row>
    <row r="6340">
      <c r="A6340" s="33" t="s">
        <v>6078</v>
      </c>
      <c r="B6340" s="126" t="s">
        <v>2520</v>
      </c>
      <c r="C6340" s="126" t="s">
        <v>2473</v>
      </c>
      <c r="D6340" s="38" t="s">
        <v>44</v>
      </c>
      <c r="E6340" s="38" t="s">
        <v>2317</v>
      </c>
    </row>
    <row r="6341">
      <c r="A6341" s="33" t="s">
        <v>5982</v>
      </c>
      <c r="B6341" s="126" t="s">
        <v>2646</v>
      </c>
      <c r="C6341" s="126" t="s">
        <v>2463</v>
      </c>
      <c r="D6341" s="38" t="s">
        <v>5909</v>
      </c>
      <c r="E6341" s="38" t="s">
        <v>2317</v>
      </c>
    </row>
    <row r="6342">
      <c r="A6342" s="33" t="s">
        <v>5981</v>
      </c>
      <c r="B6342" s="126" t="s">
        <v>2646</v>
      </c>
      <c r="C6342" s="126" t="s">
        <v>2463</v>
      </c>
      <c r="D6342" s="38" t="s">
        <v>5909</v>
      </c>
      <c r="E6342" s="38" t="s">
        <v>2317</v>
      </c>
    </row>
    <row r="6343">
      <c r="A6343" s="33" t="s">
        <v>6189</v>
      </c>
      <c r="B6343" s="126" t="s">
        <v>2680</v>
      </c>
      <c r="C6343" s="126" t="s">
        <v>2545</v>
      </c>
      <c r="D6343" s="38" t="s">
        <v>5911</v>
      </c>
      <c r="E6343" s="38" t="s">
        <v>2317</v>
      </c>
    </row>
    <row r="6344">
      <c r="A6344" s="33" t="s">
        <v>5983</v>
      </c>
      <c r="B6344" s="126" t="s">
        <v>2463</v>
      </c>
      <c r="C6344" s="126" t="s">
        <v>2666</v>
      </c>
      <c r="D6344" s="38" t="s">
        <v>5911</v>
      </c>
      <c r="E6344" s="38" t="s">
        <v>2317</v>
      </c>
    </row>
    <row r="6345">
      <c r="A6345" s="33" t="s">
        <v>6207</v>
      </c>
      <c r="B6345" s="126" t="s">
        <v>2520</v>
      </c>
      <c r="C6345" s="126" t="s">
        <v>2540</v>
      </c>
      <c r="D6345" s="38" t="s">
        <v>5911</v>
      </c>
      <c r="E6345" s="38" t="s">
        <v>2317</v>
      </c>
    </row>
    <row r="6346">
      <c r="A6346" s="33" t="s">
        <v>6189</v>
      </c>
      <c r="B6346" s="126" t="s">
        <v>2463</v>
      </c>
      <c r="C6346" s="126" t="s">
        <v>2705</v>
      </c>
      <c r="D6346" s="38" t="s">
        <v>5923</v>
      </c>
      <c r="E6346" s="38" t="s">
        <v>2317</v>
      </c>
    </row>
    <row r="6347">
      <c r="A6347" s="33" t="s">
        <v>6207</v>
      </c>
      <c r="B6347" s="126" t="s">
        <v>2463</v>
      </c>
      <c r="C6347" s="126" t="s">
        <v>2705</v>
      </c>
      <c r="D6347" s="38" t="s">
        <v>5923</v>
      </c>
      <c r="E6347" s="38" t="s">
        <v>2317</v>
      </c>
    </row>
    <row r="6348">
      <c r="A6348" s="33" t="s">
        <v>6191</v>
      </c>
      <c r="B6348" s="126" t="s">
        <v>2520</v>
      </c>
      <c r="C6348" s="126" t="s">
        <v>2540</v>
      </c>
      <c r="D6348" s="38" t="s">
        <v>5923</v>
      </c>
      <c r="E6348" s="38" t="s">
        <v>2317</v>
      </c>
    </row>
    <row r="6349">
      <c r="A6349" s="33" t="s">
        <v>6207</v>
      </c>
      <c r="B6349" s="126" t="s">
        <v>2520</v>
      </c>
      <c r="C6349" s="126" t="s">
        <v>2540</v>
      </c>
      <c r="D6349" s="38" t="s">
        <v>5923</v>
      </c>
      <c r="E6349" s="38" t="s">
        <v>2317</v>
      </c>
    </row>
    <row r="6350">
      <c r="A6350" s="33" t="s">
        <v>6207</v>
      </c>
      <c r="B6350" s="126" t="s">
        <v>2705</v>
      </c>
      <c r="C6350" s="126" t="s">
        <v>2473</v>
      </c>
      <c r="D6350" s="38" t="s">
        <v>5923</v>
      </c>
      <c r="E6350" s="38" t="s">
        <v>2317</v>
      </c>
    </row>
    <row r="6351">
      <c r="A6351" s="33" t="s">
        <v>6112</v>
      </c>
      <c r="B6351" s="126" t="s">
        <v>2520</v>
      </c>
      <c r="C6351" s="126" t="s">
        <v>2705</v>
      </c>
      <c r="D6351" s="38" t="s">
        <v>5936</v>
      </c>
      <c r="E6351" s="38" t="s">
        <v>2319</v>
      </c>
    </row>
    <row r="6352">
      <c r="A6352" s="33" t="s">
        <v>6337</v>
      </c>
      <c r="B6352" s="126" t="s">
        <v>2520</v>
      </c>
      <c r="C6352" s="126" t="s">
        <v>2705</v>
      </c>
      <c r="D6352" s="38" t="s">
        <v>5936</v>
      </c>
      <c r="E6352" s="38" t="s">
        <v>2319</v>
      </c>
    </row>
    <row r="6353">
      <c r="A6353" s="33" t="s">
        <v>6338</v>
      </c>
      <c r="B6353" s="126" t="s">
        <v>2520</v>
      </c>
      <c r="C6353" s="126" t="s">
        <v>2705</v>
      </c>
      <c r="D6353" s="38" t="s">
        <v>5936</v>
      </c>
      <c r="E6353" s="38" t="s">
        <v>2319</v>
      </c>
    </row>
    <row r="6354">
      <c r="A6354" s="33" t="s">
        <v>6318</v>
      </c>
      <c r="B6354" s="126" t="s">
        <v>2520</v>
      </c>
      <c r="C6354" s="126" t="s">
        <v>2705</v>
      </c>
      <c r="D6354" s="38" t="s">
        <v>5936</v>
      </c>
      <c r="E6354" s="38" t="s">
        <v>2319</v>
      </c>
    </row>
    <row r="6355">
      <c r="A6355" s="33" t="s">
        <v>6274</v>
      </c>
      <c r="B6355" s="126" t="s">
        <v>2520</v>
      </c>
      <c r="C6355" s="126" t="s">
        <v>2705</v>
      </c>
      <c r="D6355" s="38" t="s">
        <v>5936</v>
      </c>
      <c r="E6355" s="38" t="s">
        <v>2319</v>
      </c>
    </row>
    <row r="6356">
      <c r="A6356" s="33" t="s">
        <v>6341</v>
      </c>
      <c r="B6356" s="126" t="s">
        <v>2636</v>
      </c>
      <c r="C6356" s="126" t="s">
        <v>2525</v>
      </c>
      <c r="D6356" s="38" t="s">
        <v>5936</v>
      </c>
      <c r="E6356" s="38" t="s">
        <v>2319</v>
      </c>
    </row>
    <row r="6357">
      <c r="A6357" s="33" t="s">
        <v>6342</v>
      </c>
      <c r="B6357" s="126" t="s">
        <v>2520</v>
      </c>
      <c r="C6357" s="126" t="s">
        <v>2705</v>
      </c>
      <c r="D6357" s="38" t="s">
        <v>5936</v>
      </c>
      <c r="E6357" s="38" t="s">
        <v>2319</v>
      </c>
    </row>
    <row r="6358">
      <c r="A6358" s="33" t="s">
        <v>6338</v>
      </c>
      <c r="B6358" s="126" t="s">
        <v>2636</v>
      </c>
      <c r="C6358" s="126" t="s">
        <v>2525</v>
      </c>
      <c r="D6358" s="38" t="s">
        <v>5936</v>
      </c>
      <c r="E6358" s="38" t="s">
        <v>2319</v>
      </c>
    </row>
    <row r="6359">
      <c r="A6359" s="33" t="s">
        <v>6343</v>
      </c>
      <c r="B6359" s="126" t="s">
        <v>2636</v>
      </c>
      <c r="C6359" s="126" t="s">
        <v>2525</v>
      </c>
      <c r="D6359" s="38" t="s">
        <v>5936</v>
      </c>
      <c r="E6359" s="38" t="s">
        <v>2319</v>
      </c>
    </row>
    <row r="6360">
      <c r="A6360" s="33" t="s">
        <v>6344</v>
      </c>
      <c r="B6360" s="126" t="s">
        <v>2636</v>
      </c>
      <c r="C6360" s="126" t="s">
        <v>2525</v>
      </c>
      <c r="D6360" s="38" t="s">
        <v>5936</v>
      </c>
      <c r="E6360" s="38" t="s">
        <v>2319</v>
      </c>
    </row>
    <row r="6361">
      <c r="A6361" s="33" t="s">
        <v>6318</v>
      </c>
      <c r="B6361" s="126" t="s">
        <v>2545</v>
      </c>
      <c r="C6361" s="126" t="s">
        <v>2473</v>
      </c>
      <c r="D6361" s="38" t="s">
        <v>5936</v>
      </c>
      <c r="E6361" s="38" t="s">
        <v>2319</v>
      </c>
    </row>
    <row r="6362">
      <c r="A6362" s="33" t="s">
        <v>6345</v>
      </c>
      <c r="B6362" s="126" t="s">
        <v>2545</v>
      </c>
      <c r="C6362" s="126" t="s">
        <v>2473</v>
      </c>
      <c r="D6362" s="38" t="s">
        <v>5936</v>
      </c>
      <c r="E6362" s="38" t="s">
        <v>2319</v>
      </c>
    </row>
    <row r="6363">
      <c r="A6363" s="33" t="s">
        <v>6112</v>
      </c>
      <c r="B6363" s="126" t="s">
        <v>2520</v>
      </c>
      <c r="C6363" s="126" t="s">
        <v>2705</v>
      </c>
      <c r="D6363" s="38" t="s">
        <v>5943</v>
      </c>
      <c r="E6363" s="38" t="s">
        <v>2319</v>
      </c>
    </row>
    <row r="6364">
      <c r="A6364" s="33" t="s">
        <v>6337</v>
      </c>
      <c r="B6364" s="126" t="s">
        <v>2520</v>
      </c>
      <c r="C6364" s="126" t="s">
        <v>2705</v>
      </c>
      <c r="D6364" s="38" t="s">
        <v>5943</v>
      </c>
      <c r="E6364" s="38" t="s">
        <v>2319</v>
      </c>
    </row>
    <row r="6365">
      <c r="A6365" s="33" t="s">
        <v>6338</v>
      </c>
      <c r="B6365" s="126" t="s">
        <v>2520</v>
      </c>
      <c r="C6365" s="126" t="s">
        <v>2705</v>
      </c>
      <c r="D6365" s="38" t="s">
        <v>5943</v>
      </c>
      <c r="E6365" s="38" t="s">
        <v>2319</v>
      </c>
    </row>
    <row r="6366">
      <c r="A6366" s="33" t="s">
        <v>6318</v>
      </c>
      <c r="B6366" s="126" t="s">
        <v>2520</v>
      </c>
      <c r="C6366" s="126" t="s">
        <v>2705</v>
      </c>
      <c r="D6366" s="38" t="s">
        <v>5943</v>
      </c>
      <c r="E6366" s="38" t="s">
        <v>2319</v>
      </c>
    </row>
    <row r="6367">
      <c r="A6367" s="33" t="s">
        <v>6110</v>
      </c>
      <c r="B6367" s="126" t="s">
        <v>2520</v>
      </c>
      <c r="C6367" s="126" t="s">
        <v>2705</v>
      </c>
      <c r="D6367" s="38" t="s">
        <v>5943</v>
      </c>
      <c r="E6367" s="38" t="s">
        <v>2319</v>
      </c>
    </row>
    <row r="6368">
      <c r="A6368" s="33" t="s">
        <v>6341</v>
      </c>
      <c r="B6368" s="126" t="s">
        <v>2636</v>
      </c>
      <c r="C6368" s="126" t="s">
        <v>2525</v>
      </c>
      <c r="D6368" s="38" t="s">
        <v>5943</v>
      </c>
      <c r="E6368" s="38" t="s">
        <v>2319</v>
      </c>
    </row>
    <row r="6369">
      <c r="A6369" s="33" t="s">
        <v>6342</v>
      </c>
      <c r="B6369" s="126" t="s">
        <v>2520</v>
      </c>
      <c r="C6369" s="126" t="s">
        <v>2705</v>
      </c>
      <c r="D6369" s="38" t="s">
        <v>5943</v>
      </c>
      <c r="E6369" s="38" t="s">
        <v>2319</v>
      </c>
    </row>
    <row r="6370">
      <c r="A6370" s="33" t="s">
        <v>6338</v>
      </c>
      <c r="B6370" s="126" t="s">
        <v>2636</v>
      </c>
      <c r="C6370" s="126" t="s">
        <v>2525</v>
      </c>
      <c r="D6370" s="38" t="s">
        <v>5943</v>
      </c>
      <c r="E6370" s="38" t="s">
        <v>2319</v>
      </c>
    </row>
    <row r="6371">
      <c r="A6371" s="33" t="s">
        <v>6344</v>
      </c>
      <c r="B6371" s="126" t="s">
        <v>2636</v>
      </c>
      <c r="C6371" s="126" t="s">
        <v>2525</v>
      </c>
      <c r="D6371" s="38" t="s">
        <v>5943</v>
      </c>
      <c r="E6371" s="38" t="s">
        <v>2319</v>
      </c>
    </row>
    <row r="6372">
      <c r="A6372" s="33" t="s">
        <v>6343</v>
      </c>
      <c r="B6372" s="126" t="s">
        <v>2636</v>
      </c>
      <c r="C6372" s="126" t="s">
        <v>2525</v>
      </c>
      <c r="D6372" s="38" t="s">
        <v>5943</v>
      </c>
      <c r="E6372" s="38" t="s">
        <v>2319</v>
      </c>
    </row>
    <row r="6373">
      <c r="A6373" s="33" t="s">
        <v>6274</v>
      </c>
      <c r="B6373" s="126" t="s">
        <v>2545</v>
      </c>
      <c r="C6373" s="126" t="s">
        <v>2473</v>
      </c>
      <c r="D6373" s="38" t="s">
        <v>5943</v>
      </c>
      <c r="E6373" s="38" t="s">
        <v>2319</v>
      </c>
    </row>
    <row r="6374">
      <c r="A6374" s="33" t="s">
        <v>6345</v>
      </c>
      <c r="B6374" s="126" t="s">
        <v>2545</v>
      </c>
      <c r="C6374" s="126" t="s">
        <v>2473</v>
      </c>
      <c r="D6374" s="38" t="s">
        <v>5943</v>
      </c>
      <c r="E6374" s="38" t="s">
        <v>2319</v>
      </c>
    </row>
    <row r="6375">
      <c r="A6375" s="33" t="s">
        <v>6112</v>
      </c>
      <c r="B6375" s="126" t="s">
        <v>2520</v>
      </c>
      <c r="C6375" s="126" t="s">
        <v>2705</v>
      </c>
      <c r="D6375" s="38" t="s">
        <v>5944</v>
      </c>
      <c r="E6375" s="38" t="s">
        <v>2319</v>
      </c>
    </row>
    <row r="6376">
      <c r="A6376" s="33" t="s">
        <v>6337</v>
      </c>
      <c r="B6376" s="126" t="s">
        <v>2520</v>
      </c>
      <c r="C6376" s="126" t="s">
        <v>2705</v>
      </c>
      <c r="D6376" s="38" t="s">
        <v>5944</v>
      </c>
      <c r="E6376" s="38" t="s">
        <v>2319</v>
      </c>
    </row>
    <row r="6377">
      <c r="A6377" s="33" t="s">
        <v>6346</v>
      </c>
      <c r="B6377" s="126" t="s">
        <v>2520</v>
      </c>
      <c r="C6377" s="126" t="s">
        <v>2705</v>
      </c>
      <c r="D6377" s="38" t="s">
        <v>5944</v>
      </c>
      <c r="E6377" s="38" t="s">
        <v>2319</v>
      </c>
    </row>
    <row r="6378">
      <c r="A6378" s="33" t="s">
        <v>6342</v>
      </c>
      <c r="B6378" s="126" t="s">
        <v>2520</v>
      </c>
      <c r="C6378" s="126" t="s">
        <v>2705</v>
      </c>
      <c r="D6378" s="38" t="s">
        <v>5944</v>
      </c>
      <c r="E6378" s="38" t="s">
        <v>2319</v>
      </c>
    </row>
    <row r="6379">
      <c r="A6379" s="33" t="s">
        <v>6318</v>
      </c>
      <c r="B6379" s="126" t="s">
        <v>2520</v>
      </c>
      <c r="C6379" s="126" t="s">
        <v>2705</v>
      </c>
      <c r="D6379" s="38" t="s">
        <v>5944</v>
      </c>
      <c r="E6379" s="38" t="s">
        <v>2319</v>
      </c>
    </row>
    <row r="6380">
      <c r="A6380" s="33" t="s">
        <v>6341</v>
      </c>
      <c r="B6380" s="126" t="s">
        <v>2636</v>
      </c>
      <c r="C6380" s="126" t="s">
        <v>2525</v>
      </c>
      <c r="D6380" s="38" t="s">
        <v>5944</v>
      </c>
      <c r="E6380" s="38" t="s">
        <v>2319</v>
      </c>
    </row>
    <row r="6381">
      <c r="A6381" s="33" t="s">
        <v>6346</v>
      </c>
      <c r="B6381" s="126" t="s">
        <v>2520</v>
      </c>
      <c r="C6381" s="126" t="s">
        <v>2705</v>
      </c>
      <c r="D6381" s="38" t="s">
        <v>5944</v>
      </c>
      <c r="E6381" s="38" t="s">
        <v>2319</v>
      </c>
    </row>
    <row r="6382">
      <c r="A6382" s="33" t="s">
        <v>6338</v>
      </c>
      <c r="B6382" s="126" t="s">
        <v>2636</v>
      </c>
      <c r="C6382" s="126" t="s">
        <v>2525</v>
      </c>
      <c r="D6382" s="38" t="s">
        <v>5944</v>
      </c>
      <c r="E6382" s="38" t="s">
        <v>2319</v>
      </c>
    </row>
    <row r="6383">
      <c r="A6383" s="33" t="s">
        <v>6343</v>
      </c>
      <c r="B6383" s="126" t="s">
        <v>2636</v>
      </c>
      <c r="C6383" s="126" t="s">
        <v>2525</v>
      </c>
      <c r="D6383" s="38" t="s">
        <v>5944</v>
      </c>
      <c r="E6383" s="38" t="s">
        <v>2319</v>
      </c>
    </row>
    <row r="6384">
      <c r="A6384" s="33" t="s">
        <v>6346</v>
      </c>
      <c r="B6384" s="126" t="s">
        <v>2636</v>
      </c>
      <c r="C6384" s="126" t="s">
        <v>2525</v>
      </c>
      <c r="D6384" s="38" t="s">
        <v>5944</v>
      </c>
      <c r="E6384" s="38" t="s">
        <v>2319</v>
      </c>
    </row>
    <row r="6385">
      <c r="A6385" s="33" t="s">
        <v>6318</v>
      </c>
      <c r="B6385" s="126" t="s">
        <v>2545</v>
      </c>
      <c r="C6385" s="126" t="s">
        <v>2473</v>
      </c>
      <c r="D6385" s="38" t="s">
        <v>5944</v>
      </c>
      <c r="E6385" s="38" t="s">
        <v>2319</v>
      </c>
    </row>
    <row r="6386">
      <c r="A6386" s="33" t="s">
        <v>6345</v>
      </c>
      <c r="B6386" s="126" t="s">
        <v>2545</v>
      </c>
      <c r="C6386" s="126" t="s">
        <v>2473</v>
      </c>
      <c r="D6386" s="38" t="s">
        <v>5944</v>
      </c>
      <c r="E6386" s="38" t="s">
        <v>2319</v>
      </c>
    </row>
    <row r="6387">
      <c r="A6387" s="33" t="s">
        <v>6177</v>
      </c>
      <c r="B6387" s="126" t="s">
        <v>2520</v>
      </c>
      <c r="C6387" s="126" t="s">
        <v>2705</v>
      </c>
      <c r="D6387" s="38" t="s">
        <v>165</v>
      </c>
      <c r="E6387" s="38" t="s">
        <v>2320</v>
      </c>
    </row>
    <row r="6388">
      <c r="A6388" s="33" t="s">
        <v>6075</v>
      </c>
      <c r="B6388" s="126" t="s">
        <v>2520</v>
      </c>
      <c r="C6388" s="126" t="s">
        <v>2705</v>
      </c>
      <c r="D6388" s="38" t="s">
        <v>165</v>
      </c>
      <c r="E6388" s="38" t="s">
        <v>2320</v>
      </c>
    </row>
    <row r="6389">
      <c r="A6389" s="33" t="s">
        <v>6172</v>
      </c>
      <c r="B6389" s="126" t="s">
        <v>2636</v>
      </c>
      <c r="C6389" s="126" t="s">
        <v>2505</v>
      </c>
      <c r="D6389" s="38" t="s">
        <v>165</v>
      </c>
      <c r="E6389" s="38" t="s">
        <v>2320</v>
      </c>
    </row>
    <row r="6390">
      <c r="A6390" s="33" t="s">
        <v>6112</v>
      </c>
      <c r="B6390" s="126" t="s">
        <v>2520</v>
      </c>
      <c r="C6390" s="126" t="s">
        <v>2705</v>
      </c>
      <c r="D6390" s="38" t="s">
        <v>165</v>
      </c>
      <c r="E6390" s="38" t="s">
        <v>2320</v>
      </c>
    </row>
    <row r="6391">
      <c r="A6391" s="33" t="s">
        <v>6336</v>
      </c>
      <c r="B6391" s="126" t="s">
        <v>2520</v>
      </c>
      <c r="C6391" s="126" t="s">
        <v>2705</v>
      </c>
      <c r="D6391" s="38" t="s">
        <v>165</v>
      </c>
      <c r="E6391" s="38" t="s">
        <v>2320</v>
      </c>
    </row>
    <row r="6392">
      <c r="A6392" s="33" t="s">
        <v>5959</v>
      </c>
      <c r="B6392" s="126" t="s">
        <v>2520</v>
      </c>
      <c r="C6392" s="126" t="s">
        <v>2705</v>
      </c>
      <c r="D6392" s="38" t="s">
        <v>165</v>
      </c>
      <c r="E6392" s="38" t="s">
        <v>2320</v>
      </c>
    </row>
    <row r="6393">
      <c r="A6393" s="33" t="s">
        <v>6337</v>
      </c>
      <c r="B6393" s="126" t="s">
        <v>2520</v>
      </c>
      <c r="C6393" s="126" t="s">
        <v>2705</v>
      </c>
      <c r="D6393" s="38" t="s">
        <v>165</v>
      </c>
      <c r="E6393" s="38" t="s">
        <v>2320</v>
      </c>
    </row>
    <row r="6394">
      <c r="A6394" s="33" t="s">
        <v>6338</v>
      </c>
      <c r="B6394" s="126" t="s">
        <v>2636</v>
      </c>
      <c r="C6394" s="126" t="s">
        <v>2525</v>
      </c>
      <c r="D6394" s="38" t="s">
        <v>165</v>
      </c>
      <c r="E6394" s="38" t="s">
        <v>2320</v>
      </c>
    </row>
    <row r="6395">
      <c r="A6395" s="33" t="s">
        <v>6338</v>
      </c>
      <c r="B6395" s="126" t="s">
        <v>2636</v>
      </c>
      <c r="C6395" s="126" t="s">
        <v>2525</v>
      </c>
      <c r="D6395" s="38" t="s">
        <v>165</v>
      </c>
      <c r="E6395" s="38" t="s">
        <v>2320</v>
      </c>
    </row>
    <row r="6396">
      <c r="A6396" s="33" t="s">
        <v>6110</v>
      </c>
      <c r="B6396" s="126" t="s">
        <v>2636</v>
      </c>
      <c r="C6396" s="126" t="s">
        <v>2525</v>
      </c>
      <c r="D6396" s="38" t="s">
        <v>165</v>
      </c>
      <c r="E6396" s="38" t="s">
        <v>2320</v>
      </c>
    </row>
    <row r="6397">
      <c r="A6397" s="33" t="s">
        <v>6339</v>
      </c>
      <c r="B6397" s="126" t="s">
        <v>2545</v>
      </c>
      <c r="C6397" s="126" t="s">
        <v>2473</v>
      </c>
      <c r="D6397" s="38" t="s">
        <v>165</v>
      </c>
      <c r="E6397" s="38" t="s">
        <v>2320</v>
      </c>
    </row>
    <row r="6398">
      <c r="A6398" s="33" t="s">
        <v>6340</v>
      </c>
      <c r="B6398" s="126" t="s">
        <v>2545</v>
      </c>
      <c r="C6398" s="126" t="s">
        <v>2473</v>
      </c>
      <c r="D6398" s="38" t="s">
        <v>165</v>
      </c>
      <c r="E6398" s="38" t="s">
        <v>2320</v>
      </c>
    </row>
    <row r="6399">
      <c r="A6399" s="33" t="s">
        <v>6177</v>
      </c>
      <c r="B6399" s="126" t="s">
        <v>2520</v>
      </c>
      <c r="C6399" s="126" t="s">
        <v>2705</v>
      </c>
      <c r="D6399" s="38" t="s">
        <v>165</v>
      </c>
      <c r="E6399" s="38" t="s">
        <v>2321</v>
      </c>
    </row>
    <row r="6400">
      <c r="A6400" s="33" t="s">
        <v>6075</v>
      </c>
      <c r="B6400" s="126" t="s">
        <v>2520</v>
      </c>
      <c r="C6400" s="126" t="s">
        <v>2705</v>
      </c>
      <c r="D6400" s="38" t="s">
        <v>165</v>
      </c>
      <c r="E6400" s="38" t="s">
        <v>2321</v>
      </c>
    </row>
    <row r="6401">
      <c r="A6401" s="33" t="s">
        <v>6172</v>
      </c>
      <c r="B6401" s="126" t="s">
        <v>2636</v>
      </c>
      <c r="C6401" s="126" t="s">
        <v>2505</v>
      </c>
      <c r="D6401" s="38" t="s">
        <v>165</v>
      </c>
      <c r="E6401" s="38" t="s">
        <v>2321</v>
      </c>
    </row>
    <row r="6402">
      <c r="A6402" s="33" t="s">
        <v>6112</v>
      </c>
      <c r="B6402" s="126" t="s">
        <v>2520</v>
      </c>
      <c r="C6402" s="126" t="s">
        <v>2705</v>
      </c>
      <c r="D6402" s="38" t="s">
        <v>165</v>
      </c>
      <c r="E6402" s="38" t="s">
        <v>2321</v>
      </c>
    </row>
    <row r="6403">
      <c r="A6403" s="33" t="s">
        <v>6336</v>
      </c>
      <c r="B6403" s="126" t="s">
        <v>2520</v>
      </c>
      <c r="C6403" s="126" t="s">
        <v>2705</v>
      </c>
      <c r="D6403" s="38" t="s">
        <v>165</v>
      </c>
      <c r="E6403" s="38" t="s">
        <v>2321</v>
      </c>
    </row>
    <row r="6404">
      <c r="A6404" s="33" t="s">
        <v>5959</v>
      </c>
      <c r="B6404" s="126" t="s">
        <v>2520</v>
      </c>
      <c r="C6404" s="126" t="s">
        <v>2705</v>
      </c>
      <c r="D6404" s="38" t="s">
        <v>165</v>
      </c>
      <c r="E6404" s="38" t="s">
        <v>2321</v>
      </c>
    </row>
    <row r="6405">
      <c r="A6405" s="33" t="s">
        <v>6337</v>
      </c>
      <c r="B6405" s="126" t="s">
        <v>2520</v>
      </c>
      <c r="C6405" s="126" t="s">
        <v>2705</v>
      </c>
      <c r="D6405" s="38" t="s">
        <v>165</v>
      </c>
      <c r="E6405" s="38" t="s">
        <v>2321</v>
      </c>
    </row>
    <row r="6406">
      <c r="A6406" s="33" t="s">
        <v>6338</v>
      </c>
      <c r="B6406" s="126" t="s">
        <v>2636</v>
      </c>
      <c r="C6406" s="126" t="s">
        <v>2525</v>
      </c>
      <c r="D6406" s="38" t="s">
        <v>165</v>
      </c>
      <c r="E6406" s="38" t="s">
        <v>2321</v>
      </c>
    </row>
    <row r="6407">
      <c r="A6407" s="33" t="s">
        <v>6338</v>
      </c>
      <c r="B6407" s="126" t="s">
        <v>2636</v>
      </c>
      <c r="C6407" s="126" t="s">
        <v>2525</v>
      </c>
      <c r="D6407" s="38" t="s">
        <v>165</v>
      </c>
      <c r="E6407" s="38" t="s">
        <v>2321</v>
      </c>
    </row>
    <row r="6408">
      <c r="A6408" s="33" t="s">
        <v>6110</v>
      </c>
      <c r="B6408" s="126" t="s">
        <v>2636</v>
      </c>
      <c r="C6408" s="126" t="s">
        <v>2525</v>
      </c>
      <c r="D6408" s="38" t="s">
        <v>165</v>
      </c>
      <c r="E6408" s="38" t="s">
        <v>2321</v>
      </c>
    </row>
    <row r="6409">
      <c r="A6409" s="33" t="s">
        <v>6339</v>
      </c>
      <c r="B6409" s="126" t="s">
        <v>2545</v>
      </c>
      <c r="C6409" s="126" t="s">
        <v>2473</v>
      </c>
      <c r="D6409" s="38" t="s">
        <v>165</v>
      </c>
      <c r="E6409" s="38" t="s">
        <v>2321</v>
      </c>
    </row>
    <row r="6410">
      <c r="A6410" s="33" t="s">
        <v>6340</v>
      </c>
      <c r="B6410" s="126" t="s">
        <v>2545</v>
      </c>
      <c r="C6410" s="126" t="s">
        <v>2473</v>
      </c>
      <c r="D6410" s="38" t="s">
        <v>165</v>
      </c>
      <c r="E6410" s="38" t="s">
        <v>2321</v>
      </c>
    </row>
    <row r="6411">
      <c r="A6411" s="33" t="s">
        <v>6177</v>
      </c>
      <c r="B6411" s="126" t="s">
        <v>2520</v>
      </c>
      <c r="C6411" s="126" t="s">
        <v>2705</v>
      </c>
      <c r="D6411" s="38" t="s">
        <v>165</v>
      </c>
      <c r="E6411" s="38" t="s">
        <v>2322</v>
      </c>
    </row>
    <row r="6412">
      <c r="A6412" s="33" t="s">
        <v>6075</v>
      </c>
      <c r="B6412" s="126" t="s">
        <v>2520</v>
      </c>
      <c r="C6412" s="126" t="s">
        <v>2705</v>
      </c>
      <c r="D6412" s="38" t="s">
        <v>165</v>
      </c>
      <c r="E6412" s="38" t="s">
        <v>2322</v>
      </c>
    </row>
    <row r="6413">
      <c r="A6413" s="33" t="s">
        <v>6112</v>
      </c>
      <c r="B6413" s="126" t="s">
        <v>2520</v>
      </c>
      <c r="C6413" s="126" t="s">
        <v>2705</v>
      </c>
      <c r="D6413" s="38" t="s">
        <v>165</v>
      </c>
      <c r="E6413" s="38" t="s">
        <v>2322</v>
      </c>
    </row>
    <row r="6414">
      <c r="A6414" s="33" t="s">
        <v>6336</v>
      </c>
      <c r="B6414" s="126" t="s">
        <v>2520</v>
      </c>
      <c r="C6414" s="126" t="s">
        <v>2705</v>
      </c>
      <c r="D6414" s="38" t="s">
        <v>165</v>
      </c>
      <c r="E6414" s="38" t="s">
        <v>2322</v>
      </c>
    </row>
    <row r="6415">
      <c r="A6415" s="33" t="s">
        <v>5959</v>
      </c>
      <c r="B6415" s="126" t="s">
        <v>2520</v>
      </c>
      <c r="C6415" s="126" t="s">
        <v>2705</v>
      </c>
      <c r="D6415" s="38" t="s">
        <v>165</v>
      </c>
      <c r="E6415" s="38" t="s">
        <v>2322</v>
      </c>
    </row>
    <row r="6416">
      <c r="A6416" s="33" t="s">
        <v>6337</v>
      </c>
      <c r="B6416" s="126" t="s">
        <v>2520</v>
      </c>
      <c r="C6416" s="126" t="s">
        <v>2705</v>
      </c>
      <c r="D6416" s="38" t="s">
        <v>165</v>
      </c>
      <c r="E6416" s="38" t="s">
        <v>2322</v>
      </c>
    </row>
    <row r="6417">
      <c r="A6417" s="33" t="s">
        <v>6110</v>
      </c>
      <c r="B6417" s="126" t="s">
        <v>2520</v>
      </c>
      <c r="C6417" s="126" t="s">
        <v>2705</v>
      </c>
      <c r="D6417" s="38" t="s">
        <v>165</v>
      </c>
      <c r="E6417" s="38" t="s">
        <v>2322</v>
      </c>
    </row>
    <row r="6418">
      <c r="A6418" s="33" t="s">
        <v>6338</v>
      </c>
      <c r="B6418" s="126" t="s">
        <v>2636</v>
      </c>
      <c r="C6418" s="126" t="s">
        <v>2525</v>
      </c>
      <c r="D6418" s="38" t="s">
        <v>165</v>
      </c>
      <c r="E6418" s="38" t="s">
        <v>2322</v>
      </c>
    </row>
    <row r="6419">
      <c r="A6419" s="33" t="s">
        <v>6338</v>
      </c>
      <c r="B6419" s="126" t="s">
        <v>2636</v>
      </c>
      <c r="C6419" s="126" t="s">
        <v>2525</v>
      </c>
      <c r="D6419" s="38" t="s">
        <v>165</v>
      </c>
      <c r="E6419" s="38" t="s">
        <v>2322</v>
      </c>
    </row>
    <row r="6420">
      <c r="A6420" s="33" t="s">
        <v>6110</v>
      </c>
      <c r="B6420" s="126" t="s">
        <v>2636</v>
      </c>
      <c r="C6420" s="126" t="s">
        <v>2525</v>
      </c>
      <c r="D6420" s="38" t="s">
        <v>165</v>
      </c>
      <c r="E6420" s="38" t="s">
        <v>2322</v>
      </c>
    </row>
    <row r="6421">
      <c r="A6421" s="33" t="s">
        <v>6339</v>
      </c>
      <c r="B6421" s="126" t="s">
        <v>2545</v>
      </c>
      <c r="C6421" s="126" t="s">
        <v>2473</v>
      </c>
      <c r="D6421" s="38" t="s">
        <v>165</v>
      </c>
      <c r="E6421" s="38" t="s">
        <v>2322</v>
      </c>
    </row>
    <row r="6422">
      <c r="A6422" s="33" t="s">
        <v>6340</v>
      </c>
      <c r="B6422" s="126" t="s">
        <v>2545</v>
      </c>
      <c r="C6422" s="126" t="s">
        <v>2473</v>
      </c>
      <c r="D6422" s="38" t="s">
        <v>165</v>
      </c>
      <c r="E6422" s="38" t="s">
        <v>2322</v>
      </c>
    </row>
    <row r="6423">
      <c r="A6423" s="33" t="s">
        <v>5982</v>
      </c>
      <c r="B6423" s="126" t="s">
        <v>2680</v>
      </c>
      <c r="C6423" s="126" t="s">
        <v>2666</v>
      </c>
      <c r="D6423" s="38" t="s">
        <v>44</v>
      </c>
      <c r="E6423" s="38" t="s">
        <v>2322</v>
      </c>
    </row>
    <row r="6424">
      <c r="A6424" s="33" t="s">
        <v>5981</v>
      </c>
      <c r="B6424" s="126" t="s">
        <v>2680</v>
      </c>
      <c r="C6424" s="126" t="s">
        <v>2666</v>
      </c>
      <c r="D6424" s="38" t="s">
        <v>44</v>
      </c>
      <c r="E6424" s="38" t="s">
        <v>2322</v>
      </c>
    </row>
    <row r="6425">
      <c r="A6425" s="33" t="s">
        <v>6078</v>
      </c>
      <c r="B6425" s="126" t="s">
        <v>2463</v>
      </c>
      <c r="C6425" s="126" t="s">
        <v>2540</v>
      </c>
      <c r="D6425" s="38" t="s">
        <v>44</v>
      </c>
      <c r="E6425" s="38" t="s">
        <v>2322</v>
      </c>
    </row>
    <row r="6426">
      <c r="A6426" s="33" t="s">
        <v>5983</v>
      </c>
      <c r="B6426" s="126" t="s">
        <v>2463</v>
      </c>
      <c r="C6426" s="126" t="s">
        <v>2540</v>
      </c>
      <c r="D6426" s="38" t="s">
        <v>44</v>
      </c>
      <c r="E6426" s="38" t="s">
        <v>2322</v>
      </c>
    </row>
    <row r="6427">
      <c r="A6427" s="33" t="s">
        <v>6078</v>
      </c>
      <c r="B6427" s="126" t="s">
        <v>2520</v>
      </c>
      <c r="C6427" s="126" t="s">
        <v>2473</v>
      </c>
      <c r="D6427" s="38" t="s">
        <v>44</v>
      </c>
      <c r="E6427" s="38" t="s">
        <v>2322</v>
      </c>
    </row>
    <row r="6428">
      <c r="A6428" s="33" t="s">
        <v>5982</v>
      </c>
      <c r="B6428" s="126" t="s">
        <v>2646</v>
      </c>
      <c r="C6428" s="126" t="s">
        <v>2463</v>
      </c>
      <c r="D6428" s="38" t="s">
        <v>5909</v>
      </c>
      <c r="E6428" s="38" t="s">
        <v>2322</v>
      </c>
    </row>
    <row r="6429">
      <c r="A6429" s="33" t="s">
        <v>5981</v>
      </c>
      <c r="B6429" s="126" t="s">
        <v>2646</v>
      </c>
      <c r="C6429" s="126" t="s">
        <v>2463</v>
      </c>
      <c r="D6429" s="38" t="s">
        <v>5909</v>
      </c>
      <c r="E6429" s="38" t="s">
        <v>2322</v>
      </c>
    </row>
    <row r="6430">
      <c r="A6430" s="33" t="s">
        <v>6189</v>
      </c>
      <c r="B6430" s="126" t="s">
        <v>2680</v>
      </c>
      <c r="C6430" s="126" t="s">
        <v>2545</v>
      </c>
      <c r="D6430" s="38" t="s">
        <v>5911</v>
      </c>
      <c r="E6430" s="38" t="s">
        <v>2322</v>
      </c>
    </row>
    <row r="6431">
      <c r="A6431" s="33" t="s">
        <v>5983</v>
      </c>
      <c r="B6431" s="126" t="s">
        <v>2463</v>
      </c>
      <c r="C6431" s="126" t="s">
        <v>2666</v>
      </c>
      <c r="D6431" s="38" t="s">
        <v>5911</v>
      </c>
      <c r="E6431" s="38" t="s">
        <v>2322</v>
      </c>
    </row>
    <row r="6432">
      <c r="A6432" s="33" t="s">
        <v>6207</v>
      </c>
      <c r="B6432" s="126" t="s">
        <v>2520</v>
      </c>
      <c r="C6432" s="126" t="s">
        <v>2540</v>
      </c>
      <c r="D6432" s="38" t="s">
        <v>5911</v>
      </c>
      <c r="E6432" s="38" t="s">
        <v>2322</v>
      </c>
    </row>
    <row r="6433">
      <c r="A6433" s="33" t="s">
        <v>6189</v>
      </c>
      <c r="B6433" s="126" t="s">
        <v>2463</v>
      </c>
      <c r="C6433" s="126" t="s">
        <v>2705</v>
      </c>
      <c r="D6433" s="38" t="s">
        <v>5923</v>
      </c>
      <c r="E6433" s="38" t="s">
        <v>2322</v>
      </c>
    </row>
    <row r="6434">
      <c r="A6434" s="33" t="s">
        <v>6207</v>
      </c>
      <c r="B6434" s="126" t="s">
        <v>2463</v>
      </c>
      <c r="C6434" s="126" t="s">
        <v>2705</v>
      </c>
      <c r="D6434" s="38" t="s">
        <v>5923</v>
      </c>
      <c r="E6434" s="38" t="s">
        <v>2322</v>
      </c>
    </row>
    <row r="6435">
      <c r="A6435" s="33" t="s">
        <v>6191</v>
      </c>
      <c r="B6435" s="126" t="s">
        <v>2520</v>
      </c>
      <c r="C6435" s="126" t="s">
        <v>2540</v>
      </c>
      <c r="D6435" s="38" t="s">
        <v>5923</v>
      </c>
      <c r="E6435" s="38" t="s">
        <v>2322</v>
      </c>
    </row>
    <row r="6436">
      <c r="A6436" s="33" t="s">
        <v>6207</v>
      </c>
      <c r="B6436" s="126" t="s">
        <v>2520</v>
      </c>
      <c r="C6436" s="126" t="s">
        <v>2540</v>
      </c>
      <c r="D6436" s="38" t="s">
        <v>5923</v>
      </c>
      <c r="E6436" s="38" t="s">
        <v>2322</v>
      </c>
    </row>
    <row r="6437">
      <c r="A6437" s="33" t="s">
        <v>6207</v>
      </c>
      <c r="B6437" s="126" t="s">
        <v>2705</v>
      </c>
      <c r="C6437" s="126" t="s">
        <v>2473</v>
      </c>
      <c r="D6437" s="38" t="s">
        <v>5923</v>
      </c>
      <c r="E6437" s="38" t="s">
        <v>2322</v>
      </c>
    </row>
    <row r="6438">
      <c r="A6438" s="33" t="s">
        <v>6177</v>
      </c>
      <c r="B6438" s="126" t="s">
        <v>2520</v>
      </c>
      <c r="C6438" s="126" t="s">
        <v>2705</v>
      </c>
      <c r="D6438" s="38" t="s">
        <v>165</v>
      </c>
      <c r="E6438" s="38" t="s">
        <v>2323</v>
      </c>
    </row>
    <row r="6439">
      <c r="A6439" s="33" t="s">
        <v>6075</v>
      </c>
      <c r="B6439" s="126" t="s">
        <v>2520</v>
      </c>
      <c r="C6439" s="126" t="s">
        <v>2705</v>
      </c>
      <c r="D6439" s="38" t="s">
        <v>165</v>
      </c>
      <c r="E6439" s="38" t="s">
        <v>2323</v>
      </c>
    </row>
    <row r="6440">
      <c r="A6440" s="33" t="s">
        <v>6172</v>
      </c>
      <c r="B6440" s="126" t="s">
        <v>2636</v>
      </c>
      <c r="C6440" s="126" t="s">
        <v>2505</v>
      </c>
      <c r="D6440" s="38" t="s">
        <v>165</v>
      </c>
      <c r="E6440" s="38" t="s">
        <v>2323</v>
      </c>
    </row>
    <row r="6441">
      <c r="A6441" s="33" t="s">
        <v>6112</v>
      </c>
      <c r="B6441" s="126" t="s">
        <v>2520</v>
      </c>
      <c r="C6441" s="126" t="s">
        <v>2705</v>
      </c>
      <c r="D6441" s="38" t="s">
        <v>165</v>
      </c>
      <c r="E6441" s="38" t="s">
        <v>2323</v>
      </c>
    </row>
    <row r="6442">
      <c r="A6442" s="33" t="s">
        <v>6336</v>
      </c>
      <c r="B6442" s="126" t="s">
        <v>2520</v>
      </c>
      <c r="C6442" s="126" t="s">
        <v>2705</v>
      </c>
      <c r="D6442" s="38" t="s">
        <v>165</v>
      </c>
      <c r="E6442" s="38" t="s">
        <v>2323</v>
      </c>
    </row>
    <row r="6443">
      <c r="A6443" s="33" t="s">
        <v>5959</v>
      </c>
      <c r="B6443" s="126" t="s">
        <v>2520</v>
      </c>
      <c r="C6443" s="126" t="s">
        <v>2705</v>
      </c>
      <c r="D6443" s="38" t="s">
        <v>165</v>
      </c>
      <c r="E6443" s="38" t="s">
        <v>2323</v>
      </c>
    </row>
    <row r="6444">
      <c r="A6444" s="33" t="s">
        <v>6337</v>
      </c>
      <c r="B6444" s="126" t="s">
        <v>2520</v>
      </c>
      <c r="C6444" s="126" t="s">
        <v>2705</v>
      </c>
      <c r="D6444" s="38" t="s">
        <v>165</v>
      </c>
      <c r="E6444" s="38" t="s">
        <v>2323</v>
      </c>
    </row>
    <row r="6445">
      <c r="A6445" s="33" t="s">
        <v>6338</v>
      </c>
      <c r="B6445" s="126" t="s">
        <v>2636</v>
      </c>
      <c r="C6445" s="126" t="s">
        <v>2525</v>
      </c>
      <c r="D6445" s="38" t="s">
        <v>165</v>
      </c>
      <c r="E6445" s="38" t="s">
        <v>2323</v>
      </c>
    </row>
    <row r="6446">
      <c r="A6446" s="33" t="s">
        <v>6338</v>
      </c>
      <c r="B6446" s="126" t="s">
        <v>2636</v>
      </c>
      <c r="C6446" s="126" t="s">
        <v>2525</v>
      </c>
      <c r="D6446" s="38" t="s">
        <v>165</v>
      </c>
      <c r="E6446" s="38" t="s">
        <v>2323</v>
      </c>
    </row>
    <row r="6447">
      <c r="A6447" s="33" t="s">
        <v>6110</v>
      </c>
      <c r="B6447" s="126" t="s">
        <v>2636</v>
      </c>
      <c r="C6447" s="126" t="s">
        <v>2525</v>
      </c>
      <c r="D6447" s="38" t="s">
        <v>165</v>
      </c>
      <c r="E6447" s="38" t="s">
        <v>2323</v>
      </c>
    </row>
    <row r="6448">
      <c r="A6448" s="33" t="s">
        <v>6339</v>
      </c>
      <c r="B6448" s="126" t="s">
        <v>2545</v>
      </c>
      <c r="C6448" s="126" t="s">
        <v>2473</v>
      </c>
      <c r="D6448" s="38" t="s">
        <v>165</v>
      </c>
      <c r="E6448" s="38" t="s">
        <v>2323</v>
      </c>
    </row>
    <row r="6449">
      <c r="A6449" s="33" t="s">
        <v>6340</v>
      </c>
      <c r="B6449" s="126" t="s">
        <v>2545</v>
      </c>
      <c r="C6449" s="126" t="s">
        <v>2473</v>
      </c>
      <c r="D6449" s="38" t="s">
        <v>165</v>
      </c>
      <c r="E6449" s="38" t="s">
        <v>2323</v>
      </c>
    </row>
    <row r="6450">
      <c r="A6450" s="33" t="s">
        <v>6177</v>
      </c>
      <c r="B6450" s="126" t="s">
        <v>2545</v>
      </c>
      <c r="C6450" s="126" t="s">
        <v>2540</v>
      </c>
      <c r="D6450" s="38" t="s">
        <v>165</v>
      </c>
      <c r="E6450" s="38" t="s">
        <v>2324</v>
      </c>
    </row>
    <row r="6451">
      <c r="A6451" s="33" t="s">
        <v>6110</v>
      </c>
      <c r="B6451" s="126" t="s">
        <v>2545</v>
      </c>
      <c r="C6451" s="126" t="s">
        <v>2540</v>
      </c>
      <c r="D6451" s="38" t="s">
        <v>165</v>
      </c>
      <c r="E6451" s="38" t="s">
        <v>2324</v>
      </c>
    </row>
    <row r="6452">
      <c r="A6452" s="33" t="s">
        <v>6112</v>
      </c>
      <c r="B6452" s="126" t="s">
        <v>2545</v>
      </c>
      <c r="C6452" s="126" t="s">
        <v>2540</v>
      </c>
      <c r="D6452" s="38" t="s">
        <v>165</v>
      </c>
      <c r="E6452" s="38" t="s">
        <v>2324</v>
      </c>
    </row>
    <row r="6453">
      <c r="A6453" s="33" t="s">
        <v>5954</v>
      </c>
      <c r="B6453" s="126" t="s">
        <v>2545</v>
      </c>
      <c r="C6453" s="126" t="s">
        <v>2540</v>
      </c>
      <c r="D6453" s="38" t="s">
        <v>165</v>
      </c>
      <c r="E6453" s="38" t="s">
        <v>2324</v>
      </c>
    </row>
    <row r="6454">
      <c r="A6454" s="33" t="s">
        <v>5959</v>
      </c>
      <c r="B6454" s="126" t="s">
        <v>2545</v>
      </c>
      <c r="C6454" s="126" t="s">
        <v>2540</v>
      </c>
      <c r="D6454" s="38" t="s">
        <v>165</v>
      </c>
      <c r="E6454" s="38" t="s">
        <v>2324</v>
      </c>
    </row>
    <row r="6455">
      <c r="A6455" s="33" t="s">
        <v>6337</v>
      </c>
      <c r="B6455" s="126" t="s">
        <v>2545</v>
      </c>
      <c r="C6455" s="126" t="s">
        <v>2540</v>
      </c>
      <c r="D6455" s="38" t="s">
        <v>165</v>
      </c>
      <c r="E6455" s="38" t="s">
        <v>2324</v>
      </c>
    </row>
    <row r="6456">
      <c r="A6456" s="33" t="s">
        <v>6237</v>
      </c>
      <c r="B6456" s="126" t="s">
        <v>2545</v>
      </c>
      <c r="C6456" s="126" t="s">
        <v>2540</v>
      </c>
      <c r="D6456" s="38" t="s">
        <v>165</v>
      </c>
      <c r="E6456" s="38" t="s">
        <v>2324</v>
      </c>
    </row>
    <row r="6457">
      <c r="A6457" s="33" t="s">
        <v>6068</v>
      </c>
      <c r="B6457" s="126" t="s">
        <v>2545</v>
      </c>
      <c r="C6457" s="126" t="s">
        <v>2523</v>
      </c>
      <c r="D6457" s="38" t="s">
        <v>165</v>
      </c>
      <c r="E6457" s="38" t="s">
        <v>2324</v>
      </c>
    </row>
    <row r="6458">
      <c r="A6458" s="33" t="s">
        <v>6347</v>
      </c>
      <c r="B6458" s="126" t="s">
        <v>2545</v>
      </c>
      <c r="C6458" s="126" t="s">
        <v>2523</v>
      </c>
      <c r="D6458" s="38" t="s">
        <v>165</v>
      </c>
      <c r="E6458" s="38" t="s">
        <v>2324</v>
      </c>
    </row>
    <row r="6459">
      <c r="A6459" s="33" t="s">
        <v>6348</v>
      </c>
      <c r="B6459" s="126" t="s">
        <v>2545</v>
      </c>
      <c r="C6459" s="126" t="s">
        <v>2523</v>
      </c>
      <c r="D6459" s="38" t="s">
        <v>165</v>
      </c>
      <c r="E6459" s="38" t="s">
        <v>2324</v>
      </c>
    </row>
    <row r="6460">
      <c r="A6460" s="33" t="s">
        <v>6339</v>
      </c>
      <c r="B6460" s="126" t="s">
        <v>2545</v>
      </c>
      <c r="C6460" s="126" t="s">
        <v>2473</v>
      </c>
      <c r="D6460" s="38" t="s">
        <v>165</v>
      </c>
      <c r="E6460" s="38" t="s">
        <v>2324</v>
      </c>
    </row>
    <row r="6461">
      <c r="A6461" s="33" t="s">
        <v>6349</v>
      </c>
      <c r="B6461" s="126" t="s">
        <v>2545</v>
      </c>
      <c r="C6461" s="126" t="s">
        <v>2473</v>
      </c>
      <c r="D6461" s="38" t="s">
        <v>165</v>
      </c>
      <c r="E6461" s="38" t="s">
        <v>2324</v>
      </c>
    </row>
    <row r="6462">
      <c r="A6462" s="33" t="s">
        <v>6177</v>
      </c>
      <c r="B6462" s="126" t="s">
        <v>2545</v>
      </c>
      <c r="C6462" s="126" t="s">
        <v>2540</v>
      </c>
      <c r="D6462" s="38" t="s">
        <v>165</v>
      </c>
      <c r="E6462" s="38" t="s">
        <v>2325</v>
      </c>
    </row>
    <row r="6463">
      <c r="A6463" s="33" t="s">
        <v>6110</v>
      </c>
      <c r="B6463" s="126" t="s">
        <v>2545</v>
      </c>
      <c r="C6463" s="126" t="s">
        <v>2540</v>
      </c>
      <c r="D6463" s="38" t="s">
        <v>165</v>
      </c>
      <c r="E6463" s="38" t="s">
        <v>2325</v>
      </c>
    </row>
    <row r="6464">
      <c r="A6464" s="33" t="s">
        <v>6112</v>
      </c>
      <c r="B6464" s="126" t="s">
        <v>2545</v>
      </c>
      <c r="C6464" s="126" t="s">
        <v>2540</v>
      </c>
      <c r="D6464" s="38" t="s">
        <v>165</v>
      </c>
      <c r="E6464" s="38" t="s">
        <v>2325</v>
      </c>
    </row>
    <row r="6465">
      <c r="A6465" s="33" t="s">
        <v>5954</v>
      </c>
      <c r="B6465" s="126" t="s">
        <v>2545</v>
      </c>
      <c r="C6465" s="126" t="s">
        <v>2540</v>
      </c>
      <c r="D6465" s="38" t="s">
        <v>165</v>
      </c>
      <c r="E6465" s="38" t="s">
        <v>2325</v>
      </c>
    </row>
    <row r="6466">
      <c r="A6466" s="33" t="s">
        <v>5959</v>
      </c>
      <c r="B6466" s="126" t="s">
        <v>2545</v>
      </c>
      <c r="C6466" s="126" t="s">
        <v>2540</v>
      </c>
      <c r="D6466" s="38" t="s">
        <v>165</v>
      </c>
      <c r="E6466" s="38" t="s">
        <v>2325</v>
      </c>
    </row>
    <row r="6467">
      <c r="A6467" s="33" t="s">
        <v>6337</v>
      </c>
      <c r="B6467" s="126" t="s">
        <v>2545</v>
      </c>
      <c r="C6467" s="126" t="s">
        <v>2540</v>
      </c>
      <c r="D6467" s="38" t="s">
        <v>165</v>
      </c>
      <c r="E6467" s="38" t="s">
        <v>2325</v>
      </c>
    </row>
    <row r="6468">
      <c r="A6468" s="33" t="s">
        <v>6237</v>
      </c>
      <c r="B6468" s="126" t="s">
        <v>2545</v>
      </c>
      <c r="C6468" s="126" t="s">
        <v>2540</v>
      </c>
      <c r="D6468" s="38" t="s">
        <v>165</v>
      </c>
      <c r="E6468" s="38" t="s">
        <v>2325</v>
      </c>
    </row>
    <row r="6469">
      <c r="A6469" s="33" t="s">
        <v>6068</v>
      </c>
      <c r="B6469" s="126" t="s">
        <v>2545</v>
      </c>
      <c r="C6469" s="126" t="s">
        <v>2523</v>
      </c>
      <c r="D6469" s="38" t="s">
        <v>165</v>
      </c>
      <c r="E6469" s="38" t="s">
        <v>2325</v>
      </c>
    </row>
    <row r="6470">
      <c r="A6470" s="33" t="s">
        <v>6347</v>
      </c>
      <c r="B6470" s="126" t="s">
        <v>2545</v>
      </c>
      <c r="C6470" s="126" t="s">
        <v>2523</v>
      </c>
      <c r="D6470" s="38" t="s">
        <v>165</v>
      </c>
      <c r="E6470" s="38" t="s">
        <v>2325</v>
      </c>
    </row>
    <row r="6471">
      <c r="A6471" s="33" t="s">
        <v>6348</v>
      </c>
      <c r="B6471" s="126" t="s">
        <v>2545</v>
      </c>
      <c r="C6471" s="126" t="s">
        <v>2523</v>
      </c>
      <c r="D6471" s="38" t="s">
        <v>165</v>
      </c>
      <c r="E6471" s="38" t="s">
        <v>2325</v>
      </c>
    </row>
    <row r="6472">
      <c r="A6472" s="33" t="s">
        <v>6339</v>
      </c>
      <c r="B6472" s="126" t="s">
        <v>2545</v>
      </c>
      <c r="C6472" s="126" t="s">
        <v>2473</v>
      </c>
      <c r="D6472" s="38" t="s">
        <v>165</v>
      </c>
      <c r="E6472" s="38" t="s">
        <v>2325</v>
      </c>
    </row>
    <row r="6473">
      <c r="A6473" s="33" t="s">
        <v>6349</v>
      </c>
      <c r="B6473" s="126" t="s">
        <v>2545</v>
      </c>
      <c r="C6473" s="126" t="s">
        <v>2473</v>
      </c>
      <c r="D6473" s="38" t="s">
        <v>165</v>
      </c>
      <c r="E6473" s="38" t="s">
        <v>2325</v>
      </c>
    </row>
    <row r="6474">
      <c r="A6474" s="33" t="s">
        <v>6177</v>
      </c>
      <c r="B6474" s="126" t="s">
        <v>2545</v>
      </c>
      <c r="C6474" s="126" t="s">
        <v>2540</v>
      </c>
      <c r="D6474" s="38" t="s">
        <v>165</v>
      </c>
      <c r="E6474" s="38" t="s">
        <v>2326</v>
      </c>
    </row>
    <row r="6475">
      <c r="A6475" s="33" t="s">
        <v>6110</v>
      </c>
      <c r="B6475" s="126" t="s">
        <v>2545</v>
      </c>
      <c r="C6475" s="126" t="s">
        <v>2540</v>
      </c>
      <c r="D6475" s="38" t="s">
        <v>165</v>
      </c>
      <c r="E6475" s="38" t="s">
        <v>2326</v>
      </c>
    </row>
    <row r="6476">
      <c r="A6476" s="33" t="s">
        <v>6112</v>
      </c>
      <c r="B6476" s="126" t="s">
        <v>2545</v>
      </c>
      <c r="C6476" s="126" t="s">
        <v>2540</v>
      </c>
      <c r="D6476" s="38" t="s">
        <v>165</v>
      </c>
      <c r="E6476" s="38" t="s">
        <v>2326</v>
      </c>
    </row>
    <row r="6477">
      <c r="A6477" s="33" t="s">
        <v>5954</v>
      </c>
      <c r="B6477" s="126" t="s">
        <v>2545</v>
      </c>
      <c r="C6477" s="126" t="s">
        <v>2540</v>
      </c>
      <c r="D6477" s="38" t="s">
        <v>165</v>
      </c>
      <c r="E6477" s="38" t="s">
        <v>2326</v>
      </c>
    </row>
    <row r="6478">
      <c r="A6478" s="33" t="s">
        <v>5959</v>
      </c>
      <c r="B6478" s="126" t="s">
        <v>2545</v>
      </c>
      <c r="C6478" s="126" t="s">
        <v>2540</v>
      </c>
      <c r="D6478" s="38" t="s">
        <v>165</v>
      </c>
      <c r="E6478" s="38" t="s">
        <v>2326</v>
      </c>
    </row>
    <row r="6479">
      <c r="A6479" s="33" t="s">
        <v>6337</v>
      </c>
      <c r="B6479" s="126" t="s">
        <v>2545</v>
      </c>
      <c r="C6479" s="126" t="s">
        <v>2540</v>
      </c>
      <c r="D6479" s="38" t="s">
        <v>165</v>
      </c>
      <c r="E6479" s="38" t="s">
        <v>2326</v>
      </c>
    </row>
    <row r="6480">
      <c r="A6480" s="33" t="s">
        <v>6237</v>
      </c>
      <c r="B6480" s="126" t="s">
        <v>2545</v>
      </c>
      <c r="C6480" s="126" t="s">
        <v>2540</v>
      </c>
      <c r="D6480" s="38" t="s">
        <v>165</v>
      </c>
      <c r="E6480" s="38" t="s">
        <v>2326</v>
      </c>
    </row>
    <row r="6481">
      <c r="A6481" s="33" t="s">
        <v>6068</v>
      </c>
      <c r="B6481" s="126" t="s">
        <v>2545</v>
      </c>
      <c r="C6481" s="126" t="s">
        <v>2523</v>
      </c>
      <c r="D6481" s="38" t="s">
        <v>165</v>
      </c>
      <c r="E6481" s="38" t="s">
        <v>2326</v>
      </c>
    </row>
    <row r="6482">
      <c r="A6482" s="33" t="s">
        <v>6347</v>
      </c>
      <c r="B6482" s="126" t="s">
        <v>2545</v>
      </c>
      <c r="C6482" s="126" t="s">
        <v>2523</v>
      </c>
      <c r="D6482" s="38" t="s">
        <v>165</v>
      </c>
      <c r="E6482" s="38" t="s">
        <v>2326</v>
      </c>
    </row>
    <row r="6483">
      <c r="A6483" s="33" t="s">
        <v>6348</v>
      </c>
      <c r="B6483" s="126" t="s">
        <v>2545</v>
      </c>
      <c r="C6483" s="126" t="s">
        <v>2523</v>
      </c>
      <c r="D6483" s="38" t="s">
        <v>165</v>
      </c>
      <c r="E6483" s="38" t="s">
        <v>2326</v>
      </c>
    </row>
    <row r="6484">
      <c r="A6484" s="33" t="s">
        <v>6339</v>
      </c>
      <c r="B6484" s="126" t="s">
        <v>2545</v>
      </c>
      <c r="C6484" s="126" t="s">
        <v>2473</v>
      </c>
      <c r="D6484" s="38" t="s">
        <v>165</v>
      </c>
      <c r="E6484" s="38" t="s">
        <v>2326</v>
      </c>
    </row>
    <row r="6485">
      <c r="A6485" s="33" t="s">
        <v>6349</v>
      </c>
      <c r="B6485" s="126" t="s">
        <v>2545</v>
      </c>
      <c r="C6485" s="126" t="s">
        <v>2473</v>
      </c>
      <c r="D6485" s="38" t="s">
        <v>165</v>
      </c>
      <c r="E6485" s="38" t="s">
        <v>2326</v>
      </c>
    </row>
    <row r="6486">
      <c r="A6486" s="33" t="s">
        <v>6177</v>
      </c>
      <c r="B6486" s="126" t="s">
        <v>2545</v>
      </c>
      <c r="C6486" s="126" t="s">
        <v>2540</v>
      </c>
      <c r="D6486" s="38" t="s">
        <v>165</v>
      </c>
      <c r="E6486" s="38" t="s">
        <v>2327</v>
      </c>
    </row>
    <row r="6487">
      <c r="A6487" s="33" t="s">
        <v>6110</v>
      </c>
      <c r="B6487" s="126" t="s">
        <v>2545</v>
      </c>
      <c r="C6487" s="126" t="s">
        <v>2540</v>
      </c>
      <c r="D6487" s="38" t="s">
        <v>165</v>
      </c>
      <c r="E6487" s="38" t="s">
        <v>2327</v>
      </c>
    </row>
    <row r="6488">
      <c r="A6488" s="33" t="s">
        <v>6112</v>
      </c>
      <c r="B6488" s="126" t="s">
        <v>2545</v>
      </c>
      <c r="C6488" s="126" t="s">
        <v>2540</v>
      </c>
      <c r="D6488" s="38" t="s">
        <v>165</v>
      </c>
      <c r="E6488" s="38" t="s">
        <v>2327</v>
      </c>
    </row>
    <row r="6489">
      <c r="A6489" s="33" t="s">
        <v>5954</v>
      </c>
      <c r="B6489" s="126" t="s">
        <v>2545</v>
      </c>
      <c r="C6489" s="126" t="s">
        <v>2540</v>
      </c>
      <c r="D6489" s="38" t="s">
        <v>165</v>
      </c>
      <c r="E6489" s="38" t="s">
        <v>2327</v>
      </c>
    </row>
    <row r="6490">
      <c r="A6490" s="33" t="s">
        <v>5959</v>
      </c>
      <c r="B6490" s="126" t="s">
        <v>2545</v>
      </c>
      <c r="C6490" s="126" t="s">
        <v>2540</v>
      </c>
      <c r="D6490" s="38" t="s">
        <v>165</v>
      </c>
      <c r="E6490" s="38" t="s">
        <v>2327</v>
      </c>
    </row>
    <row r="6491">
      <c r="A6491" s="33" t="s">
        <v>6337</v>
      </c>
      <c r="B6491" s="126" t="s">
        <v>2545</v>
      </c>
      <c r="C6491" s="126" t="s">
        <v>2540</v>
      </c>
      <c r="D6491" s="38" t="s">
        <v>165</v>
      </c>
      <c r="E6491" s="38" t="s">
        <v>2327</v>
      </c>
    </row>
    <row r="6492">
      <c r="A6492" s="33" t="s">
        <v>6237</v>
      </c>
      <c r="B6492" s="126" t="s">
        <v>2545</v>
      </c>
      <c r="C6492" s="126" t="s">
        <v>2540</v>
      </c>
      <c r="D6492" s="38" t="s">
        <v>165</v>
      </c>
      <c r="E6492" s="38" t="s">
        <v>2327</v>
      </c>
    </row>
    <row r="6493">
      <c r="A6493" s="33" t="s">
        <v>6068</v>
      </c>
      <c r="B6493" s="126" t="s">
        <v>2545</v>
      </c>
      <c r="C6493" s="126" t="s">
        <v>2523</v>
      </c>
      <c r="D6493" s="38" t="s">
        <v>165</v>
      </c>
      <c r="E6493" s="38" t="s">
        <v>2327</v>
      </c>
    </row>
    <row r="6494">
      <c r="A6494" s="33" t="s">
        <v>6347</v>
      </c>
      <c r="B6494" s="126" t="s">
        <v>2545</v>
      </c>
      <c r="C6494" s="126" t="s">
        <v>2523</v>
      </c>
      <c r="D6494" s="38" t="s">
        <v>165</v>
      </c>
      <c r="E6494" s="38" t="s">
        <v>2327</v>
      </c>
    </row>
    <row r="6495">
      <c r="A6495" s="33" t="s">
        <v>6348</v>
      </c>
      <c r="B6495" s="126" t="s">
        <v>2545</v>
      </c>
      <c r="C6495" s="126" t="s">
        <v>2523</v>
      </c>
      <c r="D6495" s="38" t="s">
        <v>165</v>
      </c>
      <c r="E6495" s="38" t="s">
        <v>2327</v>
      </c>
    </row>
    <row r="6496">
      <c r="A6496" s="33" t="s">
        <v>6339</v>
      </c>
      <c r="B6496" s="126" t="s">
        <v>2545</v>
      </c>
      <c r="C6496" s="126" t="s">
        <v>2473</v>
      </c>
      <c r="D6496" s="38" t="s">
        <v>165</v>
      </c>
      <c r="E6496" s="38" t="s">
        <v>2327</v>
      </c>
    </row>
    <row r="6497">
      <c r="A6497" s="33" t="s">
        <v>6349</v>
      </c>
      <c r="B6497" s="126" t="s">
        <v>2545</v>
      </c>
      <c r="C6497" s="126" t="s">
        <v>2473</v>
      </c>
      <c r="D6497" s="38" t="s">
        <v>165</v>
      </c>
      <c r="E6497" s="38" t="s">
        <v>2327</v>
      </c>
    </row>
    <row r="6498">
      <c r="A6498" s="33" t="s">
        <v>6177</v>
      </c>
      <c r="B6498" s="126" t="s">
        <v>2545</v>
      </c>
      <c r="C6498" s="126" t="s">
        <v>2540</v>
      </c>
      <c r="D6498" s="38" t="s">
        <v>165</v>
      </c>
      <c r="E6498" s="38" t="s">
        <v>2328</v>
      </c>
    </row>
    <row r="6499">
      <c r="A6499" s="33" t="s">
        <v>6110</v>
      </c>
      <c r="B6499" s="126" t="s">
        <v>2545</v>
      </c>
      <c r="C6499" s="126" t="s">
        <v>2540</v>
      </c>
      <c r="D6499" s="38" t="s">
        <v>165</v>
      </c>
      <c r="E6499" s="38" t="s">
        <v>2328</v>
      </c>
    </row>
    <row r="6500">
      <c r="A6500" s="33" t="s">
        <v>6112</v>
      </c>
      <c r="B6500" s="126" t="s">
        <v>2545</v>
      </c>
      <c r="C6500" s="126" t="s">
        <v>2540</v>
      </c>
      <c r="D6500" s="38" t="s">
        <v>165</v>
      </c>
      <c r="E6500" s="38" t="s">
        <v>2328</v>
      </c>
    </row>
    <row r="6501">
      <c r="A6501" s="33" t="s">
        <v>5954</v>
      </c>
      <c r="B6501" s="126" t="s">
        <v>2545</v>
      </c>
      <c r="C6501" s="126" t="s">
        <v>2540</v>
      </c>
      <c r="D6501" s="38" t="s">
        <v>165</v>
      </c>
      <c r="E6501" s="38" t="s">
        <v>2328</v>
      </c>
    </row>
    <row r="6502">
      <c r="A6502" s="33" t="s">
        <v>5959</v>
      </c>
      <c r="B6502" s="126" t="s">
        <v>2545</v>
      </c>
      <c r="C6502" s="126" t="s">
        <v>2540</v>
      </c>
      <c r="D6502" s="38" t="s">
        <v>165</v>
      </c>
      <c r="E6502" s="38" t="s">
        <v>2328</v>
      </c>
    </row>
    <row r="6503">
      <c r="A6503" s="33" t="s">
        <v>6337</v>
      </c>
      <c r="B6503" s="126" t="s">
        <v>2545</v>
      </c>
      <c r="C6503" s="126" t="s">
        <v>2540</v>
      </c>
      <c r="D6503" s="38" t="s">
        <v>165</v>
      </c>
      <c r="E6503" s="38" t="s">
        <v>2328</v>
      </c>
    </row>
    <row r="6504">
      <c r="A6504" s="33" t="s">
        <v>6237</v>
      </c>
      <c r="B6504" s="126" t="s">
        <v>2545</v>
      </c>
      <c r="C6504" s="126" t="s">
        <v>2540</v>
      </c>
      <c r="D6504" s="38" t="s">
        <v>165</v>
      </c>
      <c r="E6504" s="38" t="s">
        <v>2328</v>
      </c>
    </row>
    <row r="6505">
      <c r="A6505" s="33" t="s">
        <v>6068</v>
      </c>
      <c r="B6505" s="126" t="s">
        <v>2545</v>
      </c>
      <c r="C6505" s="126" t="s">
        <v>2523</v>
      </c>
      <c r="D6505" s="38" t="s">
        <v>165</v>
      </c>
      <c r="E6505" s="38" t="s">
        <v>2328</v>
      </c>
    </row>
    <row r="6506">
      <c r="A6506" s="33" t="s">
        <v>6347</v>
      </c>
      <c r="B6506" s="126" t="s">
        <v>2545</v>
      </c>
      <c r="C6506" s="126" t="s">
        <v>2523</v>
      </c>
      <c r="D6506" s="38" t="s">
        <v>165</v>
      </c>
      <c r="E6506" s="38" t="s">
        <v>2328</v>
      </c>
    </row>
    <row r="6507">
      <c r="A6507" s="33" t="s">
        <v>6348</v>
      </c>
      <c r="B6507" s="126" t="s">
        <v>2545</v>
      </c>
      <c r="C6507" s="126" t="s">
        <v>2523</v>
      </c>
      <c r="D6507" s="38" t="s">
        <v>165</v>
      </c>
      <c r="E6507" s="38" t="s">
        <v>2328</v>
      </c>
    </row>
    <row r="6508">
      <c r="A6508" s="33" t="s">
        <v>6339</v>
      </c>
      <c r="B6508" s="126" t="s">
        <v>2545</v>
      </c>
      <c r="C6508" s="126" t="s">
        <v>2473</v>
      </c>
      <c r="D6508" s="38" t="s">
        <v>165</v>
      </c>
      <c r="E6508" s="38" t="s">
        <v>2328</v>
      </c>
    </row>
    <row r="6509">
      <c r="A6509" s="33" t="s">
        <v>6349</v>
      </c>
      <c r="B6509" s="126" t="s">
        <v>2545</v>
      </c>
      <c r="C6509" s="126" t="s">
        <v>2473</v>
      </c>
      <c r="D6509" s="38" t="s">
        <v>165</v>
      </c>
      <c r="E6509" s="38" t="s">
        <v>2328</v>
      </c>
    </row>
    <row r="6510">
      <c r="A6510" s="33" t="s">
        <v>6177</v>
      </c>
      <c r="B6510" s="126" t="s">
        <v>2545</v>
      </c>
      <c r="C6510" s="126" t="s">
        <v>2540</v>
      </c>
      <c r="D6510" s="38" t="s">
        <v>165</v>
      </c>
      <c r="E6510" s="38" t="s">
        <v>2329</v>
      </c>
    </row>
    <row r="6511">
      <c r="A6511" s="33" t="s">
        <v>6110</v>
      </c>
      <c r="B6511" s="126" t="s">
        <v>2545</v>
      </c>
      <c r="C6511" s="126" t="s">
        <v>2540</v>
      </c>
      <c r="D6511" s="38" t="s">
        <v>165</v>
      </c>
      <c r="E6511" s="38" t="s">
        <v>2329</v>
      </c>
    </row>
    <row r="6512">
      <c r="A6512" s="33" t="s">
        <v>6112</v>
      </c>
      <c r="B6512" s="126" t="s">
        <v>2545</v>
      </c>
      <c r="C6512" s="126" t="s">
        <v>2540</v>
      </c>
      <c r="D6512" s="38" t="s">
        <v>165</v>
      </c>
      <c r="E6512" s="38" t="s">
        <v>2329</v>
      </c>
    </row>
    <row r="6513">
      <c r="A6513" s="33" t="s">
        <v>5954</v>
      </c>
      <c r="B6513" s="126" t="s">
        <v>2545</v>
      </c>
      <c r="C6513" s="126" t="s">
        <v>2540</v>
      </c>
      <c r="D6513" s="38" t="s">
        <v>165</v>
      </c>
      <c r="E6513" s="38" t="s">
        <v>2329</v>
      </c>
    </row>
    <row r="6514">
      <c r="A6514" s="33" t="s">
        <v>5959</v>
      </c>
      <c r="B6514" s="126" t="s">
        <v>2545</v>
      </c>
      <c r="C6514" s="126" t="s">
        <v>2540</v>
      </c>
      <c r="D6514" s="38" t="s">
        <v>165</v>
      </c>
      <c r="E6514" s="38" t="s">
        <v>2329</v>
      </c>
    </row>
    <row r="6515">
      <c r="A6515" s="33" t="s">
        <v>6337</v>
      </c>
      <c r="B6515" s="126" t="s">
        <v>2545</v>
      </c>
      <c r="C6515" s="126" t="s">
        <v>2540</v>
      </c>
      <c r="D6515" s="38" t="s">
        <v>165</v>
      </c>
      <c r="E6515" s="38" t="s">
        <v>2329</v>
      </c>
    </row>
    <row r="6516">
      <c r="A6516" s="33" t="s">
        <v>6237</v>
      </c>
      <c r="B6516" s="126" t="s">
        <v>2545</v>
      </c>
      <c r="C6516" s="126" t="s">
        <v>2540</v>
      </c>
      <c r="D6516" s="38" t="s">
        <v>165</v>
      </c>
      <c r="E6516" s="38" t="s">
        <v>2329</v>
      </c>
    </row>
    <row r="6517">
      <c r="A6517" s="33" t="s">
        <v>6068</v>
      </c>
      <c r="B6517" s="126" t="s">
        <v>2545</v>
      </c>
      <c r="C6517" s="126" t="s">
        <v>2523</v>
      </c>
      <c r="D6517" s="38" t="s">
        <v>165</v>
      </c>
      <c r="E6517" s="38" t="s">
        <v>2329</v>
      </c>
    </row>
    <row r="6518">
      <c r="A6518" s="33" t="s">
        <v>6347</v>
      </c>
      <c r="B6518" s="126" t="s">
        <v>2545</v>
      </c>
      <c r="C6518" s="126" t="s">
        <v>2523</v>
      </c>
      <c r="D6518" s="38" t="s">
        <v>165</v>
      </c>
      <c r="E6518" s="38" t="s">
        <v>2329</v>
      </c>
    </row>
    <row r="6519">
      <c r="A6519" s="33" t="s">
        <v>6348</v>
      </c>
      <c r="B6519" s="126" t="s">
        <v>2545</v>
      </c>
      <c r="C6519" s="126" t="s">
        <v>2523</v>
      </c>
      <c r="D6519" s="38" t="s">
        <v>165</v>
      </c>
      <c r="E6519" s="38" t="s">
        <v>2329</v>
      </c>
    </row>
    <row r="6520">
      <c r="A6520" s="33" t="s">
        <v>6339</v>
      </c>
      <c r="B6520" s="126" t="s">
        <v>2545</v>
      </c>
      <c r="C6520" s="126" t="s">
        <v>2473</v>
      </c>
      <c r="D6520" s="38" t="s">
        <v>165</v>
      </c>
      <c r="E6520" s="38" t="s">
        <v>2329</v>
      </c>
    </row>
    <row r="6521">
      <c r="A6521" s="33" t="s">
        <v>6349</v>
      </c>
      <c r="B6521" s="126" t="s">
        <v>2545</v>
      </c>
      <c r="C6521" s="126" t="s">
        <v>2473</v>
      </c>
      <c r="D6521" s="38" t="s">
        <v>165</v>
      </c>
      <c r="E6521" s="38" t="s">
        <v>2329</v>
      </c>
    </row>
    <row r="6522">
      <c r="A6522" s="33" t="s">
        <v>6177</v>
      </c>
      <c r="B6522" s="126" t="s">
        <v>2545</v>
      </c>
      <c r="C6522" s="126" t="s">
        <v>2540</v>
      </c>
      <c r="D6522" s="38" t="s">
        <v>165</v>
      </c>
      <c r="E6522" s="38" t="s">
        <v>2331</v>
      </c>
    </row>
    <row r="6523">
      <c r="A6523" s="33" t="s">
        <v>6110</v>
      </c>
      <c r="B6523" s="126" t="s">
        <v>2545</v>
      </c>
      <c r="C6523" s="126" t="s">
        <v>2540</v>
      </c>
      <c r="D6523" s="38" t="s">
        <v>165</v>
      </c>
      <c r="E6523" s="38" t="s">
        <v>2331</v>
      </c>
    </row>
    <row r="6524">
      <c r="A6524" s="33" t="s">
        <v>6112</v>
      </c>
      <c r="B6524" s="126" t="s">
        <v>2545</v>
      </c>
      <c r="C6524" s="126" t="s">
        <v>2540</v>
      </c>
      <c r="D6524" s="38" t="s">
        <v>165</v>
      </c>
      <c r="E6524" s="38" t="s">
        <v>2331</v>
      </c>
    </row>
    <row r="6525">
      <c r="A6525" s="33" t="s">
        <v>5954</v>
      </c>
      <c r="B6525" s="126" t="s">
        <v>2545</v>
      </c>
      <c r="C6525" s="126" t="s">
        <v>2540</v>
      </c>
      <c r="D6525" s="38" t="s">
        <v>165</v>
      </c>
      <c r="E6525" s="38" t="s">
        <v>2331</v>
      </c>
    </row>
    <row r="6526">
      <c r="A6526" s="33" t="s">
        <v>5959</v>
      </c>
      <c r="B6526" s="126" t="s">
        <v>2545</v>
      </c>
      <c r="C6526" s="126" t="s">
        <v>2540</v>
      </c>
      <c r="D6526" s="38" t="s">
        <v>165</v>
      </c>
      <c r="E6526" s="38" t="s">
        <v>2331</v>
      </c>
    </row>
    <row r="6527">
      <c r="A6527" s="33" t="s">
        <v>6337</v>
      </c>
      <c r="B6527" s="126" t="s">
        <v>2545</v>
      </c>
      <c r="C6527" s="126" t="s">
        <v>2540</v>
      </c>
      <c r="D6527" s="38" t="s">
        <v>165</v>
      </c>
      <c r="E6527" s="38" t="s">
        <v>2331</v>
      </c>
    </row>
    <row r="6528">
      <c r="A6528" s="33" t="s">
        <v>6237</v>
      </c>
      <c r="B6528" s="126" t="s">
        <v>2545</v>
      </c>
      <c r="C6528" s="126" t="s">
        <v>2540</v>
      </c>
      <c r="D6528" s="38" t="s">
        <v>165</v>
      </c>
      <c r="E6528" s="38" t="s">
        <v>2331</v>
      </c>
    </row>
    <row r="6529">
      <c r="A6529" s="33" t="s">
        <v>6068</v>
      </c>
      <c r="B6529" s="126" t="s">
        <v>2545</v>
      </c>
      <c r="C6529" s="126" t="s">
        <v>2523</v>
      </c>
      <c r="D6529" s="38" t="s">
        <v>165</v>
      </c>
      <c r="E6529" s="38" t="s">
        <v>2331</v>
      </c>
    </row>
    <row r="6530">
      <c r="A6530" s="33" t="s">
        <v>6347</v>
      </c>
      <c r="B6530" s="126" t="s">
        <v>2545</v>
      </c>
      <c r="C6530" s="126" t="s">
        <v>2523</v>
      </c>
      <c r="D6530" s="38" t="s">
        <v>165</v>
      </c>
      <c r="E6530" s="38" t="s">
        <v>2331</v>
      </c>
    </row>
    <row r="6531">
      <c r="A6531" s="33" t="s">
        <v>6348</v>
      </c>
      <c r="B6531" s="126" t="s">
        <v>2545</v>
      </c>
      <c r="C6531" s="126" t="s">
        <v>2523</v>
      </c>
      <c r="D6531" s="38" t="s">
        <v>165</v>
      </c>
      <c r="E6531" s="38" t="s">
        <v>2331</v>
      </c>
    </row>
    <row r="6532">
      <c r="A6532" s="33" t="s">
        <v>6339</v>
      </c>
      <c r="B6532" s="126" t="s">
        <v>2545</v>
      </c>
      <c r="C6532" s="126" t="s">
        <v>2473</v>
      </c>
      <c r="D6532" s="38" t="s">
        <v>165</v>
      </c>
      <c r="E6532" s="38" t="s">
        <v>2331</v>
      </c>
    </row>
    <row r="6533">
      <c r="A6533" s="33" t="s">
        <v>6349</v>
      </c>
      <c r="B6533" s="126" t="s">
        <v>2545</v>
      </c>
      <c r="C6533" s="126" t="s">
        <v>2473</v>
      </c>
      <c r="D6533" s="38" t="s">
        <v>165</v>
      </c>
      <c r="E6533" s="38" t="s">
        <v>2331</v>
      </c>
    </row>
    <row r="6534">
      <c r="A6534" s="33" t="s">
        <v>6177</v>
      </c>
      <c r="B6534" s="126" t="s">
        <v>2545</v>
      </c>
      <c r="C6534" s="126" t="s">
        <v>2540</v>
      </c>
      <c r="D6534" s="38" t="s">
        <v>165</v>
      </c>
      <c r="E6534" s="38" t="s">
        <v>2332</v>
      </c>
    </row>
    <row r="6535">
      <c r="A6535" s="33" t="s">
        <v>6110</v>
      </c>
      <c r="B6535" s="126" t="s">
        <v>2545</v>
      </c>
      <c r="C6535" s="126" t="s">
        <v>2540</v>
      </c>
      <c r="D6535" s="38" t="s">
        <v>165</v>
      </c>
      <c r="E6535" s="38" t="s">
        <v>2332</v>
      </c>
    </row>
    <row r="6536">
      <c r="A6536" s="33" t="s">
        <v>6112</v>
      </c>
      <c r="B6536" s="126" t="s">
        <v>2545</v>
      </c>
      <c r="C6536" s="126" t="s">
        <v>2540</v>
      </c>
      <c r="D6536" s="38" t="s">
        <v>165</v>
      </c>
      <c r="E6536" s="38" t="s">
        <v>2332</v>
      </c>
    </row>
    <row r="6537">
      <c r="A6537" s="33" t="s">
        <v>5954</v>
      </c>
      <c r="B6537" s="126" t="s">
        <v>2545</v>
      </c>
      <c r="C6537" s="126" t="s">
        <v>2540</v>
      </c>
      <c r="D6537" s="38" t="s">
        <v>165</v>
      </c>
      <c r="E6537" s="38" t="s">
        <v>2332</v>
      </c>
    </row>
    <row r="6538">
      <c r="A6538" s="33" t="s">
        <v>5959</v>
      </c>
      <c r="B6538" s="126" t="s">
        <v>2545</v>
      </c>
      <c r="C6538" s="126" t="s">
        <v>2540</v>
      </c>
      <c r="D6538" s="38" t="s">
        <v>165</v>
      </c>
      <c r="E6538" s="38" t="s">
        <v>2332</v>
      </c>
    </row>
    <row r="6539">
      <c r="A6539" s="33" t="s">
        <v>6337</v>
      </c>
      <c r="B6539" s="126" t="s">
        <v>2545</v>
      </c>
      <c r="C6539" s="126" t="s">
        <v>2540</v>
      </c>
      <c r="D6539" s="38" t="s">
        <v>165</v>
      </c>
      <c r="E6539" s="38" t="s">
        <v>2332</v>
      </c>
    </row>
    <row r="6540">
      <c r="A6540" s="33" t="s">
        <v>6237</v>
      </c>
      <c r="B6540" s="126" t="s">
        <v>2545</v>
      </c>
      <c r="C6540" s="126" t="s">
        <v>2540</v>
      </c>
      <c r="D6540" s="38" t="s">
        <v>165</v>
      </c>
      <c r="E6540" s="38" t="s">
        <v>2332</v>
      </c>
    </row>
    <row r="6541">
      <c r="A6541" s="33" t="s">
        <v>6068</v>
      </c>
      <c r="B6541" s="126" t="s">
        <v>2545</v>
      </c>
      <c r="C6541" s="126" t="s">
        <v>2523</v>
      </c>
      <c r="D6541" s="38" t="s">
        <v>165</v>
      </c>
      <c r="E6541" s="38" t="s">
        <v>2332</v>
      </c>
    </row>
    <row r="6542">
      <c r="A6542" s="33" t="s">
        <v>6347</v>
      </c>
      <c r="B6542" s="126" t="s">
        <v>2545</v>
      </c>
      <c r="C6542" s="126" t="s">
        <v>2523</v>
      </c>
      <c r="D6542" s="38" t="s">
        <v>165</v>
      </c>
      <c r="E6542" s="38" t="s">
        <v>2332</v>
      </c>
    </row>
    <row r="6543">
      <c r="A6543" s="33" t="s">
        <v>6348</v>
      </c>
      <c r="B6543" s="126" t="s">
        <v>2545</v>
      </c>
      <c r="C6543" s="126" t="s">
        <v>2523</v>
      </c>
      <c r="D6543" s="38" t="s">
        <v>165</v>
      </c>
      <c r="E6543" s="38" t="s">
        <v>2332</v>
      </c>
    </row>
    <row r="6544">
      <c r="A6544" s="33" t="s">
        <v>6339</v>
      </c>
      <c r="B6544" s="126" t="s">
        <v>2545</v>
      </c>
      <c r="C6544" s="126" t="s">
        <v>2473</v>
      </c>
      <c r="D6544" s="38" t="s">
        <v>165</v>
      </c>
      <c r="E6544" s="38" t="s">
        <v>2332</v>
      </c>
    </row>
    <row r="6545">
      <c r="A6545" s="33" t="s">
        <v>6349</v>
      </c>
      <c r="B6545" s="126" t="s">
        <v>2545</v>
      </c>
      <c r="C6545" s="126" t="s">
        <v>2473</v>
      </c>
      <c r="D6545" s="38" t="s">
        <v>165</v>
      </c>
      <c r="E6545" s="38" t="s">
        <v>2332</v>
      </c>
    </row>
    <row r="6546">
      <c r="A6546" s="33" t="s">
        <v>6177</v>
      </c>
      <c r="B6546" s="126" t="s">
        <v>2545</v>
      </c>
      <c r="C6546" s="126" t="s">
        <v>2540</v>
      </c>
      <c r="D6546" s="38" t="s">
        <v>165</v>
      </c>
      <c r="E6546" s="38" t="s">
        <v>2333</v>
      </c>
    </row>
    <row r="6547">
      <c r="A6547" s="33" t="s">
        <v>6110</v>
      </c>
      <c r="B6547" s="126" t="s">
        <v>2545</v>
      </c>
      <c r="C6547" s="126" t="s">
        <v>2540</v>
      </c>
      <c r="D6547" s="38" t="s">
        <v>165</v>
      </c>
      <c r="E6547" s="38" t="s">
        <v>2333</v>
      </c>
    </row>
    <row r="6548">
      <c r="A6548" s="33" t="s">
        <v>6112</v>
      </c>
      <c r="B6548" s="126" t="s">
        <v>2545</v>
      </c>
      <c r="C6548" s="126" t="s">
        <v>2540</v>
      </c>
      <c r="D6548" s="38" t="s">
        <v>165</v>
      </c>
      <c r="E6548" s="38" t="s">
        <v>2333</v>
      </c>
    </row>
    <row r="6549">
      <c r="A6549" s="33" t="s">
        <v>5954</v>
      </c>
      <c r="B6549" s="126" t="s">
        <v>2545</v>
      </c>
      <c r="C6549" s="126" t="s">
        <v>2540</v>
      </c>
      <c r="D6549" s="38" t="s">
        <v>165</v>
      </c>
      <c r="E6549" s="38" t="s">
        <v>2333</v>
      </c>
    </row>
    <row r="6550">
      <c r="A6550" s="33" t="s">
        <v>5959</v>
      </c>
      <c r="B6550" s="126" t="s">
        <v>2545</v>
      </c>
      <c r="C6550" s="126" t="s">
        <v>2540</v>
      </c>
      <c r="D6550" s="38" t="s">
        <v>165</v>
      </c>
      <c r="E6550" s="38" t="s">
        <v>2333</v>
      </c>
    </row>
    <row r="6551">
      <c r="A6551" s="33" t="s">
        <v>6337</v>
      </c>
      <c r="B6551" s="126" t="s">
        <v>2545</v>
      </c>
      <c r="C6551" s="126" t="s">
        <v>2540</v>
      </c>
      <c r="D6551" s="38" t="s">
        <v>165</v>
      </c>
      <c r="E6551" s="38" t="s">
        <v>2333</v>
      </c>
    </row>
    <row r="6552">
      <c r="A6552" s="33" t="s">
        <v>6237</v>
      </c>
      <c r="B6552" s="126" t="s">
        <v>2545</v>
      </c>
      <c r="C6552" s="126" t="s">
        <v>2540</v>
      </c>
      <c r="D6552" s="38" t="s">
        <v>165</v>
      </c>
      <c r="E6552" s="38" t="s">
        <v>2333</v>
      </c>
    </row>
    <row r="6553">
      <c r="A6553" s="33" t="s">
        <v>6068</v>
      </c>
      <c r="B6553" s="126" t="s">
        <v>2545</v>
      </c>
      <c r="C6553" s="126" t="s">
        <v>2523</v>
      </c>
      <c r="D6553" s="38" t="s">
        <v>165</v>
      </c>
      <c r="E6553" s="38" t="s">
        <v>2333</v>
      </c>
    </row>
    <row r="6554">
      <c r="A6554" s="33" t="s">
        <v>6347</v>
      </c>
      <c r="B6554" s="126" t="s">
        <v>2545</v>
      </c>
      <c r="C6554" s="126" t="s">
        <v>2523</v>
      </c>
      <c r="D6554" s="38" t="s">
        <v>165</v>
      </c>
      <c r="E6554" s="38" t="s">
        <v>2333</v>
      </c>
    </row>
    <row r="6555">
      <c r="A6555" s="33" t="s">
        <v>6348</v>
      </c>
      <c r="B6555" s="126" t="s">
        <v>2545</v>
      </c>
      <c r="C6555" s="126" t="s">
        <v>2523</v>
      </c>
      <c r="D6555" s="38" t="s">
        <v>165</v>
      </c>
      <c r="E6555" s="38" t="s">
        <v>2333</v>
      </c>
    </row>
    <row r="6556">
      <c r="A6556" s="33" t="s">
        <v>6339</v>
      </c>
      <c r="B6556" s="126" t="s">
        <v>2545</v>
      </c>
      <c r="C6556" s="126" t="s">
        <v>2473</v>
      </c>
      <c r="D6556" s="38" t="s">
        <v>165</v>
      </c>
      <c r="E6556" s="38" t="s">
        <v>2333</v>
      </c>
    </row>
    <row r="6557">
      <c r="A6557" s="33" t="s">
        <v>6349</v>
      </c>
      <c r="B6557" s="126" t="s">
        <v>2545</v>
      </c>
      <c r="C6557" s="126" t="s">
        <v>2473</v>
      </c>
      <c r="D6557" s="38" t="s">
        <v>165</v>
      </c>
      <c r="E6557" s="38" t="s">
        <v>2333</v>
      </c>
    </row>
    <row r="6558">
      <c r="A6558" s="33" t="s">
        <v>6177</v>
      </c>
      <c r="B6558" s="126" t="s">
        <v>2545</v>
      </c>
      <c r="C6558" s="126" t="s">
        <v>2540</v>
      </c>
      <c r="D6558" s="38" t="s">
        <v>165</v>
      </c>
      <c r="E6558" s="38" t="s">
        <v>2334</v>
      </c>
    </row>
    <row r="6559">
      <c r="A6559" s="33" t="s">
        <v>6110</v>
      </c>
      <c r="B6559" s="126" t="s">
        <v>2545</v>
      </c>
      <c r="C6559" s="126" t="s">
        <v>2540</v>
      </c>
      <c r="D6559" s="38" t="s">
        <v>165</v>
      </c>
      <c r="E6559" s="38" t="s">
        <v>2334</v>
      </c>
    </row>
    <row r="6560">
      <c r="A6560" s="33" t="s">
        <v>6112</v>
      </c>
      <c r="B6560" s="126" t="s">
        <v>2545</v>
      </c>
      <c r="C6560" s="126" t="s">
        <v>2540</v>
      </c>
      <c r="D6560" s="38" t="s">
        <v>165</v>
      </c>
      <c r="E6560" s="38" t="s">
        <v>2334</v>
      </c>
    </row>
    <row r="6561">
      <c r="A6561" s="33" t="s">
        <v>5954</v>
      </c>
      <c r="B6561" s="126" t="s">
        <v>2545</v>
      </c>
      <c r="C6561" s="126" t="s">
        <v>2540</v>
      </c>
      <c r="D6561" s="38" t="s">
        <v>165</v>
      </c>
      <c r="E6561" s="38" t="s">
        <v>2334</v>
      </c>
    </row>
    <row r="6562">
      <c r="A6562" s="33" t="s">
        <v>5959</v>
      </c>
      <c r="B6562" s="126" t="s">
        <v>2545</v>
      </c>
      <c r="C6562" s="126" t="s">
        <v>2540</v>
      </c>
      <c r="D6562" s="38" t="s">
        <v>165</v>
      </c>
      <c r="E6562" s="38" t="s">
        <v>2334</v>
      </c>
    </row>
    <row r="6563">
      <c r="A6563" s="33" t="s">
        <v>6337</v>
      </c>
      <c r="B6563" s="126" t="s">
        <v>2545</v>
      </c>
      <c r="C6563" s="126" t="s">
        <v>2540</v>
      </c>
      <c r="D6563" s="38" t="s">
        <v>165</v>
      </c>
      <c r="E6563" s="38" t="s">
        <v>2334</v>
      </c>
    </row>
    <row r="6564">
      <c r="A6564" s="33" t="s">
        <v>6151</v>
      </c>
      <c r="B6564" s="126" t="s">
        <v>2545</v>
      </c>
      <c r="C6564" s="126" t="s">
        <v>2540</v>
      </c>
      <c r="D6564" s="38" t="s">
        <v>165</v>
      </c>
      <c r="E6564" s="38" t="s">
        <v>2334</v>
      </c>
    </row>
    <row r="6565">
      <c r="A6565" s="33" t="s">
        <v>6068</v>
      </c>
      <c r="B6565" s="126" t="s">
        <v>2545</v>
      </c>
      <c r="C6565" s="126" t="s">
        <v>2523</v>
      </c>
      <c r="D6565" s="38" t="s">
        <v>165</v>
      </c>
      <c r="E6565" s="38" t="s">
        <v>2334</v>
      </c>
    </row>
    <row r="6566">
      <c r="A6566" s="33" t="s">
        <v>6155</v>
      </c>
      <c r="B6566" s="126" t="s">
        <v>2545</v>
      </c>
      <c r="C6566" s="126" t="s">
        <v>2523</v>
      </c>
      <c r="D6566" s="38" t="s">
        <v>165</v>
      </c>
      <c r="E6566" s="38" t="s">
        <v>2334</v>
      </c>
    </row>
    <row r="6567">
      <c r="A6567" s="33" t="s">
        <v>6151</v>
      </c>
      <c r="B6567" s="126" t="s">
        <v>2545</v>
      </c>
      <c r="C6567" s="126" t="s">
        <v>2523</v>
      </c>
      <c r="D6567" s="38" t="s">
        <v>165</v>
      </c>
      <c r="E6567" s="38" t="s">
        <v>2334</v>
      </c>
    </row>
    <row r="6568">
      <c r="A6568" s="33" t="s">
        <v>6339</v>
      </c>
      <c r="B6568" s="126" t="s">
        <v>2545</v>
      </c>
      <c r="C6568" s="126" t="s">
        <v>2473</v>
      </c>
      <c r="D6568" s="38" t="s">
        <v>165</v>
      </c>
      <c r="E6568" s="38" t="s">
        <v>2334</v>
      </c>
    </row>
    <row r="6569">
      <c r="A6569" s="33" t="s">
        <v>6155</v>
      </c>
      <c r="B6569" s="126" t="s">
        <v>2545</v>
      </c>
      <c r="C6569" s="126" t="s">
        <v>2473</v>
      </c>
      <c r="D6569" s="38" t="s">
        <v>165</v>
      </c>
      <c r="E6569" s="38" t="s">
        <v>2334</v>
      </c>
    </row>
    <row r="6570">
      <c r="A6570" s="33" t="s">
        <v>6177</v>
      </c>
      <c r="B6570" s="126" t="s">
        <v>2545</v>
      </c>
      <c r="C6570" s="126" t="s">
        <v>2540</v>
      </c>
      <c r="D6570" s="38" t="s">
        <v>165</v>
      </c>
      <c r="E6570" s="38" t="s">
        <v>2335</v>
      </c>
    </row>
    <row r="6571">
      <c r="A6571" s="33" t="s">
        <v>6110</v>
      </c>
      <c r="B6571" s="126" t="s">
        <v>2545</v>
      </c>
      <c r="C6571" s="126" t="s">
        <v>2540</v>
      </c>
      <c r="D6571" s="38" t="s">
        <v>165</v>
      </c>
      <c r="E6571" s="38" t="s">
        <v>2335</v>
      </c>
    </row>
    <row r="6572">
      <c r="A6572" s="33" t="s">
        <v>6112</v>
      </c>
      <c r="B6572" s="126" t="s">
        <v>2545</v>
      </c>
      <c r="C6572" s="126" t="s">
        <v>2540</v>
      </c>
      <c r="D6572" s="38" t="s">
        <v>165</v>
      </c>
      <c r="E6572" s="38" t="s">
        <v>2335</v>
      </c>
    </row>
    <row r="6573">
      <c r="A6573" s="33" t="s">
        <v>5954</v>
      </c>
      <c r="B6573" s="126" t="s">
        <v>2545</v>
      </c>
      <c r="C6573" s="126" t="s">
        <v>2540</v>
      </c>
      <c r="D6573" s="38" t="s">
        <v>165</v>
      </c>
      <c r="E6573" s="38" t="s">
        <v>2335</v>
      </c>
    </row>
    <row r="6574">
      <c r="A6574" s="33" t="s">
        <v>5959</v>
      </c>
      <c r="B6574" s="126" t="s">
        <v>2545</v>
      </c>
      <c r="C6574" s="126" t="s">
        <v>2540</v>
      </c>
      <c r="D6574" s="38" t="s">
        <v>165</v>
      </c>
      <c r="E6574" s="38" t="s">
        <v>2335</v>
      </c>
    </row>
    <row r="6575">
      <c r="A6575" s="33" t="s">
        <v>6337</v>
      </c>
      <c r="B6575" s="126" t="s">
        <v>2545</v>
      </c>
      <c r="C6575" s="126" t="s">
        <v>2540</v>
      </c>
      <c r="D6575" s="38" t="s">
        <v>165</v>
      </c>
      <c r="E6575" s="38" t="s">
        <v>2335</v>
      </c>
    </row>
    <row r="6576">
      <c r="A6576" s="33" t="s">
        <v>6151</v>
      </c>
      <c r="B6576" s="126" t="s">
        <v>2545</v>
      </c>
      <c r="C6576" s="126" t="s">
        <v>2540</v>
      </c>
      <c r="D6576" s="38" t="s">
        <v>165</v>
      </c>
      <c r="E6576" s="38" t="s">
        <v>2335</v>
      </c>
    </row>
    <row r="6577">
      <c r="A6577" s="33" t="s">
        <v>6068</v>
      </c>
      <c r="B6577" s="126" t="s">
        <v>2545</v>
      </c>
      <c r="C6577" s="126" t="s">
        <v>2523</v>
      </c>
      <c r="D6577" s="38" t="s">
        <v>165</v>
      </c>
      <c r="E6577" s="38" t="s">
        <v>2335</v>
      </c>
    </row>
    <row r="6578">
      <c r="A6578" s="33" t="s">
        <v>6155</v>
      </c>
      <c r="B6578" s="126" t="s">
        <v>2545</v>
      </c>
      <c r="C6578" s="126" t="s">
        <v>2523</v>
      </c>
      <c r="D6578" s="38" t="s">
        <v>165</v>
      </c>
      <c r="E6578" s="38" t="s">
        <v>2335</v>
      </c>
    </row>
    <row r="6579">
      <c r="A6579" s="33" t="s">
        <v>6151</v>
      </c>
      <c r="B6579" s="126" t="s">
        <v>2545</v>
      </c>
      <c r="C6579" s="126" t="s">
        <v>2523</v>
      </c>
      <c r="D6579" s="38" t="s">
        <v>165</v>
      </c>
      <c r="E6579" s="38" t="s">
        <v>2335</v>
      </c>
    </row>
    <row r="6580">
      <c r="A6580" s="33" t="s">
        <v>6339</v>
      </c>
      <c r="B6580" s="126" t="s">
        <v>2545</v>
      </c>
      <c r="C6580" s="126" t="s">
        <v>2473</v>
      </c>
      <c r="D6580" s="38" t="s">
        <v>165</v>
      </c>
      <c r="E6580" s="38" t="s">
        <v>2335</v>
      </c>
    </row>
    <row r="6581">
      <c r="A6581" s="33" t="s">
        <v>6155</v>
      </c>
      <c r="B6581" s="126" t="s">
        <v>2545</v>
      </c>
      <c r="C6581" s="126" t="s">
        <v>2473</v>
      </c>
      <c r="D6581" s="38" t="s">
        <v>165</v>
      </c>
      <c r="E6581" s="38" t="s">
        <v>2335</v>
      </c>
    </row>
    <row r="6582">
      <c r="A6582" s="33" t="s">
        <v>6211</v>
      </c>
      <c r="B6582" s="126" t="s">
        <v>2520</v>
      </c>
      <c r="C6582" s="126" t="s">
        <v>2705</v>
      </c>
      <c r="D6582" s="38" t="s">
        <v>165</v>
      </c>
      <c r="E6582" s="38" t="s">
        <v>2337</v>
      </c>
    </row>
    <row r="6583">
      <c r="A6583" s="33" t="s">
        <v>6336</v>
      </c>
      <c r="B6583" s="126" t="s">
        <v>2636</v>
      </c>
      <c r="C6583" s="126" t="s">
        <v>2525</v>
      </c>
      <c r="D6583" s="38" t="s">
        <v>165</v>
      </c>
      <c r="E6583" s="38" t="s">
        <v>2337</v>
      </c>
    </row>
    <row r="6584">
      <c r="A6584" s="33" t="s">
        <v>6350</v>
      </c>
      <c r="B6584" s="126" t="s">
        <v>2520</v>
      </c>
      <c r="C6584" s="126" t="s">
        <v>2705</v>
      </c>
      <c r="D6584" s="38" t="s">
        <v>165</v>
      </c>
      <c r="E6584" s="38" t="s">
        <v>2337</v>
      </c>
    </row>
    <row r="6585">
      <c r="A6585" s="33" t="s">
        <v>6212</v>
      </c>
      <c r="B6585" s="126" t="s">
        <v>2520</v>
      </c>
      <c r="C6585" s="126" t="s">
        <v>2705</v>
      </c>
      <c r="D6585" s="38" t="s">
        <v>165</v>
      </c>
      <c r="E6585" s="38" t="s">
        <v>2337</v>
      </c>
    </row>
    <row r="6586">
      <c r="A6586" s="33" t="s">
        <v>5959</v>
      </c>
      <c r="B6586" s="126" t="s">
        <v>2520</v>
      </c>
      <c r="C6586" s="126" t="s">
        <v>2705</v>
      </c>
      <c r="D6586" s="38" t="s">
        <v>165</v>
      </c>
      <c r="E6586" s="38" t="s">
        <v>2337</v>
      </c>
    </row>
    <row r="6587">
      <c r="A6587" s="33" t="s">
        <v>6343</v>
      </c>
      <c r="B6587" s="126" t="s">
        <v>2520</v>
      </c>
      <c r="C6587" s="126" t="s">
        <v>2705</v>
      </c>
      <c r="D6587" s="38" t="s">
        <v>165</v>
      </c>
      <c r="E6587" s="38" t="s">
        <v>2337</v>
      </c>
    </row>
    <row r="6588">
      <c r="A6588" s="33" t="s">
        <v>6237</v>
      </c>
      <c r="B6588" s="126" t="s">
        <v>2520</v>
      </c>
      <c r="C6588" s="126" t="s">
        <v>2705</v>
      </c>
      <c r="D6588" s="38" t="s">
        <v>165</v>
      </c>
      <c r="E6588" s="38" t="s">
        <v>2337</v>
      </c>
    </row>
    <row r="6589">
      <c r="A6589" s="33" t="s">
        <v>6351</v>
      </c>
      <c r="B6589" s="126" t="s">
        <v>2636</v>
      </c>
      <c r="C6589" s="126" t="s">
        <v>2525</v>
      </c>
      <c r="D6589" s="38" t="s">
        <v>165</v>
      </c>
      <c r="E6589" s="38" t="s">
        <v>2337</v>
      </c>
    </row>
    <row r="6590">
      <c r="A6590" s="33" t="s">
        <v>6352</v>
      </c>
      <c r="B6590" s="126" t="s">
        <v>2636</v>
      </c>
      <c r="C6590" s="126" t="s">
        <v>2525</v>
      </c>
      <c r="D6590" s="38" t="s">
        <v>165</v>
      </c>
      <c r="E6590" s="38" t="s">
        <v>2337</v>
      </c>
    </row>
    <row r="6591">
      <c r="A6591" s="33" t="s">
        <v>6110</v>
      </c>
      <c r="B6591" s="126" t="s">
        <v>2520</v>
      </c>
      <c r="C6591" s="126" t="s">
        <v>2705</v>
      </c>
      <c r="D6591" s="38" t="s">
        <v>165</v>
      </c>
      <c r="E6591" s="38" t="s">
        <v>2337</v>
      </c>
    </row>
    <row r="6592">
      <c r="A6592" s="33" t="s">
        <v>6115</v>
      </c>
      <c r="B6592" s="126" t="s">
        <v>2545</v>
      </c>
      <c r="C6592" s="126" t="s">
        <v>2473</v>
      </c>
      <c r="D6592" s="38" t="s">
        <v>165</v>
      </c>
      <c r="E6592" s="38" t="s">
        <v>2337</v>
      </c>
    </row>
    <row r="6593">
      <c r="A6593" s="33" t="s">
        <v>6340</v>
      </c>
      <c r="B6593" s="126" t="s">
        <v>2545</v>
      </c>
      <c r="C6593" s="126" t="s">
        <v>2473</v>
      </c>
      <c r="D6593" s="38" t="s">
        <v>165</v>
      </c>
      <c r="E6593" s="38" t="s">
        <v>2337</v>
      </c>
    </row>
    <row r="6594">
      <c r="A6594" s="33" t="s">
        <v>5952</v>
      </c>
      <c r="B6594" s="126" t="s">
        <v>2646</v>
      </c>
      <c r="C6594" s="126" t="s">
        <v>2545</v>
      </c>
      <c r="D6594" s="38" t="s">
        <v>5915</v>
      </c>
      <c r="E6594" s="38" t="s">
        <v>2337</v>
      </c>
    </row>
    <row r="6595">
      <c r="A6595" s="33" t="s">
        <v>5916</v>
      </c>
      <c r="B6595" s="126" t="s">
        <v>2463</v>
      </c>
      <c r="C6595" s="126" t="s">
        <v>2540</v>
      </c>
      <c r="D6595" s="38" t="s">
        <v>5915</v>
      </c>
      <c r="E6595" s="38" t="s">
        <v>2337</v>
      </c>
    </row>
    <row r="6596">
      <c r="A6596" s="33" t="s">
        <v>6352</v>
      </c>
      <c r="B6596" s="126" t="s">
        <v>2520</v>
      </c>
      <c r="C6596" s="126" t="s">
        <v>2540</v>
      </c>
      <c r="D6596" s="38" t="s">
        <v>5915</v>
      </c>
      <c r="E6596" s="38" t="s">
        <v>2337</v>
      </c>
    </row>
    <row r="6597">
      <c r="A6597" s="33" t="s">
        <v>6352</v>
      </c>
      <c r="B6597" s="126" t="s">
        <v>2666</v>
      </c>
      <c r="C6597" s="126" t="s">
        <v>2473</v>
      </c>
      <c r="D6597" s="38" t="s">
        <v>5915</v>
      </c>
      <c r="E6597" s="38" t="s">
        <v>2337</v>
      </c>
    </row>
    <row r="6598">
      <c r="A6598" s="33" t="s">
        <v>6301</v>
      </c>
      <c r="B6598" s="126" t="s">
        <v>2705</v>
      </c>
      <c r="C6598" s="126" t="s">
        <v>2473</v>
      </c>
      <c r="D6598" s="38" t="s">
        <v>5915</v>
      </c>
      <c r="E6598" s="38" t="s">
        <v>2337</v>
      </c>
    </row>
    <row r="6599">
      <c r="A6599" s="33" t="s">
        <v>6237</v>
      </c>
      <c r="B6599" s="126" t="s">
        <v>2520</v>
      </c>
      <c r="C6599" s="126" t="s">
        <v>2705</v>
      </c>
      <c r="D6599" s="38" t="s">
        <v>165</v>
      </c>
      <c r="E6599" s="38" t="s">
        <v>2338</v>
      </c>
    </row>
    <row r="6600">
      <c r="A6600" s="33" t="s">
        <v>6110</v>
      </c>
      <c r="B6600" s="126" t="s">
        <v>2636</v>
      </c>
      <c r="C6600" s="126" t="s">
        <v>2525</v>
      </c>
      <c r="D6600" s="38" t="s">
        <v>165</v>
      </c>
      <c r="E6600" s="38" t="s">
        <v>2338</v>
      </c>
    </row>
    <row r="6601">
      <c r="A6601" s="33" t="s">
        <v>6336</v>
      </c>
      <c r="B6601" s="126" t="s">
        <v>2520</v>
      </c>
      <c r="C6601" s="126" t="s">
        <v>2705</v>
      </c>
      <c r="D6601" s="38" t="s">
        <v>165</v>
      </c>
      <c r="E6601" s="38" t="s">
        <v>2338</v>
      </c>
    </row>
    <row r="6602">
      <c r="A6602" s="33" t="s">
        <v>6119</v>
      </c>
      <c r="B6602" s="126" t="s">
        <v>2520</v>
      </c>
      <c r="C6602" s="126" t="s">
        <v>2705</v>
      </c>
      <c r="D6602" s="38" t="s">
        <v>165</v>
      </c>
      <c r="E6602" s="38" t="s">
        <v>2338</v>
      </c>
    </row>
    <row r="6603">
      <c r="A6603" s="33" t="s">
        <v>5959</v>
      </c>
      <c r="B6603" s="126" t="s">
        <v>2520</v>
      </c>
      <c r="C6603" s="126" t="s">
        <v>2705</v>
      </c>
      <c r="D6603" s="38" t="s">
        <v>165</v>
      </c>
      <c r="E6603" s="38" t="s">
        <v>2338</v>
      </c>
    </row>
    <row r="6604">
      <c r="A6604" s="33" t="s">
        <v>6118</v>
      </c>
      <c r="B6604" s="126" t="s">
        <v>2520</v>
      </c>
      <c r="C6604" s="126" t="s">
        <v>2705</v>
      </c>
      <c r="D6604" s="38" t="s">
        <v>165</v>
      </c>
      <c r="E6604" s="38" t="s">
        <v>2338</v>
      </c>
    </row>
    <row r="6605">
      <c r="A6605" s="33" t="s">
        <v>6315</v>
      </c>
      <c r="B6605" s="126" t="s">
        <v>2520</v>
      </c>
      <c r="C6605" s="126" t="s">
        <v>2705</v>
      </c>
      <c r="D6605" s="38" t="s">
        <v>165</v>
      </c>
      <c r="E6605" s="38" t="s">
        <v>2338</v>
      </c>
    </row>
    <row r="6606">
      <c r="A6606" s="33" t="s">
        <v>6237</v>
      </c>
      <c r="B6606" s="126" t="s">
        <v>2636</v>
      </c>
      <c r="C6606" s="126" t="s">
        <v>2525</v>
      </c>
      <c r="D6606" s="38" t="s">
        <v>165</v>
      </c>
      <c r="E6606" s="38" t="s">
        <v>2338</v>
      </c>
    </row>
    <row r="6607">
      <c r="A6607" s="33" t="s">
        <v>6110</v>
      </c>
      <c r="B6607" s="126" t="s">
        <v>2636</v>
      </c>
      <c r="C6607" s="126" t="s">
        <v>2525</v>
      </c>
      <c r="D6607" s="38" t="s">
        <v>165</v>
      </c>
      <c r="E6607" s="38" t="s">
        <v>2338</v>
      </c>
    </row>
    <row r="6608">
      <c r="A6608" s="33" t="s">
        <v>6237</v>
      </c>
      <c r="B6608" s="126" t="s">
        <v>2636</v>
      </c>
      <c r="C6608" s="126" t="s">
        <v>2525</v>
      </c>
      <c r="D6608" s="38" t="s">
        <v>165</v>
      </c>
      <c r="E6608" s="38" t="s">
        <v>2338</v>
      </c>
    </row>
    <row r="6609">
      <c r="A6609" s="33" t="s">
        <v>6315</v>
      </c>
      <c r="B6609" s="126" t="s">
        <v>2545</v>
      </c>
      <c r="C6609" s="126" t="s">
        <v>2473</v>
      </c>
      <c r="D6609" s="38" t="s">
        <v>165</v>
      </c>
      <c r="E6609" s="38" t="s">
        <v>2338</v>
      </c>
    </row>
    <row r="6610">
      <c r="A6610" s="33" t="s">
        <v>6212</v>
      </c>
      <c r="B6610" s="126" t="s">
        <v>2545</v>
      </c>
      <c r="C6610" s="126" t="s">
        <v>2473</v>
      </c>
      <c r="D6610" s="38" t="s">
        <v>165</v>
      </c>
      <c r="E6610" s="38" t="s">
        <v>2338</v>
      </c>
    </row>
    <row r="6611">
      <c r="A6611" s="33" t="s">
        <v>6237</v>
      </c>
      <c r="B6611" s="126" t="s">
        <v>2520</v>
      </c>
      <c r="C6611" s="126" t="s">
        <v>2705</v>
      </c>
      <c r="D6611" s="38" t="s">
        <v>165</v>
      </c>
      <c r="E6611" s="38" t="s">
        <v>2340</v>
      </c>
    </row>
    <row r="6612">
      <c r="A6612" s="33" t="s">
        <v>6349</v>
      </c>
      <c r="B6612" s="126" t="s">
        <v>2520</v>
      </c>
      <c r="C6612" s="126" t="s">
        <v>2705</v>
      </c>
      <c r="D6612" s="38" t="s">
        <v>165</v>
      </c>
      <c r="E6612" s="38" t="s">
        <v>2340</v>
      </c>
    </row>
    <row r="6613">
      <c r="A6613" s="33" t="s">
        <v>6347</v>
      </c>
      <c r="B6613" s="126" t="s">
        <v>2520</v>
      </c>
      <c r="C6613" s="126" t="s">
        <v>2705</v>
      </c>
      <c r="D6613" s="38" t="s">
        <v>165</v>
      </c>
      <c r="E6613" s="38" t="s">
        <v>2340</v>
      </c>
    </row>
    <row r="6614">
      <c r="A6614" s="33" t="s">
        <v>6350</v>
      </c>
      <c r="B6614" s="126" t="s">
        <v>2520</v>
      </c>
      <c r="C6614" s="126" t="s">
        <v>2705</v>
      </c>
      <c r="D6614" s="38" t="s">
        <v>165</v>
      </c>
      <c r="E6614" s="38" t="s">
        <v>2340</v>
      </c>
    </row>
    <row r="6615">
      <c r="A6615" s="33" t="s">
        <v>6212</v>
      </c>
      <c r="B6615" s="126" t="s">
        <v>2520</v>
      </c>
      <c r="C6615" s="126" t="s">
        <v>2705</v>
      </c>
      <c r="D6615" s="38" t="s">
        <v>165</v>
      </c>
      <c r="E6615" s="38" t="s">
        <v>2340</v>
      </c>
    </row>
    <row r="6616">
      <c r="A6616" s="33" t="s">
        <v>5959</v>
      </c>
      <c r="B6616" s="126" t="s">
        <v>2520</v>
      </c>
      <c r="C6616" s="126" t="s">
        <v>2705</v>
      </c>
      <c r="D6616" s="38" t="s">
        <v>165</v>
      </c>
      <c r="E6616" s="38" t="s">
        <v>2340</v>
      </c>
    </row>
    <row r="6617">
      <c r="A6617" s="33" t="s">
        <v>6353</v>
      </c>
      <c r="B6617" s="126" t="s">
        <v>2636</v>
      </c>
      <c r="C6617" s="126" t="s">
        <v>2525</v>
      </c>
      <c r="D6617" s="38" t="s">
        <v>165</v>
      </c>
      <c r="E6617" s="38" t="s">
        <v>2340</v>
      </c>
    </row>
    <row r="6618">
      <c r="A6618" s="33" t="s">
        <v>6351</v>
      </c>
      <c r="B6618" s="126" t="s">
        <v>2636</v>
      </c>
      <c r="C6618" s="126" t="s">
        <v>2525</v>
      </c>
      <c r="D6618" s="38" t="s">
        <v>165</v>
      </c>
      <c r="E6618" s="38" t="s">
        <v>2340</v>
      </c>
    </row>
    <row r="6619">
      <c r="A6619" s="33" t="s">
        <v>6354</v>
      </c>
      <c r="B6619" s="126" t="s">
        <v>2636</v>
      </c>
      <c r="C6619" s="126" t="s">
        <v>2525</v>
      </c>
      <c r="D6619" s="38" t="s">
        <v>165</v>
      </c>
      <c r="E6619" s="38" t="s">
        <v>2340</v>
      </c>
    </row>
    <row r="6620">
      <c r="A6620" s="33" t="s">
        <v>6115</v>
      </c>
      <c r="B6620" s="126" t="s">
        <v>2636</v>
      </c>
      <c r="C6620" s="126" t="s">
        <v>2525</v>
      </c>
      <c r="D6620" s="38" t="s">
        <v>165</v>
      </c>
      <c r="E6620" s="38" t="s">
        <v>2340</v>
      </c>
    </row>
    <row r="6621">
      <c r="A6621" s="33" t="s">
        <v>6343</v>
      </c>
      <c r="B6621" s="126" t="s">
        <v>2545</v>
      </c>
      <c r="C6621" s="126" t="s">
        <v>2473</v>
      </c>
      <c r="D6621" s="38" t="s">
        <v>165</v>
      </c>
      <c r="E6621" s="38" t="s">
        <v>2340</v>
      </c>
    </row>
    <row r="6622">
      <c r="A6622" s="33" t="s">
        <v>6355</v>
      </c>
      <c r="B6622" s="126" t="s">
        <v>2545</v>
      </c>
      <c r="C6622" s="126" t="s">
        <v>2473</v>
      </c>
      <c r="D6622" s="38" t="s">
        <v>165</v>
      </c>
      <c r="E6622" s="38" t="s">
        <v>2340</v>
      </c>
    </row>
    <row r="6623">
      <c r="A6623" s="33" t="s">
        <v>6341</v>
      </c>
      <c r="B6623" s="126" t="s">
        <v>2463</v>
      </c>
      <c r="C6623" s="126" t="s">
        <v>2545</v>
      </c>
      <c r="D6623" s="38" t="s">
        <v>44</v>
      </c>
      <c r="E6623" s="38" t="s">
        <v>2340</v>
      </c>
    </row>
    <row r="6624">
      <c r="A6624" s="33" t="s">
        <v>6345</v>
      </c>
      <c r="B6624" s="126" t="s">
        <v>2463</v>
      </c>
      <c r="C6624" s="126" t="s">
        <v>2545</v>
      </c>
      <c r="D6624" s="38" t="s">
        <v>44</v>
      </c>
      <c r="E6624" s="38" t="s">
        <v>2340</v>
      </c>
    </row>
    <row r="6625">
      <c r="A6625" s="33" t="s">
        <v>6155</v>
      </c>
      <c r="B6625" s="126" t="s">
        <v>2520</v>
      </c>
      <c r="C6625" s="126" t="s">
        <v>2705</v>
      </c>
      <c r="D6625" s="38" t="s">
        <v>44</v>
      </c>
      <c r="E6625" s="38" t="s">
        <v>2340</v>
      </c>
    </row>
    <row r="6626">
      <c r="A6626" s="33" t="s">
        <v>6343</v>
      </c>
      <c r="B6626" s="126" t="s">
        <v>2520</v>
      </c>
      <c r="C6626" s="126" t="s">
        <v>2705</v>
      </c>
      <c r="D6626" s="38" t="s">
        <v>44</v>
      </c>
      <c r="E6626" s="38" t="s">
        <v>2340</v>
      </c>
    </row>
    <row r="6627">
      <c r="A6627" s="33" t="s">
        <v>6345</v>
      </c>
      <c r="B6627" s="126" t="s">
        <v>2540</v>
      </c>
      <c r="C6627" s="126" t="s">
        <v>2473</v>
      </c>
      <c r="D6627" s="38" t="s">
        <v>44</v>
      </c>
      <c r="E6627" s="38" t="s">
        <v>2340</v>
      </c>
    </row>
    <row r="6628">
      <c r="A6628" s="33" t="s">
        <v>6105</v>
      </c>
      <c r="B6628" s="126" t="s">
        <v>2646</v>
      </c>
      <c r="C6628" s="126" t="s">
        <v>2705</v>
      </c>
      <c r="D6628" s="38" t="s">
        <v>5923</v>
      </c>
      <c r="E6628" s="38" t="s">
        <v>2340</v>
      </c>
    </row>
    <row r="6629">
      <c r="A6629" s="33" t="s">
        <v>6356</v>
      </c>
      <c r="B6629" s="126" t="s">
        <v>2646</v>
      </c>
      <c r="C6629" s="126" t="s">
        <v>2705</v>
      </c>
      <c r="D6629" s="38" t="s">
        <v>5923</v>
      </c>
      <c r="E6629" s="38" t="s">
        <v>2340</v>
      </c>
    </row>
    <row r="6630">
      <c r="A6630" s="33" t="s">
        <v>6357</v>
      </c>
      <c r="B6630" s="126" t="s">
        <v>2463</v>
      </c>
      <c r="C6630" s="126" t="s">
        <v>2540</v>
      </c>
      <c r="D6630" s="38" t="s">
        <v>5923</v>
      </c>
      <c r="E6630" s="38" t="s">
        <v>2340</v>
      </c>
    </row>
    <row r="6631">
      <c r="A6631" s="33" t="s">
        <v>6357</v>
      </c>
      <c r="B6631" s="126" t="s">
        <v>2545</v>
      </c>
      <c r="C6631" s="126" t="s">
        <v>2473</v>
      </c>
      <c r="D6631" s="38" t="s">
        <v>5923</v>
      </c>
      <c r="E6631" s="38" t="s">
        <v>2340</v>
      </c>
    </row>
    <row r="6632">
      <c r="A6632" s="33" t="s">
        <v>6357</v>
      </c>
      <c r="B6632" s="126" t="s">
        <v>2705</v>
      </c>
      <c r="C6632" s="126" t="s">
        <v>2473</v>
      </c>
      <c r="D6632" s="38" t="s">
        <v>5923</v>
      </c>
      <c r="E6632" s="38" t="s">
        <v>2340</v>
      </c>
    </row>
    <row r="6633">
      <c r="A6633" s="33" t="s">
        <v>6237</v>
      </c>
      <c r="B6633" s="126" t="s">
        <v>2520</v>
      </c>
      <c r="C6633" s="126" t="s">
        <v>2705</v>
      </c>
      <c r="D6633" s="38" t="s">
        <v>165</v>
      </c>
      <c r="E6633" s="38" t="s">
        <v>2341</v>
      </c>
    </row>
    <row r="6634">
      <c r="A6634" s="33" t="s">
        <v>6110</v>
      </c>
      <c r="B6634" s="126" t="s">
        <v>2520</v>
      </c>
      <c r="C6634" s="126" t="s">
        <v>2705</v>
      </c>
      <c r="D6634" s="38" t="s">
        <v>165</v>
      </c>
      <c r="E6634" s="38" t="s">
        <v>2341</v>
      </c>
    </row>
    <row r="6635">
      <c r="A6635" s="33" t="s">
        <v>6342</v>
      </c>
      <c r="B6635" s="126" t="s">
        <v>2520</v>
      </c>
      <c r="C6635" s="126" t="s">
        <v>2705</v>
      </c>
      <c r="D6635" s="38" t="s">
        <v>165</v>
      </c>
      <c r="E6635" s="38" t="s">
        <v>2341</v>
      </c>
    </row>
    <row r="6636">
      <c r="A6636" s="33" t="s">
        <v>6350</v>
      </c>
      <c r="B6636" s="126" t="s">
        <v>2520</v>
      </c>
      <c r="C6636" s="126" t="s">
        <v>2705</v>
      </c>
      <c r="D6636" s="38" t="s">
        <v>165</v>
      </c>
      <c r="E6636" s="38" t="s">
        <v>2341</v>
      </c>
    </row>
    <row r="6637">
      <c r="A6637" s="33" t="s">
        <v>6212</v>
      </c>
      <c r="B6637" s="126" t="s">
        <v>2520</v>
      </c>
      <c r="C6637" s="126" t="s">
        <v>2705</v>
      </c>
      <c r="D6637" s="38" t="s">
        <v>165</v>
      </c>
      <c r="E6637" s="38" t="s">
        <v>2341</v>
      </c>
    </row>
    <row r="6638">
      <c r="A6638" s="33" t="s">
        <v>5959</v>
      </c>
      <c r="B6638" s="126" t="s">
        <v>2520</v>
      </c>
      <c r="C6638" s="126" t="s">
        <v>2705</v>
      </c>
      <c r="D6638" s="38" t="s">
        <v>165</v>
      </c>
      <c r="E6638" s="38" t="s">
        <v>2341</v>
      </c>
    </row>
    <row r="6639">
      <c r="A6639" s="33" t="s">
        <v>6341</v>
      </c>
      <c r="B6639" s="126" t="s">
        <v>2636</v>
      </c>
      <c r="C6639" s="126" t="s">
        <v>2525</v>
      </c>
      <c r="D6639" s="38" t="s">
        <v>165</v>
      </c>
      <c r="E6639" s="38" t="s">
        <v>2341</v>
      </c>
    </row>
    <row r="6640">
      <c r="A6640" s="33" t="s">
        <v>6351</v>
      </c>
      <c r="B6640" s="126" t="s">
        <v>2636</v>
      </c>
      <c r="C6640" s="126" t="s">
        <v>2525</v>
      </c>
      <c r="D6640" s="38" t="s">
        <v>165</v>
      </c>
      <c r="E6640" s="38" t="s">
        <v>2341</v>
      </c>
    </row>
    <row r="6641">
      <c r="A6641" s="33" t="s">
        <v>6354</v>
      </c>
      <c r="B6641" s="126" t="s">
        <v>2636</v>
      </c>
      <c r="C6641" s="126" t="s">
        <v>2525</v>
      </c>
      <c r="D6641" s="38" t="s">
        <v>165</v>
      </c>
      <c r="E6641" s="38" t="s">
        <v>2341</v>
      </c>
    </row>
    <row r="6642">
      <c r="A6642" s="33" t="s">
        <v>6115</v>
      </c>
      <c r="B6642" s="126" t="s">
        <v>2636</v>
      </c>
      <c r="C6642" s="126" t="s">
        <v>2525</v>
      </c>
      <c r="D6642" s="38" t="s">
        <v>165</v>
      </c>
      <c r="E6642" s="38" t="s">
        <v>2341</v>
      </c>
    </row>
    <row r="6643">
      <c r="A6643" s="33" t="s">
        <v>6343</v>
      </c>
      <c r="B6643" s="126" t="s">
        <v>2545</v>
      </c>
      <c r="C6643" s="126" t="s">
        <v>2473</v>
      </c>
      <c r="D6643" s="38" t="s">
        <v>165</v>
      </c>
      <c r="E6643" s="38" t="s">
        <v>2341</v>
      </c>
    </row>
    <row r="6644">
      <c r="A6644" s="33" t="s">
        <v>6345</v>
      </c>
      <c r="B6644" s="126" t="s">
        <v>2545</v>
      </c>
      <c r="C6644" s="126" t="s">
        <v>2473</v>
      </c>
      <c r="D6644" s="38" t="s">
        <v>165</v>
      </c>
      <c r="E6644" s="38" t="s">
        <v>2341</v>
      </c>
    </row>
    <row r="6645">
      <c r="A6645" s="33" t="s">
        <v>6237</v>
      </c>
      <c r="B6645" s="126" t="s">
        <v>2520</v>
      </c>
      <c r="C6645" s="126" t="s">
        <v>2705</v>
      </c>
      <c r="D6645" s="38" t="s">
        <v>165</v>
      </c>
      <c r="E6645" s="38" t="s">
        <v>2342</v>
      </c>
    </row>
    <row r="6646">
      <c r="A6646" s="33" t="s">
        <v>6349</v>
      </c>
      <c r="B6646" s="126" t="s">
        <v>2520</v>
      </c>
      <c r="C6646" s="126" t="s">
        <v>2705</v>
      </c>
      <c r="D6646" s="38" t="s">
        <v>165</v>
      </c>
      <c r="E6646" s="38" t="s">
        <v>2342</v>
      </c>
    </row>
    <row r="6647">
      <c r="A6647" s="33" t="s">
        <v>6347</v>
      </c>
      <c r="B6647" s="126" t="s">
        <v>2520</v>
      </c>
      <c r="C6647" s="126" t="s">
        <v>2705</v>
      </c>
      <c r="D6647" s="38" t="s">
        <v>165</v>
      </c>
      <c r="E6647" s="38" t="s">
        <v>2342</v>
      </c>
    </row>
    <row r="6648">
      <c r="A6648" s="33" t="s">
        <v>6350</v>
      </c>
      <c r="B6648" s="126" t="s">
        <v>2520</v>
      </c>
      <c r="C6648" s="126" t="s">
        <v>2705</v>
      </c>
      <c r="D6648" s="38" t="s">
        <v>165</v>
      </c>
      <c r="E6648" s="38" t="s">
        <v>2342</v>
      </c>
    </row>
    <row r="6649">
      <c r="A6649" s="33" t="s">
        <v>6212</v>
      </c>
      <c r="B6649" s="126" t="s">
        <v>2520</v>
      </c>
      <c r="C6649" s="126" t="s">
        <v>2705</v>
      </c>
      <c r="D6649" s="38" t="s">
        <v>165</v>
      </c>
      <c r="E6649" s="38" t="s">
        <v>2342</v>
      </c>
    </row>
    <row r="6650">
      <c r="A6650" s="33" t="s">
        <v>5959</v>
      </c>
      <c r="B6650" s="126" t="s">
        <v>2520</v>
      </c>
      <c r="C6650" s="126" t="s">
        <v>2705</v>
      </c>
      <c r="D6650" s="38" t="s">
        <v>165</v>
      </c>
      <c r="E6650" s="38" t="s">
        <v>2342</v>
      </c>
    </row>
    <row r="6651">
      <c r="A6651" s="33" t="s">
        <v>6353</v>
      </c>
      <c r="B6651" s="126" t="s">
        <v>2636</v>
      </c>
      <c r="C6651" s="126" t="s">
        <v>2525</v>
      </c>
      <c r="D6651" s="38" t="s">
        <v>165</v>
      </c>
      <c r="E6651" s="38" t="s">
        <v>2342</v>
      </c>
    </row>
    <row r="6652">
      <c r="A6652" s="33" t="s">
        <v>6351</v>
      </c>
      <c r="B6652" s="126" t="s">
        <v>2636</v>
      </c>
      <c r="C6652" s="126" t="s">
        <v>2525</v>
      </c>
      <c r="D6652" s="38" t="s">
        <v>165</v>
      </c>
      <c r="E6652" s="38" t="s">
        <v>2342</v>
      </c>
    </row>
    <row r="6653">
      <c r="A6653" s="33" t="s">
        <v>6354</v>
      </c>
      <c r="B6653" s="126" t="s">
        <v>2636</v>
      </c>
      <c r="C6653" s="126" t="s">
        <v>2525</v>
      </c>
      <c r="D6653" s="38" t="s">
        <v>165</v>
      </c>
      <c r="E6653" s="38" t="s">
        <v>2342</v>
      </c>
    </row>
    <row r="6654">
      <c r="A6654" s="33" t="s">
        <v>6115</v>
      </c>
      <c r="B6654" s="126" t="s">
        <v>2636</v>
      </c>
      <c r="C6654" s="126" t="s">
        <v>2525</v>
      </c>
      <c r="D6654" s="38" t="s">
        <v>165</v>
      </c>
      <c r="E6654" s="38" t="s">
        <v>2342</v>
      </c>
    </row>
    <row r="6655">
      <c r="A6655" s="33" t="s">
        <v>6343</v>
      </c>
      <c r="B6655" s="126" t="s">
        <v>2545</v>
      </c>
      <c r="C6655" s="126" t="s">
        <v>2473</v>
      </c>
      <c r="D6655" s="38" t="s">
        <v>165</v>
      </c>
      <c r="E6655" s="38" t="s">
        <v>2342</v>
      </c>
    </row>
    <row r="6656">
      <c r="A6656" s="33" t="s">
        <v>6355</v>
      </c>
      <c r="B6656" s="126" t="s">
        <v>2545</v>
      </c>
      <c r="C6656" s="126" t="s">
        <v>2473</v>
      </c>
      <c r="D6656" s="38" t="s">
        <v>165</v>
      </c>
      <c r="E6656" s="38" t="s">
        <v>2342</v>
      </c>
    </row>
    <row r="6657">
      <c r="A6657" s="33" t="s">
        <v>6341</v>
      </c>
      <c r="B6657" s="126" t="s">
        <v>2463</v>
      </c>
      <c r="C6657" s="126" t="s">
        <v>2545</v>
      </c>
      <c r="D6657" s="38" t="s">
        <v>44</v>
      </c>
      <c r="E6657" s="38" t="s">
        <v>2342</v>
      </c>
    </row>
    <row r="6658">
      <c r="A6658" s="33" t="s">
        <v>6345</v>
      </c>
      <c r="B6658" s="126" t="s">
        <v>2463</v>
      </c>
      <c r="C6658" s="126" t="s">
        <v>2545</v>
      </c>
      <c r="D6658" s="38" t="s">
        <v>44</v>
      </c>
      <c r="E6658" s="38" t="s">
        <v>2342</v>
      </c>
    </row>
    <row r="6659">
      <c r="A6659" s="33" t="s">
        <v>6155</v>
      </c>
      <c r="B6659" s="126" t="s">
        <v>2520</v>
      </c>
      <c r="C6659" s="126" t="s">
        <v>2705</v>
      </c>
      <c r="D6659" s="38" t="s">
        <v>44</v>
      </c>
      <c r="E6659" s="38" t="s">
        <v>2342</v>
      </c>
    </row>
    <row r="6660">
      <c r="A6660" s="33" t="s">
        <v>6343</v>
      </c>
      <c r="B6660" s="126" t="s">
        <v>2520</v>
      </c>
      <c r="C6660" s="126" t="s">
        <v>2705</v>
      </c>
      <c r="D6660" s="38" t="s">
        <v>44</v>
      </c>
      <c r="E6660" s="38" t="s">
        <v>2342</v>
      </c>
    </row>
    <row r="6661">
      <c r="A6661" s="33" t="s">
        <v>6345</v>
      </c>
      <c r="B6661" s="126" t="s">
        <v>2540</v>
      </c>
      <c r="C6661" s="126" t="s">
        <v>2473</v>
      </c>
      <c r="D6661" s="38" t="s">
        <v>44</v>
      </c>
      <c r="E6661" s="38" t="s">
        <v>2342</v>
      </c>
    </row>
    <row r="6662">
      <c r="A6662" s="33" t="s">
        <v>6054</v>
      </c>
      <c r="B6662" s="126" t="s">
        <v>2551</v>
      </c>
      <c r="C6662" s="126" t="s">
        <v>2545</v>
      </c>
      <c r="D6662" s="38" t="s">
        <v>5923</v>
      </c>
      <c r="E6662" s="38" t="s">
        <v>2342</v>
      </c>
    </row>
    <row r="6663">
      <c r="A6663" s="33" t="s">
        <v>6105</v>
      </c>
      <c r="B6663" s="126" t="s">
        <v>2646</v>
      </c>
      <c r="C6663" s="126" t="s">
        <v>2705</v>
      </c>
      <c r="D6663" s="38" t="s">
        <v>5923</v>
      </c>
      <c r="E6663" s="38" t="s">
        <v>2342</v>
      </c>
    </row>
    <row r="6664">
      <c r="A6664" s="33" t="s">
        <v>6356</v>
      </c>
      <c r="B6664" s="126" t="s">
        <v>2646</v>
      </c>
      <c r="C6664" s="126" t="s">
        <v>2705</v>
      </c>
      <c r="D6664" s="38" t="s">
        <v>5923</v>
      </c>
      <c r="E6664" s="38" t="s">
        <v>2342</v>
      </c>
    </row>
    <row r="6665">
      <c r="A6665" s="33" t="s">
        <v>6105</v>
      </c>
      <c r="B6665" s="126" t="s">
        <v>2463</v>
      </c>
      <c r="C6665" s="126" t="s">
        <v>2540</v>
      </c>
      <c r="D6665" s="38" t="s">
        <v>5923</v>
      </c>
      <c r="E6665" s="38" t="s">
        <v>2342</v>
      </c>
    </row>
    <row r="6666">
      <c r="A6666" s="33" t="s">
        <v>6356</v>
      </c>
      <c r="B6666" s="126" t="s">
        <v>2705</v>
      </c>
      <c r="C6666" s="126" t="s">
        <v>2473</v>
      </c>
      <c r="D6666" s="38" t="s">
        <v>5923</v>
      </c>
      <c r="E6666" s="38" t="s">
        <v>2342</v>
      </c>
    </row>
    <row r="6667">
      <c r="A6667" s="33" t="s">
        <v>6211</v>
      </c>
      <c r="B6667" s="126" t="s">
        <v>2520</v>
      </c>
      <c r="C6667" s="126" t="s">
        <v>2705</v>
      </c>
      <c r="D6667" s="38" t="s">
        <v>165</v>
      </c>
      <c r="E6667" s="38" t="s">
        <v>2343</v>
      </c>
    </row>
    <row r="6668">
      <c r="A6668" s="33" t="s">
        <v>6336</v>
      </c>
      <c r="B6668" s="126" t="s">
        <v>2636</v>
      </c>
      <c r="C6668" s="126" t="s">
        <v>2525</v>
      </c>
      <c r="D6668" s="38" t="s">
        <v>165</v>
      </c>
      <c r="E6668" s="38" t="s">
        <v>2343</v>
      </c>
    </row>
    <row r="6669">
      <c r="A6669" s="33" t="s">
        <v>6350</v>
      </c>
      <c r="B6669" s="126" t="s">
        <v>2520</v>
      </c>
      <c r="C6669" s="126" t="s">
        <v>2705</v>
      </c>
      <c r="D6669" s="38" t="s">
        <v>165</v>
      </c>
      <c r="E6669" s="38" t="s">
        <v>2343</v>
      </c>
    </row>
    <row r="6670">
      <c r="A6670" s="33" t="s">
        <v>6212</v>
      </c>
      <c r="B6670" s="126" t="s">
        <v>2520</v>
      </c>
      <c r="C6670" s="126" t="s">
        <v>2705</v>
      </c>
      <c r="D6670" s="38" t="s">
        <v>165</v>
      </c>
      <c r="E6670" s="38" t="s">
        <v>2343</v>
      </c>
    </row>
    <row r="6671">
      <c r="A6671" s="33" t="s">
        <v>5959</v>
      </c>
      <c r="B6671" s="126" t="s">
        <v>2520</v>
      </c>
      <c r="C6671" s="126" t="s">
        <v>2705</v>
      </c>
      <c r="D6671" s="38" t="s">
        <v>165</v>
      </c>
      <c r="E6671" s="38" t="s">
        <v>2343</v>
      </c>
    </row>
    <row r="6672">
      <c r="A6672" s="33" t="s">
        <v>6343</v>
      </c>
      <c r="B6672" s="126" t="s">
        <v>2520</v>
      </c>
      <c r="C6672" s="126" t="s">
        <v>2705</v>
      </c>
      <c r="D6672" s="38" t="s">
        <v>165</v>
      </c>
      <c r="E6672" s="38" t="s">
        <v>2343</v>
      </c>
    </row>
    <row r="6673">
      <c r="A6673" s="33" t="s">
        <v>6237</v>
      </c>
      <c r="B6673" s="126" t="s">
        <v>2520</v>
      </c>
      <c r="C6673" s="126" t="s">
        <v>2705</v>
      </c>
      <c r="D6673" s="38" t="s">
        <v>165</v>
      </c>
      <c r="E6673" s="38" t="s">
        <v>2343</v>
      </c>
    </row>
    <row r="6674">
      <c r="A6674" s="33" t="s">
        <v>6351</v>
      </c>
      <c r="B6674" s="126" t="s">
        <v>2636</v>
      </c>
      <c r="C6674" s="126" t="s">
        <v>2525</v>
      </c>
      <c r="D6674" s="38" t="s">
        <v>165</v>
      </c>
      <c r="E6674" s="38" t="s">
        <v>2343</v>
      </c>
    </row>
    <row r="6675">
      <c r="A6675" s="33" t="s">
        <v>6352</v>
      </c>
      <c r="B6675" s="126" t="s">
        <v>2636</v>
      </c>
      <c r="C6675" s="126" t="s">
        <v>2525</v>
      </c>
      <c r="D6675" s="38" t="s">
        <v>165</v>
      </c>
      <c r="E6675" s="38" t="s">
        <v>2343</v>
      </c>
    </row>
    <row r="6676">
      <c r="A6676" s="33" t="s">
        <v>6110</v>
      </c>
      <c r="B6676" s="126" t="s">
        <v>2520</v>
      </c>
      <c r="C6676" s="126" t="s">
        <v>2705</v>
      </c>
      <c r="D6676" s="38" t="s">
        <v>165</v>
      </c>
      <c r="E6676" s="38" t="s">
        <v>2343</v>
      </c>
    </row>
    <row r="6677">
      <c r="A6677" s="33" t="s">
        <v>6115</v>
      </c>
      <c r="B6677" s="126" t="s">
        <v>2545</v>
      </c>
      <c r="C6677" s="126" t="s">
        <v>2473</v>
      </c>
      <c r="D6677" s="38" t="s">
        <v>165</v>
      </c>
      <c r="E6677" s="38" t="s">
        <v>2343</v>
      </c>
    </row>
    <row r="6678">
      <c r="A6678" s="33" t="s">
        <v>6340</v>
      </c>
      <c r="B6678" s="126" t="s">
        <v>2545</v>
      </c>
      <c r="C6678" s="126" t="s">
        <v>2473</v>
      </c>
      <c r="D6678" s="38" t="s">
        <v>165</v>
      </c>
      <c r="E6678" s="38" t="s">
        <v>2343</v>
      </c>
    </row>
    <row r="6679">
      <c r="A6679" s="33" t="s">
        <v>6237</v>
      </c>
      <c r="B6679" s="126" t="s">
        <v>2520</v>
      </c>
      <c r="C6679" s="126" t="s">
        <v>2705</v>
      </c>
      <c r="D6679" s="38" t="s">
        <v>165</v>
      </c>
      <c r="E6679" s="38" t="s">
        <v>2344</v>
      </c>
    </row>
    <row r="6680">
      <c r="A6680" s="33" t="s">
        <v>6349</v>
      </c>
      <c r="B6680" s="126" t="s">
        <v>2520</v>
      </c>
      <c r="C6680" s="126" t="s">
        <v>2705</v>
      </c>
      <c r="D6680" s="38" t="s">
        <v>165</v>
      </c>
      <c r="E6680" s="38" t="s">
        <v>2344</v>
      </c>
    </row>
    <row r="6681">
      <c r="A6681" s="33" t="s">
        <v>6347</v>
      </c>
      <c r="B6681" s="126" t="s">
        <v>2520</v>
      </c>
      <c r="C6681" s="126" t="s">
        <v>2705</v>
      </c>
      <c r="D6681" s="38" t="s">
        <v>165</v>
      </c>
      <c r="E6681" s="38" t="s">
        <v>2344</v>
      </c>
    </row>
    <row r="6682">
      <c r="A6682" s="33" t="s">
        <v>6350</v>
      </c>
      <c r="B6682" s="126" t="s">
        <v>2520</v>
      </c>
      <c r="C6682" s="126" t="s">
        <v>2705</v>
      </c>
      <c r="D6682" s="38" t="s">
        <v>165</v>
      </c>
      <c r="E6682" s="38" t="s">
        <v>2344</v>
      </c>
    </row>
    <row r="6683">
      <c r="A6683" s="33" t="s">
        <v>6212</v>
      </c>
      <c r="B6683" s="126" t="s">
        <v>2520</v>
      </c>
      <c r="C6683" s="126" t="s">
        <v>2705</v>
      </c>
      <c r="D6683" s="38" t="s">
        <v>165</v>
      </c>
      <c r="E6683" s="38" t="s">
        <v>2344</v>
      </c>
    </row>
    <row r="6684">
      <c r="A6684" s="33" t="s">
        <v>5959</v>
      </c>
      <c r="B6684" s="126" t="s">
        <v>2520</v>
      </c>
      <c r="C6684" s="126" t="s">
        <v>2705</v>
      </c>
      <c r="D6684" s="38" t="s">
        <v>165</v>
      </c>
      <c r="E6684" s="38" t="s">
        <v>2344</v>
      </c>
    </row>
    <row r="6685">
      <c r="A6685" s="33" t="s">
        <v>6341</v>
      </c>
      <c r="B6685" s="126" t="s">
        <v>2636</v>
      </c>
      <c r="C6685" s="126" t="s">
        <v>2525</v>
      </c>
      <c r="D6685" s="38" t="s">
        <v>165</v>
      </c>
      <c r="E6685" s="38" t="s">
        <v>2344</v>
      </c>
    </row>
    <row r="6686">
      <c r="A6686" s="33" t="s">
        <v>6351</v>
      </c>
      <c r="B6686" s="126" t="s">
        <v>2636</v>
      </c>
      <c r="C6686" s="126" t="s">
        <v>2525</v>
      </c>
      <c r="D6686" s="38" t="s">
        <v>165</v>
      </c>
      <c r="E6686" s="38" t="s">
        <v>2344</v>
      </c>
    </row>
    <row r="6687">
      <c r="A6687" s="33" t="s">
        <v>6354</v>
      </c>
      <c r="B6687" s="126" t="s">
        <v>2636</v>
      </c>
      <c r="C6687" s="126" t="s">
        <v>2525</v>
      </c>
      <c r="D6687" s="38" t="s">
        <v>165</v>
      </c>
      <c r="E6687" s="38" t="s">
        <v>2344</v>
      </c>
    </row>
    <row r="6688">
      <c r="A6688" s="33" t="s">
        <v>6115</v>
      </c>
      <c r="B6688" s="126" t="s">
        <v>2636</v>
      </c>
      <c r="C6688" s="126" t="s">
        <v>2525</v>
      </c>
      <c r="D6688" s="38" t="s">
        <v>165</v>
      </c>
      <c r="E6688" s="38" t="s">
        <v>2344</v>
      </c>
    </row>
    <row r="6689">
      <c r="A6689" s="33" t="s">
        <v>6343</v>
      </c>
      <c r="B6689" s="126" t="s">
        <v>2545</v>
      </c>
      <c r="C6689" s="126" t="s">
        <v>2473</v>
      </c>
      <c r="D6689" s="38" t="s">
        <v>165</v>
      </c>
      <c r="E6689" s="38" t="s">
        <v>2344</v>
      </c>
    </row>
    <row r="6690">
      <c r="A6690" s="33" t="s">
        <v>6348</v>
      </c>
      <c r="B6690" s="126" t="s">
        <v>2545</v>
      </c>
      <c r="C6690" s="126" t="s">
        <v>2473</v>
      </c>
      <c r="D6690" s="38" t="s">
        <v>165</v>
      </c>
      <c r="E6690" s="38" t="s">
        <v>2344</v>
      </c>
    </row>
    <row r="6691">
      <c r="A6691" s="33" t="s">
        <v>6341</v>
      </c>
      <c r="B6691" s="126" t="s">
        <v>2463</v>
      </c>
      <c r="C6691" s="126" t="s">
        <v>2545</v>
      </c>
      <c r="D6691" s="38" t="s">
        <v>44</v>
      </c>
      <c r="E6691" s="38" t="s">
        <v>2344</v>
      </c>
    </row>
    <row r="6692">
      <c r="A6692" s="33" t="s">
        <v>6345</v>
      </c>
      <c r="B6692" s="126" t="s">
        <v>2463</v>
      </c>
      <c r="C6692" s="126" t="s">
        <v>2545</v>
      </c>
      <c r="D6692" s="38" t="s">
        <v>44</v>
      </c>
      <c r="E6692" s="38" t="s">
        <v>2344</v>
      </c>
    </row>
    <row r="6693">
      <c r="A6693" s="33" t="s">
        <v>6341</v>
      </c>
      <c r="B6693" s="126" t="s">
        <v>2520</v>
      </c>
      <c r="C6693" s="126" t="s">
        <v>2705</v>
      </c>
      <c r="D6693" s="38" t="s">
        <v>44</v>
      </c>
      <c r="E6693" s="38" t="s">
        <v>2344</v>
      </c>
    </row>
    <row r="6694">
      <c r="A6694" s="33" t="s">
        <v>6343</v>
      </c>
      <c r="B6694" s="126" t="s">
        <v>2520</v>
      </c>
      <c r="C6694" s="126" t="s">
        <v>2705</v>
      </c>
      <c r="D6694" s="38" t="s">
        <v>44</v>
      </c>
      <c r="E6694" s="38" t="s">
        <v>2344</v>
      </c>
    </row>
    <row r="6695">
      <c r="A6695" s="33" t="s">
        <v>6345</v>
      </c>
      <c r="B6695" s="126" t="s">
        <v>2540</v>
      </c>
      <c r="C6695" s="126" t="s">
        <v>2473</v>
      </c>
      <c r="D6695" s="38" t="s">
        <v>44</v>
      </c>
      <c r="E6695" s="38" t="s">
        <v>2344</v>
      </c>
    </row>
    <row r="6696">
      <c r="A6696" s="33" t="s">
        <v>6054</v>
      </c>
      <c r="B6696" s="126" t="s">
        <v>2551</v>
      </c>
      <c r="C6696" s="126" t="s">
        <v>2545</v>
      </c>
      <c r="D6696" s="38" t="s">
        <v>5923</v>
      </c>
      <c r="E6696" s="38" t="s">
        <v>2344</v>
      </c>
    </row>
    <row r="6697">
      <c r="A6697" s="33" t="s">
        <v>6105</v>
      </c>
      <c r="B6697" s="126" t="s">
        <v>2646</v>
      </c>
      <c r="C6697" s="126" t="s">
        <v>2705</v>
      </c>
      <c r="D6697" s="38" t="s">
        <v>5923</v>
      </c>
      <c r="E6697" s="38" t="s">
        <v>2344</v>
      </c>
    </row>
    <row r="6698">
      <c r="A6698" s="33" t="s">
        <v>6356</v>
      </c>
      <c r="B6698" s="126" t="s">
        <v>2646</v>
      </c>
      <c r="C6698" s="126" t="s">
        <v>2705</v>
      </c>
      <c r="D6698" s="38" t="s">
        <v>5923</v>
      </c>
      <c r="E6698" s="38" t="s">
        <v>2344</v>
      </c>
    </row>
    <row r="6699">
      <c r="A6699" s="33" t="s">
        <v>6105</v>
      </c>
      <c r="B6699" s="126" t="s">
        <v>2463</v>
      </c>
      <c r="C6699" s="126" t="s">
        <v>2540</v>
      </c>
      <c r="D6699" s="38" t="s">
        <v>5923</v>
      </c>
      <c r="E6699" s="38" t="s">
        <v>2344</v>
      </c>
    </row>
    <row r="6700">
      <c r="A6700" s="33" t="s">
        <v>6356</v>
      </c>
      <c r="B6700" s="126" t="s">
        <v>2705</v>
      </c>
      <c r="C6700" s="126" t="s">
        <v>2473</v>
      </c>
      <c r="D6700" s="38" t="s">
        <v>5923</v>
      </c>
      <c r="E6700" s="38" t="s">
        <v>2344</v>
      </c>
    </row>
    <row r="6701">
      <c r="A6701" s="33" t="s">
        <v>6237</v>
      </c>
      <c r="B6701" s="126" t="s">
        <v>2520</v>
      </c>
      <c r="C6701" s="126" t="s">
        <v>2705</v>
      </c>
      <c r="D6701" s="38" t="s">
        <v>165</v>
      </c>
      <c r="E6701" s="38" t="s">
        <v>2345</v>
      </c>
    </row>
    <row r="6702">
      <c r="A6702" s="33" t="s">
        <v>6349</v>
      </c>
      <c r="B6702" s="126" t="s">
        <v>2520</v>
      </c>
      <c r="C6702" s="126" t="s">
        <v>2705</v>
      </c>
      <c r="D6702" s="38" t="s">
        <v>165</v>
      </c>
      <c r="E6702" s="38" t="s">
        <v>2345</v>
      </c>
    </row>
    <row r="6703">
      <c r="A6703" s="33" t="s">
        <v>6347</v>
      </c>
      <c r="B6703" s="126" t="s">
        <v>2520</v>
      </c>
      <c r="C6703" s="126" t="s">
        <v>2705</v>
      </c>
      <c r="D6703" s="38" t="s">
        <v>165</v>
      </c>
      <c r="E6703" s="38" t="s">
        <v>2345</v>
      </c>
    </row>
    <row r="6704">
      <c r="A6704" s="33" t="s">
        <v>6350</v>
      </c>
      <c r="B6704" s="126" t="s">
        <v>2520</v>
      </c>
      <c r="C6704" s="126" t="s">
        <v>2705</v>
      </c>
      <c r="D6704" s="38" t="s">
        <v>165</v>
      </c>
      <c r="E6704" s="38" t="s">
        <v>2345</v>
      </c>
    </row>
    <row r="6705">
      <c r="A6705" s="33" t="s">
        <v>6212</v>
      </c>
      <c r="B6705" s="126" t="s">
        <v>2520</v>
      </c>
      <c r="C6705" s="126" t="s">
        <v>2705</v>
      </c>
      <c r="D6705" s="38" t="s">
        <v>165</v>
      </c>
      <c r="E6705" s="38" t="s">
        <v>2345</v>
      </c>
    </row>
    <row r="6706">
      <c r="A6706" s="33" t="s">
        <v>5959</v>
      </c>
      <c r="B6706" s="126" t="s">
        <v>2520</v>
      </c>
      <c r="C6706" s="126" t="s">
        <v>2705</v>
      </c>
      <c r="D6706" s="38" t="s">
        <v>165</v>
      </c>
      <c r="E6706" s="38" t="s">
        <v>2345</v>
      </c>
    </row>
    <row r="6707">
      <c r="A6707" s="33" t="s">
        <v>6341</v>
      </c>
      <c r="B6707" s="126" t="s">
        <v>2636</v>
      </c>
      <c r="C6707" s="126" t="s">
        <v>2525</v>
      </c>
      <c r="D6707" s="38" t="s">
        <v>165</v>
      </c>
      <c r="E6707" s="38" t="s">
        <v>2345</v>
      </c>
    </row>
    <row r="6708">
      <c r="A6708" s="33" t="s">
        <v>6351</v>
      </c>
      <c r="B6708" s="126" t="s">
        <v>2636</v>
      </c>
      <c r="C6708" s="126" t="s">
        <v>2525</v>
      </c>
      <c r="D6708" s="38" t="s">
        <v>165</v>
      </c>
      <c r="E6708" s="38" t="s">
        <v>2345</v>
      </c>
    </row>
    <row r="6709">
      <c r="A6709" s="33" t="s">
        <v>6336</v>
      </c>
      <c r="B6709" s="126" t="s">
        <v>2636</v>
      </c>
      <c r="C6709" s="126" t="s">
        <v>2525</v>
      </c>
      <c r="D6709" s="38" t="s">
        <v>165</v>
      </c>
      <c r="E6709" s="38" t="s">
        <v>2345</v>
      </c>
    </row>
    <row r="6710">
      <c r="A6710" s="33" t="s">
        <v>6115</v>
      </c>
      <c r="B6710" s="126" t="s">
        <v>2636</v>
      </c>
      <c r="C6710" s="126" t="s">
        <v>2525</v>
      </c>
      <c r="D6710" s="38" t="s">
        <v>165</v>
      </c>
      <c r="E6710" s="38" t="s">
        <v>2345</v>
      </c>
    </row>
    <row r="6711">
      <c r="A6711" s="33" t="s">
        <v>6343</v>
      </c>
      <c r="B6711" s="126" t="s">
        <v>2545</v>
      </c>
      <c r="C6711" s="126" t="s">
        <v>2473</v>
      </c>
      <c r="D6711" s="38" t="s">
        <v>165</v>
      </c>
      <c r="E6711" s="38" t="s">
        <v>2345</v>
      </c>
    </row>
    <row r="6712">
      <c r="A6712" s="33" t="s">
        <v>6068</v>
      </c>
      <c r="B6712" s="126" t="s">
        <v>2545</v>
      </c>
      <c r="C6712" s="126" t="s">
        <v>2473</v>
      </c>
      <c r="D6712" s="38" t="s">
        <v>165</v>
      </c>
      <c r="E6712" s="38" t="s">
        <v>2345</v>
      </c>
    </row>
    <row r="6713">
      <c r="A6713" s="33" t="s">
        <v>5908</v>
      </c>
      <c r="B6713" s="126" t="s">
        <v>2483</v>
      </c>
      <c r="C6713" s="126" t="s">
        <v>2463</v>
      </c>
      <c r="D6713" s="38" t="s">
        <v>5909</v>
      </c>
      <c r="E6713" s="38" t="s">
        <v>2345</v>
      </c>
    </row>
    <row r="6714">
      <c r="A6714" s="33" t="s">
        <v>5908</v>
      </c>
      <c r="B6714" s="126" t="s">
        <v>2492</v>
      </c>
      <c r="C6714" s="126" t="s">
        <v>2705</v>
      </c>
      <c r="D6714" s="38" t="s">
        <v>5909</v>
      </c>
      <c r="E6714" s="38" t="s">
        <v>2345</v>
      </c>
    </row>
    <row r="6715">
      <c r="A6715" s="33" t="s">
        <v>5908</v>
      </c>
      <c r="B6715" s="126" t="s">
        <v>2551</v>
      </c>
      <c r="C6715" s="126" t="s">
        <v>2469</v>
      </c>
      <c r="D6715" s="38" t="s">
        <v>5911</v>
      </c>
      <c r="E6715" s="38" t="s">
        <v>2345</v>
      </c>
    </row>
    <row r="6716">
      <c r="A6716" s="33" t="s">
        <v>5910</v>
      </c>
      <c r="B6716" s="126" t="s">
        <v>2551</v>
      </c>
      <c r="C6716" s="126" t="s">
        <v>2646</v>
      </c>
      <c r="D6716" s="38" t="s">
        <v>5911</v>
      </c>
      <c r="E6716" s="38" t="s">
        <v>2345</v>
      </c>
    </row>
    <row r="6717">
      <c r="A6717" s="33" t="s">
        <v>5910</v>
      </c>
      <c r="B6717" s="126" t="s">
        <v>2531</v>
      </c>
      <c r="C6717" s="126" t="s">
        <v>2469</v>
      </c>
      <c r="D6717" s="38" t="s">
        <v>5911</v>
      </c>
      <c r="E6717" s="38" t="s">
        <v>2345</v>
      </c>
    </row>
    <row r="6718">
      <c r="A6718" s="33" t="s">
        <v>5910</v>
      </c>
      <c r="B6718" s="126" t="s">
        <v>2551</v>
      </c>
      <c r="C6718" s="126" t="s">
        <v>2545</v>
      </c>
      <c r="D6718" s="38" t="s">
        <v>5923</v>
      </c>
      <c r="E6718" s="38" t="s">
        <v>2345</v>
      </c>
    </row>
    <row r="6719">
      <c r="A6719" s="33" t="s">
        <v>5910</v>
      </c>
      <c r="B6719" s="126" t="s">
        <v>2646</v>
      </c>
      <c r="C6719" s="126" t="s">
        <v>2705</v>
      </c>
      <c r="D6719" s="38" t="s">
        <v>5923</v>
      </c>
      <c r="E6719" s="38" t="s">
        <v>2345</v>
      </c>
    </row>
    <row r="6720">
      <c r="A6720" s="33" t="s">
        <v>5910</v>
      </c>
      <c r="B6720" s="126" t="s">
        <v>2646</v>
      </c>
      <c r="C6720" s="126" t="s">
        <v>2705</v>
      </c>
      <c r="D6720" s="38" t="s">
        <v>5923</v>
      </c>
      <c r="E6720" s="38" t="s">
        <v>2345</v>
      </c>
    </row>
    <row r="6721">
      <c r="A6721" s="33" t="s">
        <v>5910</v>
      </c>
      <c r="B6721" s="126" t="s">
        <v>2463</v>
      </c>
      <c r="C6721" s="126" t="s">
        <v>2540</v>
      </c>
      <c r="D6721" s="38" t="s">
        <v>5923</v>
      </c>
      <c r="E6721" s="38" t="s">
        <v>2345</v>
      </c>
    </row>
    <row r="6722">
      <c r="A6722" s="33" t="s">
        <v>5910</v>
      </c>
      <c r="B6722" s="126" t="s">
        <v>2705</v>
      </c>
      <c r="C6722" s="126" t="s">
        <v>2473</v>
      </c>
      <c r="D6722" s="38" t="s">
        <v>5923</v>
      </c>
      <c r="E6722" s="38" t="s">
        <v>2345</v>
      </c>
    </row>
    <row r="6723">
      <c r="A6723" s="33" t="s">
        <v>6358</v>
      </c>
      <c r="B6723" s="126" t="s">
        <v>2520</v>
      </c>
      <c r="C6723" s="126" t="s">
        <v>2705</v>
      </c>
      <c r="D6723" s="38" t="s">
        <v>96</v>
      </c>
      <c r="E6723" s="38" t="s">
        <v>2346</v>
      </c>
    </row>
    <row r="6724">
      <c r="A6724" s="33" t="s">
        <v>6359</v>
      </c>
      <c r="B6724" s="126" t="s">
        <v>2520</v>
      </c>
      <c r="C6724" s="126" t="s">
        <v>2705</v>
      </c>
      <c r="D6724" s="38" t="s">
        <v>96</v>
      </c>
      <c r="E6724" s="38" t="s">
        <v>2346</v>
      </c>
    </row>
    <row r="6725">
      <c r="A6725" s="33" t="s">
        <v>6100</v>
      </c>
      <c r="B6725" s="126" t="s">
        <v>2520</v>
      </c>
      <c r="C6725" s="126" t="s">
        <v>2705</v>
      </c>
      <c r="D6725" s="38" t="s">
        <v>96</v>
      </c>
      <c r="E6725" s="38" t="s">
        <v>2346</v>
      </c>
    </row>
    <row r="6726">
      <c r="A6726" s="33" t="s">
        <v>6360</v>
      </c>
      <c r="B6726" s="126" t="s">
        <v>2520</v>
      </c>
      <c r="C6726" s="126" t="s">
        <v>2705</v>
      </c>
      <c r="D6726" s="38" t="s">
        <v>96</v>
      </c>
      <c r="E6726" s="38" t="s">
        <v>2346</v>
      </c>
    </row>
    <row r="6727">
      <c r="A6727" s="33" t="s">
        <v>6099</v>
      </c>
      <c r="B6727" s="126" t="s">
        <v>2520</v>
      </c>
      <c r="C6727" s="126" t="s">
        <v>2705</v>
      </c>
      <c r="D6727" s="38" t="s">
        <v>96</v>
      </c>
      <c r="E6727" s="38" t="s">
        <v>2346</v>
      </c>
    </row>
    <row r="6728">
      <c r="A6728" s="33" t="s">
        <v>6142</v>
      </c>
      <c r="B6728" s="126" t="s">
        <v>2520</v>
      </c>
      <c r="C6728" s="126" t="s">
        <v>2705</v>
      </c>
      <c r="D6728" s="38" t="s">
        <v>96</v>
      </c>
      <c r="E6728" s="38" t="s">
        <v>2346</v>
      </c>
    </row>
    <row r="6729">
      <c r="A6729" s="33" t="s">
        <v>6085</v>
      </c>
      <c r="B6729" s="126" t="s">
        <v>2520</v>
      </c>
      <c r="C6729" s="126" t="s">
        <v>2705</v>
      </c>
      <c r="D6729" s="38" t="s">
        <v>96</v>
      </c>
      <c r="E6729" s="38" t="s">
        <v>2346</v>
      </c>
    </row>
    <row r="6730">
      <c r="A6730" s="33" t="s">
        <v>6223</v>
      </c>
      <c r="B6730" s="126" t="s">
        <v>2636</v>
      </c>
      <c r="C6730" s="126" t="s">
        <v>2525</v>
      </c>
      <c r="D6730" s="38" t="s">
        <v>96</v>
      </c>
      <c r="E6730" s="38" t="s">
        <v>2346</v>
      </c>
    </row>
    <row r="6731">
      <c r="A6731" s="33" t="s">
        <v>6361</v>
      </c>
      <c r="B6731" s="126" t="s">
        <v>2636</v>
      </c>
      <c r="C6731" s="126" t="s">
        <v>2525</v>
      </c>
      <c r="D6731" s="38" t="s">
        <v>96</v>
      </c>
      <c r="E6731" s="38" t="s">
        <v>2346</v>
      </c>
    </row>
    <row r="6732">
      <c r="A6732" s="33" t="s">
        <v>6362</v>
      </c>
      <c r="B6732" s="126" t="s">
        <v>2636</v>
      </c>
      <c r="C6732" s="126" t="s">
        <v>2525</v>
      </c>
      <c r="D6732" s="38" t="s">
        <v>96</v>
      </c>
      <c r="E6732" s="38" t="s">
        <v>2346</v>
      </c>
    </row>
    <row r="6733">
      <c r="A6733" s="33" t="s">
        <v>6243</v>
      </c>
      <c r="B6733" s="126" t="s">
        <v>2545</v>
      </c>
      <c r="C6733" s="126" t="s">
        <v>2473</v>
      </c>
      <c r="D6733" s="38" t="s">
        <v>96</v>
      </c>
      <c r="E6733" s="38" t="s">
        <v>2346</v>
      </c>
    </row>
    <row r="6734">
      <c r="A6734" s="33" t="s">
        <v>6363</v>
      </c>
      <c r="B6734" s="126" t="s">
        <v>2545</v>
      </c>
      <c r="C6734" s="126" t="s">
        <v>2473</v>
      </c>
      <c r="D6734" s="38" t="s">
        <v>96</v>
      </c>
      <c r="E6734" s="38" t="s">
        <v>2346</v>
      </c>
    </row>
    <row r="6735">
      <c r="A6735" s="33" t="s">
        <v>6358</v>
      </c>
      <c r="B6735" s="126" t="s">
        <v>2520</v>
      </c>
      <c r="C6735" s="126" t="s">
        <v>2705</v>
      </c>
      <c r="D6735" s="38" t="s">
        <v>96</v>
      </c>
      <c r="E6735" s="38" t="s">
        <v>2347</v>
      </c>
    </row>
    <row r="6736">
      <c r="A6736" s="33" t="s">
        <v>6359</v>
      </c>
      <c r="B6736" s="126" t="s">
        <v>2520</v>
      </c>
      <c r="C6736" s="126" t="s">
        <v>2705</v>
      </c>
      <c r="D6736" s="38" t="s">
        <v>96</v>
      </c>
      <c r="E6736" s="38" t="s">
        <v>2347</v>
      </c>
    </row>
    <row r="6737">
      <c r="A6737" s="33" t="s">
        <v>6100</v>
      </c>
      <c r="B6737" s="126" t="s">
        <v>2520</v>
      </c>
      <c r="C6737" s="126" t="s">
        <v>2705</v>
      </c>
      <c r="D6737" s="38" t="s">
        <v>96</v>
      </c>
      <c r="E6737" s="38" t="s">
        <v>2347</v>
      </c>
    </row>
    <row r="6738">
      <c r="A6738" s="33" t="s">
        <v>6360</v>
      </c>
      <c r="B6738" s="126" t="s">
        <v>2520</v>
      </c>
      <c r="C6738" s="126" t="s">
        <v>2705</v>
      </c>
      <c r="D6738" s="38" t="s">
        <v>96</v>
      </c>
      <c r="E6738" s="38" t="s">
        <v>2347</v>
      </c>
    </row>
    <row r="6739">
      <c r="A6739" s="33" t="s">
        <v>6099</v>
      </c>
      <c r="B6739" s="126" t="s">
        <v>2520</v>
      </c>
      <c r="C6739" s="126" t="s">
        <v>2705</v>
      </c>
      <c r="D6739" s="38" t="s">
        <v>96</v>
      </c>
      <c r="E6739" s="38" t="s">
        <v>2347</v>
      </c>
    </row>
    <row r="6740">
      <c r="A6740" s="33" t="s">
        <v>6142</v>
      </c>
      <c r="B6740" s="126" t="s">
        <v>2520</v>
      </c>
      <c r="C6740" s="126" t="s">
        <v>2705</v>
      </c>
      <c r="D6740" s="38" t="s">
        <v>96</v>
      </c>
      <c r="E6740" s="38" t="s">
        <v>2347</v>
      </c>
    </row>
    <row r="6741">
      <c r="A6741" s="33" t="s">
        <v>6085</v>
      </c>
      <c r="B6741" s="126" t="s">
        <v>2520</v>
      </c>
      <c r="C6741" s="126" t="s">
        <v>2705</v>
      </c>
      <c r="D6741" s="38" t="s">
        <v>96</v>
      </c>
      <c r="E6741" s="38" t="s">
        <v>2347</v>
      </c>
    </row>
    <row r="6742">
      <c r="A6742" s="33" t="s">
        <v>6223</v>
      </c>
      <c r="B6742" s="126" t="s">
        <v>2636</v>
      </c>
      <c r="C6742" s="126" t="s">
        <v>2525</v>
      </c>
      <c r="D6742" s="38" t="s">
        <v>96</v>
      </c>
      <c r="E6742" s="38" t="s">
        <v>2347</v>
      </c>
    </row>
    <row r="6743">
      <c r="A6743" s="33" t="s">
        <v>6361</v>
      </c>
      <c r="B6743" s="126" t="s">
        <v>2636</v>
      </c>
      <c r="C6743" s="126" t="s">
        <v>2525</v>
      </c>
      <c r="D6743" s="38" t="s">
        <v>96</v>
      </c>
      <c r="E6743" s="38" t="s">
        <v>2347</v>
      </c>
    </row>
    <row r="6744">
      <c r="A6744" s="33" t="s">
        <v>6362</v>
      </c>
      <c r="B6744" s="126" t="s">
        <v>2636</v>
      </c>
      <c r="C6744" s="126" t="s">
        <v>2525</v>
      </c>
      <c r="D6744" s="38" t="s">
        <v>96</v>
      </c>
      <c r="E6744" s="38" t="s">
        <v>2347</v>
      </c>
    </row>
    <row r="6745">
      <c r="A6745" s="33" t="s">
        <v>6243</v>
      </c>
      <c r="B6745" s="126" t="s">
        <v>2545</v>
      </c>
      <c r="C6745" s="126" t="s">
        <v>2473</v>
      </c>
      <c r="D6745" s="38" t="s">
        <v>96</v>
      </c>
      <c r="E6745" s="38" t="s">
        <v>2347</v>
      </c>
    </row>
    <row r="6746">
      <c r="A6746" s="33" t="s">
        <v>6363</v>
      </c>
      <c r="B6746" s="126" t="s">
        <v>2545</v>
      </c>
      <c r="C6746" s="126" t="s">
        <v>2473</v>
      </c>
      <c r="D6746" s="38" t="s">
        <v>96</v>
      </c>
      <c r="E6746" s="38" t="s">
        <v>2347</v>
      </c>
    </row>
    <row r="6747">
      <c r="A6747" s="33" t="s">
        <v>6088</v>
      </c>
      <c r="B6747" s="126" t="s">
        <v>2520</v>
      </c>
      <c r="C6747" s="126" t="s">
        <v>2705</v>
      </c>
      <c r="D6747" s="38" t="s">
        <v>5927</v>
      </c>
      <c r="E6747" s="38" t="s">
        <v>2347</v>
      </c>
    </row>
    <row r="6748">
      <c r="A6748" s="33" t="s">
        <v>6088</v>
      </c>
      <c r="B6748" s="126" t="s">
        <v>2520</v>
      </c>
      <c r="C6748" s="126" t="s">
        <v>2705</v>
      </c>
      <c r="D6748" s="38" t="s">
        <v>5927</v>
      </c>
      <c r="E6748" s="38" t="s">
        <v>2347</v>
      </c>
    </row>
    <row r="6749">
      <c r="A6749" s="33" t="s">
        <v>6364</v>
      </c>
      <c r="B6749" s="126" t="s">
        <v>2520</v>
      </c>
      <c r="C6749" s="126" t="s">
        <v>2705</v>
      </c>
      <c r="D6749" s="38" t="s">
        <v>5927</v>
      </c>
      <c r="E6749" s="38" t="s">
        <v>2347</v>
      </c>
    </row>
    <row r="6750">
      <c r="A6750" s="33" t="s">
        <v>6365</v>
      </c>
      <c r="B6750" s="126" t="s">
        <v>2520</v>
      </c>
      <c r="C6750" s="126" t="s">
        <v>2705</v>
      </c>
      <c r="D6750" s="38" t="s">
        <v>5927</v>
      </c>
      <c r="E6750" s="38" t="s">
        <v>2347</v>
      </c>
    </row>
    <row r="6751">
      <c r="A6751" s="33" t="s">
        <v>6243</v>
      </c>
      <c r="B6751" s="126" t="s">
        <v>2636</v>
      </c>
      <c r="C6751" s="126" t="s">
        <v>2525</v>
      </c>
      <c r="D6751" s="38" t="s">
        <v>5927</v>
      </c>
      <c r="E6751" s="38" t="s">
        <v>2347</v>
      </c>
    </row>
    <row r="6752">
      <c r="A6752" s="33" t="s">
        <v>6243</v>
      </c>
      <c r="B6752" s="126" t="s">
        <v>2636</v>
      </c>
      <c r="C6752" s="126" t="s">
        <v>2525</v>
      </c>
      <c r="D6752" s="38" t="s">
        <v>5927</v>
      </c>
      <c r="E6752" s="38" t="s">
        <v>2347</v>
      </c>
    </row>
    <row r="6753">
      <c r="A6753" s="33" t="s">
        <v>6366</v>
      </c>
      <c r="B6753" s="126" t="s">
        <v>2545</v>
      </c>
      <c r="C6753" s="126" t="s">
        <v>2473</v>
      </c>
      <c r="D6753" s="38" t="s">
        <v>5927</v>
      </c>
      <c r="E6753" s="38" t="s">
        <v>2347</v>
      </c>
    </row>
    <row r="6754">
      <c r="A6754" s="33" t="s">
        <v>6366</v>
      </c>
      <c r="B6754" s="126" t="s">
        <v>2545</v>
      </c>
      <c r="C6754" s="126" t="s">
        <v>2473</v>
      </c>
      <c r="D6754" s="38" t="s">
        <v>5927</v>
      </c>
      <c r="E6754" s="38" t="s">
        <v>2347</v>
      </c>
    </row>
    <row r="6755">
      <c r="A6755" s="33" t="s">
        <v>6088</v>
      </c>
      <c r="B6755" s="126" t="s">
        <v>2520</v>
      </c>
      <c r="C6755" s="126" t="s">
        <v>2705</v>
      </c>
      <c r="D6755" s="38" t="s">
        <v>5931</v>
      </c>
      <c r="E6755" s="38" t="s">
        <v>2347</v>
      </c>
    </row>
    <row r="6756">
      <c r="A6756" s="33" t="s">
        <v>6088</v>
      </c>
      <c r="B6756" s="126" t="s">
        <v>2520</v>
      </c>
      <c r="C6756" s="126" t="s">
        <v>2705</v>
      </c>
      <c r="D6756" s="38" t="s">
        <v>5931</v>
      </c>
      <c r="E6756" s="38" t="s">
        <v>2347</v>
      </c>
    </row>
    <row r="6757">
      <c r="A6757" s="33" t="s">
        <v>6364</v>
      </c>
      <c r="B6757" s="126" t="s">
        <v>2520</v>
      </c>
      <c r="C6757" s="126" t="s">
        <v>2705</v>
      </c>
      <c r="D6757" s="38" t="s">
        <v>5931</v>
      </c>
      <c r="E6757" s="38" t="s">
        <v>2347</v>
      </c>
    </row>
    <row r="6758">
      <c r="A6758" s="33" t="s">
        <v>6365</v>
      </c>
      <c r="B6758" s="126" t="s">
        <v>2520</v>
      </c>
      <c r="C6758" s="126" t="s">
        <v>2705</v>
      </c>
      <c r="D6758" s="38" t="s">
        <v>5931</v>
      </c>
      <c r="E6758" s="38" t="s">
        <v>2347</v>
      </c>
    </row>
    <row r="6759">
      <c r="A6759" s="33" t="s">
        <v>6243</v>
      </c>
      <c r="B6759" s="126" t="s">
        <v>2636</v>
      </c>
      <c r="C6759" s="126" t="s">
        <v>2525</v>
      </c>
      <c r="D6759" s="38" t="s">
        <v>5931</v>
      </c>
      <c r="E6759" s="38" t="s">
        <v>2347</v>
      </c>
    </row>
    <row r="6760">
      <c r="A6760" s="33" t="s">
        <v>6243</v>
      </c>
      <c r="B6760" s="126" t="s">
        <v>2636</v>
      </c>
      <c r="C6760" s="126" t="s">
        <v>2525</v>
      </c>
      <c r="D6760" s="38" t="s">
        <v>5931</v>
      </c>
      <c r="E6760" s="38" t="s">
        <v>2347</v>
      </c>
    </row>
    <row r="6761">
      <c r="A6761" s="33" t="s">
        <v>6366</v>
      </c>
      <c r="B6761" s="126" t="s">
        <v>2545</v>
      </c>
      <c r="C6761" s="126" t="s">
        <v>2473</v>
      </c>
      <c r="D6761" s="38" t="s">
        <v>5931</v>
      </c>
      <c r="E6761" s="38" t="s">
        <v>2347</v>
      </c>
    </row>
    <row r="6762">
      <c r="A6762" s="33" t="s">
        <v>6366</v>
      </c>
      <c r="B6762" s="126" t="s">
        <v>2545</v>
      </c>
      <c r="C6762" s="126" t="s">
        <v>2473</v>
      </c>
      <c r="D6762" s="38" t="s">
        <v>5931</v>
      </c>
      <c r="E6762" s="38" t="s">
        <v>2347</v>
      </c>
    </row>
    <row r="6763">
      <c r="A6763" s="33" t="s">
        <v>6358</v>
      </c>
      <c r="B6763" s="126" t="s">
        <v>2520</v>
      </c>
      <c r="C6763" s="126" t="s">
        <v>2705</v>
      </c>
      <c r="D6763" s="38" t="s">
        <v>96</v>
      </c>
      <c r="E6763" s="38" t="s">
        <v>2348</v>
      </c>
    </row>
    <row r="6764">
      <c r="A6764" s="33" t="s">
        <v>6359</v>
      </c>
      <c r="B6764" s="126" t="s">
        <v>2520</v>
      </c>
      <c r="C6764" s="126" t="s">
        <v>2705</v>
      </c>
      <c r="D6764" s="38" t="s">
        <v>96</v>
      </c>
      <c r="E6764" s="38" t="s">
        <v>2348</v>
      </c>
    </row>
    <row r="6765">
      <c r="A6765" s="33" t="s">
        <v>6100</v>
      </c>
      <c r="B6765" s="126" t="s">
        <v>2520</v>
      </c>
      <c r="C6765" s="126" t="s">
        <v>2705</v>
      </c>
      <c r="D6765" s="38" t="s">
        <v>96</v>
      </c>
      <c r="E6765" s="38" t="s">
        <v>2348</v>
      </c>
    </row>
    <row r="6766">
      <c r="A6766" s="33" t="s">
        <v>6360</v>
      </c>
      <c r="B6766" s="126" t="s">
        <v>2520</v>
      </c>
      <c r="C6766" s="126" t="s">
        <v>2705</v>
      </c>
      <c r="D6766" s="38" t="s">
        <v>96</v>
      </c>
      <c r="E6766" s="38" t="s">
        <v>2348</v>
      </c>
    </row>
    <row r="6767">
      <c r="A6767" s="33" t="s">
        <v>6099</v>
      </c>
      <c r="B6767" s="126" t="s">
        <v>2520</v>
      </c>
      <c r="C6767" s="126" t="s">
        <v>2705</v>
      </c>
      <c r="D6767" s="38" t="s">
        <v>96</v>
      </c>
      <c r="E6767" s="38" t="s">
        <v>2348</v>
      </c>
    </row>
    <row r="6768">
      <c r="A6768" s="33" t="s">
        <v>6142</v>
      </c>
      <c r="B6768" s="126" t="s">
        <v>2520</v>
      </c>
      <c r="C6768" s="126" t="s">
        <v>2705</v>
      </c>
      <c r="D6768" s="38" t="s">
        <v>96</v>
      </c>
      <c r="E6768" s="38" t="s">
        <v>2348</v>
      </c>
    </row>
    <row r="6769">
      <c r="A6769" s="33" t="s">
        <v>6085</v>
      </c>
      <c r="B6769" s="126" t="s">
        <v>2520</v>
      </c>
      <c r="C6769" s="126" t="s">
        <v>2705</v>
      </c>
      <c r="D6769" s="38" t="s">
        <v>96</v>
      </c>
      <c r="E6769" s="38" t="s">
        <v>2348</v>
      </c>
    </row>
    <row r="6770">
      <c r="A6770" s="33" t="s">
        <v>6223</v>
      </c>
      <c r="B6770" s="126" t="s">
        <v>2636</v>
      </c>
      <c r="C6770" s="126" t="s">
        <v>2525</v>
      </c>
      <c r="D6770" s="38" t="s">
        <v>96</v>
      </c>
      <c r="E6770" s="38" t="s">
        <v>2348</v>
      </c>
    </row>
    <row r="6771">
      <c r="A6771" s="33" t="s">
        <v>6361</v>
      </c>
      <c r="B6771" s="126" t="s">
        <v>2636</v>
      </c>
      <c r="C6771" s="126" t="s">
        <v>2525</v>
      </c>
      <c r="D6771" s="38" t="s">
        <v>96</v>
      </c>
      <c r="E6771" s="38" t="s">
        <v>2348</v>
      </c>
    </row>
    <row r="6772">
      <c r="A6772" s="33" t="s">
        <v>6362</v>
      </c>
      <c r="B6772" s="126" t="s">
        <v>2636</v>
      </c>
      <c r="C6772" s="126" t="s">
        <v>2525</v>
      </c>
      <c r="D6772" s="38" t="s">
        <v>96</v>
      </c>
      <c r="E6772" s="38" t="s">
        <v>2348</v>
      </c>
    </row>
    <row r="6773">
      <c r="A6773" s="33" t="s">
        <v>6243</v>
      </c>
      <c r="B6773" s="126" t="s">
        <v>2545</v>
      </c>
      <c r="C6773" s="126" t="s">
        <v>2473</v>
      </c>
      <c r="D6773" s="38" t="s">
        <v>96</v>
      </c>
      <c r="E6773" s="38" t="s">
        <v>2348</v>
      </c>
    </row>
    <row r="6774">
      <c r="A6774" s="33" t="s">
        <v>6363</v>
      </c>
      <c r="B6774" s="126" t="s">
        <v>2545</v>
      </c>
      <c r="C6774" s="126" t="s">
        <v>2473</v>
      </c>
      <c r="D6774" s="38" t="s">
        <v>96</v>
      </c>
      <c r="E6774" s="38" t="s">
        <v>2348</v>
      </c>
    </row>
    <row r="6775">
      <c r="A6775" s="33" t="s">
        <v>6088</v>
      </c>
      <c r="B6775" s="126" t="s">
        <v>2520</v>
      </c>
      <c r="C6775" s="126" t="s">
        <v>2705</v>
      </c>
      <c r="D6775" s="38" t="s">
        <v>5927</v>
      </c>
      <c r="E6775" s="38" t="s">
        <v>2348</v>
      </c>
    </row>
    <row r="6776">
      <c r="A6776" s="33" t="s">
        <v>6088</v>
      </c>
      <c r="B6776" s="126" t="s">
        <v>2520</v>
      </c>
      <c r="C6776" s="126" t="s">
        <v>2705</v>
      </c>
      <c r="D6776" s="38" t="s">
        <v>5927</v>
      </c>
      <c r="E6776" s="38" t="s">
        <v>2348</v>
      </c>
    </row>
    <row r="6777">
      <c r="A6777" s="33" t="s">
        <v>6364</v>
      </c>
      <c r="B6777" s="126" t="s">
        <v>2520</v>
      </c>
      <c r="C6777" s="126" t="s">
        <v>2705</v>
      </c>
      <c r="D6777" s="38" t="s">
        <v>5927</v>
      </c>
      <c r="E6777" s="38" t="s">
        <v>2348</v>
      </c>
    </row>
    <row r="6778">
      <c r="A6778" s="33" t="s">
        <v>6365</v>
      </c>
      <c r="B6778" s="126" t="s">
        <v>2520</v>
      </c>
      <c r="C6778" s="126" t="s">
        <v>2705</v>
      </c>
      <c r="D6778" s="38" t="s">
        <v>5927</v>
      </c>
      <c r="E6778" s="38" t="s">
        <v>2348</v>
      </c>
    </row>
    <row r="6779">
      <c r="A6779" s="33" t="s">
        <v>6243</v>
      </c>
      <c r="B6779" s="126" t="s">
        <v>2636</v>
      </c>
      <c r="C6779" s="126" t="s">
        <v>2525</v>
      </c>
      <c r="D6779" s="38" t="s">
        <v>5927</v>
      </c>
      <c r="E6779" s="38" t="s">
        <v>2348</v>
      </c>
    </row>
    <row r="6780">
      <c r="A6780" s="33" t="s">
        <v>6243</v>
      </c>
      <c r="B6780" s="126" t="s">
        <v>2636</v>
      </c>
      <c r="C6780" s="126" t="s">
        <v>2525</v>
      </c>
      <c r="D6780" s="38" t="s">
        <v>5927</v>
      </c>
      <c r="E6780" s="38" t="s">
        <v>2348</v>
      </c>
    </row>
    <row r="6781">
      <c r="A6781" s="33" t="s">
        <v>6366</v>
      </c>
      <c r="B6781" s="126" t="s">
        <v>2545</v>
      </c>
      <c r="C6781" s="126" t="s">
        <v>2473</v>
      </c>
      <c r="D6781" s="38" t="s">
        <v>5927</v>
      </c>
      <c r="E6781" s="38" t="s">
        <v>2348</v>
      </c>
    </row>
    <row r="6782">
      <c r="A6782" s="33" t="s">
        <v>6366</v>
      </c>
      <c r="B6782" s="126" t="s">
        <v>2545</v>
      </c>
      <c r="C6782" s="126" t="s">
        <v>2473</v>
      </c>
      <c r="D6782" s="38" t="s">
        <v>5927</v>
      </c>
      <c r="E6782" s="38" t="s">
        <v>2348</v>
      </c>
    </row>
    <row r="6783">
      <c r="A6783" s="33" t="s">
        <v>6088</v>
      </c>
      <c r="B6783" s="126" t="s">
        <v>2520</v>
      </c>
      <c r="C6783" s="126" t="s">
        <v>2705</v>
      </c>
      <c r="D6783" s="38" t="s">
        <v>5931</v>
      </c>
      <c r="E6783" s="38" t="s">
        <v>2348</v>
      </c>
    </row>
    <row r="6784">
      <c r="A6784" s="33" t="s">
        <v>6088</v>
      </c>
      <c r="B6784" s="126" t="s">
        <v>2520</v>
      </c>
      <c r="C6784" s="126" t="s">
        <v>2705</v>
      </c>
      <c r="D6784" s="38" t="s">
        <v>5931</v>
      </c>
      <c r="E6784" s="38" t="s">
        <v>2348</v>
      </c>
    </row>
    <row r="6785">
      <c r="A6785" s="33" t="s">
        <v>6364</v>
      </c>
      <c r="B6785" s="126" t="s">
        <v>2520</v>
      </c>
      <c r="C6785" s="126" t="s">
        <v>2705</v>
      </c>
      <c r="D6785" s="38" t="s">
        <v>5931</v>
      </c>
      <c r="E6785" s="38" t="s">
        <v>2348</v>
      </c>
    </row>
    <row r="6786">
      <c r="A6786" s="33" t="s">
        <v>6365</v>
      </c>
      <c r="B6786" s="126" t="s">
        <v>2520</v>
      </c>
      <c r="C6786" s="126" t="s">
        <v>2705</v>
      </c>
      <c r="D6786" s="38" t="s">
        <v>5931</v>
      </c>
      <c r="E6786" s="38" t="s">
        <v>2348</v>
      </c>
    </row>
    <row r="6787">
      <c r="A6787" s="33" t="s">
        <v>6243</v>
      </c>
      <c r="B6787" s="126" t="s">
        <v>2636</v>
      </c>
      <c r="C6787" s="126" t="s">
        <v>2525</v>
      </c>
      <c r="D6787" s="38" t="s">
        <v>5931</v>
      </c>
      <c r="E6787" s="38" t="s">
        <v>2348</v>
      </c>
    </row>
    <row r="6788">
      <c r="A6788" s="33" t="s">
        <v>6243</v>
      </c>
      <c r="B6788" s="126" t="s">
        <v>2636</v>
      </c>
      <c r="C6788" s="126" t="s">
        <v>2525</v>
      </c>
      <c r="D6788" s="38" t="s">
        <v>5931</v>
      </c>
      <c r="E6788" s="38" t="s">
        <v>2348</v>
      </c>
    </row>
    <row r="6789">
      <c r="A6789" s="33" t="s">
        <v>6366</v>
      </c>
      <c r="B6789" s="126" t="s">
        <v>2545</v>
      </c>
      <c r="C6789" s="126" t="s">
        <v>2473</v>
      </c>
      <c r="D6789" s="38" t="s">
        <v>5931</v>
      </c>
      <c r="E6789" s="38" t="s">
        <v>2348</v>
      </c>
    </row>
    <row r="6790">
      <c r="A6790" s="33" t="s">
        <v>6366</v>
      </c>
      <c r="B6790" s="126" t="s">
        <v>2545</v>
      </c>
      <c r="C6790" s="126" t="s">
        <v>2473</v>
      </c>
      <c r="D6790" s="38" t="s">
        <v>5931</v>
      </c>
      <c r="E6790" s="38" t="s">
        <v>2348</v>
      </c>
    </row>
    <row r="6791">
      <c r="A6791" s="33" t="s">
        <v>5959</v>
      </c>
      <c r="B6791" s="126" t="s">
        <v>2520</v>
      </c>
      <c r="C6791" s="126" t="s">
        <v>2705</v>
      </c>
      <c r="D6791" s="38" t="s">
        <v>165</v>
      </c>
      <c r="E6791" s="38" t="s">
        <v>2349</v>
      </c>
    </row>
    <row r="6792">
      <c r="A6792" s="33" t="s">
        <v>6341</v>
      </c>
      <c r="B6792" s="126" t="s">
        <v>2520</v>
      </c>
      <c r="C6792" s="126" t="s">
        <v>2705</v>
      </c>
      <c r="D6792" s="38" t="s">
        <v>165</v>
      </c>
      <c r="E6792" s="38" t="s">
        <v>2349</v>
      </c>
    </row>
    <row r="6793">
      <c r="A6793" s="33" t="s">
        <v>6350</v>
      </c>
      <c r="B6793" s="126" t="s">
        <v>2520</v>
      </c>
      <c r="C6793" s="126" t="s">
        <v>2705</v>
      </c>
      <c r="D6793" s="38" t="s">
        <v>165</v>
      </c>
      <c r="E6793" s="38" t="s">
        <v>2349</v>
      </c>
    </row>
    <row r="6794">
      <c r="A6794" s="33" t="s">
        <v>6237</v>
      </c>
      <c r="B6794" s="126" t="s">
        <v>2520</v>
      </c>
      <c r="C6794" s="126" t="s">
        <v>2705</v>
      </c>
      <c r="D6794" s="38" t="s">
        <v>165</v>
      </c>
      <c r="E6794" s="38" t="s">
        <v>2349</v>
      </c>
    </row>
    <row r="6795">
      <c r="A6795" s="33" t="s">
        <v>6349</v>
      </c>
      <c r="B6795" s="126" t="s">
        <v>2520</v>
      </c>
      <c r="C6795" s="126" t="s">
        <v>2705</v>
      </c>
      <c r="D6795" s="38" t="s">
        <v>165</v>
      </c>
      <c r="E6795" s="38" t="s">
        <v>2349</v>
      </c>
    </row>
    <row r="6796">
      <c r="A6796" s="33" t="s">
        <v>6347</v>
      </c>
      <c r="B6796" s="126" t="s">
        <v>2520</v>
      </c>
      <c r="C6796" s="126" t="s">
        <v>2705</v>
      </c>
      <c r="D6796" s="38" t="s">
        <v>165</v>
      </c>
      <c r="E6796" s="38" t="s">
        <v>2349</v>
      </c>
    </row>
    <row r="6797">
      <c r="A6797" s="33" t="s">
        <v>6212</v>
      </c>
      <c r="B6797" s="126" t="s">
        <v>2636</v>
      </c>
      <c r="C6797" s="126" t="s">
        <v>2525</v>
      </c>
      <c r="D6797" s="38" t="s">
        <v>165</v>
      </c>
      <c r="E6797" s="38" t="s">
        <v>2349</v>
      </c>
    </row>
    <row r="6798">
      <c r="A6798" s="33" t="s">
        <v>6351</v>
      </c>
      <c r="B6798" s="126" t="s">
        <v>2636</v>
      </c>
      <c r="C6798" s="126" t="s">
        <v>2525</v>
      </c>
      <c r="D6798" s="38" t="s">
        <v>165</v>
      </c>
      <c r="E6798" s="38" t="s">
        <v>2349</v>
      </c>
    </row>
    <row r="6799">
      <c r="A6799" s="33" t="s">
        <v>6354</v>
      </c>
      <c r="B6799" s="126" t="s">
        <v>2636</v>
      </c>
      <c r="C6799" s="126" t="s">
        <v>2525</v>
      </c>
      <c r="D6799" s="38" t="s">
        <v>165</v>
      </c>
      <c r="E6799" s="38" t="s">
        <v>2349</v>
      </c>
    </row>
    <row r="6800">
      <c r="A6800" s="33" t="s">
        <v>6115</v>
      </c>
      <c r="B6800" s="126" t="s">
        <v>2636</v>
      </c>
      <c r="C6800" s="126" t="s">
        <v>2525</v>
      </c>
      <c r="D6800" s="38" t="s">
        <v>165</v>
      </c>
      <c r="E6800" s="38" t="s">
        <v>2349</v>
      </c>
    </row>
    <row r="6801">
      <c r="A6801" s="33" t="s">
        <v>6343</v>
      </c>
      <c r="B6801" s="126" t="s">
        <v>2545</v>
      </c>
      <c r="C6801" s="126" t="s">
        <v>2473</v>
      </c>
      <c r="D6801" s="38" t="s">
        <v>165</v>
      </c>
      <c r="E6801" s="38" t="s">
        <v>2349</v>
      </c>
    </row>
    <row r="6802">
      <c r="A6802" s="33" t="s">
        <v>6348</v>
      </c>
      <c r="B6802" s="126" t="s">
        <v>2545</v>
      </c>
      <c r="C6802" s="126" t="s">
        <v>2473</v>
      </c>
      <c r="D6802" s="38" t="s">
        <v>165</v>
      </c>
      <c r="E6802" s="38" t="s">
        <v>2349</v>
      </c>
    </row>
    <row r="6803">
      <c r="A6803" s="33" t="s">
        <v>6341</v>
      </c>
      <c r="B6803" s="126" t="s">
        <v>2463</v>
      </c>
      <c r="C6803" s="126" t="s">
        <v>2545</v>
      </c>
      <c r="D6803" s="38" t="s">
        <v>44</v>
      </c>
      <c r="E6803" s="38" t="s">
        <v>2349</v>
      </c>
    </row>
    <row r="6804">
      <c r="A6804" s="33" t="s">
        <v>6345</v>
      </c>
      <c r="B6804" s="126" t="s">
        <v>2463</v>
      </c>
      <c r="C6804" s="126" t="s">
        <v>2545</v>
      </c>
      <c r="D6804" s="38" t="s">
        <v>44</v>
      </c>
      <c r="E6804" s="38" t="s">
        <v>2349</v>
      </c>
    </row>
    <row r="6805">
      <c r="A6805" s="33" t="s">
        <v>6341</v>
      </c>
      <c r="B6805" s="126" t="s">
        <v>2520</v>
      </c>
      <c r="C6805" s="126" t="s">
        <v>2705</v>
      </c>
      <c r="D6805" s="38" t="s">
        <v>44</v>
      </c>
      <c r="E6805" s="38" t="s">
        <v>2349</v>
      </c>
    </row>
    <row r="6806">
      <c r="A6806" s="33" t="s">
        <v>6343</v>
      </c>
      <c r="B6806" s="126" t="s">
        <v>2520</v>
      </c>
      <c r="C6806" s="126" t="s">
        <v>2705</v>
      </c>
      <c r="D6806" s="38" t="s">
        <v>44</v>
      </c>
      <c r="E6806" s="38" t="s">
        <v>2349</v>
      </c>
    </row>
    <row r="6807">
      <c r="A6807" s="33" t="s">
        <v>6345</v>
      </c>
      <c r="B6807" s="126" t="s">
        <v>2540</v>
      </c>
      <c r="C6807" s="126" t="s">
        <v>2473</v>
      </c>
      <c r="D6807" s="38" t="s">
        <v>44</v>
      </c>
      <c r="E6807" s="38" t="s">
        <v>2349</v>
      </c>
    </row>
    <row r="6808">
      <c r="A6808" s="33" t="s">
        <v>6054</v>
      </c>
      <c r="B6808" s="126" t="s">
        <v>2551</v>
      </c>
      <c r="C6808" s="126" t="s">
        <v>2545</v>
      </c>
      <c r="D6808" s="38" t="s">
        <v>5923</v>
      </c>
      <c r="E6808" s="38" t="s">
        <v>2349</v>
      </c>
    </row>
    <row r="6809">
      <c r="A6809" s="33" t="s">
        <v>6105</v>
      </c>
      <c r="B6809" s="126" t="s">
        <v>2646</v>
      </c>
      <c r="C6809" s="126" t="s">
        <v>2705</v>
      </c>
      <c r="D6809" s="38" t="s">
        <v>5923</v>
      </c>
      <c r="E6809" s="38" t="s">
        <v>2349</v>
      </c>
    </row>
    <row r="6810">
      <c r="A6810" s="33" t="s">
        <v>6356</v>
      </c>
      <c r="B6810" s="126" t="s">
        <v>2646</v>
      </c>
      <c r="C6810" s="126" t="s">
        <v>2705</v>
      </c>
      <c r="D6810" s="38" t="s">
        <v>5923</v>
      </c>
      <c r="E6810" s="38" t="s">
        <v>2349</v>
      </c>
    </row>
    <row r="6811">
      <c r="A6811" s="33" t="s">
        <v>6105</v>
      </c>
      <c r="B6811" s="126" t="s">
        <v>2463</v>
      </c>
      <c r="C6811" s="126" t="s">
        <v>2540</v>
      </c>
      <c r="D6811" s="38" t="s">
        <v>5923</v>
      </c>
      <c r="E6811" s="38" t="s">
        <v>2349</v>
      </c>
    </row>
    <row r="6812">
      <c r="A6812" s="33" t="s">
        <v>6356</v>
      </c>
      <c r="B6812" s="126" t="s">
        <v>2705</v>
      </c>
      <c r="C6812" s="126" t="s">
        <v>2473</v>
      </c>
      <c r="D6812" s="38" t="s">
        <v>5923</v>
      </c>
      <c r="E6812" s="38" t="s">
        <v>2349</v>
      </c>
    </row>
    <row r="6813">
      <c r="A6813" s="33" t="s">
        <v>6212</v>
      </c>
      <c r="B6813" s="126" t="s">
        <v>2520</v>
      </c>
      <c r="C6813" s="126" t="s">
        <v>2705</v>
      </c>
      <c r="D6813" s="38" t="s">
        <v>165</v>
      </c>
      <c r="E6813" s="38" t="s">
        <v>2350</v>
      </c>
    </row>
    <row r="6814">
      <c r="A6814" s="33" t="s">
        <v>6354</v>
      </c>
      <c r="B6814" s="126" t="s">
        <v>2520</v>
      </c>
      <c r="C6814" s="126" t="s">
        <v>2705</v>
      </c>
      <c r="D6814" s="38" t="s">
        <v>165</v>
      </c>
      <c r="E6814" s="38" t="s">
        <v>2350</v>
      </c>
    </row>
    <row r="6815">
      <c r="A6815" s="33" t="s">
        <v>5959</v>
      </c>
      <c r="B6815" s="126" t="s">
        <v>2520</v>
      </c>
      <c r="C6815" s="126" t="s">
        <v>2705</v>
      </c>
      <c r="D6815" s="38" t="s">
        <v>165</v>
      </c>
      <c r="E6815" s="38" t="s">
        <v>2350</v>
      </c>
    </row>
    <row r="6816">
      <c r="A6816" s="33" t="s">
        <v>6237</v>
      </c>
      <c r="B6816" s="126" t="s">
        <v>2520</v>
      </c>
      <c r="C6816" s="126" t="s">
        <v>2705</v>
      </c>
      <c r="D6816" s="38" t="s">
        <v>165</v>
      </c>
      <c r="E6816" s="38" t="s">
        <v>2350</v>
      </c>
    </row>
    <row r="6817">
      <c r="A6817" s="33" t="s">
        <v>6349</v>
      </c>
      <c r="B6817" s="126" t="s">
        <v>2520</v>
      </c>
      <c r="C6817" s="126" t="s">
        <v>2705</v>
      </c>
      <c r="D6817" s="38" t="s">
        <v>165</v>
      </c>
      <c r="E6817" s="38" t="s">
        <v>2350</v>
      </c>
    </row>
    <row r="6818">
      <c r="A6818" s="33" t="s">
        <v>6347</v>
      </c>
      <c r="B6818" s="126" t="s">
        <v>2520</v>
      </c>
      <c r="C6818" s="126" t="s">
        <v>2705</v>
      </c>
      <c r="D6818" s="38" t="s">
        <v>165</v>
      </c>
      <c r="E6818" s="38" t="s">
        <v>2350</v>
      </c>
    </row>
    <row r="6819">
      <c r="A6819" s="33" t="s">
        <v>6350</v>
      </c>
      <c r="B6819" s="126" t="s">
        <v>2636</v>
      </c>
      <c r="C6819" s="126" t="s">
        <v>2525</v>
      </c>
      <c r="D6819" s="38" t="s">
        <v>165</v>
      </c>
      <c r="E6819" s="38" t="s">
        <v>2350</v>
      </c>
    </row>
    <row r="6820">
      <c r="A6820" s="33" t="s">
        <v>6341</v>
      </c>
      <c r="B6820" s="126" t="s">
        <v>2636</v>
      </c>
      <c r="C6820" s="126" t="s">
        <v>2525</v>
      </c>
      <c r="D6820" s="38" t="s">
        <v>165</v>
      </c>
      <c r="E6820" s="38" t="s">
        <v>2350</v>
      </c>
    </row>
    <row r="6821">
      <c r="A6821" s="33" t="s">
        <v>6351</v>
      </c>
      <c r="B6821" s="126" t="s">
        <v>2636</v>
      </c>
      <c r="C6821" s="126" t="s">
        <v>2525</v>
      </c>
      <c r="D6821" s="38" t="s">
        <v>165</v>
      </c>
      <c r="E6821" s="38" t="s">
        <v>2350</v>
      </c>
    </row>
    <row r="6822">
      <c r="A6822" s="33" t="s">
        <v>6115</v>
      </c>
      <c r="B6822" s="126" t="s">
        <v>2636</v>
      </c>
      <c r="C6822" s="126" t="s">
        <v>2525</v>
      </c>
      <c r="D6822" s="38" t="s">
        <v>165</v>
      </c>
      <c r="E6822" s="38" t="s">
        <v>2350</v>
      </c>
    </row>
    <row r="6823">
      <c r="A6823" s="33" t="s">
        <v>6343</v>
      </c>
      <c r="B6823" s="126" t="s">
        <v>2545</v>
      </c>
      <c r="C6823" s="126" t="s">
        <v>2473</v>
      </c>
      <c r="D6823" s="38" t="s">
        <v>165</v>
      </c>
      <c r="E6823" s="38" t="s">
        <v>2350</v>
      </c>
    </row>
    <row r="6824">
      <c r="A6824" s="33" t="s">
        <v>6348</v>
      </c>
      <c r="B6824" s="126" t="s">
        <v>2545</v>
      </c>
      <c r="C6824" s="126" t="s">
        <v>2473</v>
      </c>
      <c r="D6824" s="38" t="s">
        <v>165</v>
      </c>
      <c r="E6824" s="38" t="s">
        <v>2350</v>
      </c>
    </row>
    <row r="6825">
      <c r="A6825" s="33" t="s">
        <v>6341</v>
      </c>
      <c r="B6825" s="126" t="s">
        <v>2463</v>
      </c>
      <c r="C6825" s="126" t="s">
        <v>2545</v>
      </c>
      <c r="D6825" s="38" t="s">
        <v>44</v>
      </c>
      <c r="E6825" s="38" t="s">
        <v>2350</v>
      </c>
    </row>
    <row r="6826">
      <c r="A6826" s="33" t="s">
        <v>6345</v>
      </c>
      <c r="B6826" s="126" t="s">
        <v>2463</v>
      </c>
      <c r="C6826" s="126" t="s">
        <v>2545</v>
      </c>
      <c r="D6826" s="38" t="s">
        <v>44</v>
      </c>
      <c r="E6826" s="38" t="s">
        <v>2350</v>
      </c>
    </row>
    <row r="6827">
      <c r="A6827" s="33" t="s">
        <v>6341</v>
      </c>
      <c r="B6827" s="126" t="s">
        <v>2520</v>
      </c>
      <c r="C6827" s="126" t="s">
        <v>2705</v>
      </c>
      <c r="D6827" s="38" t="s">
        <v>44</v>
      </c>
      <c r="E6827" s="38" t="s">
        <v>2350</v>
      </c>
    </row>
    <row r="6828">
      <c r="A6828" s="33" t="s">
        <v>6343</v>
      </c>
      <c r="B6828" s="126" t="s">
        <v>2520</v>
      </c>
      <c r="C6828" s="126" t="s">
        <v>2705</v>
      </c>
      <c r="D6828" s="38" t="s">
        <v>44</v>
      </c>
      <c r="E6828" s="38" t="s">
        <v>2350</v>
      </c>
    </row>
    <row r="6829">
      <c r="A6829" s="33" t="s">
        <v>6345</v>
      </c>
      <c r="B6829" s="126" t="s">
        <v>2540</v>
      </c>
      <c r="C6829" s="126" t="s">
        <v>2473</v>
      </c>
      <c r="D6829" s="38" t="s">
        <v>44</v>
      </c>
      <c r="E6829" s="38" t="s">
        <v>2350</v>
      </c>
    </row>
    <row r="6830">
      <c r="A6830" s="33" t="s">
        <v>6054</v>
      </c>
      <c r="B6830" s="126" t="s">
        <v>2551</v>
      </c>
      <c r="C6830" s="126" t="s">
        <v>2545</v>
      </c>
      <c r="D6830" s="38" t="s">
        <v>5923</v>
      </c>
      <c r="E6830" s="38" t="s">
        <v>2350</v>
      </c>
    </row>
    <row r="6831">
      <c r="A6831" s="33" t="s">
        <v>6105</v>
      </c>
      <c r="B6831" s="126" t="s">
        <v>2646</v>
      </c>
      <c r="C6831" s="126" t="s">
        <v>2705</v>
      </c>
      <c r="D6831" s="38" t="s">
        <v>5923</v>
      </c>
      <c r="E6831" s="38" t="s">
        <v>2350</v>
      </c>
    </row>
    <row r="6832">
      <c r="A6832" s="33" t="s">
        <v>6356</v>
      </c>
      <c r="B6832" s="126" t="s">
        <v>2646</v>
      </c>
      <c r="C6832" s="126" t="s">
        <v>2705</v>
      </c>
      <c r="D6832" s="38" t="s">
        <v>5923</v>
      </c>
      <c r="E6832" s="38" t="s">
        <v>2350</v>
      </c>
    </row>
    <row r="6833">
      <c r="A6833" s="33" t="s">
        <v>6105</v>
      </c>
      <c r="B6833" s="126" t="s">
        <v>2463</v>
      </c>
      <c r="C6833" s="126" t="s">
        <v>2540</v>
      </c>
      <c r="D6833" s="38" t="s">
        <v>5923</v>
      </c>
      <c r="E6833" s="38" t="s">
        <v>2350</v>
      </c>
    </row>
    <row r="6834">
      <c r="A6834" s="33" t="s">
        <v>6356</v>
      </c>
      <c r="B6834" s="126" t="s">
        <v>2705</v>
      </c>
      <c r="C6834" s="126" t="s">
        <v>2473</v>
      </c>
      <c r="D6834" s="38" t="s">
        <v>5923</v>
      </c>
      <c r="E6834" s="38" t="s">
        <v>2350</v>
      </c>
    </row>
    <row r="6835">
      <c r="A6835" s="33" t="s">
        <v>6347</v>
      </c>
      <c r="B6835" s="126" t="s">
        <v>2520</v>
      </c>
      <c r="C6835" s="126" t="s">
        <v>2705</v>
      </c>
      <c r="D6835" s="38" t="s">
        <v>165</v>
      </c>
      <c r="E6835" s="38" t="s">
        <v>2351</v>
      </c>
    </row>
    <row r="6836">
      <c r="A6836" s="33" t="s">
        <v>6350</v>
      </c>
      <c r="B6836" s="126" t="s">
        <v>2520</v>
      </c>
      <c r="C6836" s="126" t="s">
        <v>2705</v>
      </c>
      <c r="D6836" s="38" t="s">
        <v>165</v>
      </c>
      <c r="E6836" s="38" t="s">
        <v>2351</v>
      </c>
    </row>
    <row r="6837">
      <c r="A6837" s="33" t="s">
        <v>6237</v>
      </c>
      <c r="B6837" s="126" t="s">
        <v>2520</v>
      </c>
      <c r="C6837" s="126" t="s">
        <v>2705</v>
      </c>
      <c r="D6837" s="38" t="s">
        <v>165</v>
      </c>
      <c r="E6837" s="38" t="s">
        <v>2351</v>
      </c>
    </row>
    <row r="6838">
      <c r="A6838" s="33" t="s">
        <v>6349</v>
      </c>
      <c r="B6838" s="126" t="s">
        <v>2520</v>
      </c>
      <c r="C6838" s="126" t="s">
        <v>2705</v>
      </c>
      <c r="D6838" s="38" t="s">
        <v>165</v>
      </c>
      <c r="E6838" s="38" t="s">
        <v>2351</v>
      </c>
    </row>
    <row r="6839">
      <c r="A6839" s="33" t="s">
        <v>6212</v>
      </c>
      <c r="B6839" s="126" t="s">
        <v>2520</v>
      </c>
      <c r="C6839" s="126" t="s">
        <v>2705</v>
      </c>
      <c r="D6839" s="38" t="s">
        <v>165</v>
      </c>
      <c r="E6839" s="38" t="s">
        <v>2351</v>
      </c>
    </row>
    <row r="6840">
      <c r="A6840" s="33" t="s">
        <v>5959</v>
      </c>
      <c r="B6840" s="126" t="s">
        <v>2520</v>
      </c>
      <c r="C6840" s="126" t="s">
        <v>2705</v>
      </c>
      <c r="D6840" s="38" t="s">
        <v>165</v>
      </c>
      <c r="E6840" s="38" t="s">
        <v>2351</v>
      </c>
    </row>
    <row r="6841">
      <c r="A6841" s="33" t="s">
        <v>6341</v>
      </c>
      <c r="B6841" s="126" t="s">
        <v>2636</v>
      </c>
      <c r="C6841" s="126" t="s">
        <v>2525</v>
      </c>
      <c r="D6841" s="38" t="s">
        <v>165</v>
      </c>
      <c r="E6841" s="38" t="s">
        <v>2351</v>
      </c>
    </row>
    <row r="6842">
      <c r="A6842" s="33" t="s">
        <v>6354</v>
      </c>
      <c r="B6842" s="126" t="s">
        <v>2636</v>
      </c>
      <c r="C6842" s="126" t="s">
        <v>2525</v>
      </c>
      <c r="D6842" s="38" t="s">
        <v>165</v>
      </c>
      <c r="E6842" s="38" t="s">
        <v>2351</v>
      </c>
    </row>
    <row r="6843">
      <c r="A6843" s="33" t="s">
        <v>6351</v>
      </c>
      <c r="B6843" s="126" t="s">
        <v>2636</v>
      </c>
      <c r="C6843" s="126" t="s">
        <v>2525</v>
      </c>
      <c r="D6843" s="38" t="s">
        <v>165</v>
      </c>
      <c r="E6843" s="38" t="s">
        <v>2351</v>
      </c>
    </row>
    <row r="6844">
      <c r="A6844" s="33" t="s">
        <v>6115</v>
      </c>
      <c r="B6844" s="126" t="s">
        <v>2636</v>
      </c>
      <c r="C6844" s="126" t="s">
        <v>2525</v>
      </c>
      <c r="D6844" s="38" t="s">
        <v>165</v>
      </c>
      <c r="E6844" s="38" t="s">
        <v>2351</v>
      </c>
    </row>
    <row r="6845">
      <c r="A6845" s="33" t="s">
        <v>6343</v>
      </c>
      <c r="B6845" s="126" t="s">
        <v>2545</v>
      </c>
      <c r="C6845" s="126" t="s">
        <v>2473</v>
      </c>
      <c r="D6845" s="38" t="s">
        <v>165</v>
      </c>
      <c r="E6845" s="38" t="s">
        <v>2351</v>
      </c>
    </row>
    <row r="6846">
      <c r="A6846" s="33" t="s">
        <v>6348</v>
      </c>
      <c r="B6846" s="126" t="s">
        <v>2545</v>
      </c>
      <c r="C6846" s="126" t="s">
        <v>2473</v>
      </c>
      <c r="D6846" s="38" t="s">
        <v>165</v>
      </c>
      <c r="E6846" s="38" t="s">
        <v>2351</v>
      </c>
    </row>
    <row r="6847">
      <c r="A6847" s="33" t="s">
        <v>6341</v>
      </c>
      <c r="B6847" s="126" t="s">
        <v>2463</v>
      </c>
      <c r="C6847" s="126" t="s">
        <v>2545</v>
      </c>
      <c r="D6847" s="38" t="s">
        <v>44</v>
      </c>
      <c r="E6847" s="38" t="s">
        <v>2351</v>
      </c>
    </row>
    <row r="6848">
      <c r="A6848" s="33" t="s">
        <v>6345</v>
      </c>
      <c r="B6848" s="126" t="s">
        <v>2463</v>
      </c>
      <c r="C6848" s="126" t="s">
        <v>2545</v>
      </c>
      <c r="D6848" s="38" t="s">
        <v>44</v>
      </c>
      <c r="E6848" s="38" t="s">
        <v>2351</v>
      </c>
    </row>
    <row r="6849">
      <c r="A6849" s="33" t="s">
        <v>6341</v>
      </c>
      <c r="B6849" s="126" t="s">
        <v>2520</v>
      </c>
      <c r="C6849" s="126" t="s">
        <v>2705</v>
      </c>
      <c r="D6849" s="38" t="s">
        <v>44</v>
      </c>
      <c r="E6849" s="38" t="s">
        <v>2351</v>
      </c>
    </row>
    <row r="6850">
      <c r="A6850" s="33" t="s">
        <v>6343</v>
      </c>
      <c r="B6850" s="126" t="s">
        <v>2520</v>
      </c>
      <c r="C6850" s="126" t="s">
        <v>2705</v>
      </c>
      <c r="D6850" s="38" t="s">
        <v>44</v>
      </c>
      <c r="E6850" s="38" t="s">
        <v>2351</v>
      </c>
    </row>
    <row r="6851">
      <c r="A6851" s="33" t="s">
        <v>6345</v>
      </c>
      <c r="B6851" s="126" t="s">
        <v>2540</v>
      </c>
      <c r="C6851" s="126" t="s">
        <v>2473</v>
      </c>
      <c r="D6851" s="38" t="s">
        <v>44</v>
      </c>
      <c r="E6851" s="38" t="s">
        <v>2351</v>
      </c>
    </row>
    <row r="6852">
      <c r="A6852" s="33" t="s">
        <v>6054</v>
      </c>
      <c r="B6852" s="126" t="s">
        <v>2551</v>
      </c>
      <c r="C6852" s="126" t="s">
        <v>2545</v>
      </c>
      <c r="D6852" s="38" t="s">
        <v>5923</v>
      </c>
      <c r="E6852" s="38" t="s">
        <v>2351</v>
      </c>
    </row>
    <row r="6853">
      <c r="A6853" s="33" t="s">
        <v>6105</v>
      </c>
      <c r="B6853" s="126" t="s">
        <v>2646</v>
      </c>
      <c r="C6853" s="126" t="s">
        <v>2705</v>
      </c>
      <c r="D6853" s="38" t="s">
        <v>5923</v>
      </c>
      <c r="E6853" s="38" t="s">
        <v>2351</v>
      </c>
    </row>
    <row r="6854">
      <c r="A6854" s="33" t="s">
        <v>6356</v>
      </c>
      <c r="B6854" s="126" t="s">
        <v>2646</v>
      </c>
      <c r="C6854" s="126" t="s">
        <v>2705</v>
      </c>
      <c r="D6854" s="38" t="s">
        <v>5923</v>
      </c>
      <c r="E6854" s="38" t="s">
        <v>2351</v>
      </c>
    </row>
    <row r="6855">
      <c r="A6855" s="33" t="s">
        <v>6105</v>
      </c>
      <c r="B6855" s="126" t="s">
        <v>2463</v>
      </c>
      <c r="C6855" s="126" t="s">
        <v>2540</v>
      </c>
      <c r="D6855" s="38" t="s">
        <v>5923</v>
      </c>
      <c r="E6855" s="38" t="s">
        <v>2351</v>
      </c>
    </row>
    <row r="6856">
      <c r="A6856" s="33" t="s">
        <v>6356</v>
      </c>
      <c r="B6856" s="126" t="s">
        <v>2705</v>
      </c>
      <c r="C6856" s="126" t="s">
        <v>2473</v>
      </c>
      <c r="D6856" s="38" t="s">
        <v>5923</v>
      </c>
      <c r="E6856" s="38" t="s">
        <v>2351</v>
      </c>
    </row>
    <row r="6857">
      <c r="A6857" s="33" t="s">
        <v>5971</v>
      </c>
      <c r="B6857" s="126" t="s">
        <v>2520</v>
      </c>
      <c r="C6857" s="126" t="s">
        <v>2705</v>
      </c>
      <c r="D6857" s="38" t="s">
        <v>5927</v>
      </c>
      <c r="E6857" s="38" t="s">
        <v>2352</v>
      </c>
    </row>
    <row r="6858">
      <c r="A6858" s="33" t="s">
        <v>5928</v>
      </c>
      <c r="B6858" s="126" t="s">
        <v>2520</v>
      </c>
      <c r="C6858" s="126" t="s">
        <v>2705</v>
      </c>
      <c r="D6858" s="38" t="s">
        <v>5927</v>
      </c>
      <c r="E6858" s="38" t="s">
        <v>2352</v>
      </c>
    </row>
    <row r="6859">
      <c r="A6859" s="33" t="s">
        <v>6010</v>
      </c>
      <c r="B6859" s="126" t="s">
        <v>2520</v>
      </c>
      <c r="C6859" s="126" t="s">
        <v>2705</v>
      </c>
      <c r="D6859" s="38" t="s">
        <v>5927</v>
      </c>
      <c r="E6859" s="38" t="s">
        <v>2352</v>
      </c>
    </row>
    <row r="6860">
      <c r="A6860" s="33" t="s">
        <v>6254</v>
      </c>
      <c r="B6860" s="126" t="s">
        <v>2520</v>
      </c>
      <c r="C6860" s="126" t="s">
        <v>2705</v>
      </c>
      <c r="D6860" s="38" t="s">
        <v>5927</v>
      </c>
      <c r="E6860" s="38" t="s">
        <v>2352</v>
      </c>
    </row>
    <row r="6861">
      <c r="A6861" s="33" t="s">
        <v>6234</v>
      </c>
      <c r="B6861" s="126" t="s">
        <v>2636</v>
      </c>
      <c r="C6861" s="126" t="s">
        <v>2525</v>
      </c>
      <c r="D6861" s="38" t="s">
        <v>5927</v>
      </c>
      <c r="E6861" s="38" t="s">
        <v>2352</v>
      </c>
    </row>
    <row r="6862">
      <c r="A6862" s="33" t="s">
        <v>6243</v>
      </c>
      <c r="B6862" s="126" t="s">
        <v>2636</v>
      </c>
      <c r="C6862" s="126" t="s">
        <v>2525</v>
      </c>
      <c r="D6862" s="38" t="s">
        <v>5927</v>
      </c>
      <c r="E6862" s="38" t="s">
        <v>2352</v>
      </c>
    </row>
    <row r="6863">
      <c r="A6863" s="33" t="s">
        <v>6254</v>
      </c>
      <c r="B6863" s="126" t="s">
        <v>2545</v>
      </c>
      <c r="C6863" s="126" t="s">
        <v>2473</v>
      </c>
      <c r="D6863" s="38" t="s">
        <v>5927</v>
      </c>
      <c r="E6863" s="38" t="s">
        <v>2352</v>
      </c>
    </row>
    <row r="6864">
      <c r="A6864" s="33" t="s">
        <v>6243</v>
      </c>
      <c r="B6864" s="126" t="s">
        <v>2545</v>
      </c>
      <c r="C6864" s="126" t="s">
        <v>2473</v>
      </c>
      <c r="D6864" s="38" t="s">
        <v>5927</v>
      </c>
      <c r="E6864" s="38" t="s">
        <v>2352</v>
      </c>
    </row>
    <row r="6865">
      <c r="A6865" s="33" t="s">
        <v>5971</v>
      </c>
      <c r="B6865" s="126" t="s">
        <v>2520</v>
      </c>
      <c r="C6865" s="126" t="s">
        <v>2705</v>
      </c>
      <c r="D6865" s="38" t="s">
        <v>5931</v>
      </c>
      <c r="E6865" s="38" t="s">
        <v>2352</v>
      </c>
    </row>
    <row r="6866">
      <c r="A6866" s="33" t="s">
        <v>5928</v>
      </c>
      <c r="B6866" s="126" t="s">
        <v>2520</v>
      </c>
      <c r="C6866" s="126" t="s">
        <v>2705</v>
      </c>
      <c r="D6866" s="38" t="s">
        <v>5931</v>
      </c>
      <c r="E6866" s="38" t="s">
        <v>2352</v>
      </c>
    </row>
    <row r="6867">
      <c r="A6867" s="33" t="s">
        <v>6010</v>
      </c>
      <c r="B6867" s="126" t="s">
        <v>2520</v>
      </c>
      <c r="C6867" s="126" t="s">
        <v>2705</v>
      </c>
      <c r="D6867" s="38" t="s">
        <v>5931</v>
      </c>
      <c r="E6867" s="38" t="s">
        <v>2352</v>
      </c>
    </row>
    <row r="6868">
      <c r="A6868" s="33" t="s">
        <v>6254</v>
      </c>
      <c r="B6868" s="126" t="s">
        <v>2520</v>
      </c>
      <c r="C6868" s="126" t="s">
        <v>2705</v>
      </c>
      <c r="D6868" s="38" t="s">
        <v>5931</v>
      </c>
      <c r="E6868" s="38" t="s">
        <v>2352</v>
      </c>
    </row>
    <row r="6869">
      <c r="A6869" s="33" t="s">
        <v>6234</v>
      </c>
      <c r="B6869" s="126" t="s">
        <v>2636</v>
      </c>
      <c r="C6869" s="126" t="s">
        <v>2525</v>
      </c>
      <c r="D6869" s="38" t="s">
        <v>5931</v>
      </c>
      <c r="E6869" s="38" t="s">
        <v>2352</v>
      </c>
    </row>
    <row r="6870">
      <c r="A6870" s="33" t="s">
        <v>6243</v>
      </c>
      <c r="B6870" s="126" t="s">
        <v>2636</v>
      </c>
      <c r="C6870" s="126" t="s">
        <v>2525</v>
      </c>
      <c r="D6870" s="38" t="s">
        <v>5931</v>
      </c>
      <c r="E6870" s="38" t="s">
        <v>2352</v>
      </c>
    </row>
    <row r="6871">
      <c r="A6871" s="33" t="s">
        <v>6254</v>
      </c>
      <c r="B6871" s="126" t="s">
        <v>2545</v>
      </c>
      <c r="C6871" s="126" t="s">
        <v>2473</v>
      </c>
      <c r="D6871" s="38" t="s">
        <v>5931</v>
      </c>
      <c r="E6871" s="38" t="s">
        <v>2352</v>
      </c>
    </row>
    <row r="6872">
      <c r="A6872" s="33" t="s">
        <v>6243</v>
      </c>
      <c r="B6872" s="126" t="s">
        <v>2545</v>
      </c>
      <c r="C6872" s="126" t="s">
        <v>2473</v>
      </c>
      <c r="D6872" s="38" t="s">
        <v>5931</v>
      </c>
      <c r="E6872" s="38" t="s">
        <v>2352</v>
      </c>
    </row>
    <row r="6873">
      <c r="A6873" s="33" t="s">
        <v>6085</v>
      </c>
      <c r="B6873" s="126" t="s">
        <v>2520</v>
      </c>
      <c r="C6873" s="126" t="s">
        <v>2705</v>
      </c>
      <c r="D6873" s="38" t="s">
        <v>5936</v>
      </c>
      <c r="E6873" s="38" t="s">
        <v>2352</v>
      </c>
    </row>
    <row r="6874">
      <c r="A6874" s="33" t="s">
        <v>6215</v>
      </c>
      <c r="B6874" s="126" t="s">
        <v>2520</v>
      </c>
      <c r="C6874" s="126" t="s">
        <v>2705</v>
      </c>
      <c r="D6874" s="38" t="s">
        <v>5936</v>
      </c>
      <c r="E6874" s="38" t="s">
        <v>2352</v>
      </c>
    </row>
    <row r="6875">
      <c r="A6875" s="33" t="s">
        <v>6230</v>
      </c>
      <c r="B6875" s="126" t="s">
        <v>2520</v>
      </c>
      <c r="C6875" s="126" t="s">
        <v>2705</v>
      </c>
      <c r="D6875" s="38" t="s">
        <v>5936</v>
      </c>
      <c r="E6875" s="38" t="s">
        <v>2352</v>
      </c>
    </row>
    <row r="6876">
      <c r="A6876" s="33" t="s">
        <v>6367</v>
      </c>
      <c r="B6876" s="126" t="s">
        <v>2520</v>
      </c>
      <c r="C6876" s="126" t="s">
        <v>2705</v>
      </c>
      <c r="D6876" s="38" t="s">
        <v>5936</v>
      </c>
      <c r="E6876" s="38" t="s">
        <v>2352</v>
      </c>
    </row>
    <row r="6877">
      <c r="A6877" s="33" t="s">
        <v>6368</v>
      </c>
      <c r="B6877" s="126" t="s">
        <v>2520</v>
      </c>
      <c r="C6877" s="126" t="s">
        <v>2705</v>
      </c>
      <c r="D6877" s="38" t="s">
        <v>5936</v>
      </c>
      <c r="E6877" s="38" t="s">
        <v>2352</v>
      </c>
    </row>
    <row r="6878">
      <c r="A6878" s="33" t="s">
        <v>6362</v>
      </c>
      <c r="B6878" s="126" t="s">
        <v>2520</v>
      </c>
      <c r="C6878" s="126" t="s">
        <v>2705</v>
      </c>
      <c r="D6878" s="38" t="s">
        <v>5936</v>
      </c>
      <c r="E6878" s="38" t="s">
        <v>2352</v>
      </c>
    </row>
    <row r="6879">
      <c r="A6879" s="33" t="s">
        <v>6369</v>
      </c>
      <c r="B6879" s="126" t="s">
        <v>2636</v>
      </c>
      <c r="C6879" s="126" t="s">
        <v>2525</v>
      </c>
      <c r="D6879" s="38" t="s">
        <v>5936</v>
      </c>
      <c r="E6879" s="38" t="s">
        <v>2352</v>
      </c>
    </row>
    <row r="6880">
      <c r="A6880" s="33" t="s">
        <v>6152</v>
      </c>
      <c r="B6880" s="126" t="s">
        <v>2636</v>
      </c>
      <c r="C6880" s="126" t="s">
        <v>2525</v>
      </c>
      <c r="D6880" s="38" t="s">
        <v>5936</v>
      </c>
      <c r="E6880" s="38" t="s">
        <v>2352</v>
      </c>
    </row>
    <row r="6881">
      <c r="A6881" s="33" t="s">
        <v>6294</v>
      </c>
      <c r="B6881" s="126" t="s">
        <v>2636</v>
      </c>
      <c r="C6881" s="126" t="s">
        <v>2525</v>
      </c>
      <c r="D6881" s="38" t="s">
        <v>5936</v>
      </c>
      <c r="E6881" s="38" t="s">
        <v>2352</v>
      </c>
    </row>
    <row r="6882">
      <c r="A6882" s="33" t="s">
        <v>6370</v>
      </c>
      <c r="B6882" s="126" t="s">
        <v>2520</v>
      </c>
      <c r="C6882" s="126" t="s">
        <v>2545</v>
      </c>
      <c r="D6882" s="38" t="s">
        <v>5936</v>
      </c>
      <c r="E6882" s="38" t="s">
        <v>2352</v>
      </c>
    </row>
    <row r="6883">
      <c r="A6883" s="33" t="s">
        <v>6229</v>
      </c>
      <c r="B6883" s="126" t="s">
        <v>2545</v>
      </c>
      <c r="C6883" s="126" t="s">
        <v>2473</v>
      </c>
      <c r="D6883" s="38" t="s">
        <v>5936</v>
      </c>
      <c r="E6883" s="38" t="s">
        <v>2352</v>
      </c>
    </row>
    <row r="6884">
      <c r="A6884" s="33" t="s">
        <v>6294</v>
      </c>
      <c r="B6884" s="126" t="s">
        <v>2545</v>
      </c>
      <c r="C6884" s="126" t="s">
        <v>2473</v>
      </c>
      <c r="D6884" s="38" t="s">
        <v>5936</v>
      </c>
      <c r="E6884" s="38" t="s">
        <v>2352</v>
      </c>
    </row>
    <row r="6885">
      <c r="A6885" s="33" t="s">
        <v>6085</v>
      </c>
      <c r="B6885" s="126" t="s">
        <v>2520</v>
      </c>
      <c r="C6885" s="126" t="s">
        <v>2705</v>
      </c>
      <c r="D6885" s="38" t="s">
        <v>5943</v>
      </c>
      <c r="E6885" s="38" t="s">
        <v>2352</v>
      </c>
    </row>
    <row r="6886">
      <c r="A6886" s="33" t="s">
        <v>6215</v>
      </c>
      <c r="B6886" s="126" t="s">
        <v>2520</v>
      </c>
      <c r="C6886" s="126" t="s">
        <v>2705</v>
      </c>
      <c r="D6886" s="38" t="s">
        <v>5943</v>
      </c>
      <c r="E6886" s="38" t="s">
        <v>2352</v>
      </c>
    </row>
    <row r="6887">
      <c r="A6887" s="33" t="s">
        <v>6367</v>
      </c>
      <c r="B6887" s="126" t="s">
        <v>2520</v>
      </c>
      <c r="C6887" s="126" t="s">
        <v>2705</v>
      </c>
      <c r="D6887" s="38" t="s">
        <v>5943</v>
      </c>
      <c r="E6887" s="38" t="s">
        <v>2352</v>
      </c>
    </row>
    <row r="6888">
      <c r="A6888" s="33" t="s">
        <v>6230</v>
      </c>
      <c r="B6888" s="126" t="s">
        <v>2520</v>
      </c>
      <c r="C6888" s="126" t="s">
        <v>2705</v>
      </c>
      <c r="D6888" s="38" t="s">
        <v>5943</v>
      </c>
      <c r="E6888" s="38" t="s">
        <v>2352</v>
      </c>
    </row>
    <row r="6889">
      <c r="A6889" s="33" t="s">
        <v>6368</v>
      </c>
      <c r="B6889" s="126" t="s">
        <v>2520</v>
      </c>
      <c r="C6889" s="126" t="s">
        <v>2705</v>
      </c>
      <c r="D6889" s="38" t="s">
        <v>5943</v>
      </c>
      <c r="E6889" s="38" t="s">
        <v>2352</v>
      </c>
    </row>
    <row r="6890">
      <c r="A6890" s="33" t="s">
        <v>6362</v>
      </c>
      <c r="B6890" s="126" t="s">
        <v>2520</v>
      </c>
      <c r="C6890" s="126" t="s">
        <v>2705</v>
      </c>
      <c r="D6890" s="38" t="s">
        <v>5943</v>
      </c>
      <c r="E6890" s="38" t="s">
        <v>2352</v>
      </c>
    </row>
    <row r="6891">
      <c r="A6891" s="33" t="s">
        <v>6369</v>
      </c>
      <c r="B6891" s="126" t="s">
        <v>2636</v>
      </c>
      <c r="C6891" s="126" t="s">
        <v>2525</v>
      </c>
      <c r="D6891" s="38" t="s">
        <v>5943</v>
      </c>
      <c r="E6891" s="38" t="s">
        <v>2352</v>
      </c>
    </row>
    <row r="6892">
      <c r="A6892" s="33" t="s">
        <v>6152</v>
      </c>
      <c r="B6892" s="126" t="s">
        <v>2636</v>
      </c>
      <c r="C6892" s="126" t="s">
        <v>2525</v>
      </c>
      <c r="D6892" s="38" t="s">
        <v>5943</v>
      </c>
      <c r="E6892" s="38" t="s">
        <v>2352</v>
      </c>
    </row>
    <row r="6893">
      <c r="A6893" s="33" t="s">
        <v>6229</v>
      </c>
      <c r="B6893" s="126" t="s">
        <v>2636</v>
      </c>
      <c r="C6893" s="126" t="s">
        <v>2525</v>
      </c>
      <c r="D6893" s="38" t="s">
        <v>5943</v>
      </c>
      <c r="E6893" s="38" t="s">
        <v>2352</v>
      </c>
    </row>
    <row r="6894">
      <c r="A6894" s="33" t="s">
        <v>6370</v>
      </c>
      <c r="B6894" s="126" t="s">
        <v>2520</v>
      </c>
      <c r="C6894" s="126" t="s">
        <v>2545</v>
      </c>
      <c r="D6894" s="38" t="s">
        <v>5943</v>
      </c>
      <c r="E6894" s="38" t="s">
        <v>2352</v>
      </c>
    </row>
    <row r="6895">
      <c r="A6895" s="33" t="s">
        <v>6371</v>
      </c>
      <c r="B6895" s="126" t="s">
        <v>2545</v>
      </c>
      <c r="C6895" s="126" t="s">
        <v>2473</v>
      </c>
      <c r="D6895" s="38" t="s">
        <v>5943</v>
      </c>
      <c r="E6895" s="38" t="s">
        <v>2352</v>
      </c>
    </row>
    <row r="6896">
      <c r="A6896" s="33" t="s">
        <v>6186</v>
      </c>
      <c r="B6896" s="126" t="s">
        <v>2545</v>
      </c>
      <c r="C6896" s="126" t="s">
        <v>2473</v>
      </c>
      <c r="D6896" s="38" t="s">
        <v>5943</v>
      </c>
      <c r="E6896" s="38" t="s">
        <v>2352</v>
      </c>
    </row>
    <row r="6897">
      <c r="A6897" s="33" t="s">
        <v>6085</v>
      </c>
      <c r="B6897" s="126" t="s">
        <v>2520</v>
      </c>
      <c r="C6897" s="126" t="s">
        <v>2705</v>
      </c>
      <c r="D6897" s="38" t="s">
        <v>5944</v>
      </c>
      <c r="E6897" s="38" t="s">
        <v>2352</v>
      </c>
    </row>
    <row r="6898">
      <c r="A6898" s="33" t="s">
        <v>6215</v>
      </c>
      <c r="B6898" s="126" t="s">
        <v>2520</v>
      </c>
      <c r="C6898" s="126" t="s">
        <v>2705</v>
      </c>
      <c r="D6898" s="38" t="s">
        <v>5944</v>
      </c>
      <c r="E6898" s="38" t="s">
        <v>2352</v>
      </c>
    </row>
    <row r="6899">
      <c r="A6899" s="33" t="s">
        <v>6230</v>
      </c>
      <c r="B6899" s="126" t="s">
        <v>2520</v>
      </c>
      <c r="C6899" s="126" t="s">
        <v>2705</v>
      </c>
      <c r="D6899" s="38" t="s">
        <v>5944</v>
      </c>
      <c r="E6899" s="38" t="s">
        <v>2352</v>
      </c>
    </row>
    <row r="6900">
      <c r="A6900" s="33" t="s">
        <v>6016</v>
      </c>
      <c r="B6900" s="126" t="s">
        <v>2520</v>
      </c>
      <c r="C6900" s="126" t="s">
        <v>2705</v>
      </c>
      <c r="D6900" s="38" t="s">
        <v>5944</v>
      </c>
      <c r="E6900" s="38" t="s">
        <v>2352</v>
      </c>
    </row>
    <row r="6901">
      <c r="A6901" s="33" t="s">
        <v>6152</v>
      </c>
      <c r="B6901" s="126" t="s">
        <v>2520</v>
      </c>
      <c r="C6901" s="126" t="s">
        <v>2705</v>
      </c>
      <c r="D6901" s="38" t="s">
        <v>5944</v>
      </c>
      <c r="E6901" s="38" t="s">
        <v>2352</v>
      </c>
    </row>
    <row r="6902">
      <c r="A6902" s="33" t="s">
        <v>6277</v>
      </c>
      <c r="B6902" s="126" t="s">
        <v>2520</v>
      </c>
      <c r="C6902" s="126" t="s">
        <v>2705</v>
      </c>
      <c r="D6902" s="38" t="s">
        <v>5944</v>
      </c>
      <c r="E6902" s="38" t="s">
        <v>2352</v>
      </c>
    </row>
    <row r="6903">
      <c r="A6903" s="33" t="s">
        <v>6229</v>
      </c>
      <c r="B6903" s="126" t="s">
        <v>2636</v>
      </c>
      <c r="C6903" s="126" t="s">
        <v>2525</v>
      </c>
      <c r="D6903" s="38" t="s">
        <v>5944</v>
      </c>
      <c r="E6903" s="38" t="s">
        <v>2352</v>
      </c>
    </row>
    <row r="6904">
      <c r="A6904" s="33" t="s">
        <v>6362</v>
      </c>
      <c r="B6904" s="126" t="s">
        <v>2636</v>
      </c>
      <c r="C6904" s="126" t="s">
        <v>2525</v>
      </c>
      <c r="D6904" s="38" t="s">
        <v>5944</v>
      </c>
      <c r="E6904" s="38" t="s">
        <v>2352</v>
      </c>
    </row>
    <row r="6905">
      <c r="A6905" s="33" t="s">
        <v>6371</v>
      </c>
      <c r="B6905" s="126" t="s">
        <v>2636</v>
      </c>
      <c r="C6905" s="126" t="s">
        <v>2525</v>
      </c>
      <c r="D6905" s="38" t="s">
        <v>5944</v>
      </c>
      <c r="E6905" s="38" t="s">
        <v>2352</v>
      </c>
    </row>
    <row r="6906">
      <c r="A6906" s="33" t="s">
        <v>6370</v>
      </c>
      <c r="B6906" s="126" t="s">
        <v>2520</v>
      </c>
      <c r="C6906" s="126" t="s">
        <v>2545</v>
      </c>
      <c r="D6906" s="38" t="s">
        <v>5944</v>
      </c>
      <c r="E6906" s="38" t="s">
        <v>2352</v>
      </c>
    </row>
    <row r="6907">
      <c r="A6907" s="33" t="s">
        <v>6372</v>
      </c>
      <c r="B6907" s="126" t="s">
        <v>2545</v>
      </c>
      <c r="C6907" s="126" t="s">
        <v>2473</v>
      </c>
      <c r="D6907" s="38" t="s">
        <v>5944</v>
      </c>
      <c r="E6907" s="38" t="s">
        <v>2352</v>
      </c>
    </row>
    <row r="6908">
      <c r="A6908" s="33" t="s">
        <v>6186</v>
      </c>
      <c r="B6908" s="126" t="s">
        <v>2545</v>
      </c>
      <c r="C6908" s="126" t="s">
        <v>2473</v>
      </c>
      <c r="D6908" s="38" t="s">
        <v>5944</v>
      </c>
      <c r="E6908" s="38" t="s">
        <v>2352</v>
      </c>
    </row>
    <row r="6909">
      <c r="A6909" s="33" t="s">
        <v>5971</v>
      </c>
      <c r="B6909" s="126" t="s">
        <v>2520</v>
      </c>
      <c r="C6909" s="126" t="s">
        <v>2705</v>
      </c>
      <c r="D6909" s="38" t="s">
        <v>5927</v>
      </c>
      <c r="E6909" s="38" t="s">
        <v>2353</v>
      </c>
    </row>
    <row r="6910">
      <c r="A6910" s="33" t="s">
        <v>5928</v>
      </c>
      <c r="B6910" s="126" t="s">
        <v>2520</v>
      </c>
      <c r="C6910" s="126" t="s">
        <v>2705</v>
      </c>
      <c r="D6910" s="38" t="s">
        <v>5927</v>
      </c>
      <c r="E6910" s="38" t="s">
        <v>2353</v>
      </c>
    </row>
    <row r="6911">
      <c r="A6911" s="33" t="s">
        <v>6010</v>
      </c>
      <c r="B6911" s="126" t="s">
        <v>2520</v>
      </c>
      <c r="C6911" s="126" t="s">
        <v>2705</v>
      </c>
      <c r="D6911" s="38" t="s">
        <v>5927</v>
      </c>
      <c r="E6911" s="38" t="s">
        <v>2353</v>
      </c>
    </row>
    <row r="6912">
      <c r="A6912" s="33" t="s">
        <v>6254</v>
      </c>
      <c r="B6912" s="126" t="s">
        <v>2520</v>
      </c>
      <c r="C6912" s="126" t="s">
        <v>2705</v>
      </c>
      <c r="D6912" s="38" t="s">
        <v>5927</v>
      </c>
      <c r="E6912" s="38" t="s">
        <v>2353</v>
      </c>
    </row>
    <row r="6913">
      <c r="A6913" s="33" t="s">
        <v>6234</v>
      </c>
      <c r="B6913" s="126" t="s">
        <v>2636</v>
      </c>
      <c r="C6913" s="126" t="s">
        <v>2525</v>
      </c>
      <c r="D6913" s="38" t="s">
        <v>5927</v>
      </c>
      <c r="E6913" s="38" t="s">
        <v>2353</v>
      </c>
    </row>
    <row r="6914">
      <c r="A6914" s="33" t="s">
        <v>6243</v>
      </c>
      <c r="B6914" s="126" t="s">
        <v>2636</v>
      </c>
      <c r="C6914" s="126" t="s">
        <v>2525</v>
      </c>
      <c r="D6914" s="38" t="s">
        <v>5927</v>
      </c>
      <c r="E6914" s="38" t="s">
        <v>2353</v>
      </c>
    </row>
    <row r="6915">
      <c r="A6915" s="33" t="s">
        <v>6254</v>
      </c>
      <c r="B6915" s="126" t="s">
        <v>2545</v>
      </c>
      <c r="C6915" s="126" t="s">
        <v>2473</v>
      </c>
      <c r="D6915" s="38" t="s">
        <v>5927</v>
      </c>
      <c r="E6915" s="38" t="s">
        <v>2353</v>
      </c>
    </row>
    <row r="6916">
      <c r="A6916" s="33" t="s">
        <v>6243</v>
      </c>
      <c r="B6916" s="126" t="s">
        <v>2545</v>
      </c>
      <c r="C6916" s="126" t="s">
        <v>2473</v>
      </c>
      <c r="D6916" s="38" t="s">
        <v>5927</v>
      </c>
      <c r="E6916" s="38" t="s">
        <v>2353</v>
      </c>
    </row>
    <row r="6917">
      <c r="A6917" s="33" t="s">
        <v>5971</v>
      </c>
      <c r="B6917" s="126" t="s">
        <v>2520</v>
      </c>
      <c r="C6917" s="126" t="s">
        <v>2705</v>
      </c>
      <c r="D6917" s="38" t="s">
        <v>5931</v>
      </c>
      <c r="E6917" s="38" t="s">
        <v>2353</v>
      </c>
    </row>
    <row r="6918">
      <c r="A6918" s="33" t="s">
        <v>5928</v>
      </c>
      <c r="B6918" s="126" t="s">
        <v>2520</v>
      </c>
      <c r="C6918" s="126" t="s">
        <v>2705</v>
      </c>
      <c r="D6918" s="38" t="s">
        <v>5931</v>
      </c>
      <c r="E6918" s="38" t="s">
        <v>2353</v>
      </c>
    </row>
    <row r="6919">
      <c r="A6919" s="33" t="s">
        <v>6010</v>
      </c>
      <c r="B6919" s="126" t="s">
        <v>2520</v>
      </c>
      <c r="C6919" s="126" t="s">
        <v>2705</v>
      </c>
      <c r="D6919" s="38" t="s">
        <v>5931</v>
      </c>
      <c r="E6919" s="38" t="s">
        <v>2353</v>
      </c>
    </row>
    <row r="6920">
      <c r="A6920" s="33" t="s">
        <v>6254</v>
      </c>
      <c r="B6920" s="126" t="s">
        <v>2520</v>
      </c>
      <c r="C6920" s="126" t="s">
        <v>2705</v>
      </c>
      <c r="D6920" s="38" t="s">
        <v>5931</v>
      </c>
      <c r="E6920" s="38" t="s">
        <v>2353</v>
      </c>
    </row>
    <row r="6921">
      <c r="A6921" s="33" t="s">
        <v>6234</v>
      </c>
      <c r="B6921" s="126" t="s">
        <v>2636</v>
      </c>
      <c r="C6921" s="126" t="s">
        <v>2525</v>
      </c>
      <c r="D6921" s="38" t="s">
        <v>5931</v>
      </c>
      <c r="E6921" s="38" t="s">
        <v>2353</v>
      </c>
    </row>
    <row r="6922">
      <c r="A6922" s="33" t="s">
        <v>6243</v>
      </c>
      <c r="B6922" s="126" t="s">
        <v>2636</v>
      </c>
      <c r="C6922" s="126" t="s">
        <v>2525</v>
      </c>
      <c r="D6922" s="38" t="s">
        <v>5931</v>
      </c>
      <c r="E6922" s="38" t="s">
        <v>2353</v>
      </c>
    </row>
    <row r="6923">
      <c r="A6923" s="33" t="s">
        <v>6254</v>
      </c>
      <c r="B6923" s="126" t="s">
        <v>2545</v>
      </c>
      <c r="C6923" s="126" t="s">
        <v>2473</v>
      </c>
      <c r="D6923" s="38" t="s">
        <v>5931</v>
      </c>
      <c r="E6923" s="38" t="s">
        <v>2353</v>
      </c>
    </row>
    <row r="6924">
      <c r="A6924" s="33" t="s">
        <v>6243</v>
      </c>
      <c r="B6924" s="126" t="s">
        <v>2545</v>
      </c>
      <c r="C6924" s="126" t="s">
        <v>2473</v>
      </c>
      <c r="D6924" s="38" t="s">
        <v>5931</v>
      </c>
      <c r="E6924" s="38" t="s">
        <v>2353</v>
      </c>
    </row>
    <row r="6925">
      <c r="A6925" s="33" t="s">
        <v>6085</v>
      </c>
      <c r="B6925" s="126" t="s">
        <v>2520</v>
      </c>
      <c r="C6925" s="126" t="s">
        <v>2705</v>
      </c>
      <c r="D6925" s="38" t="s">
        <v>5936</v>
      </c>
      <c r="E6925" s="38" t="s">
        <v>2353</v>
      </c>
    </row>
    <row r="6926">
      <c r="A6926" s="33" t="s">
        <v>6215</v>
      </c>
      <c r="B6926" s="126" t="s">
        <v>2520</v>
      </c>
      <c r="C6926" s="126" t="s">
        <v>2705</v>
      </c>
      <c r="D6926" s="38" t="s">
        <v>5936</v>
      </c>
      <c r="E6926" s="38" t="s">
        <v>2353</v>
      </c>
    </row>
    <row r="6927">
      <c r="A6927" s="33" t="s">
        <v>6230</v>
      </c>
      <c r="B6927" s="126" t="s">
        <v>2520</v>
      </c>
      <c r="C6927" s="126" t="s">
        <v>2705</v>
      </c>
      <c r="D6927" s="38" t="s">
        <v>5936</v>
      </c>
      <c r="E6927" s="38" t="s">
        <v>2353</v>
      </c>
    </row>
    <row r="6928">
      <c r="A6928" s="33" t="s">
        <v>6367</v>
      </c>
      <c r="B6928" s="126" t="s">
        <v>2520</v>
      </c>
      <c r="C6928" s="126" t="s">
        <v>2705</v>
      </c>
      <c r="D6928" s="38" t="s">
        <v>5936</v>
      </c>
      <c r="E6928" s="38" t="s">
        <v>2353</v>
      </c>
    </row>
    <row r="6929">
      <c r="A6929" s="33" t="s">
        <v>6368</v>
      </c>
      <c r="B6929" s="126" t="s">
        <v>2520</v>
      </c>
      <c r="C6929" s="126" t="s">
        <v>2705</v>
      </c>
      <c r="D6929" s="38" t="s">
        <v>5936</v>
      </c>
      <c r="E6929" s="38" t="s">
        <v>2353</v>
      </c>
    </row>
    <row r="6930">
      <c r="A6930" s="33" t="s">
        <v>6362</v>
      </c>
      <c r="B6930" s="126" t="s">
        <v>2520</v>
      </c>
      <c r="C6930" s="126" t="s">
        <v>2705</v>
      </c>
      <c r="D6930" s="38" t="s">
        <v>5936</v>
      </c>
      <c r="E6930" s="38" t="s">
        <v>2353</v>
      </c>
    </row>
    <row r="6931">
      <c r="A6931" s="33" t="s">
        <v>6369</v>
      </c>
      <c r="B6931" s="126" t="s">
        <v>2636</v>
      </c>
      <c r="C6931" s="126" t="s">
        <v>2525</v>
      </c>
      <c r="D6931" s="38" t="s">
        <v>5936</v>
      </c>
      <c r="E6931" s="38" t="s">
        <v>2353</v>
      </c>
    </row>
    <row r="6932">
      <c r="A6932" s="33" t="s">
        <v>6152</v>
      </c>
      <c r="B6932" s="126" t="s">
        <v>2636</v>
      </c>
      <c r="C6932" s="126" t="s">
        <v>2525</v>
      </c>
      <c r="D6932" s="38" t="s">
        <v>5936</v>
      </c>
      <c r="E6932" s="38" t="s">
        <v>2353</v>
      </c>
    </row>
    <row r="6933">
      <c r="A6933" s="33" t="s">
        <v>6294</v>
      </c>
      <c r="B6933" s="126" t="s">
        <v>2636</v>
      </c>
      <c r="C6933" s="126" t="s">
        <v>2525</v>
      </c>
      <c r="D6933" s="38" t="s">
        <v>5936</v>
      </c>
      <c r="E6933" s="38" t="s">
        <v>2353</v>
      </c>
    </row>
    <row r="6934">
      <c r="A6934" s="33" t="s">
        <v>6370</v>
      </c>
      <c r="B6934" s="126" t="s">
        <v>2520</v>
      </c>
      <c r="C6934" s="126" t="s">
        <v>2545</v>
      </c>
      <c r="D6934" s="38" t="s">
        <v>5936</v>
      </c>
      <c r="E6934" s="38" t="s">
        <v>2353</v>
      </c>
    </row>
    <row r="6935">
      <c r="A6935" s="33" t="s">
        <v>6229</v>
      </c>
      <c r="B6935" s="126" t="s">
        <v>2545</v>
      </c>
      <c r="C6935" s="126" t="s">
        <v>2473</v>
      </c>
      <c r="D6935" s="38" t="s">
        <v>5936</v>
      </c>
      <c r="E6935" s="38" t="s">
        <v>2353</v>
      </c>
    </row>
    <row r="6936">
      <c r="A6936" s="33" t="s">
        <v>6294</v>
      </c>
      <c r="B6936" s="126" t="s">
        <v>2545</v>
      </c>
      <c r="C6936" s="126" t="s">
        <v>2473</v>
      </c>
      <c r="D6936" s="38" t="s">
        <v>5936</v>
      </c>
      <c r="E6936" s="38" t="s">
        <v>2353</v>
      </c>
    </row>
    <row r="6937">
      <c r="A6937" s="33" t="s">
        <v>6085</v>
      </c>
      <c r="B6937" s="126" t="s">
        <v>2520</v>
      </c>
      <c r="C6937" s="126" t="s">
        <v>2705</v>
      </c>
      <c r="D6937" s="38" t="s">
        <v>5943</v>
      </c>
      <c r="E6937" s="38" t="s">
        <v>2353</v>
      </c>
    </row>
    <row r="6938">
      <c r="A6938" s="33" t="s">
        <v>6215</v>
      </c>
      <c r="B6938" s="126" t="s">
        <v>2520</v>
      </c>
      <c r="C6938" s="126" t="s">
        <v>2705</v>
      </c>
      <c r="D6938" s="38" t="s">
        <v>5943</v>
      </c>
      <c r="E6938" s="38" t="s">
        <v>2353</v>
      </c>
    </row>
    <row r="6939">
      <c r="A6939" s="33" t="s">
        <v>6367</v>
      </c>
      <c r="B6939" s="126" t="s">
        <v>2520</v>
      </c>
      <c r="C6939" s="126" t="s">
        <v>2705</v>
      </c>
      <c r="D6939" s="38" t="s">
        <v>5943</v>
      </c>
      <c r="E6939" s="38" t="s">
        <v>2353</v>
      </c>
    </row>
    <row r="6940">
      <c r="A6940" s="33" t="s">
        <v>6230</v>
      </c>
      <c r="B6940" s="126" t="s">
        <v>2520</v>
      </c>
      <c r="C6940" s="126" t="s">
        <v>2705</v>
      </c>
      <c r="D6940" s="38" t="s">
        <v>5943</v>
      </c>
      <c r="E6940" s="38" t="s">
        <v>2353</v>
      </c>
    </row>
    <row r="6941">
      <c r="A6941" s="33" t="s">
        <v>6368</v>
      </c>
      <c r="B6941" s="126" t="s">
        <v>2520</v>
      </c>
      <c r="C6941" s="126" t="s">
        <v>2705</v>
      </c>
      <c r="D6941" s="38" t="s">
        <v>5943</v>
      </c>
      <c r="E6941" s="38" t="s">
        <v>2353</v>
      </c>
    </row>
    <row r="6942">
      <c r="A6942" s="33" t="s">
        <v>6362</v>
      </c>
      <c r="B6942" s="126" t="s">
        <v>2520</v>
      </c>
      <c r="C6942" s="126" t="s">
        <v>2705</v>
      </c>
      <c r="D6942" s="38" t="s">
        <v>5943</v>
      </c>
      <c r="E6942" s="38" t="s">
        <v>2353</v>
      </c>
    </row>
    <row r="6943">
      <c r="A6943" s="33" t="s">
        <v>6369</v>
      </c>
      <c r="B6943" s="126" t="s">
        <v>2636</v>
      </c>
      <c r="C6943" s="126" t="s">
        <v>2525</v>
      </c>
      <c r="D6943" s="38" t="s">
        <v>5943</v>
      </c>
      <c r="E6943" s="38" t="s">
        <v>2353</v>
      </c>
    </row>
    <row r="6944">
      <c r="A6944" s="33" t="s">
        <v>6152</v>
      </c>
      <c r="B6944" s="126" t="s">
        <v>2636</v>
      </c>
      <c r="C6944" s="126" t="s">
        <v>2525</v>
      </c>
      <c r="D6944" s="38" t="s">
        <v>5943</v>
      </c>
      <c r="E6944" s="38" t="s">
        <v>2353</v>
      </c>
    </row>
    <row r="6945">
      <c r="A6945" s="33" t="s">
        <v>6229</v>
      </c>
      <c r="B6945" s="126" t="s">
        <v>2636</v>
      </c>
      <c r="C6945" s="126" t="s">
        <v>2525</v>
      </c>
      <c r="D6945" s="38" t="s">
        <v>5943</v>
      </c>
      <c r="E6945" s="38" t="s">
        <v>2353</v>
      </c>
    </row>
    <row r="6946">
      <c r="A6946" s="33" t="s">
        <v>6370</v>
      </c>
      <c r="B6946" s="126" t="s">
        <v>2520</v>
      </c>
      <c r="C6946" s="126" t="s">
        <v>2545</v>
      </c>
      <c r="D6946" s="38" t="s">
        <v>5943</v>
      </c>
      <c r="E6946" s="38" t="s">
        <v>2353</v>
      </c>
    </row>
    <row r="6947">
      <c r="A6947" s="33" t="s">
        <v>6371</v>
      </c>
      <c r="B6947" s="126" t="s">
        <v>2545</v>
      </c>
      <c r="C6947" s="126" t="s">
        <v>2473</v>
      </c>
      <c r="D6947" s="38" t="s">
        <v>5943</v>
      </c>
      <c r="E6947" s="38" t="s">
        <v>2353</v>
      </c>
    </row>
    <row r="6948">
      <c r="A6948" s="33" t="s">
        <v>6186</v>
      </c>
      <c r="B6948" s="126" t="s">
        <v>2545</v>
      </c>
      <c r="C6948" s="126" t="s">
        <v>2473</v>
      </c>
      <c r="D6948" s="38" t="s">
        <v>5943</v>
      </c>
      <c r="E6948" s="38" t="s">
        <v>2353</v>
      </c>
    </row>
    <row r="6949">
      <c r="A6949" s="33" t="s">
        <v>6085</v>
      </c>
      <c r="B6949" s="126" t="s">
        <v>2520</v>
      </c>
      <c r="C6949" s="126" t="s">
        <v>2705</v>
      </c>
      <c r="D6949" s="38" t="s">
        <v>5944</v>
      </c>
      <c r="E6949" s="38" t="s">
        <v>2353</v>
      </c>
    </row>
    <row r="6950">
      <c r="A6950" s="33" t="s">
        <v>6215</v>
      </c>
      <c r="B6950" s="126" t="s">
        <v>2520</v>
      </c>
      <c r="C6950" s="126" t="s">
        <v>2705</v>
      </c>
      <c r="D6950" s="38" t="s">
        <v>5944</v>
      </c>
      <c r="E6950" s="38" t="s">
        <v>2353</v>
      </c>
    </row>
    <row r="6951">
      <c r="A6951" s="33" t="s">
        <v>6230</v>
      </c>
      <c r="B6951" s="126" t="s">
        <v>2520</v>
      </c>
      <c r="C6951" s="126" t="s">
        <v>2705</v>
      </c>
      <c r="D6951" s="38" t="s">
        <v>5944</v>
      </c>
      <c r="E6951" s="38" t="s">
        <v>2353</v>
      </c>
    </row>
    <row r="6952">
      <c r="A6952" s="33" t="s">
        <v>6016</v>
      </c>
      <c r="B6952" s="126" t="s">
        <v>2520</v>
      </c>
      <c r="C6952" s="126" t="s">
        <v>2705</v>
      </c>
      <c r="D6952" s="38" t="s">
        <v>5944</v>
      </c>
      <c r="E6952" s="38" t="s">
        <v>2353</v>
      </c>
    </row>
    <row r="6953">
      <c r="A6953" s="33" t="s">
        <v>6152</v>
      </c>
      <c r="B6953" s="126" t="s">
        <v>2520</v>
      </c>
      <c r="C6953" s="126" t="s">
        <v>2705</v>
      </c>
      <c r="D6953" s="38" t="s">
        <v>5944</v>
      </c>
      <c r="E6953" s="38" t="s">
        <v>2353</v>
      </c>
    </row>
    <row r="6954">
      <c r="A6954" s="33" t="s">
        <v>6277</v>
      </c>
      <c r="B6954" s="126" t="s">
        <v>2520</v>
      </c>
      <c r="C6954" s="126" t="s">
        <v>2705</v>
      </c>
      <c r="D6954" s="38" t="s">
        <v>5944</v>
      </c>
      <c r="E6954" s="38" t="s">
        <v>2353</v>
      </c>
    </row>
    <row r="6955">
      <c r="A6955" s="33" t="s">
        <v>6229</v>
      </c>
      <c r="B6955" s="126" t="s">
        <v>2636</v>
      </c>
      <c r="C6955" s="126" t="s">
        <v>2525</v>
      </c>
      <c r="D6955" s="38" t="s">
        <v>5944</v>
      </c>
      <c r="E6955" s="38" t="s">
        <v>2353</v>
      </c>
    </row>
    <row r="6956">
      <c r="A6956" s="33" t="s">
        <v>6362</v>
      </c>
      <c r="B6956" s="126" t="s">
        <v>2636</v>
      </c>
      <c r="C6956" s="126" t="s">
        <v>2525</v>
      </c>
      <c r="D6956" s="38" t="s">
        <v>5944</v>
      </c>
      <c r="E6956" s="38" t="s">
        <v>2353</v>
      </c>
    </row>
    <row r="6957">
      <c r="A6957" s="33" t="s">
        <v>6371</v>
      </c>
      <c r="B6957" s="126" t="s">
        <v>2636</v>
      </c>
      <c r="C6957" s="126" t="s">
        <v>2525</v>
      </c>
      <c r="D6957" s="38" t="s">
        <v>5944</v>
      </c>
      <c r="E6957" s="38" t="s">
        <v>2353</v>
      </c>
    </row>
    <row r="6958">
      <c r="A6958" s="33" t="s">
        <v>6370</v>
      </c>
      <c r="B6958" s="126" t="s">
        <v>2520</v>
      </c>
      <c r="C6958" s="126" t="s">
        <v>2545</v>
      </c>
      <c r="D6958" s="38" t="s">
        <v>5944</v>
      </c>
      <c r="E6958" s="38" t="s">
        <v>2353</v>
      </c>
    </row>
    <row r="6959">
      <c r="A6959" s="33" t="s">
        <v>6372</v>
      </c>
      <c r="B6959" s="126" t="s">
        <v>2545</v>
      </c>
      <c r="C6959" s="126" t="s">
        <v>2473</v>
      </c>
      <c r="D6959" s="38" t="s">
        <v>5944</v>
      </c>
      <c r="E6959" s="38" t="s">
        <v>2353</v>
      </c>
    </row>
    <row r="6960">
      <c r="A6960" s="33" t="s">
        <v>6186</v>
      </c>
      <c r="B6960" s="126" t="s">
        <v>2545</v>
      </c>
      <c r="C6960" s="126" t="s">
        <v>2473</v>
      </c>
      <c r="D6960" s="38" t="s">
        <v>5944</v>
      </c>
      <c r="E6960" s="38" t="s">
        <v>2353</v>
      </c>
    </row>
    <row r="6961">
      <c r="A6961" s="33" t="s">
        <v>6085</v>
      </c>
      <c r="B6961" s="126" t="s">
        <v>2520</v>
      </c>
      <c r="C6961" s="126" t="s">
        <v>2705</v>
      </c>
      <c r="D6961" s="38" t="s">
        <v>5936</v>
      </c>
      <c r="E6961" s="38" t="s">
        <v>2354</v>
      </c>
    </row>
    <row r="6962">
      <c r="A6962" s="33" t="s">
        <v>6215</v>
      </c>
      <c r="B6962" s="126" t="s">
        <v>2520</v>
      </c>
      <c r="C6962" s="126" t="s">
        <v>2705</v>
      </c>
      <c r="D6962" s="38" t="s">
        <v>5936</v>
      </c>
      <c r="E6962" s="38" t="s">
        <v>2354</v>
      </c>
    </row>
    <row r="6963">
      <c r="A6963" s="33" t="s">
        <v>6367</v>
      </c>
      <c r="B6963" s="126" t="s">
        <v>2520</v>
      </c>
      <c r="C6963" s="126" t="s">
        <v>2705</v>
      </c>
      <c r="D6963" s="38" t="s">
        <v>5936</v>
      </c>
      <c r="E6963" s="38" t="s">
        <v>2354</v>
      </c>
    </row>
    <row r="6964">
      <c r="A6964" s="33" t="s">
        <v>6368</v>
      </c>
      <c r="B6964" s="126" t="s">
        <v>2520</v>
      </c>
      <c r="C6964" s="126" t="s">
        <v>2705</v>
      </c>
      <c r="D6964" s="38" t="s">
        <v>5936</v>
      </c>
      <c r="E6964" s="38" t="s">
        <v>2354</v>
      </c>
    </row>
    <row r="6965">
      <c r="A6965" s="33" t="s">
        <v>6362</v>
      </c>
      <c r="B6965" s="126" t="s">
        <v>2520</v>
      </c>
      <c r="C6965" s="126" t="s">
        <v>2705</v>
      </c>
      <c r="D6965" s="38" t="s">
        <v>5936</v>
      </c>
      <c r="E6965" s="38" t="s">
        <v>2354</v>
      </c>
    </row>
    <row r="6966">
      <c r="A6966" s="33" t="s">
        <v>6369</v>
      </c>
      <c r="B6966" s="126" t="s">
        <v>2636</v>
      </c>
      <c r="C6966" s="126" t="s">
        <v>2525</v>
      </c>
      <c r="D6966" s="38" t="s">
        <v>5936</v>
      </c>
      <c r="E6966" s="38" t="s">
        <v>2354</v>
      </c>
    </row>
    <row r="6967">
      <c r="A6967" s="33" t="s">
        <v>6152</v>
      </c>
      <c r="B6967" s="126" t="s">
        <v>2636</v>
      </c>
      <c r="C6967" s="126" t="s">
        <v>2525</v>
      </c>
      <c r="D6967" s="38" t="s">
        <v>5936</v>
      </c>
      <c r="E6967" s="38" t="s">
        <v>2354</v>
      </c>
    </row>
    <row r="6968">
      <c r="A6968" s="33" t="s">
        <v>6294</v>
      </c>
      <c r="B6968" s="126" t="s">
        <v>2636</v>
      </c>
      <c r="C6968" s="126" t="s">
        <v>2525</v>
      </c>
      <c r="D6968" s="38" t="s">
        <v>5936</v>
      </c>
      <c r="E6968" s="38" t="s">
        <v>2354</v>
      </c>
    </row>
    <row r="6969">
      <c r="A6969" s="33" t="s">
        <v>6370</v>
      </c>
      <c r="B6969" s="126" t="s">
        <v>2520</v>
      </c>
      <c r="C6969" s="126" t="s">
        <v>2545</v>
      </c>
      <c r="D6969" s="38" t="s">
        <v>5936</v>
      </c>
      <c r="E6969" s="38" t="s">
        <v>2354</v>
      </c>
    </row>
    <row r="6970">
      <c r="A6970" s="33" t="s">
        <v>6373</v>
      </c>
      <c r="B6970" s="126" t="s">
        <v>2520</v>
      </c>
      <c r="C6970" s="126" t="s">
        <v>2705</v>
      </c>
      <c r="D6970" s="38" t="s">
        <v>5936</v>
      </c>
      <c r="E6970" s="38" t="s">
        <v>2354</v>
      </c>
    </row>
    <row r="6971">
      <c r="A6971" s="33" t="s">
        <v>6229</v>
      </c>
      <c r="B6971" s="126" t="s">
        <v>2545</v>
      </c>
      <c r="C6971" s="126" t="s">
        <v>2473</v>
      </c>
      <c r="D6971" s="38" t="s">
        <v>5936</v>
      </c>
      <c r="E6971" s="38" t="s">
        <v>2354</v>
      </c>
    </row>
    <row r="6972">
      <c r="A6972" s="33" t="s">
        <v>6294</v>
      </c>
      <c r="B6972" s="126" t="s">
        <v>2545</v>
      </c>
      <c r="C6972" s="126" t="s">
        <v>2473</v>
      </c>
      <c r="D6972" s="38" t="s">
        <v>5936</v>
      </c>
      <c r="E6972" s="38" t="s">
        <v>2354</v>
      </c>
    </row>
    <row r="6973">
      <c r="A6973" s="33" t="s">
        <v>6085</v>
      </c>
      <c r="B6973" s="126" t="s">
        <v>2520</v>
      </c>
      <c r="C6973" s="126" t="s">
        <v>2705</v>
      </c>
      <c r="D6973" s="38" t="s">
        <v>5943</v>
      </c>
      <c r="E6973" s="38" t="s">
        <v>2354</v>
      </c>
    </row>
    <row r="6974">
      <c r="A6974" s="33" t="s">
        <v>6215</v>
      </c>
      <c r="B6974" s="126" t="s">
        <v>2520</v>
      </c>
      <c r="C6974" s="126" t="s">
        <v>2705</v>
      </c>
      <c r="D6974" s="38" t="s">
        <v>5943</v>
      </c>
      <c r="E6974" s="38" t="s">
        <v>2354</v>
      </c>
    </row>
    <row r="6975">
      <c r="A6975" s="33" t="s">
        <v>6367</v>
      </c>
      <c r="B6975" s="126" t="s">
        <v>2520</v>
      </c>
      <c r="C6975" s="126" t="s">
        <v>2705</v>
      </c>
      <c r="D6975" s="38" t="s">
        <v>5943</v>
      </c>
      <c r="E6975" s="38" t="s">
        <v>2354</v>
      </c>
    </row>
    <row r="6976">
      <c r="A6976" s="33" t="s">
        <v>6368</v>
      </c>
      <c r="B6976" s="126" t="s">
        <v>2520</v>
      </c>
      <c r="C6976" s="126" t="s">
        <v>2705</v>
      </c>
      <c r="D6976" s="38" t="s">
        <v>5943</v>
      </c>
      <c r="E6976" s="38" t="s">
        <v>2354</v>
      </c>
    </row>
    <row r="6977">
      <c r="A6977" s="33" t="s">
        <v>6362</v>
      </c>
      <c r="B6977" s="126" t="s">
        <v>2520</v>
      </c>
      <c r="C6977" s="126" t="s">
        <v>2705</v>
      </c>
      <c r="D6977" s="38" t="s">
        <v>5943</v>
      </c>
      <c r="E6977" s="38" t="s">
        <v>2354</v>
      </c>
    </row>
    <row r="6978">
      <c r="A6978" s="33" t="s">
        <v>6369</v>
      </c>
      <c r="B6978" s="126" t="s">
        <v>2636</v>
      </c>
      <c r="C6978" s="126" t="s">
        <v>2525</v>
      </c>
      <c r="D6978" s="38" t="s">
        <v>5943</v>
      </c>
      <c r="E6978" s="38" t="s">
        <v>2354</v>
      </c>
    </row>
    <row r="6979">
      <c r="A6979" s="33" t="s">
        <v>6152</v>
      </c>
      <c r="B6979" s="126" t="s">
        <v>2636</v>
      </c>
      <c r="C6979" s="126" t="s">
        <v>2525</v>
      </c>
      <c r="D6979" s="38" t="s">
        <v>5943</v>
      </c>
      <c r="E6979" s="38" t="s">
        <v>2354</v>
      </c>
    </row>
    <row r="6980">
      <c r="A6980" s="33" t="s">
        <v>6229</v>
      </c>
      <c r="B6980" s="126" t="s">
        <v>2636</v>
      </c>
      <c r="C6980" s="126" t="s">
        <v>2525</v>
      </c>
      <c r="D6980" s="38" t="s">
        <v>5943</v>
      </c>
      <c r="E6980" s="38" t="s">
        <v>2354</v>
      </c>
    </row>
    <row r="6981">
      <c r="A6981" s="33" t="s">
        <v>6370</v>
      </c>
      <c r="B6981" s="126" t="s">
        <v>2520</v>
      </c>
      <c r="C6981" s="126" t="s">
        <v>2545</v>
      </c>
      <c r="D6981" s="38" t="s">
        <v>5943</v>
      </c>
      <c r="E6981" s="38" t="s">
        <v>2354</v>
      </c>
    </row>
    <row r="6982">
      <c r="A6982" s="33" t="s">
        <v>6373</v>
      </c>
      <c r="B6982" s="126" t="s">
        <v>2520</v>
      </c>
      <c r="C6982" s="126" t="s">
        <v>2705</v>
      </c>
      <c r="D6982" s="38" t="s">
        <v>5943</v>
      </c>
      <c r="E6982" s="38" t="s">
        <v>2354</v>
      </c>
    </row>
    <row r="6983">
      <c r="A6983" s="33" t="s">
        <v>6371</v>
      </c>
      <c r="B6983" s="126" t="s">
        <v>2545</v>
      </c>
      <c r="C6983" s="126" t="s">
        <v>2473</v>
      </c>
      <c r="D6983" s="38" t="s">
        <v>5943</v>
      </c>
      <c r="E6983" s="38" t="s">
        <v>2354</v>
      </c>
    </row>
    <row r="6984">
      <c r="A6984" s="33" t="s">
        <v>6186</v>
      </c>
      <c r="B6984" s="126" t="s">
        <v>2545</v>
      </c>
      <c r="C6984" s="126" t="s">
        <v>2473</v>
      </c>
      <c r="D6984" s="38" t="s">
        <v>5943</v>
      </c>
      <c r="E6984" s="38" t="s">
        <v>2354</v>
      </c>
    </row>
    <row r="6985">
      <c r="A6985" s="33" t="s">
        <v>6085</v>
      </c>
      <c r="B6985" s="126" t="s">
        <v>2520</v>
      </c>
      <c r="C6985" s="126" t="s">
        <v>2705</v>
      </c>
      <c r="D6985" s="38" t="s">
        <v>5944</v>
      </c>
      <c r="E6985" s="38" t="s">
        <v>2354</v>
      </c>
    </row>
    <row r="6986">
      <c r="A6986" s="33" t="s">
        <v>6215</v>
      </c>
      <c r="B6986" s="126" t="s">
        <v>2520</v>
      </c>
      <c r="C6986" s="126" t="s">
        <v>2705</v>
      </c>
      <c r="D6986" s="38" t="s">
        <v>5944</v>
      </c>
      <c r="E6986" s="38" t="s">
        <v>2354</v>
      </c>
    </row>
    <row r="6987">
      <c r="A6987" s="33" t="s">
        <v>6229</v>
      </c>
      <c r="B6987" s="126" t="s">
        <v>2636</v>
      </c>
      <c r="C6987" s="126" t="s">
        <v>2525</v>
      </c>
      <c r="D6987" s="38" t="s">
        <v>5944</v>
      </c>
      <c r="E6987" s="38" t="s">
        <v>2354</v>
      </c>
    </row>
    <row r="6988">
      <c r="A6988" s="33" t="s">
        <v>6016</v>
      </c>
      <c r="B6988" s="126" t="s">
        <v>2520</v>
      </c>
      <c r="C6988" s="126" t="s">
        <v>2705</v>
      </c>
      <c r="D6988" s="38" t="s">
        <v>5944</v>
      </c>
      <c r="E6988" s="38" t="s">
        <v>2354</v>
      </c>
    </row>
    <row r="6989">
      <c r="A6989" s="33" t="s">
        <v>6152</v>
      </c>
      <c r="B6989" s="126" t="s">
        <v>2520</v>
      </c>
      <c r="C6989" s="126" t="s">
        <v>2705</v>
      </c>
      <c r="D6989" s="38" t="s">
        <v>5944</v>
      </c>
      <c r="E6989" s="38" t="s">
        <v>2354</v>
      </c>
    </row>
    <row r="6990">
      <c r="A6990" s="33" t="s">
        <v>6277</v>
      </c>
      <c r="B6990" s="126" t="s">
        <v>2520</v>
      </c>
      <c r="C6990" s="126" t="s">
        <v>2705</v>
      </c>
      <c r="D6990" s="38" t="s">
        <v>5944</v>
      </c>
      <c r="E6990" s="38" t="s">
        <v>2354</v>
      </c>
    </row>
    <row r="6991">
      <c r="A6991" s="33" t="s">
        <v>6362</v>
      </c>
      <c r="B6991" s="126" t="s">
        <v>2636</v>
      </c>
      <c r="C6991" s="126" t="s">
        <v>2525</v>
      </c>
      <c r="D6991" s="38" t="s">
        <v>5944</v>
      </c>
      <c r="E6991" s="38" t="s">
        <v>2354</v>
      </c>
    </row>
    <row r="6992">
      <c r="A6992" s="33" t="s">
        <v>6371</v>
      </c>
      <c r="B6992" s="126" t="s">
        <v>2636</v>
      </c>
      <c r="C6992" s="126" t="s">
        <v>2525</v>
      </c>
      <c r="D6992" s="38" t="s">
        <v>5944</v>
      </c>
      <c r="E6992" s="38" t="s">
        <v>2354</v>
      </c>
    </row>
    <row r="6993">
      <c r="A6993" s="33" t="s">
        <v>6370</v>
      </c>
      <c r="B6993" s="126" t="s">
        <v>2520</v>
      </c>
      <c r="C6993" s="126" t="s">
        <v>2545</v>
      </c>
      <c r="D6993" s="38" t="s">
        <v>5944</v>
      </c>
      <c r="E6993" s="38" t="s">
        <v>2354</v>
      </c>
    </row>
    <row r="6994">
      <c r="A6994" s="33" t="s">
        <v>6373</v>
      </c>
      <c r="B6994" s="126" t="s">
        <v>2520</v>
      </c>
      <c r="C6994" s="126" t="s">
        <v>2705</v>
      </c>
      <c r="D6994" s="38" t="s">
        <v>5944</v>
      </c>
      <c r="E6994" s="38" t="s">
        <v>2354</v>
      </c>
    </row>
    <row r="6995">
      <c r="A6995" s="33" t="s">
        <v>6372</v>
      </c>
      <c r="B6995" s="126" t="s">
        <v>2545</v>
      </c>
      <c r="C6995" s="126" t="s">
        <v>2473</v>
      </c>
      <c r="D6995" s="38" t="s">
        <v>5944</v>
      </c>
      <c r="E6995" s="38" t="s">
        <v>2354</v>
      </c>
    </row>
    <row r="6996">
      <c r="A6996" s="33" t="s">
        <v>6186</v>
      </c>
      <c r="B6996" s="126" t="s">
        <v>2545</v>
      </c>
      <c r="C6996" s="126" t="s">
        <v>2473</v>
      </c>
      <c r="D6996" s="38" t="s">
        <v>5944</v>
      </c>
      <c r="E6996" s="38" t="s">
        <v>2354</v>
      </c>
    </row>
    <row r="6997">
      <c r="A6997" s="33" t="s">
        <v>6158</v>
      </c>
      <c r="B6997" s="126" t="s">
        <v>2463</v>
      </c>
      <c r="C6997" s="126" t="s">
        <v>2545</v>
      </c>
      <c r="D6997" s="38" t="s">
        <v>44</v>
      </c>
      <c r="E6997" s="38" t="s">
        <v>2355</v>
      </c>
    </row>
    <row r="6998">
      <c r="A6998" s="33" t="s">
        <v>6078</v>
      </c>
      <c r="B6998" s="126" t="s">
        <v>2463</v>
      </c>
      <c r="C6998" s="126" t="s">
        <v>2545</v>
      </c>
      <c r="D6998" s="38" t="s">
        <v>44</v>
      </c>
      <c r="E6998" s="38" t="s">
        <v>2355</v>
      </c>
    </row>
    <row r="6999">
      <c r="A6999" s="33" t="s">
        <v>6188</v>
      </c>
      <c r="B6999" s="126" t="s">
        <v>2520</v>
      </c>
      <c r="C6999" s="126" t="s">
        <v>2705</v>
      </c>
      <c r="D6999" s="38" t="s">
        <v>44</v>
      </c>
      <c r="E6999" s="38" t="s">
        <v>2355</v>
      </c>
    </row>
    <row r="7000">
      <c r="A7000" s="33" t="s">
        <v>5983</v>
      </c>
      <c r="B7000" s="126" t="s">
        <v>2520</v>
      </c>
      <c r="C7000" s="126" t="s">
        <v>2705</v>
      </c>
      <c r="D7000" s="38" t="s">
        <v>44</v>
      </c>
      <c r="E7000" s="38" t="s">
        <v>2355</v>
      </c>
    </row>
    <row r="7001">
      <c r="A7001" s="33" t="s">
        <v>6188</v>
      </c>
      <c r="B7001" s="126" t="s">
        <v>2540</v>
      </c>
      <c r="C7001" s="126" t="s">
        <v>2473</v>
      </c>
      <c r="D7001" s="38" t="s">
        <v>44</v>
      </c>
      <c r="E7001" s="38" t="s">
        <v>2355</v>
      </c>
    </row>
    <row r="7002">
      <c r="A7002" s="33" t="s">
        <v>5982</v>
      </c>
      <c r="B7002" s="126" t="s">
        <v>2466</v>
      </c>
      <c r="C7002" s="126" t="s">
        <v>2646</v>
      </c>
      <c r="D7002" s="38" t="s">
        <v>5909</v>
      </c>
      <c r="E7002" s="38" t="s">
        <v>2355</v>
      </c>
    </row>
    <row r="7003">
      <c r="A7003" s="33" t="s">
        <v>5981</v>
      </c>
      <c r="B7003" s="126" t="s">
        <v>2466</v>
      </c>
      <c r="C7003" s="126" t="s">
        <v>2646</v>
      </c>
      <c r="D7003" s="38" t="s">
        <v>5909</v>
      </c>
      <c r="E7003" s="38" t="s">
        <v>2355</v>
      </c>
    </row>
    <row r="7004">
      <c r="A7004" s="33" t="s">
        <v>6078</v>
      </c>
      <c r="B7004" s="126" t="s">
        <v>2646</v>
      </c>
      <c r="C7004" s="126" t="s">
        <v>2638</v>
      </c>
      <c r="D7004" s="38" t="s">
        <v>5911</v>
      </c>
      <c r="E7004" s="38" t="s">
        <v>2355</v>
      </c>
    </row>
    <row r="7005">
      <c r="A7005" s="33" t="s">
        <v>6188</v>
      </c>
      <c r="B7005" s="126" t="s">
        <v>2646</v>
      </c>
      <c r="C7005" s="126" t="s">
        <v>2638</v>
      </c>
      <c r="D7005" s="38" t="s">
        <v>5911</v>
      </c>
      <c r="E7005" s="38" t="s">
        <v>2355</v>
      </c>
    </row>
    <row r="7006">
      <c r="A7006" s="33" t="s">
        <v>6080</v>
      </c>
      <c r="B7006" s="126" t="s">
        <v>2646</v>
      </c>
      <c r="C7006" s="126" t="s">
        <v>2520</v>
      </c>
      <c r="D7006" s="38" t="s">
        <v>5911</v>
      </c>
      <c r="E7006" s="38" t="s">
        <v>2355</v>
      </c>
    </row>
    <row r="7007">
      <c r="A7007" s="33" t="s">
        <v>6078</v>
      </c>
      <c r="B7007" s="126" t="s">
        <v>2520</v>
      </c>
      <c r="C7007" s="126" t="s">
        <v>2705</v>
      </c>
      <c r="D7007" s="38" t="s">
        <v>5923</v>
      </c>
      <c r="E7007" s="38" t="s">
        <v>2355</v>
      </c>
    </row>
    <row r="7008">
      <c r="A7008" s="33" t="s">
        <v>6188</v>
      </c>
      <c r="B7008" s="126" t="s">
        <v>2520</v>
      </c>
      <c r="C7008" s="126" t="s">
        <v>2705</v>
      </c>
      <c r="D7008" s="38" t="s">
        <v>5923</v>
      </c>
      <c r="E7008" s="38" t="s">
        <v>2355</v>
      </c>
    </row>
    <row r="7009">
      <c r="A7009" s="33" t="s">
        <v>6080</v>
      </c>
      <c r="B7009" s="126" t="s">
        <v>2520</v>
      </c>
      <c r="C7009" s="126" t="s">
        <v>2705</v>
      </c>
      <c r="D7009" s="38" t="s">
        <v>5923</v>
      </c>
      <c r="E7009" s="38" t="s">
        <v>2355</v>
      </c>
    </row>
    <row r="7010">
      <c r="A7010" s="33" t="s">
        <v>6108</v>
      </c>
      <c r="B7010" s="126" t="s">
        <v>2520</v>
      </c>
      <c r="C7010" s="126" t="s">
        <v>2705</v>
      </c>
      <c r="D7010" s="38" t="s">
        <v>5923</v>
      </c>
      <c r="E7010" s="38" t="s">
        <v>2355</v>
      </c>
    </row>
    <row r="7011">
      <c r="A7011" s="33" t="s">
        <v>6108</v>
      </c>
      <c r="B7011" s="126" t="s">
        <v>2520</v>
      </c>
      <c r="C7011" s="126" t="s">
        <v>2705</v>
      </c>
      <c r="D7011" s="38" t="s">
        <v>5923</v>
      </c>
      <c r="E7011" s="38" t="s">
        <v>2355</v>
      </c>
    </row>
    <row r="7012">
      <c r="A7012" s="33" t="s">
        <v>5971</v>
      </c>
      <c r="B7012" s="126" t="s">
        <v>2520</v>
      </c>
      <c r="C7012" s="126" t="s">
        <v>2705</v>
      </c>
      <c r="D7012" s="38" t="s">
        <v>5927</v>
      </c>
      <c r="E7012" s="38" t="s">
        <v>2355</v>
      </c>
    </row>
    <row r="7013">
      <c r="A7013" s="33" t="s">
        <v>5928</v>
      </c>
      <c r="B7013" s="126" t="s">
        <v>2520</v>
      </c>
      <c r="C7013" s="126" t="s">
        <v>2705</v>
      </c>
      <c r="D7013" s="38" t="s">
        <v>5927</v>
      </c>
      <c r="E7013" s="38" t="s">
        <v>2355</v>
      </c>
    </row>
    <row r="7014">
      <c r="A7014" s="33" t="s">
        <v>6010</v>
      </c>
      <c r="B7014" s="126" t="s">
        <v>2520</v>
      </c>
      <c r="C7014" s="126" t="s">
        <v>2705</v>
      </c>
      <c r="D7014" s="38" t="s">
        <v>5927</v>
      </c>
      <c r="E7014" s="38" t="s">
        <v>2355</v>
      </c>
    </row>
    <row r="7015">
      <c r="A7015" s="33" t="s">
        <v>6254</v>
      </c>
      <c r="B7015" s="126" t="s">
        <v>2520</v>
      </c>
      <c r="C7015" s="126" t="s">
        <v>2705</v>
      </c>
      <c r="D7015" s="38" t="s">
        <v>5927</v>
      </c>
      <c r="E7015" s="38" t="s">
        <v>2355</v>
      </c>
    </row>
    <row r="7016">
      <c r="A7016" s="33" t="s">
        <v>6234</v>
      </c>
      <c r="B7016" s="126" t="s">
        <v>2636</v>
      </c>
      <c r="C7016" s="126" t="s">
        <v>2525</v>
      </c>
      <c r="D7016" s="38" t="s">
        <v>5927</v>
      </c>
      <c r="E7016" s="38" t="s">
        <v>2355</v>
      </c>
    </row>
    <row r="7017">
      <c r="A7017" s="33" t="s">
        <v>6243</v>
      </c>
      <c r="B7017" s="126" t="s">
        <v>2636</v>
      </c>
      <c r="C7017" s="126" t="s">
        <v>2525</v>
      </c>
      <c r="D7017" s="38" t="s">
        <v>5927</v>
      </c>
      <c r="E7017" s="38" t="s">
        <v>2355</v>
      </c>
    </row>
    <row r="7018">
      <c r="A7018" s="33" t="s">
        <v>6254</v>
      </c>
      <c r="B7018" s="126" t="s">
        <v>2545</v>
      </c>
      <c r="C7018" s="126" t="s">
        <v>2473</v>
      </c>
      <c r="D7018" s="38" t="s">
        <v>5927</v>
      </c>
      <c r="E7018" s="38" t="s">
        <v>2355</v>
      </c>
    </row>
    <row r="7019">
      <c r="A7019" s="33" t="s">
        <v>6243</v>
      </c>
      <c r="B7019" s="126" t="s">
        <v>2545</v>
      </c>
      <c r="C7019" s="126" t="s">
        <v>2473</v>
      </c>
      <c r="D7019" s="38" t="s">
        <v>5927</v>
      </c>
      <c r="E7019" s="38" t="s">
        <v>2355</v>
      </c>
    </row>
    <row r="7020">
      <c r="A7020" s="33" t="s">
        <v>5971</v>
      </c>
      <c r="B7020" s="126" t="s">
        <v>2520</v>
      </c>
      <c r="C7020" s="126" t="s">
        <v>2705</v>
      </c>
      <c r="D7020" s="38" t="s">
        <v>5931</v>
      </c>
      <c r="E7020" s="38" t="s">
        <v>2355</v>
      </c>
    </row>
    <row r="7021">
      <c r="A7021" s="33" t="s">
        <v>5928</v>
      </c>
      <c r="B7021" s="126" t="s">
        <v>2520</v>
      </c>
      <c r="C7021" s="126" t="s">
        <v>2705</v>
      </c>
      <c r="D7021" s="38" t="s">
        <v>5931</v>
      </c>
      <c r="E7021" s="38" t="s">
        <v>2355</v>
      </c>
    </row>
    <row r="7022">
      <c r="A7022" s="33" t="s">
        <v>6010</v>
      </c>
      <c r="B7022" s="126" t="s">
        <v>2520</v>
      </c>
      <c r="C7022" s="126" t="s">
        <v>2705</v>
      </c>
      <c r="D7022" s="38" t="s">
        <v>5931</v>
      </c>
      <c r="E7022" s="38" t="s">
        <v>2355</v>
      </c>
    </row>
    <row r="7023">
      <c r="A7023" s="33" t="s">
        <v>6254</v>
      </c>
      <c r="B7023" s="126" t="s">
        <v>2520</v>
      </c>
      <c r="C7023" s="126" t="s">
        <v>2705</v>
      </c>
      <c r="D7023" s="38" t="s">
        <v>5931</v>
      </c>
      <c r="E7023" s="38" t="s">
        <v>2355</v>
      </c>
    </row>
    <row r="7024">
      <c r="A7024" s="33" t="s">
        <v>6234</v>
      </c>
      <c r="B7024" s="126" t="s">
        <v>2636</v>
      </c>
      <c r="C7024" s="126" t="s">
        <v>2525</v>
      </c>
      <c r="D7024" s="38" t="s">
        <v>5931</v>
      </c>
      <c r="E7024" s="38" t="s">
        <v>2355</v>
      </c>
    </row>
    <row r="7025">
      <c r="A7025" s="33" t="s">
        <v>6243</v>
      </c>
      <c r="B7025" s="126" t="s">
        <v>2636</v>
      </c>
      <c r="C7025" s="126" t="s">
        <v>2525</v>
      </c>
      <c r="D7025" s="38" t="s">
        <v>5931</v>
      </c>
      <c r="E7025" s="38" t="s">
        <v>2355</v>
      </c>
    </row>
    <row r="7026">
      <c r="A7026" s="33" t="s">
        <v>6254</v>
      </c>
      <c r="B7026" s="126" t="s">
        <v>2545</v>
      </c>
      <c r="C7026" s="126" t="s">
        <v>2473</v>
      </c>
      <c r="D7026" s="38" t="s">
        <v>5931</v>
      </c>
      <c r="E7026" s="38" t="s">
        <v>2355</v>
      </c>
    </row>
    <row r="7027">
      <c r="A7027" s="33" t="s">
        <v>6243</v>
      </c>
      <c r="B7027" s="126" t="s">
        <v>2545</v>
      </c>
      <c r="C7027" s="126" t="s">
        <v>2473</v>
      </c>
      <c r="D7027" s="38" t="s">
        <v>5931</v>
      </c>
      <c r="E7027" s="38" t="s">
        <v>2355</v>
      </c>
    </row>
    <row r="7028">
      <c r="A7028" s="33" t="s">
        <v>6085</v>
      </c>
      <c r="B7028" s="126" t="s">
        <v>2520</v>
      </c>
      <c r="C7028" s="126" t="s">
        <v>2705</v>
      </c>
      <c r="D7028" s="38" t="s">
        <v>5936</v>
      </c>
      <c r="E7028" s="38" t="s">
        <v>2355</v>
      </c>
    </row>
    <row r="7029">
      <c r="A7029" s="33" t="s">
        <v>6215</v>
      </c>
      <c r="B7029" s="126" t="s">
        <v>2520</v>
      </c>
      <c r="C7029" s="126" t="s">
        <v>2705</v>
      </c>
      <c r="D7029" s="38" t="s">
        <v>5936</v>
      </c>
      <c r="E7029" s="38" t="s">
        <v>2355</v>
      </c>
    </row>
    <row r="7030">
      <c r="A7030" s="33" t="s">
        <v>6230</v>
      </c>
      <c r="B7030" s="126" t="s">
        <v>2520</v>
      </c>
      <c r="C7030" s="126" t="s">
        <v>2705</v>
      </c>
      <c r="D7030" s="38" t="s">
        <v>5936</v>
      </c>
      <c r="E7030" s="38" t="s">
        <v>2355</v>
      </c>
    </row>
    <row r="7031">
      <c r="A7031" s="33" t="s">
        <v>6367</v>
      </c>
      <c r="B7031" s="126" t="s">
        <v>2520</v>
      </c>
      <c r="C7031" s="126" t="s">
        <v>2705</v>
      </c>
      <c r="D7031" s="38" t="s">
        <v>5936</v>
      </c>
      <c r="E7031" s="38" t="s">
        <v>2355</v>
      </c>
    </row>
    <row r="7032">
      <c r="A7032" s="33" t="s">
        <v>6368</v>
      </c>
      <c r="B7032" s="126" t="s">
        <v>2520</v>
      </c>
      <c r="C7032" s="126" t="s">
        <v>2705</v>
      </c>
      <c r="D7032" s="38" t="s">
        <v>5936</v>
      </c>
      <c r="E7032" s="38" t="s">
        <v>2355</v>
      </c>
    </row>
    <row r="7033">
      <c r="A7033" s="33" t="s">
        <v>6362</v>
      </c>
      <c r="B7033" s="126" t="s">
        <v>2520</v>
      </c>
      <c r="C7033" s="126" t="s">
        <v>2705</v>
      </c>
      <c r="D7033" s="38" t="s">
        <v>5936</v>
      </c>
      <c r="E7033" s="38" t="s">
        <v>2355</v>
      </c>
    </row>
    <row r="7034">
      <c r="A7034" s="33" t="s">
        <v>6369</v>
      </c>
      <c r="B7034" s="126" t="s">
        <v>2636</v>
      </c>
      <c r="C7034" s="126" t="s">
        <v>2525</v>
      </c>
      <c r="D7034" s="38" t="s">
        <v>5936</v>
      </c>
      <c r="E7034" s="38" t="s">
        <v>2355</v>
      </c>
    </row>
    <row r="7035">
      <c r="A7035" s="33" t="s">
        <v>6152</v>
      </c>
      <c r="B7035" s="126" t="s">
        <v>2636</v>
      </c>
      <c r="C7035" s="126" t="s">
        <v>2525</v>
      </c>
      <c r="D7035" s="38" t="s">
        <v>5936</v>
      </c>
      <c r="E7035" s="38" t="s">
        <v>2355</v>
      </c>
    </row>
    <row r="7036">
      <c r="A7036" s="33" t="s">
        <v>6294</v>
      </c>
      <c r="B7036" s="126" t="s">
        <v>2636</v>
      </c>
      <c r="C7036" s="126" t="s">
        <v>2525</v>
      </c>
      <c r="D7036" s="38" t="s">
        <v>5936</v>
      </c>
      <c r="E7036" s="38" t="s">
        <v>2355</v>
      </c>
    </row>
    <row r="7037">
      <c r="A7037" s="33" t="s">
        <v>6370</v>
      </c>
      <c r="B7037" s="126" t="s">
        <v>2520</v>
      </c>
      <c r="C7037" s="126" t="s">
        <v>2545</v>
      </c>
      <c r="D7037" s="38" t="s">
        <v>5936</v>
      </c>
      <c r="E7037" s="38" t="s">
        <v>2355</v>
      </c>
    </row>
    <row r="7038">
      <c r="A7038" s="33" t="s">
        <v>6229</v>
      </c>
      <c r="B7038" s="126" t="s">
        <v>2545</v>
      </c>
      <c r="C7038" s="126" t="s">
        <v>2473</v>
      </c>
      <c r="D7038" s="38" t="s">
        <v>5936</v>
      </c>
      <c r="E7038" s="38" t="s">
        <v>2355</v>
      </c>
    </row>
    <row r="7039">
      <c r="A7039" s="33" t="s">
        <v>6294</v>
      </c>
      <c r="B7039" s="126" t="s">
        <v>2545</v>
      </c>
      <c r="C7039" s="126" t="s">
        <v>2473</v>
      </c>
      <c r="D7039" s="38" t="s">
        <v>5936</v>
      </c>
      <c r="E7039" s="38" t="s">
        <v>2355</v>
      </c>
    </row>
    <row r="7040">
      <c r="A7040" s="33" t="s">
        <v>6085</v>
      </c>
      <c r="B7040" s="126" t="s">
        <v>2520</v>
      </c>
      <c r="C7040" s="126" t="s">
        <v>2705</v>
      </c>
      <c r="D7040" s="38" t="s">
        <v>5943</v>
      </c>
      <c r="E7040" s="38" t="s">
        <v>2355</v>
      </c>
    </row>
    <row r="7041">
      <c r="A7041" s="33" t="s">
        <v>6215</v>
      </c>
      <c r="B7041" s="126" t="s">
        <v>2520</v>
      </c>
      <c r="C7041" s="126" t="s">
        <v>2705</v>
      </c>
      <c r="D7041" s="38" t="s">
        <v>5943</v>
      </c>
      <c r="E7041" s="38" t="s">
        <v>2355</v>
      </c>
    </row>
    <row r="7042">
      <c r="A7042" s="33" t="s">
        <v>6367</v>
      </c>
      <c r="B7042" s="126" t="s">
        <v>2520</v>
      </c>
      <c r="C7042" s="126" t="s">
        <v>2705</v>
      </c>
      <c r="D7042" s="38" t="s">
        <v>5943</v>
      </c>
      <c r="E7042" s="38" t="s">
        <v>2355</v>
      </c>
    </row>
    <row r="7043">
      <c r="A7043" s="33" t="s">
        <v>6230</v>
      </c>
      <c r="B7043" s="126" t="s">
        <v>2520</v>
      </c>
      <c r="C7043" s="126" t="s">
        <v>2705</v>
      </c>
      <c r="D7043" s="38" t="s">
        <v>5943</v>
      </c>
      <c r="E7043" s="38" t="s">
        <v>2355</v>
      </c>
    </row>
    <row r="7044">
      <c r="A7044" s="33" t="s">
        <v>6368</v>
      </c>
      <c r="B7044" s="126" t="s">
        <v>2520</v>
      </c>
      <c r="C7044" s="126" t="s">
        <v>2705</v>
      </c>
      <c r="D7044" s="38" t="s">
        <v>5943</v>
      </c>
      <c r="E7044" s="38" t="s">
        <v>2355</v>
      </c>
    </row>
    <row r="7045">
      <c r="A7045" s="33" t="s">
        <v>6362</v>
      </c>
      <c r="B7045" s="126" t="s">
        <v>2520</v>
      </c>
      <c r="C7045" s="126" t="s">
        <v>2705</v>
      </c>
      <c r="D7045" s="38" t="s">
        <v>5943</v>
      </c>
      <c r="E7045" s="38" t="s">
        <v>2355</v>
      </c>
    </row>
    <row r="7046">
      <c r="A7046" s="33" t="s">
        <v>6369</v>
      </c>
      <c r="B7046" s="126" t="s">
        <v>2636</v>
      </c>
      <c r="C7046" s="126" t="s">
        <v>2525</v>
      </c>
      <c r="D7046" s="38" t="s">
        <v>5943</v>
      </c>
      <c r="E7046" s="38" t="s">
        <v>2355</v>
      </c>
    </row>
    <row r="7047">
      <c r="A7047" s="33" t="s">
        <v>6152</v>
      </c>
      <c r="B7047" s="126" t="s">
        <v>2636</v>
      </c>
      <c r="C7047" s="126" t="s">
        <v>2525</v>
      </c>
      <c r="D7047" s="38" t="s">
        <v>5943</v>
      </c>
      <c r="E7047" s="38" t="s">
        <v>2355</v>
      </c>
    </row>
    <row r="7048">
      <c r="A7048" s="33" t="s">
        <v>6229</v>
      </c>
      <c r="B7048" s="126" t="s">
        <v>2636</v>
      </c>
      <c r="C7048" s="126" t="s">
        <v>2525</v>
      </c>
      <c r="D7048" s="38" t="s">
        <v>5943</v>
      </c>
      <c r="E7048" s="38" t="s">
        <v>2355</v>
      </c>
    </row>
    <row r="7049">
      <c r="A7049" s="33" t="s">
        <v>6370</v>
      </c>
      <c r="B7049" s="126" t="s">
        <v>2520</v>
      </c>
      <c r="C7049" s="126" t="s">
        <v>2545</v>
      </c>
      <c r="D7049" s="38" t="s">
        <v>5943</v>
      </c>
      <c r="E7049" s="38" t="s">
        <v>2355</v>
      </c>
    </row>
    <row r="7050">
      <c r="A7050" s="33" t="s">
        <v>6371</v>
      </c>
      <c r="B7050" s="126" t="s">
        <v>2545</v>
      </c>
      <c r="C7050" s="126" t="s">
        <v>2473</v>
      </c>
      <c r="D7050" s="38" t="s">
        <v>5943</v>
      </c>
      <c r="E7050" s="38" t="s">
        <v>2355</v>
      </c>
    </row>
    <row r="7051">
      <c r="A7051" s="33" t="s">
        <v>6186</v>
      </c>
      <c r="B7051" s="126" t="s">
        <v>2545</v>
      </c>
      <c r="C7051" s="126" t="s">
        <v>2473</v>
      </c>
      <c r="D7051" s="38" t="s">
        <v>5943</v>
      </c>
      <c r="E7051" s="38" t="s">
        <v>2355</v>
      </c>
    </row>
    <row r="7052">
      <c r="A7052" s="33" t="s">
        <v>6085</v>
      </c>
      <c r="B7052" s="126" t="s">
        <v>2520</v>
      </c>
      <c r="C7052" s="126" t="s">
        <v>2705</v>
      </c>
      <c r="D7052" s="38" t="s">
        <v>5944</v>
      </c>
      <c r="E7052" s="38" t="s">
        <v>2355</v>
      </c>
    </row>
    <row r="7053">
      <c r="A7053" s="33" t="s">
        <v>6215</v>
      </c>
      <c r="B7053" s="126" t="s">
        <v>2520</v>
      </c>
      <c r="C7053" s="126" t="s">
        <v>2705</v>
      </c>
      <c r="D7053" s="38" t="s">
        <v>5944</v>
      </c>
      <c r="E7053" s="38" t="s">
        <v>2355</v>
      </c>
    </row>
    <row r="7054">
      <c r="A7054" s="33" t="s">
        <v>6230</v>
      </c>
      <c r="B7054" s="126" t="s">
        <v>2520</v>
      </c>
      <c r="C7054" s="126" t="s">
        <v>2705</v>
      </c>
      <c r="D7054" s="38" t="s">
        <v>5944</v>
      </c>
      <c r="E7054" s="38" t="s">
        <v>2355</v>
      </c>
    </row>
    <row r="7055">
      <c r="A7055" s="33" t="s">
        <v>6016</v>
      </c>
      <c r="B7055" s="126" t="s">
        <v>2520</v>
      </c>
      <c r="C7055" s="126" t="s">
        <v>2705</v>
      </c>
      <c r="D7055" s="38" t="s">
        <v>5944</v>
      </c>
      <c r="E7055" s="38" t="s">
        <v>2355</v>
      </c>
    </row>
    <row r="7056">
      <c r="A7056" s="33" t="s">
        <v>6152</v>
      </c>
      <c r="B7056" s="126" t="s">
        <v>2520</v>
      </c>
      <c r="C7056" s="126" t="s">
        <v>2705</v>
      </c>
      <c r="D7056" s="38" t="s">
        <v>5944</v>
      </c>
      <c r="E7056" s="38" t="s">
        <v>2355</v>
      </c>
    </row>
    <row r="7057">
      <c r="A7057" s="33" t="s">
        <v>6277</v>
      </c>
      <c r="B7057" s="126" t="s">
        <v>2520</v>
      </c>
      <c r="C7057" s="126" t="s">
        <v>2705</v>
      </c>
      <c r="D7057" s="38" t="s">
        <v>5944</v>
      </c>
      <c r="E7057" s="38" t="s">
        <v>2355</v>
      </c>
    </row>
    <row r="7058">
      <c r="A7058" s="33" t="s">
        <v>6229</v>
      </c>
      <c r="B7058" s="126" t="s">
        <v>2636</v>
      </c>
      <c r="C7058" s="126" t="s">
        <v>2525</v>
      </c>
      <c r="D7058" s="38" t="s">
        <v>5944</v>
      </c>
      <c r="E7058" s="38" t="s">
        <v>2355</v>
      </c>
    </row>
    <row r="7059">
      <c r="A7059" s="33" t="s">
        <v>6362</v>
      </c>
      <c r="B7059" s="126" t="s">
        <v>2636</v>
      </c>
      <c r="C7059" s="126" t="s">
        <v>2525</v>
      </c>
      <c r="D7059" s="38" t="s">
        <v>5944</v>
      </c>
      <c r="E7059" s="38" t="s">
        <v>2355</v>
      </c>
    </row>
    <row r="7060">
      <c r="A7060" s="33" t="s">
        <v>6371</v>
      </c>
      <c r="B7060" s="126" t="s">
        <v>2636</v>
      </c>
      <c r="C7060" s="126" t="s">
        <v>2525</v>
      </c>
      <c r="D7060" s="38" t="s">
        <v>5944</v>
      </c>
      <c r="E7060" s="38" t="s">
        <v>2355</v>
      </c>
    </row>
    <row r="7061">
      <c r="A7061" s="33" t="s">
        <v>6370</v>
      </c>
      <c r="B7061" s="126" t="s">
        <v>2520</v>
      </c>
      <c r="C7061" s="126" t="s">
        <v>2545</v>
      </c>
      <c r="D7061" s="38" t="s">
        <v>5944</v>
      </c>
      <c r="E7061" s="38" t="s">
        <v>2355</v>
      </c>
    </row>
    <row r="7062">
      <c r="A7062" s="33" t="s">
        <v>6372</v>
      </c>
      <c r="B7062" s="126" t="s">
        <v>2545</v>
      </c>
      <c r="C7062" s="126" t="s">
        <v>2473</v>
      </c>
      <c r="D7062" s="38" t="s">
        <v>5944</v>
      </c>
      <c r="E7062" s="38" t="s">
        <v>2355</v>
      </c>
    </row>
    <row r="7063">
      <c r="A7063" s="33" t="s">
        <v>6186</v>
      </c>
      <c r="B7063" s="126" t="s">
        <v>2545</v>
      </c>
      <c r="C7063" s="126" t="s">
        <v>2473</v>
      </c>
      <c r="D7063" s="38" t="s">
        <v>5944</v>
      </c>
      <c r="E7063" s="38" t="s">
        <v>2355</v>
      </c>
    </row>
    <row r="7064">
      <c r="A7064" s="33" t="s">
        <v>5971</v>
      </c>
      <c r="B7064" s="126" t="s">
        <v>2520</v>
      </c>
      <c r="C7064" s="126" t="s">
        <v>2705</v>
      </c>
      <c r="D7064" s="38" t="s">
        <v>5927</v>
      </c>
      <c r="E7064" s="38" t="s">
        <v>2356</v>
      </c>
    </row>
    <row r="7065">
      <c r="A7065" s="33" t="s">
        <v>5928</v>
      </c>
      <c r="B7065" s="126" t="s">
        <v>2520</v>
      </c>
      <c r="C7065" s="126" t="s">
        <v>2705</v>
      </c>
      <c r="D7065" s="38" t="s">
        <v>5927</v>
      </c>
      <c r="E7065" s="38" t="s">
        <v>2356</v>
      </c>
    </row>
    <row r="7066">
      <c r="A7066" s="33" t="s">
        <v>6010</v>
      </c>
      <c r="B7066" s="126" t="s">
        <v>2520</v>
      </c>
      <c r="C7066" s="126" t="s">
        <v>2705</v>
      </c>
      <c r="D7066" s="38" t="s">
        <v>5927</v>
      </c>
      <c r="E7066" s="38" t="s">
        <v>2356</v>
      </c>
    </row>
    <row r="7067">
      <c r="A7067" s="33" t="s">
        <v>6254</v>
      </c>
      <c r="B7067" s="126" t="s">
        <v>2520</v>
      </c>
      <c r="C7067" s="126" t="s">
        <v>2705</v>
      </c>
      <c r="D7067" s="38" t="s">
        <v>5927</v>
      </c>
      <c r="E7067" s="38" t="s">
        <v>2356</v>
      </c>
    </row>
    <row r="7068">
      <c r="A7068" s="33" t="s">
        <v>6234</v>
      </c>
      <c r="B7068" s="126" t="s">
        <v>2636</v>
      </c>
      <c r="C7068" s="126" t="s">
        <v>2525</v>
      </c>
      <c r="D7068" s="38" t="s">
        <v>5927</v>
      </c>
      <c r="E7068" s="38" t="s">
        <v>2356</v>
      </c>
    </row>
    <row r="7069">
      <c r="A7069" s="33" t="s">
        <v>6243</v>
      </c>
      <c r="B7069" s="126" t="s">
        <v>2636</v>
      </c>
      <c r="C7069" s="126" t="s">
        <v>2525</v>
      </c>
      <c r="D7069" s="38" t="s">
        <v>5927</v>
      </c>
      <c r="E7069" s="38" t="s">
        <v>2356</v>
      </c>
    </row>
    <row r="7070">
      <c r="A7070" s="33" t="s">
        <v>6254</v>
      </c>
      <c r="B7070" s="126" t="s">
        <v>2545</v>
      </c>
      <c r="C7070" s="126" t="s">
        <v>2473</v>
      </c>
      <c r="D7070" s="38" t="s">
        <v>5927</v>
      </c>
      <c r="E7070" s="38" t="s">
        <v>2356</v>
      </c>
    </row>
    <row r="7071">
      <c r="A7071" s="33" t="s">
        <v>6243</v>
      </c>
      <c r="B7071" s="126" t="s">
        <v>2545</v>
      </c>
      <c r="C7071" s="126" t="s">
        <v>2473</v>
      </c>
      <c r="D7071" s="38" t="s">
        <v>5927</v>
      </c>
      <c r="E7071" s="38" t="s">
        <v>2356</v>
      </c>
    </row>
    <row r="7072">
      <c r="A7072" s="33" t="s">
        <v>5971</v>
      </c>
      <c r="B7072" s="126" t="s">
        <v>2520</v>
      </c>
      <c r="C7072" s="126" t="s">
        <v>2705</v>
      </c>
      <c r="D7072" s="38" t="s">
        <v>5931</v>
      </c>
      <c r="E7072" s="38" t="s">
        <v>2356</v>
      </c>
    </row>
    <row r="7073">
      <c r="A7073" s="33" t="s">
        <v>5928</v>
      </c>
      <c r="B7073" s="126" t="s">
        <v>2520</v>
      </c>
      <c r="C7073" s="126" t="s">
        <v>2705</v>
      </c>
      <c r="D7073" s="38" t="s">
        <v>5931</v>
      </c>
      <c r="E7073" s="38" t="s">
        <v>2356</v>
      </c>
    </row>
    <row r="7074">
      <c r="A7074" s="33" t="s">
        <v>6010</v>
      </c>
      <c r="B7074" s="126" t="s">
        <v>2520</v>
      </c>
      <c r="C7074" s="126" t="s">
        <v>2705</v>
      </c>
      <c r="D7074" s="38" t="s">
        <v>5931</v>
      </c>
      <c r="E7074" s="38" t="s">
        <v>2356</v>
      </c>
    </row>
    <row r="7075">
      <c r="A7075" s="33" t="s">
        <v>6254</v>
      </c>
      <c r="B7075" s="126" t="s">
        <v>2520</v>
      </c>
      <c r="C7075" s="126" t="s">
        <v>2705</v>
      </c>
      <c r="D7075" s="38" t="s">
        <v>5931</v>
      </c>
      <c r="E7075" s="38" t="s">
        <v>2356</v>
      </c>
    </row>
    <row r="7076">
      <c r="A7076" s="33" t="s">
        <v>6234</v>
      </c>
      <c r="B7076" s="126" t="s">
        <v>2636</v>
      </c>
      <c r="C7076" s="126" t="s">
        <v>2525</v>
      </c>
      <c r="D7076" s="38" t="s">
        <v>5931</v>
      </c>
      <c r="E7076" s="38" t="s">
        <v>2356</v>
      </c>
    </row>
    <row r="7077">
      <c r="A7077" s="33" t="s">
        <v>6243</v>
      </c>
      <c r="B7077" s="126" t="s">
        <v>2636</v>
      </c>
      <c r="C7077" s="126" t="s">
        <v>2525</v>
      </c>
      <c r="D7077" s="38" t="s">
        <v>5931</v>
      </c>
      <c r="E7077" s="38" t="s">
        <v>2356</v>
      </c>
    </row>
    <row r="7078">
      <c r="A7078" s="33" t="s">
        <v>6254</v>
      </c>
      <c r="B7078" s="126" t="s">
        <v>2545</v>
      </c>
      <c r="C7078" s="126" t="s">
        <v>2473</v>
      </c>
      <c r="D7078" s="38" t="s">
        <v>5931</v>
      </c>
      <c r="E7078" s="38" t="s">
        <v>2356</v>
      </c>
    </row>
    <row r="7079">
      <c r="A7079" s="33" t="s">
        <v>6243</v>
      </c>
      <c r="B7079" s="126" t="s">
        <v>2545</v>
      </c>
      <c r="C7079" s="126" t="s">
        <v>2473</v>
      </c>
      <c r="D7079" s="38" t="s">
        <v>5931</v>
      </c>
      <c r="E7079" s="38" t="s">
        <v>2356</v>
      </c>
    </row>
    <row r="7080">
      <c r="A7080" s="33" t="s">
        <v>6085</v>
      </c>
      <c r="B7080" s="126" t="s">
        <v>2520</v>
      </c>
      <c r="C7080" s="126" t="s">
        <v>2705</v>
      </c>
      <c r="D7080" s="38" t="s">
        <v>5936</v>
      </c>
      <c r="E7080" s="38" t="s">
        <v>2356</v>
      </c>
    </row>
    <row r="7081">
      <c r="A7081" s="33" t="s">
        <v>6215</v>
      </c>
      <c r="B7081" s="126" t="s">
        <v>2520</v>
      </c>
      <c r="C7081" s="126" t="s">
        <v>2705</v>
      </c>
      <c r="D7081" s="38" t="s">
        <v>5936</v>
      </c>
      <c r="E7081" s="38" t="s">
        <v>2356</v>
      </c>
    </row>
    <row r="7082">
      <c r="A7082" s="33" t="s">
        <v>6230</v>
      </c>
      <c r="B7082" s="126" t="s">
        <v>2520</v>
      </c>
      <c r="C7082" s="126" t="s">
        <v>2705</v>
      </c>
      <c r="D7082" s="38" t="s">
        <v>5936</v>
      </c>
      <c r="E7082" s="38" t="s">
        <v>2356</v>
      </c>
    </row>
    <row r="7083">
      <c r="A7083" s="33" t="s">
        <v>6367</v>
      </c>
      <c r="B7083" s="126" t="s">
        <v>2520</v>
      </c>
      <c r="C7083" s="126" t="s">
        <v>2705</v>
      </c>
      <c r="D7083" s="38" t="s">
        <v>5936</v>
      </c>
      <c r="E7083" s="38" t="s">
        <v>2356</v>
      </c>
    </row>
    <row r="7084">
      <c r="A7084" s="33" t="s">
        <v>6368</v>
      </c>
      <c r="B7084" s="126" t="s">
        <v>2520</v>
      </c>
      <c r="C7084" s="126" t="s">
        <v>2705</v>
      </c>
      <c r="D7084" s="38" t="s">
        <v>5936</v>
      </c>
      <c r="E7084" s="38" t="s">
        <v>2356</v>
      </c>
    </row>
    <row r="7085">
      <c r="A7085" s="33" t="s">
        <v>6362</v>
      </c>
      <c r="B7085" s="126" t="s">
        <v>2520</v>
      </c>
      <c r="C7085" s="126" t="s">
        <v>2705</v>
      </c>
      <c r="D7085" s="38" t="s">
        <v>5936</v>
      </c>
      <c r="E7085" s="38" t="s">
        <v>2356</v>
      </c>
    </row>
    <row r="7086">
      <c r="A7086" s="33" t="s">
        <v>6369</v>
      </c>
      <c r="B7086" s="126" t="s">
        <v>2636</v>
      </c>
      <c r="C7086" s="126" t="s">
        <v>2525</v>
      </c>
      <c r="D7086" s="38" t="s">
        <v>5936</v>
      </c>
      <c r="E7086" s="38" t="s">
        <v>2356</v>
      </c>
    </row>
    <row r="7087">
      <c r="A7087" s="33" t="s">
        <v>6152</v>
      </c>
      <c r="B7087" s="126" t="s">
        <v>2636</v>
      </c>
      <c r="C7087" s="126" t="s">
        <v>2525</v>
      </c>
      <c r="D7087" s="38" t="s">
        <v>5936</v>
      </c>
      <c r="E7087" s="38" t="s">
        <v>2356</v>
      </c>
    </row>
    <row r="7088">
      <c r="A7088" s="33" t="s">
        <v>6294</v>
      </c>
      <c r="B7088" s="126" t="s">
        <v>2636</v>
      </c>
      <c r="C7088" s="126" t="s">
        <v>2525</v>
      </c>
      <c r="D7088" s="38" t="s">
        <v>5936</v>
      </c>
      <c r="E7088" s="38" t="s">
        <v>2356</v>
      </c>
    </row>
    <row r="7089">
      <c r="A7089" s="33" t="s">
        <v>6370</v>
      </c>
      <c r="B7089" s="126" t="s">
        <v>2520</v>
      </c>
      <c r="C7089" s="126" t="s">
        <v>2545</v>
      </c>
      <c r="D7089" s="38" t="s">
        <v>5936</v>
      </c>
      <c r="E7089" s="38" t="s">
        <v>2356</v>
      </c>
    </row>
    <row r="7090">
      <c r="A7090" s="33" t="s">
        <v>6229</v>
      </c>
      <c r="B7090" s="126" t="s">
        <v>2545</v>
      </c>
      <c r="C7090" s="126" t="s">
        <v>2473</v>
      </c>
      <c r="D7090" s="38" t="s">
        <v>5936</v>
      </c>
      <c r="E7090" s="38" t="s">
        <v>2356</v>
      </c>
    </row>
    <row r="7091">
      <c r="A7091" s="33" t="s">
        <v>6294</v>
      </c>
      <c r="B7091" s="126" t="s">
        <v>2545</v>
      </c>
      <c r="C7091" s="126" t="s">
        <v>2473</v>
      </c>
      <c r="D7091" s="38" t="s">
        <v>5936</v>
      </c>
      <c r="E7091" s="38" t="s">
        <v>2356</v>
      </c>
    </row>
    <row r="7092">
      <c r="A7092" s="33" t="s">
        <v>6085</v>
      </c>
      <c r="B7092" s="126" t="s">
        <v>2520</v>
      </c>
      <c r="C7092" s="126" t="s">
        <v>2705</v>
      </c>
      <c r="D7092" s="38" t="s">
        <v>5943</v>
      </c>
      <c r="E7092" s="38" t="s">
        <v>2356</v>
      </c>
    </row>
    <row r="7093">
      <c r="A7093" s="33" t="s">
        <v>6215</v>
      </c>
      <c r="B7093" s="126" t="s">
        <v>2520</v>
      </c>
      <c r="C7093" s="126" t="s">
        <v>2705</v>
      </c>
      <c r="D7093" s="38" t="s">
        <v>5943</v>
      </c>
      <c r="E7093" s="38" t="s">
        <v>2356</v>
      </c>
    </row>
    <row r="7094">
      <c r="A7094" s="33" t="s">
        <v>6367</v>
      </c>
      <c r="B7094" s="126" t="s">
        <v>2520</v>
      </c>
      <c r="C7094" s="126" t="s">
        <v>2705</v>
      </c>
      <c r="D7094" s="38" t="s">
        <v>5943</v>
      </c>
      <c r="E7094" s="38" t="s">
        <v>2356</v>
      </c>
    </row>
    <row r="7095">
      <c r="A7095" s="33" t="s">
        <v>6230</v>
      </c>
      <c r="B7095" s="126" t="s">
        <v>2520</v>
      </c>
      <c r="C7095" s="126" t="s">
        <v>2705</v>
      </c>
      <c r="D7095" s="38" t="s">
        <v>5943</v>
      </c>
      <c r="E7095" s="38" t="s">
        <v>2356</v>
      </c>
    </row>
    <row r="7096">
      <c r="A7096" s="33" t="s">
        <v>6368</v>
      </c>
      <c r="B7096" s="126" t="s">
        <v>2520</v>
      </c>
      <c r="C7096" s="126" t="s">
        <v>2705</v>
      </c>
      <c r="D7096" s="38" t="s">
        <v>5943</v>
      </c>
      <c r="E7096" s="38" t="s">
        <v>2356</v>
      </c>
    </row>
    <row r="7097">
      <c r="A7097" s="33" t="s">
        <v>6362</v>
      </c>
      <c r="B7097" s="126" t="s">
        <v>2520</v>
      </c>
      <c r="C7097" s="126" t="s">
        <v>2705</v>
      </c>
      <c r="D7097" s="38" t="s">
        <v>5943</v>
      </c>
      <c r="E7097" s="38" t="s">
        <v>2356</v>
      </c>
    </row>
    <row r="7098">
      <c r="A7098" s="33" t="s">
        <v>6369</v>
      </c>
      <c r="B7098" s="126" t="s">
        <v>2636</v>
      </c>
      <c r="C7098" s="126" t="s">
        <v>2525</v>
      </c>
      <c r="D7098" s="38" t="s">
        <v>5943</v>
      </c>
      <c r="E7098" s="38" t="s">
        <v>2356</v>
      </c>
    </row>
    <row r="7099">
      <c r="A7099" s="33" t="s">
        <v>6152</v>
      </c>
      <c r="B7099" s="126" t="s">
        <v>2636</v>
      </c>
      <c r="C7099" s="126" t="s">
        <v>2525</v>
      </c>
      <c r="D7099" s="38" t="s">
        <v>5943</v>
      </c>
      <c r="E7099" s="38" t="s">
        <v>2356</v>
      </c>
    </row>
    <row r="7100">
      <c r="A7100" s="33" t="s">
        <v>6229</v>
      </c>
      <c r="B7100" s="126" t="s">
        <v>2636</v>
      </c>
      <c r="C7100" s="126" t="s">
        <v>2525</v>
      </c>
      <c r="D7100" s="38" t="s">
        <v>5943</v>
      </c>
      <c r="E7100" s="38" t="s">
        <v>2356</v>
      </c>
    </row>
    <row r="7101">
      <c r="A7101" s="33" t="s">
        <v>6370</v>
      </c>
      <c r="B7101" s="126" t="s">
        <v>2520</v>
      </c>
      <c r="C7101" s="126" t="s">
        <v>2545</v>
      </c>
      <c r="D7101" s="38" t="s">
        <v>5943</v>
      </c>
      <c r="E7101" s="38" t="s">
        <v>2356</v>
      </c>
    </row>
    <row r="7102">
      <c r="A7102" s="33" t="s">
        <v>6371</v>
      </c>
      <c r="B7102" s="126" t="s">
        <v>2545</v>
      </c>
      <c r="C7102" s="126" t="s">
        <v>2473</v>
      </c>
      <c r="D7102" s="38" t="s">
        <v>5943</v>
      </c>
      <c r="E7102" s="38" t="s">
        <v>2356</v>
      </c>
    </row>
    <row r="7103">
      <c r="A7103" s="33" t="s">
        <v>6186</v>
      </c>
      <c r="B7103" s="126" t="s">
        <v>2545</v>
      </c>
      <c r="C7103" s="126" t="s">
        <v>2473</v>
      </c>
      <c r="D7103" s="38" t="s">
        <v>5943</v>
      </c>
      <c r="E7103" s="38" t="s">
        <v>2356</v>
      </c>
    </row>
    <row r="7104">
      <c r="A7104" s="33" t="s">
        <v>6085</v>
      </c>
      <c r="B7104" s="126" t="s">
        <v>2520</v>
      </c>
      <c r="C7104" s="126" t="s">
        <v>2705</v>
      </c>
      <c r="D7104" s="38" t="s">
        <v>5944</v>
      </c>
      <c r="E7104" s="38" t="s">
        <v>2356</v>
      </c>
    </row>
    <row r="7105">
      <c r="A7105" s="33" t="s">
        <v>6215</v>
      </c>
      <c r="B7105" s="126" t="s">
        <v>2520</v>
      </c>
      <c r="C7105" s="126" t="s">
        <v>2705</v>
      </c>
      <c r="D7105" s="38" t="s">
        <v>5944</v>
      </c>
      <c r="E7105" s="38" t="s">
        <v>2356</v>
      </c>
    </row>
    <row r="7106">
      <c r="A7106" s="33" t="s">
        <v>6230</v>
      </c>
      <c r="B7106" s="126" t="s">
        <v>2520</v>
      </c>
      <c r="C7106" s="126" t="s">
        <v>2705</v>
      </c>
      <c r="D7106" s="38" t="s">
        <v>5944</v>
      </c>
      <c r="E7106" s="38" t="s">
        <v>2356</v>
      </c>
    </row>
    <row r="7107">
      <c r="A7107" s="33" t="s">
        <v>6016</v>
      </c>
      <c r="B7107" s="126" t="s">
        <v>2520</v>
      </c>
      <c r="C7107" s="126" t="s">
        <v>2705</v>
      </c>
      <c r="D7107" s="38" t="s">
        <v>5944</v>
      </c>
      <c r="E7107" s="38" t="s">
        <v>2356</v>
      </c>
    </row>
    <row r="7108">
      <c r="A7108" s="33" t="s">
        <v>6152</v>
      </c>
      <c r="B7108" s="126" t="s">
        <v>2520</v>
      </c>
      <c r="C7108" s="126" t="s">
        <v>2705</v>
      </c>
      <c r="D7108" s="38" t="s">
        <v>5944</v>
      </c>
      <c r="E7108" s="38" t="s">
        <v>2356</v>
      </c>
    </row>
    <row r="7109">
      <c r="A7109" s="33" t="s">
        <v>6277</v>
      </c>
      <c r="B7109" s="126" t="s">
        <v>2520</v>
      </c>
      <c r="C7109" s="126" t="s">
        <v>2705</v>
      </c>
      <c r="D7109" s="38" t="s">
        <v>5944</v>
      </c>
      <c r="E7109" s="38" t="s">
        <v>2356</v>
      </c>
    </row>
    <row r="7110">
      <c r="A7110" s="33" t="s">
        <v>6229</v>
      </c>
      <c r="B7110" s="126" t="s">
        <v>2636</v>
      </c>
      <c r="C7110" s="126" t="s">
        <v>2525</v>
      </c>
      <c r="D7110" s="38" t="s">
        <v>5944</v>
      </c>
      <c r="E7110" s="38" t="s">
        <v>2356</v>
      </c>
    </row>
    <row r="7111">
      <c r="A7111" s="33" t="s">
        <v>6362</v>
      </c>
      <c r="B7111" s="126" t="s">
        <v>2636</v>
      </c>
      <c r="C7111" s="126" t="s">
        <v>2525</v>
      </c>
      <c r="D7111" s="38" t="s">
        <v>5944</v>
      </c>
      <c r="E7111" s="38" t="s">
        <v>2356</v>
      </c>
    </row>
    <row r="7112">
      <c r="A7112" s="33" t="s">
        <v>6371</v>
      </c>
      <c r="B7112" s="126" t="s">
        <v>2636</v>
      </c>
      <c r="C7112" s="126" t="s">
        <v>2525</v>
      </c>
      <c r="D7112" s="38" t="s">
        <v>5944</v>
      </c>
      <c r="E7112" s="38" t="s">
        <v>2356</v>
      </c>
    </row>
    <row r="7113">
      <c r="A7113" s="33" t="s">
        <v>6370</v>
      </c>
      <c r="B7113" s="126" t="s">
        <v>2520</v>
      </c>
      <c r="C7113" s="126" t="s">
        <v>2545</v>
      </c>
      <c r="D7113" s="38" t="s">
        <v>5944</v>
      </c>
      <c r="E7113" s="38" t="s">
        <v>2356</v>
      </c>
    </row>
    <row r="7114">
      <c r="A7114" s="33" t="s">
        <v>6372</v>
      </c>
      <c r="B7114" s="126" t="s">
        <v>2545</v>
      </c>
      <c r="C7114" s="126" t="s">
        <v>2473</v>
      </c>
      <c r="D7114" s="38" t="s">
        <v>5944</v>
      </c>
      <c r="E7114" s="38" t="s">
        <v>2356</v>
      </c>
    </row>
    <row r="7115">
      <c r="A7115" s="33" t="s">
        <v>6186</v>
      </c>
      <c r="B7115" s="126" t="s">
        <v>2545</v>
      </c>
      <c r="C7115" s="126" t="s">
        <v>2473</v>
      </c>
      <c r="D7115" s="38" t="s">
        <v>5944</v>
      </c>
      <c r="E7115" s="38" t="s">
        <v>2356</v>
      </c>
    </row>
    <row r="7116">
      <c r="A7116" s="33" t="s">
        <v>6158</v>
      </c>
      <c r="B7116" s="126" t="s">
        <v>2463</v>
      </c>
      <c r="C7116" s="126" t="s">
        <v>2545</v>
      </c>
      <c r="D7116" s="38" t="s">
        <v>44</v>
      </c>
      <c r="E7116" s="38" t="s">
        <v>2357</v>
      </c>
    </row>
    <row r="7117">
      <c r="A7117" s="33" t="s">
        <v>6078</v>
      </c>
      <c r="B7117" s="126" t="s">
        <v>2463</v>
      </c>
      <c r="C7117" s="126" t="s">
        <v>2545</v>
      </c>
      <c r="D7117" s="38" t="s">
        <v>44</v>
      </c>
      <c r="E7117" s="38" t="s">
        <v>2357</v>
      </c>
    </row>
    <row r="7118">
      <c r="A7118" s="33" t="s">
        <v>6188</v>
      </c>
      <c r="B7118" s="126" t="s">
        <v>2520</v>
      </c>
      <c r="C7118" s="126" t="s">
        <v>2705</v>
      </c>
      <c r="D7118" s="38" t="s">
        <v>44</v>
      </c>
      <c r="E7118" s="38" t="s">
        <v>2357</v>
      </c>
    </row>
    <row r="7119">
      <c r="A7119" s="33" t="s">
        <v>5983</v>
      </c>
      <c r="B7119" s="126" t="s">
        <v>2520</v>
      </c>
      <c r="C7119" s="126" t="s">
        <v>2705</v>
      </c>
      <c r="D7119" s="38" t="s">
        <v>44</v>
      </c>
      <c r="E7119" s="38" t="s">
        <v>2357</v>
      </c>
    </row>
    <row r="7120">
      <c r="A7120" s="33" t="s">
        <v>6188</v>
      </c>
      <c r="B7120" s="126" t="s">
        <v>2540</v>
      </c>
      <c r="C7120" s="126" t="s">
        <v>2473</v>
      </c>
      <c r="D7120" s="38" t="s">
        <v>44</v>
      </c>
      <c r="E7120" s="38" t="s">
        <v>2357</v>
      </c>
    </row>
    <row r="7121">
      <c r="A7121" s="33" t="s">
        <v>5982</v>
      </c>
      <c r="B7121" s="126" t="s">
        <v>2466</v>
      </c>
      <c r="C7121" s="126" t="s">
        <v>2646</v>
      </c>
      <c r="D7121" s="38" t="s">
        <v>5909</v>
      </c>
      <c r="E7121" s="38" t="s">
        <v>2357</v>
      </c>
    </row>
    <row r="7122">
      <c r="A7122" s="33" t="s">
        <v>5981</v>
      </c>
      <c r="B7122" s="126" t="s">
        <v>2466</v>
      </c>
      <c r="C7122" s="126" t="s">
        <v>2646</v>
      </c>
      <c r="D7122" s="38" t="s">
        <v>5909</v>
      </c>
      <c r="E7122" s="38" t="s">
        <v>2357</v>
      </c>
    </row>
    <row r="7123">
      <c r="A7123" s="33" t="s">
        <v>6078</v>
      </c>
      <c r="B7123" s="126" t="s">
        <v>2646</v>
      </c>
      <c r="C7123" s="126" t="s">
        <v>2638</v>
      </c>
      <c r="D7123" s="38" t="s">
        <v>5911</v>
      </c>
      <c r="E7123" s="38" t="s">
        <v>2357</v>
      </c>
    </row>
    <row r="7124">
      <c r="A7124" s="33" t="s">
        <v>6188</v>
      </c>
      <c r="B7124" s="126" t="s">
        <v>2646</v>
      </c>
      <c r="C7124" s="126" t="s">
        <v>2638</v>
      </c>
      <c r="D7124" s="38" t="s">
        <v>5911</v>
      </c>
      <c r="E7124" s="38" t="s">
        <v>2357</v>
      </c>
    </row>
    <row r="7125">
      <c r="A7125" s="33" t="s">
        <v>6080</v>
      </c>
      <c r="B7125" s="126" t="s">
        <v>2646</v>
      </c>
      <c r="C7125" s="126" t="s">
        <v>2520</v>
      </c>
      <c r="D7125" s="38" t="s">
        <v>5911</v>
      </c>
      <c r="E7125" s="38" t="s">
        <v>2357</v>
      </c>
    </row>
    <row r="7126">
      <c r="A7126" s="33" t="s">
        <v>6078</v>
      </c>
      <c r="B7126" s="126" t="s">
        <v>2520</v>
      </c>
      <c r="C7126" s="126" t="s">
        <v>2705</v>
      </c>
      <c r="D7126" s="38" t="s">
        <v>5923</v>
      </c>
      <c r="E7126" s="38" t="s">
        <v>2357</v>
      </c>
    </row>
    <row r="7127">
      <c r="A7127" s="33" t="s">
        <v>6188</v>
      </c>
      <c r="B7127" s="126" t="s">
        <v>2520</v>
      </c>
      <c r="C7127" s="126" t="s">
        <v>2705</v>
      </c>
      <c r="D7127" s="38" t="s">
        <v>5923</v>
      </c>
      <c r="E7127" s="38" t="s">
        <v>2357</v>
      </c>
    </row>
    <row r="7128">
      <c r="A7128" s="33" t="s">
        <v>6080</v>
      </c>
      <c r="B7128" s="126" t="s">
        <v>2520</v>
      </c>
      <c r="C7128" s="126" t="s">
        <v>2705</v>
      </c>
      <c r="D7128" s="38" t="s">
        <v>5923</v>
      </c>
      <c r="E7128" s="38" t="s">
        <v>2357</v>
      </c>
    </row>
    <row r="7129">
      <c r="A7129" s="33" t="s">
        <v>6108</v>
      </c>
      <c r="B7129" s="126" t="s">
        <v>2520</v>
      </c>
      <c r="C7129" s="126" t="s">
        <v>2705</v>
      </c>
      <c r="D7129" s="38" t="s">
        <v>5923</v>
      </c>
      <c r="E7129" s="38" t="s">
        <v>2357</v>
      </c>
    </row>
    <row r="7130">
      <c r="A7130" s="33" t="s">
        <v>6108</v>
      </c>
      <c r="B7130" s="126" t="s">
        <v>2520</v>
      </c>
      <c r="C7130" s="126" t="s">
        <v>2705</v>
      </c>
      <c r="D7130" s="38" t="s">
        <v>5923</v>
      </c>
      <c r="E7130" s="38" t="s">
        <v>2357</v>
      </c>
    </row>
    <row r="7131">
      <c r="A7131" s="33" t="s">
        <v>5971</v>
      </c>
      <c r="B7131" s="126" t="s">
        <v>2520</v>
      </c>
      <c r="C7131" s="126" t="s">
        <v>2705</v>
      </c>
      <c r="D7131" s="38" t="s">
        <v>5927</v>
      </c>
      <c r="E7131" s="38" t="s">
        <v>2357</v>
      </c>
    </row>
    <row r="7132">
      <c r="A7132" s="33" t="s">
        <v>5928</v>
      </c>
      <c r="B7132" s="126" t="s">
        <v>2520</v>
      </c>
      <c r="C7132" s="126" t="s">
        <v>2705</v>
      </c>
      <c r="D7132" s="38" t="s">
        <v>5927</v>
      </c>
      <c r="E7132" s="38" t="s">
        <v>2357</v>
      </c>
    </row>
    <row r="7133">
      <c r="A7133" s="33" t="s">
        <v>6010</v>
      </c>
      <c r="B7133" s="126" t="s">
        <v>2520</v>
      </c>
      <c r="C7133" s="126" t="s">
        <v>2705</v>
      </c>
      <c r="D7133" s="38" t="s">
        <v>5927</v>
      </c>
      <c r="E7133" s="38" t="s">
        <v>2357</v>
      </c>
    </row>
    <row r="7134">
      <c r="A7134" s="33" t="s">
        <v>6254</v>
      </c>
      <c r="B7134" s="126" t="s">
        <v>2520</v>
      </c>
      <c r="C7134" s="126" t="s">
        <v>2705</v>
      </c>
      <c r="D7134" s="38" t="s">
        <v>5927</v>
      </c>
      <c r="E7134" s="38" t="s">
        <v>2357</v>
      </c>
    </row>
    <row r="7135">
      <c r="A7135" s="33" t="s">
        <v>6234</v>
      </c>
      <c r="B7135" s="126" t="s">
        <v>2636</v>
      </c>
      <c r="C7135" s="126" t="s">
        <v>2525</v>
      </c>
      <c r="D7135" s="38" t="s">
        <v>5927</v>
      </c>
      <c r="E7135" s="38" t="s">
        <v>2357</v>
      </c>
    </row>
    <row r="7136">
      <c r="A7136" s="33" t="s">
        <v>6243</v>
      </c>
      <c r="B7136" s="126" t="s">
        <v>2636</v>
      </c>
      <c r="C7136" s="126" t="s">
        <v>2525</v>
      </c>
      <c r="D7136" s="38" t="s">
        <v>5927</v>
      </c>
      <c r="E7136" s="38" t="s">
        <v>2357</v>
      </c>
    </row>
    <row r="7137">
      <c r="A7137" s="33" t="s">
        <v>6254</v>
      </c>
      <c r="B7137" s="126" t="s">
        <v>2545</v>
      </c>
      <c r="C7137" s="126" t="s">
        <v>2473</v>
      </c>
      <c r="D7137" s="38" t="s">
        <v>5927</v>
      </c>
      <c r="E7137" s="38" t="s">
        <v>2357</v>
      </c>
    </row>
    <row r="7138">
      <c r="A7138" s="33" t="s">
        <v>6243</v>
      </c>
      <c r="B7138" s="126" t="s">
        <v>2545</v>
      </c>
      <c r="C7138" s="126" t="s">
        <v>2473</v>
      </c>
      <c r="D7138" s="38" t="s">
        <v>5927</v>
      </c>
      <c r="E7138" s="38" t="s">
        <v>2357</v>
      </c>
    </row>
    <row r="7139">
      <c r="A7139" s="33" t="s">
        <v>5971</v>
      </c>
      <c r="B7139" s="126" t="s">
        <v>2520</v>
      </c>
      <c r="C7139" s="126" t="s">
        <v>2705</v>
      </c>
      <c r="D7139" s="38" t="s">
        <v>5931</v>
      </c>
      <c r="E7139" s="38" t="s">
        <v>2357</v>
      </c>
    </row>
    <row r="7140">
      <c r="A7140" s="33" t="s">
        <v>5928</v>
      </c>
      <c r="B7140" s="126" t="s">
        <v>2520</v>
      </c>
      <c r="C7140" s="126" t="s">
        <v>2705</v>
      </c>
      <c r="D7140" s="38" t="s">
        <v>5931</v>
      </c>
      <c r="E7140" s="38" t="s">
        <v>2357</v>
      </c>
    </row>
    <row r="7141">
      <c r="A7141" s="33" t="s">
        <v>6010</v>
      </c>
      <c r="B7141" s="126" t="s">
        <v>2520</v>
      </c>
      <c r="C7141" s="126" t="s">
        <v>2705</v>
      </c>
      <c r="D7141" s="38" t="s">
        <v>5931</v>
      </c>
      <c r="E7141" s="38" t="s">
        <v>2357</v>
      </c>
    </row>
    <row r="7142">
      <c r="A7142" s="33" t="s">
        <v>6254</v>
      </c>
      <c r="B7142" s="126" t="s">
        <v>2520</v>
      </c>
      <c r="C7142" s="126" t="s">
        <v>2705</v>
      </c>
      <c r="D7142" s="38" t="s">
        <v>5931</v>
      </c>
      <c r="E7142" s="38" t="s">
        <v>2357</v>
      </c>
    </row>
    <row r="7143">
      <c r="A7143" s="33" t="s">
        <v>6234</v>
      </c>
      <c r="B7143" s="126" t="s">
        <v>2636</v>
      </c>
      <c r="C7143" s="126" t="s">
        <v>2525</v>
      </c>
      <c r="D7143" s="38" t="s">
        <v>5931</v>
      </c>
      <c r="E7143" s="38" t="s">
        <v>2357</v>
      </c>
    </row>
    <row r="7144">
      <c r="A7144" s="33" t="s">
        <v>6243</v>
      </c>
      <c r="B7144" s="126" t="s">
        <v>2636</v>
      </c>
      <c r="C7144" s="126" t="s">
        <v>2525</v>
      </c>
      <c r="D7144" s="38" t="s">
        <v>5931</v>
      </c>
      <c r="E7144" s="38" t="s">
        <v>2357</v>
      </c>
    </row>
    <row r="7145">
      <c r="A7145" s="33" t="s">
        <v>6254</v>
      </c>
      <c r="B7145" s="126" t="s">
        <v>2545</v>
      </c>
      <c r="C7145" s="126" t="s">
        <v>2473</v>
      </c>
      <c r="D7145" s="38" t="s">
        <v>5931</v>
      </c>
      <c r="E7145" s="38" t="s">
        <v>2357</v>
      </c>
    </row>
    <row r="7146">
      <c r="A7146" s="33" t="s">
        <v>6243</v>
      </c>
      <c r="B7146" s="126" t="s">
        <v>2545</v>
      </c>
      <c r="C7146" s="126" t="s">
        <v>2473</v>
      </c>
      <c r="D7146" s="38" t="s">
        <v>5931</v>
      </c>
      <c r="E7146" s="38" t="s">
        <v>2357</v>
      </c>
    </row>
    <row r="7147">
      <c r="A7147" s="33" t="s">
        <v>6085</v>
      </c>
      <c r="B7147" s="126" t="s">
        <v>2520</v>
      </c>
      <c r="C7147" s="126" t="s">
        <v>2705</v>
      </c>
      <c r="D7147" s="38" t="s">
        <v>5936</v>
      </c>
      <c r="E7147" s="38" t="s">
        <v>2357</v>
      </c>
    </row>
    <row r="7148">
      <c r="A7148" s="33" t="s">
        <v>6215</v>
      </c>
      <c r="B7148" s="126" t="s">
        <v>2520</v>
      </c>
      <c r="C7148" s="126" t="s">
        <v>2705</v>
      </c>
      <c r="D7148" s="38" t="s">
        <v>5936</v>
      </c>
      <c r="E7148" s="38" t="s">
        <v>2357</v>
      </c>
    </row>
    <row r="7149">
      <c r="A7149" s="33" t="s">
        <v>6230</v>
      </c>
      <c r="B7149" s="126" t="s">
        <v>2520</v>
      </c>
      <c r="C7149" s="126" t="s">
        <v>2705</v>
      </c>
      <c r="D7149" s="38" t="s">
        <v>5936</v>
      </c>
      <c r="E7149" s="38" t="s">
        <v>2357</v>
      </c>
    </row>
    <row r="7150">
      <c r="A7150" s="33" t="s">
        <v>6367</v>
      </c>
      <c r="B7150" s="126" t="s">
        <v>2520</v>
      </c>
      <c r="C7150" s="126" t="s">
        <v>2705</v>
      </c>
      <c r="D7150" s="38" t="s">
        <v>5936</v>
      </c>
      <c r="E7150" s="38" t="s">
        <v>2357</v>
      </c>
    </row>
    <row r="7151">
      <c r="A7151" s="33" t="s">
        <v>6368</v>
      </c>
      <c r="B7151" s="126" t="s">
        <v>2520</v>
      </c>
      <c r="C7151" s="126" t="s">
        <v>2705</v>
      </c>
      <c r="D7151" s="38" t="s">
        <v>5936</v>
      </c>
      <c r="E7151" s="38" t="s">
        <v>2357</v>
      </c>
    </row>
    <row r="7152">
      <c r="A7152" s="33" t="s">
        <v>6362</v>
      </c>
      <c r="B7152" s="126" t="s">
        <v>2520</v>
      </c>
      <c r="C7152" s="126" t="s">
        <v>2705</v>
      </c>
      <c r="D7152" s="38" t="s">
        <v>5936</v>
      </c>
      <c r="E7152" s="38" t="s">
        <v>2357</v>
      </c>
    </row>
    <row r="7153">
      <c r="A7153" s="33" t="s">
        <v>6369</v>
      </c>
      <c r="B7153" s="126" t="s">
        <v>2636</v>
      </c>
      <c r="C7153" s="126" t="s">
        <v>2525</v>
      </c>
      <c r="D7153" s="38" t="s">
        <v>5936</v>
      </c>
      <c r="E7153" s="38" t="s">
        <v>2357</v>
      </c>
    </row>
    <row r="7154">
      <c r="A7154" s="33" t="s">
        <v>6152</v>
      </c>
      <c r="B7154" s="126" t="s">
        <v>2636</v>
      </c>
      <c r="C7154" s="126" t="s">
        <v>2525</v>
      </c>
      <c r="D7154" s="38" t="s">
        <v>5936</v>
      </c>
      <c r="E7154" s="38" t="s">
        <v>2357</v>
      </c>
    </row>
    <row r="7155">
      <c r="A7155" s="33" t="s">
        <v>6294</v>
      </c>
      <c r="B7155" s="126" t="s">
        <v>2636</v>
      </c>
      <c r="C7155" s="126" t="s">
        <v>2525</v>
      </c>
      <c r="D7155" s="38" t="s">
        <v>5936</v>
      </c>
      <c r="E7155" s="38" t="s">
        <v>2357</v>
      </c>
    </row>
    <row r="7156">
      <c r="A7156" s="33" t="s">
        <v>6370</v>
      </c>
      <c r="B7156" s="126" t="s">
        <v>2520</v>
      </c>
      <c r="C7156" s="126" t="s">
        <v>2545</v>
      </c>
      <c r="D7156" s="38" t="s">
        <v>5936</v>
      </c>
      <c r="E7156" s="38" t="s">
        <v>2357</v>
      </c>
    </row>
    <row r="7157">
      <c r="A7157" s="33" t="s">
        <v>6229</v>
      </c>
      <c r="B7157" s="126" t="s">
        <v>2545</v>
      </c>
      <c r="C7157" s="126" t="s">
        <v>2473</v>
      </c>
      <c r="D7157" s="38" t="s">
        <v>5936</v>
      </c>
      <c r="E7157" s="38" t="s">
        <v>2357</v>
      </c>
    </row>
    <row r="7158">
      <c r="A7158" s="33" t="s">
        <v>6294</v>
      </c>
      <c r="B7158" s="126" t="s">
        <v>2545</v>
      </c>
      <c r="C7158" s="126" t="s">
        <v>2473</v>
      </c>
      <c r="D7158" s="38" t="s">
        <v>5936</v>
      </c>
      <c r="E7158" s="38" t="s">
        <v>2357</v>
      </c>
    </row>
    <row r="7159">
      <c r="A7159" s="33" t="s">
        <v>6085</v>
      </c>
      <c r="B7159" s="126" t="s">
        <v>2520</v>
      </c>
      <c r="C7159" s="126" t="s">
        <v>2705</v>
      </c>
      <c r="D7159" s="38" t="s">
        <v>5943</v>
      </c>
      <c r="E7159" s="38" t="s">
        <v>2357</v>
      </c>
    </row>
    <row r="7160">
      <c r="A7160" s="33" t="s">
        <v>6215</v>
      </c>
      <c r="B7160" s="126" t="s">
        <v>2520</v>
      </c>
      <c r="C7160" s="126" t="s">
        <v>2705</v>
      </c>
      <c r="D7160" s="38" t="s">
        <v>5943</v>
      </c>
      <c r="E7160" s="38" t="s">
        <v>2357</v>
      </c>
    </row>
    <row r="7161">
      <c r="A7161" s="33" t="s">
        <v>6367</v>
      </c>
      <c r="B7161" s="126" t="s">
        <v>2520</v>
      </c>
      <c r="C7161" s="126" t="s">
        <v>2705</v>
      </c>
      <c r="D7161" s="38" t="s">
        <v>5943</v>
      </c>
      <c r="E7161" s="38" t="s">
        <v>2357</v>
      </c>
    </row>
    <row r="7162">
      <c r="A7162" s="33" t="s">
        <v>6230</v>
      </c>
      <c r="B7162" s="126" t="s">
        <v>2520</v>
      </c>
      <c r="C7162" s="126" t="s">
        <v>2705</v>
      </c>
      <c r="D7162" s="38" t="s">
        <v>5943</v>
      </c>
      <c r="E7162" s="38" t="s">
        <v>2357</v>
      </c>
    </row>
    <row r="7163">
      <c r="A7163" s="33" t="s">
        <v>6368</v>
      </c>
      <c r="B7163" s="126" t="s">
        <v>2520</v>
      </c>
      <c r="C7163" s="126" t="s">
        <v>2705</v>
      </c>
      <c r="D7163" s="38" t="s">
        <v>5943</v>
      </c>
      <c r="E7163" s="38" t="s">
        <v>2357</v>
      </c>
    </row>
    <row r="7164">
      <c r="A7164" s="33" t="s">
        <v>6362</v>
      </c>
      <c r="B7164" s="126" t="s">
        <v>2520</v>
      </c>
      <c r="C7164" s="126" t="s">
        <v>2705</v>
      </c>
      <c r="D7164" s="38" t="s">
        <v>5943</v>
      </c>
      <c r="E7164" s="38" t="s">
        <v>2357</v>
      </c>
    </row>
    <row r="7165">
      <c r="A7165" s="33" t="s">
        <v>6369</v>
      </c>
      <c r="B7165" s="126" t="s">
        <v>2636</v>
      </c>
      <c r="C7165" s="126" t="s">
        <v>2525</v>
      </c>
      <c r="D7165" s="38" t="s">
        <v>5943</v>
      </c>
      <c r="E7165" s="38" t="s">
        <v>2357</v>
      </c>
    </row>
    <row r="7166">
      <c r="A7166" s="33" t="s">
        <v>6152</v>
      </c>
      <c r="B7166" s="126" t="s">
        <v>2636</v>
      </c>
      <c r="C7166" s="126" t="s">
        <v>2525</v>
      </c>
      <c r="D7166" s="38" t="s">
        <v>5943</v>
      </c>
      <c r="E7166" s="38" t="s">
        <v>2357</v>
      </c>
    </row>
    <row r="7167">
      <c r="A7167" s="33" t="s">
        <v>6229</v>
      </c>
      <c r="B7167" s="126" t="s">
        <v>2636</v>
      </c>
      <c r="C7167" s="126" t="s">
        <v>2525</v>
      </c>
      <c r="D7167" s="38" t="s">
        <v>5943</v>
      </c>
      <c r="E7167" s="38" t="s">
        <v>2357</v>
      </c>
    </row>
    <row r="7168">
      <c r="A7168" s="33" t="s">
        <v>6370</v>
      </c>
      <c r="B7168" s="126" t="s">
        <v>2520</v>
      </c>
      <c r="C7168" s="126" t="s">
        <v>2545</v>
      </c>
      <c r="D7168" s="38" t="s">
        <v>5943</v>
      </c>
      <c r="E7168" s="38" t="s">
        <v>2357</v>
      </c>
    </row>
    <row r="7169">
      <c r="A7169" s="33" t="s">
        <v>6371</v>
      </c>
      <c r="B7169" s="126" t="s">
        <v>2545</v>
      </c>
      <c r="C7169" s="126" t="s">
        <v>2473</v>
      </c>
      <c r="D7169" s="38" t="s">
        <v>5943</v>
      </c>
      <c r="E7169" s="38" t="s">
        <v>2357</v>
      </c>
    </row>
    <row r="7170">
      <c r="A7170" s="33" t="s">
        <v>6186</v>
      </c>
      <c r="B7170" s="126" t="s">
        <v>2545</v>
      </c>
      <c r="C7170" s="126" t="s">
        <v>2473</v>
      </c>
      <c r="D7170" s="38" t="s">
        <v>5943</v>
      </c>
      <c r="E7170" s="38" t="s">
        <v>2357</v>
      </c>
    </row>
    <row r="7171">
      <c r="A7171" s="33" t="s">
        <v>6085</v>
      </c>
      <c r="B7171" s="126" t="s">
        <v>2520</v>
      </c>
      <c r="C7171" s="126" t="s">
        <v>2705</v>
      </c>
      <c r="D7171" s="38" t="s">
        <v>5944</v>
      </c>
      <c r="E7171" s="38" t="s">
        <v>2357</v>
      </c>
    </row>
    <row r="7172">
      <c r="A7172" s="33" t="s">
        <v>6215</v>
      </c>
      <c r="B7172" s="126" t="s">
        <v>2520</v>
      </c>
      <c r="C7172" s="126" t="s">
        <v>2705</v>
      </c>
      <c r="D7172" s="38" t="s">
        <v>5944</v>
      </c>
      <c r="E7172" s="38" t="s">
        <v>2357</v>
      </c>
    </row>
    <row r="7173">
      <c r="A7173" s="33" t="s">
        <v>6230</v>
      </c>
      <c r="B7173" s="126" t="s">
        <v>2520</v>
      </c>
      <c r="C7173" s="126" t="s">
        <v>2705</v>
      </c>
      <c r="D7173" s="38" t="s">
        <v>5944</v>
      </c>
      <c r="E7173" s="38" t="s">
        <v>2357</v>
      </c>
    </row>
    <row r="7174">
      <c r="A7174" s="33" t="s">
        <v>6016</v>
      </c>
      <c r="B7174" s="126" t="s">
        <v>2520</v>
      </c>
      <c r="C7174" s="126" t="s">
        <v>2705</v>
      </c>
      <c r="D7174" s="38" t="s">
        <v>5944</v>
      </c>
      <c r="E7174" s="38" t="s">
        <v>2357</v>
      </c>
    </row>
    <row r="7175">
      <c r="A7175" s="33" t="s">
        <v>6152</v>
      </c>
      <c r="B7175" s="126" t="s">
        <v>2520</v>
      </c>
      <c r="C7175" s="126" t="s">
        <v>2705</v>
      </c>
      <c r="D7175" s="38" t="s">
        <v>5944</v>
      </c>
      <c r="E7175" s="38" t="s">
        <v>2357</v>
      </c>
    </row>
    <row r="7176">
      <c r="A7176" s="33" t="s">
        <v>6277</v>
      </c>
      <c r="B7176" s="126" t="s">
        <v>2520</v>
      </c>
      <c r="C7176" s="126" t="s">
        <v>2705</v>
      </c>
      <c r="D7176" s="38" t="s">
        <v>5944</v>
      </c>
      <c r="E7176" s="38" t="s">
        <v>2357</v>
      </c>
    </row>
    <row r="7177">
      <c r="A7177" s="33" t="s">
        <v>6229</v>
      </c>
      <c r="B7177" s="126" t="s">
        <v>2636</v>
      </c>
      <c r="C7177" s="126" t="s">
        <v>2525</v>
      </c>
      <c r="D7177" s="38" t="s">
        <v>5944</v>
      </c>
      <c r="E7177" s="38" t="s">
        <v>2357</v>
      </c>
    </row>
    <row r="7178">
      <c r="A7178" s="33" t="s">
        <v>6362</v>
      </c>
      <c r="B7178" s="126" t="s">
        <v>2636</v>
      </c>
      <c r="C7178" s="126" t="s">
        <v>2525</v>
      </c>
      <c r="D7178" s="38" t="s">
        <v>5944</v>
      </c>
      <c r="E7178" s="38" t="s">
        <v>2357</v>
      </c>
    </row>
    <row r="7179">
      <c r="A7179" s="33" t="s">
        <v>6371</v>
      </c>
      <c r="B7179" s="126" t="s">
        <v>2636</v>
      </c>
      <c r="C7179" s="126" t="s">
        <v>2525</v>
      </c>
      <c r="D7179" s="38" t="s">
        <v>5944</v>
      </c>
      <c r="E7179" s="38" t="s">
        <v>2357</v>
      </c>
    </row>
    <row r="7180">
      <c r="A7180" s="33" t="s">
        <v>6370</v>
      </c>
      <c r="B7180" s="126" t="s">
        <v>2520</v>
      </c>
      <c r="C7180" s="126" t="s">
        <v>2545</v>
      </c>
      <c r="D7180" s="38" t="s">
        <v>5944</v>
      </c>
      <c r="E7180" s="38" t="s">
        <v>2357</v>
      </c>
    </row>
    <row r="7181">
      <c r="A7181" s="33" t="s">
        <v>6372</v>
      </c>
      <c r="B7181" s="126" t="s">
        <v>2545</v>
      </c>
      <c r="C7181" s="126" t="s">
        <v>2473</v>
      </c>
      <c r="D7181" s="38" t="s">
        <v>5944</v>
      </c>
      <c r="E7181" s="38" t="s">
        <v>2357</v>
      </c>
    </row>
    <row r="7182">
      <c r="A7182" s="33" t="s">
        <v>6186</v>
      </c>
      <c r="B7182" s="126" t="s">
        <v>2545</v>
      </c>
      <c r="C7182" s="126" t="s">
        <v>2473</v>
      </c>
      <c r="D7182" s="38" t="s">
        <v>5944</v>
      </c>
      <c r="E7182" s="38" t="s">
        <v>2357</v>
      </c>
    </row>
    <row r="7183">
      <c r="A7183" s="33" t="s">
        <v>6158</v>
      </c>
      <c r="B7183" s="126" t="s">
        <v>2463</v>
      </c>
      <c r="C7183" s="126" t="s">
        <v>2545</v>
      </c>
      <c r="D7183" s="38" t="s">
        <v>44</v>
      </c>
      <c r="E7183" s="38" t="s">
        <v>2358</v>
      </c>
    </row>
    <row r="7184">
      <c r="A7184" s="33" t="s">
        <v>6078</v>
      </c>
      <c r="B7184" s="126" t="s">
        <v>2463</v>
      </c>
      <c r="C7184" s="126" t="s">
        <v>2545</v>
      </c>
      <c r="D7184" s="38" t="s">
        <v>44</v>
      </c>
      <c r="E7184" s="38" t="s">
        <v>2358</v>
      </c>
    </row>
    <row r="7185">
      <c r="A7185" s="33" t="s">
        <v>6188</v>
      </c>
      <c r="B7185" s="126" t="s">
        <v>2520</v>
      </c>
      <c r="C7185" s="126" t="s">
        <v>2705</v>
      </c>
      <c r="D7185" s="38" t="s">
        <v>44</v>
      </c>
      <c r="E7185" s="38" t="s">
        <v>2358</v>
      </c>
    </row>
    <row r="7186">
      <c r="A7186" s="33" t="s">
        <v>5983</v>
      </c>
      <c r="B7186" s="126" t="s">
        <v>2520</v>
      </c>
      <c r="C7186" s="126" t="s">
        <v>2705</v>
      </c>
      <c r="D7186" s="38" t="s">
        <v>44</v>
      </c>
      <c r="E7186" s="38" t="s">
        <v>2358</v>
      </c>
    </row>
    <row r="7187">
      <c r="A7187" s="33" t="s">
        <v>6188</v>
      </c>
      <c r="B7187" s="126" t="s">
        <v>2540</v>
      </c>
      <c r="C7187" s="126" t="s">
        <v>2473</v>
      </c>
      <c r="D7187" s="38" t="s">
        <v>44</v>
      </c>
      <c r="E7187" s="38" t="s">
        <v>2358</v>
      </c>
    </row>
    <row r="7188">
      <c r="A7188" s="33" t="s">
        <v>5982</v>
      </c>
      <c r="B7188" s="126" t="s">
        <v>2466</v>
      </c>
      <c r="C7188" s="126" t="s">
        <v>2646</v>
      </c>
      <c r="D7188" s="38" t="s">
        <v>5909</v>
      </c>
      <c r="E7188" s="38" t="s">
        <v>2358</v>
      </c>
    </row>
    <row r="7189">
      <c r="A7189" s="33" t="s">
        <v>5981</v>
      </c>
      <c r="B7189" s="126" t="s">
        <v>2466</v>
      </c>
      <c r="C7189" s="126" t="s">
        <v>2646</v>
      </c>
      <c r="D7189" s="38" t="s">
        <v>5909</v>
      </c>
      <c r="E7189" s="38" t="s">
        <v>2358</v>
      </c>
    </row>
    <row r="7190">
      <c r="A7190" s="33" t="s">
        <v>6078</v>
      </c>
      <c r="B7190" s="126" t="s">
        <v>2646</v>
      </c>
      <c r="C7190" s="126" t="s">
        <v>2638</v>
      </c>
      <c r="D7190" s="38" t="s">
        <v>5911</v>
      </c>
      <c r="E7190" s="38" t="s">
        <v>2358</v>
      </c>
    </row>
    <row r="7191">
      <c r="A7191" s="33" t="s">
        <v>6188</v>
      </c>
      <c r="B7191" s="126" t="s">
        <v>2646</v>
      </c>
      <c r="C7191" s="126" t="s">
        <v>2638</v>
      </c>
      <c r="D7191" s="38" t="s">
        <v>5911</v>
      </c>
      <c r="E7191" s="38" t="s">
        <v>2358</v>
      </c>
    </row>
    <row r="7192">
      <c r="A7192" s="33" t="s">
        <v>6080</v>
      </c>
      <c r="B7192" s="126" t="s">
        <v>2646</v>
      </c>
      <c r="C7192" s="126" t="s">
        <v>2520</v>
      </c>
      <c r="D7192" s="38" t="s">
        <v>5911</v>
      </c>
      <c r="E7192" s="38" t="s">
        <v>2358</v>
      </c>
    </row>
    <row r="7193">
      <c r="A7193" s="33" t="s">
        <v>6078</v>
      </c>
      <c r="B7193" s="126" t="s">
        <v>2520</v>
      </c>
      <c r="C7193" s="126" t="s">
        <v>2705</v>
      </c>
      <c r="D7193" s="38" t="s">
        <v>5923</v>
      </c>
      <c r="E7193" s="38" t="s">
        <v>2358</v>
      </c>
    </row>
    <row r="7194">
      <c r="A7194" s="33" t="s">
        <v>6188</v>
      </c>
      <c r="B7194" s="126" t="s">
        <v>2520</v>
      </c>
      <c r="C7194" s="126" t="s">
        <v>2705</v>
      </c>
      <c r="D7194" s="38" t="s">
        <v>5923</v>
      </c>
      <c r="E7194" s="38" t="s">
        <v>2358</v>
      </c>
    </row>
    <row r="7195">
      <c r="A7195" s="33" t="s">
        <v>6080</v>
      </c>
      <c r="B7195" s="126" t="s">
        <v>2520</v>
      </c>
      <c r="C7195" s="126" t="s">
        <v>2705</v>
      </c>
      <c r="D7195" s="38" t="s">
        <v>5923</v>
      </c>
      <c r="E7195" s="38" t="s">
        <v>2358</v>
      </c>
    </row>
    <row r="7196">
      <c r="A7196" s="33" t="s">
        <v>6108</v>
      </c>
      <c r="B7196" s="126" t="s">
        <v>2520</v>
      </c>
      <c r="C7196" s="126" t="s">
        <v>2705</v>
      </c>
      <c r="D7196" s="38" t="s">
        <v>5923</v>
      </c>
      <c r="E7196" s="38" t="s">
        <v>2358</v>
      </c>
    </row>
    <row r="7197">
      <c r="A7197" s="33" t="s">
        <v>6108</v>
      </c>
      <c r="B7197" s="126" t="s">
        <v>2520</v>
      </c>
      <c r="C7197" s="126" t="s">
        <v>2705</v>
      </c>
      <c r="D7197" s="38" t="s">
        <v>5923</v>
      </c>
      <c r="E7197" s="38" t="s">
        <v>2358</v>
      </c>
    </row>
    <row r="7198">
      <c r="A7198" s="33" t="s">
        <v>5971</v>
      </c>
      <c r="B7198" s="126" t="s">
        <v>2520</v>
      </c>
      <c r="C7198" s="126" t="s">
        <v>2705</v>
      </c>
      <c r="D7198" s="38" t="s">
        <v>5927</v>
      </c>
      <c r="E7198" s="38" t="s">
        <v>2358</v>
      </c>
    </row>
    <row r="7199">
      <c r="A7199" s="33" t="s">
        <v>5928</v>
      </c>
      <c r="B7199" s="126" t="s">
        <v>2520</v>
      </c>
      <c r="C7199" s="126" t="s">
        <v>2705</v>
      </c>
      <c r="D7199" s="38" t="s">
        <v>5927</v>
      </c>
      <c r="E7199" s="38" t="s">
        <v>2358</v>
      </c>
    </row>
    <row r="7200">
      <c r="A7200" s="33" t="s">
        <v>6010</v>
      </c>
      <c r="B7200" s="126" t="s">
        <v>2520</v>
      </c>
      <c r="C7200" s="126" t="s">
        <v>2705</v>
      </c>
      <c r="D7200" s="38" t="s">
        <v>5927</v>
      </c>
      <c r="E7200" s="38" t="s">
        <v>2358</v>
      </c>
    </row>
    <row r="7201">
      <c r="A7201" s="33" t="s">
        <v>6254</v>
      </c>
      <c r="B7201" s="126" t="s">
        <v>2520</v>
      </c>
      <c r="C7201" s="126" t="s">
        <v>2705</v>
      </c>
      <c r="D7201" s="38" t="s">
        <v>5927</v>
      </c>
      <c r="E7201" s="38" t="s">
        <v>2358</v>
      </c>
    </row>
    <row r="7202">
      <c r="A7202" s="33" t="s">
        <v>6234</v>
      </c>
      <c r="B7202" s="126" t="s">
        <v>2636</v>
      </c>
      <c r="C7202" s="126" t="s">
        <v>2525</v>
      </c>
      <c r="D7202" s="38" t="s">
        <v>5927</v>
      </c>
      <c r="E7202" s="38" t="s">
        <v>2358</v>
      </c>
    </row>
    <row r="7203">
      <c r="A7203" s="33" t="s">
        <v>6243</v>
      </c>
      <c r="B7203" s="126" t="s">
        <v>2636</v>
      </c>
      <c r="C7203" s="126" t="s">
        <v>2525</v>
      </c>
      <c r="D7203" s="38" t="s">
        <v>5927</v>
      </c>
      <c r="E7203" s="38" t="s">
        <v>2358</v>
      </c>
    </row>
    <row r="7204">
      <c r="A7204" s="33" t="s">
        <v>6254</v>
      </c>
      <c r="B7204" s="126" t="s">
        <v>2545</v>
      </c>
      <c r="C7204" s="126" t="s">
        <v>2473</v>
      </c>
      <c r="D7204" s="38" t="s">
        <v>5927</v>
      </c>
      <c r="E7204" s="38" t="s">
        <v>2358</v>
      </c>
    </row>
    <row r="7205">
      <c r="A7205" s="33" t="s">
        <v>6243</v>
      </c>
      <c r="B7205" s="126" t="s">
        <v>2545</v>
      </c>
      <c r="C7205" s="126" t="s">
        <v>2473</v>
      </c>
      <c r="D7205" s="38" t="s">
        <v>5927</v>
      </c>
      <c r="E7205" s="38" t="s">
        <v>2358</v>
      </c>
    </row>
    <row r="7206">
      <c r="A7206" s="33" t="s">
        <v>5971</v>
      </c>
      <c r="B7206" s="126" t="s">
        <v>2520</v>
      </c>
      <c r="C7206" s="126" t="s">
        <v>2705</v>
      </c>
      <c r="D7206" s="38" t="s">
        <v>5931</v>
      </c>
      <c r="E7206" s="38" t="s">
        <v>2358</v>
      </c>
    </row>
    <row r="7207">
      <c r="A7207" s="33" t="s">
        <v>5928</v>
      </c>
      <c r="B7207" s="126" t="s">
        <v>2520</v>
      </c>
      <c r="C7207" s="126" t="s">
        <v>2705</v>
      </c>
      <c r="D7207" s="38" t="s">
        <v>5931</v>
      </c>
      <c r="E7207" s="38" t="s">
        <v>2358</v>
      </c>
    </row>
    <row r="7208">
      <c r="A7208" s="33" t="s">
        <v>6010</v>
      </c>
      <c r="B7208" s="126" t="s">
        <v>2520</v>
      </c>
      <c r="C7208" s="126" t="s">
        <v>2705</v>
      </c>
      <c r="D7208" s="38" t="s">
        <v>5931</v>
      </c>
      <c r="E7208" s="38" t="s">
        <v>2358</v>
      </c>
    </row>
    <row r="7209">
      <c r="A7209" s="33" t="s">
        <v>6254</v>
      </c>
      <c r="B7209" s="126" t="s">
        <v>2520</v>
      </c>
      <c r="C7209" s="126" t="s">
        <v>2705</v>
      </c>
      <c r="D7209" s="38" t="s">
        <v>5931</v>
      </c>
      <c r="E7209" s="38" t="s">
        <v>2358</v>
      </c>
    </row>
    <row r="7210">
      <c r="A7210" s="33" t="s">
        <v>6234</v>
      </c>
      <c r="B7210" s="126" t="s">
        <v>2636</v>
      </c>
      <c r="C7210" s="126" t="s">
        <v>2525</v>
      </c>
      <c r="D7210" s="38" t="s">
        <v>5931</v>
      </c>
      <c r="E7210" s="38" t="s">
        <v>2358</v>
      </c>
    </row>
    <row r="7211">
      <c r="A7211" s="33" t="s">
        <v>6243</v>
      </c>
      <c r="B7211" s="126" t="s">
        <v>2636</v>
      </c>
      <c r="C7211" s="126" t="s">
        <v>2525</v>
      </c>
      <c r="D7211" s="38" t="s">
        <v>5931</v>
      </c>
      <c r="E7211" s="38" t="s">
        <v>2358</v>
      </c>
    </row>
    <row r="7212">
      <c r="A7212" s="33" t="s">
        <v>6254</v>
      </c>
      <c r="B7212" s="126" t="s">
        <v>2545</v>
      </c>
      <c r="C7212" s="126" t="s">
        <v>2473</v>
      </c>
      <c r="D7212" s="38" t="s">
        <v>5931</v>
      </c>
      <c r="E7212" s="38" t="s">
        <v>2358</v>
      </c>
    </row>
    <row r="7213">
      <c r="A7213" s="33" t="s">
        <v>6243</v>
      </c>
      <c r="B7213" s="126" t="s">
        <v>2545</v>
      </c>
      <c r="C7213" s="126" t="s">
        <v>2473</v>
      </c>
      <c r="D7213" s="38" t="s">
        <v>5931</v>
      </c>
      <c r="E7213" s="38" t="s">
        <v>2358</v>
      </c>
    </row>
    <row r="7214">
      <c r="A7214" s="33" t="s">
        <v>6085</v>
      </c>
      <c r="B7214" s="126" t="s">
        <v>2666</v>
      </c>
      <c r="C7214" s="126" t="s">
        <v>2540</v>
      </c>
      <c r="D7214" s="38" t="s">
        <v>5936</v>
      </c>
      <c r="E7214" s="38" t="s">
        <v>2358</v>
      </c>
    </row>
    <row r="7215">
      <c r="A7215" s="33" t="s">
        <v>6369</v>
      </c>
      <c r="B7215" s="126" t="s">
        <v>2666</v>
      </c>
      <c r="C7215" s="126" t="s">
        <v>2540</v>
      </c>
      <c r="D7215" s="38" t="s">
        <v>5936</v>
      </c>
      <c r="E7215" s="38" t="s">
        <v>2358</v>
      </c>
    </row>
    <row r="7216">
      <c r="A7216" s="33" t="s">
        <v>6085</v>
      </c>
      <c r="B7216" s="126" t="s">
        <v>2666</v>
      </c>
      <c r="C7216" s="126" t="s">
        <v>2540</v>
      </c>
      <c r="D7216" s="38" t="s">
        <v>5936</v>
      </c>
      <c r="E7216" s="38" t="s">
        <v>2358</v>
      </c>
    </row>
    <row r="7217">
      <c r="A7217" s="33" t="s">
        <v>6362</v>
      </c>
      <c r="B7217" s="126" t="s">
        <v>2666</v>
      </c>
      <c r="C7217" s="126" t="s">
        <v>2540</v>
      </c>
      <c r="D7217" s="38" t="s">
        <v>5936</v>
      </c>
      <c r="E7217" s="38" t="s">
        <v>2358</v>
      </c>
    </row>
    <row r="7218">
      <c r="A7218" s="33" t="s">
        <v>6085</v>
      </c>
      <c r="B7218" s="126" t="s">
        <v>2666</v>
      </c>
      <c r="C7218" s="126" t="s">
        <v>2540</v>
      </c>
      <c r="D7218" s="38" t="s">
        <v>5936</v>
      </c>
      <c r="E7218" s="38" t="s">
        <v>2358</v>
      </c>
    </row>
    <row r="7219">
      <c r="A7219" s="33" t="s">
        <v>6362</v>
      </c>
      <c r="B7219" s="126" t="s">
        <v>2666</v>
      </c>
      <c r="C7219" s="126" t="s">
        <v>2540</v>
      </c>
      <c r="D7219" s="38" t="s">
        <v>5936</v>
      </c>
      <c r="E7219" s="38" t="s">
        <v>2358</v>
      </c>
    </row>
    <row r="7220">
      <c r="A7220" s="33" t="s">
        <v>6374</v>
      </c>
      <c r="B7220" s="126" t="s">
        <v>2520</v>
      </c>
      <c r="C7220" s="126" t="s">
        <v>2545</v>
      </c>
      <c r="D7220" s="38" t="s">
        <v>5936</v>
      </c>
      <c r="E7220" s="38" t="s">
        <v>2358</v>
      </c>
    </row>
    <row r="7221">
      <c r="A7221" s="33" t="s">
        <v>6369</v>
      </c>
      <c r="B7221" s="126" t="s">
        <v>2705</v>
      </c>
      <c r="C7221" s="126" t="s">
        <v>2473</v>
      </c>
      <c r="D7221" s="38" t="s">
        <v>5936</v>
      </c>
      <c r="E7221" s="38" t="s">
        <v>2358</v>
      </c>
    </row>
    <row r="7222">
      <c r="A7222" s="33" t="s">
        <v>6375</v>
      </c>
      <c r="B7222" s="126" t="s">
        <v>2636</v>
      </c>
      <c r="C7222" s="126" t="s">
        <v>2525</v>
      </c>
      <c r="D7222" s="38" t="s">
        <v>5936</v>
      </c>
      <c r="E7222" s="38" t="s">
        <v>2358</v>
      </c>
    </row>
    <row r="7223">
      <c r="A7223" s="33" t="s">
        <v>6294</v>
      </c>
      <c r="B7223" s="126" t="s">
        <v>2636</v>
      </c>
      <c r="C7223" s="126" t="s">
        <v>2525</v>
      </c>
      <c r="D7223" s="38" t="s">
        <v>5936</v>
      </c>
      <c r="E7223" s="38" t="s">
        <v>2358</v>
      </c>
    </row>
    <row r="7224">
      <c r="A7224" s="33" t="s">
        <v>6376</v>
      </c>
      <c r="B7224" s="126" t="s">
        <v>2545</v>
      </c>
      <c r="C7224" s="126" t="s">
        <v>2473</v>
      </c>
      <c r="D7224" s="38" t="s">
        <v>5936</v>
      </c>
      <c r="E7224" s="38" t="s">
        <v>2358</v>
      </c>
    </row>
    <row r="7225">
      <c r="A7225" s="33" t="s">
        <v>6294</v>
      </c>
      <c r="B7225" s="126" t="s">
        <v>2545</v>
      </c>
      <c r="C7225" s="126" t="s">
        <v>2473</v>
      </c>
      <c r="D7225" s="38" t="s">
        <v>5936</v>
      </c>
      <c r="E7225" s="38" t="s">
        <v>2358</v>
      </c>
    </row>
    <row r="7226">
      <c r="A7226" s="33" t="s">
        <v>6085</v>
      </c>
      <c r="B7226" s="126" t="s">
        <v>2666</v>
      </c>
      <c r="C7226" s="126" t="s">
        <v>2540</v>
      </c>
      <c r="D7226" s="38" t="s">
        <v>5943</v>
      </c>
      <c r="E7226" s="38" t="s">
        <v>2358</v>
      </c>
    </row>
    <row r="7227">
      <c r="A7227" s="33" t="s">
        <v>6369</v>
      </c>
      <c r="B7227" s="126" t="s">
        <v>2666</v>
      </c>
      <c r="C7227" s="126" t="s">
        <v>2540</v>
      </c>
      <c r="D7227" s="38" t="s">
        <v>5943</v>
      </c>
      <c r="E7227" s="38" t="s">
        <v>2358</v>
      </c>
    </row>
    <row r="7228">
      <c r="A7228" s="33" t="s">
        <v>6085</v>
      </c>
      <c r="B7228" s="126" t="s">
        <v>2666</v>
      </c>
      <c r="C7228" s="126" t="s">
        <v>2540</v>
      </c>
      <c r="D7228" s="38" t="s">
        <v>5943</v>
      </c>
      <c r="E7228" s="38" t="s">
        <v>2358</v>
      </c>
    </row>
    <row r="7229">
      <c r="A7229" s="33" t="s">
        <v>6362</v>
      </c>
      <c r="B7229" s="126" t="s">
        <v>2666</v>
      </c>
      <c r="C7229" s="126" t="s">
        <v>2540</v>
      </c>
      <c r="D7229" s="38" t="s">
        <v>5943</v>
      </c>
      <c r="E7229" s="38" t="s">
        <v>2358</v>
      </c>
    </row>
    <row r="7230">
      <c r="A7230" s="33" t="s">
        <v>6085</v>
      </c>
      <c r="B7230" s="126" t="s">
        <v>2666</v>
      </c>
      <c r="C7230" s="126" t="s">
        <v>2540</v>
      </c>
      <c r="D7230" s="38" t="s">
        <v>5943</v>
      </c>
      <c r="E7230" s="38" t="s">
        <v>2358</v>
      </c>
    </row>
    <row r="7231">
      <c r="A7231" s="33" t="s">
        <v>6362</v>
      </c>
      <c r="B7231" s="126" t="s">
        <v>2666</v>
      </c>
      <c r="C7231" s="126" t="s">
        <v>2540</v>
      </c>
      <c r="D7231" s="38" t="s">
        <v>5943</v>
      </c>
      <c r="E7231" s="38" t="s">
        <v>2358</v>
      </c>
    </row>
    <row r="7232">
      <c r="A7232" s="33" t="s">
        <v>6374</v>
      </c>
      <c r="B7232" s="126" t="s">
        <v>2520</v>
      </c>
      <c r="C7232" s="126" t="s">
        <v>2545</v>
      </c>
      <c r="D7232" s="38" t="s">
        <v>5943</v>
      </c>
      <c r="E7232" s="38" t="s">
        <v>2358</v>
      </c>
    </row>
    <row r="7233">
      <c r="A7233" s="33" t="s">
        <v>6369</v>
      </c>
      <c r="B7233" s="126" t="s">
        <v>2705</v>
      </c>
      <c r="C7233" s="126" t="s">
        <v>2473</v>
      </c>
      <c r="D7233" s="38" t="s">
        <v>5943</v>
      </c>
      <c r="E7233" s="38" t="s">
        <v>2358</v>
      </c>
    </row>
    <row r="7234">
      <c r="A7234" s="33" t="s">
        <v>6375</v>
      </c>
      <c r="B7234" s="126" t="s">
        <v>2636</v>
      </c>
      <c r="C7234" s="126" t="s">
        <v>2525</v>
      </c>
      <c r="D7234" s="38" t="s">
        <v>5943</v>
      </c>
      <c r="E7234" s="38" t="s">
        <v>2358</v>
      </c>
    </row>
    <row r="7235">
      <c r="A7235" s="33" t="s">
        <v>6229</v>
      </c>
      <c r="B7235" s="126" t="s">
        <v>2636</v>
      </c>
      <c r="C7235" s="126" t="s">
        <v>2525</v>
      </c>
      <c r="D7235" s="38" t="s">
        <v>5943</v>
      </c>
      <c r="E7235" s="38" t="s">
        <v>2358</v>
      </c>
    </row>
    <row r="7236">
      <c r="A7236" s="33" t="s">
        <v>6376</v>
      </c>
      <c r="B7236" s="126" t="s">
        <v>2545</v>
      </c>
      <c r="C7236" s="126" t="s">
        <v>2473</v>
      </c>
      <c r="D7236" s="38" t="s">
        <v>5943</v>
      </c>
      <c r="E7236" s="38" t="s">
        <v>2358</v>
      </c>
    </row>
    <row r="7237">
      <c r="A7237" s="33" t="s">
        <v>6186</v>
      </c>
      <c r="B7237" s="126" t="s">
        <v>2545</v>
      </c>
      <c r="C7237" s="126" t="s">
        <v>2473</v>
      </c>
      <c r="D7237" s="38" t="s">
        <v>5943</v>
      </c>
      <c r="E7237" s="38" t="s">
        <v>2358</v>
      </c>
    </row>
    <row r="7238">
      <c r="A7238" s="33" t="s">
        <v>6085</v>
      </c>
      <c r="B7238" s="126" t="s">
        <v>2666</v>
      </c>
      <c r="C7238" s="126" t="s">
        <v>2540</v>
      </c>
      <c r="D7238" s="38" t="s">
        <v>5944</v>
      </c>
      <c r="E7238" s="38" t="s">
        <v>2358</v>
      </c>
    </row>
    <row r="7239">
      <c r="A7239" s="33" t="s">
        <v>6369</v>
      </c>
      <c r="B7239" s="126" t="s">
        <v>2666</v>
      </c>
      <c r="C7239" s="126" t="s">
        <v>2540</v>
      </c>
      <c r="D7239" s="38" t="s">
        <v>5944</v>
      </c>
      <c r="E7239" s="38" t="s">
        <v>2358</v>
      </c>
    </row>
    <row r="7240">
      <c r="A7240" s="33" t="s">
        <v>6085</v>
      </c>
      <c r="B7240" s="126" t="s">
        <v>2666</v>
      </c>
      <c r="C7240" s="126" t="s">
        <v>2540</v>
      </c>
      <c r="D7240" s="38" t="s">
        <v>5944</v>
      </c>
      <c r="E7240" s="38" t="s">
        <v>2358</v>
      </c>
    </row>
    <row r="7241">
      <c r="A7241" s="33" t="s">
        <v>6362</v>
      </c>
      <c r="B7241" s="126" t="s">
        <v>2666</v>
      </c>
      <c r="C7241" s="126" t="s">
        <v>2540</v>
      </c>
      <c r="D7241" s="38" t="s">
        <v>5944</v>
      </c>
      <c r="E7241" s="38" t="s">
        <v>2358</v>
      </c>
    </row>
    <row r="7242">
      <c r="A7242" s="33" t="s">
        <v>6085</v>
      </c>
      <c r="B7242" s="126" t="s">
        <v>2666</v>
      </c>
      <c r="C7242" s="126" t="s">
        <v>2540</v>
      </c>
      <c r="D7242" s="38" t="s">
        <v>5944</v>
      </c>
      <c r="E7242" s="38" t="s">
        <v>2358</v>
      </c>
    </row>
    <row r="7243">
      <c r="A7243" s="33" t="s">
        <v>6362</v>
      </c>
      <c r="B7243" s="126" t="s">
        <v>2666</v>
      </c>
      <c r="C7243" s="126" t="s">
        <v>2540</v>
      </c>
      <c r="D7243" s="38" t="s">
        <v>5944</v>
      </c>
      <c r="E7243" s="38" t="s">
        <v>2358</v>
      </c>
    </row>
    <row r="7244">
      <c r="A7244" s="33" t="s">
        <v>6374</v>
      </c>
      <c r="B7244" s="126" t="s">
        <v>2520</v>
      </c>
      <c r="C7244" s="126" t="s">
        <v>2545</v>
      </c>
      <c r="D7244" s="38" t="s">
        <v>5944</v>
      </c>
      <c r="E7244" s="38" t="s">
        <v>2358</v>
      </c>
    </row>
    <row r="7245">
      <c r="A7245" s="33" t="s">
        <v>6362</v>
      </c>
      <c r="B7245" s="126" t="s">
        <v>2705</v>
      </c>
      <c r="C7245" s="126" t="s">
        <v>2473</v>
      </c>
      <c r="D7245" s="38" t="s">
        <v>5944</v>
      </c>
      <c r="E7245" s="38" t="s">
        <v>2358</v>
      </c>
    </row>
    <row r="7246">
      <c r="A7246" s="33" t="s">
        <v>6375</v>
      </c>
      <c r="B7246" s="126" t="s">
        <v>2636</v>
      </c>
      <c r="C7246" s="126" t="s">
        <v>2525</v>
      </c>
      <c r="D7246" s="38" t="s">
        <v>5944</v>
      </c>
      <c r="E7246" s="38" t="s">
        <v>2358</v>
      </c>
    </row>
    <row r="7247">
      <c r="A7247" s="33" t="s">
        <v>6371</v>
      </c>
      <c r="B7247" s="126" t="s">
        <v>2636</v>
      </c>
      <c r="C7247" s="126" t="s">
        <v>2525</v>
      </c>
      <c r="D7247" s="38" t="s">
        <v>5944</v>
      </c>
      <c r="E7247" s="38" t="s">
        <v>2358</v>
      </c>
    </row>
    <row r="7248">
      <c r="A7248" s="33" t="s">
        <v>6376</v>
      </c>
      <c r="B7248" s="126" t="s">
        <v>2545</v>
      </c>
      <c r="C7248" s="126" t="s">
        <v>2473</v>
      </c>
      <c r="D7248" s="38" t="s">
        <v>5944</v>
      </c>
      <c r="E7248" s="38" t="s">
        <v>2358</v>
      </c>
    </row>
    <row r="7249">
      <c r="A7249" s="33" t="s">
        <v>6186</v>
      </c>
      <c r="B7249" s="126" t="s">
        <v>2545</v>
      </c>
      <c r="C7249" s="126" t="s">
        <v>2473</v>
      </c>
      <c r="D7249" s="38" t="s">
        <v>5944</v>
      </c>
      <c r="E7249" s="38" t="s">
        <v>2358</v>
      </c>
    </row>
    <row r="7250">
      <c r="A7250" s="33" t="s">
        <v>6085</v>
      </c>
      <c r="B7250" s="126" t="s">
        <v>2520</v>
      </c>
      <c r="C7250" s="126" t="s">
        <v>2705</v>
      </c>
      <c r="D7250" s="38" t="s">
        <v>5936</v>
      </c>
      <c r="E7250" s="38" t="s">
        <v>2359</v>
      </c>
    </row>
    <row r="7251">
      <c r="A7251" s="33" t="s">
        <v>6215</v>
      </c>
      <c r="B7251" s="126" t="s">
        <v>2520</v>
      </c>
      <c r="C7251" s="126" t="s">
        <v>2705</v>
      </c>
      <c r="D7251" s="38" t="s">
        <v>5936</v>
      </c>
      <c r="E7251" s="38" t="s">
        <v>2359</v>
      </c>
    </row>
    <row r="7252">
      <c r="A7252" s="33" t="s">
        <v>6230</v>
      </c>
      <c r="B7252" s="126" t="s">
        <v>2520</v>
      </c>
      <c r="C7252" s="126" t="s">
        <v>2705</v>
      </c>
      <c r="D7252" s="38" t="s">
        <v>5936</v>
      </c>
      <c r="E7252" s="38" t="s">
        <v>2359</v>
      </c>
    </row>
    <row r="7253">
      <c r="A7253" s="33" t="s">
        <v>6367</v>
      </c>
      <c r="B7253" s="126" t="s">
        <v>2520</v>
      </c>
      <c r="C7253" s="126" t="s">
        <v>2705</v>
      </c>
      <c r="D7253" s="38" t="s">
        <v>5936</v>
      </c>
      <c r="E7253" s="38" t="s">
        <v>2359</v>
      </c>
    </row>
    <row r="7254">
      <c r="A7254" s="33" t="s">
        <v>6368</v>
      </c>
      <c r="B7254" s="126" t="s">
        <v>2520</v>
      </c>
      <c r="C7254" s="126" t="s">
        <v>2705</v>
      </c>
      <c r="D7254" s="38" t="s">
        <v>5936</v>
      </c>
      <c r="E7254" s="38" t="s">
        <v>2359</v>
      </c>
    </row>
    <row r="7255">
      <c r="A7255" s="33" t="s">
        <v>6362</v>
      </c>
      <c r="B7255" s="126" t="s">
        <v>2520</v>
      </c>
      <c r="C7255" s="126" t="s">
        <v>2705</v>
      </c>
      <c r="D7255" s="38" t="s">
        <v>5936</v>
      </c>
      <c r="E7255" s="38" t="s">
        <v>2359</v>
      </c>
    </row>
    <row r="7256">
      <c r="A7256" s="33" t="s">
        <v>6369</v>
      </c>
      <c r="B7256" s="126" t="s">
        <v>2636</v>
      </c>
      <c r="C7256" s="126" t="s">
        <v>2525</v>
      </c>
      <c r="D7256" s="38" t="s">
        <v>5936</v>
      </c>
      <c r="E7256" s="38" t="s">
        <v>2359</v>
      </c>
    </row>
    <row r="7257">
      <c r="A7257" s="33" t="s">
        <v>6152</v>
      </c>
      <c r="B7257" s="126" t="s">
        <v>2636</v>
      </c>
      <c r="C7257" s="126" t="s">
        <v>2525</v>
      </c>
      <c r="D7257" s="38" t="s">
        <v>5936</v>
      </c>
      <c r="E7257" s="38" t="s">
        <v>2359</v>
      </c>
    </row>
    <row r="7258">
      <c r="A7258" s="33" t="s">
        <v>6294</v>
      </c>
      <c r="B7258" s="126" t="s">
        <v>2636</v>
      </c>
      <c r="C7258" s="126" t="s">
        <v>2525</v>
      </c>
      <c r="D7258" s="38" t="s">
        <v>5936</v>
      </c>
      <c r="E7258" s="38" t="s">
        <v>2359</v>
      </c>
    </row>
    <row r="7259">
      <c r="A7259" s="33" t="s">
        <v>6370</v>
      </c>
      <c r="B7259" s="126" t="s">
        <v>2520</v>
      </c>
      <c r="C7259" s="126" t="s">
        <v>2545</v>
      </c>
      <c r="D7259" s="38" t="s">
        <v>5936</v>
      </c>
      <c r="E7259" s="38" t="s">
        <v>2359</v>
      </c>
    </row>
    <row r="7260">
      <c r="A7260" s="33" t="s">
        <v>6229</v>
      </c>
      <c r="B7260" s="126" t="s">
        <v>2545</v>
      </c>
      <c r="C7260" s="126" t="s">
        <v>2473</v>
      </c>
      <c r="D7260" s="38" t="s">
        <v>5936</v>
      </c>
      <c r="E7260" s="38" t="s">
        <v>2359</v>
      </c>
    </row>
    <row r="7261">
      <c r="A7261" s="33" t="s">
        <v>6294</v>
      </c>
      <c r="B7261" s="126" t="s">
        <v>2545</v>
      </c>
      <c r="C7261" s="126" t="s">
        <v>2473</v>
      </c>
      <c r="D7261" s="38" t="s">
        <v>5936</v>
      </c>
      <c r="E7261" s="38" t="s">
        <v>2359</v>
      </c>
    </row>
    <row r="7262">
      <c r="A7262" s="33" t="s">
        <v>6085</v>
      </c>
      <c r="B7262" s="126" t="s">
        <v>2520</v>
      </c>
      <c r="C7262" s="126" t="s">
        <v>2705</v>
      </c>
      <c r="D7262" s="38" t="s">
        <v>5943</v>
      </c>
      <c r="E7262" s="38" t="s">
        <v>2359</v>
      </c>
    </row>
    <row r="7263">
      <c r="A7263" s="33" t="s">
        <v>6215</v>
      </c>
      <c r="B7263" s="126" t="s">
        <v>2520</v>
      </c>
      <c r="C7263" s="126" t="s">
        <v>2705</v>
      </c>
      <c r="D7263" s="38" t="s">
        <v>5943</v>
      </c>
      <c r="E7263" s="38" t="s">
        <v>2359</v>
      </c>
    </row>
    <row r="7264">
      <c r="A7264" s="33" t="s">
        <v>6367</v>
      </c>
      <c r="B7264" s="126" t="s">
        <v>2520</v>
      </c>
      <c r="C7264" s="126" t="s">
        <v>2705</v>
      </c>
      <c r="D7264" s="38" t="s">
        <v>5943</v>
      </c>
      <c r="E7264" s="38" t="s">
        <v>2359</v>
      </c>
    </row>
    <row r="7265">
      <c r="A7265" s="33" t="s">
        <v>6230</v>
      </c>
      <c r="B7265" s="126" t="s">
        <v>2520</v>
      </c>
      <c r="C7265" s="126" t="s">
        <v>2705</v>
      </c>
      <c r="D7265" s="38" t="s">
        <v>5943</v>
      </c>
      <c r="E7265" s="38" t="s">
        <v>2359</v>
      </c>
    </row>
    <row r="7266">
      <c r="A7266" s="33" t="s">
        <v>6368</v>
      </c>
      <c r="B7266" s="126" t="s">
        <v>2520</v>
      </c>
      <c r="C7266" s="126" t="s">
        <v>2705</v>
      </c>
      <c r="D7266" s="38" t="s">
        <v>5943</v>
      </c>
      <c r="E7266" s="38" t="s">
        <v>2359</v>
      </c>
    </row>
    <row r="7267">
      <c r="A7267" s="33" t="s">
        <v>6362</v>
      </c>
      <c r="B7267" s="126" t="s">
        <v>2520</v>
      </c>
      <c r="C7267" s="126" t="s">
        <v>2705</v>
      </c>
      <c r="D7267" s="38" t="s">
        <v>5943</v>
      </c>
      <c r="E7267" s="38" t="s">
        <v>2359</v>
      </c>
    </row>
    <row r="7268">
      <c r="A7268" s="33" t="s">
        <v>6369</v>
      </c>
      <c r="B7268" s="126" t="s">
        <v>2636</v>
      </c>
      <c r="C7268" s="126" t="s">
        <v>2525</v>
      </c>
      <c r="D7268" s="38" t="s">
        <v>5943</v>
      </c>
      <c r="E7268" s="38" t="s">
        <v>2359</v>
      </c>
    </row>
    <row r="7269">
      <c r="A7269" s="33" t="s">
        <v>6152</v>
      </c>
      <c r="B7269" s="126" t="s">
        <v>2636</v>
      </c>
      <c r="C7269" s="126" t="s">
        <v>2525</v>
      </c>
      <c r="D7269" s="38" t="s">
        <v>5943</v>
      </c>
      <c r="E7269" s="38" t="s">
        <v>2359</v>
      </c>
    </row>
    <row r="7270">
      <c r="A7270" s="33" t="s">
        <v>6229</v>
      </c>
      <c r="B7270" s="126" t="s">
        <v>2636</v>
      </c>
      <c r="C7270" s="126" t="s">
        <v>2525</v>
      </c>
      <c r="D7270" s="38" t="s">
        <v>5943</v>
      </c>
      <c r="E7270" s="38" t="s">
        <v>2359</v>
      </c>
    </row>
    <row r="7271">
      <c r="A7271" s="33" t="s">
        <v>6370</v>
      </c>
      <c r="B7271" s="126" t="s">
        <v>2520</v>
      </c>
      <c r="C7271" s="126" t="s">
        <v>2545</v>
      </c>
      <c r="D7271" s="38" t="s">
        <v>5943</v>
      </c>
      <c r="E7271" s="38" t="s">
        <v>2359</v>
      </c>
    </row>
    <row r="7272">
      <c r="A7272" s="33" t="s">
        <v>6371</v>
      </c>
      <c r="B7272" s="126" t="s">
        <v>2545</v>
      </c>
      <c r="C7272" s="126" t="s">
        <v>2473</v>
      </c>
      <c r="D7272" s="38" t="s">
        <v>5943</v>
      </c>
      <c r="E7272" s="38" t="s">
        <v>2359</v>
      </c>
    </row>
    <row r="7273">
      <c r="A7273" s="33" t="s">
        <v>6186</v>
      </c>
      <c r="B7273" s="126" t="s">
        <v>2545</v>
      </c>
      <c r="C7273" s="126" t="s">
        <v>2473</v>
      </c>
      <c r="D7273" s="38" t="s">
        <v>5943</v>
      </c>
      <c r="E7273" s="38" t="s">
        <v>2359</v>
      </c>
    </row>
    <row r="7274">
      <c r="A7274" s="33" t="s">
        <v>6085</v>
      </c>
      <c r="B7274" s="126" t="s">
        <v>2520</v>
      </c>
      <c r="C7274" s="126" t="s">
        <v>2705</v>
      </c>
      <c r="D7274" s="38" t="s">
        <v>5944</v>
      </c>
      <c r="E7274" s="38" t="s">
        <v>2359</v>
      </c>
    </row>
    <row r="7275">
      <c r="A7275" s="33" t="s">
        <v>6215</v>
      </c>
      <c r="B7275" s="126" t="s">
        <v>2520</v>
      </c>
      <c r="C7275" s="126" t="s">
        <v>2705</v>
      </c>
      <c r="D7275" s="38" t="s">
        <v>5944</v>
      </c>
      <c r="E7275" s="38" t="s">
        <v>2359</v>
      </c>
    </row>
    <row r="7276">
      <c r="A7276" s="33" t="s">
        <v>6230</v>
      </c>
      <c r="B7276" s="126" t="s">
        <v>2520</v>
      </c>
      <c r="C7276" s="126" t="s">
        <v>2705</v>
      </c>
      <c r="D7276" s="38" t="s">
        <v>5944</v>
      </c>
      <c r="E7276" s="38" t="s">
        <v>2359</v>
      </c>
    </row>
    <row r="7277">
      <c r="A7277" s="33" t="s">
        <v>6016</v>
      </c>
      <c r="B7277" s="126" t="s">
        <v>2520</v>
      </c>
      <c r="C7277" s="126" t="s">
        <v>2705</v>
      </c>
      <c r="D7277" s="38" t="s">
        <v>5944</v>
      </c>
      <c r="E7277" s="38" t="s">
        <v>2359</v>
      </c>
    </row>
    <row r="7278">
      <c r="A7278" s="33" t="s">
        <v>6152</v>
      </c>
      <c r="B7278" s="126" t="s">
        <v>2520</v>
      </c>
      <c r="C7278" s="126" t="s">
        <v>2705</v>
      </c>
      <c r="D7278" s="38" t="s">
        <v>5944</v>
      </c>
      <c r="E7278" s="38" t="s">
        <v>2359</v>
      </c>
    </row>
    <row r="7279">
      <c r="A7279" s="33" t="s">
        <v>6277</v>
      </c>
      <c r="B7279" s="126" t="s">
        <v>2520</v>
      </c>
      <c r="C7279" s="126" t="s">
        <v>2705</v>
      </c>
      <c r="D7279" s="38" t="s">
        <v>5944</v>
      </c>
      <c r="E7279" s="38" t="s">
        <v>2359</v>
      </c>
    </row>
    <row r="7280">
      <c r="A7280" s="33" t="s">
        <v>6229</v>
      </c>
      <c r="B7280" s="126" t="s">
        <v>2636</v>
      </c>
      <c r="C7280" s="126" t="s">
        <v>2525</v>
      </c>
      <c r="D7280" s="38" t="s">
        <v>5944</v>
      </c>
      <c r="E7280" s="38" t="s">
        <v>2359</v>
      </c>
    </row>
    <row r="7281">
      <c r="A7281" s="33" t="s">
        <v>6362</v>
      </c>
      <c r="B7281" s="126" t="s">
        <v>2636</v>
      </c>
      <c r="C7281" s="126" t="s">
        <v>2525</v>
      </c>
      <c r="D7281" s="38" t="s">
        <v>5944</v>
      </c>
      <c r="E7281" s="38" t="s">
        <v>2359</v>
      </c>
    </row>
    <row r="7282">
      <c r="A7282" s="33" t="s">
        <v>6371</v>
      </c>
      <c r="B7282" s="126" t="s">
        <v>2636</v>
      </c>
      <c r="C7282" s="126" t="s">
        <v>2525</v>
      </c>
      <c r="D7282" s="38" t="s">
        <v>5944</v>
      </c>
      <c r="E7282" s="38" t="s">
        <v>2359</v>
      </c>
    </row>
    <row r="7283">
      <c r="A7283" s="33" t="s">
        <v>6370</v>
      </c>
      <c r="B7283" s="126" t="s">
        <v>2520</v>
      </c>
      <c r="C7283" s="126" t="s">
        <v>2545</v>
      </c>
      <c r="D7283" s="38" t="s">
        <v>5944</v>
      </c>
      <c r="E7283" s="38" t="s">
        <v>2359</v>
      </c>
    </row>
    <row r="7284">
      <c r="A7284" s="33" t="s">
        <v>6372</v>
      </c>
      <c r="B7284" s="126" t="s">
        <v>2545</v>
      </c>
      <c r="C7284" s="126" t="s">
        <v>2473</v>
      </c>
      <c r="D7284" s="38" t="s">
        <v>5944</v>
      </c>
      <c r="E7284" s="38" t="s">
        <v>2359</v>
      </c>
    </row>
    <row r="7285">
      <c r="A7285" s="33" t="s">
        <v>6186</v>
      </c>
      <c r="B7285" s="126" t="s">
        <v>2545</v>
      </c>
      <c r="C7285" s="126" t="s">
        <v>2473</v>
      </c>
      <c r="D7285" s="38" t="s">
        <v>5944</v>
      </c>
      <c r="E7285" s="38" t="s">
        <v>2359</v>
      </c>
    </row>
    <row r="7286">
      <c r="A7286" s="33" t="s">
        <v>6158</v>
      </c>
      <c r="B7286" s="126" t="s">
        <v>2463</v>
      </c>
      <c r="C7286" s="126" t="s">
        <v>2545</v>
      </c>
      <c r="D7286" s="38" t="s">
        <v>44</v>
      </c>
      <c r="E7286" s="38" t="s">
        <v>2360</v>
      </c>
    </row>
    <row r="7287">
      <c r="A7287" s="33" t="s">
        <v>6078</v>
      </c>
      <c r="B7287" s="126" t="s">
        <v>2463</v>
      </c>
      <c r="C7287" s="126" t="s">
        <v>2545</v>
      </c>
      <c r="D7287" s="38" t="s">
        <v>44</v>
      </c>
      <c r="E7287" s="38" t="s">
        <v>2360</v>
      </c>
    </row>
    <row r="7288">
      <c r="A7288" s="33" t="s">
        <v>6188</v>
      </c>
      <c r="B7288" s="126" t="s">
        <v>2520</v>
      </c>
      <c r="C7288" s="126" t="s">
        <v>2705</v>
      </c>
      <c r="D7288" s="38" t="s">
        <v>44</v>
      </c>
      <c r="E7288" s="38" t="s">
        <v>2360</v>
      </c>
    </row>
    <row r="7289">
      <c r="A7289" s="33" t="s">
        <v>5983</v>
      </c>
      <c r="B7289" s="126" t="s">
        <v>2520</v>
      </c>
      <c r="C7289" s="126" t="s">
        <v>2705</v>
      </c>
      <c r="D7289" s="38" t="s">
        <v>44</v>
      </c>
      <c r="E7289" s="38" t="s">
        <v>2360</v>
      </c>
    </row>
    <row r="7290">
      <c r="A7290" s="33" t="s">
        <v>6188</v>
      </c>
      <c r="B7290" s="126" t="s">
        <v>2540</v>
      </c>
      <c r="C7290" s="126" t="s">
        <v>2473</v>
      </c>
      <c r="D7290" s="38" t="s">
        <v>44</v>
      </c>
      <c r="E7290" s="38" t="s">
        <v>2360</v>
      </c>
    </row>
    <row r="7291">
      <c r="A7291" s="33" t="s">
        <v>5982</v>
      </c>
      <c r="B7291" s="126" t="s">
        <v>2466</v>
      </c>
      <c r="C7291" s="126" t="s">
        <v>2646</v>
      </c>
      <c r="D7291" s="38" t="s">
        <v>5909</v>
      </c>
      <c r="E7291" s="38" t="s">
        <v>2360</v>
      </c>
    </row>
    <row r="7292">
      <c r="A7292" s="33" t="s">
        <v>5981</v>
      </c>
      <c r="B7292" s="126" t="s">
        <v>2466</v>
      </c>
      <c r="C7292" s="126" t="s">
        <v>2646</v>
      </c>
      <c r="D7292" s="38" t="s">
        <v>5909</v>
      </c>
      <c r="E7292" s="38" t="s">
        <v>2360</v>
      </c>
    </row>
    <row r="7293">
      <c r="A7293" s="33" t="s">
        <v>6078</v>
      </c>
      <c r="B7293" s="126" t="s">
        <v>2646</v>
      </c>
      <c r="C7293" s="126" t="s">
        <v>2638</v>
      </c>
      <c r="D7293" s="38" t="s">
        <v>5911</v>
      </c>
      <c r="E7293" s="38" t="s">
        <v>2360</v>
      </c>
    </row>
    <row r="7294">
      <c r="A7294" s="33" t="s">
        <v>6188</v>
      </c>
      <c r="B7294" s="126" t="s">
        <v>2646</v>
      </c>
      <c r="C7294" s="126" t="s">
        <v>2638</v>
      </c>
      <c r="D7294" s="38" t="s">
        <v>5911</v>
      </c>
      <c r="E7294" s="38" t="s">
        <v>2360</v>
      </c>
    </row>
    <row r="7295">
      <c r="A7295" s="33" t="s">
        <v>6080</v>
      </c>
      <c r="B7295" s="126" t="s">
        <v>2646</v>
      </c>
      <c r="C7295" s="126" t="s">
        <v>2520</v>
      </c>
      <c r="D7295" s="38" t="s">
        <v>5911</v>
      </c>
      <c r="E7295" s="38" t="s">
        <v>2360</v>
      </c>
    </row>
    <row r="7296">
      <c r="A7296" s="33" t="s">
        <v>6078</v>
      </c>
      <c r="B7296" s="126" t="s">
        <v>2520</v>
      </c>
      <c r="C7296" s="126" t="s">
        <v>2705</v>
      </c>
      <c r="D7296" s="38" t="s">
        <v>5923</v>
      </c>
      <c r="E7296" s="38" t="s">
        <v>2360</v>
      </c>
    </row>
    <row r="7297">
      <c r="A7297" s="33" t="s">
        <v>6188</v>
      </c>
      <c r="B7297" s="126" t="s">
        <v>2520</v>
      </c>
      <c r="C7297" s="126" t="s">
        <v>2705</v>
      </c>
      <c r="D7297" s="38" t="s">
        <v>5923</v>
      </c>
      <c r="E7297" s="38" t="s">
        <v>2360</v>
      </c>
    </row>
    <row r="7298">
      <c r="A7298" s="33" t="s">
        <v>6080</v>
      </c>
      <c r="B7298" s="126" t="s">
        <v>2520</v>
      </c>
      <c r="C7298" s="126" t="s">
        <v>2705</v>
      </c>
      <c r="D7298" s="38" t="s">
        <v>5923</v>
      </c>
      <c r="E7298" s="38" t="s">
        <v>2360</v>
      </c>
    </row>
    <row r="7299">
      <c r="A7299" s="33" t="s">
        <v>6108</v>
      </c>
      <c r="B7299" s="126" t="s">
        <v>2520</v>
      </c>
      <c r="C7299" s="126" t="s">
        <v>2705</v>
      </c>
      <c r="D7299" s="38" t="s">
        <v>5923</v>
      </c>
      <c r="E7299" s="38" t="s">
        <v>2360</v>
      </c>
    </row>
    <row r="7300">
      <c r="A7300" s="33" t="s">
        <v>6108</v>
      </c>
      <c r="B7300" s="126" t="s">
        <v>2520</v>
      </c>
      <c r="C7300" s="126" t="s">
        <v>2705</v>
      </c>
      <c r="D7300" s="38" t="s">
        <v>5923</v>
      </c>
      <c r="E7300" s="38" t="s">
        <v>2360</v>
      </c>
    </row>
    <row r="7301">
      <c r="A7301" s="33" t="s">
        <v>6085</v>
      </c>
      <c r="B7301" s="126" t="s">
        <v>2520</v>
      </c>
      <c r="C7301" s="126" t="s">
        <v>2705</v>
      </c>
      <c r="D7301" s="38" t="s">
        <v>5936</v>
      </c>
      <c r="E7301" s="38" t="s">
        <v>2360</v>
      </c>
    </row>
    <row r="7302">
      <c r="A7302" s="33" t="s">
        <v>6215</v>
      </c>
      <c r="B7302" s="126" t="s">
        <v>2520</v>
      </c>
      <c r="C7302" s="126" t="s">
        <v>2705</v>
      </c>
      <c r="D7302" s="38" t="s">
        <v>5936</v>
      </c>
      <c r="E7302" s="38" t="s">
        <v>2360</v>
      </c>
    </row>
    <row r="7303">
      <c r="A7303" s="33" t="s">
        <v>6367</v>
      </c>
      <c r="B7303" s="126" t="s">
        <v>2520</v>
      </c>
      <c r="C7303" s="126" t="s">
        <v>2705</v>
      </c>
      <c r="D7303" s="38" t="s">
        <v>5936</v>
      </c>
      <c r="E7303" s="38" t="s">
        <v>2360</v>
      </c>
    </row>
    <row r="7304">
      <c r="A7304" s="33" t="s">
        <v>6368</v>
      </c>
      <c r="B7304" s="126" t="s">
        <v>2520</v>
      </c>
      <c r="C7304" s="126" t="s">
        <v>2705</v>
      </c>
      <c r="D7304" s="38" t="s">
        <v>5936</v>
      </c>
      <c r="E7304" s="38" t="s">
        <v>2360</v>
      </c>
    </row>
    <row r="7305">
      <c r="A7305" s="33" t="s">
        <v>6362</v>
      </c>
      <c r="B7305" s="126" t="s">
        <v>2520</v>
      </c>
      <c r="C7305" s="126" t="s">
        <v>2705</v>
      </c>
      <c r="D7305" s="38" t="s">
        <v>5936</v>
      </c>
      <c r="E7305" s="38" t="s">
        <v>2360</v>
      </c>
    </row>
    <row r="7306">
      <c r="A7306" s="33" t="s">
        <v>6369</v>
      </c>
      <c r="B7306" s="126" t="s">
        <v>2636</v>
      </c>
      <c r="C7306" s="126" t="s">
        <v>2525</v>
      </c>
      <c r="D7306" s="38" t="s">
        <v>5936</v>
      </c>
      <c r="E7306" s="38" t="s">
        <v>2360</v>
      </c>
    </row>
    <row r="7307">
      <c r="A7307" s="33" t="s">
        <v>6152</v>
      </c>
      <c r="B7307" s="126" t="s">
        <v>2636</v>
      </c>
      <c r="C7307" s="126" t="s">
        <v>2525</v>
      </c>
      <c r="D7307" s="38" t="s">
        <v>5936</v>
      </c>
      <c r="E7307" s="38" t="s">
        <v>2360</v>
      </c>
    </row>
    <row r="7308">
      <c r="A7308" s="33" t="s">
        <v>6294</v>
      </c>
      <c r="B7308" s="126" t="s">
        <v>2636</v>
      </c>
      <c r="C7308" s="126" t="s">
        <v>2525</v>
      </c>
      <c r="D7308" s="38" t="s">
        <v>5936</v>
      </c>
      <c r="E7308" s="38" t="s">
        <v>2360</v>
      </c>
    </row>
    <row r="7309">
      <c r="A7309" s="33" t="s">
        <v>6370</v>
      </c>
      <c r="B7309" s="126" t="s">
        <v>2520</v>
      </c>
      <c r="C7309" s="126" t="s">
        <v>2545</v>
      </c>
      <c r="D7309" s="38" t="s">
        <v>5936</v>
      </c>
      <c r="E7309" s="38" t="s">
        <v>2360</v>
      </c>
    </row>
    <row r="7310">
      <c r="A7310" s="33" t="s">
        <v>6373</v>
      </c>
      <c r="B7310" s="126" t="s">
        <v>2520</v>
      </c>
      <c r="C7310" s="126" t="s">
        <v>2705</v>
      </c>
      <c r="D7310" s="38" t="s">
        <v>5936</v>
      </c>
      <c r="E7310" s="38" t="s">
        <v>2360</v>
      </c>
    </row>
    <row r="7311">
      <c r="A7311" s="33" t="s">
        <v>6229</v>
      </c>
      <c r="B7311" s="126" t="s">
        <v>2545</v>
      </c>
      <c r="C7311" s="126" t="s">
        <v>2473</v>
      </c>
      <c r="D7311" s="38" t="s">
        <v>5936</v>
      </c>
      <c r="E7311" s="38" t="s">
        <v>2360</v>
      </c>
    </row>
    <row r="7312">
      <c r="A7312" s="33" t="s">
        <v>6294</v>
      </c>
      <c r="B7312" s="126" t="s">
        <v>2545</v>
      </c>
      <c r="C7312" s="126" t="s">
        <v>2473</v>
      </c>
      <c r="D7312" s="38" t="s">
        <v>5936</v>
      </c>
      <c r="E7312" s="38" t="s">
        <v>2360</v>
      </c>
    </row>
    <row r="7313">
      <c r="A7313" s="33" t="s">
        <v>6085</v>
      </c>
      <c r="B7313" s="126" t="s">
        <v>2520</v>
      </c>
      <c r="C7313" s="126" t="s">
        <v>2705</v>
      </c>
      <c r="D7313" s="38" t="s">
        <v>5943</v>
      </c>
      <c r="E7313" s="38" t="s">
        <v>2360</v>
      </c>
    </row>
    <row r="7314">
      <c r="A7314" s="33" t="s">
        <v>6215</v>
      </c>
      <c r="B7314" s="126" t="s">
        <v>2520</v>
      </c>
      <c r="C7314" s="126" t="s">
        <v>2705</v>
      </c>
      <c r="D7314" s="38" t="s">
        <v>5943</v>
      </c>
      <c r="E7314" s="38" t="s">
        <v>2360</v>
      </c>
    </row>
    <row r="7315">
      <c r="A7315" s="33" t="s">
        <v>6367</v>
      </c>
      <c r="B7315" s="126" t="s">
        <v>2520</v>
      </c>
      <c r="C7315" s="126" t="s">
        <v>2705</v>
      </c>
      <c r="D7315" s="38" t="s">
        <v>5943</v>
      </c>
      <c r="E7315" s="38" t="s">
        <v>2360</v>
      </c>
    </row>
    <row r="7316">
      <c r="A7316" s="33" t="s">
        <v>6368</v>
      </c>
      <c r="B7316" s="126" t="s">
        <v>2520</v>
      </c>
      <c r="C7316" s="126" t="s">
        <v>2705</v>
      </c>
      <c r="D7316" s="38" t="s">
        <v>5943</v>
      </c>
      <c r="E7316" s="38" t="s">
        <v>2360</v>
      </c>
    </row>
    <row r="7317">
      <c r="A7317" s="33" t="s">
        <v>6362</v>
      </c>
      <c r="B7317" s="126" t="s">
        <v>2520</v>
      </c>
      <c r="C7317" s="126" t="s">
        <v>2705</v>
      </c>
      <c r="D7317" s="38" t="s">
        <v>5943</v>
      </c>
      <c r="E7317" s="38" t="s">
        <v>2360</v>
      </c>
    </row>
    <row r="7318">
      <c r="A7318" s="33" t="s">
        <v>6369</v>
      </c>
      <c r="B7318" s="126" t="s">
        <v>2636</v>
      </c>
      <c r="C7318" s="126" t="s">
        <v>2525</v>
      </c>
      <c r="D7318" s="38" t="s">
        <v>5943</v>
      </c>
      <c r="E7318" s="38" t="s">
        <v>2360</v>
      </c>
    </row>
    <row r="7319">
      <c r="A7319" s="33" t="s">
        <v>6152</v>
      </c>
      <c r="B7319" s="126" t="s">
        <v>2636</v>
      </c>
      <c r="C7319" s="126" t="s">
        <v>2525</v>
      </c>
      <c r="D7319" s="38" t="s">
        <v>5943</v>
      </c>
      <c r="E7319" s="38" t="s">
        <v>2360</v>
      </c>
    </row>
    <row r="7320">
      <c r="A7320" s="33" t="s">
        <v>6229</v>
      </c>
      <c r="B7320" s="126" t="s">
        <v>2636</v>
      </c>
      <c r="C7320" s="126" t="s">
        <v>2525</v>
      </c>
      <c r="D7320" s="38" t="s">
        <v>5943</v>
      </c>
      <c r="E7320" s="38" t="s">
        <v>2360</v>
      </c>
    </row>
    <row r="7321">
      <c r="A7321" s="33" t="s">
        <v>6370</v>
      </c>
      <c r="B7321" s="126" t="s">
        <v>2520</v>
      </c>
      <c r="C7321" s="126" t="s">
        <v>2545</v>
      </c>
      <c r="D7321" s="38" t="s">
        <v>5943</v>
      </c>
      <c r="E7321" s="38" t="s">
        <v>2360</v>
      </c>
    </row>
    <row r="7322">
      <c r="A7322" s="33" t="s">
        <v>6373</v>
      </c>
      <c r="B7322" s="126" t="s">
        <v>2520</v>
      </c>
      <c r="C7322" s="126" t="s">
        <v>2705</v>
      </c>
      <c r="D7322" s="38" t="s">
        <v>5943</v>
      </c>
      <c r="E7322" s="38" t="s">
        <v>2360</v>
      </c>
    </row>
    <row r="7323">
      <c r="A7323" s="33" t="s">
        <v>6371</v>
      </c>
      <c r="B7323" s="126" t="s">
        <v>2545</v>
      </c>
      <c r="C7323" s="126" t="s">
        <v>2473</v>
      </c>
      <c r="D7323" s="38" t="s">
        <v>5943</v>
      </c>
      <c r="E7323" s="38" t="s">
        <v>2360</v>
      </c>
    </row>
    <row r="7324">
      <c r="A7324" s="33" t="s">
        <v>6186</v>
      </c>
      <c r="B7324" s="126" t="s">
        <v>2545</v>
      </c>
      <c r="C7324" s="126" t="s">
        <v>2473</v>
      </c>
      <c r="D7324" s="38" t="s">
        <v>5943</v>
      </c>
      <c r="E7324" s="38" t="s">
        <v>2360</v>
      </c>
    </row>
    <row r="7325">
      <c r="A7325" s="33" t="s">
        <v>6085</v>
      </c>
      <c r="B7325" s="126" t="s">
        <v>2520</v>
      </c>
      <c r="C7325" s="126" t="s">
        <v>2705</v>
      </c>
      <c r="D7325" s="38" t="s">
        <v>5944</v>
      </c>
      <c r="E7325" s="38" t="s">
        <v>2360</v>
      </c>
    </row>
    <row r="7326">
      <c r="A7326" s="33" t="s">
        <v>6215</v>
      </c>
      <c r="B7326" s="126" t="s">
        <v>2520</v>
      </c>
      <c r="C7326" s="126" t="s">
        <v>2705</v>
      </c>
      <c r="D7326" s="38" t="s">
        <v>5944</v>
      </c>
      <c r="E7326" s="38" t="s">
        <v>2360</v>
      </c>
    </row>
    <row r="7327">
      <c r="A7327" s="33" t="s">
        <v>6229</v>
      </c>
      <c r="B7327" s="126" t="s">
        <v>2636</v>
      </c>
      <c r="C7327" s="126" t="s">
        <v>2525</v>
      </c>
      <c r="D7327" s="38" t="s">
        <v>5944</v>
      </c>
      <c r="E7327" s="38" t="s">
        <v>2360</v>
      </c>
    </row>
    <row r="7328">
      <c r="A7328" s="33" t="s">
        <v>6016</v>
      </c>
      <c r="B7328" s="126" t="s">
        <v>2520</v>
      </c>
      <c r="C7328" s="126" t="s">
        <v>2705</v>
      </c>
      <c r="D7328" s="38" t="s">
        <v>5944</v>
      </c>
      <c r="E7328" s="38" t="s">
        <v>2360</v>
      </c>
    </row>
    <row r="7329">
      <c r="A7329" s="33" t="s">
        <v>6152</v>
      </c>
      <c r="B7329" s="126" t="s">
        <v>2520</v>
      </c>
      <c r="C7329" s="126" t="s">
        <v>2705</v>
      </c>
      <c r="D7329" s="38" t="s">
        <v>5944</v>
      </c>
      <c r="E7329" s="38" t="s">
        <v>2360</v>
      </c>
    </row>
    <row r="7330">
      <c r="A7330" s="33" t="s">
        <v>6277</v>
      </c>
      <c r="B7330" s="126" t="s">
        <v>2520</v>
      </c>
      <c r="C7330" s="126" t="s">
        <v>2705</v>
      </c>
      <c r="D7330" s="38" t="s">
        <v>5944</v>
      </c>
      <c r="E7330" s="38" t="s">
        <v>2360</v>
      </c>
    </row>
    <row r="7331">
      <c r="A7331" s="33" t="s">
        <v>6362</v>
      </c>
      <c r="B7331" s="126" t="s">
        <v>2636</v>
      </c>
      <c r="C7331" s="126" t="s">
        <v>2525</v>
      </c>
      <c r="D7331" s="38" t="s">
        <v>5944</v>
      </c>
      <c r="E7331" s="38" t="s">
        <v>2360</v>
      </c>
    </row>
    <row r="7332">
      <c r="A7332" s="33" t="s">
        <v>6371</v>
      </c>
      <c r="B7332" s="126" t="s">
        <v>2636</v>
      </c>
      <c r="C7332" s="126" t="s">
        <v>2525</v>
      </c>
      <c r="D7332" s="38" t="s">
        <v>5944</v>
      </c>
      <c r="E7332" s="38" t="s">
        <v>2360</v>
      </c>
    </row>
    <row r="7333">
      <c r="A7333" s="33" t="s">
        <v>6370</v>
      </c>
      <c r="B7333" s="126" t="s">
        <v>2520</v>
      </c>
      <c r="C7333" s="126" t="s">
        <v>2545</v>
      </c>
      <c r="D7333" s="38" t="s">
        <v>5944</v>
      </c>
      <c r="E7333" s="38" t="s">
        <v>2360</v>
      </c>
    </row>
    <row r="7334">
      <c r="A7334" s="33" t="s">
        <v>6373</v>
      </c>
      <c r="B7334" s="126" t="s">
        <v>2520</v>
      </c>
      <c r="C7334" s="126" t="s">
        <v>2705</v>
      </c>
      <c r="D7334" s="38" t="s">
        <v>5944</v>
      </c>
      <c r="E7334" s="38" t="s">
        <v>2360</v>
      </c>
    </row>
    <row r="7335">
      <c r="A7335" s="33" t="s">
        <v>6372</v>
      </c>
      <c r="B7335" s="126" t="s">
        <v>2545</v>
      </c>
      <c r="C7335" s="126" t="s">
        <v>2473</v>
      </c>
      <c r="D7335" s="38" t="s">
        <v>5944</v>
      </c>
      <c r="E7335" s="38" t="s">
        <v>2360</v>
      </c>
    </row>
    <row r="7336">
      <c r="A7336" s="33" t="s">
        <v>6186</v>
      </c>
      <c r="B7336" s="126" t="s">
        <v>2545</v>
      </c>
      <c r="C7336" s="126" t="s">
        <v>2473</v>
      </c>
      <c r="D7336" s="38" t="s">
        <v>5944</v>
      </c>
      <c r="E7336" s="38" t="s">
        <v>2360</v>
      </c>
    </row>
    <row r="7337">
      <c r="A7337" s="33" t="s">
        <v>6085</v>
      </c>
      <c r="B7337" s="126" t="s">
        <v>2520</v>
      </c>
      <c r="C7337" s="126" t="s">
        <v>2705</v>
      </c>
      <c r="D7337" s="38" t="s">
        <v>5936</v>
      </c>
      <c r="E7337" s="38" t="s">
        <v>2361</v>
      </c>
    </row>
    <row r="7338">
      <c r="A7338" s="33" t="s">
        <v>6215</v>
      </c>
      <c r="B7338" s="126" t="s">
        <v>2520</v>
      </c>
      <c r="C7338" s="126" t="s">
        <v>2705</v>
      </c>
      <c r="D7338" s="38" t="s">
        <v>5936</v>
      </c>
      <c r="E7338" s="38" t="s">
        <v>2361</v>
      </c>
    </row>
    <row r="7339">
      <c r="A7339" s="33" t="s">
        <v>6367</v>
      </c>
      <c r="B7339" s="126" t="s">
        <v>2520</v>
      </c>
      <c r="C7339" s="126" t="s">
        <v>2705</v>
      </c>
      <c r="D7339" s="38" t="s">
        <v>5936</v>
      </c>
      <c r="E7339" s="38" t="s">
        <v>2361</v>
      </c>
    </row>
    <row r="7340">
      <c r="A7340" s="33" t="s">
        <v>6368</v>
      </c>
      <c r="B7340" s="126" t="s">
        <v>2520</v>
      </c>
      <c r="C7340" s="126" t="s">
        <v>2705</v>
      </c>
      <c r="D7340" s="38" t="s">
        <v>5936</v>
      </c>
      <c r="E7340" s="38" t="s">
        <v>2361</v>
      </c>
    </row>
    <row r="7341">
      <c r="A7341" s="33" t="s">
        <v>6362</v>
      </c>
      <c r="B7341" s="126" t="s">
        <v>2520</v>
      </c>
      <c r="C7341" s="126" t="s">
        <v>2705</v>
      </c>
      <c r="D7341" s="38" t="s">
        <v>5936</v>
      </c>
      <c r="E7341" s="38" t="s">
        <v>2361</v>
      </c>
    </row>
    <row r="7342">
      <c r="A7342" s="33" t="s">
        <v>6369</v>
      </c>
      <c r="B7342" s="126" t="s">
        <v>2636</v>
      </c>
      <c r="C7342" s="126" t="s">
        <v>2525</v>
      </c>
      <c r="D7342" s="38" t="s">
        <v>5936</v>
      </c>
      <c r="E7342" s="38" t="s">
        <v>2361</v>
      </c>
    </row>
    <row r="7343">
      <c r="A7343" s="33" t="s">
        <v>6152</v>
      </c>
      <c r="B7343" s="126" t="s">
        <v>2636</v>
      </c>
      <c r="C7343" s="126" t="s">
        <v>2525</v>
      </c>
      <c r="D7343" s="38" t="s">
        <v>5936</v>
      </c>
      <c r="E7343" s="38" t="s">
        <v>2361</v>
      </c>
    </row>
    <row r="7344">
      <c r="A7344" s="33" t="s">
        <v>6294</v>
      </c>
      <c r="B7344" s="126" t="s">
        <v>2636</v>
      </c>
      <c r="C7344" s="126" t="s">
        <v>2525</v>
      </c>
      <c r="D7344" s="38" t="s">
        <v>5936</v>
      </c>
      <c r="E7344" s="38" t="s">
        <v>2361</v>
      </c>
    </row>
    <row r="7345">
      <c r="A7345" s="33" t="s">
        <v>6370</v>
      </c>
      <c r="B7345" s="126" t="s">
        <v>2520</v>
      </c>
      <c r="C7345" s="126" t="s">
        <v>2545</v>
      </c>
      <c r="D7345" s="38" t="s">
        <v>5936</v>
      </c>
      <c r="E7345" s="38" t="s">
        <v>2361</v>
      </c>
    </row>
    <row r="7346">
      <c r="A7346" s="33" t="s">
        <v>6373</v>
      </c>
      <c r="B7346" s="126" t="s">
        <v>2520</v>
      </c>
      <c r="C7346" s="126" t="s">
        <v>2705</v>
      </c>
      <c r="D7346" s="38" t="s">
        <v>5936</v>
      </c>
      <c r="E7346" s="38" t="s">
        <v>2361</v>
      </c>
    </row>
    <row r="7347">
      <c r="A7347" s="33" t="s">
        <v>6229</v>
      </c>
      <c r="B7347" s="126" t="s">
        <v>2545</v>
      </c>
      <c r="C7347" s="126" t="s">
        <v>2473</v>
      </c>
      <c r="D7347" s="38" t="s">
        <v>5936</v>
      </c>
      <c r="E7347" s="38" t="s">
        <v>2361</v>
      </c>
    </row>
    <row r="7348">
      <c r="A7348" s="33" t="s">
        <v>6294</v>
      </c>
      <c r="B7348" s="126" t="s">
        <v>2545</v>
      </c>
      <c r="C7348" s="126" t="s">
        <v>2473</v>
      </c>
      <c r="D7348" s="38" t="s">
        <v>5936</v>
      </c>
      <c r="E7348" s="38" t="s">
        <v>2361</v>
      </c>
    </row>
    <row r="7349">
      <c r="A7349" s="33" t="s">
        <v>6085</v>
      </c>
      <c r="B7349" s="126" t="s">
        <v>2520</v>
      </c>
      <c r="C7349" s="126" t="s">
        <v>2705</v>
      </c>
      <c r="D7349" s="38" t="s">
        <v>5943</v>
      </c>
      <c r="E7349" s="38" t="s">
        <v>2361</v>
      </c>
    </row>
    <row r="7350">
      <c r="A7350" s="33" t="s">
        <v>6215</v>
      </c>
      <c r="B7350" s="126" t="s">
        <v>2520</v>
      </c>
      <c r="C7350" s="126" t="s">
        <v>2705</v>
      </c>
      <c r="D7350" s="38" t="s">
        <v>5943</v>
      </c>
      <c r="E7350" s="38" t="s">
        <v>2361</v>
      </c>
    </row>
    <row r="7351">
      <c r="A7351" s="33" t="s">
        <v>6367</v>
      </c>
      <c r="B7351" s="126" t="s">
        <v>2520</v>
      </c>
      <c r="C7351" s="126" t="s">
        <v>2705</v>
      </c>
      <c r="D7351" s="38" t="s">
        <v>5943</v>
      </c>
      <c r="E7351" s="38" t="s">
        <v>2361</v>
      </c>
    </row>
    <row r="7352">
      <c r="A7352" s="33" t="s">
        <v>6368</v>
      </c>
      <c r="B7352" s="126" t="s">
        <v>2520</v>
      </c>
      <c r="C7352" s="126" t="s">
        <v>2705</v>
      </c>
      <c r="D7352" s="38" t="s">
        <v>5943</v>
      </c>
      <c r="E7352" s="38" t="s">
        <v>2361</v>
      </c>
    </row>
    <row r="7353">
      <c r="A7353" s="33" t="s">
        <v>6362</v>
      </c>
      <c r="B7353" s="126" t="s">
        <v>2520</v>
      </c>
      <c r="C7353" s="126" t="s">
        <v>2705</v>
      </c>
      <c r="D7353" s="38" t="s">
        <v>5943</v>
      </c>
      <c r="E7353" s="38" t="s">
        <v>2361</v>
      </c>
    </row>
    <row r="7354">
      <c r="A7354" s="33" t="s">
        <v>6369</v>
      </c>
      <c r="B7354" s="126" t="s">
        <v>2636</v>
      </c>
      <c r="C7354" s="126" t="s">
        <v>2525</v>
      </c>
      <c r="D7354" s="38" t="s">
        <v>5943</v>
      </c>
      <c r="E7354" s="38" t="s">
        <v>2361</v>
      </c>
    </row>
    <row r="7355">
      <c r="A7355" s="33" t="s">
        <v>6152</v>
      </c>
      <c r="B7355" s="126" t="s">
        <v>2636</v>
      </c>
      <c r="C7355" s="126" t="s">
        <v>2525</v>
      </c>
      <c r="D7355" s="38" t="s">
        <v>5943</v>
      </c>
      <c r="E7355" s="38" t="s">
        <v>2361</v>
      </c>
    </row>
    <row r="7356">
      <c r="A7356" s="33" t="s">
        <v>6229</v>
      </c>
      <c r="B7356" s="126" t="s">
        <v>2636</v>
      </c>
      <c r="C7356" s="126" t="s">
        <v>2525</v>
      </c>
      <c r="D7356" s="38" t="s">
        <v>5943</v>
      </c>
      <c r="E7356" s="38" t="s">
        <v>2361</v>
      </c>
    </row>
    <row r="7357">
      <c r="A7357" s="33" t="s">
        <v>6370</v>
      </c>
      <c r="B7357" s="126" t="s">
        <v>2520</v>
      </c>
      <c r="C7357" s="126" t="s">
        <v>2545</v>
      </c>
      <c r="D7357" s="38" t="s">
        <v>5943</v>
      </c>
      <c r="E7357" s="38" t="s">
        <v>2361</v>
      </c>
    </row>
    <row r="7358">
      <c r="A7358" s="33" t="s">
        <v>6373</v>
      </c>
      <c r="B7358" s="126" t="s">
        <v>2520</v>
      </c>
      <c r="C7358" s="126" t="s">
        <v>2705</v>
      </c>
      <c r="D7358" s="38" t="s">
        <v>5943</v>
      </c>
      <c r="E7358" s="38" t="s">
        <v>2361</v>
      </c>
    </row>
    <row r="7359">
      <c r="A7359" s="33" t="s">
        <v>6371</v>
      </c>
      <c r="B7359" s="126" t="s">
        <v>2545</v>
      </c>
      <c r="C7359" s="126" t="s">
        <v>2473</v>
      </c>
      <c r="D7359" s="38" t="s">
        <v>5943</v>
      </c>
      <c r="E7359" s="38" t="s">
        <v>2361</v>
      </c>
    </row>
    <row r="7360">
      <c r="A7360" s="33" t="s">
        <v>6186</v>
      </c>
      <c r="B7360" s="126" t="s">
        <v>2545</v>
      </c>
      <c r="C7360" s="126" t="s">
        <v>2473</v>
      </c>
      <c r="D7360" s="38" t="s">
        <v>5943</v>
      </c>
      <c r="E7360" s="38" t="s">
        <v>2361</v>
      </c>
    </row>
    <row r="7361">
      <c r="A7361" s="33" t="s">
        <v>6085</v>
      </c>
      <c r="B7361" s="126" t="s">
        <v>2520</v>
      </c>
      <c r="C7361" s="126" t="s">
        <v>2705</v>
      </c>
      <c r="D7361" s="38" t="s">
        <v>5944</v>
      </c>
      <c r="E7361" s="38" t="s">
        <v>2361</v>
      </c>
    </row>
    <row r="7362">
      <c r="A7362" s="33" t="s">
        <v>6215</v>
      </c>
      <c r="B7362" s="126" t="s">
        <v>2520</v>
      </c>
      <c r="C7362" s="126" t="s">
        <v>2705</v>
      </c>
      <c r="D7362" s="38" t="s">
        <v>5944</v>
      </c>
      <c r="E7362" s="38" t="s">
        <v>2361</v>
      </c>
    </row>
    <row r="7363">
      <c r="A7363" s="33" t="s">
        <v>6229</v>
      </c>
      <c r="B7363" s="126" t="s">
        <v>2636</v>
      </c>
      <c r="C7363" s="126" t="s">
        <v>2525</v>
      </c>
      <c r="D7363" s="38" t="s">
        <v>5944</v>
      </c>
      <c r="E7363" s="38" t="s">
        <v>2361</v>
      </c>
    </row>
    <row r="7364">
      <c r="A7364" s="33" t="s">
        <v>6016</v>
      </c>
      <c r="B7364" s="126" t="s">
        <v>2520</v>
      </c>
      <c r="C7364" s="126" t="s">
        <v>2705</v>
      </c>
      <c r="D7364" s="38" t="s">
        <v>5944</v>
      </c>
      <c r="E7364" s="38" t="s">
        <v>2361</v>
      </c>
    </row>
    <row r="7365">
      <c r="A7365" s="33" t="s">
        <v>6152</v>
      </c>
      <c r="B7365" s="126" t="s">
        <v>2520</v>
      </c>
      <c r="C7365" s="126" t="s">
        <v>2705</v>
      </c>
      <c r="D7365" s="38" t="s">
        <v>5944</v>
      </c>
      <c r="E7365" s="38" t="s">
        <v>2361</v>
      </c>
    </row>
    <row r="7366">
      <c r="A7366" s="33" t="s">
        <v>6277</v>
      </c>
      <c r="B7366" s="126" t="s">
        <v>2520</v>
      </c>
      <c r="C7366" s="126" t="s">
        <v>2705</v>
      </c>
      <c r="D7366" s="38" t="s">
        <v>5944</v>
      </c>
      <c r="E7366" s="38" t="s">
        <v>2361</v>
      </c>
    </row>
    <row r="7367">
      <c r="A7367" s="33" t="s">
        <v>6362</v>
      </c>
      <c r="B7367" s="126" t="s">
        <v>2636</v>
      </c>
      <c r="C7367" s="126" t="s">
        <v>2525</v>
      </c>
      <c r="D7367" s="38" t="s">
        <v>5944</v>
      </c>
      <c r="E7367" s="38" t="s">
        <v>2361</v>
      </c>
    </row>
    <row r="7368">
      <c r="A7368" s="33" t="s">
        <v>6371</v>
      </c>
      <c r="B7368" s="126" t="s">
        <v>2636</v>
      </c>
      <c r="C7368" s="126" t="s">
        <v>2525</v>
      </c>
      <c r="D7368" s="38" t="s">
        <v>5944</v>
      </c>
      <c r="E7368" s="38" t="s">
        <v>2361</v>
      </c>
    </row>
    <row r="7369">
      <c r="A7369" s="33" t="s">
        <v>6370</v>
      </c>
      <c r="B7369" s="126" t="s">
        <v>2520</v>
      </c>
      <c r="C7369" s="126" t="s">
        <v>2545</v>
      </c>
      <c r="D7369" s="38" t="s">
        <v>5944</v>
      </c>
      <c r="E7369" s="38" t="s">
        <v>2361</v>
      </c>
    </row>
    <row r="7370">
      <c r="A7370" s="33" t="s">
        <v>6373</v>
      </c>
      <c r="B7370" s="126" t="s">
        <v>2520</v>
      </c>
      <c r="C7370" s="126" t="s">
        <v>2705</v>
      </c>
      <c r="D7370" s="38" t="s">
        <v>5944</v>
      </c>
      <c r="E7370" s="38" t="s">
        <v>2361</v>
      </c>
    </row>
    <row r="7371">
      <c r="A7371" s="33" t="s">
        <v>6372</v>
      </c>
      <c r="B7371" s="126" t="s">
        <v>2545</v>
      </c>
      <c r="C7371" s="126" t="s">
        <v>2473</v>
      </c>
      <c r="D7371" s="38" t="s">
        <v>5944</v>
      </c>
      <c r="E7371" s="38" t="s">
        <v>2361</v>
      </c>
    </row>
    <row r="7372">
      <c r="A7372" s="33" t="s">
        <v>6186</v>
      </c>
      <c r="B7372" s="126" t="s">
        <v>2545</v>
      </c>
      <c r="C7372" s="126" t="s">
        <v>2473</v>
      </c>
      <c r="D7372" s="38" t="s">
        <v>5944</v>
      </c>
      <c r="E7372" s="38" t="s">
        <v>2361</v>
      </c>
    </row>
    <row r="7373">
      <c r="A7373" s="33" t="s">
        <v>6085</v>
      </c>
      <c r="B7373" s="126" t="s">
        <v>2520</v>
      </c>
      <c r="C7373" s="126" t="s">
        <v>2705</v>
      </c>
      <c r="D7373" s="38" t="s">
        <v>5936</v>
      </c>
      <c r="E7373" s="38" t="s">
        <v>2362</v>
      </c>
    </row>
    <row r="7374">
      <c r="A7374" s="33" t="s">
        <v>6215</v>
      </c>
      <c r="B7374" s="126" t="s">
        <v>2520</v>
      </c>
      <c r="C7374" s="126" t="s">
        <v>2705</v>
      </c>
      <c r="D7374" s="38" t="s">
        <v>5936</v>
      </c>
      <c r="E7374" s="38" t="s">
        <v>2362</v>
      </c>
    </row>
    <row r="7375">
      <c r="A7375" s="33" t="s">
        <v>6230</v>
      </c>
      <c r="B7375" s="126" t="s">
        <v>2520</v>
      </c>
      <c r="C7375" s="126" t="s">
        <v>2705</v>
      </c>
      <c r="D7375" s="38" t="s">
        <v>5936</v>
      </c>
      <c r="E7375" s="38" t="s">
        <v>2362</v>
      </c>
    </row>
    <row r="7376">
      <c r="A7376" s="33" t="s">
        <v>6367</v>
      </c>
      <c r="B7376" s="126" t="s">
        <v>2520</v>
      </c>
      <c r="C7376" s="126" t="s">
        <v>2705</v>
      </c>
      <c r="D7376" s="38" t="s">
        <v>5936</v>
      </c>
      <c r="E7376" s="38" t="s">
        <v>2362</v>
      </c>
    </row>
    <row r="7377">
      <c r="A7377" s="33" t="s">
        <v>6368</v>
      </c>
      <c r="B7377" s="126" t="s">
        <v>2520</v>
      </c>
      <c r="C7377" s="126" t="s">
        <v>2705</v>
      </c>
      <c r="D7377" s="38" t="s">
        <v>5936</v>
      </c>
      <c r="E7377" s="38" t="s">
        <v>2362</v>
      </c>
    </row>
    <row r="7378">
      <c r="A7378" s="33" t="s">
        <v>6362</v>
      </c>
      <c r="B7378" s="126" t="s">
        <v>2520</v>
      </c>
      <c r="C7378" s="126" t="s">
        <v>2705</v>
      </c>
      <c r="D7378" s="38" t="s">
        <v>5936</v>
      </c>
      <c r="E7378" s="38" t="s">
        <v>2362</v>
      </c>
    </row>
    <row r="7379">
      <c r="A7379" s="33" t="s">
        <v>6369</v>
      </c>
      <c r="B7379" s="126" t="s">
        <v>2636</v>
      </c>
      <c r="C7379" s="126" t="s">
        <v>2525</v>
      </c>
      <c r="D7379" s="38" t="s">
        <v>5936</v>
      </c>
      <c r="E7379" s="38" t="s">
        <v>2362</v>
      </c>
    </row>
    <row r="7380">
      <c r="A7380" s="33" t="s">
        <v>6152</v>
      </c>
      <c r="B7380" s="126" t="s">
        <v>2636</v>
      </c>
      <c r="C7380" s="126" t="s">
        <v>2525</v>
      </c>
      <c r="D7380" s="38" t="s">
        <v>5936</v>
      </c>
      <c r="E7380" s="38" t="s">
        <v>2362</v>
      </c>
    </row>
    <row r="7381">
      <c r="A7381" s="33" t="s">
        <v>6294</v>
      </c>
      <c r="B7381" s="126" t="s">
        <v>2636</v>
      </c>
      <c r="C7381" s="126" t="s">
        <v>2525</v>
      </c>
      <c r="D7381" s="38" t="s">
        <v>5936</v>
      </c>
      <c r="E7381" s="38" t="s">
        <v>2362</v>
      </c>
    </row>
    <row r="7382">
      <c r="A7382" s="33" t="s">
        <v>6370</v>
      </c>
      <c r="B7382" s="126" t="s">
        <v>2520</v>
      </c>
      <c r="C7382" s="126" t="s">
        <v>2545</v>
      </c>
      <c r="D7382" s="38" t="s">
        <v>5936</v>
      </c>
      <c r="E7382" s="38" t="s">
        <v>2362</v>
      </c>
    </row>
    <row r="7383">
      <c r="A7383" s="33" t="s">
        <v>6229</v>
      </c>
      <c r="B7383" s="126" t="s">
        <v>2545</v>
      </c>
      <c r="C7383" s="126" t="s">
        <v>2473</v>
      </c>
      <c r="D7383" s="38" t="s">
        <v>5936</v>
      </c>
      <c r="E7383" s="38" t="s">
        <v>2362</v>
      </c>
    </row>
    <row r="7384">
      <c r="A7384" s="33" t="s">
        <v>6294</v>
      </c>
      <c r="B7384" s="126" t="s">
        <v>2545</v>
      </c>
      <c r="C7384" s="126" t="s">
        <v>2473</v>
      </c>
      <c r="D7384" s="38" t="s">
        <v>5936</v>
      </c>
      <c r="E7384" s="38" t="s">
        <v>2362</v>
      </c>
    </row>
    <row r="7385">
      <c r="A7385" s="33" t="s">
        <v>6085</v>
      </c>
      <c r="B7385" s="126" t="s">
        <v>2520</v>
      </c>
      <c r="C7385" s="126" t="s">
        <v>2705</v>
      </c>
      <c r="D7385" s="38" t="s">
        <v>5943</v>
      </c>
      <c r="E7385" s="38" t="s">
        <v>2362</v>
      </c>
    </row>
    <row r="7386">
      <c r="A7386" s="33" t="s">
        <v>6215</v>
      </c>
      <c r="B7386" s="126" t="s">
        <v>2520</v>
      </c>
      <c r="C7386" s="126" t="s">
        <v>2705</v>
      </c>
      <c r="D7386" s="38" t="s">
        <v>5943</v>
      </c>
      <c r="E7386" s="38" t="s">
        <v>2362</v>
      </c>
    </row>
    <row r="7387">
      <c r="A7387" s="33" t="s">
        <v>6367</v>
      </c>
      <c r="B7387" s="126" t="s">
        <v>2520</v>
      </c>
      <c r="C7387" s="126" t="s">
        <v>2705</v>
      </c>
      <c r="D7387" s="38" t="s">
        <v>5943</v>
      </c>
      <c r="E7387" s="38" t="s">
        <v>2362</v>
      </c>
    </row>
    <row r="7388">
      <c r="A7388" s="33" t="s">
        <v>6230</v>
      </c>
      <c r="B7388" s="126" t="s">
        <v>2520</v>
      </c>
      <c r="C7388" s="126" t="s">
        <v>2705</v>
      </c>
      <c r="D7388" s="38" t="s">
        <v>5943</v>
      </c>
      <c r="E7388" s="38" t="s">
        <v>2362</v>
      </c>
    </row>
    <row r="7389">
      <c r="A7389" s="33" t="s">
        <v>6368</v>
      </c>
      <c r="B7389" s="126" t="s">
        <v>2520</v>
      </c>
      <c r="C7389" s="126" t="s">
        <v>2705</v>
      </c>
      <c r="D7389" s="38" t="s">
        <v>5943</v>
      </c>
      <c r="E7389" s="38" t="s">
        <v>2362</v>
      </c>
    </row>
    <row r="7390">
      <c r="A7390" s="33" t="s">
        <v>6362</v>
      </c>
      <c r="B7390" s="126" t="s">
        <v>2520</v>
      </c>
      <c r="C7390" s="126" t="s">
        <v>2705</v>
      </c>
      <c r="D7390" s="38" t="s">
        <v>5943</v>
      </c>
      <c r="E7390" s="38" t="s">
        <v>2362</v>
      </c>
    </row>
    <row r="7391">
      <c r="A7391" s="33" t="s">
        <v>6369</v>
      </c>
      <c r="B7391" s="126" t="s">
        <v>2636</v>
      </c>
      <c r="C7391" s="126" t="s">
        <v>2525</v>
      </c>
      <c r="D7391" s="38" t="s">
        <v>5943</v>
      </c>
      <c r="E7391" s="38" t="s">
        <v>2362</v>
      </c>
    </row>
    <row r="7392">
      <c r="A7392" s="33" t="s">
        <v>6152</v>
      </c>
      <c r="B7392" s="126" t="s">
        <v>2636</v>
      </c>
      <c r="C7392" s="126" t="s">
        <v>2525</v>
      </c>
      <c r="D7392" s="38" t="s">
        <v>5943</v>
      </c>
      <c r="E7392" s="38" t="s">
        <v>2362</v>
      </c>
    </row>
    <row r="7393">
      <c r="A7393" s="33" t="s">
        <v>6229</v>
      </c>
      <c r="B7393" s="126" t="s">
        <v>2636</v>
      </c>
      <c r="C7393" s="126" t="s">
        <v>2525</v>
      </c>
      <c r="D7393" s="38" t="s">
        <v>5943</v>
      </c>
      <c r="E7393" s="38" t="s">
        <v>2362</v>
      </c>
    </row>
    <row r="7394">
      <c r="A7394" s="33" t="s">
        <v>6370</v>
      </c>
      <c r="B7394" s="126" t="s">
        <v>2520</v>
      </c>
      <c r="C7394" s="126" t="s">
        <v>2545</v>
      </c>
      <c r="D7394" s="38" t="s">
        <v>5943</v>
      </c>
      <c r="E7394" s="38" t="s">
        <v>2362</v>
      </c>
    </row>
    <row r="7395">
      <c r="A7395" s="33" t="s">
        <v>6371</v>
      </c>
      <c r="B7395" s="126" t="s">
        <v>2545</v>
      </c>
      <c r="C7395" s="126" t="s">
        <v>2473</v>
      </c>
      <c r="D7395" s="38" t="s">
        <v>5943</v>
      </c>
      <c r="E7395" s="38" t="s">
        <v>2362</v>
      </c>
    </row>
    <row r="7396">
      <c r="A7396" s="33" t="s">
        <v>6186</v>
      </c>
      <c r="B7396" s="126" t="s">
        <v>2545</v>
      </c>
      <c r="C7396" s="126" t="s">
        <v>2473</v>
      </c>
      <c r="D7396" s="38" t="s">
        <v>5943</v>
      </c>
      <c r="E7396" s="38" t="s">
        <v>2362</v>
      </c>
    </row>
    <row r="7397">
      <c r="A7397" s="33" t="s">
        <v>6085</v>
      </c>
      <c r="B7397" s="126" t="s">
        <v>2520</v>
      </c>
      <c r="C7397" s="126" t="s">
        <v>2705</v>
      </c>
      <c r="D7397" s="38" t="s">
        <v>5944</v>
      </c>
      <c r="E7397" s="38" t="s">
        <v>2362</v>
      </c>
    </row>
    <row r="7398">
      <c r="A7398" s="33" t="s">
        <v>6215</v>
      </c>
      <c r="B7398" s="126" t="s">
        <v>2520</v>
      </c>
      <c r="C7398" s="126" t="s">
        <v>2705</v>
      </c>
      <c r="D7398" s="38" t="s">
        <v>5944</v>
      </c>
      <c r="E7398" s="38" t="s">
        <v>2362</v>
      </c>
    </row>
    <row r="7399">
      <c r="A7399" s="33" t="s">
        <v>6230</v>
      </c>
      <c r="B7399" s="126" t="s">
        <v>2520</v>
      </c>
      <c r="C7399" s="126" t="s">
        <v>2705</v>
      </c>
      <c r="D7399" s="38" t="s">
        <v>5944</v>
      </c>
      <c r="E7399" s="38" t="s">
        <v>2362</v>
      </c>
    </row>
    <row r="7400">
      <c r="A7400" s="33" t="s">
        <v>6016</v>
      </c>
      <c r="B7400" s="126" t="s">
        <v>2520</v>
      </c>
      <c r="C7400" s="126" t="s">
        <v>2705</v>
      </c>
      <c r="D7400" s="38" t="s">
        <v>5944</v>
      </c>
      <c r="E7400" s="38" t="s">
        <v>2362</v>
      </c>
    </row>
    <row r="7401">
      <c r="A7401" s="33" t="s">
        <v>6152</v>
      </c>
      <c r="B7401" s="126" t="s">
        <v>2520</v>
      </c>
      <c r="C7401" s="126" t="s">
        <v>2705</v>
      </c>
      <c r="D7401" s="38" t="s">
        <v>5944</v>
      </c>
      <c r="E7401" s="38" t="s">
        <v>2362</v>
      </c>
    </row>
    <row r="7402">
      <c r="A7402" s="33" t="s">
        <v>6277</v>
      </c>
      <c r="B7402" s="126" t="s">
        <v>2520</v>
      </c>
      <c r="C7402" s="126" t="s">
        <v>2705</v>
      </c>
      <c r="D7402" s="38" t="s">
        <v>5944</v>
      </c>
      <c r="E7402" s="38" t="s">
        <v>2362</v>
      </c>
    </row>
    <row r="7403">
      <c r="A7403" s="33" t="s">
        <v>6229</v>
      </c>
      <c r="B7403" s="126" t="s">
        <v>2636</v>
      </c>
      <c r="C7403" s="126" t="s">
        <v>2525</v>
      </c>
      <c r="D7403" s="38" t="s">
        <v>5944</v>
      </c>
      <c r="E7403" s="38" t="s">
        <v>2362</v>
      </c>
    </row>
    <row r="7404">
      <c r="A7404" s="33" t="s">
        <v>6362</v>
      </c>
      <c r="B7404" s="126" t="s">
        <v>2636</v>
      </c>
      <c r="C7404" s="126" t="s">
        <v>2525</v>
      </c>
      <c r="D7404" s="38" t="s">
        <v>5944</v>
      </c>
      <c r="E7404" s="38" t="s">
        <v>2362</v>
      </c>
    </row>
    <row r="7405">
      <c r="A7405" s="33" t="s">
        <v>6371</v>
      </c>
      <c r="B7405" s="126" t="s">
        <v>2636</v>
      </c>
      <c r="C7405" s="126" t="s">
        <v>2525</v>
      </c>
      <c r="D7405" s="38" t="s">
        <v>5944</v>
      </c>
      <c r="E7405" s="38" t="s">
        <v>2362</v>
      </c>
    </row>
    <row r="7406">
      <c r="A7406" s="33" t="s">
        <v>6370</v>
      </c>
      <c r="B7406" s="126" t="s">
        <v>2520</v>
      </c>
      <c r="C7406" s="126" t="s">
        <v>2545</v>
      </c>
      <c r="D7406" s="38" t="s">
        <v>5944</v>
      </c>
      <c r="E7406" s="38" t="s">
        <v>2362</v>
      </c>
    </row>
    <row r="7407">
      <c r="A7407" s="33" t="s">
        <v>6372</v>
      </c>
      <c r="B7407" s="126" t="s">
        <v>2545</v>
      </c>
      <c r="C7407" s="126" t="s">
        <v>2473</v>
      </c>
      <c r="D7407" s="38" t="s">
        <v>5944</v>
      </c>
      <c r="E7407" s="38" t="s">
        <v>2362</v>
      </c>
    </row>
    <row r="7408">
      <c r="A7408" s="33" t="s">
        <v>6186</v>
      </c>
      <c r="B7408" s="126" t="s">
        <v>2545</v>
      </c>
      <c r="C7408" s="126" t="s">
        <v>2473</v>
      </c>
      <c r="D7408" s="38" t="s">
        <v>5944</v>
      </c>
      <c r="E7408" s="38" t="s">
        <v>2362</v>
      </c>
    </row>
    <row r="7409">
      <c r="A7409" s="33" t="s">
        <v>6085</v>
      </c>
      <c r="B7409" s="126" t="s">
        <v>2520</v>
      </c>
      <c r="C7409" s="126" t="s">
        <v>2705</v>
      </c>
      <c r="D7409" s="38" t="s">
        <v>5936</v>
      </c>
      <c r="E7409" s="38" t="s">
        <v>2363</v>
      </c>
    </row>
    <row r="7410">
      <c r="A7410" s="33" t="s">
        <v>6215</v>
      </c>
      <c r="B7410" s="126" t="s">
        <v>2520</v>
      </c>
      <c r="C7410" s="126" t="s">
        <v>2705</v>
      </c>
      <c r="D7410" s="38" t="s">
        <v>5936</v>
      </c>
      <c r="E7410" s="38" t="s">
        <v>2363</v>
      </c>
    </row>
    <row r="7411">
      <c r="A7411" s="33" t="s">
        <v>6230</v>
      </c>
      <c r="B7411" s="126" t="s">
        <v>2520</v>
      </c>
      <c r="C7411" s="126" t="s">
        <v>2705</v>
      </c>
      <c r="D7411" s="38" t="s">
        <v>5936</v>
      </c>
      <c r="E7411" s="38" t="s">
        <v>2363</v>
      </c>
    </row>
    <row r="7412">
      <c r="A7412" s="33" t="s">
        <v>6202</v>
      </c>
      <c r="B7412" s="126" t="s">
        <v>2520</v>
      </c>
      <c r="C7412" s="126" t="s">
        <v>2705</v>
      </c>
      <c r="D7412" s="38" t="s">
        <v>5936</v>
      </c>
      <c r="E7412" s="38" t="s">
        <v>2363</v>
      </c>
    </row>
    <row r="7413">
      <c r="A7413" s="33" t="s">
        <v>6368</v>
      </c>
      <c r="B7413" s="126" t="s">
        <v>2520</v>
      </c>
      <c r="C7413" s="126" t="s">
        <v>2705</v>
      </c>
      <c r="D7413" s="38" t="s">
        <v>5936</v>
      </c>
      <c r="E7413" s="38" t="s">
        <v>2363</v>
      </c>
    </row>
    <row r="7414">
      <c r="A7414" s="33" t="s">
        <v>6362</v>
      </c>
      <c r="B7414" s="126" t="s">
        <v>2520</v>
      </c>
      <c r="C7414" s="126" t="s">
        <v>2705</v>
      </c>
      <c r="D7414" s="38" t="s">
        <v>5936</v>
      </c>
      <c r="E7414" s="38" t="s">
        <v>2363</v>
      </c>
    </row>
    <row r="7415">
      <c r="A7415" s="33" t="s">
        <v>6369</v>
      </c>
      <c r="B7415" s="126" t="s">
        <v>2636</v>
      </c>
      <c r="C7415" s="126" t="s">
        <v>2525</v>
      </c>
      <c r="D7415" s="38" t="s">
        <v>5936</v>
      </c>
      <c r="E7415" s="38" t="s">
        <v>2363</v>
      </c>
    </row>
    <row r="7416">
      <c r="A7416" s="33" t="s">
        <v>6152</v>
      </c>
      <c r="B7416" s="126" t="s">
        <v>2636</v>
      </c>
      <c r="C7416" s="126" t="s">
        <v>2525</v>
      </c>
      <c r="D7416" s="38" t="s">
        <v>5936</v>
      </c>
      <c r="E7416" s="38" t="s">
        <v>2363</v>
      </c>
    </row>
    <row r="7417">
      <c r="A7417" s="33" t="s">
        <v>6294</v>
      </c>
      <c r="B7417" s="126" t="s">
        <v>2636</v>
      </c>
      <c r="C7417" s="126" t="s">
        <v>2525</v>
      </c>
      <c r="D7417" s="38" t="s">
        <v>5936</v>
      </c>
      <c r="E7417" s="38" t="s">
        <v>2363</v>
      </c>
    </row>
    <row r="7418">
      <c r="A7418" s="33" t="s">
        <v>6229</v>
      </c>
      <c r="B7418" s="126" t="s">
        <v>2636</v>
      </c>
      <c r="C7418" s="126" t="s">
        <v>2525</v>
      </c>
      <c r="D7418" s="38" t="s">
        <v>5936</v>
      </c>
      <c r="E7418" s="38" t="s">
        <v>2363</v>
      </c>
    </row>
    <row r="7419">
      <c r="A7419" s="33" t="s">
        <v>6377</v>
      </c>
      <c r="B7419" s="126" t="s">
        <v>2545</v>
      </c>
      <c r="C7419" s="126" t="s">
        <v>2473</v>
      </c>
      <c r="D7419" s="38" t="s">
        <v>5936</v>
      </c>
      <c r="E7419" s="38" t="s">
        <v>2363</v>
      </c>
    </row>
    <row r="7420">
      <c r="A7420" s="33" t="s">
        <v>6294</v>
      </c>
      <c r="B7420" s="126" t="s">
        <v>2545</v>
      </c>
      <c r="C7420" s="126" t="s">
        <v>2473</v>
      </c>
      <c r="D7420" s="38" t="s">
        <v>5936</v>
      </c>
      <c r="E7420" s="38" t="s">
        <v>2363</v>
      </c>
    </row>
    <row r="7421">
      <c r="A7421" s="33" t="s">
        <v>6085</v>
      </c>
      <c r="B7421" s="126" t="s">
        <v>2520</v>
      </c>
      <c r="C7421" s="126" t="s">
        <v>2705</v>
      </c>
      <c r="D7421" s="38" t="s">
        <v>5943</v>
      </c>
      <c r="E7421" s="38" t="s">
        <v>2363</v>
      </c>
    </row>
    <row r="7422">
      <c r="A7422" s="33" t="s">
        <v>6215</v>
      </c>
      <c r="B7422" s="126" t="s">
        <v>2520</v>
      </c>
      <c r="C7422" s="126" t="s">
        <v>2705</v>
      </c>
      <c r="D7422" s="38" t="s">
        <v>5943</v>
      </c>
      <c r="E7422" s="38" t="s">
        <v>2363</v>
      </c>
    </row>
    <row r="7423">
      <c r="A7423" s="33" t="s">
        <v>6202</v>
      </c>
      <c r="B7423" s="126" t="s">
        <v>2520</v>
      </c>
      <c r="C7423" s="126" t="s">
        <v>2705</v>
      </c>
      <c r="D7423" s="38" t="s">
        <v>5943</v>
      </c>
      <c r="E7423" s="38" t="s">
        <v>2363</v>
      </c>
    </row>
    <row r="7424">
      <c r="A7424" s="33" t="s">
        <v>6230</v>
      </c>
      <c r="B7424" s="126" t="s">
        <v>2520</v>
      </c>
      <c r="C7424" s="126" t="s">
        <v>2705</v>
      </c>
      <c r="D7424" s="38" t="s">
        <v>5943</v>
      </c>
      <c r="E7424" s="38" t="s">
        <v>2363</v>
      </c>
    </row>
    <row r="7425">
      <c r="A7425" s="33" t="s">
        <v>6368</v>
      </c>
      <c r="B7425" s="126" t="s">
        <v>2520</v>
      </c>
      <c r="C7425" s="126" t="s">
        <v>2705</v>
      </c>
      <c r="D7425" s="38" t="s">
        <v>5943</v>
      </c>
      <c r="E7425" s="38" t="s">
        <v>2363</v>
      </c>
    </row>
    <row r="7426">
      <c r="A7426" s="33" t="s">
        <v>6362</v>
      </c>
      <c r="B7426" s="126" t="s">
        <v>2520</v>
      </c>
      <c r="C7426" s="126" t="s">
        <v>2705</v>
      </c>
      <c r="D7426" s="38" t="s">
        <v>5943</v>
      </c>
      <c r="E7426" s="38" t="s">
        <v>2363</v>
      </c>
    </row>
    <row r="7427">
      <c r="A7427" s="33" t="s">
        <v>6369</v>
      </c>
      <c r="B7427" s="126" t="s">
        <v>2636</v>
      </c>
      <c r="C7427" s="126" t="s">
        <v>2525</v>
      </c>
      <c r="D7427" s="38" t="s">
        <v>5943</v>
      </c>
      <c r="E7427" s="38" t="s">
        <v>2363</v>
      </c>
    </row>
    <row r="7428">
      <c r="A7428" s="33" t="s">
        <v>6152</v>
      </c>
      <c r="B7428" s="126" t="s">
        <v>2636</v>
      </c>
      <c r="C7428" s="126" t="s">
        <v>2525</v>
      </c>
      <c r="D7428" s="38" t="s">
        <v>5943</v>
      </c>
      <c r="E7428" s="38" t="s">
        <v>2363</v>
      </c>
    </row>
    <row r="7429">
      <c r="A7429" s="33" t="s">
        <v>6229</v>
      </c>
      <c r="B7429" s="126" t="s">
        <v>2636</v>
      </c>
      <c r="C7429" s="126" t="s">
        <v>2525</v>
      </c>
      <c r="D7429" s="38" t="s">
        <v>5943</v>
      </c>
      <c r="E7429" s="38" t="s">
        <v>2363</v>
      </c>
    </row>
    <row r="7430">
      <c r="A7430" s="33" t="s">
        <v>6371</v>
      </c>
      <c r="B7430" s="126" t="s">
        <v>2545</v>
      </c>
      <c r="C7430" s="126" t="s">
        <v>2473</v>
      </c>
      <c r="D7430" s="38" t="s">
        <v>5943</v>
      </c>
      <c r="E7430" s="38" t="s">
        <v>2363</v>
      </c>
    </row>
    <row r="7431">
      <c r="A7431" s="33" t="s">
        <v>6377</v>
      </c>
      <c r="B7431" s="126" t="s">
        <v>2636</v>
      </c>
      <c r="C7431" s="126" t="s">
        <v>2525</v>
      </c>
      <c r="D7431" s="38" t="s">
        <v>5943</v>
      </c>
      <c r="E7431" s="38" t="s">
        <v>2363</v>
      </c>
    </row>
    <row r="7432">
      <c r="A7432" s="33" t="s">
        <v>6186</v>
      </c>
      <c r="B7432" s="126" t="s">
        <v>2545</v>
      </c>
      <c r="C7432" s="126" t="s">
        <v>2473</v>
      </c>
      <c r="D7432" s="38" t="s">
        <v>5943</v>
      </c>
      <c r="E7432" s="38" t="s">
        <v>2363</v>
      </c>
    </row>
    <row r="7433">
      <c r="A7433" s="33" t="s">
        <v>6085</v>
      </c>
      <c r="B7433" s="126" t="s">
        <v>2520</v>
      </c>
      <c r="C7433" s="126" t="s">
        <v>2705</v>
      </c>
      <c r="D7433" s="38" t="s">
        <v>5944</v>
      </c>
      <c r="E7433" s="38" t="s">
        <v>2363</v>
      </c>
    </row>
    <row r="7434">
      <c r="A7434" s="33" t="s">
        <v>6215</v>
      </c>
      <c r="B7434" s="126" t="s">
        <v>2520</v>
      </c>
      <c r="C7434" s="126" t="s">
        <v>2705</v>
      </c>
      <c r="D7434" s="38" t="s">
        <v>5944</v>
      </c>
      <c r="E7434" s="38" t="s">
        <v>2363</v>
      </c>
    </row>
    <row r="7435">
      <c r="A7435" s="33" t="s">
        <v>6230</v>
      </c>
      <c r="B7435" s="126" t="s">
        <v>2520</v>
      </c>
      <c r="C7435" s="126" t="s">
        <v>2705</v>
      </c>
      <c r="D7435" s="38" t="s">
        <v>5944</v>
      </c>
      <c r="E7435" s="38" t="s">
        <v>2363</v>
      </c>
    </row>
    <row r="7436">
      <c r="A7436" s="33" t="s">
        <v>6016</v>
      </c>
      <c r="B7436" s="126" t="s">
        <v>2520</v>
      </c>
      <c r="C7436" s="126" t="s">
        <v>2705</v>
      </c>
      <c r="D7436" s="38" t="s">
        <v>5944</v>
      </c>
      <c r="E7436" s="38" t="s">
        <v>2363</v>
      </c>
    </row>
    <row r="7437">
      <c r="A7437" s="33" t="s">
        <v>6152</v>
      </c>
      <c r="B7437" s="126" t="s">
        <v>2520</v>
      </c>
      <c r="C7437" s="126" t="s">
        <v>2705</v>
      </c>
      <c r="D7437" s="38" t="s">
        <v>5944</v>
      </c>
      <c r="E7437" s="38" t="s">
        <v>2363</v>
      </c>
    </row>
    <row r="7438">
      <c r="A7438" s="33" t="s">
        <v>6277</v>
      </c>
      <c r="B7438" s="126" t="s">
        <v>2520</v>
      </c>
      <c r="C7438" s="126" t="s">
        <v>2705</v>
      </c>
      <c r="D7438" s="38" t="s">
        <v>5944</v>
      </c>
      <c r="E7438" s="38" t="s">
        <v>2363</v>
      </c>
    </row>
    <row r="7439">
      <c r="A7439" s="33" t="s">
        <v>6229</v>
      </c>
      <c r="B7439" s="126" t="s">
        <v>2636</v>
      </c>
      <c r="C7439" s="126" t="s">
        <v>2525</v>
      </c>
      <c r="D7439" s="38" t="s">
        <v>5944</v>
      </c>
      <c r="E7439" s="38" t="s">
        <v>2363</v>
      </c>
    </row>
    <row r="7440">
      <c r="A7440" s="33" t="s">
        <v>6362</v>
      </c>
      <c r="B7440" s="126" t="s">
        <v>2636</v>
      </c>
      <c r="C7440" s="126" t="s">
        <v>2525</v>
      </c>
      <c r="D7440" s="38" t="s">
        <v>5944</v>
      </c>
      <c r="E7440" s="38" t="s">
        <v>2363</v>
      </c>
    </row>
    <row r="7441">
      <c r="A7441" s="33" t="s">
        <v>6202</v>
      </c>
      <c r="B7441" s="126" t="s">
        <v>2545</v>
      </c>
      <c r="C7441" s="126" t="s">
        <v>2473</v>
      </c>
      <c r="D7441" s="38" t="s">
        <v>5944</v>
      </c>
      <c r="E7441" s="38" t="s">
        <v>2363</v>
      </c>
    </row>
    <row r="7442">
      <c r="A7442" s="33" t="s">
        <v>6371</v>
      </c>
      <c r="B7442" s="126" t="s">
        <v>2636</v>
      </c>
      <c r="C7442" s="126" t="s">
        <v>2525</v>
      </c>
      <c r="D7442" s="38" t="s">
        <v>5944</v>
      </c>
      <c r="E7442" s="38" t="s">
        <v>2363</v>
      </c>
    </row>
    <row r="7443">
      <c r="A7443" s="33" t="s">
        <v>6377</v>
      </c>
      <c r="B7443" s="126" t="s">
        <v>2636</v>
      </c>
      <c r="C7443" s="126" t="s">
        <v>2525</v>
      </c>
      <c r="D7443" s="38" t="s">
        <v>5944</v>
      </c>
      <c r="E7443" s="38" t="s">
        <v>2363</v>
      </c>
    </row>
    <row r="7444">
      <c r="A7444" s="33" t="s">
        <v>6186</v>
      </c>
      <c r="B7444" s="126" t="s">
        <v>2545</v>
      </c>
      <c r="C7444" s="126" t="s">
        <v>2473</v>
      </c>
      <c r="D7444" s="38" t="s">
        <v>5944</v>
      </c>
      <c r="E7444" s="38" t="s">
        <v>2363</v>
      </c>
    </row>
    <row r="7445">
      <c r="A7445" s="33" t="s">
        <v>6085</v>
      </c>
      <c r="B7445" s="126" t="s">
        <v>2520</v>
      </c>
      <c r="C7445" s="126" t="s">
        <v>2705</v>
      </c>
      <c r="D7445" s="38" t="s">
        <v>5936</v>
      </c>
      <c r="E7445" s="38" t="s">
        <v>2364</v>
      </c>
    </row>
    <row r="7446">
      <c r="A7446" s="33" t="s">
        <v>6215</v>
      </c>
      <c r="B7446" s="126" t="s">
        <v>2520</v>
      </c>
      <c r="C7446" s="126" t="s">
        <v>2705</v>
      </c>
      <c r="D7446" s="38" t="s">
        <v>5936</v>
      </c>
      <c r="E7446" s="38" t="s">
        <v>2364</v>
      </c>
    </row>
    <row r="7447">
      <c r="A7447" s="33" t="s">
        <v>6367</v>
      </c>
      <c r="B7447" s="126" t="s">
        <v>2520</v>
      </c>
      <c r="C7447" s="126" t="s">
        <v>2705</v>
      </c>
      <c r="D7447" s="38" t="s">
        <v>5936</v>
      </c>
      <c r="E7447" s="38" t="s">
        <v>2364</v>
      </c>
    </row>
    <row r="7448">
      <c r="A7448" s="33" t="s">
        <v>6368</v>
      </c>
      <c r="B7448" s="126" t="s">
        <v>2520</v>
      </c>
      <c r="C7448" s="126" t="s">
        <v>2705</v>
      </c>
      <c r="D7448" s="38" t="s">
        <v>5936</v>
      </c>
      <c r="E7448" s="38" t="s">
        <v>2364</v>
      </c>
    </row>
    <row r="7449">
      <c r="A7449" s="33" t="s">
        <v>6362</v>
      </c>
      <c r="B7449" s="126" t="s">
        <v>2520</v>
      </c>
      <c r="C7449" s="126" t="s">
        <v>2705</v>
      </c>
      <c r="D7449" s="38" t="s">
        <v>5936</v>
      </c>
      <c r="E7449" s="38" t="s">
        <v>2364</v>
      </c>
    </row>
    <row r="7450">
      <c r="A7450" s="33" t="s">
        <v>6369</v>
      </c>
      <c r="B7450" s="126" t="s">
        <v>2636</v>
      </c>
      <c r="C7450" s="126" t="s">
        <v>2525</v>
      </c>
      <c r="D7450" s="38" t="s">
        <v>5936</v>
      </c>
      <c r="E7450" s="38" t="s">
        <v>2364</v>
      </c>
    </row>
    <row r="7451">
      <c r="A7451" s="33" t="s">
        <v>6152</v>
      </c>
      <c r="B7451" s="126" t="s">
        <v>2636</v>
      </c>
      <c r="C7451" s="126" t="s">
        <v>2525</v>
      </c>
      <c r="D7451" s="38" t="s">
        <v>5936</v>
      </c>
      <c r="E7451" s="38" t="s">
        <v>2364</v>
      </c>
    </row>
    <row r="7452">
      <c r="A7452" s="33" t="s">
        <v>6294</v>
      </c>
      <c r="B7452" s="126" t="s">
        <v>2636</v>
      </c>
      <c r="C7452" s="126" t="s">
        <v>2525</v>
      </c>
      <c r="D7452" s="38" t="s">
        <v>5936</v>
      </c>
      <c r="E7452" s="38" t="s">
        <v>2364</v>
      </c>
    </row>
    <row r="7453">
      <c r="A7453" s="33" t="s">
        <v>6370</v>
      </c>
      <c r="B7453" s="126" t="s">
        <v>2520</v>
      </c>
      <c r="C7453" s="126" t="s">
        <v>2545</v>
      </c>
      <c r="D7453" s="38" t="s">
        <v>5936</v>
      </c>
      <c r="E7453" s="38" t="s">
        <v>2364</v>
      </c>
    </row>
    <row r="7454">
      <c r="A7454" s="33" t="s">
        <v>6373</v>
      </c>
      <c r="B7454" s="126" t="s">
        <v>2520</v>
      </c>
      <c r="C7454" s="126" t="s">
        <v>2705</v>
      </c>
      <c r="D7454" s="38" t="s">
        <v>5936</v>
      </c>
      <c r="E7454" s="38" t="s">
        <v>2364</v>
      </c>
    </row>
    <row r="7455">
      <c r="A7455" s="33" t="s">
        <v>6229</v>
      </c>
      <c r="B7455" s="126" t="s">
        <v>2545</v>
      </c>
      <c r="C7455" s="126" t="s">
        <v>2473</v>
      </c>
      <c r="D7455" s="38" t="s">
        <v>5936</v>
      </c>
      <c r="E7455" s="38" t="s">
        <v>2364</v>
      </c>
    </row>
    <row r="7456">
      <c r="A7456" s="33" t="s">
        <v>6294</v>
      </c>
      <c r="B7456" s="126" t="s">
        <v>2545</v>
      </c>
      <c r="C7456" s="126" t="s">
        <v>2473</v>
      </c>
      <c r="D7456" s="38" t="s">
        <v>5936</v>
      </c>
      <c r="E7456" s="38" t="s">
        <v>2364</v>
      </c>
    </row>
    <row r="7457">
      <c r="A7457" s="33" t="s">
        <v>6085</v>
      </c>
      <c r="B7457" s="126" t="s">
        <v>2520</v>
      </c>
      <c r="C7457" s="126" t="s">
        <v>2705</v>
      </c>
      <c r="D7457" s="38" t="s">
        <v>5943</v>
      </c>
      <c r="E7457" s="38" t="s">
        <v>2364</v>
      </c>
    </row>
    <row r="7458">
      <c r="A7458" s="33" t="s">
        <v>6215</v>
      </c>
      <c r="B7458" s="126" t="s">
        <v>2520</v>
      </c>
      <c r="C7458" s="126" t="s">
        <v>2705</v>
      </c>
      <c r="D7458" s="38" t="s">
        <v>5943</v>
      </c>
      <c r="E7458" s="38" t="s">
        <v>2364</v>
      </c>
    </row>
    <row r="7459">
      <c r="A7459" s="33" t="s">
        <v>6367</v>
      </c>
      <c r="B7459" s="126" t="s">
        <v>2520</v>
      </c>
      <c r="C7459" s="126" t="s">
        <v>2705</v>
      </c>
      <c r="D7459" s="38" t="s">
        <v>5943</v>
      </c>
      <c r="E7459" s="38" t="s">
        <v>2364</v>
      </c>
    </row>
    <row r="7460">
      <c r="A7460" s="33" t="s">
        <v>6368</v>
      </c>
      <c r="B7460" s="126" t="s">
        <v>2520</v>
      </c>
      <c r="C7460" s="126" t="s">
        <v>2705</v>
      </c>
      <c r="D7460" s="38" t="s">
        <v>5943</v>
      </c>
      <c r="E7460" s="38" t="s">
        <v>2364</v>
      </c>
    </row>
    <row r="7461">
      <c r="A7461" s="33" t="s">
        <v>6362</v>
      </c>
      <c r="B7461" s="126" t="s">
        <v>2520</v>
      </c>
      <c r="C7461" s="126" t="s">
        <v>2705</v>
      </c>
      <c r="D7461" s="38" t="s">
        <v>5943</v>
      </c>
      <c r="E7461" s="38" t="s">
        <v>2364</v>
      </c>
    </row>
    <row r="7462">
      <c r="A7462" s="33" t="s">
        <v>6369</v>
      </c>
      <c r="B7462" s="126" t="s">
        <v>2636</v>
      </c>
      <c r="C7462" s="126" t="s">
        <v>2525</v>
      </c>
      <c r="D7462" s="38" t="s">
        <v>5943</v>
      </c>
      <c r="E7462" s="38" t="s">
        <v>2364</v>
      </c>
    </row>
    <row r="7463">
      <c r="A7463" s="33" t="s">
        <v>6152</v>
      </c>
      <c r="B7463" s="126" t="s">
        <v>2636</v>
      </c>
      <c r="C7463" s="126" t="s">
        <v>2525</v>
      </c>
      <c r="D7463" s="38" t="s">
        <v>5943</v>
      </c>
      <c r="E7463" s="38" t="s">
        <v>2364</v>
      </c>
    </row>
    <row r="7464">
      <c r="A7464" s="33" t="s">
        <v>6229</v>
      </c>
      <c r="B7464" s="126" t="s">
        <v>2636</v>
      </c>
      <c r="C7464" s="126" t="s">
        <v>2525</v>
      </c>
      <c r="D7464" s="38" t="s">
        <v>5943</v>
      </c>
      <c r="E7464" s="38" t="s">
        <v>2364</v>
      </c>
    </row>
    <row r="7465">
      <c r="A7465" s="33" t="s">
        <v>6370</v>
      </c>
      <c r="B7465" s="126" t="s">
        <v>2520</v>
      </c>
      <c r="C7465" s="126" t="s">
        <v>2545</v>
      </c>
      <c r="D7465" s="38" t="s">
        <v>5943</v>
      </c>
      <c r="E7465" s="38" t="s">
        <v>2364</v>
      </c>
    </row>
    <row r="7466">
      <c r="A7466" s="33" t="s">
        <v>6373</v>
      </c>
      <c r="B7466" s="126" t="s">
        <v>2520</v>
      </c>
      <c r="C7466" s="126" t="s">
        <v>2705</v>
      </c>
      <c r="D7466" s="38" t="s">
        <v>5943</v>
      </c>
      <c r="E7466" s="38" t="s">
        <v>2364</v>
      </c>
    </row>
    <row r="7467">
      <c r="A7467" s="33" t="s">
        <v>6371</v>
      </c>
      <c r="B7467" s="126" t="s">
        <v>2545</v>
      </c>
      <c r="C7467" s="126" t="s">
        <v>2473</v>
      </c>
      <c r="D7467" s="38" t="s">
        <v>5943</v>
      </c>
      <c r="E7467" s="38" t="s">
        <v>2364</v>
      </c>
    </row>
    <row r="7468">
      <c r="A7468" s="33" t="s">
        <v>6186</v>
      </c>
      <c r="B7468" s="126" t="s">
        <v>2545</v>
      </c>
      <c r="C7468" s="126" t="s">
        <v>2473</v>
      </c>
      <c r="D7468" s="38" t="s">
        <v>5943</v>
      </c>
      <c r="E7468" s="38" t="s">
        <v>2364</v>
      </c>
    </row>
    <row r="7469">
      <c r="A7469" s="33" t="s">
        <v>6085</v>
      </c>
      <c r="B7469" s="126" t="s">
        <v>2520</v>
      </c>
      <c r="C7469" s="126" t="s">
        <v>2705</v>
      </c>
      <c r="D7469" s="38" t="s">
        <v>5944</v>
      </c>
      <c r="E7469" s="38" t="s">
        <v>2364</v>
      </c>
    </row>
    <row r="7470">
      <c r="A7470" s="33" t="s">
        <v>6215</v>
      </c>
      <c r="B7470" s="126" t="s">
        <v>2520</v>
      </c>
      <c r="C7470" s="126" t="s">
        <v>2705</v>
      </c>
      <c r="D7470" s="38" t="s">
        <v>5944</v>
      </c>
      <c r="E7470" s="38" t="s">
        <v>2364</v>
      </c>
    </row>
    <row r="7471">
      <c r="A7471" s="33" t="s">
        <v>6229</v>
      </c>
      <c r="B7471" s="126" t="s">
        <v>2636</v>
      </c>
      <c r="C7471" s="126" t="s">
        <v>2525</v>
      </c>
      <c r="D7471" s="38" t="s">
        <v>5944</v>
      </c>
      <c r="E7471" s="38" t="s">
        <v>2364</v>
      </c>
    </row>
    <row r="7472">
      <c r="A7472" s="33" t="s">
        <v>6016</v>
      </c>
      <c r="B7472" s="126" t="s">
        <v>2520</v>
      </c>
      <c r="C7472" s="126" t="s">
        <v>2705</v>
      </c>
      <c r="D7472" s="38" t="s">
        <v>5944</v>
      </c>
      <c r="E7472" s="38" t="s">
        <v>2364</v>
      </c>
    </row>
    <row r="7473">
      <c r="A7473" s="33" t="s">
        <v>6152</v>
      </c>
      <c r="B7473" s="126" t="s">
        <v>2520</v>
      </c>
      <c r="C7473" s="126" t="s">
        <v>2705</v>
      </c>
      <c r="D7473" s="38" t="s">
        <v>5944</v>
      </c>
      <c r="E7473" s="38" t="s">
        <v>2364</v>
      </c>
    </row>
    <row r="7474">
      <c r="A7474" s="33" t="s">
        <v>6277</v>
      </c>
      <c r="B7474" s="126" t="s">
        <v>2520</v>
      </c>
      <c r="C7474" s="126" t="s">
        <v>2705</v>
      </c>
      <c r="D7474" s="38" t="s">
        <v>5944</v>
      </c>
      <c r="E7474" s="38" t="s">
        <v>2364</v>
      </c>
    </row>
    <row r="7475">
      <c r="A7475" s="33" t="s">
        <v>6362</v>
      </c>
      <c r="B7475" s="126" t="s">
        <v>2636</v>
      </c>
      <c r="C7475" s="126" t="s">
        <v>2525</v>
      </c>
      <c r="D7475" s="38" t="s">
        <v>5944</v>
      </c>
      <c r="E7475" s="38" t="s">
        <v>2364</v>
      </c>
    </row>
    <row r="7476">
      <c r="A7476" s="33" t="s">
        <v>6371</v>
      </c>
      <c r="B7476" s="126" t="s">
        <v>2636</v>
      </c>
      <c r="C7476" s="126" t="s">
        <v>2525</v>
      </c>
      <c r="D7476" s="38" t="s">
        <v>5944</v>
      </c>
      <c r="E7476" s="38" t="s">
        <v>2364</v>
      </c>
    </row>
    <row r="7477">
      <c r="A7477" s="33" t="s">
        <v>6370</v>
      </c>
      <c r="B7477" s="126" t="s">
        <v>2520</v>
      </c>
      <c r="C7477" s="126" t="s">
        <v>2545</v>
      </c>
      <c r="D7477" s="38" t="s">
        <v>5944</v>
      </c>
      <c r="E7477" s="38" t="s">
        <v>2364</v>
      </c>
    </row>
    <row r="7478">
      <c r="A7478" s="33" t="s">
        <v>6373</v>
      </c>
      <c r="B7478" s="126" t="s">
        <v>2520</v>
      </c>
      <c r="C7478" s="126" t="s">
        <v>2705</v>
      </c>
      <c r="D7478" s="38" t="s">
        <v>5944</v>
      </c>
      <c r="E7478" s="38" t="s">
        <v>2364</v>
      </c>
    </row>
    <row r="7479">
      <c r="A7479" s="33" t="s">
        <v>6372</v>
      </c>
      <c r="B7479" s="126" t="s">
        <v>2545</v>
      </c>
      <c r="C7479" s="126" t="s">
        <v>2473</v>
      </c>
      <c r="D7479" s="38" t="s">
        <v>5944</v>
      </c>
      <c r="E7479" s="38" t="s">
        <v>2364</v>
      </c>
    </row>
    <row r="7480">
      <c r="A7480" s="33" t="s">
        <v>6186</v>
      </c>
      <c r="B7480" s="126" t="s">
        <v>2545</v>
      </c>
      <c r="C7480" s="126" t="s">
        <v>2473</v>
      </c>
      <c r="D7480" s="38" t="s">
        <v>5944</v>
      </c>
      <c r="E7480" s="38" t="s">
        <v>2364</v>
      </c>
    </row>
    <row r="7481">
      <c r="A7481" s="33" t="s">
        <v>6085</v>
      </c>
      <c r="B7481" s="126" t="s">
        <v>2520</v>
      </c>
      <c r="C7481" s="126" t="s">
        <v>2705</v>
      </c>
      <c r="D7481" s="38" t="s">
        <v>5936</v>
      </c>
      <c r="E7481" s="38" t="s">
        <v>2365</v>
      </c>
    </row>
    <row r="7482">
      <c r="A7482" s="33" t="s">
        <v>6215</v>
      </c>
      <c r="B7482" s="126" t="s">
        <v>2520</v>
      </c>
      <c r="C7482" s="126" t="s">
        <v>2705</v>
      </c>
      <c r="D7482" s="38" t="s">
        <v>5936</v>
      </c>
      <c r="E7482" s="38" t="s">
        <v>2365</v>
      </c>
    </row>
    <row r="7483">
      <c r="A7483" s="33" t="s">
        <v>6230</v>
      </c>
      <c r="B7483" s="126" t="s">
        <v>2520</v>
      </c>
      <c r="C7483" s="126" t="s">
        <v>2705</v>
      </c>
      <c r="D7483" s="38" t="s">
        <v>5936</v>
      </c>
      <c r="E7483" s="38" t="s">
        <v>2365</v>
      </c>
    </row>
    <row r="7484">
      <c r="A7484" s="33" t="s">
        <v>6202</v>
      </c>
      <c r="B7484" s="126" t="s">
        <v>2520</v>
      </c>
      <c r="C7484" s="126" t="s">
        <v>2705</v>
      </c>
      <c r="D7484" s="38" t="s">
        <v>5936</v>
      </c>
      <c r="E7484" s="38" t="s">
        <v>2365</v>
      </c>
    </row>
    <row r="7485">
      <c r="A7485" s="33" t="s">
        <v>6368</v>
      </c>
      <c r="B7485" s="126" t="s">
        <v>2520</v>
      </c>
      <c r="C7485" s="126" t="s">
        <v>2705</v>
      </c>
      <c r="D7485" s="38" t="s">
        <v>5936</v>
      </c>
      <c r="E7485" s="38" t="s">
        <v>2365</v>
      </c>
    </row>
    <row r="7486">
      <c r="A7486" s="33" t="s">
        <v>6362</v>
      </c>
      <c r="B7486" s="126" t="s">
        <v>2520</v>
      </c>
      <c r="C7486" s="126" t="s">
        <v>2705</v>
      </c>
      <c r="D7486" s="38" t="s">
        <v>5936</v>
      </c>
      <c r="E7486" s="38" t="s">
        <v>2365</v>
      </c>
    </row>
    <row r="7487">
      <c r="A7487" s="33" t="s">
        <v>6369</v>
      </c>
      <c r="B7487" s="126" t="s">
        <v>2636</v>
      </c>
      <c r="C7487" s="126" t="s">
        <v>2525</v>
      </c>
      <c r="D7487" s="38" t="s">
        <v>5936</v>
      </c>
      <c r="E7487" s="38" t="s">
        <v>2365</v>
      </c>
    </row>
    <row r="7488">
      <c r="A7488" s="33" t="s">
        <v>6152</v>
      </c>
      <c r="B7488" s="126" t="s">
        <v>2636</v>
      </c>
      <c r="C7488" s="126" t="s">
        <v>2525</v>
      </c>
      <c r="D7488" s="38" t="s">
        <v>5936</v>
      </c>
      <c r="E7488" s="38" t="s">
        <v>2365</v>
      </c>
    </row>
    <row r="7489">
      <c r="A7489" s="33" t="s">
        <v>6294</v>
      </c>
      <c r="B7489" s="126" t="s">
        <v>2636</v>
      </c>
      <c r="C7489" s="126" t="s">
        <v>2525</v>
      </c>
      <c r="D7489" s="38" t="s">
        <v>5936</v>
      </c>
      <c r="E7489" s="38" t="s">
        <v>2365</v>
      </c>
    </row>
    <row r="7490">
      <c r="A7490" s="33" t="s">
        <v>6229</v>
      </c>
      <c r="B7490" s="126" t="s">
        <v>2636</v>
      </c>
      <c r="C7490" s="126" t="s">
        <v>2525</v>
      </c>
      <c r="D7490" s="38" t="s">
        <v>5936</v>
      </c>
      <c r="E7490" s="38" t="s">
        <v>2365</v>
      </c>
    </row>
    <row r="7491">
      <c r="A7491" s="33" t="s">
        <v>6377</v>
      </c>
      <c r="B7491" s="126" t="s">
        <v>2545</v>
      </c>
      <c r="C7491" s="126" t="s">
        <v>2473</v>
      </c>
      <c r="D7491" s="38" t="s">
        <v>5936</v>
      </c>
      <c r="E7491" s="38" t="s">
        <v>2365</v>
      </c>
    </row>
    <row r="7492">
      <c r="A7492" s="33" t="s">
        <v>6294</v>
      </c>
      <c r="B7492" s="126" t="s">
        <v>2545</v>
      </c>
      <c r="C7492" s="126" t="s">
        <v>2473</v>
      </c>
      <c r="D7492" s="38" t="s">
        <v>5936</v>
      </c>
      <c r="E7492" s="38" t="s">
        <v>2365</v>
      </c>
    </row>
    <row r="7493">
      <c r="A7493" s="33" t="s">
        <v>6085</v>
      </c>
      <c r="B7493" s="126" t="s">
        <v>2520</v>
      </c>
      <c r="C7493" s="126" t="s">
        <v>2705</v>
      </c>
      <c r="D7493" s="38" t="s">
        <v>5943</v>
      </c>
      <c r="E7493" s="38" t="s">
        <v>2365</v>
      </c>
    </row>
    <row r="7494">
      <c r="A7494" s="33" t="s">
        <v>6215</v>
      </c>
      <c r="B7494" s="126" t="s">
        <v>2520</v>
      </c>
      <c r="C7494" s="126" t="s">
        <v>2705</v>
      </c>
      <c r="D7494" s="38" t="s">
        <v>5943</v>
      </c>
      <c r="E7494" s="38" t="s">
        <v>2365</v>
      </c>
    </row>
    <row r="7495">
      <c r="A7495" s="33" t="s">
        <v>6202</v>
      </c>
      <c r="B7495" s="126" t="s">
        <v>2520</v>
      </c>
      <c r="C7495" s="126" t="s">
        <v>2705</v>
      </c>
      <c r="D7495" s="38" t="s">
        <v>5943</v>
      </c>
      <c r="E7495" s="38" t="s">
        <v>2365</v>
      </c>
    </row>
    <row r="7496">
      <c r="A7496" s="33" t="s">
        <v>6230</v>
      </c>
      <c r="B7496" s="126" t="s">
        <v>2520</v>
      </c>
      <c r="C7496" s="126" t="s">
        <v>2705</v>
      </c>
      <c r="D7496" s="38" t="s">
        <v>5943</v>
      </c>
      <c r="E7496" s="38" t="s">
        <v>2365</v>
      </c>
    </row>
    <row r="7497">
      <c r="A7497" s="33" t="s">
        <v>6368</v>
      </c>
      <c r="B7497" s="126" t="s">
        <v>2520</v>
      </c>
      <c r="C7497" s="126" t="s">
        <v>2705</v>
      </c>
      <c r="D7497" s="38" t="s">
        <v>5943</v>
      </c>
      <c r="E7497" s="38" t="s">
        <v>2365</v>
      </c>
    </row>
    <row r="7498">
      <c r="A7498" s="33" t="s">
        <v>6362</v>
      </c>
      <c r="B7498" s="126" t="s">
        <v>2520</v>
      </c>
      <c r="C7498" s="126" t="s">
        <v>2705</v>
      </c>
      <c r="D7498" s="38" t="s">
        <v>5943</v>
      </c>
      <c r="E7498" s="38" t="s">
        <v>2365</v>
      </c>
    </row>
    <row r="7499">
      <c r="A7499" s="33" t="s">
        <v>6369</v>
      </c>
      <c r="B7499" s="126" t="s">
        <v>2636</v>
      </c>
      <c r="C7499" s="126" t="s">
        <v>2525</v>
      </c>
      <c r="D7499" s="38" t="s">
        <v>5943</v>
      </c>
      <c r="E7499" s="38" t="s">
        <v>2365</v>
      </c>
    </row>
    <row r="7500">
      <c r="A7500" s="33" t="s">
        <v>6152</v>
      </c>
      <c r="B7500" s="126" t="s">
        <v>2636</v>
      </c>
      <c r="C7500" s="126" t="s">
        <v>2525</v>
      </c>
      <c r="D7500" s="38" t="s">
        <v>5943</v>
      </c>
      <c r="E7500" s="38" t="s">
        <v>2365</v>
      </c>
    </row>
    <row r="7501">
      <c r="A7501" s="33" t="s">
        <v>6229</v>
      </c>
      <c r="B7501" s="126" t="s">
        <v>2636</v>
      </c>
      <c r="C7501" s="126" t="s">
        <v>2525</v>
      </c>
      <c r="D7501" s="38" t="s">
        <v>5943</v>
      </c>
      <c r="E7501" s="38" t="s">
        <v>2365</v>
      </c>
    </row>
    <row r="7502">
      <c r="A7502" s="33" t="s">
        <v>6371</v>
      </c>
      <c r="B7502" s="126" t="s">
        <v>2545</v>
      </c>
      <c r="C7502" s="126" t="s">
        <v>2473</v>
      </c>
      <c r="D7502" s="38" t="s">
        <v>5943</v>
      </c>
      <c r="E7502" s="38" t="s">
        <v>2365</v>
      </c>
    </row>
    <row r="7503">
      <c r="A7503" s="33" t="s">
        <v>6377</v>
      </c>
      <c r="B7503" s="126" t="s">
        <v>2636</v>
      </c>
      <c r="C7503" s="126" t="s">
        <v>2525</v>
      </c>
      <c r="D7503" s="38" t="s">
        <v>5943</v>
      </c>
      <c r="E7503" s="38" t="s">
        <v>2365</v>
      </c>
    </row>
    <row r="7504">
      <c r="A7504" s="33" t="s">
        <v>6186</v>
      </c>
      <c r="B7504" s="126" t="s">
        <v>2545</v>
      </c>
      <c r="C7504" s="126" t="s">
        <v>2473</v>
      </c>
      <c r="D7504" s="38" t="s">
        <v>5943</v>
      </c>
      <c r="E7504" s="38" t="s">
        <v>2365</v>
      </c>
    </row>
    <row r="7505">
      <c r="A7505" s="33" t="s">
        <v>6085</v>
      </c>
      <c r="B7505" s="126" t="s">
        <v>2520</v>
      </c>
      <c r="C7505" s="126" t="s">
        <v>2705</v>
      </c>
      <c r="D7505" s="38" t="s">
        <v>5944</v>
      </c>
      <c r="E7505" s="38" t="s">
        <v>2365</v>
      </c>
    </row>
    <row r="7506">
      <c r="A7506" s="33" t="s">
        <v>6215</v>
      </c>
      <c r="B7506" s="126" t="s">
        <v>2520</v>
      </c>
      <c r="C7506" s="126" t="s">
        <v>2705</v>
      </c>
      <c r="D7506" s="38" t="s">
        <v>5944</v>
      </c>
      <c r="E7506" s="38" t="s">
        <v>2365</v>
      </c>
    </row>
    <row r="7507">
      <c r="A7507" s="33" t="s">
        <v>6230</v>
      </c>
      <c r="B7507" s="126" t="s">
        <v>2520</v>
      </c>
      <c r="C7507" s="126" t="s">
        <v>2705</v>
      </c>
      <c r="D7507" s="38" t="s">
        <v>5944</v>
      </c>
      <c r="E7507" s="38" t="s">
        <v>2365</v>
      </c>
    </row>
    <row r="7508">
      <c r="A7508" s="33" t="s">
        <v>6016</v>
      </c>
      <c r="B7508" s="126" t="s">
        <v>2520</v>
      </c>
      <c r="C7508" s="126" t="s">
        <v>2705</v>
      </c>
      <c r="D7508" s="38" t="s">
        <v>5944</v>
      </c>
      <c r="E7508" s="38" t="s">
        <v>2365</v>
      </c>
    </row>
    <row r="7509">
      <c r="A7509" s="33" t="s">
        <v>6152</v>
      </c>
      <c r="B7509" s="126" t="s">
        <v>2520</v>
      </c>
      <c r="C7509" s="126" t="s">
        <v>2705</v>
      </c>
      <c r="D7509" s="38" t="s">
        <v>5944</v>
      </c>
      <c r="E7509" s="38" t="s">
        <v>2365</v>
      </c>
    </row>
    <row r="7510">
      <c r="A7510" s="33" t="s">
        <v>6277</v>
      </c>
      <c r="B7510" s="126" t="s">
        <v>2520</v>
      </c>
      <c r="C7510" s="126" t="s">
        <v>2705</v>
      </c>
      <c r="D7510" s="38" t="s">
        <v>5944</v>
      </c>
      <c r="E7510" s="38" t="s">
        <v>2365</v>
      </c>
    </row>
    <row r="7511">
      <c r="A7511" s="33" t="s">
        <v>6229</v>
      </c>
      <c r="B7511" s="126" t="s">
        <v>2636</v>
      </c>
      <c r="C7511" s="126" t="s">
        <v>2525</v>
      </c>
      <c r="D7511" s="38" t="s">
        <v>5944</v>
      </c>
      <c r="E7511" s="38" t="s">
        <v>2365</v>
      </c>
    </row>
    <row r="7512">
      <c r="A7512" s="33" t="s">
        <v>6362</v>
      </c>
      <c r="B7512" s="126" t="s">
        <v>2636</v>
      </c>
      <c r="C7512" s="126" t="s">
        <v>2525</v>
      </c>
      <c r="D7512" s="38" t="s">
        <v>5944</v>
      </c>
      <c r="E7512" s="38" t="s">
        <v>2365</v>
      </c>
    </row>
    <row r="7513">
      <c r="A7513" s="33" t="s">
        <v>6202</v>
      </c>
      <c r="B7513" s="126" t="s">
        <v>2545</v>
      </c>
      <c r="C7513" s="126" t="s">
        <v>2473</v>
      </c>
      <c r="D7513" s="38" t="s">
        <v>5944</v>
      </c>
      <c r="E7513" s="38" t="s">
        <v>2365</v>
      </c>
    </row>
    <row r="7514">
      <c r="A7514" s="33" t="s">
        <v>6371</v>
      </c>
      <c r="B7514" s="126" t="s">
        <v>2636</v>
      </c>
      <c r="C7514" s="126" t="s">
        <v>2525</v>
      </c>
      <c r="D7514" s="38" t="s">
        <v>5944</v>
      </c>
      <c r="E7514" s="38" t="s">
        <v>2365</v>
      </c>
    </row>
    <row r="7515">
      <c r="A7515" s="33" t="s">
        <v>6377</v>
      </c>
      <c r="B7515" s="126" t="s">
        <v>2636</v>
      </c>
      <c r="C7515" s="126" t="s">
        <v>2525</v>
      </c>
      <c r="D7515" s="38" t="s">
        <v>5944</v>
      </c>
      <c r="E7515" s="38" t="s">
        <v>2365</v>
      </c>
    </row>
    <row r="7516">
      <c r="A7516" s="33" t="s">
        <v>6186</v>
      </c>
      <c r="B7516" s="126" t="s">
        <v>2545</v>
      </c>
      <c r="C7516" s="126" t="s">
        <v>2473</v>
      </c>
      <c r="D7516" s="38" t="s">
        <v>5944</v>
      </c>
      <c r="E7516" s="38" t="s">
        <v>2365</v>
      </c>
    </row>
    <row r="7517">
      <c r="A7517" s="33" t="s">
        <v>6085</v>
      </c>
      <c r="B7517" s="126" t="s">
        <v>2520</v>
      </c>
      <c r="C7517" s="126" t="s">
        <v>2705</v>
      </c>
      <c r="D7517" s="38" t="s">
        <v>5936</v>
      </c>
      <c r="E7517" s="38" t="s">
        <v>2366</v>
      </c>
    </row>
    <row r="7518">
      <c r="A7518" s="33" t="s">
        <v>6215</v>
      </c>
      <c r="B7518" s="126" t="s">
        <v>2520</v>
      </c>
      <c r="C7518" s="126" t="s">
        <v>2705</v>
      </c>
      <c r="D7518" s="38" t="s">
        <v>5936</v>
      </c>
      <c r="E7518" s="38" t="s">
        <v>2366</v>
      </c>
    </row>
    <row r="7519">
      <c r="A7519" s="33" t="s">
        <v>6367</v>
      </c>
      <c r="B7519" s="126" t="s">
        <v>2520</v>
      </c>
      <c r="C7519" s="126" t="s">
        <v>2705</v>
      </c>
      <c r="D7519" s="38" t="s">
        <v>5936</v>
      </c>
      <c r="E7519" s="38" t="s">
        <v>2366</v>
      </c>
    </row>
    <row r="7520">
      <c r="A7520" s="33" t="s">
        <v>6368</v>
      </c>
      <c r="B7520" s="126" t="s">
        <v>2520</v>
      </c>
      <c r="C7520" s="126" t="s">
        <v>2705</v>
      </c>
      <c r="D7520" s="38" t="s">
        <v>5936</v>
      </c>
      <c r="E7520" s="38" t="s">
        <v>2366</v>
      </c>
    </row>
    <row r="7521">
      <c r="A7521" s="33" t="s">
        <v>6362</v>
      </c>
      <c r="B7521" s="126" t="s">
        <v>2520</v>
      </c>
      <c r="C7521" s="126" t="s">
        <v>2705</v>
      </c>
      <c r="D7521" s="38" t="s">
        <v>5936</v>
      </c>
      <c r="E7521" s="38" t="s">
        <v>2366</v>
      </c>
    </row>
    <row r="7522">
      <c r="A7522" s="33" t="s">
        <v>6369</v>
      </c>
      <c r="B7522" s="126" t="s">
        <v>2636</v>
      </c>
      <c r="C7522" s="126" t="s">
        <v>2525</v>
      </c>
      <c r="D7522" s="38" t="s">
        <v>5936</v>
      </c>
      <c r="E7522" s="38" t="s">
        <v>2366</v>
      </c>
    </row>
    <row r="7523">
      <c r="A7523" s="33" t="s">
        <v>6152</v>
      </c>
      <c r="B7523" s="126" t="s">
        <v>2636</v>
      </c>
      <c r="C7523" s="126" t="s">
        <v>2525</v>
      </c>
      <c r="D7523" s="38" t="s">
        <v>5936</v>
      </c>
      <c r="E7523" s="38" t="s">
        <v>2366</v>
      </c>
    </row>
    <row r="7524">
      <c r="A7524" s="33" t="s">
        <v>6294</v>
      </c>
      <c r="B7524" s="126" t="s">
        <v>2636</v>
      </c>
      <c r="C7524" s="126" t="s">
        <v>2525</v>
      </c>
      <c r="D7524" s="38" t="s">
        <v>5936</v>
      </c>
      <c r="E7524" s="38" t="s">
        <v>2366</v>
      </c>
    </row>
    <row r="7525">
      <c r="A7525" s="33" t="s">
        <v>6370</v>
      </c>
      <c r="B7525" s="126" t="s">
        <v>2520</v>
      </c>
      <c r="C7525" s="126" t="s">
        <v>2545</v>
      </c>
      <c r="D7525" s="38" t="s">
        <v>5936</v>
      </c>
      <c r="E7525" s="38" t="s">
        <v>2366</v>
      </c>
    </row>
    <row r="7526">
      <c r="A7526" s="33" t="s">
        <v>6373</v>
      </c>
      <c r="B7526" s="126" t="s">
        <v>2520</v>
      </c>
      <c r="C7526" s="126" t="s">
        <v>2705</v>
      </c>
      <c r="D7526" s="38" t="s">
        <v>5936</v>
      </c>
      <c r="E7526" s="38" t="s">
        <v>2366</v>
      </c>
    </row>
    <row r="7527">
      <c r="A7527" s="33" t="s">
        <v>6229</v>
      </c>
      <c r="B7527" s="126" t="s">
        <v>2545</v>
      </c>
      <c r="C7527" s="126" t="s">
        <v>2473</v>
      </c>
      <c r="D7527" s="38" t="s">
        <v>5936</v>
      </c>
      <c r="E7527" s="38" t="s">
        <v>2366</v>
      </c>
    </row>
    <row r="7528">
      <c r="A7528" s="33" t="s">
        <v>6294</v>
      </c>
      <c r="B7528" s="126" t="s">
        <v>2545</v>
      </c>
      <c r="C7528" s="126" t="s">
        <v>2473</v>
      </c>
      <c r="D7528" s="38" t="s">
        <v>5936</v>
      </c>
      <c r="E7528" s="38" t="s">
        <v>2366</v>
      </c>
    </row>
    <row r="7529">
      <c r="A7529" s="33" t="s">
        <v>6085</v>
      </c>
      <c r="B7529" s="126" t="s">
        <v>2520</v>
      </c>
      <c r="C7529" s="126" t="s">
        <v>2705</v>
      </c>
      <c r="D7529" s="38" t="s">
        <v>5943</v>
      </c>
      <c r="E7529" s="38" t="s">
        <v>2366</v>
      </c>
    </row>
    <row r="7530">
      <c r="A7530" s="33" t="s">
        <v>6215</v>
      </c>
      <c r="B7530" s="126" t="s">
        <v>2520</v>
      </c>
      <c r="C7530" s="126" t="s">
        <v>2705</v>
      </c>
      <c r="D7530" s="38" t="s">
        <v>5943</v>
      </c>
      <c r="E7530" s="38" t="s">
        <v>2366</v>
      </c>
    </row>
    <row r="7531">
      <c r="A7531" s="33" t="s">
        <v>6367</v>
      </c>
      <c r="B7531" s="126" t="s">
        <v>2520</v>
      </c>
      <c r="C7531" s="126" t="s">
        <v>2705</v>
      </c>
      <c r="D7531" s="38" t="s">
        <v>5943</v>
      </c>
      <c r="E7531" s="38" t="s">
        <v>2366</v>
      </c>
    </row>
    <row r="7532">
      <c r="A7532" s="33" t="s">
        <v>6368</v>
      </c>
      <c r="B7532" s="126" t="s">
        <v>2520</v>
      </c>
      <c r="C7532" s="126" t="s">
        <v>2705</v>
      </c>
      <c r="D7532" s="38" t="s">
        <v>5943</v>
      </c>
      <c r="E7532" s="38" t="s">
        <v>2366</v>
      </c>
    </row>
    <row r="7533">
      <c r="A7533" s="33" t="s">
        <v>6362</v>
      </c>
      <c r="B7533" s="126" t="s">
        <v>2520</v>
      </c>
      <c r="C7533" s="126" t="s">
        <v>2705</v>
      </c>
      <c r="D7533" s="38" t="s">
        <v>5943</v>
      </c>
      <c r="E7533" s="38" t="s">
        <v>2366</v>
      </c>
    </row>
    <row r="7534">
      <c r="A7534" s="33" t="s">
        <v>6369</v>
      </c>
      <c r="B7534" s="126" t="s">
        <v>2636</v>
      </c>
      <c r="C7534" s="126" t="s">
        <v>2525</v>
      </c>
      <c r="D7534" s="38" t="s">
        <v>5943</v>
      </c>
      <c r="E7534" s="38" t="s">
        <v>2366</v>
      </c>
    </row>
    <row r="7535">
      <c r="A7535" s="33" t="s">
        <v>6152</v>
      </c>
      <c r="B7535" s="126" t="s">
        <v>2636</v>
      </c>
      <c r="C7535" s="126" t="s">
        <v>2525</v>
      </c>
      <c r="D7535" s="38" t="s">
        <v>5943</v>
      </c>
      <c r="E7535" s="38" t="s">
        <v>2366</v>
      </c>
    </row>
    <row r="7536">
      <c r="A7536" s="33" t="s">
        <v>6229</v>
      </c>
      <c r="B7536" s="126" t="s">
        <v>2636</v>
      </c>
      <c r="C7536" s="126" t="s">
        <v>2525</v>
      </c>
      <c r="D7536" s="38" t="s">
        <v>5943</v>
      </c>
      <c r="E7536" s="38" t="s">
        <v>2366</v>
      </c>
    </row>
    <row r="7537">
      <c r="A7537" s="33" t="s">
        <v>6370</v>
      </c>
      <c r="B7537" s="126" t="s">
        <v>2520</v>
      </c>
      <c r="C7537" s="126" t="s">
        <v>2545</v>
      </c>
      <c r="D7537" s="38" t="s">
        <v>5943</v>
      </c>
      <c r="E7537" s="38" t="s">
        <v>2366</v>
      </c>
    </row>
    <row r="7538">
      <c r="A7538" s="33" t="s">
        <v>6373</v>
      </c>
      <c r="B7538" s="126" t="s">
        <v>2520</v>
      </c>
      <c r="C7538" s="126" t="s">
        <v>2705</v>
      </c>
      <c r="D7538" s="38" t="s">
        <v>5943</v>
      </c>
      <c r="E7538" s="38" t="s">
        <v>2366</v>
      </c>
    </row>
    <row r="7539">
      <c r="A7539" s="33" t="s">
        <v>6371</v>
      </c>
      <c r="B7539" s="126" t="s">
        <v>2545</v>
      </c>
      <c r="C7539" s="126" t="s">
        <v>2473</v>
      </c>
      <c r="D7539" s="38" t="s">
        <v>5943</v>
      </c>
      <c r="E7539" s="38" t="s">
        <v>2366</v>
      </c>
    </row>
    <row r="7540">
      <c r="A7540" s="33" t="s">
        <v>6186</v>
      </c>
      <c r="B7540" s="126" t="s">
        <v>2545</v>
      </c>
      <c r="C7540" s="126" t="s">
        <v>2473</v>
      </c>
      <c r="D7540" s="38" t="s">
        <v>5943</v>
      </c>
      <c r="E7540" s="38" t="s">
        <v>2366</v>
      </c>
    </row>
    <row r="7541">
      <c r="A7541" s="33" t="s">
        <v>6085</v>
      </c>
      <c r="B7541" s="126" t="s">
        <v>2520</v>
      </c>
      <c r="C7541" s="126" t="s">
        <v>2705</v>
      </c>
      <c r="D7541" s="38" t="s">
        <v>5944</v>
      </c>
      <c r="E7541" s="38" t="s">
        <v>2366</v>
      </c>
    </row>
    <row r="7542">
      <c r="A7542" s="33" t="s">
        <v>6215</v>
      </c>
      <c r="B7542" s="126" t="s">
        <v>2520</v>
      </c>
      <c r="C7542" s="126" t="s">
        <v>2705</v>
      </c>
      <c r="D7542" s="38" t="s">
        <v>5944</v>
      </c>
      <c r="E7542" s="38" t="s">
        <v>2366</v>
      </c>
    </row>
    <row r="7543">
      <c r="A7543" s="33" t="s">
        <v>6229</v>
      </c>
      <c r="B7543" s="126" t="s">
        <v>2636</v>
      </c>
      <c r="C7543" s="126" t="s">
        <v>2525</v>
      </c>
      <c r="D7543" s="38" t="s">
        <v>5944</v>
      </c>
      <c r="E7543" s="38" t="s">
        <v>2366</v>
      </c>
    </row>
    <row r="7544">
      <c r="A7544" s="33" t="s">
        <v>6016</v>
      </c>
      <c r="B7544" s="126" t="s">
        <v>2520</v>
      </c>
      <c r="C7544" s="126" t="s">
        <v>2705</v>
      </c>
      <c r="D7544" s="38" t="s">
        <v>5944</v>
      </c>
      <c r="E7544" s="38" t="s">
        <v>2366</v>
      </c>
    </row>
    <row r="7545">
      <c r="A7545" s="33" t="s">
        <v>6152</v>
      </c>
      <c r="B7545" s="126" t="s">
        <v>2520</v>
      </c>
      <c r="C7545" s="126" t="s">
        <v>2705</v>
      </c>
      <c r="D7545" s="38" t="s">
        <v>5944</v>
      </c>
      <c r="E7545" s="38" t="s">
        <v>2366</v>
      </c>
    </row>
    <row r="7546">
      <c r="A7546" s="33" t="s">
        <v>6277</v>
      </c>
      <c r="B7546" s="126" t="s">
        <v>2520</v>
      </c>
      <c r="C7546" s="126" t="s">
        <v>2705</v>
      </c>
      <c r="D7546" s="38" t="s">
        <v>5944</v>
      </c>
      <c r="E7546" s="38" t="s">
        <v>2366</v>
      </c>
    </row>
    <row r="7547">
      <c r="A7547" s="33" t="s">
        <v>6362</v>
      </c>
      <c r="B7547" s="126" t="s">
        <v>2636</v>
      </c>
      <c r="C7547" s="126" t="s">
        <v>2525</v>
      </c>
      <c r="D7547" s="38" t="s">
        <v>5944</v>
      </c>
      <c r="E7547" s="38" t="s">
        <v>2366</v>
      </c>
    </row>
    <row r="7548">
      <c r="A7548" s="33" t="s">
        <v>6371</v>
      </c>
      <c r="B7548" s="126" t="s">
        <v>2636</v>
      </c>
      <c r="C7548" s="126" t="s">
        <v>2525</v>
      </c>
      <c r="D7548" s="38" t="s">
        <v>5944</v>
      </c>
      <c r="E7548" s="38" t="s">
        <v>2366</v>
      </c>
    </row>
    <row r="7549">
      <c r="A7549" s="33" t="s">
        <v>6370</v>
      </c>
      <c r="B7549" s="126" t="s">
        <v>2520</v>
      </c>
      <c r="C7549" s="126" t="s">
        <v>2545</v>
      </c>
      <c r="D7549" s="38" t="s">
        <v>5944</v>
      </c>
      <c r="E7549" s="38" t="s">
        <v>2366</v>
      </c>
    </row>
    <row r="7550">
      <c r="A7550" s="33" t="s">
        <v>6373</v>
      </c>
      <c r="B7550" s="126" t="s">
        <v>2520</v>
      </c>
      <c r="C7550" s="126" t="s">
        <v>2705</v>
      </c>
      <c r="D7550" s="38" t="s">
        <v>5944</v>
      </c>
      <c r="E7550" s="38" t="s">
        <v>2366</v>
      </c>
    </row>
    <row r="7551">
      <c r="A7551" s="33" t="s">
        <v>6372</v>
      </c>
      <c r="B7551" s="126" t="s">
        <v>2545</v>
      </c>
      <c r="C7551" s="126" t="s">
        <v>2473</v>
      </c>
      <c r="D7551" s="38" t="s">
        <v>5944</v>
      </c>
      <c r="E7551" s="38" t="s">
        <v>2366</v>
      </c>
    </row>
    <row r="7552">
      <c r="A7552" s="33" t="s">
        <v>6186</v>
      </c>
      <c r="B7552" s="126" t="s">
        <v>2545</v>
      </c>
      <c r="C7552" s="126" t="s">
        <v>2473</v>
      </c>
      <c r="D7552" s="38" t="s">
        <v>5944</v>
      </c>
      <c r="E7552" s="38" t="s">
        <v>2366</v>
      </c>
    </row>
    <row r="7553">
      <c r="A7553" s="33" t="s">
        <v>6085</v>
      </c>
      <c r="B7553" s="126" t="s">
        <v>2520</v>
      </c>
      <c r="C7553" s="126" t="s">
        <v>2705</v>
      </c>
      <c r="D7553" s="38" t="s">
        <v>5936</v>
      </c>
      <c r="E7553" s="38" t="s">
        <v>2367</v>
      </c>
    </row>
    <row r="7554">
      <c r="A7554" s="33" t="s">
        <v>6215</v>
      </c>
      <c r="B7554" s="126" t="s">
        <v>2520</v>
      </c>
      <c r="C7554" s="126" t="s">
        <v>2705</v>
      </c>
      <c r="D7554" s="38" t="s">
        <v>5936</v>
      </c>
      <c r="E7554" s="38" t="s">
        <v>2367</v>
      </c>
    </row>
    <row r="7555">
      <c r="A7555" s="33" t="s">
        <v>6230</v>
      </c>
      <c r="B7555" s="126" t="s">
        <v>2520</v>
      </c>
      <c r="C7555" s="126" t="s">
        <v>2705</v>
      </c>
      <c r="D7555" s="38" t="s">
        <v>5936</v>
      </c>
      <c r="E7555" s="38" t="s">
        <v>2367</v>
      </c>
    </row>
    <row r="7556">
      <c r="A7556" s="33" t="s">
        <v>6202</v>
      </c>
      <c r="B7556" s="126" t="s">
        <v>2520</v>
      </c>
      <c r="C7556" s="126" t="s">
        <v>2705</v>
      </c>
      <c r="D7556" s="38" t="s">
        <v>5936</v>
      </c>
      <c r="E7556" s="38" t="s">
        <v>2367</v>
      </c>
    </row>
    <row r="7557">
      <c r="A7557" s="33" t="s">
        <v>6368</v>
      </c>
      <c r="B7557" s="126" t="s">
        <v>2520</v>
      </c>
      <c r="C7557" s="126" t="s">
        <v>2705</v>
      </c>
      <c r="D7557" s="38" t="s">
        <v>5936</v>
      </c>
      <c r="E7557" s="38" t="s">
        <v>2367</v>
      </c>
    </row>
    <row r="7558">
      <c r="A7558" s="33" t="s">
        <v>6362</v>
      </c>
      <c r="B7558" s="126" t="s">
        <v>2520</v>
      </c>
      <c r="C7558" s="126" t="s">
        <v>2705</v>
      </c>
      <c r="D7558" s="38" t="s">
        <v>5936</v>
      </c>
      <c r="E7558" s="38" t="s">
        <v>2367</v>
      </c>
    </row>
    <row r="7559">
      <c r="A7559" s="33" t="s">
        <v>6369</v>
      </c>
      <c r="B7559" s="126" t="s">
        <v>2636</v>
      </c>
      <c r="C7559" s="126" t="s">
        <v>2525</v>
      </c>
      <c r="D7559" s="38" t="s">
        <v>5936</v>
      </c>
      <c r="E7559" s="38" t="s">
        <v>2367</v>
      </c>
    </row>
    <row r="7560">
      <c r="A7560" s="33" t="s">
        <v>6152</v>
      </c>
      <c r="B7560" s="126" t="s">
        <v>2636</v>
      </c>
      <c r="C7560" s="126" t="s">
        <v>2525</v>
      </c>
      <c r="D7560" s="38" t="s">
        <v>5936</v>
      </c>
      <c r="E7560" s="38" t="s">
        <v>2367</v>
      </c>
    </row>
    <row r="7561">
      <c r="A7561" s="33" t="s">
        <v>6294</v>
      </c>
      <c r="B7561" s="126" t="s">
        <v>2636</v>
      </c>
      <c r="C7561" s="126" t="s">
        <v>2525</v>
      </c>
      <c r="D7561" s="38" t="s">
        <v>5936</v>
      </c>
      <c r="E7561" s="38" t="s">
        <v>2367</v>
      </c>
    </row>
    <row r="7562">
      <c r="A7562" s="33" t="s">
        <v>6229</v>
      </c>
      <c r="B7562" s="126" t="s">
        <v>2636</v>
      </c>
      <c r="C7562" s="126" t="s">
        <v>2525</v>
      </c>
      <c r="D7562" s="38" t="s">
        <v>5936</v>
      </c>
      <c r="E7562" s="38" t="s">
        <v>2367</v>
      </c>
    </row>
    <row r="7563">
      <c r="A7563" s="33" t="s">
        <v>6377</v>
      </c>
      <c r="B7563" s="126" t="s">
        <v>2545</v>
      </c>
      <c r="C7563" s="126" t="s">
        <v>2473</v>
      </c>
      <c r="D7563" s="38" t="s">
        <v>5936</v>
      </c>
      <c r="E7563" s="38" t="s">
        <v>2367</v>
      </c>
    </row>
    <row r="7564">
      <c r="A7564" s="33" t="s">
        <v>6294</v>
      </c>
      <c r="B7564" s="126" t="s">
        <v>2545</v>
      </c>
      <c r="C7564" s="126" t="s">
        <v>2473</v>
      </c>
      <c r="D7564" s="38" t="s">
        <v>5936</v>
      </c>
      <c r="E7564" s="38" t="s">
        <v>2367</v>
      </c>
    </row>
    <row r="7565">
      <c r="A7565" s="33" t="s">
        <v>6085</v>
      </c>
      <c r="B7565" s="126" t="s">
        <v>2520</v>
      </c>
      <c r="C7565" s="126" t="s">
        <v>2705</v>
      </c>
      <c r="D7565" s="38" t="s">
        <v>5943</v>
      </c>
      <c r="E7565" s="38" t="s">
        <v>2367</v>
      </c>
    </row>
    <row r="7566">
      <c r="A7566" s="33" t="s">
        <v>6215</v>
      </c>
      <c r="B7566" s="126" t="s">
        <v>2520</v>
      </c>
      <c r="C7566" s="126" t="s">
        <v>2705</v>
      </c>
      <c r="D7566" s="38" t="s">
        <v>5943</v>
      </c>
      <c r="E7566" s="38" t="s">
        <v>2367</v>
      </c>
    </row>
    <row r="7567">
      <c r="A7567" s="33" t="s">
        <v>6202</v>
      </c>
      <c r="B7567" s="126" t="s">
        <v>2520</v>
      </c>
      <c r="C7567" s="126" t="s">
        <v>2705</v>
      </c>
      <c r="D7567" s="38" t="s">
        <v>5943</v>
      </c>
      <c r="E7567" s="38" t="s">
        <v>2367</v>
      </c>
    </row>
    <row r="7568">
      <c r="A7568" s="33" t="s">
        <v>6230</v>
      </c>
      <c r="B7568" s="126" t="s">
        <v>2520</v>
      </c>
      <c r="C7568" s="126" t="s">
        <v>2705</v>
      </c>
      <c r="D7568" s="38" t="s">
        <v>5943</v>
      </c>
      <c r="E7568" s="38" t="s">
        <v>2367</v>
      </c>
    </row>
    <row r="7569">
      <c r="A7569" s="33" t="s">
        <v>6368</v>
      </c>
      <c r="B7569" s="126" t="s">
        <v>2520</v>
      </c>
      <c r="C7569" s="126" t="s">
        <v>2705</v>
      </c>
      <c r="D7569" s="38" t="s">
        <v>5943</v>
      </c>
      <c r="E7569" s="38" t="s">
        <v>2367</v>
      </c>
    </row>
    <row r="7570">
      <c r="A7570" s="33" t="s">
        <v>6362</v>
      </c>
      <c r="B7570" s="126" t="s">
        <v>2520</v>
      </c>
      <c r="C7570" s="126" t="s">
        <v>2705</v>
      </c>
      <c r="D7570" s="38" t="s">
        <v>5943</v>
      </c>
      <c r="E7570" s="38" t="s">
        <v>2367</v>
      </c>
    </row>
    <row r="7571">
      <c r="A7571" s="33" t="s">
        <v>6369</v>
      </c>
      <c r="B7571" s="126" t="s">
        <v>2636</v>
      </c>
      <c r="C7571" s="126" t="s">
        <v>2525</v>
      </c>
      <c r="D7571" s="38" t="s">
        <v>5943</v>
      </c>
      <c r="E7571" s="38" t="s">
        <v>2367</v>
      </c>
    </row>
    <row r="7572">
      <c r="A7572" s="33" t="s">
        <v>6152</v>
      </c>
      <c r="B7572" s="126" t="s">
        <v>2636</v>
      </c>
      <c r="C7572" s="126" t="s">
        <v>2525</v>
      </c>
      <c r="D7572" s="38" t="s">
        <v>5943</v>
      </c>
      <c r="E7572" s="38" t="s">
        <v>2367</v>
      </c>
    </row>
    <row r="7573">
      <c r="A7573" s="33" t="s">
        <v>6229</v>
      </c>
      <c r="B7573" s="126" t="s">
        <v>2636</v>
      </c>
      <c r="C7573" s="126" t="s">
        <v>2525</v>
      </c>
      <c r="D7573" s="38" t="s">
        <v>5943</v>
      </c>
      <c r="E7573" s="38" t="s">
        <v>2367</v>
      </c>
    </row>
    <row r="7574">
      <c r="A7574" s="33" t="s">
        <v>6371</v>
      </c>
      <c r="B7574" s="126" t="s">
        <v>2545</v>
      </c>
      <c r="C7574" s="126" t="s">
        <v>2473</v>
      </c>
      <c r="D7574" s="38" t="s">
        <v>5943</v>
      </c>
      <c r="E7574" s="38" t="s">
        <v>2367</v>
      </c>
    </row>
    <row r="7575">
      <c r="A7575" s="33" t="s">
        <v>6377</v>
      </c>
      <c r="B7575" s="126" t="s">
        <v>2636</v>
      </c>
      <c r="C7575" s="126" t="s">
        <v>2525</v>
      </c>
      <c r="D7575" s="38" t="s">
        <v>5943</v>
      </c>
      <c r="E7575" s="38" t="s">
        <v>2367</v>
      </c>
    </row>
    <row r="7576">
      <c r="A7576" s="33" t="s">
        <v>6186</v>
      </c>
      <c r="B7576" s="126" t="s">
        <v>2545</v>
      </c>
      <c r="C7576" s="126" t="s">
        <v>2473</v>
      </c>
      <c r="D7576" s="38" t="s">
        <v>5943</v>
      </c>
      <c r="E7576" s="38" t="s">
        <v>2367</v>
      </c>
    </row>
    <row r="7577">
      <c r="A7577" s="33" t="s">
        <v>6085</v>
      </c>
      <c r="B7577" s="126" t="s">
        <v>2520</v>
      </c>
      <c r="C7577" s="126" t="s">
        <v>2705</v>
      </c>
      <c r="D7577" s="38" t="s">
        <v>5944</v>
      </c>
      <c r="E7577" s="38" t="s">
        <v>2367</v>
      </c>
    </row>
    <row r="7578">
      <c r="A7578" s="33" t="s">
        <v>6215</v>
      </c>
      <c r="B7578" s="126" t="s">
        <v>2520</v>
      </c>
      <c r="C7578" s="126" t="s">
        <v>2705</v>
      </c>
      <c r="D7578" s="38" t="s">
        <v>5944</v>
      </c>
      <c r="E7578" s="38" t="s">
        <v>2367</v>
      </c>
    </row>
    <row r="7579">
      <c r="A7579" s="33" t="s">
        <v>6230</v>
      </c>
      <c r="B7579" s="126" t="s">
        <v>2520</v>
      </c>
      <c r="C7579" s="126" t="s">
        <v>2705</v>
      </c>
      <c r="D7579" s="38" t="s">
        <v>5944</v>
      </c>
      <c r="E7579" s="38" t="s">
        <v>2367</v>
      </c>
    </row>
    <row r="7580">
      <c r="A7580" s="33" t="s">
        <v>6016</v>
      </c>
      <c r="B7580" s="126" t="s">
        <v>2520</v>
      </c>
      <c r="C7580" s="126" t="s">
        <v>2705</v>
      </c>
      <c r="D7580" s="38" t="s">
        <v>5944</v>
      </c>
      <c r="E7580" s="38" t="s">
        <v>2367</v>
      </c>
    </row>
    <row r="7581">
      <c r="A7581" s="33" t="s">
        <v>6152</v>
      </c>
      <c r="B7581" s="126" t="s">
        <v>2520</v>
      </c>
      <c r="C7581" s="126" t="s">
        <v>2705</v>
      </c>
      <c r="D7581" s="38" t="s">
        <v>5944</v>
      </c>
      <c r="E7581" s="38" t="s">
        <v>2367</v>
      </c>
    </row>
    <row r="7582">
      <c r="A7582" s="33" t="s">
        <v>6277</v>
      </c>
      <c r="B7582" s="126" t="s">
        <v>2520</v>
      </c>
      <c r="C7582" s="126" t="s">
        <v>2705</v>
      </c>
      <c r="D7582" s="38" t="s">
        <v>5944</v>
      </c>
      <c r="E7582" s="38" t="s">
        <v>2367</v>
      </c>
    </row>
    <row r="7583">
      <c r="A7583" s="33" t="s">
        <v>6229</v>
      </c>
      <c r="B7583" s="126" t="s">
        <v>2636</v>
      </c>
      <c r="C7583" s="126" t="s">
        <v>2525</v>
      </c>
      <c r="D7583" s="38" t="s">
        <v>5944</v>
      </c>
      <c r="E7583" s="38" t="s">
        <v>2367</v>
      </c>
    </row>
    <row r="7584">
      <c r="A7584" s="33" t="s">
        <v>6362</v>
      </c>
      <c r="B7584" s="126" t="s">
        <v>2636</v>
      </c>
      <c r="C7584" s="126" t="s">
        <v>2525</v>
      </c>
      <c r="D7584" s="38" t="s">
        <v>5944</v>
      </c>
      <c r="E7584" s="38" t="s">
        <v>2367</v>
      </c>
    </row>
    <row r="7585">
      <c r="A7585" s="33" t="s">
        <v>6202</v>
      </c>
      <c r="B7585" s="126" t="s">
        <v>2545</v>
      </c>
      <c r="C7585" s="126" t="s">
        <v>2473</v>
      </c>
      <c r="D7585" s="38" t="s">
        <v>5944</v>
      </c>
      <c r="E7585" s="38" t="s">
        <v>2367</v>
      </c>
    </row>
    <row r="7586">
      <c r="A7586" s="33" t="s">
        <v>6371</v>
      </c>
      <c r="B7586" s="126" t="s">
        <v>2636</v>
      </c>
      <c r="C7586" s="126" t="s">
        <v>2525</v>
      </c>
      <c r="D7586" s="38" t="s">
        <v>5944</v>
      </c>
      <c r="E7586" s="38" t="s">
        <v>2367</v>
      </c>
    </row>
    <row r="7587">
      <c r="A7587" s="33" t="s">
        <v>6377</v>
      </c>
      <c r="B7587" s="126" t="s">
        <v>2636</v>
      </c>
      <c r="C7587" s="126" t="s">
        <v>2525</v>
      </c>
      <c r="D7587" s="38" t="s">
        <v>5944</v>
      </c>
      <c r="E7587" s="38" t="s">
        <v>2367</v>
      </c>
    </row>
    <row r="7588">
      <c r="A7588" s="33" t="s">
        <v>6186</v>
      </c>
      <c r="B7588" s="126" t="s">
        <v>2545</v>
      </c>
      <c r="C7588" s="126" t="s">
        <v>2473</v>
      </c>
      <c r="D7588" s="38" t="s">
        <v>5944</v>
      </c>
      <c r="E7588" s="38" t="s">
        <v>2367</v>
      </c>
    </row>
    <row r="7589">
      <c r="A7589" s="33" t="s">
        <v>6158</v>
      </c>
      <c r="B7589" s="126" t="s">
        <v>2463</v>
      </c>
      <c r="C7589" s="126" t="s">
        <v>2545</v>
      </c>
      <c r="D7589" s="38" t="s">
        <v>44</v>
      </c>
      <c r="E7589" s="38" t="s">
        <v>2368</v>
      </c>
    </row>
    <row r="7590">
      <c r="A7590" s="33" t="s">
        <v>6078</v>
      </c>
      <c r="B7590" s="126" t="s">
        <v>2463</v>
      </c>
      <c r="C7590" s="126" t="s">
        <v>2545</v>
      </c>
      <c r="D7590" s="38" t="s">
        <v>44</v>
      </c>
      <c r="E7590" s="38" t="s">
        <v>2368</v>
      </c>
    </row>
    <row r="7591">
      <c r="A7591" s="33" t="s">
        <v>6188</v>
      </c>
      <c r="B7591" s="126" t="s">
        <v>2520</v>
      </c>
      <c r="C7591" s="126" t="s">
        <v>2705</v>
      </c>
      <c r="D7591" s="38" t="s">
        <v>44</v>
      </c>
      <c r="E7591" s="38" t="s">
        <v>2368</v>
      </c>
    </row>
    <row r="7592">
      <c r="A7592" s="33" t="s">
        <v>5983</v>
      </c>
      <c r="B7592" s="126" t="s">
        <v>2520</v>
      </c>
      <c r="C7592" s="126" t="s">
        <v>2705</v>
      </c>
      <c r="D7592" s="38" t="s">
        <v>44</v>
      </c>
      <c r="E7592" s="38" t="s">
        <v>2368</v>
      </c>
    </row>
    <row r="7593">
      <c r="A7593" s="33" t="s">
        <v>6188</v>
      </c>
      <c r="B7593" s="126" t="s">
        <v>2540</v>
      </c>
      <c r="C7593" s="126" t="s">
        <v>2473</v>
      </c>
      <c r="D7593" s="38" t="s">
        <v>44</v>
      </c>
      <c r="E7593" s="38" t="s">
        <v>2368</v>
      </c>
    </row>
    <row r="7594">
      <c r="A7594" s="33" t="s">
        <v>5982</v>
      </c>
      <c r="B7594" s="126" t="s">
        <v>2466</v>
      </c>
      <c r="C7594" s="126" t="s">
        <v>2646</v>
      </c>
      <c r="D7594" s="38" t="s">
        <v>5909</v>
      </c>
      <c r="E7594" s="38" t="s">
        <v>2368</v>
      </c>
    </row>
    <row r="7595">
      <c r="A7595" s="33" t="s">
        <v>5981</v>
      </c>
      <c r="B7595" s="126" t="s">
        <v>2466</v>
      </c>
      <c r="C7595" s="126" t="s">
        <v>2646</v>
      </c>
      <c r="D7595" s="38" t="s">
        <v>5909</v>
      </c>
      <c r="E7595" s="38" t="s">
        <v>2368</v>
      </c>
    </row>
    <row r="7596">
      <c r="A7596" s="33" t="s">
        <v>6078</v>
      </c>
      <c r="B7596" s="126" t="s">
        <v>2646</v>
      </c>
      <c r="C7596" s="126" t="s">
        <v>2638</v>
      </c>
      <c r="D7596" s="38" t="s">
        <v>5911</v>
      </c>
      <c r="E7596" s="38" t="s">
        <v>2368</v>
      </c>
    </row>
    <row r="7597">
      <c r="A7597" s="33" t="s">
        <v>6188</v>
      </c>
      <c r="B7597" s="126" t="s">
        <v>2646</v>
      </c>
      <c r="C7597" s="126" t="s">
        <v>2638</v>
      </c>
      <c r="D7597" s="38" t="s">
        <v>5911</v>
      </c>
      <c r="E7597" s="38" t="s">
        <v>2368</v>
      </c>
    </row>
    <row r="7598">
      <c r="A7598" s="33" t="s">
        <v>6080</v>
      </c>
      <c r="B7598" s="126" t="s">
        <v>2646</v>
      </c>
      <c r="C7598" s="126" t="s">
        <v>2520</v>
      </c>
      <c r="D7598" s="38" t="s">
        <v>5911</v>
      </c>
      <c r="E7598" s="38" t="s">
        <v>2368</v>
      </c>
    </row>
    <row r="7599">
      <c r="A7599" s="33" t="s">
        <v>6078</v>
      </c>
      <c r="B7599" s="126" t="s">
        <v>2520</v>
      </c>
      <c r="C7599" s="126" t="s">
        <v>2705</v>
      </c>
      <c r="D7599" s="38" t="s">
        <v>5923</v>
      </c>
      <c r="E7599" s="38" t="s">
        <v>2368</v>
      </c>
    </row>
    <row r="7600">
      <c r="A7600" s="33" t="s">
        <v>6188</v>
      </c>
      <c r="B7600" s="126" t="s">
        <v>2520</v>
      </c>
      <c r="C7600" s="126" t="s">
        <v>2705</v>
      </c>
      <c r="D7600" s="38" t="s">
        <v>5923</v>
      </c>
      <c r="E7600" s="38" t="s">
        <v>2368</v>
      </c>
    </row>
    <row r="7601">
      <c r="A7601" s="33" t="s">
        <v>6080</v>
      </c>
      <c r="B7601" s="126" t="s">
        <v>2520</v>
      </c>
      <c r="C7601" s="126" t="s">
        <v>2705</v>
      </c>
      <c r="D7601" s="38" t="s">
        <v>5923</v>
      </c>
      <c r="E7601" s="38" t="s">
        <v>2368</v>
      </c>
    </row>
    <row r="7602">
      <c r="A7602" s="33" t="s">
        <v>6108</v>
      </c>
      <c r="B7602" s="126" t="s">
        <v>2520</v>
      </c>
      <c r="C7602" s="126" t="s">
        <v>2705</v>
      </c>
      <c r="D7602" s="38" t="s">
        <v>5923</v>
      </c>
      <c r="E7602" s="38" t="s">
        <v>2368</v>
      </c>
    </row>
    <row r="7603">
      <c r="A7603" s="33" t="s">
        <v>6108</v>
      </c>
      <c r="B7603" s="126" t="s">
        <v>2520</v>
      </c>
      <c r="C7603" s="126" t="s">
        <v>2705</v>
      </c>
      <c r="D7603" s="38" t="s">
        <v>5923</v>
      </c>
      <c r="E7603" s="38" t="s">
        <v>2368</v>
      </c>
    </row>
    <row r="7604">
      <c r="A7604" s="33" t="s">
        <v>6085</v>
      </c>
      <c r="B7604" s="126" t="s">
        <v>2520</v>
      </c>
      <c r="C7604" s="126" t="s">
        <v>2705</v>
      </c>
      <c r="D7604" s="38" t="s">
        <v>5936</v>
      </c>
      <c r="E7604" s="38" t="s">
        <v>2368</v>
      </c>
    </row>
    <row r="7605">
      <c r="A7605" s="33" t="s">
        <v>6215</v>
      </c>
      <c r="B7605" s="126" t="s">
        <v>2520</v>
      </c>
      <c r="C7605" s="126" t="s">
        <v>2705</v>
      </c>
      <c r="D7605" s="38" t="s">
        <v>5936</v>
      </c>
      <c r="E7605" s="38" t="s">
        <v>2368</v>
      </c>
    </row>
    <row r="7606">
      <c r="A7606" s="33" t="s">
        <v>6230</v>
      </c>
      <c r="B7606" s="126" t="s">
        <v>2520</v>
      </c>
      <c r="C7606" s="126" t="s">
        <v>2705</v>
      </c>
      <c r="D7606" s="38" t="s">
        <v>5936</v>
      </c>
      <c r="E7606" s="38" t="s">
        <v>2368</v>
      </c>
    </row>
    <row r="7607">
      <c r="A7607" s="33" t="s">
        <v>6202</v>
      </c>
      <c r="B7607" s="126" t="s">
        <v>2520</v>
      </c>
      <c r="C7607" s="126" t="s">
        <v>2705</v>
      </c>
      <c r="D7607" s="38" t="s">
        <v>5936</v>
      </c>
      <c r="E7607" s="38" t="s">
        <v>2368</v>
      </c>
    </row>
    <row r="7608">
      <c r="A7608" s="33" t="s">
        <v>6368</v>
      </c>
      <c r="B7608" s="126" t="s">
        <v>2520</v>
      </c>
      <c r="C7608" s="126" t="s">
        <v>2705</v>
      </c>
      <c r="D7608" s="38" t="s">
        <v>5936</v>
      </c>
      <c r="E7608" s="38" t="s">
        <v>2368</v>
      </c>
    </row>
    <row r="7609">
      <c r="A7609" s="33" t="s">
        <v>6362</v>
      </c>
      <c r="B7609" s="126" t="s">
        <v>2520</v>
      </c>
      <c r="C7609" s="126" t="s">
        <v>2705</v>
      </c>
      <c r="D7609" s="38" t="s">
        <v>5936</v>
      </c>
      <c r="E7609" s="38" t="s">
        <v>2368</v>
      </c>
    </row>
    <row r="7610">
      <c r="A7610" s="33" t="s">
        <v>6369</v>
      </c>
      <c r="B7610" s="126" t="s">
        <v>2636</v>
      </c>
      <c r="C7610" s="126" t="s">
        <v>2525</v>
      </c>
      <c r="D7610" s="38" t="s">
        <v>5936</v>
      </c>
      <c r="E7610" s="38" t="s">
        <v>2368</v>
      </c>
    </row>
    <row r="7611">
      <c r="A7611" s="33" t="s">
        <v>6152</v>
      </c>
      <c r="B7611" s="126" t="s">
        <v>2636</v>
      </c>
      <c r="C7611" s="126" t="s">
        <v>2525</v>
      </c>
      <c r="D7611" s="38" t="s">
        <v>5936</v>
      </c>
      <c r="E7611" s="38" t="s">
        <v>2368</v>
      </c>
    </row>
    <row r="7612">
      <c r="A7612" s="33" t="s">
        <v>6294</v>
      </c>
      <c r="B7612" s="126" t="s">
        <v>2636</v>
      </c>
      <c r="C7612" s="126" t="s">
        <v>2525</v>
      </c>
      <c r="D7612" s="38" t="s">
        <v>5936</v>
      </c>
      <c r="E7612" s="38" t="s">
        <v>2368</v>
      </c>
    </row>
    <row r="7613">
      <c r="A7613" s="33" t="s">
        <v>6229</v>
      </c>
      <c r="B7613" s="126" t="s">
        <v>2636</v>
      </c>
      <c r="C7613" s="126" t="s">
        <v>2525</v>
      </c>
      <c r="D7613" s="38" t="s">
        <v>5936</v>
      </c>
      <c r="E7613" s="38" t="s">
        <v>2368</v>
      </c>
    </row>
    <row r="7614">
      <c r="A7614" s="33" t="s">
        <v>6377</v>
      </c>
      <c r="B7614" s="126" t="s">
        <v>2545</v>
      </c>
      <c r="C7614" s="126" t="s">
        <v>2473</v>
      </c>
      <c r="D7614" s="38" t="s">
        <v>5936</v>
      </c>
      <c r="E7614" s="38" t="s">
        <v>2368</v>
      </c>
    </row>
    <row r="7615">
      <c r="A7615" s="33" t="s">
        <v>6294</v>
      </c>
      <c r="B7615" s="126" t="s">
        <v>2545</v>
      </c>
      <c r="C7615" s="126" t="s">
        <v>2473</v>
      </c>
      <c r="D7615" s="38" t="s">
        <v>5936</v>
      </c>
      <c r="E7615" s="38" t="s">
        <v>2368</v>
      </c>
    </row>
    <row r="7616">
      <c r="A7616" s="33" t="s">
        <v>6085</v>
      </c>
      <c r="B7616" s="126" t="s">
        <v>2520</v>
      </c>
      <c r="C7616" s="126" t="s">
        <v>2705</v>
      </c>
      <c r="D7616" s="38" t="s">
        <v>5943</v>
      </c>
      <c r="E7616" s="38" t="s">
        <v>2368</v>
      </c>
    </row>
    <row r="7617">
      <c r="A7617" s="33" t="s">
        <v>6215</v>
      </c>
      <c r="B7617" s="126" t="s">
        <v>2520</v>
      </c>
      <c r="C7617" s="126" t="s">
        <v>2705</v>
      </c>
      <c r="D7617" s="38" t="s">
        <v>5943</v>
      </c>
      <c r="E7617" s="38" t="s">
        <v>2368</v>
      </c>
    </row>
    <row r="7618">
      <c r="A7618" s="33" t="s">
        <v>6202</v>
      </c>
      <c r="B7618" s="126" t="s">
        <v>2520</v>
      </c>
      <c r="C7618" s="126" t="s">
        <v>2705</v>
      </c>
      <c r="D7618" s="38" t="s">
        <v>5943</v>
      </c>
      <c r="E7618" s="38" t="s">
        <v>2368</v>
      </c>
    </row>
    <row r="7619">
      <c r="A7619" s="33" t="s">
        <v>6230</v>
      </c>
      <c r="B7619" s="126" t="s">
        <v>2520</v>
      </c>
      <c r="C7619" s="126" t="s">
        <v>2705</v>
      </c>
      <c r="D7619" s="38" t="s">
        <v>5943</v>
      </c>
      <c r="E7619" s="38" t="s">
        <v>2368</v>
      </c>
    </row>
    <row r="7620">
      <c r="A7620" s="33" t="s">
        <v>6368</v>
      </c>
      <c r="B7620" s="126" t="s">
        <v>2520</v>
      </c>
      <c r="C7620" s="126" t="s">
        <v>2705</v>
      </c>
      <c r="D7620" s="38" t="s">
        <v>5943</v>
      </c>
      <c r="E7620" s="38" t="s">
        <v>2368</v>
      </c>
    </row>
    <row r="7621">
      <c r="A7621" s="33" t="s">
        <v>6362</v>
      </c>
      <c r="B7621" s="126" t="s">
        <v>2520</v>
      </c>
      <c r="C7621" s="126" t="s">
        <v>2705</v>
      </c>
      <c r="D7621" s="38" t="s">
        <v>5943</v>
      </c>
      <c r="E7621" s="38" t="s">
        <v>2368</v>
      </c>
    </row>
    <row r="7622">
      <c r="A7622" s="33" t="s">
        <v>6369</v>
      </c>
      <c r="B7622" s="126" t="s">
        <v>2636</v>
      </c>
      <c r="C7622" s="126" t="s">
        <v>2525</v>
      </c>
      <c r="D7622" s="38" t="s">
        <v>5943</v>
      </c>
      <c r="E7622" s="38" t="s">
        <v>2368</v>
      </c>
    </row>
    <row r="7623">
      <c r="A7623" s="33" t="s">
        <v>6152</v>
      </c>
      <c r="B7623" s="126" t="s">
        <v>2636</v>
      </c>
      <c r="C7623" s="126" t="s">
        <v>2525</v>
      </c>
      <c r="D7623" s="38" t="s">
        <v>5943</v>
      </c>
      <c r="E7623" s="38" t="s">
        <v>2368</v>
      </c>
    </row>
    <row r="7624">
      <c r="A7624" s="33" t="s">
        <v>6229</v>
      </c>
      <c r="B7624" s="126" t="s">
        <v>2636</v>
      </c>
      <c r="C7624" s="126" t="s">
        <v>2525</v>
      </c>
      <c r="D7624" s="38" t="s">
        <v>5943</v>
      </c>
      <c r="E7624" s="38" t="s">
        <v>2368</v>
      </c>
    </row>
    <row r="7625">
      <c r="A7625" s="33" t="s">
        <v>6371</v>
      </c>
      <c r="B7625" s="126" t="s">
        <v>2545</v>
      </c>
      <c r="C7625" s="126" t="s">
        <v>2473</v>
      </c>
      <c r="D7625" s="38" t="s">
        <v>5943</v>
      </c>
      <c r="E7625" s="38" t="s">
        <v>2368</v>
      </c>
    </row>
    <row r="7626">
      <c r="A7626" s="33" t="s">
        <v>6377</v>
      </c>
      <c r="B7626" s="126" t="s">
        <v>2636</v>
      </c>
      <c r="C7626" s="126" t="s">
        <v>2525</v>
      </c>
      <c r="D7626" s="38" t="s">
        <v>5943</v>
      </c>
      <c r="E7626" s="38" t="s">
        <v>2368</v>
      </c>
    </row>
    <row r="7627">
      <c r="A7627" s="33" t="s">
        <v>6186</v>
      </c>
      <c r="B7627" s="126" t="s">
        <v>2545</v>
      </c>
      <c r="C7627" s="126" t="s">
        <v>2473</v>
      </c>
      <c r="D7627" s="38" t="s">
        <v>5943</v>
      </c>
      <c r="E7627" s="38" t="s">
        <v>2368</v>
      </c>
    </row>
    <row r="7628">
      <c r="A7628" s="33" t="s">
        <v>6085</v>
      </c>
      <c r="B7628" s="126" t="s">
        <v>2520</v>
      </c>
      <c r="C7628" s="126" t="s">
        <v>2705</v>
      </c>
      <c r="D7628" s="38" t="s">
        <v>5944</v>
      </c>
      <c r="E7628" s="38" t="s">
        <v>2368</v>
      </c>
    </row>
    <row r="7629">
      <c r="A7629" s="33" t="s">
        <v>6215</v>
      </c>
      <c r="B7629" s="126" t="s">
        <v>2520</v>
      </c>
      <c r="C7629" s="126" t="s">
        <v>2705</v>
      </c>
      <c r="D7629" s="38" t="s">
        <v>5944</v>
      </c>
      <c r="E7629" s="38" t="s">
        <v>2368</v>
      </c>
    </row>
    <row r="7630">
      <c r="A7630" s="33" t="s">
        <v>6230</v>
      </c>
      <c r="B7630" s="126" t="s">
        <v>2520</v>
      </c>
      <c r="C7630" s="126" t="s">
        <v>2705</v>
      </c>
      <c r="D7630" s="38" t="s">
        <v>5944</v>
      </c>
      <c r="E7630" s="38" t="s">
        <v>2368</v>
      </c>
    </row>
    <row r="7631">
      <c r="A7631" s="33" t="s">
        <v>6016</v>
      </c>
      <c r="B7631" s="126" t="s">
        <v>2520</v>
      </c>
      <c r="C7631" s="126" t="s">
        <v>2705</v>
      </c>
      <c r="D7631" s="38" t="s">
        <v>5944</v>
      </c>
      <c r="E7631" s="38" t="s">
        <v>2368</v>
      </c>
    </row>
    <row r="7632">
      <c r="A7632" s="33" t="s">
        <v>6152</v>
      </c>
      <c r="B7632" s="126" t="s">
        <v>2520</v>
      </c>
      <c r="C7632" s="126" t="s">
        <v>2705</v>
      </c>
      <c r="D7632" s="38" t="s">
        <v>5944</v>
      </c>
      <c r="E7632" s="38" t="s">
        <v>2368</v>
      </c>
    </row>
    <row r="7633">
      <c r="A7633" s="33" t="s">
        <v>6277</v>
      </c>
      <c r="B7633" s="126" t="s">
        <v>2520</v>
      </c>
      <c r="C7633" s="126" t="s">
        <v>2705</v>
      </c>
      <c r="D7633" s="38" t="s">
        <v>5944</v>
      </c>
      <c r="E7633" s="38" t="s">
        <v>2368</v>
      </c>
    </row>
    <row r="7634">
      <c r="A7634" s="33" t="s">
        <v>6229</v>
      </c>
      <c r="B7634" s="126" t="s">
        <v>2636</v>
      </c>
      <c r="C7634" s="126" t="s">
        <v>2525</v>
      </c>
      <c r="D7634" s="38" t="s">
        <v>5944</v>
      </c>
      <c r="E7634" s="38" t="s">
        <v>2368</v>
      </c>
    </row>
    <row r="7635">
      <c r="A7635" s="33" t="s">
        <v>6362</v>
      </c>
      <c r="B7635" s="126" t="s">
        <v>2636</v>
      </c>
      <c r="C7635" s="126" t="s">
        <v>2525</v>
      </c>
      <c r="D7635" s="38" t="s">
        <v>5944</v>
      </c>
      <c r="E7635" s="38" t="s">
        <v>2368</v>
      </c>
    </row>
    <row r="7636">
      <c r="A7636" s="33" t="s">
        <v>6202</v>
      </c>
      <c r="B7636" s="126" t="s">
        <v>2545</v>
      </c>
      <c r="C7636" s="126" t="s">
        <v>2473</v>
      </c>
      <c r="D7636" s="38" t="s">
        <v>5944</v>
      </c>
      <c r="E7636" s="38" t="s">
        <v>2368</v>
      </c>
    </row>
    <row r="7637">
      <c r="A7637" s="33" t="s">
        <v>6371</v>
      </c>
      <c r="B7637" s="126" t="s">
        <v>2636</v>
      </c>
      <c r="C7637" s="126" t="s">
        <v>2525</v>
      </c>
      <c r="D7637" s="38" t="s">
        <v>5944</v>
      </c>
      <c r="E7637" s="38" t="s">
        <v>2368</v>
      </c>
    </row>
    <row r="7638">
      <c r="A7638" s="33" t="s">
        <v>6377</v>
      </c>
      <c r="B7638" s="126" t="s">
        <v>2636</v>
      </c>
      <c r="C7638" s="126" t="s">
        <v>2525</v>
      </c>
      <c r="D7638" s="38" t="s">
        <v>5944</v>
      </c>
      <c r="E7638" s="38" t="s">
        <v>2368</v>
      </c>
    </row>
    <row r="7639">
      <c r="A7639" s="33" t="s">
        <v>6186</v>
      </c>
      <c r="B7639" s="126" t="s">
        <v>2545</v>
      </c>
      <c r="C7639" s="126" t="s">
        <v>2473</v>
      </c>
      <c r="D7639" s="38" t="s">
        <v>5944</v>
      </c>
      <c r="E7639" s="38" t="s">
        <v>2368</v>
      </c>
    </row>
    <row r="7640">
      <c r="A7640" s="33" t="s">
        <v>6085</v>
      </c>
      <c r="B7640" s="126" t="s">
        <v>2520</v>
      </c>
      <c r="C7640" s="126" t="s">
        <v>2705</v>
      </c>
      <c r="D7640" s="38" t="s">
        <v>5936</v>
      </c>
      <c r="E7640" s="38" t="s">
        <v>2369</v>
      </c>
    </row>
    <row r="7641">
      <c r="A7641" s="33" t="s">
        <v>6215</v>
      </c>
      <c r="B7641" s="126" t="s">
        <v>2520</v>
      </c>
      <c r="C7641" s="126" t="s">
        <v>2705</v>
      </c>
      <c r="D7641" s="38" t="s">
        <v>5936</v>
      </c>
      <c r="E7641" s="38" t="s">
        <v>2369</v>
      </c>
    </row>
    <row r="7642">
      <c r="A7642" s="33" t="s">
        <v>6230</v>
      </c>
      <c r="B7642" s="126" t="s">
        <v>2520</v>
      </c>
      <c r="C7642" s="126" t="s">
        <v>2705</v>
      </c>
      <c r="D7642" s="38" t="s">
        <v>5936</v>
      </c>
      <c r="E7642" s="38" t="s">
        <v>2369</v>
      </c>
    </row>
    <row r="7643">
      <c r="A7643" s="33" t="s">
        <v>6202</v>
      </c>
      <c r="B7643" s="126" t="s">
        <v>2520</v>
      </c>
      <c r="C7643" s="126" t="s">
        <v>2705</v>
      </c>
      <c r="D7643" s="38" t="s">
        <v>5936</v>
      </c>
      <c r="E7643" s="38" t="s">
        <v>2369</v>
      </c>
    </row>
    <row r="7644">
      <c r="A7644" s="33" t="s">
        <v>6368</v>
      </c>
      <c r="B7644" s="126" t="s">
        <v>2520</v>
      </c>
      <c r="C7644" s="126" t="s">
        <v>2705</v>
      </c>
      <c r="D7644" s="38" t="s">
        <v>5936</v>
      </c>
      <c r="E7644" s="38" t="s">
        <v>2369</v>
      </c>
    </row>
    <row r="7645">
      <c r="A7645" s="33" t="s">
        <v>6362</v>
      </c>
      <c r="B7645" s="126" t="s">
        <v>2520</v>
      </c>
      <c r="C7645" s="126" t="s">
        <v>2705</v>
      </c>
      <c r="D7645" s="38" t="s">
        <v>5936</v>
      </c>
      <c r="E7645" s="38" t="s">
        <v>2369</v>
      </c>
    </row>
    <row r="7646">
      <c r="A7646" s="33" t="s">
        <v>6369</v>
      </c>
      <c r="B7646" s="126" t="s">
        <v>2636</v>
      </c>
      <c r="C7646" s="126" t="s">
        <v>2525</v>
      </c>
      <c r="D7646" s="38" t="s">
        <v>5936</v>
      </c>
      <c r="E7646" s="38" t="s">
        <v>2369</v>
      </c>
    </row>
    <row r="7647">
      <c r="A7647" s="33" t="s">
        <v>6152</v>
      </c>
      <c r="B7647" s="126" t="s">
        <v>2636</v>
      </c>
      <c r="C7647" s="126" t="s">
        <v>2525</v>
      </c>
      <c r="D7647" s="38" t="s">
        <v>5936</v>
      </c>
      <c r="E7647" s="38" t="s">
        <v>2369</v>
      </c>
    </row>
    <row r="7648">
      <c r="A7648" s="33" t="s">
        <v>6294</v>
      </c>
      <c r="B7648" s="126" t="s">
        <v>2636</v>
      </c>
      <c r="C7648" s="126" t="s">
        <v>2525</v>
      </c>
      <c r="D7648" s="38" t="s">
        <v>5936</v>
      </c>
      <c r="E7648" s="38" t="s">
        <v>2369</v>
      </c>
    </row>
    <row r="7649">
      <c r="A7649" s="33" t="s">
        <v>6229</v>
      </c>
      <c r="B7649" s="126" t="s">
        <v>2636</v>
      </c>
      <c r="C7649" s="126" t="s">
        <v>2525</v>
      </c>
      <c r="D7649" s="38" t="s">
        <v>5936</v>
      </c>
      <c r="E7649" s="38" t="s">
        <v>2369</v>
      </c>
    </row>
    <row r="7650">
      <c r="A7650" s="33" t="s">
        <v>6377</v>
      </c>
      <c r="B7650" s="126" t="s">
        <v>2545</v>
      </c>
      <c r="C7650" s="126" t="s">
        <v>2473</v>
      </c>
      <c r="D7650" s="38" t="s">
        <v>5936</v>
      </c>
      <c r="E7650" s="38" t="s">
        <v>2369</v>
      </c>
    </row>
    <row r="7651">
      <c r="A7651" s="33" t="s">
        <v>6294</v>
      </c>
      <c r="B7651" s="126" t="s">
        <v>2545</v>
      </c>
      <c r="C7651" s="126" t="s">
        <v>2473</v>
      </c>
      <c r="D7651" s="38" t="s">
        <v>5936</v>
      </c>
      <c r="E7651" s="38" t="s">
        <v>2369</v>
      </c>
    </row>
    <row r="7652">
      <c r="A7652" s="33" t="s">
        <v>6085</v>
      </c>
      <c r="B7652" s="126" t="s">
        <v>2520</v>
      </c>
      <c r="C7652" s="126" t="s">
        <v>2705</v>
      </c>
      <c r="D7652" s="38" t="s">
        <v>5943</v>
      </c>
      <c r="E7652" s="38" t="s">
        <v>2369</v>
      </c>
    </row>
    <row r="7653">
      <c r="A7653" s="33" t="s">
        <v>6215</v>
      </c>
      <c r="B7653" s="126" t="s">
        <v>2520</v>
      </c>
      <c r="C7653" s="126" t="s">
        <v>2705</v>
      </c>
      <c r="D7653" s="38" t="s">
        <v>5943</v>
      </c>
      <c r="E7653" s="38" t="s">
        <v>2369</v>
      </c>
    </row>
    <row r="7654">
      <c r="A7654" s="33" t="s">
        <v>6202</v>
      </c>
      <c r="B7654" s="126" t="s">
        <v>2520</v>
      </c>
      <c r="C7654" s="126" t="s">
        <v>2705</v>
      </c>
      <c r="D7654" s="38" t="s">
        <v>5943</v>
      </c>
      <c r="E7654" s="38" t="s">
        <v>2369</v>
      </c>
    </row>
    <row r="7655">
      <c r="A7655" s="33" t="s">
        <v>6230</v>
      </c>
      <c r="B7655" s="126" t="s">
        <v>2520</v>
      </c>
      <c r="C7655" s="126" t="s">
        <v>2705</v>
      </c>
      <c r="D7655" s="38" t="s">
        <v>5943</v>
      </c>
      <c r="E7655" s="38" t="s">
        <v>2369</v>
      </c>
    </row>
    <row r="7656">
      <c r="A7656" s="33" t="s">
        <v>6368</v>
      </c>
      <c r="B7656" s="126" t="s">
        <v>2520</v>
      </c>
      <c r="C7656" s="126" t="s">
        <v>2705</v>
      </c>
      <c r="D7656" s="38" t="s">
        <v>5943</v>
      </c>
      <c r="E7656" s="38" t="s">
        <v>2369</v>
      </c>
    </row>
    <row r="7657">
      <c r="A7657" s="33" t="s">
        <v>6362</v>
      </c>
      <c r="B7657" s="126" t="s">
        <v>2520</v>
      </c>
      <c r="C7657" s="126" t="s">
        <v>2705</v>
      </c>
      <c r="D7657" s="38" t="s">
        <v>5943</v>
      </c>
      <c r="E7657" s="38" t="s">
        <v>2369</v>
      </c>
    </row>
    <row r="7658">
      <c r="A7658" s="33" t="s">
        <v>6369</v>
      </c>
      <c r="B7658" s="126" t="s">
        <v>2636</v>
      </c>
      <c r="C7658" s="126" t="s">
        <v>2525</v>
      </c>
      <c r="D7658" s="38" t="s">
        <v>5943</v>
      </c>
      <c r="E7658" s="38" t="s">
        <v>2369</v>
      </c>
    </row>
    <row r="7659">
      <c r="A7659" s="33" t="s">
        <v>6152</v>
      </c>
      <c r="B7659" s="126" t="s">
        <v>2636</v>
      </c>
      <c r="C7659" s="126" t="s">
        <v>2525</v>
      </c>
      <c r="D7659" s="38" t="s">
        <v>5943</v>
      </c>
      <c r="E7659" s="38" t="s">
        <v>2369</v>
      </c>
    </row>
    <row r="7660">
      <c r="A7660" s="33" t="s">
        <v>6229</v>
      </c>
      <c r="B7660" s="126" t="s">
        <v>2636</v>
      </c>
      <c r="C7660" s="126" t="s">
        <v>2525</v>
      </c>
      <c r="D7660" s="38" t="s">
        <v>5943</v>
      </c>
      <c r="E7660" s="38" t="s">
        <v>2369</v>
      </c>
    </row>
    <row r="7661">
      <c r="A7661" s="33" t="s">
        <v>6371</v>
      </c>
      <c r="B7661" s="126" t="s">
        <v>2545</v>
      </c>
      <c r="C7661" s="126" t="s">
        <v>2473</v>
      </c>
      <c r="D7661" s="38" t="s">
        <v>5943</v>
      </c>
      <c r="E7661" s="38" t="s">
        <v>2369</v>
      </c>
    </row>
    <row r="7662">
      <c r="A7662" s="33" t="s">
        <v>6377</v>
      </c>
      <c r="B7662" s="126" t="s">
        <v>2636</v>
      </c>
      <c r="C7662" s="126" t="s">
        <v>2525</v>
      </c>
      <c r="D7662" s="38" t="s">
        <v>5943</v>
      </c>
      <c r="E7662" s="38" t="s">
        <v>2369</v>
      </c>
    </row>
    <row r="7663">
      <c r="A7663" s="33" t="s">
        <v>6186</v>
      </c>
      <c r="B7663" s="126" t="s">
        <v>2545</v>
      </c>
      <c r="C7663" s="126" t="s">
        <v>2473</v>
      </c>
      <c r="D7663" s="38" t="s">
        <v>5943</v>
      </c>
      <c r="E7663" s="38" t="s">
        <v>2369</v>
      </c>
    </row>
    <row r="7664">
      <c r="A7664" s="33" t="s">
        <v>6085</v>
      </c>
      <c r="B7664" s="126" t="s">
        <v>2520</v>
      </c>
      <c r="C7664" s="126" t="s">
        <v>2705</v>
      </c>
      <c r="D7664" s="38" t="s">
        <v>5944</v>
      </c>
      <c r="E7664" s="38" t="s">
        <v>2369</v>
      </c>
    </row>
    <row r="7665">
      <c r="A7665" s="33" t="s">
        <v>6215</v>
      </c>
      <c r="B7665" s="126" t="s">
        <v>2520</v>
      </c>
      <c r="C7665" s="126" t="s">
        <v>2705</v>
      </c>
      <c r="D7665" s="38" t="s">
        <v>5944</v>
      </c>
      <c r="E7665" s="38" t="s">
        <v>2369</v>
      </c>
    </row>
    <row r="7666">
      <c r="A7666" s="33" t="s">
        <v>6230</v>
      </c>
      <c r="B7666" s="126" t="s">
        <v>2520</v>
      </c>
      <c r="C7666" s="126" t="s">
        <v>2705</v>
      </c>
      <c r="D7666" s="38" t="s">
        <v>5944</v>
      </c>
      <c r="E7666" s="38" t="s">
        <v>2369</v>
      </c>
    </row>
    <row r="7667">
      <c r="A7667" s="33" t="s">
        <v>6016</v>
      </c>
      <c r="B7667" s="126" t="s">
        <v>2520</v>
      </c>
      <c r="C7667" s="126" t="s">
        <v>2705</v>
      </c>
      <c r="D7667" s="38" t="s">
        <v>5944</v>
      </c>
      <c r="E7667" s="38" t="s">
        <v>2369</v>
      </c>
    </row>
    <row r="7668">
      <c r="A7668" s="33" t="s">
        <v>6152</v>
      </c>
      <c r="B7668" s="126" t="s">
        <v>2520</v>
      </c>
      <c r="C7668" s="126" t="s">
        <v>2705</v>
      </c>
      <c r="D7668" s="38" t="s">
        <v>5944</v>
      </c>
      <c r="E7668" s="38" t="s">
        <v>2369</v>
      </c>
    </row>
    <row r="7669">
      <c r="A7669" s="33" t="s">
        <v>6277</v>
      </c>
      <c r="B7669" s="126" t="s">
        <v>2520</v>
      </c>
      <c r="C7669" s="126" t="s">
        <v>2705</v>
      </c>
      <c r="D7669" s="38" t="s">
        <v>5944</v>
      </c>
      <c r="E7669" s="38" t="s">
        <v>2369</v>
      </c>
    </row>
    <row r="7670">
      <c r="A7670" s="33" t="s">
        <v>6229</v>
      </c>
      <c r="B7670" s="126" t="s">
        <v>2636</v>
      </c>
      <c r="C7670" s="126" t="s">
        <v>2525</v>
      </c>
      <c r="D7670" s="38" t="s">
        <v>5944</v>
      </c>
      <c r="E7670" s="38" t="s">
        <v>2369</v>
      </c>
    </row>
    <row r="7671">
      <c r="A7671" s="33" t="s">
        <v>6362</v>
      </c>
      <c r="B7671" s="126" t="s">
        <v>2636</v>
      </c>
      <c r="C7671" s="126" t="s">
        <v>2525</v>
      </c>
      <c r="D7671" s="38" t="s">
        <v>5944</v>
      </c>
      <c r="E7671" s="38" t="s">
        <v>2369</v>
      </c>
    </row>
    <row r="7672">
      <c r="A7672" s="33" t="s">
        <v>6202</v>
      </c>
      <c r="B7672" s="126" t="s">
        <v>2545</v>
      </c>
      <c r="C7672" s="126" t="s">
        <v>2473</v>
      </c>
      <c r="D7672" s="38" t="s">
        <v>5944</v>
      </c>
      <c r="E7672" s="38" t="s">
        <v>2369</v>
      </c>
    </row>
    <row r="7673">
      <c r="A7673" s="33" t="s">
        <v>6371</v>
      </c>
      <c r="B7673" s="126" t="s">
        <v>2636</v>
      </c>
      <c r="C7673" s="126" t="s">
        <v>2525</v>
      </c>
      <c r="D7673" s="38" t="s">
        <v>5944</v>
      </c>
      <c r="E7673" s="38" t="s">
        <v>2369</v>
      </c>
    </row>
    <row r="7674">
      <c r="A7674" s="33" t="s">
        <v>6377</v>
      </c>
      <c r="B7674" s="126" t="s">
        <v>2636</v>
      </c>
      <c r="C7674" s="126" t="s">
        <v>2525</v>
      </c>
      <c r="D7674" s="38" t="s">
        <v>5944</v>
      </c>
      <c r="E7674" s="38" t="s">
        <v>2369</v>
      </c>
    </row>
    <row r="7675">
      <c r="A7675" s="33" t="s">
        <v>6186</v>
      </c>
      <c r="B7675" s="126" t="s">
        <v>2545</v>
      </c>
      <c r="C7675" s="126" t="s">
        <v>2473</v>
      </c>
      <c r="D7675" s="38" t="s">
        <v>5944</v>
      </c>
      <c r="E7675" s="38" t="s">
        <v>2369</v>
      </c>
    </row>
    <row r="7676">
      <c r="A7676" s="33" t="s">
        <v>6085</v>
      </c>
      <c r="B7676" s="126" t="s">
        <v>2520</v>
      </c>
      <c r="C7676" s="126" t="s">
        <v>2705</v>
      </c>
      <c r="D7676" s="38" t="s">
        <v>5936</v>
      </c>
      <c r="E7676" s="38" t="s">
        <v>2370</v>
      </c>
    </row>
    <row r="7677">
      <c r="A7677" s="33" t="s">
        <v>6215</v>
      </c>
      <c r="B7677" s="126" t="s">
        <v>2520</v>
      </c>
      <c r="C7677" s="126" t="s">
        <v>2705</v>
      </c>
      <c r="D7677" s="38" t="s">
        <v>5936</v>
      </c>
      <c r="E7677" s="38" t="s">
        <v>2370</v>
      </c>
    </row>
    <row r="7678">
      <c r="A7678" s="33" t="s">
        <v>6367</v>
      </c>
      <c r="B7678" s="126" t="s">
        <v>2520</v>
      </c>
      <c r="C7678" s="126" t="s">
        <v>2705</v>
      </c>
      <c r="D7678" s="38" t="s">
        <v>5936</v>
      </c>
      <c r="E7678" s="38" t="s">
        <v>2370</v>
      </c>
    </row>
    <row r="7679">
      <c r="A7679" s="33" t="s">
        <v>6368</v>
      </c>
      <c r="B7679" s="126" t="s">
        <v>2520</v>
      </c>
      <c r="C7679" s="126" t="s">
        <v>2705</v>
      </c>
      <c r="D7679" s="38" t="s">
        <v>5936</v>
      </c>
      <c r="E7679" s="38" t="s">
        <v>2370</v>
      </c>
    </row>
    <row r="7680">
      <c r="A7680" s="33" t="s">
        <v>6362</v>
      </c>
      <c r="B7680" s="126" t="s">
        <v>2520</v>
      </c>
      <c r="C7680" s="126" t="s">
        <v>2705</v>
      </c>
      <c r="D7680" s="38" t="s">
        <v>5936</v>
      </c>
      <c r="E7680" s="38" t="s">
        <v>2370</v>
      </c>
    </row>
    <row r="7681">
      <c r="A7681" s="33" t="s">
        <v>6369</v>
      </c>
      <c r="B7681" s="126" t="s">
        <v>2636</v>
      </c>
      <c r="C7681" s="126" t="s">
        <v>2525</v>
      </c>
      <c r="D7681" s="38" t="s">
        <v>5936</v>
      </c>
      <c r="E7681" s="38" t="s">
        <v>2370</v>
      </c>
    </row>
    <row r="7682">
      <c r="A7682" s="33" t="s">
        <v>6152</v>
      </c>
      <c r="B7682" s="126" t="s">
        <v>2636</v>
      </c>
      <c r="C7682" s="126" t="s">
        <v>2525</v>
      </c>
      <c r="D7682" s="38" t="s">
        <v>5936</v>
      </c>
      <c r="E7682" s="38" t="s">
        <v>2370</v>
      </c>
    </row>
    <row r="7683">
      <c r="A7683" s="33" t="s">
        <v>6294</v>
      </c>
      <c r="B7683" s="126" t="s">
        <v>2636</v>
      </c>
      <c r="C7683" s="126" t="s">
        <v>2525</v>
      </c>
      <c r="D7683" s="38" t="s">
        <v>5936</v>
      </c>
      <c r="E7683" s="38" t="s">
        <v>2370</v>
      </c>
    </row>
    <row r="7684">
      <c r="A7684" s="33" t="s">
        <v>6370</v>
      </c>
      <c r="B7684" s="126" t="s">
        <v>2520</v>
      </c>
      <c r="C7684" s="126" t="s">
        <v>2545</v>
      </c>
      <c r="D7684" s="38" t="s">
        <v>5936</v>
      </c>
      <c r="E7684" s="38" t="s">
        <v>2370</v>
      </c>
    </row>
    <row r="7685">
      <c r="A7685" s="33" t="s">
        <v>6373</v>
      </c>
      <c r="B7685" s="126" t="s">
        <v>2520</v>
      </c>
      <c r="C7685" s="126" t="s">
        <v>2705</v>
      </c>
      <c r="D7685" s="38" t="s">
        <v>5936</v>
      </c>
      <c r="E7685" s="38" t="s">
        <v>2370</v>
      </c>
    </row>
    <row r="7686">
      <c r="A7686" s="33" t="s">
        <v>6229</v>
      </c>
      <c r="B7686" s="126" t="s">
        <v>2545</v>
      </c>
      <c r="C7686" s="126" t="s">
        <v>2473</v>
      </c>
      <c r="D7686" s="38" t="s">
        <v>5936</v>
      </c>
      <c r="E7686" s="38" t="s">
        <v>2370</v>
      </c>
    </row>
    <row r="7687">
      <c r="A7687" s="33" t="s">
        <v>6294</v>
      </c>
      <c r="B7687" s="126" t="s">
        <v>2545</v>
      </c>
      <c r="C7687" s="126" t="s">
        <v>2473</v>
      </c>
      <c r="D7687" s="38" t="s">
        <v>5936</v>
      </c>
      <c r="E7687" s="38" t="s">
        <v>2370</v>
      </c>
    </row>
    <row r="7688">
      <c r="A7688" s="33" t="s">
        <v>6085</v>
      </c>
      <c r="B7688" s="126" t="s">
        <v>2520</v>
      </c>
      <c r="C7688" s="126" t="s">
        <v>2705</v>
      </c>
      <c r="D7688" s="38" t="s">
        <v>5943</v>
      </c>
      <c r="E7688" s="38" t="s">
        <v>2370</v>
      </c>
    </row>
    <row r="7689">
      <c r="A7689" s="33" t="s">
        <v>6215</v>
      </c>
      <c r="B7689" s="126" t="s">
        <v>2520</v>
      </c>
      <c r="C7689" s="126" t="s">
        <v>2705</v>
      </c>
      <c r="D7689" s="38" t="s">
        <v>5943</v>
      </c>
      <c r="E7689" s="38" t="s">
        <v>2370</v>
      </c>
    </row>
    <row r="7690">
      <c r="A7690" s="33" t="s">
        <v>6367</v>
      </c>
      <c r="B7690" s="126" t="s">
        <v>2520</v>
      </c>
      <c r="C7690" s="126" t="s">
        <v>2705</v>
      </c>
      <c r="D7690" s="38" t="s">
        <v>5943</v>
      </c>
      <c r="E7690" s="38" t="s">
        <v>2370</v>
      </c>
    </row>
    <row r="7691">
      <c r="A7691" s="33" t="s">
        <v>6368</v>
      </c>
      <c r="B7691" s="126" t="s">
        <v>2520</v>
      </c>
      <c r="C7691" s="126" t="s">
        <v>2705</v>
      </c>
      <c r="D7691" s="38" t="s">
        <v>5943</v>
      </c>
      <c r="E7691" s="38" t="s">
        <v>2370</v>
      </c>
    </row>
    <row r="7692">
      <c r="A7692" s="33" t="s">
        <v>6362</v>
      </c>
      <c r="B7692" s="126" t="s">
        <v>2520</v>
      </c>
      <c r="C7692" s="126" t="s">
        <v>2705</v>
      </c>
      <c r="D7692" s="38" t="s">
        <v>5943</v>
      </c>
      <c r="E7692" s="38" t="s">
        <v>2370</v>
      </c>
    </row>
    <row r="7693">
      <c r="A7693" s="33" t="s">
        <v>6369</v>
      </c>
      <c r="B7693" s="126" t="s">
        <v>2636</v>
      </c>
      <c r="C7693" s="126" t="s">
        <v>2525</v>
      </c>
      <c r="D7693" s="38" t="s">
        <v>5943</v>
      </c>
      <c r="E7693" s="38" t="s">
        <v>2370</v>
      </c>
    </row>
    <row r="7694">
      <c r="A7694" s="33" t="s">
        <v>6152</v>
      </c>
      <c r="B7694" s="126" t="s">
        <v>2636</v>
      </c>
      <c r="C7694" s="126" t="s">
        <v>2525</v>
      </c>
      <c r="D7694" s="38" t="s">
        <v>5943</v>
      </c>
      <c r="E7694" s="38" t="s">
        <v>2370</v>
      </c>
    </row>
    <row r="7695">
      <c r="A7695" s="33" t="s">
        <v>6229</v>
      </c>
      <c r="B7695" s="126" t="s">
        <v>2636</v>
      </c>
      <c r="C7695" s="126" t="s">
        <v>2525</v>
      </c>
      <c r="D7695" s="38" t="s">
        <v>5943</v>
      </c>
      <c r="E7695" s="38" t="s">
        <v>2370</v>
      </c>
    </row>
    <row r="7696">
      <c r="A7696" s="33" t="s">
        <v>6370</v>
      </c>
      <c r="B7696" s="126" t="s">
        <v>2520</v>
      </c>
      <c r="C7696" s="126" t="s">
        <v>2545</v>
      </c>
      <c r="D7696" s="38" t="s">
        <v>5943</v>
      </c>
      <c r="E7696" s="38" t="s">
        <v>2370</v>
      </c>
    </row>
    <row r="7697">
      <c r="A7697" s="33" t="s">
        <v>6373</v>
      </c>
      <c r="B7697" s="126" t="s">
        <v>2520</v>
      </c>
      <c r="C7697" s="126" t="s">
        <v>2705</v>
      </c>
      <c r="D7697" s="38" t="s">
        <v>5943</v>
      </c>
      <c r="E7697" s="38" t="s">
        <v>2370</v>
      </c>
    </row>
    <row r="7698">
      <c r="A7698" s="33" t="s">
        <v>6371</v>
      </c>
      <c r="B7698" s="126" t="s">
        <v>2545</v>
      </c>
      <c r="C7698" s="126" t="s">
        <v>2473</v>
      </c>
      <c r="D7698" s="38" t="s">
        <v>5943</v>
      </c>
      <c r="E7698" s="38" t="s">
        <v>2370</v>
      </c>
    </row>
    <row r="7699">
      <c r="A7699" s="33" t="s">
        <v>6186</v>
      </c>
      <c r="B7699" s="126" t="s">
        <v>2545</v>
      </c>
      <c r="C7699" s="126" t="s">
        <v>2473</v>
      </c>
      <c r="D7699" s="38" t="s">
        <v>5943</v>
      </c>
      <c r="E7699" s="38" t="s">
        <v>2370</v>
      </c>
    </row>
    <row r="7700">
      <c r="A7700" s="33" t="s">
        <v>6085</v>
      </c>
      <c r="B7700" s="126" t="s">
        <v>2520</v>
      </c>
      <c r="C7700" s="126" t="s">
        <v>2705</v>
      </c>
      <c r="D7700" s="38" t="s">
        <v>5944</v>
      </c>
      <c r="E7700" s="38" t="s">
        <v>2370</v>
      </c>
    </row>
    <row r="7701">
      <c r="A7701" s="33" t="s">
        <v>6215</v>
      </c>
      <c r="B7701" s="126" t="s">
        <v>2520</v>
      </c>
      <c r="C7701" s="126" t="s">
        <v>2705</v>
      </c>
      <c r="D7701" s="38" t="s">
        <v>5944</v>
      </c>
      <c r="E7701" s="38" t="s">
        <v>2370</v>
      </c>
    </row>
    <row r="7702">
      <c r="A7702" s="33" t="s">
        <v>6229</v>
      </c>
      <c r="B7702" s="126" t="s">
        <v>2636</v>
      </c>
      <c r="C7702" s="126" t="s">
        <v>2525</v>
      </c>
      <c r="D7702" s="38" t="s">
        <v>5944</v>
      </c>
      <c r="E7702" s="38" t="s">
        <v>2370</v>
      </c>
    </row>
    <row r="7703">
      <c r="A7703" s="33" t="s">
        <v>6016</v>
      </c>
      <c r="B7703" s="126" t="s">
        <v>2520</v>
      </c>
      <c r="C7703" s="126" t="s">
        <v>2705</v>
      </c>
      <c r="D7703" s="38" t="s">
        <v>5944</v>
      </c>
      <c r="E7703" s="38" t="s">
        <v>2370</v>
      </c>
    </row>
    <row r="7704">
      <c r="A7704" s="33" t="s">
        <v>6152</v>
      </c>
      <c r="B7704" s="126" t="s">
        <v>2520</v>
      </c>
      <c r="C7704" s="126" t="s">
        <v>2705</v>
      </c>
      <c r="D7704" s="38" t="s">
        <v>5944</v>
      </c>
      <c r="E7704" s="38" t="s">
        <v>2370</v>
      </c>
    </row>
    <row r="7705">
      <c r="A7705" s="33" t="s">
        <v>6277</v>
      </c>
      <c r="B7705" s="126" t="s">
        <v>2520</v>
      </c>
      <c r="C7705" s="126" t="s">
        <v>2705</v>
      </c>
      <c r="D7705" s="38" t="s">
        <v>5944</v>
      </c>
      <c r="E7705" s="38" t="s">
        <v>2370</v>
      </c>
    </row>
    <row r="7706">
      <c r="A7706" s="33" t="s">
        <v>6362</v>
      </c>
      <c r="B7706" s="126" t="s">
        <v>2636</v>
      </c>
      <c r="C7706" s="126" t="s">
        <v>2525</v>
      </c>
      <c r="D7706" s="38" t="s">
        <v>5944</v>
      </c>
      <c r="E7706" s="38" t="s">
        <v>2370</v>
      </c>
    </row>
    <row r="7707">
      <c r="A7707" s="33" t="s">
        <v>6371</v>
      </c>
      <c r="B7707" s="126" t="s">
        <v>2636</v>
      </c>
      <c r="C7707" s="126" t="s">
        <v>2525</v>
      </c>
      <c r="D7707" s="38" t="s">
        <v>5944</v>
      </c>
      <c r="E7707" s="38" t="s">
        <v>2370</v>
      </c>
    </row>
    <row r="7708">
      <c r="A7708" s="33" t="s">
        <v>6370</v>
      </c>
      <c r="B7708" s="126" t="s">
        <v>2520</v>
      </c>
      <c r="C7708" s="126" t="s">
        <v>2545</v>
      </c>
      <c r="D7708" s="38" t="s">
        <v>5944</v>
      </c>
      <c r="E7708" s="38" t="s">
        <v>2370</v>
      </c>
    </row>
    <row r="7709">
      <c r="A7709" s="33" t="s">
        <v>6373</v>
      </c>
      <c r="B7709" s="126" t="s">
        <v>2520</v>
      </c>
      <c r="C7709" s="126" t="s">
        <v>2705</v>
      </c>
      <c r="D7709" s="38" t="s">
        <v>5944</v>
      </c>
      <c r="E7709" s="38" t="s">
        <v>2370</v>
      </c>
    </row>
    <row r="7710">
      <c r="A7710" s="33" t="s">
        <v>6372</v>
      </c>
      <c r="B7710" s="126" t="s">
        <v>2545</v>
      </c>
      <c r="C7710" s="126" t="s">
        <v>2473</v>
      </c>
      <c r="D7710" s="38" t="s">
        <v>5944</v>
      </c>
      <c r="E7710" s="38" t="s">
        <v>2370</v>
      </c>
    </row>
    <row r="7711">
      <c r="A7711" s="33" t="s">
        <v>6186</v>
      </c>
      <c r="B7711" s="126" t="s">
        <v>2545</v>
      </c>
      <c r="C7711" s="126" t="s">
        <v>2473</v>
      </c>
      <c r="D7711" s="38" t="s">
        <v>5944</v>
      </c>
      <c r="E7711" s="38" t="s">
        <v>2370</v>
      </c>
    </row>
    <row r="7712">
      <c r="A7712" s="33" t="s">
        <v>6085</v>
      </c>
      <c r="B7712" s="126" t="s">
        <v>2520</v>
      </c>
      <c r="C7712" s="126" t="s">
        <v>2705</v>
      </c>
      <c r="D7712" s="38" t="s">
        <v>5936</v>
      </c>
      <c r="E7712" s="38" t="s">
        <v>2371</v>
      </c>
    </row>
    <row r="7713">
      <c r="A7713" s="33" t="s">
        <v>6215</v>
      </c>
      <c r="B7713" s="126" t="s">
        <v>2520</v>
      </c>
      <c r="C7713" s="126" t="s">
        <v>2705</v>
      </c>
      <c r="D7713" s="38" t="s">
        <v>5936</v>
      </c>
      <c r="E7713" s="38" t="s">
        <v>2371</v>
      </c>
    </row>
    <row r="7714">
      <c r="A7714" s="33" t="s">
        <v>6230</v>
      </c>
      <c r="B7714" s="126" t="s">
        <v>2520</v>
      </c>
      <c r="C7714" s="126" t="s">
        <v>2705</v>
      </c>
      <c r="D7714" s="38" t="s">
        <v>5936</v>
      </c>
      <c r="E7714" s="38" t="s">
        <v>2371</v>
      </c>
    </row>
    <row r="7715">
      <c r="A7715" s="33" t="s">
        <v>6202</v>
      </c>
      <c r="B7715" s="126" t="s">
        <v>2520</v>
      </c>
      <c r="C7715" s="126" t="s">
        <v>2705</v>
      </c>
      <c r="D7715" s="38" t="s">
        <v>5936</v>
      </c>
      <c r="E7715" s="38" t="s">
        <v>2371</v>
      </c>
    </row>
    <row r="7716">
      <c r="A7716" s="33" t="s">
        <v>6368</v>
      </c>
      <c r="B7716" s="126" t="s">
        <v>2520</v>
      </c>
      <c r="C7716" s="126" t="s">
        <v>2705</v>
      </c>
      <c r="D7716" s="38" t="s">
        <v>5936</v>
      </c>
      <c r="E7716" s="38" t="s">
        <v>2371</v>
      </c>
    </row>
    <row r="7717">
      <c r="A7717" s="33" t="s">
        <v>6362</v>
      </c>
      <c r="B7717" s="126" t="s">
        <v>2520</v>
      </c>
      <c r="C7717" s="126" t="s">
        <v>2705</v>
      </c>
      <c r="D7717" s="38" t="s">
        <v>5936</v>
      </c>
      <c r="E7717" s="38" t="s">
        <v>2371</v>
      </c>
    </row>
    <row r="7718">
      <c r="A7718" s="33" t="s">
        <v>6369</v>
      </c>
      <c r="B7718" s="126" t="s">
        <v>2636</v>
      </c>
      <c r="C7718" s="126" t="s">
        <v>2525</v>
      </c>
      <c r="D7718" s="38" t="s">
        <v>5936</v>
      </c>
      <c r="E7718" s="38" t="s">
        <v>2371</v>
      </c>
    </row>
    <row r="7719">
      <c r="A7719" s="33" t="s">
        <v>6152</v>
      </c>
      <c r="B7719" s="126" t="s">
        <v>2636</v>
      </c>
      <c r="C7719" s="126" t="s">
        <v>2525</v>
      </c>
      <c r="D7719" s="38" t="s">
        <v>5936</v>
      </c>
      <c r="E7719" s="38" t="s">
        <v>2371</v>
      </c>
    </row>
    <row r="7720">
      <c r="A7720" s="33" t="s">
        <v>6294</v>
      </c>
      <c r="B7720" s="126" t="s">
        <v>2636</v>
      </c>
      <c r="C7720" s="126" t="s">
        <v>2525</v>
      </c>
      <c r="D7720" s="38" t="s">
        <v>5936</v>
      </c>
      <c r="E7720" s="38" t="s">
        <v>2371</v>
      </c>
    </row>
    <row r="7721">
      <c r="A7721" s="33" t="s">
        <v>6229</v>
      </c>
      <c r="B7721" s="126" t="s">
        <v>2636</v>
      </c>
      <c r="C7721" s="126" t="s">
        <v>2525</v>
      </c>
      <c r="D7721" s="38" t="s">
        <v>5936</v>
      </c>
      <c r="E7721" s="38" t="s">
        <v>2371</v>
      </c>
    </row>
    <row r="7722">
      <c r="A7722" s="33" t="s">
        <v>6377</v>
      </c>
      <c r="B7722" s="126" t="s">
        <v>2545</v>
      </c>
      <c r="C7722" s="126" t="s">
        <v>2473</v>
      </c>
      <c r="D7722" s="38" t="s">
        <v>5936</v>
      </c>
      <c r="E7722" s="38" t="s">
        <v>2371</v>
      </c>
    </row>
    <row r="7723">
      <c r="A7723" s="33" t="s">
        <v>6294</v>
      </c>
      <c r="B7723" s="126" t="s">
        <v>2545</v>
      </c>
      <c r="C7723" s="126" t="s">
        <v>2473</v>
      </c>
      <c r="D7723" s="38" t="s">
        <v>5936</v>
      </c>
      <c r="E7723" s="38" t="s">
        <v>2371</v>
      </c>
    </row>
    <row r="7724">
      <c r="A7724" s="33" t="s">
        <v>6085</v>
      </c>
      <c r="B7724" s="126" t="s">
        <v>2520</v>
      </c>
      <c r="C7724" s="126" t="s">
        <v>2705</v>
      </c>
      <c r="D7724" s="38" t="s">
        <v>5943</v>
      </c>
      <c r="E7724" s="38" t="s">
        <v>2371</v>
      </c>
    </row>
    <row r="7725">
      <c r="A7725" s="33" t="s">
        <v>6215</v>
      </c>
      <c r="B7725" s="126" t="s">
        <v>2520</v>
      </c>
      <c r="C7725" s="126" t="s">
        <v>2705</v>
      </c>
      <c r="D7725" s="38" t="s">
        <v>5943</v>
      </c>
      <c r="E7725" s="38" t="s">
        <v>2371</v>
      </c>
    </row>
    <row r="7726">
      <c r="A7726" s="33" t="s">
        <v>6202</v>
      </c>
      <c r="B7726" s="126" t="s">
        <v>2520</v>
      </c>
      <c r="C7726" s="126" t="s">
        <v>2705</v>
      </c>
      <c r="D7726" s="38" t="s">
        <v>5943</v>
      </c>
      <c r="E7726" s="38" t="s">
        <v>2371</v>
      </c>
    </row>
    <row r="7727">
      <c r="A7727" s="33" t="s">
        <v>6230</v>
      </c>
      <c r="B7727" s="126" t="s">
        <v>2520</v>
      </c>
      <c r="C7727" s="126" t="s">
        <v>2705</v>
      </c>
      <c r="D7727" s="38" t="s">
        <v>5943</v>
      </c>
      <c r="E7727" s="38" t="s">
        <v>2371</v>
      </c>
    </row>
    <row r="7728">
      <c r="A7728" s="33" t="s">
        <v>6368</v>
      </c>
      <c r="B7728" s="126" t="s">
        <v>2520</v>
      </c>
      <c r="C7728" s="126" t="s">
        <v>2705</v>
      </c>
      <c r="D7728" s="38" t="s">
        <v>5943</v>
      </c>
      <c r="E7728" s="38" t="s">
        <v>2371</v>
      </c>
    </row>
    <row r="7729">
      <c r="A7729" s="33" t="s">
        <v>6362</v>
      </c>
      <c r="B7729" s="126" t="s">
        <v>2520</v>
      </c>
      <c r="C7729" s="126" t="s">
        <v>2705</v>
      </c>
      <c r="D7729" s="38" t="s">
        <v>5943</v>
      </c>
      <c r="E7729" s="38" t="s">
        <v>2371</v>
      </c>
    </row>
    <row r="7730">
      <c r="A7730" s="33" t="s">
        <v>6369</v>
      </c>
      <c r="B7730" s="126" t="s">
        <v>2636</v>
      </c>
      <c r="C7730" s="126" t="s">
        <v>2525</v>
      </c>
      <c r="D7730" s="38" t="s">
        <v>5943</v>
      </c>
      <c r="E7730" s="38" t="s">
        <v>2371</v>
      </c>
    </row>
    <row r="7731">
      <c r="A7731" s="33" t="s">
        <v>6152</v>
      </c>
      <c r="B7731" s="126" t="s">
        <v>2636</v>
      </c>
      <c r="C7731" s="126" t="s">
        <v>2525</v>
      </c>
      <c r="D7731" s="38" t="s">
        <v>5943</v>
      </c>
      <c r="E7731" s="38" t="s">
        <v>2371</v>
      </c>
    </row>
    <row r="7732">
      <c r="A7732" s="33" t="s">
        <v>6229</v>
      </c>
      <c r="B7732" s="126" t="s">
        <v>2636</v>
      </c>
      <c r="C7732" s="126" t="s">
        <v>2525</v>
      </c>
      <c r="D7732" s="38" t="s">
        <v>5943</v>
      </c>
      <c r="E7732" s="38" t="s">
        <v>2371</v>
      </c>
    </row>
    <row r="7733">
      <c r="A7733" s="33" t="s">
        <v>6371</v>
      </c>
      <c r="B7733" s="126" t="s">
        <v>2545</v>
      </c>
      <c r="C7733" s="126" t="s">
        <v>2473</v>
      </c>
      <c r="D7733" s="38" t="s">
        <v>5943</v>
      </c>
      <c r="E7733" s="38" t="s">
        <v>2371</v>
      </c>
    </row>
    <row r="7734">
      <c r="A7734" s="33" t="s">
        <v>6377</v>
      </c>
      <c r="B7734" s="126" t="s">
        <v>2636</v>
      </c>
      <c r="C7734" s="126" t="s">
        <v>2525</v>
      </c>
      <c r="D7734" s="38" t="s">
        <v>5943</v>
      </c>
      <c r="E7734" s="38" t="s">
        <v>2371</v>
      </c>
    </row>
    <row r="7735">
      <c r="A7735" s="33" t="s">
        <v>6186</v>
      </c>
      <c r="B7735" s="126" t="s">
        <v>2545</v>
      </c>
      <c r="C7735" s="126" t="s">
        <v>2473</v>
      </c>
      <c r="D7735" s="38" t="s">
        <v>5943</v>
      </c>
      <c r="E7735" s="38" t="s">
        <v>2371</v>
      </c>
    </row>
    <row r="7736">
      <c r="A7736" s="33" t="s">
        <v>6085</v>
      </c>
      <c r="B7736" s="126" t="s">
        <v>2520</v>
      </c>
      <c r="C7736" s="126" t="s">
        <v>2705</v>
      </c>
      <c r="D7736" s="38" t="s">
        <v>5944</v>
      </c>
      <c r="E7736" s="38" t="s">
        <v>2371</v>
      </c>
    </row>
    <row r="7737">
      <c r="A7737" s="33" t="s">
        <v>6215</v>
      </c>
      <c r="B7737" s="126" t="s">
        <v>2520</v>
      </c>
      <c r="C7737" s="126" t="s">
        <v>2705</v>
      </c>
      <c r="D7737" s="38" t="s">
        <v>5944</v>
      </c>
      <c r="E7737" s="38" t="s">
        <v>2371</v>
      </c>
    </row>
    <row r="7738">
      <c r="A7738" s="33" t="s">
        <v>6230</v>
      </c>
      <c r="B7738" s="126" t="s">
        <v>2520</v>
      </c>
      <c r="C7738" s="126" t="s">
        <v>2705</v>
      </c>
      <c r="D7738" s="38" t="s">
        <v>5944</v>
      </c>
      <c r="E7738" s="38" t="s">
        <v>2371</v>
      </c>
    </row>
    <row r="7739">
      <c r="A7739" s="33" t="s">
        <v>6016</v>
      </c>
      <c r="B7739" s="126" t="s">
        <v>2520</v>
      </c>
      <c r="C7739" s="126" t="s">
        <v>2705</v>
      </c>
      <c r="D7739" s="38" t="s">
        <v>5944</v>
      </c>
      <c r="E7739" s="38" t="s">
        <v>2371</v>
      </c>
    </row>
    <row r="7740">
      <c r="A7740" s="33" t="s">
        <v>6152</v>
      </c>
      <c r="B7740" s="126" t="s">
        <v>2520</v>
      </c>
      <c r="C7740" s="126" t="s">
        <v>2705</v>
      </c>
      <c r="D7740" s="38" t="s">
        <v>5944</v>
      </c>
      <c r="E7740" s="38" t="s">
        <v>2371</v>
      </c>
    </row>
    <row r="7741">
      <c r="A7741" s="33" t="s">
        <v>6277</v>
      </c>
      <c r="B7741" s="126" t="s">
        <v>2520</v>
      </c>
      <c r="C7741" s="126" t="s">
        <v>2705</v>
      </c>
      <c r="D7741" s="38" t="s">
        <v>5944</v>
      </c>
      <c r="E7741" s="38" t="s">
        <v>2371</v>
      </c>
    </row>
    <row r="7742">
      <c r="A7742" s="33" t="s">
        <v>6229</v>
      </c>
      <c r="B7742" s="126" t="s">
        <v>2636</v>
      </c>
      <c r="C7742" s="126" t="s">
        <v>2525</v>
      </c>
      <c r="D7742" s="38" t="s">
        <v>5944</v>
      </c>
      <c r="E7742" s="38" t="s">
        <v>2371</v>
      </c>
    </row>
    <row r="7743">
      <c r="A7743" s="33" t="s">
        <v>6362</v>
      </c>
      <c r="B7743" s="126" t="s">
        <v>2636</v>
      </c>
      <c r="C7743" s="126" t="s">
        <v>2525</v>
      </c>
      <c r="D7743" s="38" t="s">
        <v>5944</v>
      </c>
      <c r="E7743" s="38" t="s">
        <v>2371</v>
      </c>
    </row>
    <row r="7744">
      <c r="A7744" s="33" t="s">
        <v>6202</v>
      </c>
      <c r="B7744" s="126" t="s">
        <v>2545</v>
      </c>
      <c r="C7744" s="126" t="s">
        <v>2473</v>
      </c>
      <c r="D7744" s="38" t="s">
        <v>5944</v>
      </c>
      <c r="E7744" s="38" t="s">
        <v>2371</v>
      </c>
    </row>
    <row r="7745">
      <c r="A7745" s="33" t="s">
        <v>6371</v>
      </c>
      <c r="B7745" s="126" t="s">
        <v>2636</v>
      </c>
      <c r="C7745" s="126" t="s">
        <v>2525</v>
      </c>
      <c r="D7745" s="38" t="s">
        <v>5944</v>
      </c>
      <c r="E7745" s="38" t="s">
        <v>2371</v>
      </c>
    </row>
    <row r="7746">
      <c r="A7746" s="33" t="s">
        <v>6377</v>
      </c>
      <c r="B7746" s="126" t="s">
        <v>2636</v>
      </c>
      <c r="C7746" s="126" t="s">
        <v>2525</v>
      </c>
      <c r="D7746" s="38" t="s">
        <v>5944</v>
      </c>
      <c r="E7746" s="38" t="s">
        <v>2371</v>
      </c>
    </row>
    <row r="7747">
      <c r="A7747" s="33" t="s">
        <v>6186</v>
      </c>
      <c r="B7747" s="126" t="s">
        <v>2545</v>
      </c>
      <c r="C7747" s="126" t="s">
        <v>2473</v>
      </c>
      <c r="D7747" s="38" t="s">
        <v>5944</v>
      </c>
      <c r="E7747" s="38" t="s">
        <v>2371</v>
      </c>
    </row>
    <row r="7748">
      <c r="A7748" s="33" t="s">
        <v>6217</v>
      </c>
      <c r="B7748" s="126" t="s">
        <v>2463</v>
      </c>
      <c r="C7748" s="126" t="s">
        <v>2666</v>
      </c>
      <c r="D7748" s="38" t="s">
        <v>96</v>
      </c>
      <c r="E7748" s="38" t="s">
        <v>2372</v>
      </c>
    </row>
    <row r="7749">
      <c r="A7749" s="33" t="s">
        <v>5921</v>
      </c>
      <c r="B7749" s="126" t="s">
        <v>2463</v>
      </c>
      <c r="C7749" s="126" t="s">
        <v>2666</v>
      </c>
      <c r="D7749" s="38" t="s">
        <v>96</v>
      </c>
      <c r="E7749" s="38" t="s">
        <v>2372</v>
      </c>
    </row>
    <row r="7750">
      <c r="A7750" s="33" t="s">
        <v>6218</v>
      </c>
      <c r="B7750" s="126" t="s">
        <v>2463</v>
      </c>
      <c r="C7750" s="126" t="s">
        <v>2666</v>
      </c>
      <c r="D7750" s="38" t="s">
        <v>96</v>
      </c>
      <c r="E7750" s="38" t="s">
        <v>2372</v>
      </c>
    </row>
    <row r="7751">
      <c r="A7751" s="33" t="s">
        <v>5921</v>
      </c>
      <c r="B7751" s="126" t="s">
        <v>2463</v>
      </c>
      <c r="C7751" s="126" t="s">
        <v>2666</v>
      </c>
      <c r="D7751" s="38" t="s">
        <v>96</v>
      </c>
      <c r="E7751" s="38" t="s">
        <v>2372</v>
      </c>
    </row>
    <row r="7752">
      <c r="A7752" s="33" t="s">
        <v>6208</v>
      </c>
      <c r="B7752" s="126" t="s">
        <v>2520</v>
      </c>
      <c r="C7752" s="126" t="s">
        <v>2540</v>
      </c>
      <c r="D7752" s="38" t="s">
        <v>96</v>
      </c>
      <c r="E7752" s="38" t="s">
        <v>2372</v>
      </c>
    </row>
    <row r="7753">
      <c r="A7753" s="33" t="s">
        <v>6219</v>
      </c>
      <c r="B7753" s="126" t="s">
        <v>2520</v>
      </c>
      <c r="C7753" s="126" t="s">
        <v>2540</v>
      </c>
      <c r="D7753" s="38" t="s">
        <v>96</v>
      </c>
      <c r="E7753" s="38" t="s">
        <v>2372</v>
      </c>
    </row>
    <row r="7754">
      <c r="A7754" s="33" t="s">
        <v>6378</v>
      </c>
      <c r="B7754" s="126" t="s">
        <v>2520</v>
      </c>
      <c r="C7754" s="126" t="s">
        <v>2705</v>
      </c>
      <c r="D7754" s="38" t="s">
        <v>96</v>
      </c>
      <c r="E7754" s="38" t="s">
        <v>2372</v>
      </c>
    </row>
    <row r="7755">
      <c r="A7755" s="33" t="s">
        <v>6379</v>
      </c>
      <c r="B7755" s="126" t="s">
        <v>2520</v>
      </c>
      <c r="C7755" s="126" t="s">
        <v>2540</v>
      </c>
      <c r="D7755" s="38" t="s">
        <v>96</v>
      </c>
      <c r="E7755" s="38" t="s">
        <v>2372</v>
      </c>
    </row>
    <row r="7756">
      <c r="A7756" s="33" t="s">
        <v>6083</v>
      </c>
      <c r="B7756" s="126" t="s">
        <v>2520</v>
      </c>
      <c r="C7756" s="126" t="s">
        <v>2540</v>
      </c>
      <c r="D7756" s="38" t="s">
        <v>96</v>
      </c>
      <c r="E7756" s="38" t="s">
        <v>2372</v>
      </c>
    </row>
    <row r="7757">
      <c r="A7757" s="33" t="s">
        <v>6252</v>
      </c>
      <c r="B7757" s="126" t="s">
        <v>2520</v>
      </c>
      <c r="C7757" s="126" t="s">
        <v>2540</v>
      </c>
      <c r="D7757" s="38" t="s">
        <v>96</v>
      </c>
      <c r="E7757" s="38" t="s">
        <v>2372</v>
      </c>
    </row>
    <row r="7758">
      <c r="A7758" s="33" t="s">
        <v>6252</v>
      </c>
      <c r="B7758" s="126" t="s">
        <v>2666</v>
      </c>
      <c r="C7758" s="126" t="s">
        <v>2473</v>
      </c>
      <c r="D7758" s="38" t="s">
        <v>96</v>
      </c>
      <c r="E7758" s="38" t="s">
        <v>2372</v>
      </c>
    </row>
    <row r="7759">
      <c r="A7759" s="33" t="s">
        <v>6380</v>
      </c>
      <c r="B7759" s="126" t="s">
        <v>2540</v>
      </c>
      <c r="C7759" s="126" t="s">
        <v>2473</v>
      </c>
      <c r="D7759" s="38" t="s">
        <v>96</v>
      </c>
      <c r="E7759" s="38" t="s">
        <v>2372</v>
      </c>
    </row>
    <row r="7760">
      <c r="A7760" s="33" t="s">
        <v>6158</v>
      </c>
      <c r="B7760" s="126" t="s">
        <v>2463</v>
      </c>
      <c r="C7760" s="126" t="s">
        <v>2545</v>
      </c>
      <c r="D7760" s="38" t="s">
        <v>44</v>
      </c>
      <c r="E7760" s="38" t="s">
        <v>2373</v>
      </c>
    </row>
    <row r="7761">
      <c r="A7761" s="33" t="s">
        <v>6078</v>
      </c>
      <c r="B7761" s="126" t="s">
        <v>2463</v>
      </c>
      <c r="C7761" s="126" t="s">
        <v>2545</v>
      </c>
      <c r="D7761" s="38" t="s">
        <v>44</v>
      </c>
      <c r="E7761" s="38" t="s">
        <v>2373</v>
      </c>
    </row>
    <row r="7762">
      <c r="A7762" s="33" t="s">
        <v>6188</v>
      </c>
      <c r="B7762" s="126" t="s">
        <v>2520</v>
      </c>
      <c r="C7762" s="126" t="s">
        <v>2705</v>
      </c>
      <c r="D7762" s="38" t="s">
        <v>44</v>
      </c>
      <c r="E7762" s="38" t="s">
        <v>2373</v>
      </c>
    </row>
    <row r="7763">
      <c r="A7763" s="33" t="s">
        <v>5983</v>
      </c>
      <c r="B7763" s="126" t="s">
        <v>2520</v>
      </c>
      <c r="C7763" s="126" t="s">
        <v>2705</v>
      </c>
      <c r="D7763" s="38" t="s">
        <v>44</v>
      </c>
      <c r="E7763" s="38" t="s">
        <v>2373</v>
      </c>
    </row>
    <row r="7764">
      <c r="A7764" s="33" t="s">
        <v>6188</v>
      </c>
      <c r="B7764" s="126" t="s">
        <v>2540</v>
      </c>
      <c r="C7764" s="126" t="s">
        <v>2473</v>
      </c>
      <c r="D7764" s="38" t="s">
        <v>44</v>
      </c>
      <c r="E7764" s="38" t="s">
        <v>2373</v>
      </c>
    </row>
    <row r="7765">
      <c r="A7765" s="33" t="s">
        <v>5982</v>
      </c>
      <c r="B7765" s="126" t="s">
        <v>2466</v>
      </c>
      <c r="C7765" s="126" t="s">
        <v>2646</v>
      </c>
      <c r="D7765" s="38" t="s">
        <v>5909</v>
      </c>
      <c r="E7765" s="38" t="s">
        <v>2373</v>
      </c>
    </row>
    <row r="7766">
      <c r="A7766" s="33" t="s">
        <v>5981</v>
      </c>
      <c r="B7766" s="126" t="s">
        <v>2466</v>
      </c>
      <c r="C7766" s="126" t="s">
        <v>2646</v>
      </c>
      <c r="D7766" s="38" t="s">
        <v>5909</v>
      </c>
      <c r="E7766" s="38" t="s">
        <v>2373</v>
      </c>
    </row>
    <row r="7767">
      <c r="A7767" s="33" t="s">
        <v>6078</v>
      </c>
      <c r="B7767" s="126" t="s">
        <v>2646</v>
      </c>
      <c r="C7767" s="126" t="s">
        <v>2638</v>
      </c>
      <c r="D7767" s="38" t="s">
        <v>5911</v>
      </c>
      <c r="E7767" s="38" t="s">
        <v>2373</v>
      </c>
    </row>
    <row r="7768">
      <c r="A7768" s="33" t="s">
        <v>6188</v>
      </c>
      <c r="B7768" s="126" t="s">
        <v>2646</v>
      </c>
      <c r="C7768" s="126" t="s">
        <v>2638</v>
      </c>
      <c r="D7768" s="38" t="s">
        <v>5911</v>
      </c>
      <c r="E7768" s="38" t="s">
        <v>2373</v>
      </c>
    </row>
    <row r="7769">
      <c r="A7769" s="33" t="s">
        <v>6080</v>
      </c>
      <c r="B7769" s="126" t="s">
        <v>2646</v>
      </c>
      <c r="C7769" s="126" t="s">
        <v>2520</v>
      </c>
      <c r="D7769" s="38" t="s">
        <v>5911</v>
      </c>
      <c r="E7769" s="38" t="s">
        <v>2373</v>
      </c>
    </row>
    <row r="7770">
      <c r="A7770" s="33" t="s">
        <v>6078</v>
      </c>
      <c r="B7770" s="126" t="s">
        <v>2520</v>
      </c>
      <c r="C7770" s="126" t="s">
        <v>2705</v>
      </c>
      <c r="D7770" s="38" t="s">
        <v>5923</v>
      </c>
      <c r="E7770" s="38" t="s">
        <v>2373</v>
      </c>
    </row>
    <row r="7771">
      <c r="A7771" s="33" t="s">
        <v>6188</v>
      </c>
      <c r="B7771" s="126" t="s">
        <v>2520</v>
      </c>
      <c r="C7771" s="126" t="s">
        <v>2705</v>
      </c>
      <c r="D7771" s="38" t="s">
        <v>5923</v>
      </c>
      <c r="E7771" s="38" t="s">
        <v>2373</v>
      </c>
    </row>
    <row r="7772">
      <c r="A7772" s="33" t="s">
        <v>6080</v>
      </c>
      <c r="B7772" s="126" t="s">
        <v>2520</v>
      </c>
      <c r="C7772" s="126" t="s">
        <v>2705</v>
      </c>
      <c r="D7772" s="38" t="s">
        <v>5923</v>
      </c>
      <c r="E7772" s="38" t="s">
        <v>2373</v>
      </c>
    </row>
    <row r="7773">
      <c r="A7773" s="33" t="s">
        <v>6108</v>
      </c>
      <c r="B7773" s="126" t="s">
        <v>2520</v>
      </c>
      <c r="C7773" s="126" t="s">
        <v>2705</v>
      </c>
      <c r="D7773" s="38" t="s">
        <v>5923</v>
      </c>
      <c r="E7773" s="38" t="s">
        <v>2373</v>
      </c>
    </row>
    <row r="7774">
      <c r="A7774" s="33" t="s">
        <v>6108</v>
      </c>
      <c r="B7774" s="126" t="s">
        <v>2520</v>
      </c>
      <c r="C7774" s="126" t="s">
        <v>2705</v>
      </c>
      <c r="D7774" s="38" t="s">
        <v>5923</v>
      </c>
      <c r="E7774" s="38" t="s">
        <v>2373</v>
      </c>
    </row>
    <row r="7775">
      <c r="A7775" s="33" t="s">
        <v>6381</v>
      </c>
      <c r="B7775" s="126" t="s">
        <v>2520</v>
      </c>
      <c r="C7775" s="126" t="s">
        <v>2705</v>
      </c>
      <c r="D7775" s="38" t="s">
        <v>5936</v>
      </c>
      <c r="E7775" s="38" t="s">
        <v>2373</v>
      </c>
    </row>
    <row r="7776">
      <c r="A7776" s="33" t="s">
        <v>6085</v>
      </c>
      <c r="B7776" s="126" t="s">
        <v>2520</v>
      </c>
      <c r="C7776" s="126" t="s">
        <v>2705</v>
      </c>
      <c r="D7776" s="38" t="s">
        <v>5936</v>
      </c>
      <c r="E7776" s="38" t="s">
        <v>2373</v>
      </c>
    </row>
    <row r="7777">
      <c r="A7777" s="33" t="s">
        <v>6215</v>
      </c>
      <c r="B7777" s="126" t="s">
        <v>2520</v>
      </c>
      <c r="C7777" s="126" t="s">
        <v>2705</v>
      </c>
      <c r="D7777" s="38" t="s">
        <v>5936</v>
      </c>
      <c r="E7777" s="38" t="s">
        <v>2373</v>
      </c>
    </row>
    <row r="7778">
      <c r="A7778" s="33" t="s">
        <v>6367</v>
      </c>
      <c r="B7778" s="126" t="s">
        <v>2520</v>
      </c>
      <c r="C7778" s="126" t="s">
        <v>2705</v>
      </c>
      <c r="D7778" s="38" t="s">
        <v>5936</v>
      </c>
      <c r="E7778" s="38" t="s">
        <v>2373</v>
      </c>
    </row>
    <row r="7779">
      <c r="A7779" s="33" t="s">
        <v>6368</v>
      </c>
      <c r="B7779" s="126" t="s">
        <v>2520</v>
      </c>
      <c r="C7779" s="126" t="s">
        <v>2705</v>
      </c>
      <c r="D7779" s="38" t="s">
        <v>5936</v>
      </c>
      <c r="E7779" s="38" t="s">
        <v>2373</v>
      </c>
    </row>
    <row r="7780">
      <c r="A7780" s="33" t="s">
        <v>6362</v>
      </c>
      <c r="B7780" s="126" t="s">
        <v>2520</v>
      </c>
      <c r="C7780" s="126" t="s">
        <v>2705</v>
      </c>
      <c r="D7780" s="38" t="s">
        <v>5936</v>
      </c>
      <c r="E7780" s="38" t="s">
        <v>2373</v>
      </c>
    </row>
    <row r="7781">
      <c r="A7781" s="33" t="s">
        <v>6369</v>
      </c>
      <c r="B7781" s="126" t="s">
        <v>2636</v>
      </c>
      <c r="C7781" s="126" t="s">
        <v>2525</v>
      </c>
      <c r="D7781" s="38" t="s">
        <v>5936</v>
      </c>
      <c r="E7781" s="38" t="s">
        <v>2373</v>
      </c>
    </row>
    <row r="7782">
      <c r="A7782" s="33" t="s">
        <v>6152</v>
      </c>
      <c r="B7782" s="126" t="s">
        <v>2636</v>
      </c>
      <c r="C7782" s="126" t="s">
        <v>2525</v>
      </c>
      <c r="D7782" s="38" t="s">
        <v>5936</v>
      </c>
      <c r="E7782" s="38" t="s">
        <v>2373</v>
      </c>
    </row>
    <row r="7783">
      <c r="A7783" s="33" t="s">
        <v>6294</v>
      </c>
      <c r="B7783" s="126" t="s">
        <v>2636</v>
      </c>
      <c r="C7783" s="126" t="s">
        <v>2525</v>
      </c>
      <c r="D7783" s="38" t="s">
        <v>5936</v>
      </c>
      <c r="E7783" s="38" t="s">
        <v>2373</v>
      </c>
    </row>
    <row r="7784">
      <c r="A7784" s="33" t="s">
        <v>6382</v>
      </c>
      <c r="B7784" s="126" t="s">
        <v>2520</v>
      </c>
      <c r="C7784" s="126" t="s">
        <v>2545</v>
      </c>
      <c r="D7784" s="38" t="s">
        <v>5936</v>
      </c>
      <c r="E7784" s="38" t="s">
        <v>2373</v>
      </c>
    </row>
    <row r="7785">
      <c r="A7785" s="33" t="s">
        <v>6229</v>
      </c>
      <c r="B7785" s="126" t="s">
        <v>2545</v>
      </c>
      <c r="C7785" s="126" t="s">
        <v>2473</v>
      </c>
      <c r="D7785" s="38" t="s">
        <v>5936</v>
      </c>
      <c r="E7785" s="38" t="s">
        <v>2373</v>
      </c>
    </row>
    <row r="7786">
      <c r="A7786" s="33" t="s">
        <v>6294</v>
      </c>
      <c r="B7786" s="126" t="s">
        <v>2545</v>
      </c>
      <c r="C7786" s="126" t="s">
        <v>2473</v>
      </c>
      <c r="D7786" s="38" t="s">
        <v>5936</v>
      </c>
      <c r="E7786" s="38" t="s">
        <v>2373</v>
      </c>
    </row>
    <row r="7787">
      <c r="A7787" s="33" t="s">
        <v>6381</v>
      </c>
      <c r="B7787" s="126" t="s">
        <v>2520</v>
      </c>
      <c r="C7787" s="126" t="s">
        <v>2705</v>
      </c>
      <c r="D7787" s="38" t="s">
        <v>5943</v>
      </c>
      <c r="E7787" s="38" t="s">
        <v>2373</v>
      </c>
    </row>
    <row r="7788">
      <c r="A7788" s="33" t="s">
        <v>6085</v>
      </c>
      <c r="B7788" s="126" t="s">
        <v>2520</v>
      </c>
      <c r="C7788" s="126" t="s">
        <v>2705</v>
      </c>
      <c r="D7788" s="38" t="s">
        <v>5943</v>
      </c>
      <c r="E7788" s="38" t="s">
        <v>2373</v>
      </c>
    </row>
    <row r="7789">
      <c r="A7789" s="33" t="s">
        <v>6215</v>
      </c>
      <c r="B7789" s="126" t="s">
        <v>2520</v>
      </c>
      <c r="C7789" s="126" t="s">
        <v>2705</v>
      </c>
      <c r="D7789" s="38" t="s">
        <v>5943</v>
      </c>
      <c r="E7789" s="38" t="s">
        <v>2373</v>
      </c>
    </row>
    <row r="7790">
      <c r="A7790" s="33" t="s">
        <v>6367</v>
      </c>
      <c r="B7790" s="126" t="s">
        <v>2520</v>
      </c>
      <c r="C7790" s="126" t="s">
        <v>2705</v>
      </c>
      <c r="D7790" s="38" t="s">
        <v>5943</v>
      </c>
      <c r="E7790" s="38" t="s">
        <v>2373</v>
      </c>
    </row>
    <row r="7791">
      <c r="A7791" s="33" t="s">
        <v>6368</v>
      </c>
      <c r="B7791" s="126" t="s">
        <v>2520</v>
      </c>
      <c r="C7791" s="126" t="s">
        <v>2705</v>
      </c>
      <c r="D7791" s="38" t="s">
        <v>5943</v>
      </c>
      <c r="E7791" s="38" t="s">
        <v>2373</v>
      </c>
    </row>
    <row r="7792">
      <c r="A7792" s="33" t="s">
        <v>6362</v>
      </c>
      <c r="B7792" s="126" t="s">
        <v>2520</v>
      </c>
      <c r="C7792" s="126" t="s">
        <v>2705</v>
      </c>
      <c r="D7792" s="38" t="s">
        <v>5943</v>
      </c>
      <c r="E7792" s="38" t="s">
        <v>2373</v>
      </c>
    </row>
    <row r="7793">
      <c r="A7793" s="33" t="s">
        <v>6369</v>
      </c>
      <c r="B7793" s="126" t="s">
        <v>2636</v>
      </c>
      <c r="C7793" s="126" t="s">
        <v>2525</v>
      </c>
      <c r="D7793" s="38" t="s">
        <v>5943</v>
      </c>
      <c r="E7793" s="38" t="s">
        <v>2373</v>
      </c>
    </row>
    <row r="7794">
      <c r="A7794" s="33" t="s">
        <v>6152</v>
      </c>
      <c r="B7794" s="126" t="s">
        <v>2636</v>
      </c>
      <c r="C7794" s="126" t="s">
        <v>2525</v>
      </c>
      <c r="D7794" s="38" t="s">
        <v>5943</v>
      </c>
      <c r="E7794" s="38" t="s">
        <v>2373</v>
      </c>
    </row>
    <row r="7795">
      <c r="A7795" s="33" t="s">
        <v>6229</v>
      </c>
      <c r="B7795" s="126" t="s">
        <v>2636</v>
      </c>
      <c r="C7795" s="126" t="s">
        <v>2525</v>
      </c>
      <c r="D7795" s="38" t="s">
        <v>5943</v>
      </c>
      <c r="E7795" s="38" t="s">
        <v>2373</v>
      </c>
    </row>
    <row r="7796">
      <c r="A7796" s="33" t="s">
        <v>6382</v>
      </c>
      <c r="B7796" s="126" t="s">
        <v>2520</v>
      </c>
      <c r="C7796" s="126" t="s">
        <v>2545</v>
      </c>
      <c r="D7796" s="38" t="s">
        <v>5943</v>
      </c>
      <c r="E7796" s="38" t="s">
        <v>2373</v>
      </c>
    </row>
    <row r="7797">
      <c r="A7797" s="33" t="s">
        <v>6371</v>
      </c>
      <c r="B7797" s="126" t="s">
        <v>2545</v>
      </c>
      <c r="C7797" s="126" t="s">
        <v>2473</v>
      </c>
      <c r="D7797" s="38" t="s">
        <v>5943</v>
      </c>
      <c r="E7797" s="38" t="s">
        <v>2373</v>
      </c>
    </row>
    <row r="7798">
      <c r="A7798" s="33" t="s">
        <v>6186</v>
      </c>
      <c r="B7798" s="126" t="s">
        <v>2545</v>
      </c>
      <c r="C7798" s="126" t="s">
        <v>2473</v>
      </c>
      <c r="D7798" s="38" t="s">
        <v>5943</v>
      </c>
      <c r="E7798" s="38" t="s">
        <v>2373</v>
      </c>
    </row>
    <row r="7799">
      <c r="A7799" s="33" t="s">
        <v>6381</v>
      </c>
      <c r="B7799" s="126" t="s">
        <v>2520</v>
      </c>
      <c r="C7799" s="126" t="s">
        <v>2705</v>
      </c>
      <c r="D7799" s="38" t="s">
        <v>5944</v>
      </c>
      <c r="E7799" s="38" t="s">
        <v>2373</v>
      </c>
    </row>
    <row r="7800">
      <c r="A7800" s="33" t="s">
        <v>6085</v>
      </c>
      <c r="B7800" s="126" t="s">
        <v>2520</v>
      </c>
      <c r="C7800" s="126" t="s">
        <v>2705</v>
      </c>
      <c r="D7800" s="38" t="s">
        <v>5944</v>
      </c>
      <c r="E7800" s="38" t="s">
        <v>2373</v>
      </c>
    </row>
    <row r="7801">
      <c r="A7801" s="33" t="s">
        <v>6215</v>
      </c>
      <c r="B7801" s="126" t="s">
        <v>2520</v>
      </c>
      <c r="C7801" s="126" t="s">
        <v>2705</v>
      </c>
      <c r="D7801" s="38" t="s">
        <v>5944</v>
      </c>
      <c r="E7801" s="38" t="s">
        <v>2373</v>
      </c>
    </row>
    <row r="7802">
      <c r="A7802" s="33" t="s">
        <v>6229</v>
      </c>
      <c r="B7802" s="126" t="s">
        <v>2636</v>
      </c>
      <c r="C7802" s="126" t="s">
        <v>2525</v>
      </c>
      <c r="D7802" s="38" t="s">
        <v>5944</v>
      </c>
      <c r="E7802" s="38" t="s">
        <v>2373</v>
      </c>
    </row>
    <row r="7803">
      <c r="A7803" s="33" t="s">
        <v>6016</v>
      </c>
      <c r="B7803" s="126" t="s">
        <v>2520</v>
      </c>
      <c r="C7803" s="126" t="s">
        <v>2705</v>
      </c>
      <c r="D7803" s="38" t="s">
        <v>5944</v>
      </c>
      <c r="E7803" s="38" t="s">
        <v>2373</v>
      </c>
    </row>
    <row r="7804">
      <c r="A7804" s="33" t="s">
        <v>6152</v>
      </c>
      <c r="B7804" s="126" t="s">
        <v>2520</v>
      </c>
      <c r="C7804" s="126" t="s">
        <v>2705</v>
      </c>
      <c r="D7804" s="38" t="s">
        <v>5944</v>
      </c>
      <c r="E7804" s="38" t="s">
        <v>2373</v>
      </c>
    </row>
    <row r="7805">
      <c r="A7805" s="33" t="s">
        <v>6277</v>
      </c>
      <c r="B7805" s="126" t="s">
        <v>2520</v>
      </c>
      <c r="C7805" s="126" t="s">
        <v>2705</v>
      </c>
      <c r="D7805" s="38" t="s">
        <v>5944</v>
      </c>
      <c r="E7805" s="38" t="s">
        <v>2373</v>
      </c>
    </row>
    <row r="7806">
      <c r="A7806" s="33" t="s">
        <v>6362</v>
      </c>
      <c r="B7806" s="126" t="s">
        <v>2636</v>
      </c>
      <c r="C7806" s="126" t="s">
        <v>2525</v>
      </c>
      <c r="D7806" s="38" t="s">
        <v>5944</v>
      </c>
      <c r="E7806" s="38" t="s">
        <v>2373</v>
      </c>
    </row>
    <row r="7807">
      <c r="A7807" s="33" t="s">
        <v>6371</v>
      </c>
      <c r="B7807" s="126" t="s">
        <v>2636</v>
      </c>
      <c r="C7807" s="126" t="s">
        <v>2525</v>
      </c>
      <c r="D7807" s="38" t="s">
        <v>5944</v>
      </c>
      <c r="E7807" s="38" t="s">
        <v>2373</v>
      </c>
    </row>
    <row r="7808">
      <c r="A7808" s="33" t="s">
        <v>6382</v>
      </c>
      <c r="B7808" s="126" t="s">
        <v>2520</v>
      </c>
      <c r="C7808" s="126" t="s">
        <v>2545</v>
      </c>
      <c r="D7808" s="38" t="s">
        <v>5944</v>
      </c>
      <c r="E7808" s="38" t="s">
        <v>2373</v>
      </c>
    </row>
    <row r="7809">
      <c r="A7809" s="33" t="s">
        <v>6372</v>
      </c>
      <c r="B7809" s="126" t="s">
        <v>2545</v>
      </c>
      <c r="C7809" s="126" t="s">
        <v>2473</v>
      </c>
      <c r="D7809" s="38" t="s">
        <v>5944</v>
      </c>
      <c r="E7809" s="38" t="s">
        <v>2373</v>
      </c>
    </row>
    <row r="7810">
      <c r="A7810" s="33" t="s">
        <v>6186</v>
      </c>
      <c r="B7810" s="126" t="s">
        <v>2545</v>
      </c>
      <c r="C7810" s="126" t="s">
        <v>2473</v>
      </c>
      <c r="D7810" s="38" t="s">
        <v>5944</v>
      </c>
      <c r="E7810" s="38" t="s">
        <v>2373</v>
      </c>
    </row>
    <row r="7811">
      <c r="A7811" s="33" t="s">
        <v>6112</v>
      </c>
      <c r="B7811" s="126" t="s">
        <v>2520</v>
      </c>
      <c r="C7811" s="126" t="s">
        <v>2705</v>
      </c>
      <c r="D7811" s="38" t="s">
        <v>5936</v>
      </c>
      <c r="E7811" s="38" t="s">
        <v>2374</v>
      </c>
    </row>
    <row r="7812">
      <c r="A7812" s="33" t="s">
        <v>6337</v>
      </c>
      <c r="B7812" s="126" t="s">
        <v>2520</v>
      </c>
      <c r="C7812" s="126" t="s">
        <v>2705</v>
      </c>
      <c r="D7812" s="38" t="s">
        <v>5936</v>
      </c>
      <c r="E7812" s="38" t="s">
        <v>2374</v>
      </c>
    </row>
    <row r="7813">
      <c r="A7813" s="33" t="s">
        <v>6338</v>
      </c>
      <c r="B7813" s="126" t="s">
        <v>2520</v>
      </c>
      <c r="C7813" s="126" t="s">
        <v>2705</v>
      </c>
      <c r="D7813" s="38" t="s">
        <v>5936</v>
      </c>
      <c r="E7813" s="38" t="s">
        <v>2374</v>
      </c>
    </row>
    <row r="7814">
      <c r="A7814" s="33" t="s">
        <v>6323</v>
      </c>
      <c r="B7814" s="126" t="s">
        <v>2520</v>
      </c>
      <c r="C7814" s="126" t="s">
        <v>2705</v>
      </c>
      <c r="D7814" s="38" t="s">
        <v>5936</v>
      </c>
      <c r="E7814" s="38" t="s">
        <v>2374</v>
      </c>
    </row>
    <row r="7815">
      <c r="A7815" s="33" t="s">
        <v>6110</v>
      </c>
      <c r="B7815" s="126" t="s">
        <v>2520</v>
      </c>
      <c r="C7815" s="126" t="s">
        <v>2705</v>
      </c>
      <c r="D7815" s="38" t="s">
        <v>5936</v>
      </c>
      <c r="E7815" s="38" t="s">
        <v>2374</v>
      </c>
    </row>
    <row r="7816">
      <c r="A7816" s="33" t="s">
        <v>5947</v>
      </c>
      <c r="B7816" s="126" t="s">
        <v>2636</v>
      </c>
      <c r="C7816" s="126" t="s">
        <v>2525</v>
      </c>
      <c r="D7816" s="38" t="s">
        <v>5936</v>
      </c>
      <c r="E7816" s="38" t="s">
        <v>2374</v>
      </c>
    </row>
    <row r="7817">
      <c r="A7817" s="33" t="s">
        <v>6223</v>
      </c>
      <c r="B7817" s="126" t="s">
        <v>2520</v>
      </c>
      <c r="C7817" s="126" t="s">
        <v>2705</v>
      </c>
      <c r="D7817" s="38" t="s">
        <v>5936</v>
      </c>
      <c r="E7817" s="38" t="s">
        <v>2374</v>
      </c>
    </row>
    <row r="7818">
      <c r="A7818" s="33" t="s">
        <v>6338</v>
      </c>
      <c r="B7818" s="126" t="s">
        <v>2636</v>
      </c>
      <c r="C7818" s="126" t="s">
        <v>2525</v>
      </c>
      <c r="D7818" s="38" t="s">
        <v>5936</v>
      </c>
      <c r="E7818" s="38" t="s">
        <v>2374</v>
      </c>
    </row>
    <row r="7819">
      <c r="A7819" s="33" t="s">
        <v>6323</v>
      </c>
      <c r="B7819" s="126" t="s">
        <v>2636</v>
      </c>
      <c r="C7819" s="126" t="s">
        <v>2525</v>
      </c>
      <c r="D7819" s="38" t="s">
        <v>5936</v>
      </c>
      <c r="E7819" s="38" t="s">
        <v>2374</v>
      </c>
    </row>
    <row r="7820">
      <c r="A7820" s="33" t="s">
        <v>6383</v>
      </c>
      <c r="B7820" s="126" t="s">
        <v>2636</v>
      </c>
      <c r="C7820" s="126" t="s">
        <v>2525</v>
      </c>
      <c r="D7820" s="38" t="s">
        <v>5936</v>
      </c>
      <c r="E7820" s="38" t="s">
        <v>2374</v>
      </c>
    </row>
    <row r="7821">
      <c r="A7821" s="33" t="s">
        <v>6318</v>
      </c>
      <c r="B7821" s="126" t="s">
        <v>2545</v>
      </c>
      <c r="C7821" s="126" t="s">
        <v>2473</v>
      </c>
      <c r="D7821" s="38" t="s">
        <v>5936</v>
      </c>
      <c r="E7821" s="38" t="s">
        <v>2374</v>
      </c>
    </row>
    <row r="7822">
      <c r="A7822" s="33" t="s">
        <v>6345</v>
      </c>
      <c r="B7822" s="126" t="s">
        <v>2545</v>
      </c>
      <c r="C7822" s="126" t="s">
        <v>2473</v>
      </c>
      <c r="D7822" s="38" t="s">
        <v>5936</v>
      </c>
      <c r="E7822" s="38" t="s">
        <v>2374</v>
      </c>
    </row>
    <row r="7823">
      <c r="A7823" s="33" t="s">
        <v>6112</v>
      </c>
      <c r="B7823" s="126" t="s">
        <v>2520</v>
      </c>
      <c r="C7823" s="126" t="s">
        <v>2705</v>
      </c>
      <c r="D7823" s="38" t="s">
        <v>5943</v>
      </c>
      <c r="E7823" s="38" t="s">
        <v>2374</v>
      </c>
    </row>
    <row r="7824">
      <c r="A7824" s="33" t="s">
        <v>6337</v>
      </c>
      <c r="B7824" s="126" t="s">
        <v>2520</v>
      </c>
      <c r="C7824" s="126" t="s">
        <v>2705</v>
      </c>
      <c r="D7824" s="38" t="s">
        <v>5943</v>
      </c>
      <c r="E7824" s="38" t="s">
        <v>2374</v>
      </c>
    </row>
    <row r="7825">
      <c r="A7825" s="33" t="s">
        <v>6338</v>
      </c>
      <c r="B7825" s="126" t="s">
        <v>2520</v>
      </c>
      <c r="C7825" s="126" t="s">
        <v>2705</v>
      </c>
      <c r="D7825" s="38" t="s">
        <v>5943</v>
      </c>
      <c r="E7825" s="38" t="s">
        <v>2374</v>
      </c>
    </row>
    <row r="7826">
      <c r="A7826" s="33" t="s">
        <v>6223</v>
      </c>
      <c r="B7826" s="126" t="s">
        <v>2520</v>
      </c>
      <c r="C7826" s="126" t="s">
        <v>2705</v>
      </c>
      <c r="D7826" s="38" t="s">
        <v>5943</v>
      </c>
      <c r="E7826" s="38" t="s">
        <v>2374</v>
      </c>
    </row>
    <row r="7827">
      <c r="A7827" s="33" t="s">
        <v>6110</v>
      </c>
      <c r="B7827" s="126" t="s">
        <v>2520</v>
      </c>
      <c r="C7827" s="126" t="s">
        <v>2705</v>
      </c>
      <c r="D7827" s="38" t="s">
        <v>5943</v>
      </c>
      <c r="E7827" s="38" t="s">
        <v>2374</v>
      </c>
    </row>
    <row r="7828">
      <c r="A7828" s="33" t="s">
        <v>5947</v>
      </c>
      <c r="B7828" s="126" t="s">
        <v>2636</v>
      </c>
      <c r="C7828" s="126" t="s">
        <v>2525</v>
      </c>
      <c r="D7828" s="38" t="s">
        <v>5943</v>
      </c>
      <c r="E7828" s="38" t="s">
        <v>2374</v>
      </c>
    </row>
    <row r="7829">
      <c r="A7829" s="33" t="s">
        <v>6223</v>
      </c>
      <c r="B7829" s="126" t="s">
        <v>2520</v>
      </c>
      <c r="C7829" s="126" t="s">
        <v>2705</v>
      </c>
      <c r="D7829" s="38" t="s">
        <v>5943</v>
      </c>
      <c r="E7829" s="38" t="s">
        <v>2374</v>
      </c>
    </row>
    <row r="7830">
      <c r="A7830" s="33" t="s">
        <v>6338</v>
      </c>
      <c r="B7830" s="126" t="s">
        <v>2636</v>
      </c>
      <c r="C7830" s="126" t="s">
        <v>2525</v>
      </c>
      <c r="D7830" s="38" t="s">
        <v>5943</v>
      </c>
      <c r="E7830" s="38" t="s">
        <v>2374</v>
      </c>
    </row>
    <row r="7831">
      <c r="A7831" s="33" t="s">
        <v>6323</v>
      </c>
      <c r="B7831" s="126" t="s">
        <v>2636</v>
      </c>
      <c r="C7831" s="126" t="s">
        <v>2525</v>
      </c>
      <c r="D7831" s="38" t="s">
        <v>5943</v>
      </c>
      <c r="E7831" s="38" t="s">
        <v>2374</v>
      </c>
    </row>
    <row r="7832">
      <c r="A7832" s="33" t="s">
        <v>6383</v>
      </c>
      <c r="B7832" s="126" t="s">
        <v>2636</v>
      </c>
      <c r="C7832" s="126" t="s">
        <v>2525</v>
      </c>
      <c r="D7832" s="38" t="s">
        <v>5943</v>
      </c>
      <c r="E7832" s="38" t="s">
        <v>2374</v>
      </c>
    </row>
    <row r="7833">
      <c r="A7833" s="33" t="s">
        <v>6110</v>
      </c>
      <c r="B7833" s="126" t="s">
        <v>2545</v>
      </c>
      <c r="C7833" s="126" t="s">
        <v>2473</v>
      </c>
      <c r="D7833" s="38" t="s">
        <v>5943</v>
      </c>
      <c r="E7833" s="38" t="s">
        <v>2374</v>
      </c>
    </row>
    <row r="7834">
      <c r="A7834" s="33" t="s">
        <v>6345</v>
      </c>
      <c r="B7834" s="126" t="s">
        <v>2545</v>
      </c>
      <c r="C7834" s="126" t="s">
        <v>2473</v>
      </c>
      <c r="D7834" s="38" t="s">
        <v>5943</v>
      </c>
      <c r="E7834" s="38" t="s">
        <v>2374</v>
      </c>
    </row>
    <row r="7835">
      <c r="A7835" s="33" t="s">
        <v>6112</v>
      </c>
      <c r="B7835" s="126" t="s">
        <v>2520</v>
      </c>
      <c r="C7835" s="126" t="s">
        <v>2705</v>
      </c>
      <c r="D7835" s="38" t="s">
        <v>5944</v>
      </c>
      <c r="E7835" s="38" t="s">
        <v>2374</v>
      </c>
    </row>
    <row r="7836">
      <c r="A7836" s="33" t="s">
        <v>6337</v>
      </c>
      <c r="B7836" s="126" t="s">
        <v>2520</v>
      </c>
      <c r="C7836" s="126" t="s">
        <v>2705</v>
      </c>
      <c r="D7836" s="38" t="s">
        <v>5944</v>
      </c>
      <c r="E7836" s="38" t="s">
        <v>2374</v>
      </c>
    </row>
    <row r="7837">
      <c r="A7837" s="33" t="s">
        <v>6110</v>
      </c>
      <c r="B7837" s="126" t="s">
        <v>2520</v>
      </c>
      <c r="C7837" s="126" t="s">
        <v>2705</v>
      </c>
      <c r="D7837" s="38" t="s">
        <v>5944</v>
      </c>
      <c r="E7837" s="38" t="s">
        <v>2374</v>
      </c>
    </row>
    <row r="7838">
      <c r="A7838" s="33" t="s">
        <v>6223</v>
      </c>
      <c r="B7838" s="126" t="s">
        <v>2520</v>
      </c>
      <c r="C7838" s="126" t="s">
        <v>2705</v>
      </c>
      <c r="D7838" s="38" t="s">
        <v>5944</v>
      </c>
      <c r="E7838" s="38" t="s">
        <v>2374</v>
      </c>
    </row>
    <row r="7839">
      <c r="A7839" s="33" t="s">
        <v>6323</v>
      </c>
      <c r="B7839" s="126" t="s">
        <v>2520</v>
      </c>
      <c r="C7839" s="126" t="s">
        <v>2705</v>
      </c>
      <c r="D7839" s="38" t="s">
        <v>5944</v>
      </c>
      <c r="E7839" s="38" t="s">
        <v>2374</v>
      </c>
    </row>
    <row r="7840">
      <c r="A7840" s="33" t="s">
        <v>5947</v>
      </c>
      <c r="B7840" s="126" t="s">
        <v>2636</v>
      </c>
      <c r="C7840" s="126" t="s">
        <v>2525</v>
      </c>
      <c r="D7840" s="38" t="s">
        <v>5944</v>
      </c>
      <c r="E7840" s="38" t="s">
        <v>2374</v>
      </c>
    </row>
    <row r="7841">
      <c r="A7841" s="33" t="s">
        <v>6223</v>
      </c>
      <c r="B7841" s="126" t="s">
        <v>2520</v>
      </c>
      <c r="C7841" s="126" t="s">
        <v>2705</v>
      </c>
      <c r="D7841" s="38" t="s">
        <v>5944</v>
      </c>
      <c r="E7841" s="38" t="s">
        <v>2374</v>
      </c>
    </row>
    <row r="7842">
      <c r="A7842" s="33" t="s">
        <v>6338</v>
      </c>
      <c r="B7842" s="126" t="s">
        <v>2636</v>
      </c>
      <c r="C7842" s="126" t="s">
        <v>2525</v>
      </c>
      <c r="D7842" s="38" t="s">
        <v>5944</v>
      </c>
      <c r="E7842" s="38" t="s">
        <v>2374</v>
      </c>
    </row>
    <row r="7843">
      <c r="A7843" s="33" t="s">
        <v>6383</v>
      </c>
      <c r="B7843" s="126" t="s">
        <v>2636</v>
      </c>
      <c r="C7843" s="126" t="s">
        <v>2525</v>
      </c>
      <c r="D7843" s="38" t="s">
        <v>5944</v>
      </c>
      <c r="E7843" s="38" t="s">
        <v>2374</v>
      </c>
    </row>
    <row r="7844">
      <c r="A7844" s="33" t="s">
        <v>6223</v>
      </c>
      <c r="B7844" s="126" t="s">
        <v>2636</v>
      </c>
      <c r="C7844" s="126" t="s">
        <v>2525</v>
      </c>
      <c r="D7844" s="38" t="s">
        <v>5944</v>
      </c>
      <c r="E7844" s="38" t="s">
        <v>2374</v>
      </c>
    </row>
    <row r="7845">
      <c r="A7845" s="33" t="s">
        <v>6383</v>
      </c>
      <c r="B7845" s="126" t="s">
        <v>2545</v>
      </c>
      <c r="C7845" s="126" t="s">
        <v>2473</v>
      </c>
      <c r="D7845" s="38" t="s">
        <v>5944</v>
      </c>
      <c r="E7845" s="38" t="s">
        <v>2374</v>
      </c>
    </row>
    <row r="7846">
      <c r="A7846" s="33" t="s">
        <v>6345</v>
      </c>
      <c r="B7846" s="126" t="s">
        <v>2545</v>
      </c>
      <c r="C7846" s="126" t="s">
        <v>2473</v>
      </c>
      <c r="D7846" s="38" t="s">
        <v>5944</v>
      </c>
      <c r="E7846" s="38" t="s">
        <v>2374</v>
      </c>
    </row>
    <row r="7847">
      <c r="A7847" s="33" t="s">
        <v>6177</v>
      </c>
      <c r="B7847" s="126" t="s">
        <v>2520</v>
      </c>
      <c r="C7847" s="126" t="s">
        <v>2705</v>
      </c>
      <c r="D7847" s="38" t="s">
        <v>165</v>
      </c>
      <c r="E7847" s="38" t="s">
        <v>2375</v>
      </c>
    </row>
    <row r="7848">
      <c r="A7848" s="33" t="s">
        <v>6075</v>
      </c>
      <c r="B7848" s="126" t="s">
        <v>2520</v>
      </c>
      <c r="C7848" s="126" t="s">
        <v>2705</v>
      </c>
      <c r="D7848" s="38" t="s">
        <v>165</v>
      </c>
      <c r="E7848" s="38" t="s">
        <v>2375</v>
      </c>
    </row>
    <row r="7849">
      <c r="A7849" s="33" t="s">
        <v>6112</v>
      </c>
      <c r="B7849" s="126" t="s">
        <v>2520</v>
      </c>
      <c r="C7849" s="126" t="s">
        <v>2705</v>
      </c>
      <c r="D7849" s="38" t="s">
        <v>165</v>
      </c>
      <c r="E7849" s="38" t="s">
        <v>2375</v>
      </c>
    </row>
    <row r="7850">
      <c r="A7850" s="33" t="s">
        <v>6336</v>
      </c>
      <c r="B7850" s="126" t="s">
        <v>2520</v>
      </c>
      <c r="C7850" s="126" t="s">
        <v>2705</v>
      </c>
      <c r="D7850" s="38" t="s">
        <v>165</v>
      </c>
      <c r="E7850" s="38" t="s">
        <v>2375</v>
      </c>
    </row>
    <row r="7851">
      <c r="A7851" s="33" t="s">
        <v>5959</v>
      </c>
      <c r="B7851" s="126" t="s">
        <v>2520</v>
      </c>
      <c r="C7851" s="126" t="s">
        <v>2705</v>
      </c>
      <c r="D7851" s="38" t="s">
        <v>165</v>
      </c>
      <c r="E7851" s="38" t="s">
        <v>2375</v>
      </c>
    </row>
    <row r="7852">
      <c r="A7852" s="33" t="s">
        <v>6337</v>
      </c>
      <c r="B7852" s="126" t="s">
        <v>2520</v>
      </c>
      <c r="C7852" s="126" t="s">
        <v>2705</v>
      </c>
      <c r="D7852" s="38" t="s">
        <v>165</v>
      </c>
      <c r="E7852" s="38" t="s">
        <v>2375</v>
      </c>
    </row>
    <row r="7853">
      <c r="A7853" s="33" t="s">
        <v>6110</v>
      </c>
      <c r="B7853" s="126" t="s">
        <v>2520</v>
      </c>
      <c r="C7853" s="126" t="s">
        <v>2705</v>
      </c>
      <c r="D7853" s="38" t="s">
        <v>165</v>
      </c>
      <c r="E7853" s="38" t="s">
        <v>2375</v>
      </c>
    </row>
    <row r="7854">
      <c r="A7854" s="33" t="s">
        <v>6338</v>
      </c>
      <c r="B7854" s="126" t="s">
        <v>2636</v>
      </c>
      <c r="C7854" s="126" t="s">
        <v>2525</v>
      </c>
      <c r="D7854" s="38" t="s">
        <v>165</v>
      </c>
      <c r="E7854" s="38" t="s">
        <v>2375</v>
      </c>
    </row>
    <row r="7855">
      <c r="A7855" s="33" t="s">
        <v>6338</v>
      </c>
      <c r="B7855" s="126" t="s">
        <v>2636</v>
      </c>
      <c r="C7855" s="126" t="s">
        <v>2525</v>
      </c>
      <c r="D7855" s="38" t="s">
        <v>165</v>
      </c>
      <c r="E7855" s="38" t="s">
        <v>2375</v>
      </c>
    </row>
    <row r="7856">
      <c r="A7856" s="33" t="s">
        <v>6110</v>
      </c>
      <c r="B7856" s="126" t="s">
        <v>2636</v>
      </c>
      <c r="C7856" s="126" t="s">
        <v>2525</v>
      </c>
      <c r="D7856" s="38" t="s">
        <v>165</v>
      </c>
      <c r="E7856" s="38" t="s">
        <v>2375</v>
      </c>
    </row>
    <row r="7857">
      <c r="A7857" s="33" t="s">
        <v>6339</v>
      </c>
      <c r="B7857" s="126" t="s">
        <v>2545</v>
      </c>
      <c r="C7857" s="126" t="s">
        <v>2473</v>
      </c>
      <c r="D7857" s="38" t="s">
        <v>165</v>
      </c>
      <c r="E7857" s="38" t="s">
        <v>2375</v>
      </c>
    </row>
    <row r="7858">
      <c r="A7858" s="33" t="s">
        <v>6340</v>
      </c>
      <c r="B7858" s="126" t="s">
        <v>2545</v>
      </c>
      <c r="C7858" s="126" t="s">
        <v>2473</v>
      </c>
      <c r="D7858" s="38" t="s">
        <v>165</v>
      </c>
      <c r="E7858" s="38" t="s">
        <v>2375</v>
      </c>
    </row>
    <row r="7859">
      <c r="A7859" s="33" t="s">
        <v>6177</v>
      </c>
      <c r="B7859" s="126" t="s">
        <v>2520</v>
      </c>
      <c r="C7859" s="126" t="s">
        <v>2705</v>
      </c>
      <c r="D7859" s="38" t="s">
        <v>165</v>
      </c>
      <c r="E7859" s="38" t="s">
        <v>2376</v>
      </c>
    </row>
    <row r="7860">
      <c r="A7860" s="33" t="s">
        <v>6075</v>
      </c>
      <c r="B7860" s="126" t="s">
        <v>2520</v>
      </c>
      <c r="C7860" s="126" t="s">
        <v>2705</v>
      </c>
      <c r="D7860" s="38" t="s">
        <v>165</v>
      </c>
      <c r="E7860" s="38" t="s">
        <v>2376</v>
      </c>
    </row>
    <row r="7861">
      <c r="A7861" s="33" t="s">
        <v>6112</v>
      </c>
      <c r="B7861" s="126" t="s">
        <v>2520</v>
      </c>
      <c r="C7861" s="126" t="s">
        <v>2705</v>
      </c>
      <c r="D7861" s="38" t="s">
        <v>165</v>
      </c>
      <c r="E7861" s="38" t="s">
        <v>2376</v>
      </c>
    </row>
    <row r="7862">
      <c r="A7862" s="33" t="s">
        <v>6336</v>
      </c>
      <c r="B7862" s="126" t="s">
        <v>2520</v>
      </c>
      <c r="C7862" s="126" t="s">
        <v>2705</v>
      </c>
      <c r="D7862" s="38" t="s">
        <v>165</v>
      </c>
      <c r="E7862" s="38" t="s">
        <v>2376</v>
      </c>
    </row>
    <row r="7863">
      <c r="A7863" s="33" t="s">
        <v>5959</v>
      </c>
      <c r="B7863" s="126" t="s">
        <v>2520</v>
      </c>
      <c r="C7863" s="126" t="s">
        <v>2705</v>
      </c>
      <c r="D7863" s="38" t="s">
        <v>165</v>
      </c>
      <c r="E7863" s="38" t="s">
        <v>2376</v>
      </c>
    </row>
    <row r="7864">
      <c r="A7864" s="33" t="s">
        <v>6337</v>
      </c>
      <c r="B7864" s="126" t="s">
        <v>2520</v>
      </c>
      <c r="C7864" s="126" t="s">
        <v>2705</v>
      </c>
      <c r="D7864" s="38" t="s">
        <v>165</v>
      </c>
      <c r="E7864" s="38" t="s">
        <v>2376</v>
      </c>
    </row>
    <row r="7865">
      <c r="A7865" s="33" t="s">
        <v>6110</v>
      </c>
      <c r="B7865" s="126" t="s">
        <v>2520</v>
      </c>
      <c r="C7865" s="126" t="s">
        <v>2705</v>
      </c>
      <c r="D7865" s="38" t="s">
        <v>165</v>
      </c>
      <c r="E7865" s="38" t="s">
        <v>2376</v>
      </c>
    </row>
    <row r="7866">
      <c r="A7866" s="33" t="s">
        <v>6338</v>
      </c>
      <c r="B7866" s="126" t="s">
        <v>2636</v>
      </c>
      <c r="C7866" s="126" t="s">
        <v>2525</v>
      </c>
      <c r="D7866" s="38" t="s">
        <v>165</v>
      </c>
      <c r="E7866" s="38" t="s">
        <v>2376</v>
      </c>
    </row>
    <row r="7867">
      <c r="A7867" s="33" t="s">
        <v>6338</v>
      </c>
      <c r="B7867" s="126" t="s">
        <v>2636</v>
      </c>
      <c r="C7867" s="126" t="s">
        <v>2525</v>
      </c>
      <c r="D7867" s="38" t="s">
        <v>165</v>
      </c>
      <c r="E7867" s="38" t="s">
        <v>2376</v>
      </c>
    </row>
    <row r="7868">
      <c r="A7868" s="33" t="s">
        <v>6110</v>
      </c>
      <c r="B7868" s="126" t="s">
        <v>2636</v>
      </c>
      <c r="C7868" s="126" t="s">
        <v>2525</v>
      </c>
      <c r="D7868" s="38" t="s">
        <v>165</v>
      </c>
      <c r="E7868" s="38" t="s">
        <v>2376</v>
      </c>
    </row>
    <row r="7869">
      <c r="A7869" s="33" t="s">
        <v>6339</v>
      </c>
      <c r="B7869" s="126" t="s">
        <v>2545</v>
      </c>
      <c r="C7869" s="126" t="s">
        <v>2473</v>
      </c>
      <c r="D7869" s="38" t="s">
        <v>165</v>
      </c>
      <c r="E7869" s="38" t="s">
        <v>2376</v>
      </c>
    </row>
    <row r="7870">
      <c r="A7870" s="33" t="s">
        <v>6340</v>
      </c>
      <c r="B7870" s="126" t="s">
        <v>2545</v>
      </c>
      <c r="C7870" s="126" t="s">
        <v>2473</v>
      </c>
      <c r="D7870" s="38" t="s">
        <v>165</v>
      </c>
      <c r="E7870" s="38" t="s">
        <v>2376</v>
      </c>
    </row>
    <row r="7871">
      <c r="A7871" s="33" t="s">
        <v>6202</v>
      </c>
      <c r="B7871" s="126" t="s">
        <v>2520</v>
      </c>
      <c r="C7871" s="126" t="s">
        <v>2705</v>
      </c>
      <c r="D7871" s="38" t="s">
        <v>165</v>
      </c>
      <c r="E7871" s="38" t="s">
        <v>2377</v>
      </c>
    </row>
    <row r="7872">
      <c r="A7872" s="33" t="s">
        <v>6201</v>
      </c>
      <c r="B7872" s="126" t="s">
        <v>2520</v>
      </c>
      <c r="C7872" s="126" t="s">
        <v>2705</v>
      </c>
      <c r="D7872" s="38" t="s">
        <v>165</v>
      </c>
      <c r="E7872" s="38" t="s">
        <v>2377</v>
      </c>
    </row>
    <row r="7873">
      <c r="A7873" s="33" t="s">
        <v>6384</v>
      </c>
      <c r="B7873" s="126" t="s">
        <v>2636</v>
      </c>
      <c r="C7873" s="126" t="s">
        <v>2525</v>
      </c>
      <c r="D7873" s="38" t="s">
        <v>165</v>
      </c>
      <c r="E7873" s="38" t="s">
        <v>2377</v>
      </c>
    </row>
    <row r="7874">
      <c r="A7874" s="33" t="s">
        <v>6110</v>
      </c>
      <c r="B7874" s="126" t="s">
        <v>2636</v>
      </c>
      <c r="C7874" s="126" t="s">
        <v>2525</v>
      </c>
      <c r="D7874" s="38" t="s">
        <v>165</v>
      </c>
      <c r="E7874" s="38" t="s">
        <v>2377</v>
      </c>
    </row>
    <row r="7875">
      <c r="A7875" s="33" t="s">
        <v>6385</v>
      </c>
      <c r="B7875" s="126" t="s">
        <v>2636</v>
      </c>
      <c r="C7875" s="126" t="s">
        <v>2525</v>
      </c>
      <c r="D7875" s="38" t="s">
        <v>165</v>
      </c>
      <c r="E7875" s="38" t="s">
        <v>2377</v>
      </c>
    </row>
    <row r="7876">
      <c r="A7876" s="33" t="s">
        <v>6384</v>
      </c>
      <c r="B7876" s="126" t="s">
        <v>2636</v>
      </c>
      <c r="C7876" s="126" t="s">
        <v>2525</v>
      </c>
      <c r="D7876" s="38" t="s">
        <v>165</v>
      </c>
      <c r="E7876" s="38" t="s">
        <v>2377</v>
      </c>
    </row>
    <row r="7877">
      <c r="A7877" s="33" t="s">
        <v>6386</v>
      </c>
      <c r="B7877" s="126" t="s">
        <v>2636</v>
      </c>
      <c r="C7877" s="126" t="s">
        <v>2525</v>
      </c>
      <c r="D7877" s="38" t="s">
        <v>165</v>
      </c>
      <c r="E7877" s="38" t="s">
        <v>2377</v>
      </c>
    </row>
    <row r="7878">
      <c r="A7878" s="33" t="s">
        <v>6387</v>
      </c>
      <c r="B7878" s="126" t="s">
        <v>2636</v>
      </c>
      <c r="C7878" s="126" t="s">
        <v>2525</v>
      </c>
      <c r="D7878" s="38" t="s">
        <v>165</v>
      </c>
      <c r="E7878" s="38" t="s">
        <v>2377</v>
      </c>
    </row>
    <row r="7879">
      <c r="A7879" s="33" t="s">
        <v>6388</v>
      </c>
      <c r="B7879" s="126" t="s">
        <v>2636</v>
      </c>
      <c r="C7879" s="126" t="s">
        <v>2525</v>
      </c>
      <c r="D7879" s="38" t="s">
        <v>165</v>
      </c>
      <c r="E7879" s="38" t="s">
        <v>2377</v>
      </c>
    </row>
    <row r="7880">
      <c r="A7880" s="33" t="s">
        <v>6385</v>
      </c>
      <c r="B7880" s="126" t="s">
        <v>2636</v>
      </c>
      <c r="C7880" s="126" t="s">
        <v>2525</v>
      </c>
      <c r="D7880" s="38" t="s">
        <v>165</v>
      </c>
      <c r="E7880" s="38" t="s">
        <v>2377</v>
      </c>
    </row>
    <row r="7881">
      <c r="A7881" s="33" t="s">
        <v>6186</v>
      </c>
      <c r="B7881" s="126" t="s">
        <v>2545</v>
      </c>
      <c r="C7881" s="126" t="s">
        <v>2473</v>
      </c>
      <c r="D7881" s="38" t="s">
        <v>165</v>
      </c>
      <c r="E7881" s="38" t="s">
        <v>2377</v>
      </c>
    </row>
    <row r="7882">
      <c r="A7882" s="33" t="s">
        <v>6387</v>
      </c>
      <c r="B7882" s="126" t="s">
        <v>2545</v>
      </c>
      <c r="C7882" s="126" t="s">
        <v>2473</v>
      </c>
      <c r="D7882" s="38" t="s">
        <v>165</v>
      </c>
      <c r="E7882" s="38" t="s">
        <v>2377</v>
      </c>
    </row>
    <row r="7883">
      <c r="A7883" s="33" t="s">
        <v>6202</v>
      </c>
      <c r="B7883" s="126" t="s">
        <v>2520</v>
      </c>
      <c r="C7883" s="126" t="s">
        <v>2705</v>
      </c>
      <c r="D7883" s="38" t="s">
        <v>165</v>
      </c>
      <c r="E7883" s="38" t="s">
        <v>2379</v>
      </c>
    </row>
    <row r="7884">
      <c r="A7884" s="33" t="s">
        <v>6201</v>
      </c>
      <c r="B7884" s="126" t="s">
        <v>2520</v>
      </c>
      <c r="C7884" s="126" t="s">
        <v>2705</v>
      </c>
      <c r="D7884" s="38" t="s">
        <v>165</v>
      </c>
      <c r="E7884" s="38" t="s">
        <v>2379</v>
      </c>
    </row>
    <row r="7885">
      <c r="A7885" s="33" t="s">
        <v>6384</v>
      </c>
      <c r="B7885" s="126" t="s">
        <v>2636</v>
      </c>
      <c r="C7885" s="126" t="s">
        <v>2525</v>
      </c>
      <c r="D7885" s="38" t="s">
        <v>165</v>
      </c>
      <c r="E7885" s="38" t="s">
        <v>2379</v>
      </c>
    </row>
    <row r="7886">
      <c r="A7886" s="33" t="s">
        <v>6110</v>
      </c>
      <c r="B7886" s="126" t="s">
        <v>2636</v>
      </c>
      <c r="C7886" s="126" t="s">
        <v>2525</v>
      </c>
      <c r="D7886" s="38" t="s">
        <v>165</v>
      </c>
      <c r="E7886" s="38" t="s">
        <v>2379</v>
      </c>
    </row>
    <row r="7887">
      <c r="A7887" s="33" t="s">
        <v>6385</v>
      </c>
      <c r="B7887" s="126" t="s">
        <v>2636</v>
      </c>
      <c r="C7887" s="126" t="s">
        <v>2525</v>
      </c>
      <c r="D7887" s="38" t="s">
        <v>165</v>
      </c>
      <c r="E7887" s="38" t="s">
        <v>2379</v>
      </c>
    </row>
    <row r="7888">
      <c r="A7888" s="33" t="s">
        <v>6384</v>
      </c>
      <c r="B7888" s="126" t="s">
        <v>2636</v>
      </c>
      <c r="C7888" s="126" t="s">
        <v>2525</v>
      </c>
      <c r="D7888" s="38" t="s">
        <v>165</v>
      </c>
      <c r="E7888" s="38" t="s">
        <v>2379</v>
      </c>
    </row>
    <row r="7889">
      <c r="A7889" s="33" t="s">
        <v>6386</v>
      </c>
      <c r="B7889" s="126" t="s">
        <v>2636</v>
      </c>
      <c r="C7889" s="126" t="s">
        <v>2525</v>
      </c>
      <c r="D7889" s="38" t="s">
        <v>165</v>
      </c>
      <c r="E7889" s="38" t="s">
        <v>2379</v>
      </c>
    </row>
    <row r="7890">
      <c r="A7890" s="33" t="s">
        <v>6387</v>
      </c>
      <c r="B7890" s="126" t="s">
        <v>2636</v>
      </c>
      <c r="C7890" s="126" t="s">
        <v>2525</v>
      </c>
      <c r="D7890" s="38" t="s">
        <v>165</v>
      </c>
      <c r="E7890" s="38" t="s">
        <v>2379</v>
      </c>
    </row>
    <row r="7891">
      <c r="A7891" s="33" t="s">
        <v>6388</v>
      </c>
      <c r="B7891" s="126" t="s">
        <v>2636</v>
      </c>
      <c r="C7891" s="126" t="s">
        <v>2525</v>
      </c>
      <c r="D7891" s="38" t="s">
        <v>165</v>
      </c>
      <c r="E7891" s="38" t="s">
        <v>2379</v>
      </c>
    </row>
    <row r="7892">
      <c r="A7892" s="33" t="s">
        <v>6385</v>
      </c>
      <c r="B7892" s="126" t="s">
        <v>2636</v>
      </c>
      <c r="C7892" s="126" t="s">
        <v>2525</v>
      </c>
      <c r="D7892" s="38" t="s">
        <v>165</v>
      </c>
      <c r="E7892" s="38" t="s">
        <v>2379</v>
      </c>
    </row>
    <row r="7893">
      <c r="A7893" s="33" t="s">
        <v>6186</v>
      </c>
      <c r="B7893" s="126" t="s">
        <v>2545</v>
      </c>
      <c r="C7893" s="126" t="s">
        <v>2473</v>
      </c>
      <c r="D7893" s="38" t="s">
        <v>165</v>
      </c>
      <c r="E7893" s="38" t="s">
        <v>2379</v>
      </c>
    </row>
    <row r="7894">
      <c r="A7894" s="33" t="s">
        <v>6387</v>
      </c>
      <c r="B7894" s="126" t="s">
        <v>2545</v>
      </c>
      <c r="C7894" s="126" t="s">
        <v>2473</v>
      </c>
      <c r="D7894" s="38" t="s">
        <v>165</v>
      </c>
      <c r="E7894" s="38" t="s">
        <v>2379</v>
      </c>
    </row>
    <row r="7895">
      <c r="A7895" s="33" t="s">
        <v>6158</v>
      </c>
      <c r="B7895" s="126" t="s">
        <v>2551</v>
      </c>
      <c r="C7895" s="126" t="s">
        <v>2680</v>
      </c>
      <c r="D7895" s="38" t="s">
        <v>44</v>
      </c>
      <c r="E7895" s="38" t="s">
        <v>2379</v>
      </c>
    </row>
    <row r="7896">
      <c r="A7896" s="33" t="s">
        <v>6166</v>
      </c>
      <c r="B7896" s="126" t="s">
        <v>2646</v>
      </c>
      <c r="C7896" s="126" t="s">
        <v>2463</v>
      </c>
      <c r="D7896" s="38" t="s">
        <v>44</v>
      </c>
      <c r="E7896" s="38" t="s">
        <v>2379</v>
      </c>
    </row>
    <row r="7897">
      <c r="A7897" s="33" t="s">
        <v>6078</v>
      </c>
      <c r="B7897" s="126" t="s">
        <v>2646</v>
      </c>
      <c r="C7897" s="126" t="s">
        <v>2463</v>
      </c>
      <c r="D7897" s="38" t="s">
        <v>44</v>
      </c>
      <c r="E7897" s="38" t="s">
        <v>2379</v>
      </c>
    </row>
    <row r="7898">
      <c r="A7898" s="33" t="s">
        <v>6188</v>
      </c>
      <c r="B7898" s="126" t="s">
        <v>2680</v>
      </c>
      <c r="C7898" s="126" t="s">
        <v>2520</v>
      </c>
      <c r="D7898" s="38" t="s">
        <v>44</v>
      </c>
      <c r="E7898" s="38" t="s">
        <v>2379</v>
      </c>
    </row>
    <row r="7899">
      <c r="A7899" s="33" t="s">
        <v>6160</v>
      </c>
      <c r="B7899" s="126" t="s">
        <v>2680</v>
      </c>
      <c r="C7899" s="126" t="s">
        <v>2545</v>
      </c>
      <c r="D7899" s="38" t="s">
        <v>44</v>
      </c>
      <c r="E7899" s="38" t="s">
        <v>2379</v>
      </c>
    </row>
    <row r="7900">
      <c r="A7900" s="33" t="s">
        <v>5982</v>
      </c>
      <c r="B7900" s="126" t="s">
        <v>2466</v>
      </c>
      <c r="C7900" s="126" t="s">
        <v>2646</v>
      </c>
      <c r="D7900" s="38" t="s">
        <v>5909</v>
      </c>
      <c r="E7900" s="38" t="s">
        <v>2379</v>
      </c>
    </row>
    <row r="7901">
      <c r="A7901" s="33" t="s">
        <v>6078</v>
      </c>
      <c r="B7901" s="126" t="s">
        <v>2466</v>
      </c>
      <c r="C7901" s="126" t="s">
        <v>2646</v>
      </c>
      <c r="D7901" s="38" t="s">
        <v>5909</v>
      </c>
      <c r="E7901" s="38" t="s">
        <v>2379</v>
      </c>
    </row>
    <row r="7902">
      <c r="A7902" s="33" t="s">
        <v>6078</v>
      </c>
      <c r="B7902" s="126" t="s">
        <v>2646</v>
      </c>
      <c r="C7902" s="126" t="s">
        <v>2638</v>
      </c>
      <c r="D7902" s="38" t="s">
        <v>5911</v>
      </c>
      <c r="E7902" s="38" t="s">
        <v>2379</v>
      </c>
    </row>
    <row r="7903">
      <c r="A7903" s="33" t="s">
        <v>6206</v>
      </c>
      <c r="B7903" s="126" t="s">
        <v>2646</v>
      </c>
      <c r="C7903" s="126" t="s">
        <v>2638</v>
      </c>
      <c r="D7903" s="38" t="s">
        <v>5911</v>
      </c>
      <c r="E7903" s="38" t="s">
        <v>2379</v>
      </c>
    </row>
    <row r="7904">
      <c r="A7904" s="33" t="s">
        <v>6207</v>
      </c>
      <c r="B7904" s="126" t="s">
        <v>2646</v>
      </c>
      <c r="C7904" s="126" t="s">
        <v>2520</v>
      </c>
      <c r="D7904" s="38" t="s">
        <v>5911</v>
      </c>
      <c r="E7904" s="38" t="s">
        <v>2379</v>
      </c>
    </row>
    <row r="7905">
      <c r="A7905" s="33" t="s">
        <v>6078</v>
      </c>
      <c r="B7905" s="126" t="s">
        <v>2520</v>
      </c>
      <c r="C7905" s="126" t="s">
        <v>2705</v>
      </c>
      <c r="D7905" s="38" t="s">
        <v>5923</v>
      </c>
      <c r="E7905" s="38" t="s">
        <v>2379</v>
      </c>
    </row>
    <row r="7906">
      <c r="A7906" s="33" t="s">
        <v>6208</v>
      </c>
      <c r="B7906" s="126" t="s">
        <v>2520</v>
      </c>
      <c r="C7906" s="126" t="s">
        <v>2705</v>
      </c>
      <c r="D7906" s="38" t="s">
        <v>5923</v>
      </c>
      <c r="E7906" s="38" t="s">
        <v>2379</v>
      </c>
    </row>
    <row r="7907">
      <c r="A7907" s="33" t="s">
        <v>6389</v>
      </c>
      <c r="B7907" s="126" t="s">
        <v>2636</v>
      </c>
      <c r="C7907" s="126" t="s">
        <v>2525</v>
      </c>
      <c r="D7907" s="38" t="s">
        <v>5923</v>
      </c>
      <c r="E7907" s="38" t="s">
        <v>2379</v>
      </c>
    </row>
    <row r="7908">
      <c r="A7908" s="33" t="s">
        <v>6207</v>
      </c>
      <c r="B7908" s="126" t="s">
        <v>2636</v>
      </c>
      <c r="C7908" s="126" t="s">
        <v>2525</v>
      </c>
      <c r="D7908" s="38" t="s">
        <v>5923</v>
      </c>
      <c r="E7908" s="38" t="s">
        <v>2379</v>
      </c>
    </row>
    <row r="7909">
      <c r="A7909" s="33" t="s">
        <v>6380</v>
      </c>
      <c r="B7909" s="126" t="s">
        <v>2540</v>
      </c>
      <c r="C7909" s="126" t="s">
        <v>2473</v>
      </c>
      <c r="D7909" s="38" t="s">
        <v>5923</v>
      </c>
      <c r="E7909" s="38" t="s">
        <v>2379</v>
      </c>
    </row>
    <row r="7910">
      <c r="A7910" s="33" t="s">
        <v>6075</v>
      </c>
      <c r="B7910" s="126" t="s">
        <v>2699</v>
      </c>
      <c r="C7910" s="126" t="s">
        <v>2646</v>
      </c>
      <c r="D7910" s="38" t="s">
        <v>165</v>
      </c>
      <c r="E7910" s="38" t="s">
        <v>2380</v>
      </c>
    </row>
    <row r="7911">
      <c r="A7911" s="33" t="s">
        <v>5990</v>
      </c>
      <c r="B7911" s="126" t="s">
        <v>2699</v>
      </c>
      <c r="C7911" s="126" t="s">
        <v>2646</v>
      </c>
      <c r="D7911" s="38" t="s">
        <v>165</v>
      </c>
      <c r="E7911" s="38" t="s">
        <v>2380</v>
      </c>
    </row>
    <row r="7912">
      <c r="A7912" s="33" t="s">
        <v>6336</v>
      </c>
      <c r="B7912" s="126" t="s">
        <v>2469</v>
      </c>
      <c r="C7912" s="126" t="s">
        <v>2520</v>
      </c>
      <c r="D7912" s="38" t="s">
        <v>165</v>
      </c>
      <c r="E7912" s="38" t="s">
        <v>2380</v>
      </c>
    </row>
    <row r="7913">
      <c r="A7913" s="33" t="s">
        <v>5947</v>
      </c>
      <c r="B7913" s="126" t="s">
        <v>2469</v>
      </c>
      <c r="C7913" s="126" t="s">
        <v>2520</v>
      </c>
      <c r="D7913" s="38" t="s">
        <v>165</v>
      </c>
      <c r="E7913" s="38" t="s">
        <v>2380</v>
      </c>
    </row>
    <row r="7914">
      <c r="A7914" s="33" t="s">
        <v>6336</v>
      </c>
      <c r="B7914" s="126" t="s">
        <v>2469</v>
      </c>
      <c r="C7914" s="126" t="s">
        <v>2520</v>
      </c>
      <c r="D7914" s="38" t="s">
        <v>165</v>
      </c>
      <c r="E7914" s="38" t="s">
        <v>2380</v>
      </c>
    </row>
    <row r="7915">
      <c r="A7915" s="33" t="s">
        <v>6299</v>
      </c>
      <c r="B7915" s="126" t="s">
        <v>2646</v>
      </c>
      <c r="C7915" s="126" t="s">
        <v>2666</v>
      </c>
      <c r="D7915" s="38" t="s">
        <v>165</v>
      </c>
      <c r="E7915" s="38" t="s">
        <v>2380</v>
      </c>
    </row>
    <row r="7916">
      <c r="A7916" s="33" t="s">
        <v>6045</v>
      </c>
      <c r="B7916" s="126" t="s">
        <v>2469</v>
      </c>
      <c r="C7916" s="126" t="s">
        <v>2520</v>
      </c>
      <c r="D7916" s="38" t="s">
        <v>165</v>
      </c>
      <c r="E7916" s="38" t="s">
        <v>2380</v>
      </c>
    </row>
    <row r="7917">
      <c r="A7917" s="33" t="s">
        <v>6043</v>
      </c>
      <c r="B7917" s="126" t="s">
        <v>2646</v>
      </c>
      <c r="C7917" s="126" t="s">
        <v>2666</v>
      </c>
      <c r="D7917" s="38" t="s">
        <v>165</v>
      </c>
      <c r="E7917" s="38" t="s">
        <v>2380</v>
      </c>
    </row>
    <row r="7918">
      <c r="A7918" s="33" t="s">
        <v>6340</v>
      </c>
      <c r="B7918" s="126" t="s">
        <v>2469</v>
      </c>
      <c r="C7918" s="126" t="s">
        <v>2520</v>
      </c>
      <c r="D7918" s="38" t="s">
        <v>165</v>
      </c>
      <c r="E7918" s="38" t="s">
        <v>2380</v>
      </c>
    </row>
    <row r="7919">
      <c r="A7919" s="33" t="s">
        <v>6336</v>
      </c>
      <c r="B7919" s="126" t="s">
        <v>2646</v>
      </c>
      <c r="C7919" s="126" t="s">
        <v>2666</v>
      </c>
      <c r="D7919" s="38" t="s">
        <v>165</v>
      </c>
      <c r="E7919" s="38" t="s">
        <v>2380</v>
      </c>
    </row>
    <row r="7920">
      <c r="A7920" s="33" t="s">
        <v>6340</v>
      </c>
      <c r="B7920" s="126" t="s">
        <v>2545</v>
      </c>
      <c r="C7920" s="126" t="s">
        <v>2473</v>
      </c>
      <c r="D7920" s="38" t="s">
        <v>165</v>
      </c>
      <c r="E7920" s="38" t="s">
        <v>2380</v>
      </c>
    </row>
    <row r="7921">
      <c r="A7921" s="33" t="s">
        <v>6120</v>
      </c>
      <c r="B7921" s="126" t="s">
        <v>2545</v>
      </c>
      <c r="C7921" s="126" t="s">
        <v>2473</v>
      </c>
      <c r="D7921" s="38" t="s">
        <v>165</v>
      </c>
      <c r="E7921" s="38" t="s">
        <v>2380</v>
      </c>
    </row>
    <row r="7922">
      <c r="A7922" s="33" t="s">
        <v>5949</v>
      </c>
      <c r="B7922" s="126" t="s">
        <v>2531</v>
      </c>
      <c r="C7922" s="126" t="s">
        <v>2579</v>
      </c>
      <c r="D7922" s="38" t="s">
        <v>165</v>
      </c>
      <c r="E7922" s="38" t="s">
        <v>2381</v>
      </c>
    </row>
    <row r="7923">
      <c r="A7923" s="33" t="s">
        <v>5990</v>
      </c>
      <c r="B7923" s="126" t="s">
        <v>2531</v>
      </c>
      <c r="C7923" s="126" t="s">
        <v>2579</v>
      </c>
      <c r="D7923" s="38" t="s">
        <v>165</v>
      </c>
      <c r="E7923" s="38" t="s">
        <v>2381</v>
      </c>
    </row>
    <row r="7924">
      <c r="A7924" s="33" t="s">
        <v>5914</v>
      </c>
      <c r="B7924" s="126" t="s">
        <v>2658</v>
      </c>
      <c r="C7924" s="126" t="s">
        <v>2579</v>
      </c>
      <c r="D7924" s="38" t="s">
        <v>165</v>
      </c>
      <c r="E7924" s="38" t="s">
        <v>2381</v>
      </c>
    </row>
    <row r="7925">
      <c r="A7925" s="33" t="s">
        <v>5947</v>
      </c>
      <c r="B7925" s="126" t="s">
        <v>2658</v>
      </c>
      <c r="C7925" s="126" t="s">
        <v>2579</v>
      </c>
      <c r="D7925" s="38" t="s">
        <v>165</v>
      </c>
      <c r="E7925" s="38" t="s">
        <v>2381</v>
      </c>
    </row>
    <row r="7926">
      <c r="A7926" s="33" t="s">
        <v>5949</v>
      </c>
      <c r="B7926" s="126" t="s">
        <v>2531</v>
      </c>
      <c r="C7926" s="126" t="s">
        <v>2579</v>
      </c>
      <c r="D7926" s="38" t="s">
        <v>165</v>
      </c>
      <c r="E7926" s="38" t="s">
        <v>2381</v>
      </c>
    </row>
    <row r="7927">
      <c r="A7927" s="33" t="s">
        <v>5949</v>
      </c>
      <c r="B7927" s="126" t="s">
        <v>2531</v>
      </c>
      <c r="C7927" s="126" t="s">
        <v>2579</v>
      </c>
      <c r="D7927" s="38" t="s">
        <v>165</v>
      </c>
      <c r="E7927" s="38" t="s">
        <v>2381</v>
      </c>
    </row>
    <row r="7928">
      <c r="A7928" s="33" t="s">
        <v>5990</v>
      </c>
      <c r="B7928" s="126" t="s">
        <v>2551</v>
      </c>
      <c r="C7928" s="126" t="s">
        <v>2503</v>
      </c>
      <c r="D7928" s="38" t="s">
        <v>165</v>
      </c>
      <c r="E7928" s="38" t="s">
        <v>2381</v>
      </c>
    </row>
    <row r="7929">
      <c r="A7929" s="33" t="s">
        <v>6043</v>
      </c>
      <c r="B7929" s="126" t="s">
        <v>2658</v>
      </c>
      <c r="C7929" s="126" t="s">
        <v>2551</v>
      </c>
      <c r="D7929" s="38" t="s">
        <v>165</v>
      </c>
      <c r="E7929" s="38" t="s">
        <v>2381</v>
      </c>
    </row>
    <row r="7930">
      <c r="A7930" s="33" t="s">
        <v>6044</v>
      </c>
      <c r="B7930" s="126" t="s">
        <v>2658</v>
      </c>
      <c r="C7930" s="126" t="s">
        <v>2579</v>
      </c>
      <c r="D7930" s="38" t="s">
        <v>165</v>
      </c>
      <c r="E7930" s="38" t="s">
        <v>2381</v>
      </c>
    </row>
    <row r="7931">
      <c r="A7931" s="33" t="s">
        <v>6043</v>
      </c>
      <c r="B7931" s="126" t="s">
        <v>2531</v>
      </c>
      <c r="C7931" s="126" t="s">
        <v>2503</v>
      </c>
      <c r="D7931" s="38" t="s">
        <v>165</v>
      </c>
      <c r="E7931" s="38" t="s">
        <v>2381</v>
      </c>
    </row>
    <row r="7932">
      <c r="A7932" s="33" t="s">
        <v>6068</v>
      </c>
      <c r="B7932" s="126" t="s">
        <v>2658</v>
      </c>
      <c r="C7932" s="126" t="s">
        <v>2584</v>
      </c>
      <c r="D7932" s="38" t="s">
        <v>165</v>
      </c>
      <c r="E7932" s="38" t="s">
        <v>2381</v>
      </c>
    </row>
    <row r="7933">
      <c r="A7933" s="33" t="s">
        <v>6045</v>
      </c>
      <c r="B7933" s="126" t="s">
        <v>2658</v>
      </c>
      <c r="C7933" s="126" t="s">
        <v>2584</v>
      </c>
      <c r="D7933" s="38" t="s">
        <v>165</v>
      </c>
      <c r="E7933" s="38" t="s">
        <v>2381</v>
      </c>
    </row>
    <row r="7934">
      <c r="A7934" s="33" t="s">
        <v>6158</v>
      </c>
      <c r="B7934" s="126" t="s">
        <v>2463</v>
      </c>
      <c r="C7934" s="126" t="s">
        <v>2545</v>
      </c>
      <c r="D7934" s="38" t="s">
        <v>44</v>
      </c>
      <c r="E7934" s="38" t="s">
        <v>2382</v>
      </c>
    </row>
    <row r="7935">
      <c r="A7935" s="33" t="s">
        <v>6078</v>
      </c>
      <c r="B7935" s="126" t="s">
        <v>2463</v>
      </c>
      <c r="C7935" s="126" t="s">
        <v>2545</v>
      </c>
      <c r="D7935" s="38" t="s">
        <v>44</v>
      </c>
      <c r="E7935" s="38" t="s">
        <v>2382</v>
      </c>
    </row>
    <row r="7936">
      <c r="A7936" s="33" t="s">
        <v>6188</v>
      </c>
      <c r="B7936" s="126" t="s">
        <v>2520</v>
      </c>
      <c r="C7936" s="126" t="s">
        <v>2705</v>
      </c>
      <c r="D7936" s="38" t="s">
        <v>44</v>
      </c>
      <c r="E7936" s="38" t="s">
        <v>2382</v>
      </c>
    </row>
    <row r="7937">
      <c r="A7937" s="33" t="s">
        <v>5983</v>
      </c>
      <c r="B7937" s="126" t="s">
        <v>2520</v>
      </c>
      <c r="C7937" s="126" t="s">
        <v>2705</v>
      </c>
      <c r="D7937" s="38" t="s">
        <v>44</v>
      </c>
      <c r="E7937" s="38" t="s">
        <v>2382</v>
      </c>
    </row>
    <row r="7938">
      <c r="A7938" s="33" t="s">
        <v>6188</v>
      </c>
      <c r="B7938" s="126" t="s">
        <v>2540</v>
      </c>
      <c r="C7938" s="126" t="s">
        <v>2473</v>
      </c>
      <c r="D7938" s="38" t="s">
        <v>44</v>
      </c>
      <c r="E7938" s="38" t="s">
        <v>2382</v>
      </c>
    </row>
    <row r="7939">
      <c r="A7939" s="33" t="s">
        <v>5982</v>
      </c>
      <c r="B7939" s="126" t="s">
        <v>2466</v>
      </c>
      <c r="C7939" s="126" t="s">
        <v>2646</v>
      </c>
      <c r="D7939" s="38" t="s">
        <v>5909</v>
      </c>
      <c r="E7939" s="38" t="s">
        <v>2382</v>
      </c>
    </row>
    <row r="7940">
      <c r="A7940" s="33" t="s">
        <v>5981</v>
      </c>
      <c r="B7940" s="126" t="s">
        <v>2466</v>
      </c>
      <c r="C7940" s="126" t="s">
        <v>2646</v>
      </c>
      <c r="D7940" s="38" t="s">
        <v>5909</v>
      </c>
      <c r="E7940" s="38" t="s">
        <v>2382</v>
      </c>
    </row>
    <row r="7941">
      <c r="A7941" s="33" t="s">
        <v>6078</v>
      </c>
      <c r="B7941" s="126" t="s">
        <v>2646</v>
      </c>
      <c r="C7941" s="126" t="s">
        <v>2638</v>
      </c>
      <c r="D7941" s="38" t="s">
        <v>5911</v>
      </c>
      <c r="E7941" s="38" t="s">
        <v>2382</v>
      </c>
    </row>
    <row r="7942">
      <c r="A7942" s="33" t="s">
        <v>6188</v>
      </c>
      <c r="B7942" s="126" t="s">
        <v>2646</v>
      </c>
      <c r="C7942" s="126" t="s">
        <v>2638</v>
      </c>
      <c r="D7942" s="38" t="s">
        <v>5911</v>
      </c>
      <c r="E7942" s="38" t="s">
        <v>2382</v>
      </c>
    </row>
    <row r="7943">
      <c r="A7943" s="33" t="s">
        <v>6080</v>
      </c>
      <c r="B7943" s="126" t="s">
        <v>2646</v>
      </c>
      <c r="C7943" s="126" t="s">
        <v>2520</v>
      </c>
      <c r="D7943" s="38" t="s">
        <v>5911</v>
      </c>
      <c r="E7943" s="38" t="s">
        <v>2382</v>
      </c>
    </row>
    <row r="7944">
      <c r="A7944" s="33" t="s">
        <v>6078</v>
      </c>
      <c r="B7944" s="126" t="s">
        <v>2520</v>
      </c>
      <c r="C7944" s="126" t="s">
        <v>2705</v>
      </c>
      <c r="D7944" s="38" t="s">
        <v>5923</v>
      </c>
      <c r="E7944" s="38" t="s">
        <v>2382</v>
      </c>
    </row>
    <row r="7945">
      <c r="A7945" s="33" t="s">
        <v>6188</v>
      </c>
      <c r="B7945" s="126" t="s">
        <v>2520</v>
      </c>
      <c r="C7945" s="126" t="s">
        <v>2705</v>
      </c>
      <c r="D7945" s="38" t="s">
        <v>5923</v>
      </c>
      <c r="E7945" s="38" t="s">
        <v>2382</v>
      </c>
    </row>
    <row r="7946">
      <c r="A7946" s="33" t="s">
        <v>6080</v>
      </c>
      <c r="B7946" s="126" t="s">
        <v>2520</v>
      </c>
      <c r="C7946" s="126" t="s">
        <v>2705</v>
      </c>
      <c r="D7946" s="38" t="s">
        <v>5923</v>
      </c>
      <c r="E7946" s="38" t="s">
        <v>2382</v>
      </c>
    </row>
    <row r="7947">
      <c r="A7947" s="33" t="s">
        <v>6108</v>
      </c>
      <c r="B7947" s="126" t="s">
        <v>2520</v>
      </c>
      <c r="C7947" s="126" t="s">
        <v>2705</v>
      </c>
      <c r="D7947" s="38" t="s">
        <v>5923</v>
      </c>
      <c r="E7947" s="38" t="s">
        <v>2382</v>
      </c>
    </row>
    <row r="7948">
      <c r="A7948" s="33" t="s">
        <v>6108</v>
      </c>
      <c r="B7948" s="126" t="s">
        <v>2520</v>
      </c>
      <c r="C7948" s="126" t="s">
        <v>2705</v>
      </c>
      <c r="D7948" s="38" t="s">
        <v>5923</v>
      </c>
      <c r="E7948" s="38" t="s">
        <v>2382</v>
      </c>
    </row>
    <row r="7949">
      <c r="A7949" s="33" t="s">
        <v>6340</v>
      </c>
      <c r="B7949" s="126" t="s">
        <v>2540</v>
      </c>
      <c r="C7949" s="126" t="s">
        <v>2515</v>
      </c>
      <c r="D7949" s="38" t="s">
        <v>165</v>
      </c>
      <c r="E7949" s="38" t="s">
        <v>2383</v>
      </c>
    </row>
    <row r="7950">
      <c r="A7950" s="33" t="s">
        <v>6339</v>
      </c>
      <c r="B7950" s="126" t="s">
        <v>2540</v>
      </c>
      <c r="C7950" s="126" t="s">
        <v>2515</v>
      </c>
      <c r="D7950" s="38" t="s">
        <v>165</v>
      </c>
      <c r="E7950" s="38" t="s">
        <v>2383</v>
      </c>
    </row>
    <row r="7951">
      <c r="A7951" s="33" t="s">
        <v>6371</v>
      </c>
      <c r="B7951" s="126" t="s">
        <v>2523</v>
      </c>
      <c r="C7951" s="126" t="s">
        <v>2594</v>
      </c>
      <c r="D7951" s="38" t="s">
        <v>165</v>
      </c>
      <c r="E7951" s="38" t="s">
        <v>2383</v>
      </c>
    </row>
    <row r="7952">
      <c r="A7952" s="33" t="s">
        <v>6390</v>
      </c>
      <c r="B7952" s="126" t="s">
        <v>2523</v>
      </c>
      <c r="C7952" s="126" t="s">
        <v>2594</v>
      </c>
      <c r="D7952" s="38" t="s">
        <v>165</v>
      </c>
      <c r="E7952" s="38" t="s">
        <v>2383</v>
      </c>
    </row>
    <row r="7953">
      <c r="A7953" s="33" t="s">
        <v>6391</v>
      </c>
      <c r="B7953" s="126" t="s">
        <v>2523</v>
      </c>
      <c r="C7953" s="126" t="s">
        <v>2478</v>
      </c>
      <c r="D7953" s="38" t="s">
        <v>165</v>
      </c>
      <c r="E7953" s="38" t="s">
        <v>2383</v>
      </c>
    </row>
    <row r="7954">
      <c r="A7954" s="33" t="s">
        <v>6142</v>
      </c>
      <c r="B7954" s="126" t="s">
        <v>2523</v>
      </c>
      <c r="C7954" s="126" t="s">
        <v>2478</v>
      </c>
      <c r="D7954" s="38" t="s">
        <v>165</v>
      </c>
      <c r="E7954" s="38" t="s">
        <v>2383</v>
      </c>
    </row>
    <row r="7955">
      <c r="A7955" s="33" t="s">
        <v>6312</v>
      </c>
      <c r="B7955" s="126" t="s">
        <v>2473</v>
      </c>
      <c r="C7955" s="126" t="s">
        <v>2571</v>
      </c>
      <c r="D7955" s="38" t="s">
        <v>165</v>
      </c>
      <c r="E7955" s="38" t="s">
        <v>2383</v>
      </c>
    </row>
    <row r="7956">
      <c r="A7956" s="33" t="s">
        <v>6392</v>
      </c>
      <c r="B7956" s="126" t="s">
        <v>2473</v>
      </c>
      <c r="C7956" s="126" t="s">
        <v>2571</v>
      </c>
      <c r="D7956" s="38" t="s">
        <v>165</v>
      </c>
      <c r="E7956" s="38" t="s">
        <v>2383</v>
      </c>
    </row>
    <row r="7957">
      <c r="A7957" s="33" t="s">
        <v>6393</v>
      </c>
      <c r="B7957" s="126" t="s">
        <v>2473</v>
      </c>
      <c r="C7957" s="126" t="s">
        <v>2644</v>
      </c>
      <c r="D7957" s="38" t="s">
        <v>165</v>
      </c>
      <c r="E7957" s="38" t="s">
        <v>2383</v>
      </c>
    </row>
    <row r="7958">
      <c r="A7958" s="33" t="s">
        <v>6394</v>
      </c>
      <c r="B7958" s="126" t="s">
        <v>2473</v>
      </c>
      <c r="C7958" s="126" t="s">
        <v>2644</v>
      </c>
      <c r="D7958" s="38" t="s">
        <v>165</v>
      </c>
      <c r="E7958" s="38" t="s">
        <v>2383</v>
      </c>
    </row>
    <row r="7959">
      <c r="A7959" s="33" t="s">
        <v>6395</v>
      </c>
      <c r="B7959" s="126" t="s">
        <v>2609</v>
      </c>
      <c r="C7959" s="126" t="s">
        <v>2475</v>
      </c>
      <c r="D7959" s="38" t="s">
        <v>165</v>
      </c>
      <c r="E7959" s="38" t="s">
        <v>2383</v>
      </c>
    </row>
    <row r="7960">
      <c r="A7960" s="33" t="s">
        <v>6186</v>
      </c>
      <c r="B7960" s="126" t="s">
        <v>2594</v>
      </c>
      <c r="C7960" s="126" t="s">
        <v>2475</v>
      </c>
      <c r="D7960" s="38" t="s">
        <v>165</v>
      </c>
      <c r="E7960" s="38" t="s">
        <v>2383</v>
      </c>
    </row>
    <row r="7961">
      <c r="A7961" s="33" t="s">
        <v>6120</v>
      </c>
      <c r="B7961" s="126" t="s">
        <v>2540</v>
      </c>
      <c r="C7961" s="126" t="s">
        <v>2515</v>
      </c>
      <c r="D7961" s="38" t="s">
        <v>165</v>
      </c>
      <c r="E7961" s="38" t="s">
        <v>2384</v>
      </c>
    </row>
    <row r="7962">
      <c r="A7962" s="33" t="s">
        <v>6119</v>
      </c>
      <c r="B7962" s="126" t="s">
        <v>2540</v>
      </c>
      <c r="C7962" s="126" t="s">
        <v>2515</v>
      </c>
      <c r="D7962" s="38" t="s">
        <v>165</v>
      </c>
      <c r="E7962" s="38" t="s">
        <v>2384</v>
      </c>
    </row>
    <row r="7963">
      <c r="A7963" s="33" t="s">
        <v>6396</v>
      </c>
      <c r="B7963" s="126" t="s">
        <v>2523</v>
      </c>
      <c r="C7963" s="126" t="s">
        <v>2594</v>
      </c>
      <c r="D7963" s="38" t="s">
        <v>165</v>
      </c>
      <c r="E7963" s="38" t="s">
        <v>2384</v>
      </c>
    </row>
    <row r="7964">
      <c r="A7964" s="33" t="s">
        <v>6280</v>
      </c>
      <c r="B7964" s="126" t="s">
        <v>2523</v>
      </c>
      <c r="C7964" s="126" t="s">
        <v>2594</v>
      </c>
      <c r="D7964" s="38" t="s">
        <v>165</v>
      </c>
      <c r="E7964" s="38" t="s">
        <v>2384</v>
      </c>
    </row>
    <row r="7965">
      <c r="A7965" s="33" t="s">
        <v>6397</v>
      </c>
      <c r="B7965" s="126" t="s">
        <v>2523</v>
      </c>
      <c r="C7965" s="126" t="s">
        <v>2478</v>
      </c>
      <c r="D7965" s="38" t="s">
        <v>165</v>
      </c>
      <c r="E7965" s="38" t="s">
        <v>2384</v>
      </c>
    </row>
    <row r="7966">
      <c r="A7966" s="33" t="s">
        <v>6275</v>
      </c>
      <c r="B7966" s="126" t="s">
        <v>2523</v>
      </c>
      <c r="C7966" s="126" t="s">
        <v>2478</v>
      </c>
      <c r="D7966" s="38" t="s">
        <v>165</v>
      </c>
      <c r="E7966" s="38" t="s">
        <v>2384</v>
      </c>
    </row>
    <row r="7967">
      <c r="A7967" s="33" t="s">
        <v>6395</v>
      </c>
      <c r="B7967" s="126" t="s">
        <v>2473</v>
      </c>
      <c r="C7967" s="126" t="s">
        <v>2571</v>
      </c>
      <c r="D7967" s="38" t="s">
        <v>165</v>
      </c>
      <c r="E7967" s="38" t="s">
        <v>2384</v>
      </c>
    </row>
    <row r="7968">
      <c r="A7968" s="33" t="s">
        <v>6398</v>
      </c>
      <c r="B7968" s="126" t="s">
        <v>2473</v>
      </c>
      <c r="C7968" s="126" t="s">
        <v>2571</v>
      </c>
      <c r="D7968" s="38" t="s">
        <v>165</v>
      </c>
      <c r="E7968" s="38" t="s">
        <v>2384</v>
      </c>
    </row>
    <row r="7969">
      <c r="A7969" s="33" t="s">
        <v>6399</v>
      </c>
      <c r="B7969" s="126" t="s">
        <v>2473</v>
      </c>
      <c r="C7969" s="126" t="s">
        <v>2644</v>
      </c>
      <c r="D7969" s="38" t="s">
        <v>165</v>
      </c>
      <c r="E7969" s="38" t="s">
        <v>2384</v>
      </c>
    </row>
    <row r="7970">
      <c r="A7970" s="33" t="s">
        <v>6400</v>
      </c>
      <c r="B7970" s="126" t="s">
        <v>2473</v>
      </c>
      <c r="C7970" s="126" t="s">
        <v>2644</v>
      </c>
      <c r="D7970" s="38" t="s">
        <v>165</v>
      </c>
      <c r="E7970" s="38" t="s">
        <v>2384</v>
      </c>
    </row>
    <row r="7971">
      <c r="A7971" s="33" t="s">
        <v>6352</v>
      </c>
      <c r="B7971" s="126" t="s">
        <v>2609</v>
      </c>
      <c r="C7971" s="126" t="s">
        <v>2475</v>
      </c>
      <c r="D7971" s="38" t="s">
        <v>165</v>
      </c>
      <c r="E7971" s="38" t="s">
        <v>2384</v>
      </c>
    </row>
    <row r="7972">
      <c r="A7972" s="33" t="s">
        <v>6211</v>
      </c>
      <c r="B7972" s="126" t="s">
        <v>2594</v>
      </c>
      <c r="C7972" s="126" t="s">
        <v>2475</v>
      </c>
      <c r="D7972" s="38" t="s">
        <v>165</v>
      </c>
      <c r="E7972" s="38" t="s">
        <v>2384</v>
      </c>
    </row>
    <row r="7973">
      <c r="A7973" s="33" t="s">
        <v>6401</v>
      </c>
      <c r="B7973" s="126" t="s">
        <v>2540</v>
      </c>
      <c r="C7973" s="126" t="s">
        <v>2515</v>
      </c>
      <c r="D7973" s="38" t="s">
        <v>165</v>
      </c>
      <c r="E7973" s="38" t="s">
        <v>2386</v>
      </c>
    </row>
    <row r="7974">
      <c r="A7974" s="33" t="s">
        <v>6388</v>
      </c>
      <c r="B7974" s="126" t="s">
        <v>2540</v>
      </c>
      <c r="C7974" s="126" t="s">
        <v>2515</v>
      </c>
      <c r="D7974" s="38" t="s">
        <v>165</v>
      </c>
      <c r="E7974" s="38" t="s">
        <v>2386</v>
      </c>
    </row>
    <row r="7975">
      <c r="A7975" s="33" t="s">
        <v>6396</v>
      </c>
      <c r="B7975" s="126" t="s">
        <v>2523</v>
      </c>
      <c r="C7975" s="126" t="s">
        <v>2594</v>
      </c>
      <c r="D7975" s="38" t="s">
        <v>165</v>
      </c>
      <c r="E7975" s="38" t="s">
        <v>2386</v>
      </c>
    </row>
    <row r="7976">
      <c r="A7976" s="33" t="s">
        <v>6391</v>
      </c>
      <c r="B7976" s="126" t="s">
        <v>2523</v>
      </c>
      <c r="C7976" s="126" t="s">
        <v>2594</v>
      </c>
      <c r="D7976" s="38" t="s">
        <v>165</v>
      </c>
      <c r="E7976" s="38" t="s">
        <v>2386</v>
      </c>
    </row>
    <row r="7977">
      <c r="A7977" s="33" t="s">
        <v>6371</v>
      </c>
      <c r="B7977" s="126" t="s">
        <v>2523</v>
      </c>
      <c r="C7977" s="126" t="s">
        <v>2478</v>
      </c>
      <c r="D7977" s="38" t="s">
        <v>165</v>
      </c>
      <c r="E7977" s="38" t="s">
        <v>2386</v>
      </c>
    </row>
    <row r="7978">
      <c r="A7978" s="33" t="s">
        <v>6043</v>
      </c>
      <c r="B7978" s="126" t="s">
        <v>2523</v>
      </c>
      <c r="C7978" s="126" t="s">
        <v>2478</v>
      </c>
      <c r="D7978" s="38" t="s">
        <v>165</v>
      </c>
      <c r="E7978" s="38" t="s">
        <v>2386</v>
      </c>
    </row>
    <row r="7979">
      <c r="A7979" s="33" t="s">
        <v>6402</v>
      </c>
      <c r="B7979" s="126" t="s">
        <v>2473</v>
      </c>
      <c r="C7979" s="126" t="s">
        <v>2571</v>
      </c>
      <c r="D7979" s="38" t="s">
        <v>165</v>
      </c>
      <c r="E7979" s="38" t="s">
        <v>2386</v>
      </c>
    </row>
    <row r="7980">
      <c r="A7980" s="33" t="s">
        <v>6339</v>
      </c>
      <c r="B7980" s="126" t="s">
        <v>2473</v>
      </c>
      <c r="C7980" s="126" t="s">
        <v>2571</v>
      </c>
      <c r="D7980" s="38" t="s">
        <v>165</v>
      </c>
      <c r="E7980" s="38" t="s">
        <v>2386</v>
      </c>
    </row>
    <row r="7981">
      <c r="A7981" s="33" t="s">
        <v>6275</v>
      </c>
      <c r="B7981" s="126" t="s">
        <v>2473</v>
      </c>
      <c r="C7981" s="126" t="s">
        <v>2644</v>
      </c>
      <c r="D7981" s="38" t="s">
        <v>165</v>
      </c>
      <c r="E7981" s="38" t="s">
        <v>2386</v>
      </c>
    </row>
    <row r="7982">
      <c r="A7982" s="33" t="s">
        <v>6142</v>
      </c>
      <c r="B7982" s="126" t="s">
        <v>2473</v>
      </c>
      <c r="C7982" s="126" t="s">
        <v>2644</v>
      </c>
      <c r="D7982" s="38" t="s">
        <v>165</v>
      </c>
      <c r="E7982" s="38" t="s">
        <v>2386</v>
      </c>
    </row>
    <row r="7983">
      <c r="A7983" s="33" t="s">
        <v>6186</v>
      </c>
      <c r="B7983" s="126" t="s">
        <v>2609</v>
      </c>
      <c r="C7983" s="126" t="s">
        <v>2475</v>
      </c>
      <c r="D7983" s="38" t="s">
        <v>165</v>
      </c>
      <c r="E7983" s="38" t="s">
        <v>2386</v>
      </c>
    </row>
    <row r="7984">
      <c r="A7984" s="33" t="s">
        <v>6390</v>
      </c>
      <c r="B7984" s="126" t="s">
        <v>2594</v>
      </c>
      <c r="C7984" s="126" t="s">
        <v>2475</v>
      </c>
      <c r="D7984" s="38" t="s">
        <v>165</v>
      </c>
      <c r="E7984" s="38" t="s">
        <v>2386</v>
      </c>
    </row>
    <row r="7985">
      <c r="A7985" s="33" t="s">
        <v>6120</v>
      </c>
      <c r="B7985" s="126" t="s">
        <v>2540</v>
      </c>
      <c r="C7985" s="126" t="s">
        <v>2515</v>
      </c>
      <c r="D7985" s="38" t="s">
        <v>165</v>
      </c>
      <c r="E7985" s="38" t="s">
        <v>2388</v>
      </c>
    </row>
    <row r="7986">
      <c r="A7986" s="33" t="s">
        <v>6119</v>
      </c>
      <c r="B7986" s="126" t="s">
        <v>2540</v>
      </c>
      <c r="C7986" s="126" t="s">
        <v>2515</v>
      </c>
      <c r="D7986" s="38" t="s">
        <v>165</v>
      </c>
      <c r="E7986" s="38" t="s">
        <v>2388</v>
      </c>
    </row>
    <row r="7987">
      <c r="A7987" s="33" t="s">
        <v>6396</v>
      </c>
      <c r="B7987" s="126" t="s">
        <v>2523</v>
      </c>
      <c r="C7987" s="126" t="s">
        <v>2594</v>
      </c>
      <c r="D7987" s="38" t="s">
        <v>165</v>
      </c>
      <c r="E7987" s="38" t="s">
        <v>2388</v>
      </c>
    </row>
    <row r="7988">
      <c r="A7988" s="33" t="s">
        <v>6280</v>
      </c>
      <c r="B7988" s="126" t="s">
        <v>2523</v>
      </c>
      <c r="C7988" s="126" t="s">
        <v>2594</v>
      </c>
      <c r="D7988" s="38" t="s">
        <v>165</v>
      </c>
      <c r="E7988" s="38" t="s">
        <v>2388</v>
      </c>
    </row>
    <row r="7989">
      <c r="A7989" s="33" t="s">
        <v>6397</v>
      </c>
      <c r="B7989" s="126" t="s">
        <v>2523</v>
      </c>
      <c r="C7989" s="126" t="s">
        <v>2478</v>
      </c>
      <c r="D7989" s="38" t="s">
        <v>165</v>
      </c>
      <c r="E7989" s="38" t="s">
        <v>2388</v>
      </c>
    </row>
    <row r="7990">
      <c r="A7990" s="33" t="s">
        <v>6275</v>
      </c>
      <c r="B7990" s="126" t="s">
        <v>2523</v>
      </c>
      <c r="C7990" s="126" t="s">
        <v>2478</v>
      </c>
      <c r="D7990" s="38" t="s">
        <v>165</v>
      </c>
      <c r="E7990" s="38" t="s">
        <v>2388</v>
      </c>
    </row>
    <row r="7991">
      <c r="A7991" s="33" t="s">
        <v>6395</v>
      </c>
      <c r="B7991" s="126" t="s">
        <v>2473</v>
      </c>
      <c r="C7991" s="126" t="s">
        <v>2571</v>
      </c>
      <c r="D7991" s="38" t="s">
        <v>165</v>
      </c>
      <c r="E7991" s="38" t="s">
        <v>2388</v>
      </c>
    </row>
    <row r="7992">
      <c r="A7992" s="33" t="s">
        <v>6398</v>
      </c>
      <c r="B7992" s="126" t="s">
        <v>2473</v>
      </c>
      <c r="C7992" s="126" t="s">
        <v>2571</v>
      </c>
      <c r="D7992" s="38" t="s">
        <v>165</v>
      </c>
      <c r="E7992" s="38" t="s">
        <v>2388</v>
      </c>
    </row>
    <row r="7993">
      <c r="A7993" s="33" t="s">
        <v>6399</v>
      </c>
      <c r="B7993" s="126" t="s">
        <v>2473</v>
      </c>
      <c r="C7993" s="126" t="s">
        <v>2644</v>
      </c>
      <c r="D7993" s="38" t="s">
        <v>165</v>
      </c>
      <c r="E7993" s="38" t="s">
        <v>2388</v>
      </c>
    </row>
    <row r="7994">
      <c r="A7994" s="33" t="s">
        <v>6400</v>
      </c>
      <c r="B7994" s="126" t="s">
        <v>2473</v>
      </c>
      <c r="C7994" s="126" t="s">
        <v>2644</v>
      </c>
      <c r="D7994" s="38" t="s">
        <v>165</v>
      </c>
      <c r="E7994" s="38" t="s">
        <v>2388</v>
      </c>
    </row>
    <row r="7995">
      <c r="A7995" s="33" t="s">
        <v>6352</v>
      </c>
      <c r="B7995" s="126" t="s">
        <v>2609</v>
      </c>
      <c r="C7995" s="126" t="s">
        <v>2475</v>
      </c>
      <c r="D7995" s="38" t="s">
        <v>165</v>
      </c>
      <c r="E7995" s="38" t="s">
        <v>2388</v>
      </c>
    </row>
    <row r="7996">
      <c r="A7996" s="33" t="s">
        <v>6211</v>
      </c>
      <c r="B7996" s="126" t="s">
        <v>2594</v>
      </c>
      <c r="C7996" s="126" t="s">
        <v>2475</v>
      </c>
      <c r="D7996" s="38" t="s">
        <v>165</v>
      </c>
      <c r="E7996" s="38" t="s">
        <v>2388</v>
      </c>
    </row>
    <row r="7997">
      <c r="A7997" s="33" t="s">
        <v>6120</v>
      </c>
      <c r="B7997" s="126" t="s">
        <v>2540</v>
      </c>
      <c r="C7997" s="126" t="s">
        <v>2515</v>
      </c>
      <c r="D7997" s="38" t="s">
        <v>165</v>
      </c>
      <c r="E7997" s="38" t="s">
        <v>2389</v>
      </c>
    </row>
    <row r="7998">
      <c r="A7998" s="33" t="s">
        <v>6119</v>
      </c>
      <c r="B7998" s="126" t="s">
        <v>2540</v>
      </c>
      <c r="C7998" s="126" t="s">
        <v>2515</v>
      </c>
      <c r="D7998" s="38" t="s">
        <v>165</v>
      </c>
      <c r="E7998" s="38" t="s">
        <v>2389</v>
      </c>
    </row>
    <row r="7999">
      <c r="A7999" s="33" t="s">
        <v>6396</v>
      </c>
      <c r="B7999" s="126" t="s">
        <v>2523</v>
      </c>
      <c r="C7999" s="126" t="s">
        <v>2594</v>
      </c>
      <c r="D7999" s="38" t="s">
        <v>165</v>
      </c>
      <c r="E7999" s="38" t="s">
        <v>2389</v>
      </c>
    </row>
    <row r="8000">
      <c r="A8000" s="33" t="s">
        <v>6280</v>
      </c>
      <c r="B8000" s="126" t="s">
        <v>2523</v>
      </c>
      <c r="C8000" s="126" t="s">
        <v>2594</v>
      </c>
      <c r="D8000" s="38" t="s">
        <v>165</v>
      </c>
      <c r="E8000" s="38" t="s">
        <v>2389</v>
      </c>
    </row>
    <row r="8001">
      <c r="A8001" s="33" t="s">
        <v>6397</v>
      </c>
      <c r="B8001" s="126" t="s">
        <v>2523</v>
      </c>
      <c r="C8001" s="126" t="s">
        <v>2478</v>
      </c>
      <c r="D8001" s="38" t="s">
        <v>165</v>
      </c>
      <c r="E8001" s="38" t="s">
        <v>2389</v>
      </c>
    </row>
    <row r="8002">
      <c r="A8002" s="33" t="s">
        <v>6275</v>
      </c>
      <c r="B8002" s="126" t="s">
        <v>2523</v>
      </c>
      <c r="C8002" s="126" t="s">
        <v>2478</v>
      </c>
      <c r="D8002" s="38" t="s">
        <v>165</v>
      </c>
      <c r="E8002" s="38" t="s">
        <v>2389</v>
      </c>
    </row>
    <row r="8003">
      <c r="A8003" s="33" t="s">
        <v>6395</v>
      </c>
      <c r="B8003" s="126" t="s">
        <v>2473</v>
      </c>
      <c r="C8003" s="126" t="s">
        <v>2571</v>
      </c>
      <c r="D8003" s="38" t="s">
        <v>165</v>
      </c>
      <c r="E8003" s="38" t="s">
        <v>2389</v>
      </c>
    </row>
    <row r="8004">
      <c r="A8004" s="33" t="s">
        <v>6398</v>
      </c>
      <c r="B8004" s="126" t="s">
        <v>2473</v>
      </c>
      <c r="C8004" s="126" t="s">
        <v>2571</v>
      </c>
      <c r="D8004" s="38" t="s">
        <v>165</v>
      </c>
      <c r="E8004" s="38" t="s">
        <v>2389</v>
      </c>
    </row>
    <row r="8005">
      <c r="A8005" s="33" t="s">
        <v>6399</v>
      </c>
      <c r="B8005" s="126" t="s">
        <v>2473</v>
      </c>
      <c r="C8005" s="126" t="s">
        <v>2644</v>
      </c>
      <c r="D8005" s="38" t="s">
        <v>165</v>
      </c>
      <c r="E8005" s="38" t="s">
        <v>2389</v>
      </c>
    </row>
    <row r="8006">
      <c r="A8006" s="33" t="s">
        <v>6400</v>
      </c>
      <c r="B8006" s="126" t="s">
        <v>2473</v>
      </c>
      <c r="C8006" s="126" t="s">
        <v>2644</v>
      </c>
      <c r="D8006" s="38" t="s">
        <v>165</v>
      </c>
      <c r="E8006" s="38" t="s">
        <v>2389</v>
      </c>
    </row>
    <row r="8007">
      <c r="A8007" s="33" t="s">
        <v>6352</v>
      </c>
      <c r="B8007" s="126" t="s">
        <v>2609</v>
      </c>
      <c r="C8007" s="126" t="s">
        <v>2475</v>
      </c>
      <c r="D8007" s="38" t="s">
        <v>165</v>
      </c>
      <c r="E8007" s="38" t="s">
        <v>2389</v>
      </c>
    </row>
    <row r="8008">
      <c r="A8008" s="33" t="s">
        <v>6211</v>
      </c>
      <c r="B8008" s="126" t="s">
        <v>2594</v>
      </c>
      <c r="C8008" s="126" t="s">
        <v>2475</v>
      </c>
      <c r="D8008" s="38" t="s">
        <v>165</v>
      </c>
      <c r="E8008" s="38" t="s">
        <v>2389</v>
      </c>
    </row>
    <row r="8009">
      <c r="A8009" s="33" t="s">
        <v>6401</v>
      </c>
      <c r="B8009" s="126" t="s">
        <v>2540</v>
      </c>
      <c r="C8009" s="126" t="s">
        <v>2515</v>
      </c>
      <c r="D8009" s="38" t="s">
        <v>165</v>
      </c>
      <c r="E8009" s="38" t="s">
        <v>2391</v>
      </c>
    </row>
    <row r="8010">
      <c r="A8010" s="33" t="s">
        <v>6388</v>
      </c>
      <c r="B8010" s="126" t="s">
        <v>2540</v>
      </c>
      <c r="C8010" s="126" t="s">
        <v>2515</v>
      </c>
      <c r="D8010" s="38" t="s">
        <v>165</v>
      </c>
      <c r="E8010" s="38" t="s">
        <v>2391</v>
      </c>
    </row>
    <row r="8011">
      <c r="A8011" s="33" t="s">
        <v>6396</v>
      </c>
      <c r="B8011" s="126" t="s">
        <v>2523</v>
      </c>
      <c r="C8011" s="126" t="s">
        <v>2594</v>
      </c>
      <c r="D8011" s="38" t="s">
        <v>165</v>
      </c>
      <c r="E8011" s="38" t="s">
        <v>2391</v>
      </c>
    </row>
    <row r="8012">
      <c r="A8012" s="33" t="s">
        <v>6391</v>
      </c>
      <c r="B8012" s="126" t="s">
        <v>2523</v>
      </c>
      <c r="C8012" s="126" t="s">
        <v>2594</v>
      </c>
      <c r="D8012" s="38" t="s">
        <v>165</v>
      </c>
      <c r="E8012" s="38" t="s">
        <v>2391</v>
      </c>
    </row>
    <row r="8013">
      <c r="A8013" s="33" t="s">
        <v>6371</v>
      </c>
      <c r="B8013" s="126" t="s">
        <v>2523</v>
      </c>
      <c r="C8013" s="126" t="s">
        <v>2478</v>
      </c>
      <c r="D8013" s="38" t="s">
        <v>165</v>
      </c>
      <c r="E8013" s="38" t="s">
        <v>2391</v>
      </c>
    </row>
    <row r="8014">
      <c r="A8014" s="33" t="s">
        <v>6043</v>
      </c>
      <c r="B8014" s="126" t="s">
        <v>2523</v>
      </c>
      <c r="C8014" s="126" t="s">
        <v>2478</v>
      </c>
      <c r="D8014" s="38" t="s">
        <v>165</v>
      </c>
      <c r="E8014" s="38" t="s">
        <v>2391</v>
      </c>
    </row>
    <row r="8015">
      <c r="A8015" s="33" t="s">
        <v>6402</v>
      </c>
      <c r="B8015" s="126" t="s">
        <v>2473</v>
      </c>
      <c r="C8015" s="126" t="s">
        <v>2571</v>
      </c>
      <c r="D8015" s="38" t="s">
        <v>165</v>
      </c>
      <c r="E8015" s="38" t="s">
        <v>2391</v>
      </c>
    </row>
    <row r="8016">
      <c r="A8016" s="33" t="s">
        <v>6339</v>
      </c>
      <c r="B8016" s="126" t="s">
        <v>2473</v>
      </c>
      <c r="C8016" s="126" t="s">
        <v>2571</v>
      </c>
      <c r="D8016" s="38" t="s">
        <v>165</v>
      </c>
      <c r="E8016" s="38" t="s">
        <v>2391</v>
      </c>
    </row>
    <row r="8017">
      <c r="A8017" s="33" t="s">
        <v>6275</v>
      </c>
      <c r="B8017" s="126" t="s">
        <v>2473</v>
      </c>
      <c r="C8017" s="126" t="s">
        <v>2644</v>
      </c>
      <c r="D8017" s="38" t="s">
        <v>165</v>
      </c>
      <c r="E8017" s="38" t="s">
        <v>2391</v>
      </c>
    </row>
    <row r="8018">
      <c r="A8018" s="33" t="s">
        <v>6142</v>
      </c>
      <c r="B8018" s="126" t="s">
        <v>2473</v>
      </c>
      <c r="C8018" s="126" t="s">
        <v>2644</v>
      </c>
      <c r="D8018" s="38" t="s">
        <v>165</v>
      </c>
      <c r="E8018" s="38" t="s">
        <v>2391</v>
      </c>
    </row>
    <row r="8019">
      <c r="A8019" s="33" t="s">
        <v>6186</v>
      </c>
      <c r="B8019" s="126" t="s">
        <v>2609</v>
      </c>
      <c r="C8019" s="126" t="s">
        <v>2475</v>
      </c>
      <c r="D8019" s="38" t="s">
        <v>165</v>
      </c>
      <c r="E8019" s="38" t="s">
        <v>2391</v>
      </c>
    </row>
    <row r="8020">
      <c r="A8020" s="33" t="s">
        <v>6390</v>
      </c>
      <c r="B8020" s="126" t="s">
        <v>2594</v>
      </c>
      <c r="C8020" s="126" t="s">
        <v>2475</v>
      </c>
      <c r="D8020" s="38" t="s">
        <v>165</v>
      </c>
      <c r="E8020" s="38" t="s">
        <v>2391</v>
      </c>
    </row>
    <row r="8021">
      <c r="A8021" s="33" t="s">
        <v>6388</v>
      </c>
      <c r="B8021" s="126" t="s">
        <v>2540</v>
      </c>
      <c r="C8021" s="126" t="s">
        <v>2515</v>
      </c>
      <c r="D8021" s="38" t="s">
        <v>96</v>
      </c>
      <c r="E8021" s="38" t="s">
        <v>2392</v>
      </c>
    </row>
    <row r="8022">
      <c r="A8022" s="33" t="s">
        <v>6403</v>
      </c>
      <c r="B8022" s="126" t="s">
        <v>2540</v>
      </c>
      <c r="C8022" s="126" t="s">
        <v>2515</v>
      </c>
      <c r="D8022" s="38" t="s">
        <v>96</v>
      </c>
      <c r="E8022" s="38" t="s">
        <v>2392</v>
      </c>
    </row>
    <row r="8023">
      <c r="A8023" s="33" t="s">
        <v>6377</v>
      </c>
      <c r="B8023" s="126" t="s">
        <v>2523</v>
      </c>
      <c r="C8023" s="126" t="s">
        <v>2594</v>
      </c>
      <c r="D8023" s="38" t="s">
        <v>96</v>
      </c>
      <c r="E8023" s="38" t="s">
        <v>2392</v>
      </c>
    </row>
    <row r="8024">
      <c r="A8024" s="33" t="s">
        <v>6316</v>
      </c>
      <c r="B8024" s="126" t="s">
        <v>2523</v>
      </c>
      <c r="C8024" s="126" t="s">
        <v>2594</v>
      </c>
      <c r="D8024" s="38" t="s">
        <v>96</v>
      </c>
      <c r="E8024" s="38" t="s">
        <v>2392</v>
      </c>
    </row>
    <row r="8025">
      <c r="A8025" s="33" t="s">
        <v>6404</v>
      </c>
      <c r="B8025" s="126" t="s">
        <v>2523</v>
      </c>
      <c r="C8025" s="126" t="s">
        <v>2478</v>
      </c>
      <c r="D8025" s="38" t="s">
        <v>96</v>
      </c>
      <c r="E8025" s="38" t="s">
        <v>2392</v>
      </c>
    </row>
    <row r="8026">
      <c r="A8026" s="33" t="s">
        <v>6401</v>
      </c>
      <c r="B8026" s="126" t="s">
        <v>2523</v>
      </c>
      <c r="C8026" s="126" t="s">
        <v>2478</v>
      </c>
      <c r="D8026" s="38" t="s">
        <v>96</v>
      </c>
      <c r="E8026" s="38" t="s">
        <v>2392</v>
      </c>
    </row>
    <row r="8027">
      <c r="A8027" s="33" t="s">
        <v>6387</v>
      </c>
      <c r="B8027" s="126" t="s">
        <v>2473</v>
      </c>
      <c r="C8027" s="126" t="s">
        <v>2571</v>
      </c>
      <c r="D8027" s="38" t="s">
        <v>96</v>
      </c>
      <c r="E8027" s="38" t="s">
        <v>2392</v>
      </c>
    </row>
    <row r="8028">
      <c r="A8028" s="33" t="s">
        <v>6247</v>
      </c>
      <c r="B8028" s="126" t="s">
        <v>2473</v>
      </c>
      <c r="C8028" s="126" t="s">
        <v>2571</v>
      </c>
      <c r="D8028" s="38" t="s">
        <v>96</v>
      </c>
      <c r="E8028" s="38" t="s">
        <v>2392</v>
      </c>
    </row>
    <row r="8029">
      <c r="A8029" s="33" t="s">
        <v>6405</v>
      </c>
      <c r="B8029" s="126" t="s">
        <v>2473</v>
      </c>
      <c r="C8029" s="126" t="s">
        <v>2644</v>
      </c>
      <c r="D8029" s="38" t="s">
        <v>96</v>
      </c>
      <c r="E8029" s="38" t="s">
        <v>2392</v>
      </c>
    </row>
    <row r="8030">
      <c r="A8030" s="33" t="s">
        <v>6392</v>
      </c>
      <c r="B8030" s="126" t="s">
        <v>2473</v>
      </c>
      <c r="C8030" s="126" t="s">
        <v>2644</v>
      </c>
      <c r="D8030" s="38" t="s">
        <v>96</v>
      </c>
      <c r="E8030" s="38" t="s">
        <v>2392</v>
      </c>
    </row>
    <row r="8031">
      <c r="A8031" s="33" t="s">
        <v>6394</v>
      </c>
      <c r="B8031" s="126" t="s">
        <v>2609</v>
      </c>
      <c r="C8031" s="126" t="s">
        <v>2475</v>
      </c>
      <c r="D8031" s="38" t="s">
        <v>96</v>
      </c>
      <c r="E8031" s="38" t="s">
        <v>2392</v>
      </c>
    </row>
    <row r="8032">
      <c r="A8032" s="33" t="s">
        <v>6186</v>
      </c>
      <c r="B8032" s="126" t="s">
        <v>2594</v>
      </c>
      <c r="C8032" s="126" t="s">
        <v>2475</v>
      </c>
      <c r="D8032" s="38" t="s">
        <v>96</v>
      </c>
      <c r="E8032" s="38" t="s">
        <v>2392</v>
      </c>
    </row>
    <row r="8033">
      <c r="A8033" s="33" t="s">
        <v>6340</v>
      </c>
      <c r="B8033" s="126" t="s">
        <v>2540</v>
      </c>
      <c r="C8033" s="126" t="s">
        <v>2515</v>
      </c>
      <c r="D8033" s="38" t="s">
        <v>165</v>
      </c>
      <c r="E8033" s="38" t="s">
        <v>2393</v>
      </c>
    </row>
    <row r="8034">
      <c r="A8034" s="33" t="s">
        <v>6371</v>
      </c>
      <c r="B8034" s="126" t="s">
        <v>2540</v>
      </c>
      <c r="C8034" s="126" t="s">
        <v>2515</v>
      </c>
      <c r="D8034" s="38" t="s">
        <v>165</v>
      </c>
      <c r="E8034" s="38" t="s">
        <v>2393</v>
      </c>
    </row>
    <row r="8035">
      <c r="A8035" s="33" t="s">
        <v>6390</v>
      </c>
      <c r="B8035" s="126" t="s">
        <v>2523</v>
      </c>
      <c r="C8035" s="126" t="s">
        <v>2594</v>
      </c>
      <c r="D8035" s="38" t="s">
        <v>165</v>
      </c>
      <c r="E8035" s="38" t="s">
        <v>2393</v>
      </c>
    </row>
    <row r="8036">
      <c r="A8036" s="33" t="s">
        <v>6142</v>
      </c>
      <c r="B8036" s="126" t="s">
        <v>2523</v>
      </c>
      <c r="C8036" s="126" t="s">
        <v>2594</v>
      </c>
      <c r="D8036" s="38" t="s">
        <v>165</v>
      </c>
      <c r="E8036" s="38" t="s">
        <v>2393</v>
      </c>
    </row>
    <row r="8037">
      <c r="A8037" s="33" t="s">
        <v>6394</v>
      </c>
      <c r="B8037" s="126" t="s">
        <v>2523</v>
      </c>
      <c r="C8037" s="126" t="s">
        <v>2478</v>
      </c>
      <c r="D8037" s="38" t="s">
        <v>165</v>
      </c>
      <c r="E8037" s="38" t="s">
        <v>2393</v>
      </c>
    </row>
    <row r="8038">
      <c r="A8038" s="33" t="s">
        <v>6395</v>
      </c>
      <c r="B8038" s="126" t="s">
        <v>2523</v>
      </c>
      <c r="C8038" s="126" t="s">
        <v>2478</v>
      </c>
      <c r="D8038" s="38" t="s">
        <v>165</v>
      </c>
      <c r="E8038" s="38" t="s">
        <v>2393</v>
      </c>
    </row>
    <row r="8039">
      <c r="A8039" s="33" t="s">
        <v>6312</v>
      </c>
      <c r="B8039" s="126" t="s">
        <v>2473</v>
      </c>
      <c r="C8039" s="126" t="s">
        <v>2571</v>
      </c>
      <c r="D8039" s="38" t="s">
        <v>165</v>
      </c>
      <c r="E8039" s="38" t="s">
        <v>2393</v>
      </c>
    </row>
    <row r="8040">
      <c r="A8040" s="33" t="s">
        <v>6406</v>
      </c>
      <c r="B8040" s="126" t="s">
        <v>2473</v>
      </c>
      <c r="C8040" s="126" t="s">
        <v>2571</v>
      </c>
      <c r="D8040" s="38" t="s">
        <v>165</v>
      </c>
      <c r="E8040" s="38" t="s">
        <v>2393</v>
      </c>
    </row>
    <row r="8041">
      <c r="A8041" s="33" t="s">
        <v>6393</v>
      </c>
      <c r="B8041" s="126" t="s">
        <v>2473</v>
      </c>
      <c r="C8041" s="126" t="s">
        <v>2644</v>
      </c>
      <c r="D8041" s="38" t="s">
        <v>165</v>
      </c>
      <c r="E8041" s="38" t="s">
        <v>2393</v>
      </c>
    </row>
    <row r="8042">
      <c r="A8042" s="33" t="s">
        <v>6407</v>
      </c>
      <c r="B8042" s="126" t="s">
        <v>2473</v>
      </c>
      <c r="C8042" s="126" t="s">
        <v>2644</v>
      </c>
      <c r="D8042" s="38" t="s">
        <v>165</v>
      </c>
      <c r="E8042" s="38" t="s">
        <v>2393</v>
      </c>
    </row>
    <row r="8043">
      <c r="A8043" s="33" t="s">
        <v>6186</v>
      </c>
      <c r="B8043" s="126" t="s">
        <v>2609</v>
      </c>
      <c r="C8043" s="126" t="s">
        <v>2475</v>
      </c>
      <c r="D8043" s="38" t="s">
        <v>165</v>
      </c>
      <c r="E8043" s="38" t="s">
        <v>2393</v>
      </c>
    </row>
    <row r="8044">
      <c r="A8044" s="33" t="s">
        <v>6408</v>
      </c>
      <c r="B8044" s="126" t="s">
        <v>2594</v>
      </c>
      <c r="C8044" s="126" t="s">
        <v>2475</v>
      </c>
      <c r="D8044" s="38" t="s">
        <v>165</v>
      </c>
      <c r="E8044" s="38" t="s">
        <v>2393</v>
      </c>
    </row>
    <row r="8045">
      <c r="A8045" s="33" t="s">
        <v>6280</v>
      </c>
      <c r="B8045" s="126" t="s">
        <v>2540</v>
      </c>
      <c r="C8045" s="126" t="s">
        <v>2515</v>
      </c>
      <c r="D8045" s="38" t="s">
        <v>165</v>
      </c>
      <c r="E8045" s="38" t="s">
        <v>2394</v>
      </c>
    </row>
    <row r="8046">
      <c r="A8046" s="33" t="s">
        <v>6409</v>
      </c>
      <c r="B8046" s="126" t="s">
        <v>2540</v>
      </c>
      <c r="C8046" s="126" t="s">
        <v>2515</v>
      </c>
      <c r="D8046" s="38" t="s">
        <v>165</v>
      </c>
      <c r="E8046" s="38" t="s">
        <v>2394</v>
      </c>
    </row>
    <row r="8047">
      <c r="A8047" s="33" t="s">
        <v>6402</v>
      </c>
      <c r="B8047" s="126" t="s">
        <v>2523</v>
      </c>
      <c r="C8047" s="126" t="s">
        <v>2594</v>
      </c>
      <c r="D8047" s="38" t="s">
        <v>165</v>
      </c>
      <c r="E8047" s="38" t="s">
        <v>2394</v>
      </c>
    </row>
    <row r="8048">
      <c r="A8048" s="33" t="s">
        <v>6385</v>
      </c>
      <c r="B8048" s="126" t="s">
        <v>2523</v>
      </c>
      <c r="C8048" s="126" t="s">
        <v>2594</v>
      </c>
      <c r="D8048" s="38" t="s">
        <v>165</v>
      </c>
      <c r="E8048" s="38" t="s">
        <v>2394</v>
      </c>
    </row>
    <row r="8049">
      <c r="A8049" s="33" t="s">
        <v>6398</v>
      </c>
      <c r="B8049" s="126" t="s">
        <v>2523</v>
      </c>
      <c r="C8049" s="126" t="s">
        <v>2478</v>
      </c>
      <c r="D8049" s="38" t="s">
        <v>165</v>
      </c>
      <c r="E8049" s="38" t="s">
        <v>2394</v>
      </c>
    </row>
    <row r="8050">
      <c r="A8050" s="33" t="s">
        <v>6397</v>
      </c>
      <c r="B8050" s="126" t="s">
        <v>2523</v>
      </c>
      <c r="C8050" s="126" t="s">
        <v>2478</v>
      </c>
      <c r="D8050" s="38" t="s">
        <v>165</v>
      </c>
      <c r="E8050" s="38" t="s">
        <v>2394</v>
      </c>
    </row>
    <row r="8051">
      <c r="A8051" s="33" t="s">
        <v>6403</v>
      </c>
      <c r="B8051" s="126" t="s">
        <v>2473</v>
      </c>
      <c r="C8051" s="126" t="s">
        <v>2571</v>
      </c>
      <c r="D8051" s="38" t="s">
        <v>165</v>
      </c>
      <c r="E8051" s="38" t="s">
        <v>2394</v>
      </c>
    </row>
    <row r="8052">
      <c r="A8052" s="33" t="s">
        <v>6243</v>
      </c>
      <c r="B8052" s="126" t="s">
        <v>2473</v>
      </c>
      <c r="C8052" s="126" t="s">
        <v>2571</v>
      </c>
      <c r="D8052" s="38" t="s">
        <v>165</v>
      </c>
      <c r="E8052" s="38" t="s">
        <v>2394</v>
      </c>
    </row>
    <row r="8053">
      <c r="A8053" s="33" t="s">
        <v>6009</v>
      </c>
      <c r="B8053" s="126" t="s">
        <v>2473</v>
      </c>
      <c r="C8053" s="126" t="s">
        <v>2644</v>
      </c>
      <c r="D8053" s="38" t="s">
        <v>165</v>
      </c>
      <c r="E8053" s="38" t="s">
        <v>2394</v>
      </c>
    </row>
    <row r="8054">
      <c r="A8054" s="33" t="s">
        <v>6410</v>
      </c>
      <c r="B8054" s="126" t="s">
        <v>2473</v>
      </c>
      <c r="C8054" s="126" t="s">
        <v>2644</v>
      </c>
      <c r="D8054" s="38" t="s">
        <v>165</v>
      </c>
      <c r="E8054" s="38" t="s">
        <v>2394</v>
      </c>
    </row>
    <row r="8055">
      <c r="A8055" s="33" t="s">
        <v>6388</v>
      </c>
      <c r="B8055" s="126" t="s">
        <v>2609</v>
      </c>
      <c r="C8055" s="126" t="s">
        <v>2475</v>
      </c>
      <c r="D8055" s="38" t="s">
        <v>165</v>
      </c>
      <c r="E8055" s="38" t="s">
        <v>2394</v>
      </c>
    </row>
    <row r="8056">
      <c r="A8056" s="33" t="s">
        <v>6408</v>
      </c>
      <c r="B8056" s="126" t="s">
        <v>2594</v>
      </c>
      <c r="C8056" s="126" t="s">
        <v>2475</v>
      </c>
      <c r="D8056" s="38" t="s">
        <v>165</v>
      </c>
      <c r="E8056" s="38" t="s">
        <v>2394</v>
      </c>
    </row>
    <row r="8057">
      <c r="A8057" s="33" t="s">
        <v>6340</v>
      </c>
      <c r="B8057" s="126" t="s">
        <v>2540</v>
      </c>
      <c r="C8057" s="126" t="s">
        <v>2515</v>
      </c>
      <c r="D8057" s="38" t="s">
        <v>165</v>
      </c>
      <c r="E8057" s="38" t="s">
        <v>2395</v>
      </c>
    </row>
    <row r="8058">
      <c r="A8058" s="33" t="s">
        <v>6371</v>
      </c>
      <c r="B8058" s="126" t="s">
        <v>2540</v>
      </c>
      <c r="C8058" s="126" t="s">
        <v>2515</v>
      </c>
      <c r="D8058" s="38" t="s">
        <v>165</v>
      </c>
      <c r="E8058" s="38" t="s">
        <v>2395</v>
      </c>
    </row>
    <row r="8059">
      <c r="A8059" s="33" t="s">
        <v>6390</v>
      </c>
      <c r="B8059" s="126" t="s">
        <v>2523</v>
      </c>
      <c r="C8059" s="126" t="s">
        <v>2594</v>
      </c>
      <c r="D8059" s="38" t="s">
        <v>165</v>
      </c>
      <c r="E8059" s="38" t="s">
        <v>2395</v>
      </c>
    </row>
    <row r="8060">
      <c r="A8060" s="33" t="s">
        <v>6142</v>
      </c>
      <c r="B8060" s="126" t="s">
        <v>2523</v>
      </c>
      <c r="C8060" s="126" t="s">
        <v>2594</v>
      </c>
      <c r="D8060" s="38" t="s">
        <v>165</v>
      </c>
      <c r="E8060" s="38" t="s">
        <v>2395</v>
      </c>
    </row>
    <row r="8061">
      <c r="A8061" s="33" t="s">
        <v>6394</v>
      </c>
      <c r="B8061" s="126" t="s">
        <v>2523</v>
      </c>
      <c r="C8061" s="126" t="s">
        <v>2478</v>
      </c>
      <c r="D8061" s="38" t="s">
        <v>165</v>
      </c>
      <c r="E8061" s="38" t="s">
        <v>2395</v>
      </c>
    </row>
    <row r="8062">
      <c r="A8062" s="33" t="s">
        <v>6395</v>
      </c>
      <c r="B8062" s="126" t="s">
        <v>2523</v>
      </c>
      <c r="C8062" s="126" t="s">
        <v>2478</v>
      </c>
      <c r="D8062" s="38" t="s">
        <v>165</v>
      </c>
      <c r="E8062" s="38" t="s">
        <v>2395</v>
      </c>
    </row>
    <row r="8063">
      <c r="A8063" s="33" t="s">
        <v>6312</v>
      </c>
      <c r="B8063" s="126" t="s">
        <v>2473</v>
      </c>
      <c r="C8063" s="126" t="s">
        <v>2571</v>
      </c>
      <c r="D8063" s="38" t="s">
        <v>165</v>
      </c>
      <c r="E8063" s="38" t="s">
        <v>2395</v>
      </c>
    </row>
    <row r="8064">
      <c r="A8064" s="33" t="s">
        <v>6406</v>
      </c>
      <c r="B8064" s="126" t="s">
        <v>2473</v>
      </c>
      <c r="C8064" s="126" t="s">
        <v>2571</v>
      </c>
      <c r="D8064" s="38" t="s">
        <v>165</v>
      </c>
      <c r="E8064" s="38" t="s">
        <v>2395</v>
      </c>
    </row>
    <row r="8065">
      <c r="A8065" s="33" t="s">
        <v>6393</v>
      </c>
      <c r="B8065" s="126" t="s">
        <v>2473</v>
      </c>
      <c r="C8065" s="126" t="s">
        <v>2644</v>
      </c>
      <c r="D8065" s="38" t="s">
        <v>165</v>
      </c>
      <c r="E8065" s="38" t="s">
        <v>2395</v>
      </c>
    </row>
    <row r="8066">
      <c r="A8066" s="33" t="s">
        <v>6407</v>
      </c>
      <c r="B8066" s="126" t="s">
        <v>2473</v>
      </c>
      <c r="C8066" s="126" t="s">
        <v>2644</v>
      </c>
      <c r="D8066" s="38" t="s">
        <v>165</v>
      </c>
      <c r="E8066" s="38" t="s">
        <v>2395</v>
      </c>
    </row>
    <row r="8067">
      <c r="A8067" s="33" t="s">
        <v>6186</v>
      </c>
      <c r="B8067" s="126" t="s">
        <v>2609</v>
      </c>
      <c r="C8067" s="126" t="s">
        <v>2475</v>
      </c>
      <c r="D8067" s="38" t="s">
        <v>165</v>
      </c>
      <c r="E8067" s="38" t="s">
        <v>2395</v>
      </c>
    </row>
    <row r="8068">
      <c r="A8068" s="33" t="s">
        <v>6408</v>
      </c>
      <c r="B8068" s="126" t="s">
        <v>2594</v>
      </c>
      <c r="C8068" s="126" t="s">
        <v>2475</v>
      </c>
      <c r="D8068" s="38" t="s">
        <v>165</v>
      </c>
      <c r="E8068" s="38" t="s">
        <v>2395</v>
      </c>
    </row>
    <row r="8069">
      <c r="A8069" s="33" t="s">
        <v>6351</v>
      </c>
      <c r="B8069" s="126" t="s">
        <v>2540</v>
      </c>
      <c r="C8069" s="126" t="s">
        <v>2515</v>
      </c>
      <c r="D8069" s="38" t="s">
        <v>165</v>
      </c>
      <c r="E8069" s="38" t="s">
        <v>2396</v>
      </c>
    </row>
    <row r="8070">
      <c r="A8070" s="33" t="s">
        <v>6395</v>
      </c>
      <c r="B8070" s="126" t="s">
        <v>2540</v>
      </c>
      <c r="C8070" s="126" t="s">
        <v>2515</v>
      </c>
      <c r="D8070" s="38" t="s">
        <v>165</v>
      </c>
      <c r="E8070" s="38" t="s">
        <v>2396</v>
      </c>
    </row>
    <row r="8071">
      <c r="A8071" s="33" t="s">
        <v>6396</v>
      </c>
      <c r="B8071" s="126" t="s">
        <v>2523</v>
      </c>
      <c r="C8071" s="126" t="s">
        <v>2594</v>
      </c>
      <c r="D8071" s="38" t="s">
        <v>165</v>
      </c>
      <c r="E8071" s="38" t="s">
        <v>2396</v>
      </c>
    </row>
    <row r="8072">
      <c r="A8072" s="33" t="s">
        <v>6280</v>
      </c>
      <c r="B8072" s="126" t="s">
        <v>2523</v>
      </c>
      <c r="C8072" s="126" t="s">
        <v>2594</v>
      </c>
      <c r="D8072" s="38" t="s">
        <v>165</v>
      </c>
      <c r="E8072" s="38" t="s">
        <v>2396</v>
      </c>
    </row>
    <row r="8073">
      <c r="A8073" s="33" t="s">
        <v>6119</v>
      </c>
      <c r="B8073" s="126" t="s">
        <v>2523</v>
      </c>
      <c r="C8073" s="126" t="s">
        <v>2478</v>
      </c>
      <c r="D8073" s="38" t="s">
        <v>165</v>
      </c>
      <c r="E8073" s="38" t="s">
        <v>2396</v>
      </c>
    </row>
    <row r="8074">
      <c r="A8074" s="33" t="s">
        <v>6275</v>
      </c>
      <c r="B8074" s="126" t="s">
        <v>2523</v>
      </c>
      <c r="C8074" s="126" t="s">
        <v>2478</v>
      </c>
      <c r="D8074" s="38" t="s">
        <v>165</v>
      </c>
      <c r="E8074" s="38" t="s">
        <v>2396</v>
      </c>
    </row>
    <row r="8075">
      <c r="A8075" s="33" t="s">
        <v>6325</v>
      </c>
      <c r="B8075" s="126" t="s">
        <v>2473</v>
      </c>
      <c r="C8075" s="126" t="s">
        <v>2571</v>
      </c>
      <c r="D8075" s="38" t="s">
        <v>165</v>
      </c>
      <c r="E8075" s="38" t="s">
        <v>2396</v>
      </c>
    </row>
    <row r="8076">
      <c r="A8076" s="33" t="s">
        <v>6398</v>
      </c>
      <c r="B8076" s="126" t="s">
        <v>2473</v>
      </c>
      <c r="C8076" s="126" t="s">
        <v>2571</v>
      </c>
      <c r="D8076" s="38" t="s">
        <v>165</v>
      </c>
      <c r="E8076" s="38" t="s">
        <v>2396</v>
      </c>
    </row>
    <row r="8077">
      <c r="A8077" s="33" t="s">
        <v>6399</v>
      </c>
      <c r="B8077" s="126" t="s">
        <v>2473</v>
      </c>
      <c r="C8077" s="126" t="s">
        <v>2644</v>
      </c>
      <c r="D8077" s="38" t="s">
        <v>165</v>
      </c>
      <c r="E8077" s="38" t="s">
        <v>2396</v>
      </c>
    </row>
    <row r="8078">
      <c r="A8078" s="33" t="s">
        <v>6400</v>
      </c>
      <c r="B8078" s="126" t="s">
        <v>2473</v>
      </c>
      <c r="C8078" s="126" t="s">
        <v>2644</v>
      </c>
      <c r="D8078" s="38" t="s">
        <v>165</v>
      </c>
      <c r="E8078" s="38" t="s">
        <v>2396</v>
      </c>
    </row>
    <row r="8079">
      <c r="A8079" s="33" t="s">
        <v>6397</v>
      </c>
      <c r="B8079" s="126" t="s">
        <v>2609</v>
      </c>
      <c r="C8079" s="126" t="s">
        <v>2475</v>
      </c>
      <c r="D8079" s="38" t="s">
        <v>165</v>
      </c>
      <c r="E8079" s="38" t="s">
        <v>2396</v>
      </c>
    </row>
    <row r="8080">
      <c r="A8080" s="33" t="s">
        <v>6211</v>
      </c>
      <c r="B8080" s="126" t="s">
        <v>2594</v>
      </c>
      <c r="C8080" s="126" t="s">
        <v>2475</v>
      </c>
      <c r="D8080" s="38" t="s">
        <v>165</v>
      </c>
      <c r="E8080" s="38" t="s">
        <v>2396</v>
      </c>
    </row>
    <row r="8081">
      <c r="A8081" s="33" t="s">
        <v>6411</v>
      </c>
      <c r="B8081" s="126" t="s">
        <v>2540</v>
      </c>
      <c r="C8081" s="126" t="s">
        <v>2515</v>
      </c>
      <c r="D8081" s="38" t="s">
        <v>165</v>
      </c>
      <c r="E8081" s="38" t="s">
        <v>2398</v>
      </c>
    </row>
    <row r="8082">
      <c r="A8082" s="33" t="s">
        <v>6395</v>
      </c>
      <c r="B8082" s="126" t="s">
        <v>2540</v>
      </c>
      <c r="C8082" s="126" t="s">
        <v>2515</v>
      </c>
      <c r="D8082" s="38" t="s">
        <v>165</v>
      </c>
      <c r="E8082" s="38" t="s">
        <v>2398</v>
      </c>
    </row>
    <row r="8083">
      <c r="A8083" s="33" t="s">
        <v>6396</v>
      </c>
      <c r="B8083" s="126" t="s">
        <v>2523</v>
      </c>
      <c r="C8083" s="126" t="s">
        <v>2594</v>
      </c>
      <c r="D8083" s="38" t="s">
        <v>165</v>
      </c>
      <c r="E8083" s="38" t="s">
        <v>2398</v>
      </c>
    </row>
    <row r="8084">
      <c r="A8084" s="33" t="s">
        <v>6280</v>
      </c>
      <c r="B8084" s="126" t="s">
        <v>2523</v>
      </c>
      <c r="C8084" s="126" t="s">
        <v>2594</v>
      </c>
      <c r="D8084" s="38" t="s">
        <v>165</v>
      </c>
      <c r="E8084" s="38" t="s">
        <v>2398</v>
      </c>
    </row>
    <row r="8085">
      <c r="A8085" s="33" t="s">
        <v>6119</v>
      </c>
      <c r="B8085" s="126" t="s">
        <v>2523</v>
      </c>
      <c r="C8085" s="126" t="s">
        <v>2478</v>
      </c>
      <c r="D8085" s="38" t="s">
        <v>165</v>
      </c>
      <c r="E8085" s="38" t="s">
        <v>2398</v>
      </c>
    </row>
    <row r="8086">
      <c r="A8086" s="33" t="s">
        <v>6275</v>
      </c>
      <c r="B8086" s="126" t="s">
        <v>2523</v>
      </c>
      <c r="C8086" s="126" t="s">
        <v>2478</v>
      </c>
      <c r="D8086" s="38" t="s">
        <v>165</v>
      </c>
      <c r="E8086" s="38" t="s">
        <v>2398</v>
      </c>
    </row>
    <row r="8087">
      <c r="A8087" s="33" t="s">
        <v>6403</v>
      </c>
      <c r="B8087" s="126" t="s">
        <v>2473</v>
      </c>
      <c r="C8087" s="126" t="s">
        <v>2571</v>
      </c>
      <c r="D8087" s="38" t="s">
        <v>165</v>
      </c>
      <c r="E8087" s="38" t="s">
        <v>2398</v>
      </c>
    </row>
    <row r="8088">
      <c r="A8088" s="33" t="s">
        <v>6398</v>
      </c>
      <c r="B8088" s="126" t="s">
        <v>2473</v>
      </c>
      <c r="C8088" s="126" t="s">
        <v>2571</v>
      </c>
      <c r="D8088" s="38" t="s">
        <v>165</v>
      </c>
      <c r="E8088" s="38" t="s">
        <v>2398</v>
      </c>
    </row>
    <row r="8089">
      <c r="A8089" s="33" t="s">
        <v>6399</v>
      </c>
      <c r="B8089" s="126" t="s">
        <v>2473</v>
      </c>
      <c r="C8089" s="126" t="s">
        <v>2644</v>
      </c>
      <c r="D8089" s="38" t="s">
        <v>165</v>
      </c>
      <c r="E8089" s="38" t="s">
        <v>2398</v>
      </c>
    </row>
    <row r="8090">
      <c r="A8090" s="33" t="s">
        <v>6400</v>
      </c>
      <c r="B8090" s="126" t="s">
        <v>2473</v>
      </c>
      <c r="C8090" s="126" t="s">
        <v>2644</v>
      </c>
      <c r="D8090" s="38" t="s">
        <v>165</v>
      </c>
      <c r="E8090" s="38" t="s">
        <v>2398</v>
      </c>
    </row>
    <row r="8091">
      <c r="A8091" s="33" t="s">
        <v>6397</v>
      </c>
      <c r="B8091" s="126" t="s">
        <v>2609</v>
      </c>
      <c r="C8091" s="126" t="s">
        <v>2475</v>
      </c>
      <c r="D8091" s="38" t="s">
        <v>165</v>
      </c>
      <c r="E8091" s="38" t="s">
        <v>2398</v>
      </c>
    </row>
    <row r="8092">
      <c r="A8092" s="33" t="s">
        <v>6211</v>
      </c>
      <c r="B8092" s="126" t="s">
        <v>2594</v>
      </c>
      <c r="C8092" s="126" t="s">
        <v>2475</v>
      </c>
      <c r="D8092" s="38" t="s">
        <v>165</v>
      </c>
      <c r="E8092" s="38" t="s">
        <v>2398</v>
      </c>
    </row>
    <row r="8093">
      <c r="A8093" s="33" t="s">
        <v>6372</v>
      </c>
      <c r="B8093" s="126" t="s">
        <v>2540</v>
      </c>
      <c r="C8093" s="126" t="s">
        <v>2515</v>
      </c>
      <c r="D8093" s="38" t="s">
        <v>165</v>
      </c>
      <c r="E8093" s="38" t="s">
        <v>2399</v>
      </c>
    </row>
    <row r="8094">
      <c r="A8094" s="33" t="s">
        <v>6395</v>
      </c>
      <c r="B8094" s="126" t="s">
        <v>2540</v>
      </c>
      <c r="C8094" s="126" t="s">
        <v>2515</v>
      </c>
      <c r="D8094" s="38" t="s">
        <v>165</v>
      </c>
      <c r="E8094" s="38" t="s">
        <v>2399</v>
      </c>
    </row>
    <row r="8095">
      <c r="A8095" s="33" t="s">
        <v>6396</v>
      </c>
      <c r="B8095" s="126" t="s">
        <v>2523</v>
      </c>
      <c r="C8095" s="126" t="s">
        <v>2594</v>
      </c>
      <c r="D8095" s="38" t="s">
        <v>165</v>
      </c>
      <c r="E8095" s="38" t="s">
        <v>2399</v>
      </c>
    </row>
    <row r="8096">
      <c r="A8096" s="33" t="s">
        <v>6280</v>
      </c>
      <c r="B8096" s="126" t="s">
        <v>2523</v>
      </c>
      <c r="C8096" s="126" t="s">
        <v>2594</v>
      </c>
      <c r="D8096" s="38" t="s">
        <v>165</v>
      </c>
      <c r="E8096" s="38" t="s">
        <v>2399</v>
      </c>
    </row>
    <row r="8097">
      <c r="A8097" s="33" t="s">
        <v>6119</v>
      </c>
      <c r="B8097" s="126" t="s">
        <v>2523</v>
      </c>
      <c r="C8097" s="126" t="s">
        <v>2478</v>
      </c>
      <c r="D8097" s="38" t="s">
        <v>165</v>
      </c>
      <c r="E8097" s="38" t="s">
        <v>2399</v>
      </c>
    </row>
    <row r="8098">
      <c r="A8098" s="33" t="s">
        <v>6275</v>
      </c>
      <c r="B8098" s="126" t="s">
        <v>2523</v>
      </c>
      <c r="C8098" s="126" t="s">
        <v>2478</v>
      </c>
      <c r="D8098" s="38" t="s">
        <v>165</v>
      </c>
      <c r="E8098" s="38" t="s">
        <v>2399</v>
      </c>
    </row>
    <row r="8099">
      <c r="A8099" s="33" t="s">
        <v>6255</v>
      </c>
      <c r="B8099" s="126" t="s">
        <v>2473</v>
      </c>
      <c r="C8099" s="126" t="s">
        <v>2571</v>
      </c>
      <c r="D8099" s="38" t="s">
        <v>165</v>
      </c>
      <c r="E8099" s="38" t="s">
        <v>2399</v>
      </c>
    </row>
    <row r="8100">
      <c r="A8100" s="33" t="s">
        <v>6398</v>
      </c>
      <c r="B8100" s="126" t="s">
        <v>2473</v>
      </c>
      <c r="C8100" s="126" t="s">
        <v>2571</v>
      </c>
      <c r="D8100" s="38" t="s">
        <v>165</v>
      </c>
      <c r="E8100" s="38" t="s">
        <v>2399</v>
      </c>
    </row>
    <row r="8101">
      <c r="A8101" s="33" t="s">
        <v>6399</v>
      </c>
      <c r="B8101" s="126" t="s">
        <v>2473</v>
      </c>
      <c r="C8101" s="126" t="s">
        <v>2644</v>
      </c>
      <c r="D8101" s="38" t="s">
        <v>165</v>
      </c>
      <c r="E8101" s="38" t="s">
        <v>2399</v>
      </c>
    </row>
    <row r="8102">
      <c r="A8102" s="33" t="s">
        <v>6400</v>
      </c>
      <c r="B8102" s="126" t="s">
        <v>2473</v>
      </c>
      <c r="C8102" s="126" t="s">
        <v>2644</v>
      </c>
      <c r="D8102" s="38" t="s">
        <v>165</v>
      </c>
      <c r="E8102" s="38" t="s">
        <v>2399</v>
      </c>
    </row>
    <row r="8103">
      <c r="A8103" s="33" t="s">
        <v>6397</v>
      </c>
      <c r="B8103" s="126" t="s">
        <v>2609</v>
      </c>
      <c r="C8103" s="126" t="s">
        <v>2475</v>
      </c>
      <c r="D8103" s="38" t="s">
        <v>165</v>
      </c>
      <c r="E8103" s="38" t="s">
        <v>2399</v>
      </c>
    </row>
    <row r="8104">
      <c r="A8104" s="33" t="s">
        <v>6211</v>
      </c>
      <c r="B8104" s="126" t="s">
        <v>2594</v>
      </c>
      <c r="C8104" s="126" t="s">
        <v>2475</v>
      </c>
      <c r="D8104" s="38" t="s">
        <v>165</v>
      </c>
      <c r="E8104" s="38" t="s">
        <v>2399</v>
      </c>
    </row>
    <row r="8105">
      <c r="A8105" s="33" t="s">
        <v>6412</v>
      </c>
      <c r="B8105" s="126" t="s">
        <v>2540</v>
      </c>
      <c r="C8105" s="126" t="s">
        <v>2515</v>
      </c>
      <c r="D8105" s="38" t="s">
        <v>165</v>
      </c>
      <c r="E8105" s="38" t="s">
        <v>2400</v>
      </c>
    </row>
    <row r="8106">
      <c r="A8106" s="33" t="s">
        <v>6395</v>
      </c>
      <c r="B8106" s="126" t="s">
        <v>2540</v>
      </c>
      <c r="C8106" s="126" t="s">
        <v>2515</v>
      </c>
      <c r="D8106" s="38" t="s">
        <v>165</v>
      </c>
      <c r="E8106" s="38" t="s">
        <v>2400</v>
      </c>
    </row>
    <row r="8107">
      <c r="A8107" s="33" t="s">
        <v>6396</v>
      </c>
      <c r="B8107" s="126" t="s">
        <v>2523</v>
      </c>
      <c r="C8107" s="126" t="s">
        <v>2594</v>
      </c>
      <c r="D8107" s="38" t="s">
        <v>165</v>
      </c>
      <c r="E8107" s="38" t="s">
        <v>2400</v>
      </c>
    </row>
    <row r="8108">
      <c r="A8108" s="33" t="s">
        <v>6280</v>
      </c>
      <c r="B8108" s="126" t="s">
        <v>2523</v>
      </c>
      <c r="C8108" s="126" t="s">
        <v>2594</v>
      </c>
      <c r="D8108" s="38" t="s">
        <v>165</v>
      </c>
      <c r="E8108" s="38" t="s">
        <v>2400</v>
      </c>
    </row>
    <row r="8109">
      <c r="A8109" s="33" t="s">
        <v>6119</v>
      </c>
      <c r="B8109" s="126" t="s">
        <v>2523</v>
      </c>
      <c r="C8109" s="126" t="s">
        <v>2478</v>
      </c>
      <c r="D8109" s="38" t="s">
        <v>165</v>
      </c>
      <c r="E8109" s="38" t="s">
        <v>2400</v>
      </c>
    </row>
    <row r="8110">
      <c r="A8110" s="33" t="s">
        <v>6275</v>
      </c>
      <c r="B8110" s="126" t="s">
        <v>2523</v>
      </c>
      <c r="C8110" s="126" t="s">
        <v>2478</v>
      </c>
      <c r="D8110" s="38" t="s">
        <v>165</v>
      </c>
      <c r="E8110" s="38" t="s">
        <v>2400</v>
      </c>
    </row>
    <row r="8111">
      <c r="A8111" s="33" t="s">
        <v>6413</v>
      </c>
      <c r="B8111" s="126" t="s">
        <v>2473</v>
      </c>
      <c r="C8111" s="126" t="s">
        <v>2571</v>
      </c>
      <c r="D8111" s="38" t="s">
        <v>165</v>
      </c>
      <c r="E8111" s="38" t="s">
        <v>2400</v>
      </c>
    </row>
    <row r="8112">
      <c r="A8112" s="33" t="s">
        <v>6398</v>
      </c>
      <c r="B8112" s="126" t="s">
        <v>2473</v>
      </c>
      <c r="C8112" s="126" t="s">
        <v>2571</v>
      </c>
      <c r="D8112" s="38" t="s">
        <v>165</v>
      </c>
      <c r="E8112" s="38" t="s">
        <v>2400</v>
      </c>
    </row>
    <row r="8113">
      <c r="A8113" s="33" t="s">
        <v>6399</v>
      </c>
      <c r="B8113" s="126" t="s">
        <v>2473</v>
      </c>
      <c r="C8113" s="126" t="s">
        <v>2644</v>
      </c>
      <c r="D8113" s="38" t="s">
        <v>165</v>
      </c>
      <c r="E8113" s="38" t="s">
        <v>2400</v>
      </c>
    </row>
    <row r="8114">
      <c r="A8114" s="33" t="s">
        <v>6400</v>
      </c>
      <c r="B8114" s="126" t="s">
        <v>2473</v>
      </c>
      <c r="C8114" s="126" t="s">
        <v>2644</v>
      </c>
      <c r="D8114" s="38" t="s">
        <v>165</v>
      </c>
      <c r="E8114" s="38" t="s">
        <v>2400</v>
      </c>
    </row>
    <row r="8115">
      <c r="A8115" s="33" t="s">
        <v>6397</v>
      </c>
      <c r="B8115" s="126" t="s">
        <v>2609</v>
      </c>
      <c r="C8115" s="126" t="s">
        <v>2475</v>
      </c>
      <c r="D8115" s="38" t="s">
        <v>165</v>
      </c>
      <c r="E8115" s="38" t="s">
        <v>2400</v>
      </c>
    </row>
    <row r="8116">
      <c r="A8116" s="33" t="s">
        <v>6211</v>
      </c>
      <c r="B8116" s="126" t="s">
        <v>2594</v>
      </c>
      <c r="C8116" s="126" t="s">
        <v>2475</v>
      </c>
      <c r="D8116" s="38" t="s">
        <v>165</v>
      </c>
      <c r="E8116" s="38" t="s">
        <v>2400</v>
      </c>
    </row>
    <row r="8117">
      <c r="A8117" s="33" t="s">
        <v>6351</v>
      </c>
      <c r="B8117" s="126" t="s">
        <v>2540</v>
      </c>
      <c r="C8117" s="126" t="s">
        <v>2515</v>
      </c>
      <c r="D8117" s="38" t="s">
        <v>165</v>
      </c>
      <c r="E8117" s="38" t="s">
        <v>2401</v>
      </c>
    </row>
    <row r="8118">
      <c r="A8118" s="33" t="s">
        <v>6332</v>
      </c>
      <c r="B8118" s="126" t="s">
        <v>2540</v>
      </c>
      <c r="C8118" s="126" t="s">
        <v>2515</v>
      </c>
      <c r="D8118" s="38" t="s">
        <v>165</v>
      </c>
      <c r="E8118" s="38" t="s">
        <v>2401</v>
      </c>
    </row>
    <row r="8119">
      <c r="A8119" s="33" t="s">
        <v>6339</v>
      </c>
      <c r="B8119" s="126" t="s">
        <v>2523</v>
      </c>
      <c r="C8119" s="126" t="s">
        <v>2594</v>
      </c>
      <c r="D8119" s="38" t="s">
        <v>165</v>
      </c>
      <c r="E8119" s="38" t="s">
        <v>2401</v>
      </c>
    </row>
    <row r="8120">
      <c r="A8120" s="33" t="s">
        <v>6325</v>
      </c>
      <c r="B8120" s="126" t="s">
        <v>2523</v>
      </c>
      <c r="C8120" s="126" t="s">
        <v>2594</v>
      </c>
      <c r="D8120" s="38" t="s">
        <v>165</v>
      </c>
      <c r="E8120" s="38" t="s">
        <v>2401</v>
      </c>
    </row>
    <row r="8121">
      <c r="A8121" s="33" t="s">
        <v>6414</v>
      </c>
      <c r="B8121" s="126" t="s">
        <v>2523</v>
      </c>
      <c r="C8121" s="126" t="s">
        <v>2478</v>
      </c>
      <c r="D8121" s="38" t="s">
        <v>165</v>
      </c>
      <c r="E8121" s="38" t="s">
        <v>2401</v>
      </c>
    </row>
    <row r="8122">
      <c r="A8122" s="33" t="s">
        <v>6415</v>
      </c>
      <c r="B8122" s="126" t="s">
        <v>2523</v>
      </c>
      <c r="C8122" s="126" t="s">
        <v>2478</v>
      </c>
      <c r="D8122" s="38" t="s">
        <v>165</v>
      </c>
      <c r="E8122" s="38" t="s">
        <v>2401</v>
      </c>
    </row>
    <row r="8123">
      <c r="A8123" s="33" t="s">
        <v>6416</v>
      </c>
      <c r="B8123" s="126" t="s">
        <v>2473</v>
      </c>
      <c r="C8123" s="126" t="s">
        <v>2571</v>
      </c>
      <c r="D8123" s="38" t="s">
        <v>165</v>
      </c>
      <c r="E8123" s="38" t="s">
        <v>2401</v>
      </c>
    </row>
    <row r="8124">
      <c r="A8124" s="33" t="s">
        <v>6009</v>
      </c>
      <c r="B8124" s="126" t="s">
        <v>2473</v>
      </c>
      <c r="C8124" s="126" t="s">
        <v>2571</v>
      </c>
      <c r="D8124" s="38" t="s">
        <v>165</v>
      </c>
      <c r="E8124" s="38" t="s">
        <v>2401</v>
      </c>
    </row>
    <row r="8125">
      <c r="A8125" s="33" t="s">
        <v>6345</v>
      </c>
      <c r="B8125" s="126" t="s">
        <v>2473</v>
      </c>
      <c r="C8125" s="126" t="s">
        <v>2644</v>
      </c>
      <c r="D8125" s="38" t="s">
        <v>165</v>
      </c>
      <c r="E8125" s="38" t="s">
        <v>2401</v>
      </c>
    </row>
    <row r="8126">
      <c r="A8126" s="33" t="s">
        <v>6417</v>
      </c>
      <c r="B8126" s="126" t="s">
        <v>2473</v>
      </c>
      <c r="C8126" s="126" t="s">
        <v>2644</v>
      </c>
      <c r="D8126" s="38" t="s">
        <v>165</v>
      </c>
      <c r="E8126" s="38" t="s">
        <v>2401</v>
      </c>
    </row>
    <row r="8127">
      <c r="A8127" s="33" t="s">
        <v>6409</v>
      </c>
      <c r="B8127" s="126" t="s">
        <v>2609</v>
      </c>
      <c r="C8127" s="126" t="s">
        <v>2475</v>
      </c>
      <c r="D8127" s="38" t="s">
        <v>165</v>
      </c>
      <c r="E8127" s="38" t="s">
        <v>2401</v>
      </c>
    </row>
    <row r="8128">
      <c r="A8128" s="33" t="s">
        <v>6402</v>
      </c>
      <c r="B8128" s="126" t="s">
        <v>2594</v>
      </c>
      <c r="C8128" s="126" t="s">
        <v>2475</v>
      </c>
      <c r="D8128" s="38" t="s">
        <v>165</v>
      </c>
      <c r="E8128" s="38" t="s">
        <v>2401</v>
      </c>
    </row>
    <row r="8129">
      <c r="A8129" s="33" t="s">
        <v>6387</v>
      </c>
      <c r="B8129" s="126" t="s">
        <v>2540</v>
      </c>
      <c r="C8129" s="126" t="s">
        <v>2515</v>
      </c>
      <c r="D8129" s="38" t="s">
        <v>165</v>
      </c>
      <c r="E8129" s="38" t="s">
        <v>2403</v>
      </c>
    </row>
    <row r="8130">
      <c r="A8130" s="33" t="s">
        <v>6411</v>
      </c>
      <c r="B8130" s="126" t="s">
        <v>2540</v>
      </c>
      <c r="C8130" s="126" t="s">
        <v>2515</v>
      </c>
      <c r="D8130" s="38" t="s">
        <v>165</v>
      </c>
      <c r="E8130" s="38" t="s">
        <v>2403</v>
      </c>
    </row>
    <row r="8131">
      <c r="A8131" s="33" t="s">
        <v>6418</v>
      </c>
      <c r="B8131" s="126" t="s">
        <v>2523</v>
      </c>
      <c r="C8131" s="126" t="s">
        <v>2594</v>
      </c>
      <c r="D8131" s="38" t="s">
        <v>165</v>
      </c>
      <c r="E8131" s="38" t="s">
        <v>2403</v>
      </c>
    </row>
    <row r="8132">
      <c r="A8132" s="33" t="s">
        <v>6306</v>
      </c>
      <c r="B8132" s="126" t="s">
        <v>2523</v>
      </c>
      <c r="C8132" s="126" t="s">
        <v>2594</v>
      </c>
      <c r="D8132" s="38" t="s">
        <v>165</v>
      </c>
      <c r="E8132" s="38" t="s">
        <v>2403</v>
      </c>
    </row>
    <row r="8133">
      <c r="A8133" s="33" t="s">
        <v>6191</v>
      </c>
      <c r="B8133" s="126" t="s">
        <v>2523</v>
      </c>
      <c r="C8133" s="126" t="s">
        <v>2478</v>
      </c>
      <c r="D8133" s="38" t="s">
        <v>165</v>
      </c>
      <c r="E8133" s="38" t="s">
        <v>2403</v>
      </c>
    </row>
    <row r="8134">
      <c r="A8134" s="33" t="s">
        <v>6403</v>
      </c>
      <c r="B8134" s="126" t="s">
        <v>2523</v>
      </c>
      <c r="C8134" s="126" t="s">
        <v>2478</v>
      </c>
      <c r="D8134" s="38" t="s">
        <v>165</v>
      </c>
      <c r="E8134" s="38" t="s">
        <v>2403</v>
      </c>
    </row>
    <row r="8135">
      <c r="A8135" s="33" t="s">
        <v>6243</v>
      </c>
      <c r="B8135" s="126" t="s">
        <v>2473</v>
      </c>
      <c r="C8135" s="126" t="s">
        <v>2571</v>
      </c>
      <c r="D8135" s="38" t="s">
        <v>165</v>
      </c>
      <c r="E8135" s="38" t="s">
        <v>2403</v>
      </c>
    </row>
    <row r="8136">
      <c r="A8136" s="33" t="s">
        <v>6419</v>
      </c>
      <c r="B8136" s="126" t="s">
        <v>2473</v>
      </c>
      <c r="C8136" s="126" t="s">
        <v>2571</v>
      </c>
      <c r="D8136" s="38" t="s">
        <v>165</v>
      </c>
      <c r="E8136" s="38" t="s">
        <v>2403</v>
      </c>
    </row>
    <row r="8137">
      <c r="A8137" s="33" t="s">
        <v>6420</v>
      </c>
      <c r="B8137" s="126" t="s">
        <v>2473</v>
      </c>
      <c r="C8137" s="126" t="s">
        <v>2644</v>
      </c>
      <c r="D8137" s="38" t="s">
        <v>165</v>
      </c>
      <c r="E8137" s="38" t="s">
        <v>2403</v>
      </c>
    </row>
    <row r="8138">
      <c r="A8138" s="33" t="s">
        <v>6421</v>
      </c>
      <c r="B8138" s="126" t="s">
        <v>2473</v>
      </c>
      <c r="C8138" s="126" t="s">
        <v>2644</v>
      </c>
      <c r="D8138" s="38" t="s">
        <v>165</v>
      </c>
      <c r="E8138" s="38" t="s">
        <v>2403</v>
      </c>
    </row>
    <row r="8139">
      <c r="A8139" s="33" t="s">
        <v>6422</v>
      </c>
      <c r="B8139" s="126" t="s">
        <v>2609</v>
      </c>
      <c r="C8139" s="126" t="s">
        <v>2475</v>
      </c>
      <c r="D8139" s="38" t="s">
        <v>165</v>
      </c>
      <c r="E8139" s="38" t="s">
        <v>2403</v>
      </c>
    </row>
    <row r="8140">
      <c r="A8140" s="33" t="s">
        <v>6423</v>
      </c>
      <c r="B8140" s="126" t="s">
        <v>2594</v>
      </c>
      <c r="C8140" s="126" t="s">
        <v>2475</v>
      </c>
      <c r="D8140" s="38" t="s">
        <v>165</v>
      </c>
      <c r="E8140" s="38" t="s">
        <v>2403</v>
      </c>
    </row>
    <row r="8141">
      <c r="A8141" s="33" t="s">
        <v>6351</v>
      </c>
      <c r="B8141" s="126" t="s">
        <v>2540</v>
      </c>
      <c r="C8141" s="126" t="s">
        <v>2515</v>
      </c>
      <c r="D8141" s="38" t="s">
        <v>165</v>
      </c>
      <c r="E8141" s="38" t="s">
        <v>2404</v>
      </c>
    </row>
    <row r="8142">
      <c r="A8142" s="33" t="s">
        <v>6332</v>
      </c>
      <c r="B8142" s="126" t="s">
        <v>2540</v>
      </c>
      <c r="C8142" s="126" t="s">
        <v>2515</v>
      </c>
      <c r="D8142" s="38" t="s">
        <v>165</v>
      </c>
      <c r="E8142" s="38" t="s">
        <v>2404</v>
      </c>
    </row>
    <row r="8143">
      <c r="A8143" s="33" t="s">
        <v>6339</v>
      </c>
      <c r="B8143" s="126" t="s">
        <v>2523</v>
      </c>
      <c r="C8143" s="126" t="s">
        <v>2594</v>
      </c>
      <c r="D8143" s="38" t="s">
        <v>165</v>
      </c>
      <c r="E8143" s="38" t="s">
        <v>2404</v>
      </c>
    </row>
    <row r="8144">
      <c r="A8144" s="33" t="s">
        <v>6325</v>
      </c>
      <c r="B8144" s="126" t="s">
        <v>2523</v>
      </c>
      <c r="C8144" s="126" t="s">
        <v>2594</v>
      </c>
      <c r="D8144" s="38" t="s">
        <v>165</v>
      </c>
      <c r="E8144" s="38" t="s">
        <v>2404</v>
      </c>
    </row>
    <row r="8145">
      <c r="A8145" s="33" t="s">
        <v>6414</v>
      </c>
      <c r="B8145" s="126" t="s">
        <v>2523</v>
      </c>
      <c r="C8145" s="126" t="s">
        <v>2478</v>
      </c>
      <c r="D8145" s="38" t="s">
        <v>165</v>
      </c>
      <c r="E8145" s="38" t="s">
        <v>2404</v>
      </c>
    </row>
    <row r="8146">
      <c r="A8146" s="33" t="s">
        <v>6415</v>
      </c>
      <c r="B8146" s="126" t="s">
        <v>2523</v>
      </c>
      <c r="C8146" s="126" t="s">
        <v>2478</v>
      </c>
      <c r="D8146" s="38" t="s">
        <v>165</v>
      </c>
      <c r="E8146" s="38" t="s">
        <v>2404</v>
      </c>
    </row>
    <row r="8147">
      <c r="A8147" s="33" t="s">
        <v>6416</v>
      </c>
      <c r="B8147" s="126" t="s">
        <v>2473</v>
      </c>
      <c r="C8147" s="126" t="s">
        <v>2571</v>
      </c>
      <c r="D8147" s="38" t="s">
        <v>165</v>
      </c>
      <c r="E8147" s="38" t="s">
        <v>2404</v>
      </c>
    </row>
    <row r="8148">
      <c r="A8148" s="33" t="s">
        <v>6009</v>
      </c>
      <c r="B8148" s="126" t="s">
        <v>2473</v>
      </c>
      <c r="C8148" s="126" t="s">
        <v>2571</v>
      </c>
      <c r="D8148" s="38" t="s">
        <v>165</v>
      </c>
      <c r="E8148" s="38" t="s">
        <v>2404</v>
      </c>
    </row>
    <row r="8149">
      <c r="A8149" s="33" t="s">
        <v>6345</v>
      </c>
      <c r="B8149" s="126" t="s">
        <v>2473</v>
      </c>
      <c r="C8149" s="126" t="s">
        <v>2644</v>
      </c>
      <c r="D8149" s="38" t="s">
        <v>165</v>
      </c>
      <c r="E8149" s="38" t="s">
        <v>2404</v>
      </c>
    </row>
    <row r="8150">
      <c r="A8150" s="33" t="s">
        <v>6417</v>
      </c>
      <c r="B8150" s="126" t="s">
        <v>2473</v>
      </c>
      <c r="C8150" s="126" t="s">
        <v>2644</v>
      </c>
      <c r="D8150" s="38" t="s">
        <v>165</v>
      </c>
      <c r="E8150" s="38" t="s">
        <v>2404</v>
      </c>
    </row>
    <row r="8151">
      <c r="A8151" s="33" t="s">
        <v>6409</v>
      </c>
      <c r="B8151" s="126" t="s">
        <v>2609</v>
      </c>
      <c r="C8151" s="126" t="s">
        <v>2475</v>
      </c>
      <c r="D8151" s="38" t="s">
        <v>165</v>
      </c>
      <c r="E8151" s="38" t="s">
        <v>2404</v>
      </c>
    </row>
    <row r="8152">
      <c r="A8152" s="33" t="s">
        <v>6402</v>
      </c>
      <c r="B8152" s="126" t="s">
        <v>2594</v>
      </c>
      <c r="C8152" s="126" t="s">
        <v>2475</v>
      </c>
      <c r="D8152" s="38" t="s">
        <v>165</v>
      </c>
      <c r="E8152" s="38" t="s">
        <v>2404</v>
      </c>
    </row>
    <row r="8153">
      <c r="A8153" s="33" t="s">
        <v>6387</v>
      </c>
      <c r="B8153" s="126" t="s">
        <v>2540</v>
      </c>
      <c r="C8153" s="126" t="s">
        <v>2515</v>
      </c>
      <c r="D8153" s="38" t="s">
        <v>165</v>
      </c>
      <c r="E8153" s="38" t="s">
        <v>2406</v>
      </c>
    </row>
    <row r="8154">
      <c r="A8154" s="33" t="s">
        <v>6411</v>
      </c>
      <c r="B8154" s="126" t="s">
        <v>2540</v>
      </c>
      <c r="C8154" s="126" t="s">
        <v>2515</v>
      </c>
      <c r="D8154" s="38" t="s">
        <v>165</v>
      </c>
      <c r="E8154" s="38" t="s">
        <v>2406</v>
      </c>
    </row>
    <row r="8155">
      <c r="A8155" s="33" t="s">
        <v>6418</v>
      </c>
      <c r="B8155" s="126" t="s">
        <v>2523</v>
      </c>
      <c r="C8155" s="126" t="s">
        <v>2594</v>
      </c>
      <c r="D8155" s="38" t="s">
        <v>165</v>
      </c>
      <c r="E8155" s="38" t="s">
        <v>2406</v>
      </c>
    </row>
    <row r="8156">
      <c r="A8156" s="33" t="s">
        <v>6306</v>
      </c>
      <c r="B8156" s="126" t="s">
        <v>2523</v>
      </c>
      <c r="C8156" s="126" t="s">
        <v>2594</v>
      </c>
      <c r="D8156" s="38" t="s">
        <v>165</v>
      </c>
      <c r="E8156" s="38" t="s">
        <v>2406</v>
      </c>
    </row>
    <row r="8157">
      <c r="A8157" s="33" t="s">
        <v>6191</v>
      </c>
      <c r="B8157" s="126" t="s">
        <v>2523</v>
      </c>
      <c r="C8157" s="126" t="s">
        <v>2478</v>
      </c>
      <c r="D8157" s="38" t="s">
        <v>165</v>
      </c>
      <c r="E8157" s="38" t="s">
        <v>2406</v>
      </c>
    </row>
    <row r="8158">
      <c r="A8158" s="33" t="s">
        <v>6403</v>
      </c>
      <c r="B8158" s="126" t="s">
        <v>2523</v>
      </c>
      <c r="C8158" s="126" t="s">
        <v>2478</v>
      </c>
      <c r="D8158" s="38" t="s">
        <v>165</v>
      </c>
      <c r="E8158" s="38" t="s">
        <v>2406</v>
      </c>
    </row>
    <row r="8159">
      <c r="A8159" s="33" t="s">
        <v>6243</v>
      </c>
      <c r="B8159" s="126" t="s">
        <v>2473</v>
      </c>
      <c r="C8159" s="126" t="s">
        <v>2571</v>
      </c>
      <c r="D8159" s="38" t="s">
        <v>165</v>
      </c>
      <c r="E8159" s="38" t="s">
        <v>2406</v>
      </c>
    </row>
    <row r="8160">
      <c r="A8160" s="33" t="s">
        <v>6419</v>
      </c>
      <c r="B8160" s="126" t="s">
        <v>2473</v>
      </c>
      <c r="C8160" s="126" t="s">
        <v>2571</v>
      </c>
      <c r="D8160" s="38" t="s">
        <v>165</v>
      </c>
      <c r="E8160" s="38" t="s">
        <v>2406</v>
      </c>
    </row>
    <row r="8161">
      <c r="A8161" s="33" t="s">
        <v>6420</v>
      </c>
      <c r="B8161" s="126" t="s">
        <v>2473</v>
      </c>
      <c r="C8161" s="126" t="s">
        <v>2644</v>
      </c>
      <c r="D8161" s="38" t="s">
        <v>165</v>
      </c>
      <c r="E8161" s="38" t="s">
        <v>2406</v>
      </c>
    </row>
    <row r="8162">
      <c r="A8162" s="33" t="s">
        <v>6421</v>
      </c>
      <c r="B8162" s="126" t="s">
        <v>2473</v>
      </c>
      <c r="C8162" s="126" t="s">
        <v>2644</v>
      </c>
      <c r="D8162" s="38" t="s">
        <v>165</v>
      </c>
      <c r="E8162" s="38" t="s">
        <v>2406</v>
      </c>
    </row>
    <row r="8163">
      <c r="A8163" s="33" t="s">
        <v>6422</v>
      </c>
      <c r="B8163" s="126" t="s">
        <v>2609</v>
      </c>
      <c r="C8163" s="126" t="s">
        <v>2475</v>
      </c>
      <c r="D8163" s="38" t="s">
        <v>165</v>
      </c>
      <c r="E8163" s="38" t="s">
        <v>2406</v>
      </c>
    </row>
    <row r="8164">
      <c r="A8164" s="33" t="s">
        <v>6423</v>
      </c>
      <c r="B8164" s="126" t="s">
        <v>2594</v>
      </c>
      <c r="C8164" s="126" t="s">
        <v>2475</v>
      </c>
      <c r="D8164" s="38" t="s">
        <v>165</v>
      </c>
      <c r="E8164" s="38" t="s">
        <v>2406</v>
      </c>
    </row>
    <row r="8165">
      <c r="A8165" s="33" t="s">
        <v>6396</v>
      </c>
      <c r="B8165" s="126" t="s">
        <v>2540</v>
      </c>
      <c r="C8165" s="126" t="s">
        <v>2515</v>
      </c>
      <c r="D8165" s="38" t="s">
        <v>165</v>
      </c>
      <c r="E8165" s="38" t="s">
        <v>2407</v>
      </c>
    </row>
    <row r="8166">
      <c r="A8166" s="33" t="s">
        <v>6372</v>
      </c>
      <c r="B8166" s="126" t="s">
        <v>2540</v>
      </c>
      <c r="C8166" s="126" t="s">
        <v>2515</v>
      </c>
      <c r="D8166" s="38" t="s">
        <v>165</v>
      </c>
      <c r="E8166" s="38" t="s">
        <v>2407</v>
      </c>
    </row>
    <row r="8167">
      <c r="A8167" s="33" t="s">
        <v>6424</v>
      </c>
      <c r="B8167" s="126" t="s">
        <v>2523</v>
      </c>
      <c r="C8167" s="126" t="s">
        <v>2594</v>
      </c>
      <c r="D8167" s="38" t="s">
        <v>165</v>
      </c>
      <c r="E8167" s="38" t="s">
        <v>2407</v>
      </c>
    </row>
    <row r="8168">
      <c r="A8168" s="33" t="s">
        <v>6425</v>
      </c>
      <c r="B8168" s="126" t="s">
        <v>2523</v>
      </c>
      <c r="C8168" s="126" t="s">
        <v>2594</v>
      </c>
      <c r="D8168" s="38" t="s">
        <v>165</v>
      </c>
      <c r="E8168" s="38" t="s">
        <v>2407</v>
      </c>
    </row>
    <row r="8169">
      <c r="A8169" s="33" t="s">
        <v>6307</v>
      </c>
      <c r="B8169" s="126" t="s">
        <v>2523</v>
      </c>
      <c r="C8169" s="126" t="s">
        <v>2478</v>
      </c>
      <c r="D8169" s="38" t="s">
        <v>165</v>
      </c>
      <c r="E8169" s="38" t="s">
        <v>2407</v>
      </c>
    </row>
    <row r="8170">
      <c r="A8170" s="33" t="s">
        <v>6426</v>
      </c>
      <c r="B8170" s="126" t="s">
        <v>2523</v>
      </c>
      <c r="C8170" s="126" t="s">
        <v>2478</v>
      </c>
      <c r="D8170" s="38" t="s">
        <v>165</v>
      </c>
      <c r="E8170" s="38" t="s">
        <v>2407</v>
      </c>
    </row>
    <row r="8171">
      <c r="A8171" s="33" t="s">
        <v>6255</v>
      </c>
      <c r="B8171" s="126" t="s">
        <v>2473</v>
      </c>
      <c r="C8171" s="126" t="s">
        <v>2571</v>
      </c>
      <c r="D8171" s="38" t="s">
        <v>165</v>
      </c>
      <c r="E8171" s="38" t="s">
        <v>2407</v>
      </c>
    </row>
    <row r="8172">
      <c r="A8172" s="33" t="s">
        <v>6427</v>
      </c>
      <c r="B8172" s="126" t="s">
        <v>2473</v>
      </c>
      <c r="C8172" s="126" t="s">
        <v>2571</v>
      </c>
      <c r="D8172" s="38" t="s">
        <v>165</v>
      </c>
      <c r="E8172" s="38" t="s">
        <v>2407</v>
      </c>
    </row>
    <row r="8173">
      <c r="A8173" s="33" t="s">
        <v>6428</v>
      </c>
      <c r="B8173" s="126" t="s">
        <v>2473</v>
      </c>
      <c r="C8173" s="126" t="s">
        <v>2644</v>
      </c>
      <c r="D8173" s="38" t="s">
        <v>165</v>
      </c>
      <c r="E8173" s="38" t="s">
        <v>2407</v>
      </c>
    </row>
    <row r="8174">
      <c r="A8174" s="33" t="s">
        <v>6269</v>
      </c>
      <c r="B8174" s="126" t="s">
        <v>2473</v>
      </c>
      <c r="C8174" s="126" t="s">
        <v>2644</v>
      </c>
      <c r="D8174" s="38" t="s">
        <v>165</v>
      </c>
      <c r="E8174" s="38" t="s">
        <v>2407</v>
      </c>
    </row>
    <row r="8175">
      <c r="A8175" s="33" t="s">
        <v>6330</v>
      </c>
      <c r="B8175" s="126" t="s">
        <v>2609</v>
      </c>
      <c r="C8175" s="126" t="s">
        <v>2475</v>
      </c>
      <c r="D8175" s="38" t="s">
        <v>165</v>
      </c>
      <c r="E8175" s="38" t="s">
        <v>2407</v>
      </c>
    </row>
    <row r="8176">
      <c r="A8176" s="33" t="s">
        <v>6429</v>
      </c>
      <c r="B8176" s="126" t="s">
        <v>2594</v>
      </c>
      <c r="C8176" s="126" t="s">
        <v>2475</v>
      </c>
      <c r="D8176" s="38" t="s">
        <v>165</v>
      </c>
      <c r="E8176" s="38" t="s">
        <v>2407</v>
      </c>
    </row>
    <row r="8177">
      <c r="A8177" s="33" t="s">
        <v>6396</v>
      </c>
      <c r="B8177" s="126" t="s">
        <v>2540</v>
      </c>
      <c r="C8177" s="126" t="s">
        <v>2515</v>
      </c>
      <c r="D8177" s="38" t="s">
        <v>165</v>
      </c>
      <c r="E8177" s="38" t="s">
        <v>2408</v>
      </c>
    </row>
    <row r="8178">
      <c r="A8178" s="33" t="s">
        <v>6412</v>
      </c>
      <c r="B8178" s="126" t="s">
        <v>2540</v>
      </c>
      <c r="C8178" s="126" t="s">
        <v>2515</v>
      </c>
      <c r="D8178" s="38" t="s">
        <v>165</v>
      </c>
      <c r="E8178" s="38" t="s">
        <v>2408</v>
      </c>
    </row>
    <row r="8179">
      <c r="A8179" s="33" t="s">
        <v>6118</v>
      </c>
      <c r="B8179" s="126" t="s">
        <v>2523</v>
      </c>
      <c r="C8179" s="126" t="s">
        <v>2594</v>
      </c>
      <c r="D8179" s="38" t="s">
        <v>165</v>
      </c>
      <c r="E8179" s="38" t="s">
        <v>2408</v>
      </c>
    </row>
    <row r="8180">
      <c r="A8180" s="33" t="s">
        <v>6430</v>
      </c>
      <c r="B8180" s="126" t="s">
        <v>2523</v>
      </c>
      <c r="C8180" s="126" t="s">
        <v>2594</v>
      </c>
      <c r="D8180" s="38" t="s">
        <v>165</v>
      </c>
      <c r="E8180" s="38" t="s">
        <v>2408</v>
      </c>
    </row>
    <row r="8181">
      <c r="A8181" s="33" t="s">
        <v>6413</v>
      </c>
      <c r="B8181" s="126" t="s">
        <v>2523</v>
      </c>
      <c r="C8181" s="126" t="s">
        <v>2478</v>
      </c>
      <c r="D8181" s="38" t="s">
        <v>165</v>
      </c>
      <c r="E8181" s="38" t="s">
        <v>2408</v>
      </c>
    </row>
    <row r="8182">
      <c r="A8182" s="33" t="s">
        <v>6029</v>
      </c>
      <c r="B8182" s="126" t="s">
        <v>2523</v>
      </c>
      <c r="C8182" s="126" t="s">
        <v>2478</v>
      </c>
      <c r="D8182" s="38" t="s">
        <v>165</v>
      </c>
      <c r="E8182" s="38" t="s">
        <v>2408</v>
      </c>
    </row>
    <row r="8183">
      <c r="A8183" s="33" t="s">
        <v>6197</v>
      </c>
      <c r="B8183" s="126" t="s">
        <v>2473</v>
      </c>
      <c r="C8183" s="126" t="s">
        <v>2571</v>
      </c>
      <c r="D8183" s="38" t="s">
        <v>165</v>
      </c>
      <c r="E8183" s="38" t="s">
        <v>2408</v>
      </c>
    </row>
    <row r="8184">
      <c r="A8184" s="33" t="s">
        <v>6247</v>
      </c>
      <c r="B8184" s="126" t="s">
        <v>2473</v>
      </c>
      <c r="C8184" s="126" t="s">
        <v>2571</v>
      </c>
      <c r="D8184" s="38" t="s">
        <v>165</v>
      </c>
      <c r="E8184" s="38" t="s">
        <v>2408</v>
      </c>
    </row>
    <row r="8185">
      <c r="A8185" s="33" t="s">
        <v>6119</v>
      </c>
      <c r="B8185" s="126" t="s">
        <v>2473</v>
      </c>
      <c r="C8185" s="126" t="s">
        <v>2644</v>
      </c>
      <c r="D8185" s="38" t="s">
        <v>165</v>
      </c>
      <c r="E8185" s="38" t="s">
        <v>2408</v>
      </c>
    </row>
    <row r="8186">
      <c r="A8186" s="33" t="s">
        <v>6431</v>
      </c>
      <c r="B8186" s="126" t="s">
        <v>2473</v>
      </c>
      <c r="C8186" s="126" t="s">
        <v>2644</v>
      </c>
      <c r="D8186" s="38" t="s">
        <v>165</v>
      </c>
      <c r="E8186" s="38" t="s">
        <v>2408</v>
      </c>
    </row>
    <row r="8187">
      <c r="A8187" s="33" t="s">
        <v>6432</v>
      </c>
      <c r="B8187" s="126" t="s">
        <v>2609</v>
      </c>
      <c r="C8187" s="126" t="s">
        <v>2475</v>
      </c>
      <c r="D8187" s="38" t="s">
        <v>165</v>
      </c>
      <c r="E8187" s="38" t="s">
        <v>2408</v>
      </c>
    </row>
    <row r="8188">
      <c r="A8188" s="33" t="s">
        <v>6280</v>
      </c>
      <c r="B8188" s="126" t="s">
        <v>2594</v>
      </c>
      <c r="C8188" s="126" t="s">
        <v>2475</v>
      </c>
      <c r="D8188" s="38" t="s">
        <v>165</v>
      </c>
      <c r="E8188" s="38" t="s">
        <v>2408</v>
      </c>
    </row>
    <row r="8189">
      <c r="A8189" s="33" t="s">
        <v>6120</v>
      </c>
      <c r="B8189" s="126" t="s">
        <v>2540</v>
      </c>
      <c r="C8189" s="126" t="s">
        <v>2515</v>
      </c>
      <c r="D8189" s="38" t="s">
        <v>165</v>
      </c>
      <c r="E8189" s="38" t="s">
        <v>2409</v>
      </c>
    </row>
    <row r="8190">
      <c r="A8190" s="33" t="s">
        <v>6119</v>
      </c>
      <c r="B8190" s="126" t="s">
        <v>2540</v>
      </c>
      <c r="C8190" s="126" t="s">
        <v>2515</v>
      </c>
      <c r="D8190" s="38" t="s">
        <v>165</v>
      </c>
      <c r="E8190" s="38" t="s">
        <v>2409</v>
      </c>
    </row>
    <row r="8191">
      <c r="A8191" s="33" t="s">
        <v>6396</v>
      </c>
      <c r="B8191" s="126" t="s">
        <v>2523</v>
      </c>
      <c r="C8191" s="126" t="s">
        <v>2594</v>
      </c>
      <c r="D8191" s="38" t="s">
        <v>165</v>
      </c>
      <c r="E8191" s="38" t="s">
        <v>2409</v>
      </c>
    </row>
    <row r="8192">
      <c r="A8192" s="33" t="s">
        <v>6280</v>
      </c>
      <c r="B8192" s="126" t="s">
        <v>2523</v>
      </c>
      <c r="C8192" s="126" t="s">
        <v>2594</v>
      </c>
      <c r="D8192" s="38" t="s">
        <v>165</v>
      </c>
      <c r="E8192" s="38" t="s">
        <v>2409</v>
      </c>
    </row>
    <row r="8193">
      <c r="A8193" s="33" t="s">
        <v>6397</v>
      </c>
      <c r="B8193" s="126" t="s">
        <v>2523</v>
      </c>
      <c r="C8193" s="126" t="s">
        <v>2478</v>
      </c>
      <c r="D8193" s="38" t="s">
        <v>165</v>
      </c>
      <c r="E8193" s="38" t="s">
        <v>2409</v>
      </c>
    </row>
    <row r="8194">
      <c r="A8194" s="33" t="s">
        <v>6275</v>
      </c>
      <c r="B8194" s="126" t="s">
        <v>2523</v>
      </c>
      <c r="C8194" s="126" t="s">
        <v>2478</v>
      </c>
      <c r="D8194" s="38" t="s">
        <v>165</v>
      </c>
      <c r="E8194" s="38" t="s">
        <v>2409</v>
      </c>
    </row>
    <row r="8195">
      <c r="A8195" s="33" t="s">
        <v>6395</v>
      </c>
      <c r="B8195" s="126" t="s">
        <v>2473</v>
      </c>
      <c r="C8195" s="126" t="s">
        <v>2571</v>
      </c>
      <c r="D8195" s="38" t="s">
        <v>165</v>
      </c>
      <c r="E8195" s="38" t="s">
        <v>2409</v>
      </c>
    </row>
    <row r="8196">
      <c r="A8196" s="33" t="s">
        <v>6398</v>
      </c>
      <c r="B8196" s="126" t="s">
        <v>2473</v>
      </c>
      <c r="C8196" s="126" t="s">
        <v>2571</v>
      </c>
      <c r="D8196" s="38" t="s">
        <v>165</v>
      </c>
      <c r="E8196" s="38" t="s">
        <v>2409</v>
      </c>
    </row>
    <row r="8197">
      <c r="A8197" s="33" t="s">
        <v>6399</v>
      </c>
      <c r="B8197" s="126" t="s">
        <v>2473</v>
      </c>
      <c r="C8197" s="126" t="s">
        <v>2644</v>
      </c>
      <c r="D8197" s="38" t="s">
        <v>165</v>
      </c>
      <c r="E8197" s="38" t="s">
        <v>2409</v>
      </c>
    </row>
    <row r="8198">
      <c r="A8198" s="33" t="s">
        <v>6400</v>
      </c>
      <c r="B8198" s="126" t="s">
        <v>2473</v>
      </c>
      <c r="C8198" s="126" t="s">
        <v>2644</v>
      </c>
      <c r="D8198" s="38" t="s">
        <v>165</v>
      </c>
      <c r="E8198" s="38" t="s">
        <v>2409</v>
      </c>
    </row>
    <row r="8199">
      <c r="A8199" s="33" t="s">
        <v>6352</v>
      </c>
      <c r="B8199" s="126" t="s">
        <v>2609</v>
      </c>
      <c r="C8199" s="126" t="s">
        <v>2475</v>
      </c>
      <c r="D8199" s="38" t="s">
        <v>165</v>
      </c>
      <c r="E8199" s="38" t="s">
        <v>2409</v>
      </c>
    </row>
    <row r="8200">
      <c r="A8200" s="33" t="s">
        <v>6211</v>
      </c>
      <c r="B8200" s="126" t="s">
        <v>2594</v>
      </c>
      <c r="C8200" s="126" t="s">
        <v>2475</v>
      </c>
      <c r="D8200" s="38" t="s">
        <v>165</v>
      </c>
      <c r="E8200" s="38" t="s">
        <v>2409</v>
      </c>
    </row>
    <row r="8201">
      <c r="A8201" s="33" t="s">
        <v>6340</v>
      </c>
      <c r="B8201" s="126" t="s">
        <v>2540</v>
      </c>
      <c r="C8201" s="126" t="s">
        <v>2515</v>
      </c>
      <c r="D8201" s="38" t="s">
        <v>165</v>
      </c>
      <c r="E8201" s="38" t="s">
        <v>2410</v>
      </c>
    </row>
    <row r="8202">
      <c r="A8202" s="33" t="s">
        <v>6339</v>
      </c>
      <c r="B8202" s="126" t="s">
        <v>2540</v>
      </c>
      <c r="C8202" s="126" t="s">
        <v>2515</v>
      </c>
      <c r="D8202" s="38" t="s">
        <v>165</v>
      </c>
      <c r="E8202" s="38" t="s">
        <v>2410</v>
      </c>
    </row>
    <row r="8203">
      <c r="A8203" s="33" t="s">
        <v>6371</v>
      </c>
      <c r="B8203" s="126" t="s">
        <v>2523</v>
      </c>
      <c r="C8203" s="126" t="s">
        <v>2594</v>
      </c>
      <c r="D8203" s="38" t="s">
        <v>165</v>
      </c>
      <c r="E8203" s="38" t="s">
        <v>2410</v>
      </c>
    </row>
    <row r="8204">
      <c r="A8204" s="33" t="s">
        <v>6390</v>
      </c>
      <c r="B8204" s="126" t="s">
        <v>2523</v>
      </c>
      <c r="C8204" s="126" t="s">
        <v>2594</v>
      </c>
      <c r="D8204" s="38" t="s">
        <v>165</v>
      </c>
      <c r="E8204" s="38" t="s">
        <v>2410</v>
      </c>
    </row>
    <row r="8205">
      <c r="A8205" s="33" t="s">
        <v>6391</v>
      </c>
      <c r="B8205" s="126" t="s">
        <v>2523</v>
      </c>
      <c r="C8205" s="126" t="s">
        <v>2478</v>
      </c>
      <c r="D8205" s="38" t="s">
        <v>165</v>
      </c>
      <c r="E8205" s="38" t="s">
        <v>2410</v>
      </c>
    </row>
    <row r="8206">
      <c r="A8206" s="33" t="s">
        <v>6142</v>
      </c>
      <c r="B8206" s="126" t="s">
        <v>2523</v>
      </c>
      <c r="C8206" s="126" t="s">
        <v>2478</v>
      </c>
      <c r="D8206" s="38" t="s">
        <v>165</v>
      </c>
      <c r="E8206" s="38" t="s">
        <v>2410</v>
      </c>
    </row>
    <row r="8207">
      <c r="A8207" s="33" t="s">
        <v>6312</v>
      </c>
      <c r="B8207" s="126" t="s">
        <v>2473</v>
      </c>
      <c r="C8207" s="126" t="s">
        <v>2571</v>
      </c>
      <c r="D8207" s="38" t="s">
        <v>165</v>
      </c>
      <c r="E8207" s="38" t="s">
        <v>2410</v>
      </c>
    </row>
    <row r="8208">
      <c r="A8208" s="33" t="s">
        <v>6392</v>
      </c>
      <c r="B8208" s="126" t="s">
        <v>2473</v>
      </c>
      <c r="C8208" s="126" t="s">
        <v>2571</v>
      </c>
      <c r="D8208" s="38" t="s">
        <v>165</v>
      </c>
      <c r="E8208" s="38" t="s">
        <v>2410</v>
      </c>
    </row>
    <row r="8209">
      <c r="A8209" s="33" t="s">
        <v>6393</v>
      </c>
      <c r="B8209" s="126" t="s">
        <v>2473</v>
      </c>
      <c r="C8209" s="126" t="s">
        <v>2644</v>
      </c>
      <c r="D8209" s="38" t="s">
        <v>165</v>
      </c>
      <c r="E8209" s="38" t="s">
        <v>2410</v>
      </c>
    </row>
    <row r="8210">
      <c r="A8210" s="33" t="s">
        <v>6394</v>
      </c>
      <c r="B8210" s="126" t="s">
        <v>2473</v>
      </c>
      <c r="C8210" s="126" t="s">
        <v>2644</v>
      </c>
      <c r="D8210" s="38" t="s">
        <v>165</v>
      </c>
      <c r="E8210" s="38" t="s">
        <v>2410</v>
      </c>
    </row>
    <row r="8211">
      <c r="A8211" s="33" t="s">
        <v>6395</v>
      </c>
      <c r="B8211" s="126" t="s">
        <v>2609</v>
      </c>
      <c r="C8211" s="126" t="s">
        <v>2475</v>
      </c>
      <c r="D8211" s="38" t="s">
        <v>165</v>
      </c>
      <c r="E8211" s="38" t="s">
        <v>2410</v>
      </c>
    </row>
    <row r="8212">
      <c r="A8212" s="33" t="s">
        <v>6186</v>
      </c>
      <c r="B8212" s="126" t="s">
        <v>2594</v>
      </c>
      <c r="C8212" s="126" t="s">
        <v>2475</v>
      </c>
      <c r="D8212" s="38" t="s">
        <v>165</v>
      </c>
      <c r="E8212" s="38" t="s">
        <v>2410</v>
      </c>
    </row>
    <row r="8213">
      <c r="A8213" s="33" t="s">
        <v>6340</v>
      </c>
      <c r="B8213" s="126" t="s">
        <v>2540</v>
      </c>
      <c r="C8213" s="126" t="s">
        <v>2515</v>
      </c>
      <c r="D8213" s="38" t="s">
        <v>165</v>
      </c>
      <c r="E8213" s="38" t="s">
        <v>2411</v>
      </c>
    </row>
    <row r="8214">
      <c r="A8214" s="33" t="s">
        <v>6339</v>
      </c>
      <c r="B8214" s="126" t="s">
        <v>2540</v>
      </c>
      <c r="C8214" s="126" t="s">
        <v>2515</v>
      </c>
      <c r="D8214" s="38" t="s">
        <v>165</v>
      </c>
      <c r="E8214" s="38" t="s">
        <v>2411</v>
      </c>
    </row>
    <row r="8215">
      <c r="A8215" s="33" t="s">
        <v>6371</v>
      </c>
      <c r="B8215" s="126" t="s">
        <v>2523</v>
      </c>
      <c r="C8215" s="126" t="s">
        <v>2594</v>
      </c>
      <c r="D8215" s="38" t="s">
        <v>165</v>
      </c>
      <c r="E8215" s="38" t="s">
        <v>2411</v>
      </c>
    </row>
    <row r="8216">
      <c r="A8216" s="33" t="s">
        <v>6390</v>
      </c>
      <c r="B8216" s="126" t="s">
        <v>2523</v>
      </c>
      <c r="C8216" s="126" t="s">
        <v>2594</v>
      </c>
      <c r="D8216" s="38" t="s">
        <v>165</v>
      </c>
      <c r="E8216" s="38" t="s">
        <v>2411</v>
      </c>
    </row>
    <row r="8217">
      <c r="A8217" s="33" t="s">
        <v>6391</v>
      </c>
      <c r="B8217" s="126" t="s">
        <v>2523</v>
      </c>
      <c r="C8217" s="126" t="s">
        <v>2478</v>
      </c>
      <c r="D8217" s="38" t="s">
        <v>165</v>
      </c>
      <c r="E8217" s="38" t="s">
        <v>2411</v>
      </c>
    </row>
    <row r="8218">
      <c r="A8218" s="33" t="s">
        <v>6142</v>
      </c>
      <c r="B8218" s="126" t="s">
        <v>2523</v>
      </c>
      <c r="C8218" s="126" t="s">
        <v>2478</v>
      </c>
      <c r="D8218" s="38" t="s">
        <v>165</v>
      </c>
      <c r="E8218" s="38" t="s">
        <v>2411</v>
      </c>
    </row>
    <row r="8219">
      <c r="A8219" s="33" t="s">
        <v>6312</v>
      </c>
      <c r="B8219" s="126" t="s">
        <v>2473</v>
      </c>
      <c r="C8219" s="126" t="s">
        <v>2571</v>
      </c>
      <c r="D8219" s="38" t="s">
        <v>165</v>
      </c>
      <c r="E8219" s="38" t="s">
        <v>2411</v>
      </c>
    </row>
    <row r="8220">
      <c r="A8220" s="33" t="s">
        <v>6392</v>
      </c>
      <c r="B8220" s="126" t="s">
        <v>2473</v>
      </c>
      <c r="C8220" s="126" t="s">
        <v>2571</v>
      </c>
      <c r="D8220" s="38" t="s">
        <v>165</v>
      </c>
      <c r="E8220" s="38" t="s">
        <v>2411</v>
      </c>
    </row>
    <row r="8221">
      <c r="A8221" s="33" t="s">
        <v>6393</v>
      </c>
      <c r="B8221" s="126" t="s">
        <v>2473</v>
      </c>
      <c r="C8221" s="126" t="s">
        <v>2644</v>
      </c>
      <c r="D8221" s="38" t="s">
        <v>165</v>
      </c>
      <c r="E8221" s="38" t="s">
        <v>2411</v>
      </c>
    </row>
    <row r="8222">
      <c r="A8222" s="33" t="s">
        <v>6394</v>
      </c>
      <c r="B8222" s="126" t="s">
        <v>2473</v>
      </c>
      <c r="C8222" s="126" t="s">
        <v>2644</v>
      </c>
      <c r="D8222" s="38" t="s">
        <v>165</v>
      </c>
      <c r="E8222" s="38" t="s">
        <v>2411</v>
      </c>
    </row>
    <row r="8223">
      <c r="A8223" s="33" t="s">
        <v>6395</v>
      </c>
      <c r="B8223" s="126" t="s">
        <v>2609</v>
      </c>
      <c r="C8223" s="126" t="s">
        <v>2475</v>
      </c>
      <c r="D8223" s="38" t="s">
        <v>165</v>
      </c>
      <c r="E8223" s="38" t="s">
        <v>2411</v>
      </c>
    </row>
    <row r="8224">
      <c r="A8224" s="33" t="s">
        <v>6186</v>
      </c>
      <c r="B8224" s="126" t="s">
        <v>2594</v>
      </c>
      <c r="C8224" s="126" t="s">
        <v>2475</v>
      </c>
      <c r="D8224" s="38" t="s">
        <v>165</v>
      </c>
      <c r="E8224" s="38" t="s">
        <v>2411</v>
      </c>
    </row>
    <row r="8225">
      <c r="A8225" s="33" t="s">
        <v>6140</v>
      </c>
      <c r="B8225" s="126" t="s">
        <v>2515</v>
      </c>
      <c r="C8225" s="126" t="s">
        <v>2475</v>
      </c>
      <c r="D8225" s="38" t="s">
        <v>96</v>
      </c>
      <c r="E8225" s="38" t="s">
        <v>2412</v>
      </c>
    </row>
    <row r="8226">
      <c r="A8226" s="33" t="s">
        <v>6365</v>
      </c>
      <c r="B8226" s="126" t="s">
        <v>2515</v>
      </c>
      <c r="C8226" s="126" t="s">
        <v>2475</v>
      </c>
      <c r="D8226" s="38" t="s">
        <v>96</v>
      </c>
      <c r="E8226" s="38" t="s">
        <v>2412</v>
      </c>
    </row>
    <row r="8227">
      <c r="A8227" s="33" t="s">
        <v>6369</v>
      </c>
      <c r="B8227" s="126" t="s">
        <v>2515</v>
      </c>
      <c r="C8227" s="126" t="s">
        <v>2475</v>
      </c>
      <c r="D8227" s="38" t="s">
        <v>96</v>
      </c>
      <c r="E8227" s="38" t="s">
        <v>2412</v>
      </c>
    </row>
    <row r="8228">
      <c r="A8228" s="33" t="s">
        <v>6031</v>
      </c>
      <c r="B8228" s="126" t="s">
        <v>2515</v>
      </c>
      <c r="C8228" s="126" t="s">
        <v>2475</v>
      </c>
      <c r="D8228" s="38" t="s">
        <v>96</v>
      </c>
      <c r="E8228" s="38" t="s">
        <v>2412</v>
      </c>
    </row>
    <row r="8229">
      <c r="A8229" s="33" t="s">
        <v>6106</v>
      </c>
      <c r="B8229" s="126" t="s">
        <v>2515</v>
      </c>
      <c r="C8229" s="126" t="s">
        <v>2475</v>
      </c>
      <c r="D8229" s="38" t="s">
        <v>96</v>
      </c>
      <c r="E8229" s="38" t="s">
        <v>2412</v>
      </c>
    </row>
    <row r="8230">
      <c r="A8230" s="33" t="s">
        <v>6295</v>
      </c>
      <c r="B8230" s="126" t="s">
        <v>2515</v>
      </c>
      <c r="C8230" s="126" t="s">
        <v>2475</v>
      </c>
      <c r="D8230" s="38" t="s">
        <v>96</v>
      </c>
      <c r="E8230" s="38" t="s">
        <v>2412</v>
      </c>
    </row>
    <row r="8231">
      <c r="A8231" s="33" t="s">
        <v>6121</v>
      </c>
      <c r="B8231" s="126" t="s">
        <v>2515</v>
      </c>
      <c r="C8231" s="126" t="s">
        <v>2475</v>
      </c>
      <c r="D8231" s="38" t="s">
        <v>96</v>
      </c>
      <c r="E8231" s="38" t="s">
        <v>2412</v>
      </c>
    </row>
    <row r="8232">
      <c r="A8232" s="33" t="s">
        <v>6179</v>
      </c>
      <c r="B8232" s="126" t="s">
        <v>2515</v>
      </c>
      <c r="C8232" s="126" t="s">
        <v>2475</v>
      </c>
      <c r="D8232" s="38" t="s">
        <v>96</v>
      </c>
      <c r="E8232" s="38" t="s">
        <v>2412</v>
      </c>
    </row>
    <row r="8233">
      <c r="A8233" s="33" t="s">
        <v>6040</v>
      </c>
      <c r="B8233" s="126" t="s">
        <v>2594</v>
      </c>
      <c r="C8233" s="126" t="s">
        <v>4207</v>
      </c>
      <c r="D8233" s="38" t="s">
        <v>96</v>
      </c>
      <c r="E8233" s="38" t="s">
        <v>2412</v>
      </c>
    </row>
    <row r="8234">
      <c r="A8234" s="33" t="s">
        <v>6057</v>
      </c>
      <c r="B8234" s="126" t="s">
        <v>2594</v>
      </c>
      <c r="C8234" s="126" t="s">
        <v>4207</v>
      </c>
      <c r="D8234" s="38" t="s">
        <v>96</v>
      </c>
      <c r="E8234" s="38" t="s">
        <v>2412</v>
      </c>
    </row>
    <row r="8235">
      <c r="A8235" s="33" t="s">
        <v>6360</v>
      </c>
      <c r="B8235" s="126" t="s">
        <v>2478</v>
      </c>
      <c r="C8235" s="126" t="s">
        <v>4210</v>
      </c>
      <c r="D8235" s="38" t="s">
        <v>96</v>
      </c>
      <c r="E8235" s="38" t="s">
        <v>2412</v>
      </c>
    </row>
    <row r="8236">
      <c r="A8236" s="33" t="s">
        <v>6433</v>
      </c>
      <c r="B8236" s="126" t="s">
        <v>2478</v>
      </c>
      <c r="C8236" s="126" t="s">
        <v>4210</v>
      </c>
      <c r="D8236" s="38" t="s">
        <v>96</v>
      </c>
      <c r="E8236" s="38" t="s">
        <v>2412</v>
      </c>
    </row>
    <row r="8237">
      <c r="A8237" s="33" t="s">
        <v>6434</v>
      </c>
      <c r="B8237" s="126" t="s">
        <v>2515</v>
      </c>
      <c r="C8237" s="126" t="s">
        <v>2475</v>
      </c>
      <c r="D8237" s="38" t="s">
        <v>96</v>
      </c>
      <c r="E8237" s="38" t="s">
        <v>2413</v>
      </c>
    </row>
    <row r="8238">
      <c r="A8238" s="33" t="s">
        <v>6197</v>
      </c>
      <c r="B8238" s="126" t="s">
        <v>2515</v>
      </c>
      <c r="C8238" s="126" t="s">
        <v>2475</v>
      </c>
      <c r="D8238" s="38" t="s">
        <v>96</v>
      </c>
      <c r="E8238" s="38" t="s">
        <v>2413</v>
      </c>
    </row>
    <row r="8239">
      <c r="A8239" s="33" t="s">
        <v>6313</v>
      </c>
      <c r="B8239" s="126" t="s">
        <v>2515</v>
      </c>
      <c r="C8239" s="126" t="s">
        <v>2475</v>
      </c>
      <c r="D8239" s="38" t="s">
        <v>96</v>
      </c>
      <c r="E8239" s="38" t="s">
        <v>2413</v>
      </c>
    </row>
    <row r="8240">
      <c r="A8240" s="33" t="s">
        <v>6435</v>
      </c>
      <c r="B8240" s="126" t="s">
        <v>2515</v>
      </c>
      <c r="C8240" s="126" t="s">
        <v>2475</v>
      </c>
      <c r="D8240" s="38" t="s">
        <v>96</v>
      </c>
      <c r="E8240" s="38" t="s">
        <v>2413</v>
      </c>
    </row>
    <row r="8241">
      <c r="A8241" s="33" t="s">
        <v>6106</v>
      </c>
      <c r="B8241" s="126" t="s">
        <v>2515</v>
      </c>
      <c r="C8241" s="126" t="s">
        <v>2475</v>
      </c>
      <c r="D8241" s="38" t="s">
        <v>96</v>
      </c>
      <c r="E8241" s="38" t="s">
        <v>2413</v>
      </c>
    </row>
    <row r="8242">
      <c r="A8242" s="33" t="s">
        <v>5954</v>
      </c>
      <c r="B8242" s="126" t="s">
        <v>2515</v>
      </c>
      <c r="C8242" s="126" t="s">
        <v>2475</v>
      </c>
      <c r="D8242" s="38" t="s">
        <v>96</v>
      </c>
      <c r="E8242" s="38" t="s">
        <v>2413</v>
      </c>
    </row>
    <row r="8243">
      <c r="A8243" s="33" t="s">
        <v>6332</v>
      </c>
      <c r="B8243" s="126" t="s">
        <v>2515</v>
      </c>
      <c r="C8243" s="126" t="s">
        <v>2475</v>
      </c>
      <c r="D8243" s="38" t="s">
        <v>96</v>
      </c>
      <c r="E8243" s="38" t="s">
        <v>2413</v>
      </c>
    </row>
    <row r="8244">
      <c r="A8244" s="33" t="s">
        <v>6173</v>
      </c>
      <c r="B8244" s="126" t="s">
        <v>2515</v>
      </c>
      <c r="C8244" s="126" t="s">
        <v>2475</v>
      </c>
      <c r="D8244" s="38" t="s">
        <v>96</v>
      </c>
      <c r="E8244" s="38" t="s">
        <v>2413</v>
      </c>
    </row>
    <row r="8245">
      <c r="A8245" s="33" t="s">
        <v>5960</v>
      </c>
      <c r="B8245" s="126" t="s">
        <v>2594</v>
      </c>
      <c r="C8245" s="126" t="s">
        <v>4207</v>
      </c>
      <c r="D8245" s="38" t="s">
        <v>96</v>
      </c>
      <c r="E8245" s="38" t="s">
        <v>2413</v>
      </c>
    </row>
    <row r="8246">
      <c r="A8246" s="33" t="s">
        <v>6057</v>
      </c>
      <c r="B8246" s="126" t="s">
        <v>2594</v>
      </c>
      <c r="C8246" s="126" t="s">
        <v>4207</v>
      </c>
      <c r="D8246" s="38" t="s">
        <v>96</v>
      </c>
      <c r="E8246" s="38" t="s">
        <v>2413</v>
      </c>
    </row>
    <row r="8247">
      <c r="A8247" s="33" t="s">
        <v>6407</v>
      </c>
      <c r="B8247" s="126" t="s">
        <v>2478</v>
      </c>
      <c r="C8247" s="126" t="s">
        <v>4210</v>
      </c>
      <c r="D8247" s="38" t="s">
        <v>96</v>
      </c>
      <c r="E8247" s="38" t="s">
        <v>2413</v>
      </c>
    </row>
    <row r="8248">
      <c r="A8248" s="33" t="s">
        <v>5910</v>
      </c>
      <c r="B8248" s="126" t="s">
        <v>2478</v>
      </c>
      <c r="C8248" s="126" t="s">
        <v>4210</v>
      </c>
      <c r="D8248" s="38" t="s">
        <v>96</v>
      </c>
      <c r="E8248" s="38" t="s">
        <v>2413</v>
      </c>
    </row>
    <row r="8249">
      <c r="A8249" s="33" t="s">
        <v>6038</v>
      </c>
      <c r="B8249" s="126" t="s">
        <v>2594</v>
      </c>
      <c r="C8249" s="126" t="s">
        <v>4223</v>
      </c>
      <c r="D8249" s="38" t="s">
        <v>96</v>
      </c>
      <c r="E8249" s="38" t="s">
        <v>2414</v>
      </c>
    </row>
    <row r="8250">
      <c r="A8250" s="33" t="s">
        <v>6038</v>
      </c>
      <c r="B8250" s="126" t="s">
        <v>2594</v>
      </c>
      <c r="C8250" s="126" t="s">
        <v>4223</v>
      </c>
      <c r="D8250" s="38" t="s">
        <v>96</v>
      </c>
      <c r="E8250" s="38" t="s">
        <v>2414</v>
      </c>
    </row>
    <row r="8251">
      <c r="A8251" s="33" t="s">
        <v>6038</v>
      </c>
      <c r="B8251" s="126" t="s">
        <v>2594</v>
      </c>
      <c r="C8251" s="126" t="s">
        <v>4223</v>
      </c>
      <c r="D8251" s="38" t="s">
        <v>96</v>
      </c>
      <c r="E8251" s="38" t="s">
        <v>2414</v>
      </c>
    </row>
    <row r="8252">
      <c r="A8252" s="33" t="s">
        <v>6038</v>
      </c>
      <c r="B8252" s="126" t="s">
        <v>2594</v>
      </c>
      <c r="C8252" s="126" t="s">
        <v>4223</v>
      </c>
      <c r="D8252" s="38" t="s">
        <v>96</v>
      </c>
      <c r="E8252" s="38" t="s">
        <v>2414</v>
      </c>
    </row>
    <row r="8253">
      <c r="A8253" s="33" t="s">
        <v>6038</v>
      </c>
      <c r="B8253" s="126" t="s">
        <v>2594</v>
      </c>
      <c r="C8253" s="126" t="s">
        <v>4223</v>
      </c>
      <c r="D8253" s="38" t="s">
        <v>96</v>
      </c>
      <c r="E8253" s="38" t="s">
        <v>2414</v>
      </c>
    </row>
    <row r="8254">
      <c r="A8254" s="33" t="s">
        <v>6038</v>
      </c>
      <c r="B8254" s="126" t="s">
        <v>2594</v>
      </c>
      <c r="C8254" s="126" t="s">
        <v>4223</v>
      </c>
      <c r="D8254" s="38" t="s">
        <v>96</v>
      </c>
      <c r="E8254" s="38" t="s">
        <v>2414</v>
      </c>
    </row>
    <row r="8255">
      <c r="A8255" s="33" t="s">
        <v>6038</v>
      </c>
      <c r="B8255" s="126" t="s">
        <v>2594</v>
      </c>
      <c r="C8255" s="126" t="s">
        <v>4223</v>
      </c>
      <c r="D8255" s="38" t="s">
        <v>96</v>
      </c>
      <c r="E8255" s="38" t="s">
        <v>2414</v>
      </c>
    </row>
    <row r="8256">
      <c r="A8256" s="33" t="s">
        <v>6038</v>
      </c>
      <c r="B8256" s="126" t="s">
        <v>2594</v>
      </c>
      <c r="C8256" s="126" t="s">
        <v>4223</v>
      </c>
      <c r="D8256" s="38" t="s">
        <v>96</v>
      </c>
      <c r="E8256" s="38" t="s">
        <v>2414</v>
      </c>
    </row>
    <row r="8257">
      <c r="A8257" s="33" t="s">
        <v>6038</v>
      </c>
      <c r="B8257" s="126" t="s">
        <v>2594</v>
      </c>
      <c r="C8257" s="126" t="s">
        <v>4223</v>
      </c>
      <c r="D8257" s="38" t="s">
        <v>96</v>
      </c>
      <c r="E8257" s="38" t="s">
        <v>2414</v>
      </c>
    </row>
    <row r="8258">
      <c r="A8258" s="33" t="s">
        <v>6038</v>
      </c>
      <c r="B8258" s="126" t="s">
        <v>2594</v>
      </c>
      <c r="C8258" s="126" t="s">
        <v>4223</v>
      </c>
      <c r="D8258" s="38" t="s">
        <v>96</v>
      </c>
      <c r="E8258" s="38" t="s">
        <v>2414</v>
      </c>
    </row>
    <row r="8259">
      <c r="A8259" s="33" t="s">
        <v>6038</v>
      </c>
      <c r="B8259" s="126" t="s">
        <v>2594</v>
      </c>
      <c r="C8259" s="126" t="s">
        <v>4223</v>
      </c>
      <c r="D8259" s="38" t="s">
        <v>96</v>
      </c>
      <c r="E8259" s="38" t="s">
        <v>2414</v>
      </c>
    </row>
    <row r="8260">
      <c r="A8260" s="33" t="s">
        <v>6038</v>
      </c>
      <c r="B8260" s="126" t="s">
        <v>2594</v>
      </c>
      <c r="C8260" s="126" t="s">
        <v>4223</v>
      </c>
      <c r="D8260" s="38" t="s">
        <v>96</v>
      </c>
      <c r="E8260" s="38" t="s">
        <v>2414</v>
      </c>
    </row>
    <row r="8261">
      <c r="A8261" s="33" t="s">
        <v>6434</v>
      </c>
      <c r="B8261" s="126" t="s">
        <v>2653</v>
      </c>
      <c r="C8261" s="126" t="s">
        <v>4214</v>
      </c>
      <c r="D8261" s="38" t="s">
        <v>96</v>
      </c>
      <c r="E8261" s="38" t="s">
        <v>2415</v>
      </c>
    </row>
    <row r="8262">
      <c r="A8262" s="33" t="s">
        <v>6242</v>
      </c>
      <c r="B8262" s="126" t="s">
        <v>2653</v>
      </c>
      <c r="C8262" s="126" t="s">
        <v>4214</v>
      </c>
      <c r="D8262" s="38" t="s">
        <v>96</v>
      </c>
      <c r="E8262" s="38" t="s">
        <v>2415</v>
      </c>
    </row>
    <row r="8263">
      <c r="A8263" s="33" t="s">
        <v>6275</v>
      </c>
      <c r="B8263" s="126" t="s">
        <v>2653</v>
      </c>
      <c r="C8263" s="126" t="s">
        <v>4214</v>
      </c>
      <c r="D8263" s="38" t="s">
        <v>96</v>
      </c>
      <c r="E8263" s="38" t="s">
        <v>2415</v>
      </c>
    </row>
    <row r="8264">
      <c r="A8264" s="33" t="s">
        <v>6395</v>
      </c>
      <c r="B8264" s="126" t="s">
        <v>2653</v>
      </c>
      <c r="C8264" s="126" t="s">
        <v>4214</v>
      </c>
      <c r="D8264" s="38" t="s">
        <v>96</v>
      </c>
      <c r="E8264" s="38" t="s">
        <v>2415</v>
      </c>
    </row>
    <row r="8265">
      <c r="A8265" s="33" t="s">
        <v>6339</v>
      </c>
      <c r="B8265" s="126" t="s">
        <v>2653</v>
      </c>
      <c r="C8265" s="126" t="s">
        <v>4214</v>
      </c>
      <c r="D8265" s="38" t="s">
        <v>96</v>
      </c>
      <c r="E8265" s="38" t="s">
        <v>2415</v>
      </c>
    </row>
    <row r="8266">
      <c r="A8266" s="33" t="s">
        <v>6340</v>
      </c>
      <c r="B8266" s="126" t="s">
        <v>2653</v>
      </c>
      <c r="C8266" s="126" t="s">
        <v>4214</v>
      </c>
      <c r="D8266" s="38" t="s">
        <v>96</v>
      </c>
      <c r="E8266" s="38" t="s">
        <v>2415</v>
      </c>
    </row>
    <row r="8267">
      <c r="A8267" s="33" t="s">
        <v>6342</v>
      </c>
      <c r="B8267" s="126" t="s">
        <v>2653</v>
      </c>
      <c r="C8267" s="126" t="s">
        <v>4214</v>
      </c>
      <c r="D8267" s="38" t="s">
        <v>96</v>
      </c>
      <c r="E8267" s="38" t="s">
        <v>2415</v>
      </c>
    </row>
    <row r="8268">
      <c r="A8268" s="33" t="s">
        <v>6110</v>
      </c>
      <c r="B8268" s="126" t="s">
        <v>2653</v>
      </c>
      <c r="C8268" s="126" t="s">
        <v>4214</v>
      </c>
      <c r="D8268" s="38" t="s">
        <v>96</v>
      </c>
      <c r="E8268" s="38" t="s">
        <v>2415</v>
      </c>
    </row>
    <row r="8269">
      <c r="A8269" s="33" t="s">
        <v>6429</v>
      </c>
      <c r="B8269" s="126" t="s">
        <v>2475</v>
      </c>
      <c r="C8269" s="126" t="s">
        <v>4216</v>
      </c>
      <c r="D8269" s="38" t="s">
        <v>96</v>
      </c>
      <c r="E8269" s="38" t="s">
        <v>2415</v>
      </c>
    </row>
    <row r="8270">
      <c r="A8270" s="33" t="s">
        <v>6406</v>
      </c>
      <c r="B8270" s="126" t="s">
        <v>2475</v>
      </c>
      <c r="C8270" s="126" t="s">
        <v>4216</v>
      </c>
      <c r="D8270" s="38" t="s">
        <v>96</v>
      </c>
      <c r="E8270" s="38" t="s">
        <v>2415</v>
      </c>
    </row>
    <row r="8271">
      <c r="A8271" s="33" t="s">
        <v>6211</v>
      </c>
      <c r="B8271" s="126" t="s">
        <v>4207</v>
      </c>
      <c r="C8271" s="126" t="s">
        <v>4218</v>
      </c>
      <c r="D8271" s="38" t="s">
        <v>96</v>
      </c>
      <c r="E8271" s="38" t="s">
        <v>2415</v>
      </c>
    </row>
    <row r="8272">
      <c r="A8272" s="33" t="s">
        <v>6343</v>
      </c>
      <c r="B8272" s="126" t="s">
        <v>4207</v>
      </c>
      <c r="C8272" s="126" t="s">
        <v>4218</v>
      </c>
      <c r="D8272" s="38" t="s">
        <v>96</v>
      </c>
      <c r="E8272" s="38" t="s">
        <v>2415</v>
      </c>
    </row>
    <row r="8273">
      <c r="A8273" s="33" t="s">
        <v>6249</v>
      </c>
      <c r="B8273" s="126" t="s">
        <v>2653</v>
      </c>
      <c r="C8273" s="126" t="s">
        <v>4213</v>
      </c>
      <c r="D8273" s="38" t="s">
        <v>44</v>
      </c>
      <c r="E8273" s="38" t="s">
        <v>2415</v>
      </c>
    </row>
    <row r="8274">
      <c r="A8274" s="33" t="s">
        <v>6083</v>
      </c>
      <c r="B8274" s="126" t="s">
        <v>2653</v>
      </c>
      <c r="C8274" s="126" t="s">
        <v>4214</v>
      </c>
      <c r="D8274" s="38" t="s">
        <v>44</v>
      </c>
      <c r="E8274" s="38" t="s">
        <v>2415</v>
      </c>
    </row>
    <row r="8275">
      <c r="A8275" s="33" t="s">
        <v>6436</v>
      </c>
      <c r="B8275" s="126" t="s">
        <v>2653</v>
      </c>
      <c r="C8275" s="126" t="s">
        <v>4214</v>
      </c>
      <c r="D8275" s="38" t="s">
        <v>44</v>
      </c>
      <c r="E8275" s="38" t="s">
        <v>2415</v>
      </c>
    </row>
    <row r="8276">
      <c r="A8276" s="33" t="s">
        <v>6357</v>
      </c>
      <c r="B8276" s="126" t="s">
        <v>2653</v>
      </c>
      <c r="C8276" s="126" t="s">
        <v>4216</v>
      </c>
      <c r="D8276" s="38" t="s">
        <v>44</v>
      </c>
      <c r="E8276" s="38" t="s">
        <v>2415</v>
      </c>
    </row>
    <row r="8277">
      <c r="A8277" s="33" t="s">
        <v>6437</v>
      </c>
      <c r="B8277" s="126" t="s">
        <v>76</v>
      </c>
      <c r="C8277" s="126" t="s">
        <v>5930</v>
      </c>
      <c r="D8277" s="38" t="s">
        <v>44</v>
      </c>
      <c r="E8277" s="38" t="s">
        <v>2415</v>
      </c>
    </row>
    <row r="8278">
      <c r="A8278" s="33" t="s">
        <v>6082</v>
      </c>
      <c r="B8278" s="126" t="s">
        <v>2463</v>
      </c>
      <c r="C8278" s="126" t="s">
        <v>2473</v>
      </c>
      <c r="D8278" s="38" t="s">
        <v>5909</v>
      </c>
      <c r="E8278" s="38" t="s">
        <v>2415</v>
      </c>
    </row>
    <row r="8279">
      <c r="A8279" s="33" t="s">
        <v>6207</v>
      </c>
      <c r="B8279" s="126" t="s">
        <v>2653</v>
      </c>
      <c r="C8279" s="126" t="s">
        <v>4214</v>
      </c>
      <c r="D8279" s="38" t="s">
        <v>5909</v>
      </c>
      <c r="E8279" s="38" t="s">
        <v>2415</v>
      </c>
    </row>
    <row r="8280">
      <c r="A8280" s="33" t="s">
        <v>6082</v>
      </c>
      <c r="B8280" s="126" t="s">
        <v>2545</v>
      </c>
      <c r="C8280" s="126" t="s">
        <v>2475</v>
      </c>
      <c r="D8280" s="38" t="s">
        <v>5911</v>
      </c>
      <c r="E8280" s="38" t="s">
        <v>2415</v>
      </c>
    </row>
    <row r="8281">
      <c r="A8281" s="33" t="s">
        <v>6159</v>
      </c>
      <c r="B8281" s="126" t="s">
        <v>2653</v>
      </c>
      <c r="C8281" s="126" t="s">
        <v>4214</v>
      </c>
      <c r="D8281" s="38" t="s">
        <v>5911</v>
      </c>
      <c r="E8281" s="38" t="s">
        <v>2415</v>
      </c>
    </row>
    <row r="8282">
      <c r="A8282" s="33" t="s">
        <v>6208</v>
      </c>
      <c r="B8282" s="126" t="s">
        <v>2475</v>
      </c>
      <c r="C8282" s="126" t="s">
        <v>4216</v>
      </c>
      <c r="D8282" s="38" t="s">
        <v>5911</v>
      </c>
      <c r="E8282" s="38" t="s">
        <v>2415</v>
      </c>
    </row>
    <row r="8283">
      <c r="A8283" s="33" t="s">
        <v>6379</v>
      </c>
      <c r="B8283" s="126" t="s">
        <v>2653</v>
      </c>
      <c r="C8283" s="126" t="s">
        <v>4214</v>
      </c>
      <c r="D8283" s="38" t="s">
        <v>5923</v>
      </c>
      <c r="E8283" s="38" t="s">
        <v>2415</v>
      </c>
    </row>
    <row r="8284">
      <c r="A8284" s="33" t="s">
        <v>6378</v>
      </c>
      <c r="B8284" s="126" t="s">
        <v>2653</v>
      </c>
      <c r="C8284" s="126" t="s">
        <v>4214</v>
      </c>
      <c r="D8284" s="38" t="s">
        <v>5923</v>
      </c>
      <c r="E8284" s="38" t="s">
        <v>2415</v>
      </c>
    </row>
    <row r="8285">
      <c r="A8285" s="33" t="s">
        <v>6418</v>
      </c>
      <c r="B8285" s="126" t="s">
        <v>2475</v>
      </c>
      <c r="C8285" s="126" t="s">
        <v>4216</v>
      </c>
      <c r="D8285" s="38" t="s">
        <v>5923</v>
      </c>
      <c r="E8285" s="38" t="s">
        <v>2415</v>
      </c>
    </row>
    <row r="8286">
      <c r="A8286" s="33" t="s">
        <v>6380</v>
      </c>
      <c r="B8286" s="126" t="s">
        <v>4207</v>
      </c>
      <c r="C8286" s="126" t="s">
        <v>4218</v>
      </c>
      <c r="D8286" s="38" t="s">
        <v>5923</v>
      </c>
      <c r="E8286" s="38" t="s">
        <v>2415</v>
      </c>
    </row>
    <row r="8287">
      <c r="A8287" s="33" t="s">
        <v>6213</v>
      </c>
      <c r="B8287" s="126" t="s">
        <v>76</v>
      </c>
      <c r="C8287" s="126" t="s">
        <v>5930</v>
      </c>
      <c r="D8287" s="38" t="s">
        <v>5923</v>
      </c>
      <c r="E8287" s="38" t="s">
        <v>2415</v>
      </c>
    </row>
    <row r="8288">
      <c r="A8288" s="33" t="s">
        <v>6042</v>
      </c>
      <c r="B8288" s="126" t="s">
        <v>2653</v>
      </c>
      <c r="C8288" s="126" t="s">
        <v>4214</v>
      </c>
      <c r="D8288" s="38" t="s">
        <v>96</v>
      </c>
      <c r="E8288" s="38" t="s">
        <v>2416</v>
      </c>
    </row>
    <row r="8289">
      <c r="A8289" s="33" t="s">
        <v>6123</v>
      </c>
      <c r="B8289" s="126" t="s">
        <v>2653</v>
      </c>
      <c r="C8289" s="126" t="s">
        <v>4214</v>
      </c>
      <c r="D8289" s="38" t="s">
        <v>96</v>
      </c>
      <c r="E8289" s="38" t="s">
        <v>2416</v>
      </c>
    </row>
    <row r="8290">
      <c r="A8290" s="33" t="s">
        <v>6127</v>
      </c>
      <c r="B8290" s="126" t="s">
        <v>2653</v>
      </c>
      <c r="C8290" s="126" t="s">
        <v>4214</v>
      </c>
      <c r="D8290" s="38" t="s">
        <v>96</v>
      </c>
      <c r="E8290" s="38" t="s">
        <v>2416</v>
      </c>
    </row>
    <row r="8291">
      <c r="A8291" s="33" t="s">
        <v>6240</v>
      </c>
      <c r="B8291" s="126" t="s">
        <v>2653</v>
      </c>
      <c r="C8291" s="126" t="s">
        <v>4214</v>
      </c>
      <c r="D8291" s="38" t="s">
        <v>96</v>
      </c>
      <c r="E8291" s="38" t="s">
        <v>2416</v>
      </c>
    </row>
    <row r="8292">
      <c r="A8292" s="33" t="s">
        <v>6120</v>
      </c>
      <c r="B8292" s="126" t="s">
        <v>2653</v>
      </c>
      <c r="C8292" s="126" t="s">
        <v>4214</v>
      </c>
      <c r="D8292" s="38" t="s">
        <v>96</v>
      </c>
      <c r="E8292" s="38" t="s">
        <v>2416</v>
      </c>
    </row>
    <row r="8293">
      <c r="A8293" s="33" t="s">
        <v>6112</v>
      </c>
      <c r="B8293" s="126" t="s">
        <v>2653</v>
      </c>
      <c r="C8293" s="126" t="s">
        <v>4214</v>
      </c>
      <c r="D8293" s="38" t="s">
        <v>96</v>
      </c>
      <c r="E8293" s="38" t="s">
        <v>2416</v>
      </c>
    </row>
    <row r="8294">
      <c r="A8294" s="33" t="s">
        <v>6340</v>
      </c>
      <c r="B8294" s="126" t="s">
        <v>2653</v>
      </c>
      <c r="C8294" s="126" t="s">
        <v>4214</v>
      </c>
      <c r="D8294" s="38" t="s">
        <v>96</v>
      </c>
      <c r="E8294" s="38" t="s">
        <v>2416</v>
      </c>
    </row>
    <row r="8295">
      <c r="A8295" s="33" t="s">
        <v>6321</v>
      </c>
      <c r="B8295" s="126" t="s">
        <v>2653</v>
      </c>
      <c r="C8295" s="126" t="s">
        <v>4214</v>
      </c>
      <c r="D8295" s="38" t="s">
        <v>96</v>
      </c>
      <c r="E8295" s="38" t="s">
        <v>2416</v>
      </c>
    </row>
    <row r="8296">
      <c r="A8296" s="33" t="s">
        <v>6438</v>
      </c>
      <c r="B8296" s="126" t="s">
        <v>2475</v>
      </c>
      <c r="C8296" s="126" t="s">
        <v>4216</v>
      </c>
      <c r="D8296" s="38" t="s">
        <v>96</v>
      </c>
      <c r="E8296" s="38" t="s">
        <v>2416</v>
      </c>
    </row>
    <row r="8297">
      <c r="A8297" s="33" t="s">
        <v>6439</v>
      </c>
      <c r="B8297" s="126" t="s">
        <v>2475</v>
      </c>
      <c r="C8297" s="126" t="s">
        <v>4216</v>
      </c>
      <c r="D8297" s="38" t="s">
        <v>96</v>
      </c>
      <c r="E8297" s="38" t="s">
        <v>2416</v>
      </c>
    </row>
    <row r="8298">
      <c r="A8298" s="33" t="s">
        <v>6097</v>
      </c>
      <c r="B8298" s="126" t="s">
        <v>4207</v>
      </c>
      <c r="C8298" s="126" t="s">
        <v>4218</v>
      </c>
      <c r="D8298" s="38" t="s">
        <v>96</v>
      </c>
      <c r="E8298" s="38" t="s">
        <v>2416</v>
      </c>
    </row>
    <row r="8299">
      <c r="A8299" s="33" t="s">
        <v>6366</v>
      </c>
      <c r="B8299" s="126" t="s">
        <v>4207</v>
      </c>
      <c r="C8299" s="126" t="s">
        <v>4218</v>
      </c>
      <c r="D8299" s="38" t="s">
        <v>96</v>
      </c>
      <c r="E8299" s="38" t="s">
        <v>2416</v>
      </c>
    </row>
    <row r="8300">
      <c r="A8300" s="33" t="s">
        <v>6434</v>
      </c>
      <c r="B8300" s="126" t="s">
        <v>2653</v>
      </c>
      <c r="C8300" s="126" t="s">
        <v>4214</v>
      </c>
      <c r="D8300" s="38" t="s">
        <v>96</v>
      </c>
      <c r="E8300" s="38" t="s">
        <v>2417</v>
      </c>
    </row>
    <row r="8301">
      <c r="A8301" s="33" t="s">
        <v>6344</v>
      </c>
      <c r="B8301" s="126" t="s">
        <v>2653</v>
      </c>
      <c r="C8301" s="126" t="s">
        <v>4214</v>
      </c>
      <c r="D8301" s="38" t="s">
        <v>96</v>
      </c>
      <c r="E8301" s="38" t="s">
        <v>2417</v>
      </c>
    </row>
    <row r="8302">
      <c r="A8302" s="33" t="s">
        <v>6161</v>
      </c>
      <c r="B8302" s="126" t="s">
        <v>2653</v>
      </c>
      <c r="C8302" s="126" t="s">
        <v>4214</v>
      </c>
      <c r="D8302" s="38" t="s">
        <v>96</v>
      </c>
      <c r="E8302" s="38" t="s">
        <v>2417</v>
      </c>
    </row>
    <row r="8303">
      <c r="A8303" s="33" t="s">
        <v>6151</v>
      </c>
      <c r="B8303" s="126" t="s">
        <v>2653</v>
      </c>
      <c r="C8303" s="126" t="s">
        <v>4214</v>
      </c>
      <c r="D8303" s="38" t="s">
        <v>96</v>
      </c>
      <c r="E8303" s="38" t="s">
        <v>2417</v>
      </c>
    </row>
    <row r="8304">
      <c r="A8304" s="33" t="s">
        <v>6288</v>
      </c>
      <c r="B8304" s="126" t="s">
        <v>2653</v>
      </c>
      <c r="C8304" s="126" t="s">
        <v>4214</v>
      </c>
      <c r="D8304" s="38" t="s">
        <v>96</v>
      </c>
      <c r="E8304" s="38" t="s">
        <v>2417</v>
      </c>
    </row>
    <row r="8305">
      <c r="A8305" s="33" t="s">
        <v>6423</v>
      </c>
      <c r="B8305" s="126" t="s">
        <v>2653</v>
      </c>
      <c r="C8305" s="126" t="s">
        <v>4214</v>
      </c>
      <c r="D8305" s="38" t="s">
        <v>96</v>
      </c>
      <c r="E8305" s="38" t="s">
        <v>2417</v>
      </c>
    </row>
    <row r="8306">
      <c r="A8306" s="33" t="s">
        <v>6270</v>
      </c>
      <c r="B8306" s="126" t="s">
        <v>2653</v>
      </c>
      <c r="C8306" s="126" t="s">
        <v>4214</v>
      </c>
      <c r="D8306" s="38" t="s">
        <v>96</v>
      </c>
      <c r="E8306" s="38" t="s">
        <v>2417</v>
      </c>
    </row>
    <row r="8307">
      <c r="A8307" s="33" t="s">
        <v>6267</v>
      </c>
      <c r="B8307" s="126" t="s">
        <v>2653</v>
      </c>
      <c r="C8307" s="126" t="s">
        <v>4214</v>
      </c>
      <c r="D8307" s="38" t="s">
        <v>96</v>
      </c>
      <c r="E8307" s="38" t="s">
        <v>2417</v>
      </c>
    </row>
    <row r="8308">
      <c r="A8308" s="33" t="s">
        <v>5951</v>
      </c>
      <c r="B8308" s="126" t="s">
        <v>2475</v>
      </c>
      <c r="C8308" s="126" t="s">
        <v>4216</v>
      </c>
      <c r="D8308" s="38" t="s">
        <v>96</v>
      </c>
      <c r="E8308" s="38" t="s">
        <v>2417</v>
      </c>
    </row>
    <row r="8309">
      <c r="A8309" s="33" t="s">
        <v>6440</v>
      </c>
      <c r="B8309" s="126" t="s">
        <v>2475</v>
      </c>
      <c r="C8309" s="126" t="s">
        <v>4216</v>
      </c>
      <c r="D8309" s="38" t="s">
        <v>96</v>
      </c>
      <c r="E8309" s="38" t="s">
        <v>2417</v>
      </c>
    </row>
    <row r="8310">
      <c r="A8310" s="33" t="s">
        <v>6312</v>
      </c>
      <c r="B8310" s="126" t="s">
        <v>4207</v>
      </c>
      <c r="C8310" s="126" t="s">
        <v>4218</v>
      </c>
      <c r="D8310" s="38" t="s">
        <v>96</v>
      </c>
      <c r="E8310" s="38" t="s">
        <v>2417</v>
      </c>
    </row>
    <row r="8311">
      <c r="A8311" s="33" t="s">
        <v>6355</v>
      </c>
      <c r="B8311" s="126" t="s">
        <v>4207</v>
      </c>
      <c r="C8311" s="126" t="s">
        <v>4218</v>
      </c>
      <c r="D8311" s="38" t="s">
        <v>96</v>
      </c>
      <c r="E8311" s="38" t="s">
        <v>2417</v>
      </c>
    </row>
    <row r="8312">
      <c r="A8312" s="33" t="s">
        <v>6434</v>
      </c>
      <c r="B8312" s="126" t="s">
        <v>2653</v>
      </c>
      <c r="C8312" s="126" t="s">
        <v>4214</v>
      </c>
      <c r="D8312" s="38" t="s">
        <v>96</v>
      </c>
      <c r="E8312" s="38" t="s">
        <v>2418</v>
      </c>
    </row>
    <row r="8313">
      <c r="A8313" s="33" t="s">
        <v>6344</v>
      </c>
      <c r="B8313" s="126" t="s">
        <v>2653</v>
      </c>
      <c r="C8313" s="126" t="s">
        <v>4214</v>
      </c>
      <c r="D8313" s="38" t="s">
        <v>96</v>
      </c>
      <c r="E8313" s="38" t="s">
        <v>2418</v>
      </c>
    </row>
    <row r="8314">
      <c r="A8314" s="33" t="s">
        <v>6161</v>
      </c>
      <c r="B8314" s="126" t="s">
        <v>2653</v>
      </c>
      <c r="C8314" s="126" t="s">
        <v>4214</v>
      </c>
      <c r="D8314" s="38" t="s">
        <v>96</v>
      </c>
      <c r="E8314" s="38" t="s">
        <v>2418</v>
      </c>
    </row>
    <row r="8315">
      <c r="A8315" s="33" t="s">
        <v>6151</v>
      </c>
      <c r="B8315" s="126" t="s">
        <v>2653</v>
      </c>
      <c r="C8315" s="126" t="s">
        <v>4214</v>
      </c>
      <c r="D8315" s="38" t="s">
        <v>96</v>
      </c>
      <c r="E8315" s="38" t="s">
        <v>2418</v>
      </c>
    </row>
    <row r="8316">
      <c r="A8316" s="33" t="s">
        <v>6288</v>
      </c>
      <c r="B8316" s="126" t="s">
        <v>2653</v>
      </c>
      <c r="C8316" s="126" t="s">
        <v>4214</v>
      </c>
      <c r="D8316" s="38" t="s">
        <v>96</v>
      </c>
      <c r="E8316" s="38" t="s">
        <v>2418</v>
      </c>
    </row>
    <row r="8317">
      <c r="A8317" s="33" t="s">
        <v>6423</v>
      </c>
      <c r="B8317" s="126" t="s">
        <v>2653</v>
      </c>
      <c r="C8317" s="126" t="s">
        <v>4214</v>
      </c>
      <c r="D8317" s="38" t="s">
        <v>96</v>
      </c>
      <c r="E8317" s="38" t="s">
        <v>2418</v>
      </c>
    </row>
    <row r="8318">
      <c r="A8318" s="33" t="s">
        <v>6270</v>
      </c>
      <c r="B8318" s="126" t="s">
        <v>2653</v>
      </c>
      <c r="C8318" s="126" t="s">
        <v>4214</v>
      </c>
      <c r="D8318" s="38" t="s">
        <v>96</v>
      </c>
      <c r="E8318" s="38" t="s">
        <v>2418</v>
      </c>
    </row>
    <row r="8319">
      <c r="A8319" s="33" t="s">
        <v>6267</v>
      </c>
      <c r="B8319" s="126" t="s">
        <v>2653</v>
      </c>
      <c r="C8319" s="126" t="s">
        <v>4214</v>
      </c>
      <c r="D8319" s="38" t="s">
        <v>96</v>
      </c>
      <c r="E8319" s="38" t="s">
        <v>2418</v>
      </c>
    </row>
    <row r="8320">
      <c r="A8320" s="33" t="s">
        <v>5951</v>
      </c>
      <c r="B8320" s="126" t="s">
        <v>2475</v>
      </c>
      <c r="C8320" s="126" t="s">
        <v>4216</v>
      </c>
      <c r="D8320" s="38" t="s">
        <v>96</v>
      </c>
      <c r="E8320" s="38" t="s">
        <v>2418</v>
      </c>
    </row>
    <row r="8321">
      <c r="A8321" s="33" t="s">
        <v>6440</v>
      </c>
      <c r="B8321" s="126" t="s">
        <v>2475</v>
      </c>
      <c r="C8321" s="126" t="s">
        <v>4216</v>
      </c>
      <c r="D8321" s="38" t="s">
        <v>96</v>
      </c>
      <c r="E8321" s="38" t="s">
        <v>2418</v>
      </c>
    </row>
    <row r="8322">
      <c r="A8322" s="33" t="s">
        <v>6312</v>
      </c>
      <c r="B8322" s="126" t="s">
        <v>4207</v>
      </c>
      <c r="C8322" s="126" t="s">
        <v>4218</v>
      </c>
      <c r="D8322" s="38" t="s">
        <v>96</v>
      </c>
      <c r="E8322" s="38" t="s">
        <v>2418</v>
      </c>
    </row>
    <row r="8323">
      <c r="A8323" s="33" t="s">
        <v>6355</v>
      </c>
      <c r="B8323" s="126" t="s">
        <v>4207</v>
      </c>
      <c r="C8323" s="126" t="s">
        <v>4218</v>
      </c>
      <c r="D8323" s="38" t="s">
        <v>96</v>
      </c>
      <c r="E8323" s="38" t="s">
        <v>2418</v>
      </c>
    </row>
    <row r="8324">
      <c r="A8324" s="33" t="s">
        <v>6126</v>
      </c>
      <c r="B8324" s="126" t="s">
        <v>2653</v>
      </c>
      <c r="C8324" s="126" t="s">
        <v>4214</v>
      </c>
      <c r="D8324" s="38" t="s">
        <v>96</v>
      </c>
      <c r="E8324" s="38" t="s">
        <v>2419</v>
      </c>
    </row>
    <row r="8325">
      <c r="A8325" s="33" t="s">
        <v>6211</v>
      </c>
      <c r="B8325" s="126" t="s">
        <v>2653</v>
      </c>
      <c r="C8325" s="126" t="s">
        <v>4214</v>
      </c>
      <c r="D8325" s="38" t="s">
        <v>96</v>
      </c>
      <c r="E8325" s="38" t="s">
        <v>2419</v>
      </c>
    </row>
    <row r="8326">
      <c r="A8326" s="33" t="s">
        <v>6369</v>
      </c>
      <c r="B8326" s="126" t="s">
        <v>2653</v>
      </c>
      <c r="C8326" s="126" t="s">
        <v>4214</v>
      </c>
      <c r="D8326" s="38" t="s">
        <v>96</v>
      </c>
      <c r="E8326" s="38" t="s">
        <v>2419</v>
      </c>
    </row>
    <row r="8327">
      <c r="A8327" s="33" t="s">
        <v>6339</v>
      </c>
      <c r="B8327" s="126" t="s">
        <v>2653</v>
      </c>
      <c r="C8327" s="126" t="s">
        <v>4214</v>
      </c>
      <c r="D8327" s="38" t="s">
        <v>96</v>
      </c>
      <c r="E8327" s="38" t="s">
        <v>2419</v>
      </c>
    </row>
    <row r="8328">
      <c r="A8328" s="33" t="s">
        <v>6106</v>
      </c>
      <c r="B8328" s="126" t="s">
        <v>2653</v>
      </c>
      <c r="C8328" s="126" t="s">
        <v>4214</v>
      </c>
      <c r="D8328" s="38" t="s">
        <v>96</v>
      </c>
      <c r="E8328" s="38" t="s">
        <v>2419</v>
      </c>
    </row>
    <row r="8329">
      <c r="A8329" s="33" t="s">
        <v>6316</v>
      </c>
      <c r="B8329" s="126" t="s">
        <v>2653</v>
      </c>
      <c r="C8329" s="126" t="s">
        <v>4214</v>
      </c>
      <c r="D8329" s="38" t="s">
        <v>96</v>
      </c>
      <c r="E8329" s="38" t="s">
        <v>2419</v>
      </c>
    </row>
    <row r="8330">
      <c r="A8330" s="33" t="s">
        <v>6115</v>
      </c>
      <c r="B8330" s="126" t="s">
        <v>2653</v>
      </c>
      <c r="C8330" s="126" t="s">
        <v>4214</v>
      </c>
      <c r="D8330" s="38" t="s">
        <v>96</v>
      </c>
      <c r="E8330" s="38" t="s">
        <v>2419</v>
      </c>
    </row>
    <row r="8331">
      <c r="A8331" s="33" t="s">
        <v>6254</v>
      </c>
      <c r="B8331" s="126" t="s">
        <v>2653</v>
      </c>
      <c r="C8331" s="126" t="s">
        <v>4214</v>
      </c>
      <c r="D8331" s="38" t="s">
        <v>96</v>
      </c>
      <c r="E8331" s="38" t="s">
        <v>2419</v>
      </c>
    </row>
    <row r="8332">
      <c r="A8332" s="33" t="s">
        <v>6362</v>
      </c>
      <c r="B8332" s="126" t="s">
        <v>2475</v>
      </c>
      <c r="C8332" s="126" t="s">
        <v>4216</v>
      </c>
      <c r="D8332" s="38" t="s">
        <v>96</v>
      </c>
      <c r="E8332" s="38" t="s">
        <v>2419</v>
      </c>
    </row>
    <row r="8333">
      <c r="A8333" s="33" t="s">
        <v>6222</v>
      </c>
      <c r="B8333" s="126" t="s">
        <v>2475</v>
      </c>
      <c r="C8333" s="126" t="s">
        <v>4216</v>
      </c>
      <c r="D8333" s="38" t="s">
        <v>96</v>
      </c>
      <c r="E8333" s="38" t="s">
        <v>2419</v>
      </c>
    </row>
    <row r="8334">
      <c r="A8334" s="33" t="s">
        <v>6408</v>
      </c>
      <c r="B8334" s="126" t="s">
        <v>4207</v>
      </c>
      <c r="C8334" s="126" t="s">
        <v>4218</v>
      </c>
      <c r="D8334" s="38" t="s">
        <v>96</v>
      </c>
      <c r="E8334" s="38" t="s">
        <v>2419</v>
      </c>
    </row>
    <row r="8335">
      <c r="A8335" s="33" t="s">
        <v>6441</v>
      </c>
      <c r="B8335" s="126" t="s">
        <v>4207</v>
      </c>
      <c r="C8335" s="126" t="s">
        <v>4218</v>
      </c>
      <c r="D8335" s="38" t="s">
        <v>96</v>
      </c>
      <c r="E8335" s="38" t="s">
        <v>2419</v>
      </c>
    </row>
    <row r="8336">
      <c r="A8336" s="33" t="s">
        <v>6249</v>
      </c>
      <c r="B8336" s="126" t="s">
        <v>2653</v>
      </c>
      <c r="C8336" s="126" t="s">
        <v>4213</v>
      </c>
      <c r="D8336" s="38" t="s">
        <v>44</v>
      </c>
      <c r="E8336" s="38" t="s">
        <v>2420</v>
      </c>
    </row>
    <row r="8337">
      <c r="A8337" s="33" t="s">
        <v>5983</v>
      </c>
      <c r="B8337" s="126" t="s">
        <v>2653</v>
      </c>
      <c r="C8337" s="126" t="s">
        <v>4214</v>
      </c>
      <c r="D8337" s="38" t="s">
        <v>44</v>
      </c>
      <c r="E8337" s="38" t="s">
        <v>2420</v>
      </c>
    </row>
    <row r="8338">
      <c r="A8338" s="33" t="s">
        <v>6105</v>
      </c>
      <c r="B8338" s="126" t="s">
        <v>2653</v>
      </c>
      <c r="C8338" s="126" t="s">
        <v>4214</v>
      </c>
      <c r="D8338" s="38" t="s">
        <v>44</v>
      </c>
      <c r="E8338" s="38" t="s">
        <v>2420</v>
      </c>
    </row>
    <row r="8339">
      <c r="A8339" s="33" t="s">
        <v>6105</v>
      </c>
      <c r="B8339" s="126" t="s">
        <v>2653</v>
      </c>
      <c r="C8339" s="126" t="s">
        <v>4216</v>
      </c>
      <c r="D8339" s="38" t="s">
        <v>44</v>
      </c>
      <c r="E8339" s="38" t="s">
        <v>2420</v>
      </c>
    </row>
    <row r="8340">
      <c r="A8340" s="33" t="s">
        <v>6246</v>
      </c>
      <c r="B8340" s="126" t="s">
        <v>2653</v>
      </c>
      <c r="C8340" s="126" t="s">
        <v>4218</v>
      </c>
      <c r="D8340" s="38" t="s">
        <v>44</v>
      </c>
      <c r="E8340" s="38" t="s">
        <v>2420</v>
      </c>
    </row>
    <row r="8341">
      <c r="A8341" s="33" t="s">
        <v>5982</v>
      </c>
      <c r="B8341" s="126" t="s">
        <v>2463</v>
      </c>
      <c r="C8341" s="126" t="s">
        <v>2473</v>
      </c>
      <c r="D8341" s="38" t="s">
        <v>5909</v>
      </c>
      <c r="E8341" s="38" t="s">
        <v>2420</v>
      </c>
    </row>
    <row r="8342">
      <c r="A8342" s="33" t="s">
        <v>6109</v>
      </c>
      <c r="B8342" s="126" t="s">
        <v>2653</v>
      </c>
      <c r="C8342" s="126" t="s">
        <v>4214</v>
      </c>
      <c r="D8342" s="38" t="s">
        <v>5909</v>
      </c>
      <c r="E8342" s="38" t="s">
        <v>2420</v>
      </c>
    </row>
    <row r="8343">
      <c r="A8343" s="33" t="s">
        <v>6078</v>
      </c>
      <c r="B8343" s="126" t="s">
        <v>2545</v>
      </c>
      <c r="C8343" s="126" t="s">
        <v>2475</v>
      </c>
      <c r="D8343" s="38" t="s">
        <v>5911</v>
      </c>
      <c r="E8343" s="38" t="s">
        <v>2420</v>
      </c>
    </row>
    <row r="8344">
      <c r="A8344" s="33" t="s">
        <v>6107</v>
      </c>
      <c r="B8344" s="126" t="s">
        <v>2653</v>
      </c>
      <c r="C8344" s="126" t="s">
        <v>4214</v>
      </c>
      <c r="D8344" s="38" t="s">
        <v>5911</v>
      </c>
      <c r="E8344" s="38" t="s">
        <v>2420</v>
      </c>
    </row>
    <row r="8345">
      <c r="A8345" s="33" t="s">
        <v>6056</v>
      </c>
      <c r="B8345" s="126" t="s">
        <v>2475</v>
      </c>
      <c r="C8345" s="126" t="s">
        <v>4216</v>
      </c>
      <c r="D8345" s="38" t="s">
        <v>5911</v>
      </c>
      <c r="E8345" s="38" t="s">
        <v>2420</v>
      </c>
    </row>
    <row r="8346">
      <c r="A8346" s="33" t="s">
        <v>6107</v>
      </c>
      <c r="B8346" s="126" t="s">
        <v>2653</v>
      </c>
      <c r="C8346" s="126" t="s">
        <v>4214</v>
      </c>
      <c r="D8346" s="38" t="s">
        <v>5923</v>
      </c>
      <c r="E8346" s="38" t="s">
        <v>2420</v>
      </c>
    </row>
    <row r="8347">
      <c r="A8347" s="33" t="s">
        <v>6056</v>
      </c>
      <c r="B8347" s="126" t="s">
        <v>2653</v>
      </c>
      <c r="C8347" s="126" t="s">
        <v>4214</v>
      </c>
      <c r="D8347" s="38" t="s">
        <v>5923</v>
      </c>
      <c r="E8347" s="38" t="s">
        <v>2420</v>
      </c>
    </row>
    <row r="8348">
      <c r="A8348" s="33" t="s">
        <v>6056</v>
      </c>
      <c r="B8348" s="126" t="s">
        <v>2475</v>
      </c>
      <c r="C8348" s="126" t="s">
        <v>4216</v>
      </c>
      <c r="D8348" s="38" t="s">
        <v>5923</v>
      </c>
      <c r="E8348" s="38" t="s">
        <v>2420</v>
      </c>
    </row>
    <row r="8349">
      <c r="A8349" s="33" t="s">
        <v>6307</v>
      </c>
      <c r="B8349" s="126" t="s">
        <v>4207</v>
      </c>
      <c r="C8349" s="126" t="s">
        <v>4218</v>
      </c>
      <c r="D8349" s="38" t="s">
        <v>5923</v>
      </c>
      <c r="E8349" s="38" t="s">
        <v>2420</v>
      </c>
    </row>
    <row r="8350">
      <c r="A8350" s="33" t="s">
        <v>6307</v>
      </c>
      <c r="B8350" s="126" t="s">
        <v>4207</v>
      </c>
      <c r="C8350" s="126" t="s">
        <v>4218</v>
      </c>
      <c r="D8350" s="38" t="s">
        <v>5923</v>
      </c>
      <c r="E8350" s="38" t="s">
        <v>2420</v>
      </c>
    </row>
    <row r="8351">
      <c r="A8351" s="33" t="s">
        <v>6310</v>
      </c>
      <c r="B8351" s="126" t="s">
        <v>2653</v>
      </c>
      <c r="C8351" s="126" t="s">
        <v>4214</v>
      </c>
      <c r="D8351" s="38" t="s">
        <v>5936</v>
      </c>
      <c r="E8351" s="38" t="s">
        <v>2421</v>
      </c>
    </row>
    <row r="8352">
      <c r="A8352" s="33" t="s">
        <v>6442</v>
      </c>
      <c r="B8352" s="126" t="s">
        <v>2653</v>
      </c>
      <c r="C8352" s="126" t="s">
        <v>4214</v>
      </c>
      <c r="D8352" s="38" t="s">
        <v>5936</v>
      </c>
      <c r="E8352" s="38" t="s">
        <v>2421</v>
      </c>
    </row>
    <row r="8353">
      <c r="A8353" s="33" t="s">
        <v>6094</v>
      </c>
      <c r="B8353" s="126" t="s">
        <v>2653</v>
      </c>
      <c r="C8353" s="126" t="s">
        <v>4214</v>
      </c>
      <c r="D8353" s="38" t="s">
        <v>5936</v>
      </c>
      <c r="E8353" s="38" t="s">
        <v>2421</v>
      </c>
    </row>
    <row r="8354">
      <c r="A8354" s="33" t="s">
        <v>6002</v>
      </c>
      <c r="B8354" s="126" t="s">
        <v>2653</v>
      </c>
      <c r="C8354" s="126" t="s">
        <v>4214</v>
      </c>
      <c r="D8354" s="38" t="s">
        <v>5936</v>
      </c>
      <c r="E8354" s="38" t="s">
        <v>2421</v>
      </c>
    </row>
    <row r="8355">
      <c r="A8355" s="33" t="s">
        <v>6114</v>
      </c>
      <c r="B8355" s="126" t="s">
        <v>2653</v>
      </c>
      <c r="C8355" s="126" t="s">
        <v>4214</v>
      </c>
      <c r="D8355" s="38" t="s">
        <v>5936</v>
      </c>
      <c r="E8355" s="38" t="s">
        <v>2421</v>
      </c>
    </row>
    <row r="8356">
      <c r="A8356" s="33" t="s">
        <v>6368</v>
      </c>
      <c r="B8356" s="126" t="s">
        <v>2653</v>
      </c>
      <c r="C8356" s="126" t="s">
        <v>4214</v>
      </c>
      <c r="D8356" s="38" t="s">
        <v>5936</v>
      </c>
      <c r="E8356" s="38" t="s">
        <v>2421</v>
      </c>
    </row>
    <row r="8357">
      <c r="A8357" s="33" t="s">
        <v>6313</v>
      </c>
      <c r="B8357" s="126" t="s">
        <v>2653</v>
      </c>
      <c r="C8357" s="126" t="s">
        <v>4216</v>
      </c>
      <c r="D8357" s="38" t="s">
        <v>5936</v>
      </c>
      <c r="E8357" s="38" t="s">
        <v>2421</v>
      </c>
    </row>
    <row r="8358">
      <c r="A8358" s="33" t="s">
        <v>6097</v>
      </c>
      <c r="B8358" s="126" t="s">
        <v>2653</v>
      </c>
      <c r="C8358" s="126" t="s">
        <v>4216</v>
      </c>
      <c r="D8358" s="38" t="s">
        <v>5936</v>
      </c>
      <c r="E8358" s="38" t="s">
        <v>2421</v>
      </c>
    </row>
    <row r="8359">
      <c r="A8359" s="33" t="s">
        <v>6360</v>
      </c>
      <c r="B8359" s="126" t="s">
        <v>2653</v>
      </c>
      <c r="C8359" s="126" t="s">
        <v>4216</v>
      </c>
      <c r="D8359" s="38" t="s">
        <v>5936</v>
      </c>
      <c r="E8359" s="38" t="s">
        <v>2421</v>
      </c>
    </row>
    <row r="8360">
      <c r="A8360" s="33" t="s">
        <v>6085</v>
      </c>
      <c r="B8360" s="126" t="s">
        <v>2653</v>
      </c>
      <c r="C8360" s="126" t="s">
        <v>4216</v>
      </c>
      <c r="D8360" s="38" t="s">
        <v>5936</v>
      </c>
      <c r="E8360" s="38" t="s">
        <v>2421</v>
      </c>
    </row>
    <row r="8361">
      <c r="A8361" s="33" t="s">
        <v>6443</v>
      </c>
      <c r="B8361" s="126" t="s">
        <v>4207</v>
      </c>
      <c r="C8361" s="126" t="s">
        <v>4218</v>
      </c>
      <c r="D8361" s="38" t="s">
        <v>5936</v>
      </c>
      <c r="E8361" s="38" t="s">
        <v>2421</v>
      </c>
    </row>
    <row r="8362">
      <c r="A8362" s="33" t="s">
        <v>6444</v>
      </c>
      <c r="B8362" s="126" t="s">
        <v>4207</v>
      </c>
      <c r="C8362" s="126" t="s">
        <v>4218</v>
      </c>
      <c r="D8362" s="38" t="s">
        <v>5936</v>
      </c>
      <c r="E8362" s="38" t="s">
        <v>2421</v>
      </c>
    </row>
    <row r="8363">
      <c r="A8363" s="33" t="s">
        <v>6310</v>
      </c>
      <c r="B8363" s="126" t="s">
        <v>2653</v>
      </c>
      <c r="C8363" s="126" t="s">
        <v>4214</v>
      </c>
      <c r="D8363" s="38" t="s">
        <v>5943</v>
      </c>
      <c r="E8363" s="38" t="s">
        <v>2421</v>
      </c>
    </row>
    <row r="8364">
      <c r="A8364" s="33" t="s">
        <v>6097</v>
      </c>
      <c r="B8364" s="126" t="s">
        <v>2653</v>
      </c>
      <c r="C8364" s="126" t="s">
        <v>4214</v>
      </c>
      <c r="D8364" s="38" t="s">
        <v>5943</v>
      </c>
      <c r="E8364" s="38" t="s">
        <v>2421</v>
      </c>
    </row>
    <row r="8365">
      <c r="A8365" s="33" t="s">
        <v>6368</v>
      </c>
      <c r="B8365" s="126" t="s">
        <v>2653</v>
      </c>
      <c r="C8365" s="126" t="s">
        <v>4214</v>
      </c>
      <c r="D8365" s="38" t="s">
        <v>5943</v>
      </c>
      <c r="E8365" s="38" t="s">
        <v>2421</v>
      </c>
    </row>
    <row r="8366">
      <c r="A8366" s="33" t="s">
        <v>6094</v>
      </c>
      <c r="B8366" s="126" t="s">
        <v>2653</v>
      </c>
      <c r="C8366" s="126" t="s">
        <v>4214</v>
      </c>
      <c r="D8366" s="38" t="s">
        <v>5943</v>
      </c>
      <c r="E8366" s="38" t="s">
        <v>2421</v>
      </c>
    </row>
    <row r="8367">
      <c r="A8367" s="33" t="s">
        <v>6442</v>
      </c>
      <c r="B8367" s="126" t="s">
        <v>2653</v>
      </c>
      <c r="C8367" s="126" t="s">
        <v>4214</v>
      </c>
      <c r="D8367" s="38" t="s">
        <v>5943</v>
      </c>
      <c r="E8367" s="38" t="s">
        <v>2421</v>
      </c>
    </row>
    <row r="8368">
      <c r="A8368" s="33" t="s">
        <v>6445</v>
      </c>
      <c r="B8368" s="126" t="s">
        <v>2653</v>
      </c>
      <c r="C8368" s="126" t="s">
        <v>4214</v>
      </c>
      <c r="D8368" s="38" t="s">
        <v>5943</v>
      </c>
      <c r="E8368" s="38" t="s">
        <v>2421</v>
      </c>
    </row>
    <row r="8369">
      <c r="A8369" s="33" t="s">
        <v>6313</v>
      </c>
      <c r="B8369" s="126" t="s">
        <v>2653</v>
      </c>
      <c r="C8369" s="126" t="s">
        <v>4216</v>
      </c>
      <c r="D8369" s="38" t="s">
        <v>5943</v>
      </c>
      <c r="E8369" s="38" t="s">
        <v>2421</v>
      </c>
    </row>
    <row r="8370">
      <c r="A8370" s="33" t="s">
        <v>6367</v>
      </c>
      <c r="B8370" s="126" t="s">
        <v>2653</v>
      </c>
      <c r="C8370" s="126" t="s">
        <v>4216</v>
      </c>
      <c r="D8370" s="38" t="s">
        <v>5943</v>
      </c>
      <c r="E8370" s="38" t="s">
        <v>2421</v>
      </c>
    </row>
    <row r="8371">
      <c r="A8371" s="33" t="s">
        <v>6360</v>
      </c>
      <c r="B8371" s="126" t="s">
        <v>2653</v>
      </c>
      <c r="C8371" s="126" t="s">
        <v>4216</v>
      </c>
      <c r="D8371" s="38" t="s">
        <v>5943</v>
      </c>
      <c r="E8371" s="38" t="s">
        <v>2421</v>
      </c>
    </row>
    <row r="8372">
      <c r="A8372" s="33" t="s">
        <v>6114</v>
      </c>
      <c r="B8372" s="126" t="s">
        <v>2653</v>
      </c>
      <c r="C8372" s="126" t="s">
        <v>4216</v>
      </c>
      <c r="D8372" s="38" t="s">
        <v>5943</v>
      </c>
      <c r="E8372" s="38" t="s">
        <v>2421</v>
      </c>
    </row>
    <row r="8373">
      <c r="A8373" s="33" t="s">
        <v>6446</v>
      </c>
      <c r="B8373" s="126" t="s">
        <v>4207</v>
      </c>
      <c r="C8373" s="126" t="s">
        <v>4218</v>
      </c>
      <c r="D8373" s="38" t="s">
        <v>5943</v>
      </c>
      <c r="E8373" s="38" t="s">
        <v>2421</v>
      </c>
    </row>
    <row r="8374">
      <c r="A8374" s="33" t="s">
        <v>6443</v>
      </c>
      <c r="B8374" s="126" t="s">
        <v>4207</v>
      </c>
      <c r="C8374" s="126" t="s">
        <v>4218</v>
      </c>
      <c r="D8374" s="38" t="s">
        <v>5943</v>
      </c>
      <c r="E8374" s="38" t="s">
        <v>2421</v>
      </c>
    </row>
    <row r="8375">
      <c r="A8375" s="33" t="s">
        <v>5997</v>
      </c>
      <c r="B8375" s="126" t="s">
        <v>2653</v>
      </c>
      <c r="C8375" s="126" t="s">
        <v>4214</v>
      </c>
      <c r="D8375" s="38" t="s">
        <v>5944</v>
      </c>
      <c r="E8375" s="38" t="s">
        <v>2421</v>
      </c>
    </row>
    <row r="8376">
      <c r="A8376" s="33" t="s">
        <v>6094</v>
      </c>
      <c r="B8376" s="126" t="s">
        <v>2653</v>
      </c>
      <c r="C8376" s="126" t="s">
        <v>4214</v>
      </c>
      <c r="D8376" s="38" t="s">
        <v>5944</v>
      </c>
      <c r="E8376" s="38" t="s">
        <v>2421</v>
      </c>
    </row>
    <row r="8377">
      <c r="A8377" s="33" t="s">
        <v>6442</v>
      </c>
      <c r="B8377" s="126" t="s">
        <v>2653</v>
      </c>
      <c r="C8377" s="126" t="s">
        <v>4214</v>
      </c>
      <c r="D8377" s="38" t="s">
        <v>5944</v>
      </c>
      <c r="E8377" s="38" t="s">
        <v>2421</v>
      </c>
    </row>
    <row r="8378">
      <c r="A8378" s="33" t="s">
        <v>6061</v>
      </c>
      <c r="B8378" s="126" t="s">
        <v>2653</v>
      </c>
      <c r="C8378" s="126" t="s">
        <v>4214</v>
      </c>
      <c r="D8378" s="38" t="s">
        <v>5944</v>
      </c>
      <c r="E8378" s="38" t="s">
        <v>2421</v>
      </c>
    </row>
    <row r="8379">
      <c r="A8379" s="33" t="s">
        <v>6443</v>
      </c>
      <c r="B8379" s="126" t="s">
        <v>2653</v>
      </c>
      <c r="C8379" s="126" t="s">
        <v>4214</v>
      </c>
      <c r="D8379" s="38" t="s">
        <v>5944</v>
      </c>
      <c r="E8379" s="38" t="s">
        <v>2421</v>
      </c>
    </row>
    <row r="8380">
      <c r="A8380" s="33" t="s">
        <v>6310</v>
      </c>
      <c r="B8380" s="126" t="s">
        <v>2653</v>
      </c>
      <c r="C8380" s="126" t="s">
        <v>4214</v>
      </c>
      <c r="D8380" s="38" t="s">
        <v>5944</v>
      </c>
      <c r="E8380" s="38" t="s">
        <v>2421</v>
      </c>
    </row>
    <row r="8381">
      <c r="A8381" s="33" t="s">
        <v>6313</v>
      </c>
      <c r="B8381" s="126" t="s">
        <v>2653</v>
      </c>
      <c r="C8381" s="126" t="s">
        <v>4216</v>
      </c>
      <c r="D8381" s="38" t="s">
        <v>5944</v>
      </c>
      <c r="E8381" s="38" t="s">
        <v>2421</v>
      </c>
    </row>
    <row r="8382">
      <c r="A8382" s="33" t="s">
        <v>6085</v>
      </c>
      <c r="B8382" s="126" t="s">
        <v>2653</v>
      </c>
      <c r="C8382" s="126" t="s">
        <v>4216</v>
      </c>
      <c r="D8382" s="38" t="s">
        <v>5944</v>
      </c>
      <c r="E8382" s="38" t="s">
        <v>2421</v>
      </c>
    </row>
    <row r="8383">
      <c r="A8383" s="33" t="s">
        <v>6099</v>
      </c>
      <c r="B8383" s="126" t="s">
        <v>2653</v>
      </c>
      <c r="C8383" s="126" t="s">
        <v>4216</v>
      </c>
      <c r="D8383" s="38" t="s">
        <v>5944</v>
      </c>
      <c r="E8383" s="38" t="s">
        <v>2421</v>
      </c>
    </row>
    <row r="8384">
      <c r="A8384" s="33" t="s">
        <v>6100</v>
      </c>
      <c r="B8384" s="126" t="s">
        <v>2653</v>
      </c>
      <c r="C8384" s="126" t="s">
        <v>4216</v>
      </c>
      <c r="D8384" s="38" t="s">
        <v>5944</v>
      </c>
      <c r="E8384" s="38" t="s">
        <v>2421</v>
      </c>
    </row>
    <row r="8385">
      <c r="A8385" s="33" t="s">
        <v>6097</v>
      </c>
      <c r="B8385" s="126" t="s">
        <v>4207</v>
      </c>
      <c r="C8385" s="126" t="s">
        <v>4218</v>
      </c>
      <c r="D8385" s="38" t="s">
        <v>5944</v>
      </c>
      <c r="E8385" s="38" t="s">
        <v>2421</v>
      </c>
    </row>
    <row r="8386">
      <c r="A8386" s="33" t="s">
        <v>6114</v>
      </c>
      <c r="B8386" s="126" t="s">
        <v>4207</v>
      </c>
      <c r="C8386" s="126" t="s">
        <v>4218</v>
      </c>
      <c r="D8386" s="38" t="s">
        <v>5944</v>
      </c>
      <c r="E8386" s="38" t="s">
        <v>2421</v>
      </c>
    </row>
    <row r="8387">
      <c r="A8387" s="33" t="s">
        <v>6341</v>
      </c>
      <c r="B8387" s="126" t="s">
        <v>4210</v>
      </c>
      <c r="C8387" s="126" t="s">
        <v>4218</v>
      </c>
      <c r="D8387" s="38" t="s">
        <v>165</v>
      </c>
      <c r="E8387" s="38" t="s">
        <v>2422</v>
      </c>
    </row>
    <row r="8388">
      <c r="A8388" s="33" t="s">
        <v>6237</v>
      </c>
      <c r="B8388" s="126" t="s">
        <v>4210</v>
      </c>
      <c r="C8388" s="126" t="s">
        <v>4218</v>
      </c>
      <c r="D8388" s="38" t="s">
        <v>165</v>
      </c>
      <c r="E8388" s="38" t="s">
        <v>2422</v>
      </c>
    </row>
    <row r="8389">
      <c r="A8389" s="33" t="s">
        <v>6225</v>
      </c>
      <c r="B8389" s="126" t="s">
        <v>4210</v>
      </c>
      <c r="C8389" s="126" t="s">
        <v>4218</v>
      </c>
      <c r="D8389" s="38" t="s">
        <v>165</v>
      </c>
      <c r="E8389" s="38" t="s">
        <v>2422</v>
      </c>
    </row>
    <row r="8390">
      <c r="A8390" s="33" t="s">
        <v>6434</v>
      </c>
      <c r="B8390" s="126" t="s">
        <v>4210</v>
      </c>
      <c r="C8390" s="126" t="s">
        <v>4218</v>
      </c>
      <c r="D8390" s="38" t="s">
        <v>165</v>
      </c>
      <c r="E8390" s="38" t="s">
        <v>2422</v>
      </c>
    </row>
    <row r="8391">
      <c r="A8391" s="33" t="s">
        <v>6447</v>
      </c>
      <c r="B8391" s="126" t="s">
        <v>4210</v>
      </c>
      <c r="C8391" s="126" t="s">
        <v>4218</v>
      </c>
      <c r="D8391" s="38" t="s">
        <v>165</v>
      </c>
      <c r="E8391" s="38" t="s">
        <v>2422</v>
      </c>
    </row>
    <row r="8392">
      <c r="A8392" s="33" t="s">
        <v>6448</v>
      </c>
      <c r="B8392" s="126" t="s">
        <v>4210</v>
      </c>
      <c r="C8392" s="126" t="s">
        <v>4218</v>
      </c>
      <c r="D8392" s="38" t="s">
        <v>165</v>
      </c>
      <c r="E8392" s="38" t="s">
        <v>2422</v>
      </c>
    </row>
    <row r="8393">
      <c r="A8393" s="33" t="s">
        <v>6449</v>
      </c>
      <c r="B8393" s="126" t="s">
        <v>4210</v>
      </c>
      <c r="C8393" s="126" t="s">
        <v>4220</v>
      </c>
      <c r="D8393" s="38" t="s">
        <v>165</v>
      </c>
      <c r="E8393" s="38" t="s">
        <v>2422</v>
      </c>
    </row>
    <row r="8394">
      <c r="A8394" s="33" t="s">
        <v>6450</v>
      </c>
      <c r="B8394" s="126" t="s">
        <v>4210</v>
      </c>
      <c r="C8394" s="126" t="s">
        <v>4220</v>
      </c>
      <c r="D8394" s="38" t="s">
        <v>165</v>
      </c>
      <c r="E8394" s="38" t="s">
        <v>2422</v>
      </c>
    </row>
    <row r="8395">
      <c r="A8395" s="33" t="s">
        <v>6043</v>
      </c>
      <c r="B8395" s="126" t="s">
        <v>4210</v>
      </c>
      <c r="C8395" s="126" t="s">
        <v>4221</v>
      </c>
      <c r="D8395" s="38" t="s">
        <v>165</v>
      </c>
      <c r="E8395" s="38" t="s">
        <v>2422</v>
      </c>
    </row>
    <row r="8396">
      <c r="A8396" s="33" t="s">
        <v>6307</v>
      </c>
      <c r="B8396" s="126" t="s">
        <v>4210</v>
      </c>
      <c r="C8396" s="126" t="s">
        <v>4221</v>
      </c>
      <c r="D8396" s="38" t="s">
        <v>165</v>
      </c>
      <c r="E8396" s="38" t="s">
        <v>2422</v>
      </c>
    </row>
    <row r="8397">
      <c r="A8397" s="33" t="s">
        <v>6403</v>
      </c>
      <c r="B8397" s="126" t="s">
        <v>4214</v>
      </c>
      <c r="C8397" s="126" t="s">
        <v>4227</v>
      </c>
      <c r="D8397" s="38" t="s">
        <v>165</v>
      </c>
      <c r="E8397" s="38" t="s">
        <v>2422</v>
      </c>
    </row>
    <row r="8398">
      <c r="A8398" s="33" t="s">
        <v>6399</v>
      </c>
      <c r="B8398" s="126" t="s">
        <v>4214</v>
      </c>
      <c r="C8398" s="126" t="s">
        <v>4227</v>
      </c>
      <c r="D8398" s="38" t="s">
        <v>165</v>
      </c>
      <c r="E8398" s="38" t="s">
        <v>2422</v>
      </c>
    </row>
    <row r="8399">
      <c r="A8399" s="33" t="s">
        <v>5981</v>
      </c>
      <c r="B8399" s="126" t="s">
        <v>2646</v>
      </c>
      <c r="C8399" s="126" t="s">
        <v>2475</v>
      </c>
      <c r="D8399" s="38" t="s">
        <v>5909</v>
      </c>
      <c r="E8399" s="38" t="s">
        <v>2423</v>
      </c>
    </row>
    <row r="8400">
      <c r="A8400" s="33" t="s">
        <v>5981</v>
      </c>
      <c r="B8400" s="126" t="s">
        <v>2473</v>
      </c>
      <c r="C8400" s="126" t="s">
        <v>4214</v>
      </c>
      <c r="D8400" s="38" t="s">
        <v>5909</v>
      </c>
      <c r="E8400" s="38" t="s">
        <v>2423</v>
      </c>
    </row>
    <row r="8401">
      <c r="A8401" s="33" t="s">
        <v>5981</v>
      </c>
      <c r="B8401" s="126" t="s">
        <v>2646</v>
      </c>
      <c r="C8401" s="126" t="s">
        <v>2475</v>
      </c>
      <c r="D8401" s="38" t="s">
        <v>5911</v>
      </c>
      <c r="E8401" s="38" t="s">
        <v>2423</v>
      </c>
    </row>
    <row r="8402">
      <c r="A8402" s="33" t="s">
        <v>5983</v>
      </c>
      <c r="B8402" s="126" t="s">
        <v>2666</v>
      </c>
      <c r="C8402" s="126" t="s">
        <v>4223</v>
      </c>
      <c r="D8402" s="38" t="s">
        <v>5911</v>
      </c>
      <c r="E8402" s="38" t="s">
        <v>2423</v>
      </c>
    </row>
    <row r="8403">
      <c r="A8403" s="33" t="s">
        <v>5983</v>
      </c>
      <c r="B8403" s="126" t="s">
        <v>2540</v>
      </c>
      <c r="C8403" s="126" t="s">
        <v>4223</v>
      </c>
      <c r="D8403" s="38" t="s">
        <v>5911</v>
      </c>
      <c r="E8403" s="38" t="s">
        <v>2423</v>
      </c>
    </row>
    <row r="8404">
      <c r="A8404" s="33" t="s">
        <v>5983</v>
      </c>
      <c r="B8404" s="126" t="s">
        <v>2666</v>
      </c>
      <c r="C8404" s="126" t="s">
        <v>4223</v>
      </c>
      <c r="D8404" s="38" t="s">
        <v>5923</v>
      </c>
      <c r="E8404" s="38" t="s">
        <v>2423</v>
      </c>
    </row>
    <row r="8405">
      <c r="A8405" s="33" t="s">
        <v>5983</v>
      </c>
      <c r="B8405" s="126" t="s">
        <v>2540</v>
      </c>
      <c r="C8405" s="126" t="s">
        <v>4223</v>
      </c>
      <c r="D8405" s="38" t="s">
        <v>5923</v>
      </c>
      <c r="E8405" s="38" t="s">
        <v>2423</v>
      </c>
    </row>
    <row r="8406">
      <c r="A8406" s="33" t="s">
        <v>5983</v>
      </c>
      <c r="B8406" s="126" t="s">
        <v>2594</v>
      </c>
      <c r="C8406" s="126" t="s">
        <v>4223</v>
      </c>
      <c r="D8406" s="38" t="s">
        <v>5923</v>
      </c>
      <c r="E8406" s="38" t="s">
        <v>2423</v>
      </c>
    </row>
    <row r="8407">
      <c r="A8407" s="33" t="s">
        <v>6437</v>
      </c>
      <c r="B8407" s="126" t="s">
        <v>76</v>
      </c>
      <c r="C8407" s="126" t="s">
        <v>2475</v>
      </c>
      <c r="D8407" s="38" t="s">
        <v>5923</v>
      </c>
      <c r="E8407" s="38" t="s">
        <v>2423</v>
      </c>
    </row>
    <row r="8408">
      <c r="A8408" s="33" t="s">
        <v>6221</v>
      </c>
      <c r="B8408" s="126" t="s">
        <v>76</v>
      </c>
      <c r="C8408" s="126" t="s">
        <v>2475</v>
      </c>
      <c r="D8408" s="38" t="s">
        <v>5923</v>
      </c>
      <c r="E8408" s="38" t="s">
        <v>2423</v>
      </c>
    </row>
    <row r="8409">
      <c r="A8409" s="33" t="s">
        <v>6434</v>
      </c>
      <c r="B8409" s="126" t="s">
        <v>4211</v>
      </c>
      <c r="C8409" s="126" t="s">
        <v>4223</v>
      </c>
      <c r="D8409" s="38" t="s">
        <v>96</v>
      </c>
      <c r="E8409" s="38" t="s">
        <v>2424</v>
      </c>
    </row>
    <row r="8410">
      <c r="A8410" s="33" t="s">
        <v>6242</v>
      </c>
      <c r="B8410" s="126" t="s">
        <v>4211</v>
      </c>
      <c r="C8410" s="126" t="s">
        <v>4223</v>
      </c>
      <c r="D8410" s="38" t="s">
        <v>96</v>
      </c>
      <c r="E8410" s="38" t="s">
        <v>2424</v>
      </c>
    </row>
    <row r="8411">
      <c r="A8411" s="33" t="s">
        <v>6395</v>
      </c>
      <c r="B8411" s="126" t="s">
        <v>4211</v>
      </c>
      <c r="C8411" s="126" t="s">
        <v>4223</v>
      </c>
      <c r="D8411" s="38" t="s">
        <v>96</v>
      </c>
      <c r="E8411" s="38" t="s">
        <v>2424</v>
      </c>
    </row>
    <row r="8412">
      <c r="A8412" s="33" t="s">
        <v>6172</v>
      </c>
      <c r="B8412" s="126" t="s">
        <v>4211</v>
      </c>
      <c r="C8412" s="126" t="s">
        <v>4223</v>
      </c>
      <c r="D8412" s="38" t="s">
        <v>96</v>
      </c>
      <c r="E8412" s="38" t="s">
        <v>2424</v>
      </c>
    </row>
    <row r="8413">
      <c r="A8413" s="33" t="s">
        <v>6399</v>
      </c>
      <c r="B8413" s="126" t="s">
        <v>4211</v>
      </c>
      <c r="C8413" s="126" t="s">
        <v>4223</v>
      </c>
      <c r="D8413" s="38" t="s">
        <v>96</v>
      </c>
      <c r="E8413" s="38" t="s">
        <v>2424</v>
      </c>
    </row>
    <row r="8414">
      <c r="A8414" s="33" t="s">
        <v>6451</v>
      </c>
      <c r="B8414" s="126" t="s">
        <v>4211</v>
      </c>
      <c r="C8414" s="126" t="s">
        <v>4223</v>
      </c>
      <c r="D8414" s="38" t="s">
        <v>96</v>
      </c>
      <c r="E8414" s="38" t="s">
        <v>2424</v>
      </c>
    </row>
    <row r="8415">
      <c r="A8415" s="33" t="s">
        <v>6447</v>
      </c>
      <c r="B8415" s="126" t="s">
        <v>4211</v>
      </c>
      <c r="C8415" s="126" t="s">
        <v>4223</v>
      </c>
      <c r="D8415" s="38" t="s">
        <v>96</v>
      </c>
      <c r="E8415" s="38" t="s">
        <v>2424</v>
      </c>
    </row>
    <row r="8416">
      <c r="A8416" s="33" t="s">
        <v>6247</v>
      </c>
      <c r="B8416" s="126" t="s">
        <v>4211</v>
      </c>
      <c r="C8416" s="126" t="s">
        <v>4223</v>
      </c>
      <c r="D8416" s="38" t="s">
        <v>96</v>
      </c>
      <c r="E8416" s="38" t="s">
        <v>2424</v>
      </c>
    </row>
    <row r="8417">
      <c r="A8417" s="33" t="s">
        <v>6346</v>
      </c>
      <c r="B8417" s="126" t="s">
        <v>4211</v>
      </c>
      <c r="C8417" s="126" t="s">
        <v>4223</v>
      </c>
      <c r="D8417" s="38" t="s">
        <v>96</v>
      </c>
      <c r="E8417" s="38" t="s">
        <v>2424</v>
      </c>
    </row>
    <row r="8418">
      <c r="A8418" s="33" t="s">
        <v>6452</v>
      </c>
      <c r="B8418" s="126" t="s">
        <v>4211</v>
      </c>
      <c r="C8418" s="126" t="s">
        <v>4223</v>
      </c>
      <c r="D8418" s="38" t="s">
        <v>96</v>
      </c>
      <c r="E8418" s="38" t="s">
        <v>2424</v>
      </c>
    </row>
    <row r="8419">
      <c r="A8419" s="33" t="s">
        <v>6040</v>
      </c>
      <c r="B8419" s="126" t="s">
        <v>4211</v>
      </c>
      <c r="C8419" s="126" t="s">
        <v>4223</v>
      </c>
      <c r="D8419" s="38" t="s">
        <v>96</v>
      </c>
      <c r="E8419" s="38" t="s">
        <v>2424</v>
      </c>
    </row>
    <row r="8420">
      <c r="A8420" s="33" t="s">
        <v>6453</v>
      </c>
      <c r="B8420" s="126" t="s">
        <v>4211</v>
      </c>
      <c r="C8420" s="126" t="s">
        <v>4223</v>
      </c>
      <c r="D8420" s="38" t="s">
        <v>96</v>
      </c>
      <c r="E8420" s="38" t="s">
        <v>2424</v>
      </c>
    </row>
    <row r="8421">
      <c r="A8421" s="33" t="s">
        <v>6127</v>
      </c>
      <c r="B8421" s="126" t="s">
        <v>4207</v>
      </c>
      <c r="C8421" s="126" t="s">
        <v>4223</v>
      </c>
      <c r="D8421" s="38" t="s">
        <v>96</v>
      </c>
      <c r="E8421" s="38" t="s">
        <v>2425</v>
      </c>
    </row>
    <row r="8422">
      <c r="A8422" s="33" t="s">
        <v>6290</v>
      </c>
      <c r="B8422" s="126" t="s">
        <v>4207</v>
      </c>
      <c r="C8422" s="126" t="s">
        <v>4223</v>
      </c>
      <c r="D8422" s="38" t="s">
        <v>96</v>
      </c>
      <c r="E8422" s="38" t="s">
        <v>2425</v>
      </c>
    </row>
    <row r="8423">
      <c r="A8423" s="33" t="s">
        <v>6447</v>
      </c>
      <c r="B8423" s="126" t="s">
        <v>4210</v>
      </c>
      <c r="C8423" s="126" t="s">
        <v>4224</v>
      </c>
      <c r="D8423" s="38" t="s">
        <v>96</v>
      </c>
      <c r="E8423" s="38" t="s">
        <v>2425</v>
      </c>
    </row>
    <row r="8424">
      <c r="A8424" s="33" t="s">
        <v>6451</v>
      </c>
      <c r="B8424" s="126" t="s">
        <v>4210</v>
      </c>
      <c r="C8424" s="126" t="s">
        <v>4224</v>
      </c>
      <c r="D8424" s="38" t="s">
        <v>96</v>
      </c>
      <c r="E8424" s="38" t="s">
        <v>2425</v>
      </c>
    </row>
    <row r="8425">
      <c r="A8425" s="33" t="s">
        <v>6005</v>
      </c>
      <c r="B8425" s="126" t="s">
        <v>4211</v>
      </c>
      <c r="C8425" s="126" t="s">
        <v>4227</v>
      </c>
      <c r="D8425" s="38" t="s">
        <v>96</v>
      </c>
      <c r="E8425" s="38" t="s">
        <v>2425</v>
      </c>
    </row>
    <row r="8426">
      <c r="A8426" s="33" t="s">
        <v>6125</v>
      </c>
      <c r="B8426" s="126" t="s">
        <v>4211</v>
      </c>
      <c r="C8426" s="126" t="s">
        <v>4227</v>
      </c>
      <c r="D8426" s="38" t="s">
        <v>96</v>
      </c>
      <c r="E8426" s="38" t="s">
        <v>2425</v>
      </c>
    </row>
    <row r="8427">
      <c r="A8427" s="33" t="s">
        <v>6408</v>
      </c>
      <c r="B8427" s="126" t="s">
        <v>4214</v>
      </c>
      <c r="C8427" s="126" t="s">
        <v>4229</v>
      </c>
      <c r="D8427" s="38" t="s">
        <v>96</v>
      </c>
      <c r="E8427" s="38" t="s">
        <v>2425</v>
      </c>
    </row>
    <row r="8428">
      <c r="A8428" s="33" t="s">
        <v>6343</v>
      </c>
      <c r="B8428" s="126" t="s">
        <v>4214</v>
      </c>
      <c r="C8428" s="126" t="s">
        <v>4229</v>
      </c>
      <c r="D8428" s="38" t="s">
        <v>96</v>
      </c>
      <c r="E8428" s="38" t="s">
        <v>2425</v>
      </c>
    </row>
    <row r="8429">
      <c r="A8429" s="33" t="s">
        <v>6454</v>
      </c>
      <c r="B8429" s="126" t="s">
        <v>4211</v>
      </c>
      <c r="C8429" s="126" t="s">
        <v>4223</v>
      </c>
      <c r="D8429" s="38" t="s">
        <v>96</v>
      </c>
      <c r="E8429" s="38" t="s">
        <v>2425</v>
      </c>
    </row>
    <row r="8430">
      <c r="A8430" s="33" t="s">
        <v>6455</v>
      </c>
      <c r="B8430" s="126" t="s">
        <v>4211</v>
      </c>
      <c r="C8430" s="126" t="s">
        <v>4223</v>
      </c>
      <c r="D8430" s="38" t="s">
        <v>96</v>
      </c>
      <c r="E8430" s="38" t="s">
        <v>2425</v>
      </c>
    </row>
    <row r="8431">
      <c r="A8431" s="33" t="s">
        <v>6456</v>
      </c>
      <c r="B8431" s="126" t="s">
        <v>2475</v>
      </c>
      <c r="C8431" s="126" t="s">
        <v>4223</v>
      </c>
      <c r="D8431" s="38" t="s">
        <v>96</v>
      </c>
      <c r="E8431" s="38" t="s">
        <v>2425</v>
      </c>
    </row>
    <row r="8432">
      <c r="A8432" s="33" t="s">
        <v>6457</v>
      </c>
      <c r="B8432" s="126" t="s">
        <v>2475</v>
      </c>
      <c r="C8432" s="126" t="s">
        <v>4223</v>
      </c>
      <c r="D8432" s="38" t="s">
        <v>96</v>
      </c>
      <c r="E8432" s="38" t="s">
        <v>2425</v>
      </c>
    </row>
    <row r="8433">
      <c r="A8433" s="33" t="s">
        <v>6220</v>
      </c>
      <c r="B8433" s="126" t="s">
        <v>2653</v>
      </c>
      <c r="C8433" s="126" t="s">
        <v>4211</v>
      </c>
      <c r="D8433" s="38" t="s">
        <v>44</v>
      </c>
      <c r="E8433" s="38" t="s">
        <v>2425</v>
      </c>
    </row>
    <row r="8434">
      <c r="A8434" s="33" t="s">
        <v>6220</v>
      </c>
      <c r="B8434" s="126" t="s">
        <v>2653</v>
      </c>
      <c r="C8434" s="126" t="s">
        <v>4213</v>
      </c>
      <c r="D8434" s="38" t="s">
        <v>44</v>
      </c>
      <c r="E8434" s="38" t="s">
        <v>2425</v>
      </c>
    </row>
    <row r="8435">
      <c r="A8435" s="33" t="s">
        <v>6220</v>
      </c>
      <c r="B8435" s="126" t="s">
        <v>2653</v>
      </c>
      <c r="C8435" s="126" t="s">
        <v>4214</v>
      </c>
      <c r="D8435" s="38" t="s">
        <v>44</v>
      </c>
      <c r="E8435" s="38" t="s">
        <v>2425</v>
      </c>
    </row>
    <row r="8436">
      <c r="A8436" s="33" t="s">
        <v>6220</v>
      </c>
      <c r="B8436" s="126" t="s">
        <v>2653</v>
      </c>
      <c r="C8436" s="126" t="s">
        <v>4216</v>
      </c>
      <c r="D8436" s="38" t="s">
        <v>44</v>
      </c>
      <c r="E8436" s="38" t="s">
        <v>2425</v>
      </c>
    </row>
    <row r="8437">
      <c r="A8437" s="33" t="s">
        <v>6220</v>
      </c>
      <c r="B8437" s="126" t="s">
        <v>2653</v>
      </c>
      <c r="C8437" s="126" t="s">
        <v>4218</v>
      </c>
      <c r="D8437" s="38" t="s">
        <v>44</v>
      </c>
      <c r="E8437" s="38" t="s">
        <v>2425</v>
      </c>
    </row>
    <row r="8438">
      <c r="A8438" s="33" t="s">
        <v>6458</v>
      </c>
      <c r="B8438" s="126" t="s">
        <v>2646</v>
      </c>
      <c r="C8438" s="126" t="s">
        <v>2475</v>
      </c>
      <c r="D8438" s="38" t="s">
        <v>5909</v>
      </c>
      <c r="E8438" s="38" t="s">
        <v>2425</v>
      </c>
    </row>
    <row r="8439">
      <c r="A8439" s="33" t="s">
        <v>6459</v>
      </c>
      <c r="B8439" s="126" t="s">
        <v>2646</v>
      </c>
      <c r="C8439" s="126" t="s">
        <v>2475</v>
      </c>
      <c r="D8439" s="38" t="s">
        <v>5909</v>
      </c>
      <c r="E8439" s="38" t="s">
        <v>2425</v>
      </c>
    </row>
    <row r="8440">
      <c r="A8440" s="33" t="s">
        <v>6458</v>
      </c>
      <c r="B8440" s="126" t="s">
        <v>2545</v>
      </c>
      <c r="C8440" s="126" t="s">
        <v>4214</v>
      </c>
      <c r="D8440" s="38" t="s">
        <v>5911</v>
      </c>
      <c r="E8440" s="38" t="s">
        <v>2425</v>
      </c>
    </row>
    <row r="8441">
      <c r="A8441" s="33" t="s">
        <v>6459</v>
      </c>
      <c r="B8441" s="126" t="s">
        <v>2545</v>
      </c>
      <c r="C8441" s="126" t="s">
        <v>4214</v>
      </c>
      <c r="D8441" s="38" t="s">
        <v>5911</v>
      </c>
      <c r="E8441" s="38" t="s">
        <v>2425</v>
      </c>
    </row>
    <row r="8442">
      <c r="A8442" s="33" t="s">
        <v>6460</v>
      </c>
      <c r="B8442" s="126" t="s">
        <v>2545</v>
      </c>
      <c r="C8442" s="126" t="s">
        <v>4214</v>
      </c>
      <c r="D8442" s="38" t="s">
        <v>5911</v>
      </c>
      <c r="E8442" s="38" t="s">
        <v>2425</v>
      </c>
    </row>
    <row r="8443">
      <c r="A8443" s="33" t="s">
        <v>6458</v>
      </c>
      <c r="B8443" s="126" t="s">
        <v>2473</v>
      </c>
      <c r="C8443" s="126" t="s">
        <v>4223</v>
      </c>
      <c r="D8443" s="38" t="s">
        <v>5923</v>
      </c>
      <c r="E8443" s="38" t="s">
        <v>2425</v>
      </c>
    </row>
    <row r="8444">
      <c r="A8444" s="33" t="s">
        <v>6459</v>
      </c>
      <c r="B8444" s="126" t="s">
        <v>2473</v>
      </c>
      <c r="C8444" s="126" t="s">
        <v>4223</v>
      </c>
      <c r="D8444" s="38" t="s">
        <v>5923</v>
      </c>
      <c r="E8444" s="38" t="s">
        <v>2425</v>
      </c>
    </row>
    <row r="8445">
      <c r="A8445" s="33" t="s">
        <v>6461</v>
      </c>
      <c r="B8445" s="126" t="s">
        <v>2475</v>
      </c>
      <c r="C8445" s="126" t="s">
        <v>4224</v>
      </c>
      <c r="D8445" s="38" t="s">
        <v>5923</v>
      </c>
      <c r="E8445" s="38" t="s">
        <v>2425</v>
      </c>
    </row>
    <row r="8446">
      <c r="A8446" s="33" t="s">
        <v>6462</v>
      </c>
      <c r="B8446" s="126" t="s">
        <v>2475</v>
      </c>
      <c r="C8446" s="126" t="s">
        <v>4224</v>
      </c>
      <c r="D8446" s="38" t="s">
        <v>5923</v>
      </c>
      <c r="E8446" s="38" t="s">
        <v>2425</v>
      </c>
    </row>
    <row r="8447">
      <c r="A8447" s="33" t="s">
        <v>6422</v>
      </c>
      <c r="B8447" s="126" t="s">
        <v>2475</v>
      </c>
      <c r="C8447" s="126" t="s">
        <v>4224</v>
      </c>
      <c r="D8447" s="38" t="s">
        <v>5923</v>
      </c>
      <c r="E8447" s="38" t="s">
        <v>2425</v>
      </c>
    </row>
    <row r="8448">
      <c r="A8448" s="33" t="s">
        <v>6463</v>
      </c>
      <c r="B8448" s="126" t="s">
        <v>4211</v>
      </c>
      <c r="C8448" s="126" t="s">
        <v>4223</v>
      </c>
      <c r="D8448" s="38" t="s">
        <v>96</v>
      </c>
      <c r="E8448" s="38" t="s">
        <v>2426</v>
      </c>
    </row>
    <row r="8449">
      <c r="A8449" s="33" t="s">
        <v>6146</v>
      </c>
      <c r="B8449" s="126" t="s">
        <v>4211</v>
      </c>
      <c r="C8449" s="126" t="s">
        <v>4223</v>
      </c>
      <c r="D8449" s="38" t="s">
        <v>96</v>
      </c>
      <c r="E8449" s="38" t="s">
        <v>2426</v>
      </c>
    </row>
    <row r="8450">
      <c r="A8450" s="33" t="s">
        <v>6172</v>
      </c>
      <c r="B8450" s="126" t="s">
        <v>4211</v>
      </c>
      <c r="C8450" s="126" t="s">
        <v>4223</v>
      </c>
      <c r="D8450" s="38" t="s">
        <v>96</v>
      </c>
      <c r="E8450" s="38" t="s">
        <v>2426</v>
      </c>
    </row>
    <row r="8451">
      <c r="A8451" s="33" t="s">
        <v>6229</v>
      </c>
      <c r="B8451" s="126" t="s">
        <v>4211</v>
      </c>
      <c r="C8451" s="126" t="s">
        <v>4223</v>
      </c>
      <c r="D8451" s="38" t="s">
        <v>96</v>
      </c>
      <c r="E8451" s="38" t="s">
        <v>2426</v>
      </c>
    </row>
    <row r="8452">
      <c r="A8452" s="33" t="s">
        <v>6368</v>
      </c>
      <c r="B8452" s="126" t="s">
        <v>4211</v>
      </c>
      <c r="C8452" s="126" t="s">
        <v>4223</v>
      </c>
      <c r="D8452" s="38" t="s">
        <v>96</v>
      </c>
      <c r="E8452" s="38" t="s">
        <v>2426</v>
      </c>
    </row>
    <row r="8453">
      <c r="A8453" s="33" t="s">
        <v>6005</v>
      </c>
      <c r="B8453" s="126" t="s">
        <v>4211</v>
      </c>
      <c r="C8453" s="126" t="s">
        <v>4223</v>
      </c>
      <c r="D8453" s="38" t="s">
        <v>96</v>
      </c>
      <c r="E8453" s="38" t="s">
        <v>2426</v>
      </c>
    </row>
    <row r="8454">
      <c r="A8454" s="33" t="s">
        <v>6147</v>
      </c>
      <c r="B8454" s="126" t="s">
        <v>4211</v>
      </c>
      <c r="C8454" s="126" t="s">
        <v>4223</v>
      </c>
      <c r="D8454" s="38" t="s">
        <v>96</v>
      </c>
      <c r="E8454" s="38" t="s">
        <v>2426</v>
      </c>
    </row>
    <row r="8455">
      <c r="A8455" s="33" t="s">
        <v>6142</v>
      </c>
      <c r="B8455" s="126" t="s">
        <v>4211</v>
      </c>
      <c r="C8455" s="126" t="s">
        <v>4223</v>
      </c>
      <c r="D8455" s="38" t="s">
        <v>96</v>
      </c>
      <c r="E8455" s="38" t="s">
        <v>2426</v>
      </c>
    </row>
    <row r="8456">
      <c r="A8456" s="33" t="s">
        <v>6138</v>
      </c>
      <c r="B8456" s="126" t="s">
        <v>4216</v>
      </c>
      <c r="C8456" s="126" t="s">
        <v>4224</v>
      </c>
      <c r="D8456" s="38" t="s">
        <v>96</v>
      </c>
      <c r="E8456" s="38" t="s">
        <v>2426</v>
      </c>
    </row>
    <row r="8457">
      <c r="A8457" s="33" t="s">
        <v>6170</v>
      </c>
      <c r="B8457" s="126" t="s">
        <v>4216</v>
      </c>
      <c r="C8457" s="126" t="s">
        <v>4224</v>
      </c>
      <c r="D8457" s="38" t="s">
        <v>96</v>
      </c>
      <c r="E8457" s="38" t="s">
        <v>2426</v>
      </c>
    </row>
    <row r="8458">
      <c r="A8458" s="33" t="s">
        <v>6464</v>
      </c>
      <c r="B8458" s="126" t="s">
        <v>4218</v>
      </c>
      <c r="C8458" s="126" t="s">
        <v>4229</v>
      </c>
      <c r="D8458" s="38" t="s">
        <v>96</v>
      </c>
      <c r="E8458" s="38" t="s">
        <v>2426</v>
      </c>
    </row>
    <row r="8459">
      <c r="A8459" s="33" t="s">
        <v>6197</v>
      </c>
      <c r="B8459" s="126" t="s">
        <v>4218</v>
      </c>
      <c r="C8459" s="126" t="s">
        <v>4229</v>
      </c>
      <c r="D8459" s="38" t="s">
        <v>96</v>
      </c>
      <c r="E8459" s="38" t="s">
        <v>2426</v>
      </c>
    </row>
    <row r="8460">
      <c r="A8460" s="33" t="s">
        <v>5974</v>
      </c>
      <c r="B8460" s="126" t="s">
        <v>4211</v>
      </c>
      <c r="C8460" s="126" t="s">
        <v>4223</v>
      </c>
      <c r="D8460" s="38" t="s">
        <v>5927</v>
      </c>
      <c r="E8460" s="38" t="s">
        <v>2426</v>
      </c>
    </row>
    <row r="8461">
      <c r="A8461" s="33" t="s">
        <v>5974</v>
      </c>
      <c r="B8461" s="126" t="s">
        <v>4211</v>
      </c>
      <c r="C8461" s="126" t="s">
        <v>4223</v>
      </c>
      <c r="D8461" s="38" t="s">
        <v>5927</v>
      </c>
      <c r="E8461" s="38" t="s">
        <v>2426</v>
      </c>
    </row>
    <row r="8462">
      <c r="A8462" s="33" t="s">
        <v>5974</v>
      </c>
      <c r="B8462" s="126" t="s">
        <v>4211</v>
      </c>
      <c r="C8462" s="126" t="s">
        <v>4223</v>
      </c>
      <c r="D8462" s="38" t="s">
        <v>5927</v>
      </c>
      <c r="E8462" s="38" t="s">
        <v>2426</v>
      </c>
    </row>
    <row r="8463">
      <c r="A8463" s="33" t="s">
        <v>5974</v>
      </c>
      <c r="B8463" s="126" t="s">
        <v>4211</v>
      </c>
      <c r="C8463" s="126" t="s">
        <v>4223</v>
      </c>
      <c r="D8463" s="38" t="s">
        <v>5927</v>
      </c>
      <c r="E8463" s="38" t="s">
        <v>2426</v>
      </c>
    </row>
    <row r="8464">
      <c r="A8464" s="33" t="s">
        <v>5974</v>
      </c>
      <c r="B8464" s="126" t="s">
        <v>4211</v>
      </c>
      <c r="C8464" s="126" t="s">
        <v>4223</v>
      </c>
      <c r="D8464" s="38" t="s">
        <v>5927</v>
      </c>
      <c r="E8464" s="38" t="s">
        <v>2426</v>
      </c>
    </row>
    <row r="8465">
      <c r="A8465" s="33" t="s">
        <v>5974</v>
      </c>
      <c r="B8465" s="126" t="s">
        <v>4211</v>
      </c>
      <c r="C8465" s="126" t="s">
        <v>4223</v>
      </c>
      <c r="D8465" s="38" t="s">
        <v>5927</v>
      </c>
      <c r="E8465" s="38" t="s">
        <v>2426</v>
      </c>
    </row>
    <row r="8466">
      <c r="A8466" s="33" t="s">
        <v>5974</v>
      </c>
      <c r="B8466" s="126" t="s">
        <v>4211</v>
      </c>
      <c r="C8466" s="126" t="s">
        <v>4223</v>
      </c>
      <c r="D8466" s="38" t="s">
        <v>5927</v>
      </c>
      <c r="E8466" s="38" t="s">
        <v>2426</v>
      </c>
    </row>
    <row r="8467">
      <c r="A8467" s="33" t="s">
        <v>5974</v>
      </c>
      <c r="B8467" s="126" t="s">
        <v>4211</v>
      </c>
      <c r="C8467" s="126" t="s">
        <v>4223</v>
      </c>
      <c r="D8467" s="38" t="s">
        <v>5927</v>
      </c>
      <c r="E8467" s="38" t="s">
        <v>2426</v>
      </c>
    </row>
    <row r="8468">
      <c r="A8468" s="33" t="s">
        <v>5974</v>
      </c>
      <c r="B8468" s="126" t="s">
        <v>4211</v>
      </c>
      <c r="C8468" s="126" t="s">
        <v>4223</v>
      </c>
      <c r="D8468" s="38" t="s">
        <v>5931</v>
      </c>
      <c r="E8468" s="38" t="s">
        <v>2426</v>
      </c>
    </row>
    <row r="8469">
      <c r="A8469" s="33" t="s">
        <v>5974</v>
      </c>
      <c r="B8469" s="126" t="s">
        <v>4211</v>
      </c>
      <c r="C8469" s="126" t="s">
        <v>4223</v>
      </c>
      <c r="D8469" s="38" t="s">
        <v>5931</v>
      </c>
      <c r="E8469" s="38" t="s">
        <v>2426</v>
      </c>
    </row>
    <row r="8470">
      <c r="A8470" s="33" t="s">
        <v>5974</v>
      </c>
      <c r="B8470" s="126" t="s">
        <v>4211</v>
      </c>
      <c r="C8470" s="126" t="s">
        <v>4223</v>
      </c>
      <c r="D8470" s="38" t="s">
        <v>5931</v>
      </c>
      <c r="E8470" s="38" t="s">
        <v>2426</v>
      </c>
    </row>
    <row r="8471">
      <c r="A8471" s="33" t="s">
        <v>5974</v>
      </c>
      <c r="B8471" s="126" t="s">
        <v>4211</v>
      </c>
      <c r="C8471" s="126" t="s">
        <v>4223</v>
      </c>
      <c r="D8471" s="38" t="s">
        <v>5931</v>
      </c>
      <c r="E8471" s="38" t="s">
        <v>2426</v>
      </c>
    </row>
    <row r="8472">
      <c r="A8472" s="33" t="s">
        <v>5974</v>
      </c>
      <c r="B8472" s="126" t="s">
        <v>4211</v>
      </c>
      <c r="C8472" s="126" t="s">
        <v>4223</v>
      </c>
      <c r="D8472" s="38" t="s">
        <v>5931</v>
      </c>
      <c r="E8472" s="38" t="s">
        <v>2426</v>
      </c>
    </row>
    <row r="8473">
      <c r="A8473" s="33" t="s">
        <v>5974</v>
      </c>
      <c r="B8473" s="126" t="s">
        <v>4211</v>
      </c>
      <c r="C8473" s="126" t="s">
        <v>4223</v>
      </c>
      <c r="D8473" s="38" t="s">
        <v>5931</v>
      </c>
      <c r="E8473" s="38" t="s">
        <v>2426</v>
      </c>
    </row>
    <row r="8474">
      <c r="A8474" s="33" t="s">
        <v>5974</v>
      </c>
      <c r="B8474" s="126" t="s">
        <v>4211</v>
      </c>
      <c r="C8474" s="126" t="s">
        <v>4223</v>
      </c>
      <c r="D8474" s="38" t="s">
        <v>5931</v>
      </c>
      <c r="E8474" s="38" t="s">
        <v>2426</v>
      </c>
    </row>
    <row r="8475">
      <c r="A8475" s="33" t="s">
        <v>5974</v>
      </c>
      <c r="B8475" s="126" t="s">
        <v>4211</v>
      </c>
      <c r="C8475" s="126" t="s">
        <v>4223</v>
      </c>
      <c r="D8475" s="38" t="s">
        <v>5931</v>
      </c>
      <c r="E8475" s="38" t="s">
        <v>2426</v>
      </c>
    </row>
    <row r="8476">
      <c r="A8476" s="33" t="s">
        <v>6463</v>
      </c>
      <c r="B8476" s="126" t="s">
        <v>4211</v>
      </c>
      <c r="C8476" s="126" t="s">
        <v>4223</v>
      </c>
      <c r="D8476" s="38" t="s">
        <v>96</v>
      </c>
      <c r="E8476" s="38" t="s">
        <v>2427</v>
      </c>
    </row>
    <row r="8477">
      <c r="A8477" s="33" t="s">
        <v>6146</v>
      </c>
      <c r="B8477" s="126" t="s">
        <v>4211</v>
      </c>
      <c r="C8477" s="126" t="s">
        <v>4223</v>
      </c>
      <c r="D8477" s="38" t="s">
        <v>96</v>
      </c>
      <c r="E8477" s="38" t="s">
        <v>2427</v>
      </c>
    </row>
    <row r="8478">
      <c r="A8478" s="33" t="s">
        <v>6172</v>
      </c>
      <c r="B8478" s="126" t="s">
        <v>4211</v>
      </c>
      <c r="C8478" s="126" t="s">
        <v>4223</v>
      </c>
      <c r="D8478" s="38" t="s">
        <v>96</v>
      </c>
      <c r="E8478" s="38" t="s">
        <v>2427</v>
      </c>
    </row>
    <row r="8479">
      <c r="A8479" s="33" t="s">
        <v>6229</v>
      </c>
      <c r="B8479" s="126" t="s">
        <v>4211</v>
      </c>
      <c r="C8479" s="126" t="s">
        <v>4223</v>
      </c>
      <c r="D8479" s="38" t="s">
        <v>96</v>
      </c>
      <c r="E8479" s="38" t="s">
        <v>2427</v>
      </c>
    </row>
    <row r="8480">
      <c r="A8480" s="33" t="s">
        <v>6368</v>
      </c>
      <c r="B8480" s="126" t="s">
        <v>4211</v>
      </c>
      <c r="C8480" s="126" t="s">
        <v>4223</v>
      </c>
      <c r="D8480" s="38" t="s">
        <v>96</v>
      </c>
      <c r="E8480" s="38" t="s">
        <v>2427</v>
      </c>
    </row>
    <row r="8481">
      <c r="A8481" s="33" t="s">
        <v>6005</v>
      </c>
      <c r="B8481" s="126" t="s">
        <v>4211</v>
      </c>
      <c r="C8481" s="126" t="s">
        <v>4223</v>
      </c>
      <c r="D8481" s="38" t="s">
        <v>96</v>
      </c>
      <c r="E8481" s="38" t="s">
        <v>2427</v>
      </c>
    </row>
    <row r="8482">
      <c r="A8482" s="33" t="s">
        <v>6147</v>
      </c>
      <c r="B8482" s="126" t="s">
        <v>4211</v>
      </c>
      <c r="C8482" s="126" t="s">
        <v>4223</v>
      </c>
      <c r="D8482" s="38" t="s">
        <v>96</v>
      </c>
      <c r="E8482" s="38" t="s">
        <v>2427</v>
      </c>
    </row>
    <row r="8483">
      <c r="A8483" s="33" t="s">
        <v>6142</v>
      </c>
      <c r="B8483" s="126" t="s">
        <v>4211</v>
      </c>
      <c r="C8483" s="126" t="s">
        <v>4223</v>
      </c>
      <c r="D8483" s="38" t="s">
        <v>96</v>
      </c>
      <c r="E8483" s="38" t="s">
        <v>2427</v>
      </c>
    </row>
    <row r="8484">
      <c r="A8484" s="33" t="s">
        <v>6138</v>
      </c>
      <c r="B8484" s="126" t="s">
        <v>4216</v>
      </c>
      <c r="C8484" s="126" t="s">
        <v>4224</v>
      </c>
      <c r="D8484" s="38" t="s">
        <v>96</v>
      </c>
      <c r="E8484" s="38" t="s">
        <v>2427</v>
      </c>
    </row>
    <row r="8485">
      <c r="A8485" s="33" t="s">
        <v>6170</v>
      </c>
      <c r="B8485" s="126" t="s">
        <v>4216</v>
      </c>
      <c r="C8485" s="126" t="s">
        <v>4224</v>
      </c>
      <c r="D8485" s="38" t="s">
        <v>96</v>
      </c>
      <c r="E8485" s="38" t="s">
        <v>2427</v>
      </c>
    </row>
    <row r="8486">
      <c r="A8486" s="33" t="s">
        <v>6464</v>
      </c>
      <c r="B8486" s="126" t="s">
        <v>4218</v>
      </c>
      <c r="C8486" s="126" t="s">
        <v>4229</v>
      </c>
      <c r="D8486" s="38" t="s">
        <v>96</v>
      </c>
      <c r="E8486" s="38" t="s">
        <v>2427</v>
      </c>
    </row>
    <row r="8487">
      <c r="A8487" s="33" t="s">
        <v>6197</v>
      </c>
      <c r="B8487" s="126" t="s">
        <v>4218</v>
      </c>
      <c r="C8487" s="126" t="s">
        <v>4229</v>
      </c>
      <c r="D8487" s="38" t="s">
        <v>96</v>
      </c>
      <c r="E8487" s="38" t="s">
        <v>2427</v>
      </c>
    </row>
    <row r="8488">
      <c r="A8488" s="33" t="s">
        <v>6285</v>
      </c>
      <c r="B8488" s="126" t="s">
        <v>4213</v>
      </c>
      <c r="C8488" s="126" t="s">
        <v>4223</v>
      </c>
      <c r="D8488" s="38" t="s">
        <v>44</v>
      </c>
      <c r="E8488" s="38" t="s">
        <v>2427</v>
      </c>
    </row>
    <row r="8489">
      <c r="A8489" s="33" t="s">
        <v>6285</v>
      </c>
      <c r="B8489" s="126" t="s">
        <v>4213</v>
      </c>
      <c r="C8489" s="126" t="s">
        <v>4223</v>
      </c>
      <c r="D8489" s="38" t="s">
        <v>44</v>
      </c>
      <c r="E8489" s="38" t="s">
        <v>2427</v>
      </c>
    </row>
    <row r="8490">
      <c r="A8490" s="33" t="s">
        <v>6316</v>
      </c>
      <c r="B8490" s="126" t="s">
        <v>4216</v>
      </c>
      <c r="C8490" s="126" t="s">
        <v>4223</v>
      </c>
      <c r="D8490" s="38" t="s">
        <v>44</v>
      </c>
      <c r="E8490" s="38" t="s">
        <v>2427</v>
      </c>
    </row>
    <row r="8491">
      <c r="A8491" s="33" t="s">
        <v>6288</v>
      </c>
      <c r="B8491" s="126" t="s">
        <v>4216</v>
      </c>
      <c r="C8491" s="126" t="s">
        <v>4224</v>
      </c>
      <c r="D8491" s="38" t="s">
        <v>44</v>
      </c>
      <c r="E8491" s="38" t="s">
        <v>2427</v>
      </c>
    </row>
    <row r="8492">
      <c r="A8492" s="33" t="s">
        <v>6288</v>
      </c>
      <c r="B8492" s="126" t="s">
        <v>4218</v>
      </c>
      <c r="C8492" s="126" t="s">
        <v>4229</v>
      </c>
      <c r="D8492" s="38" t="s">
        <v>44</v>
      </c>
      <c r="E8492" s="38" t="s">
        <v>2427</v>
      </c>
    </row>
    <row r="8493">
      <c r="A8493" s="33" t="s">
        <v>5916</v>
      </c>
      <c r="B8493" s="126" t="s">
        <v>4216</v>
      </c>
      <c r="C8493" s="126" t="s">
        <v>4224</v>
      </c>
      <c r="D8493" s="38" t="s">
        <v>5915</v>
      </c>
      <c r="E8493" s="38" t="s">
        <v>2427</v>
      </c>
    </row>
    <row r="8494">
      <c r="A8494" s="33" t="s">
        <v>5916</v>
      </c>
      <c r="B8494" s="126" t="s">
        <v>4216</v>
      </c>
      <c r="C8494" s="126" t="s">
        <v>4224</v>
      </c>
      <c r="D8494" s="38" t="s">
        <v>5915</v>
      </c>
      <c r="E8494" s="38" t="s">
        <v>2427</v>
      </c>
    </row>
    <row r="8495">
      <c r="A8495" s="33" t="s">
        <v>5916</v>
      </c>
      <c r="B8495" s="126" t="s">
        <v>4216</v>
      </c>
      <c r="C8495" s="126" t="s">
        <v>4224</v>
      </c>
      <c r="D8495" s="38" t="s">
        <v>5915</v>
      </c>
      <c r="E8495" s="38" t="s">
        <v>2427</v>
      </c>
    </row>
    <row r="8496">
      <c r="A8496" s="33" t="s">
        <v>5916</v>
      </c>
      <c r="B8496" s="126" t="s">
        <v>4216</v>
      </c>
      <c r="C8496" s="126" t="s">
        <v>4224</v>
      </c>
      <c r="D8496" s="38" t="s">
        <v>5915</v>
      </c>
      <c r="E8496" s="38" t="s">
        <v>2427</v>
      </c>
    </row>
    <row r="8497">
      <c r="A8497" s="33" t="s">
        <v>5916</v>
      </c>
      <c r="B8497" s="126" t="s">
        <v>4216</v>
      </c>
      <c r="C8497" s="126" t="s">
        <v>4224</v>
      </c>
      <c r="D8497" s="38" t="s">
        <v>5915</v>
      </c>
      <c r="E8497" s="38" t="s">
        <v>2427</v>
      </c>
    </row>
    <row r="8498">
      <c r="A8498" s="33" t="s">
        <v>6107</v>
      </c>
      <c r="B8498" s="126" t="s">
        <v>2463</v>
      </c>
      <c r="C8498" s="126" t="s">
        <v>4223</v>
      </c>
      <c r="D8498" s="38" t="s">
        <v>5909</v>
      </c>
      <c r="E8498" s="38" t="s">
        <v>2427</v>
      </c>
    </row>
    <row r="8499">
      <c r="A8499" s="33" t="s">
        <v>6188</v>
      </c>
      <c r="B8499" s="126" t="s">
        <v>2653</v>
      </c>
      <c r="C8499" s="126" t="s">
        <v>4223</v>
      </c>
      <c r="D8499" s="38" t="s">
        <v>5909</v>
      </c>
      <c r="E8499" s="38" t="s">
        <v>2427</v>
      </c>
    </row>
    <row r="8500">
      <c r="A8500" s="33" t="s">
        <v>6188</v>
      </c>
      <c r="B8500" s="126" t="s">
        <v>2545</v>
      </c>
      <c r="C8500" s="126" t="s">
        <v>4223</v>
      </c>
      <c r="D8500" s="38" t="s">
        <v>5911</v>
      </c>
      <c r="E8500" s="38" t="s">
        <v>2427</v>
      </c>
    </row>
    <row r="8501">
      <c r="A8501" s="33" t="s">
        <v>6109</v>
      </c>
      <c r="B8501" s="126" t="s">
        <v>2653</v>
      </c>
      <c r="C8501" s="126" t="s">
        <v>4223</v>
      </c>
      <c r="D8501" s="38" t="s">
        <v>5911</v>
      </c>
      <c r="E8501" s="38" t="s">
        <v>2427</v>
      </c>
    </row>
    <row r="8502">
      <c r="A8502" s="33" t="s">
        <v>6304</v>
      </c>
      <c r="B8502" s="126" t="s">
        <v>2475</v>
      </c>
      <c r="C8502" s="126" t="s">
        <v>4223</v>
      </c>
      <c r="D8502" s="38" t="s">
        <v>5911</v>
      </c>
      <c r="E8502" s="38" t="s">
        <v>2427</v>
      </c>
    </row>
    <row r="8503">
      <c r="A8503" s="33" t="s">
        <v>6109</v>
      </c>
      <c r="B8503" s="126" t="s">
        <v>4211</v>
      </c>
      <c r="C8503" s="126" t="s">
        <v>4220</v>
      </c>
      <c r="D8503" s="38" t="s">
        <v>5923</v>
      </c>
      <c r="E8503" s="38" t="s">
        <v>2427</v>
      </c>
    </row>
    <row r="8504">
      <c r="A8504" s="33" t="s">
        <v>6109</v>
      </c>
      <c r="B8504" s="126" t="s">
        <v>4211</v>
      </c>
      <c r="C8504" s="126" t="s">
        <v>4223</v>
      </c>
      <c r="D8504" s="38" t="s">
        <v>5923</v>
      </c>
      <c r="E8504" s="38" t="s">
        <v>2427</v>
      </c>
    </row>
    <row r="8505">
      <c r="A8505" s="33" t="s">
        <v>6188</v>
      </c>
      <c r="B8505" s="126" t="s">
        <v>4211</v>
      </c>
      <c r="C8505" s="126" t="s">
        <v>4223</v>
      </c>
      <c r="D8505" s="38" t="s">
        <v>5923</v>
      </c>
      <c r="E8505" s="38" t="s">
        <v>2427</v>
      </c>
    </row>
    <row r="8506">
      <c r="A8506" s="33" t="s">
        <v>6330</v>
      </c>
      <c r="B8506" s="126" t="s">
        <v>4216</v>
      </c>
      <c r="C8506" s="126" t="s">
        <v>4229</v>
      </c>
      <c r="D8506" s="38" t="s">
        <v>5923</v>
      </c>
      <c r="E8506" s="38" t="s">
        <v>2427</v>
      </c>
    </row>
    <row r="8507">
      <c r="A8507" s="33" t="s">
        <v>6330</v>
      </c>
      <c r="B8507" s="126" t="s">
        <v>4218</v>
      </c>
      <c r="C8507" s="126" t="s">
        <v>4229</v>
      </c>
      <c r="D8507" s="38" t="s">
        <v>5923</v>
      </c>
      <c r="E8507" s="38" t="s">
        <v>2427</v>
      </c>
    </row>
    <row r="8508">
      <c r="A8508" s="33" t="s">
        <v>5983</v>
      </c>
      <c r="B8508" s="126" t="s">
        <v>4211</v>
      </c>
      <c r="C8508" s="126" t="s">
        <v>4223</v>
      </c>
      <c r="D8508" s="38" t="s">
        <v>96</v>
      </c>
      <c r="E8508" s="38" t="s">
        <v>2428</v>
      </c>
    </row>
    <row r="8509">
      <c r="A8509" s="33" t="s">
        <v>6219</v>
      </c>
      <c r="B8509" s="126" t="s">
        <v>4211</v>
      </c>
      <c r="C8509" s="126" t="s">
        <v>4223</v>
      </c>
      <c r="D8509" s="38" t="s">
        <v>96</v>
      </c>
      <c r="E8509" s="38" t="s">
        <v>2428</v>
      </c>
    </row>
    <row r="8510">
      <c r="A8510" s="33" t="s">
        <v>6219</v>
      </c>
      <c r="B8510" s="126" t="s">
        <v>4211</v>
      </c>
      <c r="C8510" s="126" t="s">
        <v>4223</v>
      </c>
      <c r="D8510" s="38" t="s">
        <v>96</v>
      </c>
      <c r="E8510" s="38" t="s">
        <v>2428</v>
      </c>
    </row>
    <row r="8511">
      <c r="A8511" s="33" t="s">
        <v>6330</v>
      </c>
      <c r="B8511" s="126" t="s">
        <v>4211</v>
      </c>
      <c r="C8511" s="126" t="s">
        <v>4223</v>
      </c>
      <c r="D8511" s="38" t="s">
        <v>96</v>
      </c>
      <c r="E8511" s="38" t="s">
        <v>2428</v>
      </c>
    </row>
    <row r="8512">
      <c r="A8512" s="33" t="s">
        <v>6330</v>
      </c>
      <c r="B8512" s="126" t="s">
        <v>4211</v>
      </c>
      <c r="C8512" s="126" t="s">
        <v>4223</v>
      </c>
      <c r="D8512" s="38" t="s">
        <v>96</v>
      </c>
      <c r="E8512" s="38" t="s">
        <v>2428</v>
      </c>
    </row>
    <row r="8513">
      <c r="A8513" s="33" t="s">
        <v>6329</v>
      </c>
      <c r="B8513" s="126" t="s">
        <v>4211</v>
      </c>
      <c r="C8513" s="126" t="s">
        <v>4223</v>
      </c>
      <c r="D8513" s="38" t="s">
        <v>96</v>
      </c>
      <c r="E8513" s="38" t="s">
        <v>2428</v>
      </c>
    </row>
    <row r="8514">
      <c r="A8514" s="33" t="s">
        <v>6220</v>
      </c>
      <c r="B8514" s="126" t="s">
        <v>4211</v>
      </c>
      <c r="C8514" s="126" t="s">
        <v>4223</v>
      </c>
      <c r="D8514" s="38" t="s">
        <v>96</v>
      </c>
      <c r="E8514" s="38" t="s">
        <v>2428</v>
      </c>
    </row>
    <row r="8515">
      <c r="A8515" s="33" t="s">
        <v>6220</v>
      </c>
      <c r="B8515" s="126" t="s">
        <v>4211</v>
      </c>
      <c r="C8515" s="126" t="s">
        <v>4223</v>
      </c>
      <c r="D8515" s="38" t="s">
        <v>96</v>
      </c>
      <c r="E8515" s="38" t="s">
        <v>2428</v>
      </c>
    </row>
    <row r="8516">
      <c r="A8516" s="33" t="s">
        <v>6329</v>
      </c>
      <c r="B8516" s="126" t="s">
        <v>4216</v>
      </c>
      <c r="C8516" s="126" t="s">
        <v>4224</v>
      </c>
      <c r="D8516" s="38" t="s">
        <v>96</v>
      </c>
      <c r="E8516" s="38" t="s">
        <v>2428</v>
      </c>
    </row>
    <row r="8517">
      <c r="A8517" s="33" t="s">
        <v>6329</v>
      </c>
      <c r="B8517" s="126" t="s">
        <v>4216</v>
      </c>
      <c r="C8517" s="126" t="s">
        <v>4224</v>
      </c>
      <c r="D8517" s="38" t="s">
        <v>96</v>
      </c>
      <c r="E8517" s="38" t="s">
        <v>2428</v>
      </c>
    </row>
    <row r="8518">
      <c r="A8518" s="33" t="s">
        <v>6220</v>
      </c>
      <c r="B8518" s="126" t="s">
        <v>4218</v>
      </c>
      <c r="C8518" s="126" t="s">
        <v>4229</v>
      </c>
      <c r="D8518" s="38" t="s">
        <v>96</v>
      </c>
      <c r="E8518" s="38" t="s">
        <v>2428</v>
      </c>
    </row>
    <row r="8519">
      <c r="A8519" s="33" t="s">
        <v>6220</v>
      </c>
      <c r="B8519" s="126" t="s">
        <v>4218</v>
      </c>
      <c r="C8519" s="126" t="s">
        <v>4229</v>
      </c>
      <c r="D8519" s="38" t="s">
        <v>96</v>
      </c>
      <c r="E8519" s="38" t="s">
        <v>2428</v>
      </c>
    </row>
    <row r="8520">
      <c r="A8520" s="33" t="s">
        <v>6103</v>
      </c>
      <c r="B8520" s="126" t="s">
        <v>4211</v>
      </c>
      <c r="C8520" s="126" t="s">
        <v>4223</v>
      </c>
      <c r="D8520" s="38" t="s">
        <v>96</v>
      </c>
      <c r="E8520" s="38" t="s">
        <v>2429</v>
      </c>
    </row>
    <row r="8521">
      <c r="A8521" s="33" t="s">
        <v>6104</v>
      </c>
      <c r="B8521" s="126" t="s">
        <v>4211</v>
      </c>
      <c r="C8521" s="126" t="s">
        <v>4223</v>
      </c>
      <c r="D8521" s="38" t="s">
        <v>96</v>
      </c>
      <c r="E8521" s="38" t="s">
        <v>2429</v>
      </c>
    </row>
    <row r="8522">
      <c r="A8522" s="33" t="s">
        <v>6127</v>
      </c>
      <c r="B8522" s="126" t="s">
        <v>4211</v>
      </c>
      <c r="C8522" s="126" t="s">
        <v>4223</v>
      </c>
      <c r="D8522" s="38" t="s">
        <v>96</v>
      </c>
      <c r="E8522" s="38" t="s">
        <v>2429</v>
      </c>
    </row>
    <row r="8523">
      <c r="A8523" s="33" t="s">
        <v>6121</v>
      </c>
      <c r="B8523" s="126" t="s">
        <v>4211</v>
      </c>
      <c r="C8523" s="126" t="s">
        <v>4223</v>
      </c>
      <c r="D8523" s="38" t="s">
        <v>96</v>
      </c>
      <c r="E8523" s="38" t="s">
        <v>2429</v>
      </c>
    </row>
    <row r="8524">
      <c r="A8524" s="33" t="s">
        <v>6465</v>
      </c>
      <c r="B8524" s="126" t="s">
        <v>4211</v>
      </c>
      <c r="C8524" s="126" t="s">
        <v>4223</v>
      </c>
      <c r="D8524" s="38" t="s">
        <v>96</v>
      </c>
      <c r="E8524" s="38" t="s">
        <v>2429</v>
      </c>
    </row>
    <row r="8525">
      <c r="A8525" s="33" t="s">
        <v>5983</v>
      </c>
      <c r="B8525" s="126" t="s">
        <v>4211</v>
      </c>
      <c r="C8525" s="126" t="s">
        <v>4223</v>
      </c>
      <c r="D8525" s="38" t="s">
        <v>96</v>
      </c>
      <c r="E8525" s="38" t="s">
        <v>2429</v>
      </c>
    </row>
    <row r="8526">
      <c r="A8526" s="33" t="s">
        <v>6337</v>
      </c>
      <c r="B8526" s="126" t="s">
        <v>4211</v>
      </c>
      <c r="C8526" s="126" t="s">
        <v>4223</v>
      </c>
      <c r="D8526" s="38" t="s">
        <v>96</v>
      </c>
      <c r="E8526" s="38" t="s">
        <v>2429</v>
      </c>
    </row>
    <row r="8527">
      <c r="A8527" s="33" t="s">
        <v>6106</v>
      </c>
      <c r="B8527" s="126" t="s">
        <v>4211</v>
      </c>
      <c r="C8527" s="126" t="s">
        <v>4223</v>
      </c>
      <c r="D8527" s="38" t="s">
        <v>96</v>
      </c>
      <c r="E8527" s="38" t="s">
        <v>2429</v>
      </c>
    </row>
    <row r="8528">
      <c r="A8528" s="33" t="s">
        <v>6155</v>
      </c>
      <c r="B8528" s="126" t="s">
        <v>4216</v>
      </c>
      <c r="C8528" s="126" t="s">
        <v>4224</v>
      </c>
      <c r="D8528" s="38" t="s">
        <v>96</v>
      </c>
      <c r="E8528" s="38" t="s">
        <v>2429</v>
      </c>
    </row>
    <row r="8529">
      <c r="A8529" s="33" t="s">
        <v>6351</v>
      </c>
      <c r="B8529" s="126" t="s">
        <v>4216</v>
      </c>
      <c r="C8529" s="126" t="s">
        <v>4224</v>
      </c>
      <c r="D8529" s="38" t="s">
        <v>96</v>
      </c>
      <c r="E8529" s="38" t="s">
        <v>2429</v>
      </c>
    </row>
    <row r="8530">
      <c r="A8530" s="33" t="s">
        <v>6394</v>
      </c>
      <c r="B8530" s="126" t="s">
        <v>4218</v>
      </c>
      <c r="C8530" s="126" t="s">
        <v>4229</v>
      </c>
      <c r="D8530" s="38" t="s">
        <v>96</v>
      </c>
      <c r="E8530" s="38" t="s">
        <v>2429</v>
      </c>
    </row>
    <row r="8531">
      <c r="A8531" s="33" t="s">
        <v>6466</v>
      </c>
      <c r="B8531" s="126" t="s">
        <v>4218</v>
      </c>
      <c r="C8531" s="126" t="s">
        <v>4229</v>
      </c>
      <c r="D8531" s="38" t="s">
        <v>96</v>
      </c>
      <c r="E8531" s="38" t="s">
        <v>2429</v>
      </c>
    </row>
    <row r="8532">
      <c r="A8532" s="33" t="s">
        <v>6160</v>
      </c>
      <c r="B8532" s="126" t="s">
        <v>4213</v>
      </c>
      <c r="C8532" s="126" t="s">
        <v>4223</v>
      </c>
      <c r="D8532" s="38" t="s">
        <v>96</v>
      </c>
      <c r="E8532" s="38" t="s">
        <v>2430</v>
      </c>
    </row>
    <row r="8533">
      <c r="A8533" s="33" t="s">
        <v>6219</v>
      </c>
      <c r="B8533" s="126" t="s">
        <v>4213</v>
      </c>
      <c r="C8533" s="126" t="s">
        <v>4223</v>
      </c>
      <c r="D8533" s="38" t="s">
        <v>96</v>
      </c>
      <c r="E8533" s="38" t="s">
        <v>2430</v>
      </c>
    </row>
    <row r="8534">
      <c r="A8534" s="33" t="s">
        <v>5983</v>
      </c>
      <c r="B8534" s="126" t="s">
        <v>4213</v>
      </c>
      <c r="C8534" s="126" t="s">
        <v>4223</v>
      </c>
      <c r="D8534" s="38" t="s">
        <v>96</v>
      </c>
      <c r="E8534" s="38" t="s">
        <v>2430</v>
      </c>
    </row>
    <row r="8535">
      <c r="A8535" s="33" t="s">
        <v>6329</v>
      </c>
      <c r="B8535" s="126" t="s">
        <v>4213</v>
      </c>
      <c r="C8535" s="126" t="s">
        <v>4223</v>
      </c>
      <c r="D8535" s="38" t="s">
        <v>96</v>
      </c>
      <c r="E8535" s="38" t="s">
        <v>2430</v>
      </c>
    </row>
    <row r="8536">
      <c r="A8536" s="33" t="s">
        <v>6191</v>
      </c>
      <c r="B8536" s="126" t="s">
        <v>4213</v>
      </c>
      <c r="C8536" s="126" t="s">
        <v>4223</v>
      </c>
      <c r="D8536" s="38" t="s">
        <v>96</v>
      </c>
      <c r="E8536" s="38" t="s">
        <v>2430</v>
      </c>
    </row>
    <row r="8537">
      <c r="A8537" s="33" t="s">
        <v>6056</v>
      </c>
      <c r="B8537" s="126" t="s">
        <v>4213</v>
      </c>
      <c r="C8537" s="126" t="s">
        <v>4223</v>
      </c>
      <c r="D8537" s="38" t="s">
        <v>96</v>
      </c>
      <c r="E8537" s="38" t="s">
        <v>2430</v>
      </c>
    </row>
    <row r="8538">
      <c r="A8538" s="33" t="s">
        <v>6191</v>
      </c>
      <c r="B8538" s="126" t="s">
        <v>4213</v>
      </c>
      <c r="C8538" s="126" t="s">
        <v>4223</v>
      </c>
      <c r="D8538" s="38" t="s">
        <v>96</v>
      </c>
      <c r="E8538" s="38" t="s">
        <v>2430</v>
      </c>
    </row>
    <row r="8539">
      <c r="A8539" s="33" t="s">
        <v>6160</v>
      </c>
      <c r="B8539" s="126" t="s">
        <v>4213</v>
      </c>
      <c r="C8539" s="126" t="s">
        <v>4223</v>
      </c>
      <c r="D8539" s="38" t="s">
        <v>96</v>
      </c>
      <c r="E8539" s="38" t="s">
        <v>2430</v>
      </c>
    </row>
    <row r="8540">
      <c r="A8540" s="33" t="s">
        <v>6467</v>
      </c>
      <c r="B8540" s="126" t="s">
        <v>4216</v>
      </c>
      <c r="C8540" s="126" t="s">
        <v>4224</v>
      </c>
      <c r="D8540" s="38" t="s">
        <v>96</v>
      </c>
      <c r="E8540" s="38" t="s">
        <v>2430</v>
      </c>
    </row>
    <row r="8541">
      <c r="A8541" s="33" t="s">
        <v>6419</v>
      </c>
      <c r="B8541" s="126" t="s">
        <v>4216</v>
      </c>
      <c r="C8541" s="126" t="s">
        <v>4224</v>
      </c>
      <c r="D8541" s="38" t="s">
        <v>96</v>
      </c>
      <c r="E8541" s="38" t="s">
        <v>2430</v>
      </c>
    </row>
    <row r="8542">
      <c r="A8542" s="33" t="s">
        <v>6419</v>
      </c>
      <c r="B8542" s="126" t="s">
        <v>4218</v>
      </c>
      <c r="C8542" s="126" t="s">
        <v>4229</v>
      </c>
      <c r="D8542" s="38" t="s">
        <v>96</v>
      </c>
      <c r="E8542" s="38" t="s">
        <v>2430</v>
      </c>
    </row>
    <row r="8543">
      <c r="A8543" s="33" t="s">
        <v>6467</v>
      </c>
      <c r="B8543" s="126" t="s">
        <v>4218</v>
      </c>
      <c r="C8543" s="126" t="s">
        <v>4229</v>
      </c>
      <c r="D8543" s="38" t="s">
        <v>96</v>
      </c>
      <c r="E8543" s="38" t="s">
        <v>2430</v>
      </c>
    </row>
    <row r="8544">
      <c r="A8544" s="33" t="s">
        <v>6154</v>
      </c>
      <c r="B8544" s="126" t="s">
        <v>4211</v>
      </c>
      <c r="C8544" s="126" t="s">
        <v>4223</v>
      </c>
      <c r="D8544" s="38" t="s">
        <v>96</v>
      </c>
      <c r="E8544" s="38" t="s">
        <v>2431</v>
      </c>
    </row>
    <row r="8545">
      <c r="A8545" s="33" t="s">
        <v>6382</v>
      </c>
      <c r="B8545" s="126" t="s">
        <v>4211</v>
      </c>
      <c r="C8545" s="126" t="s">
        <v>4223</v>
      </c>
      <c r="D8545" s="38" t="s">
        <v>96</v>
      </c>
      <c r="E8545" s="38" t="s">
        <v>2431</v>
      </c>
    </row>
    <row r="8546">
      <c r="A8546" s="33" t="s">
        <v>6011</v>
      </c>
      <c r="B8546" s="126" t="s">
        <v>4211</v>
      </c>
      <c r="C8546" s="126" t="s">
        <v>4223</v>
      </c>
      <c r="D8546" s="38" t="s">
        <v>96</v>
      </c>
      <c r="E8546" s="38" t="s">
        <v>2431</v>
      </c>
    </row>
    <row r="8547">
      <c r="A8547" s="33" t="s">
        <v>6468</v>
      </c>
      <c r="B8547" s="126" t="s">
        <v>4211</v>
      </c>
      <c r="C8547" s="126" t="s">
        <v>4223</v>
      </c>
      <c r="D8547" s="38" t="s">
        <v>96</v>
      </c>
      <c r="E8547" s="38" t="s">
        <v>2431</v>
      </c>
    </row>
    <row r="8548">
      <c r="A8548" s="33" t="s">
        <v>6373</v>
      </c>
      <c r="B8548" s="126" t="s">
        <v>4211</v>
      </c>
      <c r="C8548" s="126" t="s">
        <v>4223</v>
      </c>
      <c r="D8548" s="38" t="s">
        <v>96</v>
      </c>
      <c r="E8548" s="38" t="s">
        <v>2431</v>
      </c>
    </row>
    <row r="8549">
      <c r="A8549" s="33" t="s">
        <v>6005</v>
      </c>
      <c r="B8549" s="126" t="s">
        <v>4211</v>
      </c>
      <c r="C8549" s="126" t="s">
        <v>4223</v>
      </c>
      <c r="D8549" s="38" t="s">
        <v>96</v>
      </c>
      <c r="E8549" s="38" t="s">
        <v>2431</v>
      </c>
    </row>
    <row r="8550">
      <c r="A8550" s="33" t="s">
        <v>6142</v>
      </c>
      <c r="B8550" s="126" t="s">
        <v>4211</v>
      </c>
      <c r="C8550" s="126" t="s">
        <v>4223</v>
      </c>
      <c r="D8550" s="38" t="s">
        <v>96</v>
      </c>
      <c r="E8550" s="38" t="s">
        <v>2431</v>
      </c>
    </row>
    <row r="8551">
      <c r="A8551" s="33" t="s">
        <v>6025</v>
      </c>
      <c r="B8551" s="126" t="s">
        <v>4211</v>
      </c>
      <c r="C8551" s="126" t="s">
        <v>4223</v>
      </c>
      <c r="D8551" s="38" t="s">
        <v>96</v>
      </c>
      <c r="E8551" s="38" t="s">
        <v>2431</v>
      </c>
    </row>
    <row r="8552">
      <c r="A8552" s="33" t="s">
        <v>6117</v>
      </c>
      <c r="B8552" s="126" t="s">
        <v>4216</v>
      </c>
      <c r="C8552" s="126" t="s">
        <v>4224</v>
      </c>
      <c r="D8552" s="38" t="s">
        <v>96</v>
      </c>
      <c r="E8552" s="38" t="s">
        <v>2431</v>
      </c>
    </row>
    <row r="8553">
      <c r="A8553" s="33" t="s">
        <v>6431</v>
      </c>
      <c r="B8553" s="126" t="s">
        <v>4216</v>
      </c>
      <c r="C8553" s="126" t="s">
        <v>4224</v>
      </c>
      <c r="D8553" s="38" t="s">
        <v>96</v>
      </c>
      <c r="E8553" s="38" t="s">
        <v>2431</v>
      </c>
    </row>
    <row r="8554">
      <c r="A8554" s="33" t="s">
        <v>6431</v>
      </c>
      <c r="B8554" s="126" t="s">
        <v>4218</v>
      </c>
      <c r="C8554" s="126" t="s">
        <v>4229</v>
      </c>
      <c r="D8554" s="38" t="s">
        <v>96</v>
      </c>
      <c r="E8554" s="38" t="s">
        <v>2431</v>
      </c>
    </row>
    <row r="8555">
      <c r="A8555" s="33" t="s">
        <v>6377</v>
      </c>
      <c r="B8555" s="126" t="s">
        <v>4218</v>
      </c>
      <c r="C8555" s="126" t="s">
        <v>4229</v>
      </c>
      <c r="D8555" s="38" t="s">
        <v>96</v>
      </c>
      <c r="E8555" s="38" t="s">
        <v>2431</v>
      </c>
    </row>
    <row r="8556">
      <c r="A8556" s="33" t="s">
        <v>6025</v>
      </c>
      <c r="B8556" s="126" t="s">
        <v>4213</v>
      </c>
      <c r="C8556" s="126" t="s">
        <v>4223</v>
      </c>
      <c r="D8556" s="38" t="s">
        <v>44</v>
      </c>
      <c r="E8556" s="38" t="s">
        <v>2431</v>
      </c>
    </row>
    <row r="8557">
      <c r="A8557" s="33" t="s">
        <v>6462</v>
      </c>
      <c r="B8557" s="126" t="s">
        <v>4213</v>
      </c>
      <c r="C8557" s="126" t="s">
        <v>4223</v>
      </c>
      <c r="D8557" s="38" t="s">
        <v>44</v>
      </c>
      <c r="E8557" s="38" t="s">
        <v>2431</v>
      </c>
    </row>
    <row r="8558">
      <c r="A8558" s="33" t="s">
        <v>6450</v>
      </c>
      <c r="B8558" s="126" t="s">
        <v>4216</v>
      </c>
      <c r="C8558" s="126" t="s">
        <v>4223</v>
      </c>
      <c r="D8558" s="38" t="s">
        <v>44</v>
      </c>
      <c r="E8558" s="38" t="s">
        <v>2431</v>
      </c>
    </row>
    <row r="8559">
      <c r="A8559" s="33" t="s">
        <v>6469</v>
      </c>
      <c r="B8559" s="126" t="s">
        <v>4216</v>
      </c>
      <c r="C8559" s="126" t="s">
        <v>4224</v>
      </c>
      <c r="D8559" s="38" t="s">
        <v>44</v>
      </c>
      <c r="E8559" s="38" t="s">
        <v>2431</v>
      </c>
    </row>
    <row r="8560">
      <c r="A8560" s="33" t="s">
        <v>6469</v>
      </c>
      <c r="B8560" s="126" t="s">
        <v>4218</v>
      </c>
      <c r="C8560" s="126" t="s">
        <v>4229</v>
      </c>
      <c r="D8560" s="38" t="s">
        <v>44</v>
      </c>
      <c r="E8560" s="38" t="s">
        <v>2431</v>
      </c>
    </row>
    <row r="8561">
      <c r="A8561" s="33" t="s">
        <v>6459</v>
      </c>
      <c r="B8561" s="126" t="s">
        <v>2463</v>
      </c>
      <c r="C8561" s="126" t="s">
        <v>4223</v>
      </c>
      <c r="D8561" s="38" t="s">
        <v>5909</v>
      </c>
      <c r="E8561" s="38" t="s">
        <v>2431</v>
      </c>
    </row>
    <row r="8562">
      <c r="A8562" s="33" t="s">
        <v>6458</v>
      </c>
      <c r="B8562" s="126" t="s">
        <v>2653</v>
      </c>
      <c r="C8562" s="126" t="s">
        <v>4223</v>
      </c>
      <c r="D8562" s="38" t="s">
        <v>5909</v>
      </c>
      <c r="E8562" s="38" t="s">
        <v>2431</v>
      </c>
    </row>
    <row r="8563">
      <c r="A8563" s="33" t="s">
        <v>6458</v>
      </c>
      <c r="B8563" s="126" t="s">
        <v>2545</v>
      </c>
      <c r="C8563" s="126" t="s">
        <v>4223</v>
      </c>
      <c r="D8563" s="38" t="s">
        <v>5911</v>
      </c>
      <c r="E8563" s="38" t="s">
        <v>2431</v>
      </c>
    </row>
    <row r="8564">
      <c r="A8564" s="33" t="s">
        <v>6207</v>
      </c>
      <c r="B8564" s="126" t="s">
        <v>2653</v>
      </c>
      <c r="C8564" s="126" t="s">
        <v>4223</v>
      </c>
      <c r="D8564" s="38" t="s">
        <v>5911</v>
      </c>
      <c r="E8564" s="38" t="s">
        <v>2431</v>
      </c>
    </row>
    <row r="8565">
      <c r="A8565" s="33" t="s">
        <v>6251</v>
      </c>
      <c r="B8565" s="126" t="s">
        <v>2475</v>
      </c>
      <c r="C8565" s="126" t="s">
        <v>4223</v>
      </c>
      <c r="D8565" s="38" t="s">
        <v>5911</v>
      </c>
      <c r="E8565" s="38" t="s">
        <v>2431</v>
      </c>
    </row>
    <row r="8566">
      <c r="A8566" s="33" t="s">
        <v>6461</v>
      </c>
      <c r="B8566" s="126" t="s">
        <v>4211</v>
      </c>
      <c r="C8566" s="126" t="s">
        <v>4220</v>
      </c>
      <c r="D8566" s="38" t="s">
        <v>5923</v>
      </c>
      <c r="E8566" s="38" t="s">
        <v>2431</v>
      </c>
    </row>
    <row r="8567">
      <c r="A8567" s="33" t="s">
        <v>6083</v>
      </c>
      <c r="B8567" s="126" t="s">
        <v>4211</v>
      </c>
      <c r="C8567" s="126" t="s">
        <v>4223</v>
      </c>
      <c r="D8567" s="38" t="s">
        <v>5923</v>
      </c>
      <c r="E8567" s="38" t="s">
        <v>2431</v>
      </c>
    </row>
    <row r="8568">
      <c r="A8568" s="33" t="s">
        <v>6207</v>
      </c>
      <c r="B8568" s="126" t="s">
        <v>4211</v>
      </c>
      <c r="C8568" s="126" t="s">
        <v>4223</v>
      </c>
      <c r="D8568" s="38" t="s">
        <v>5923</v>
      </c>
      <c r="E8568" s="38" t="s">
        <v>2431</v>
      </c>
    </row>
    <row r="8569">
      <c r="A8569" s="33" t="s">
        <v>6470</v>
      </c>
      <c r="B8569" s="126" t="s">
        <v>4216</v>
      </c>
      <c r="C8569" s="126" t="s">
        <v>4229</v>
      </c>
      <c r="D8569" s="38" t="s">
        <v>5923</v>
      </c>
      <c r="E8569" s="38" t="s">
        <v>2431</v>
      </c>
    </row>
    <row r="8570">
      <c r="A8570" s="33" t="s">
        <v>6461</v>
      </c>
      <c r="B8570" s="126" t="s">
        <v>4218</v>
      </c>
      <c r="C8570" s="126" t="s">
        <v>4229</v>
      </c>
      <c r="D8570" s="38" t="s">
        <v>5923</v>
      </c>
      <c r="E8570" s="38" t="s">
        <v>2431</v>
      </c>
    </row>
    <row r="8571">
      <c r="A8571" s="33" t="s">
        <v>6009</v>
      </c>
      <c r="B8571" s="126" t="s">
        <v>4213</v>
      </c>
      <c r="C8571" s="126" t="s">
        <v>4223</v>
      </c>
      <c r="D8571" s="38" t="s">
        <v>96</v>
      </c>
      <c r="E8571" s="38" t="s">
        <v>2432</v>
      </c>
    </row>
    <row r="8572">
      <c r="A8572" s="33" t="s">
        <v>6320</v>
      </c>
      <c r="B8572" s="126" t="s">
        <v>4213</v>
      </c>
      <c r="C8572" s="126" t="s">
        <v>4223</v>
      </c>
      <c r="D8572" s="38" t="s">
        <v>96</v>
      </c>
      <c r="E8572" s="38" t="s">
        <v>2432</v>
      </c>
    </row>
    <row r="8573">
      <c r="A8573" s="33" t="s">
        <v>6263</v>
      </c>
      <c r="B8573" s="126" t="s">
        <v>4213</v>
      </c>
      <c r="C8573" s="126" t="s">
        <v>4223</v>
      </c>
      <c r="D8573" s="38" t="s">
        <v>96</v>
      </c>
      <c r="E8573" s="38" t="s">
        <v>2432</v>
      </c>
    </row>
    <row r="8574">
      <c r="A8574" s="33" t="s">
        <v>5994</v>
      </c>
      <c r="B8574" s="126" t="s">
        <v>4213</v>
      </c>
      <c r="C8574" s="126" t="s">
        <v>4223</v>
      </c>
      <c r="D8574" s="38" t="s">
        <v>96</v>
      </c>
      <c r="E8574" s="38" t="s">
        <v>2432</v>
      </c>
    </row>
    <row r="8575">
      <c r="A8575" s="33" t="s">
        <v>6443</v>
      </c>
      <c r="B8575" s="126" t="s">
        <v>4213</v>
      </c>
      <c r="C8575" s="126" t="s">
        <v>4223</v>
      </c>
      <c r="D8575" s="38" t="s">
        <v>96</v>
      </c>
      <c r="E8575" s="38" t="s">
        <v>2432</v>
      </c>
    </row>
    <row r="8576">
      <c r="A8576" s="33" t="s">
        <v>6005</v>
      </c>
      <c r="B8576" s="126" t="s">
        <v>4213</v>
      </c>
      <c r="C8576" s="126" t="s">
        <v>4223</v>
      </c>
      <c r="D8576" s="38" t="s">
        <v>96</v>
      </c>
      <c r="E8576" s="38" t="s">
        <v>2432</v>
      </c>
    </row>
    <row r="8577">
      <c r="A8577" s="33" t="s">
        <v>6414</v>
      </c>
      <c r="B8577" s="126" t="s">
        <v>4213</v>
      </c>
      <c r="C8577" s="126" t="s">
        <v>4223</v>
      </c>
      <c r="D8577" s="38" t="s">
        <v>96</v>
      </c>
      <c r="E8577" s="38" t="s">
        <v>2432</v>
      </c>
    </row>
    <row r="8578">
      <c r="A8578" s="33" t="s">
        <v>6321</v>
      </c>
      <c r="B8578" s="126" t="s">
        <v>4213</v>
      </c>
      <c r="C8578" s="126" t="s">
        <v>4223</v>
      </c>
      <c r="D8578" s="38" t="s">
        <v>96</v>
      </c>
      <c r="E8578" s="38" t="s">
        <v>2432</v>
      </c>
    </row>
    <row r="8579">
      <c r="A8579" s="33" t="s">
        <v>6419</v>
      </c>
      <c r="B8579" s="126" t="s">
        <v>4216</v>
      </c>
      <c r="C8579" s="126" t="s">
        <v>4224</v>
      </c>
      <c r="D8579" s="38" t="s">
        <v>96</v>
      </c>
      <c r="E8579" s="38" t="s">
        <v>2432</v>
      </c>
    </row>
    <row r="8580">
      <c r="A8580" s="33" t="s">
        <v>6377</v>
      </c>
      <c r="B8580" s="126" t="s">
        <v>4216</v>
      </c>
      <c r="C8580" s="126" t="s">
        <v>4224</v>
      </c>
      <c r="D8580" s="38" t="s">
        <v>96</v>
      </c>
      <c r="E8580" s="38" t="s">
        <v>2432</v>
      </c>
    </row>
    <row r="8581">
      <c r="A8581" s="33" t="s">
        <v>6431</v>
      </c>
      <c r="B8581" s="126" t="s">
        <v>4218</v>
      </c>
      <c r="C8581" s="126" t="s">
        <v>4229</v>
      </c>
      <c r="D8581" s="38" t="s">
        <v>96</v>
      </c>
      <c r="E8581" s="38" t="s">
        <v>2432</v>
      </c>
    </row>
    <row r="8582">
      <c r="A8582" s="33" t="s">
        <v>6462</v>
      </c>
      <c r="B8582" s="126" t="s">
        <v>4218</v>
      </c>
      <c r="C8582" s="126" t="s">
        <v>4229</v>
      </c>
      <c r="D8582" s="38" t="s">
        <v>96</v>
      </c>
      <c r="E8582" s="38" t="s">
        <v>2432</v>
      </c>
    </row>
    <row r="8583">
      <c r="A8583" s="33" t="s">
        <v>6247</v>
      </c>
      <c r="B8583" s="126" t="s">
        <v>4213</v>
      </c>
      <c r="C8583" s="126" t="s">
        <v>4231</v>
      </c>
      <c r="D8583" s="38" t="s">
        <v>165</v>
      </c>
      <c r="E8583" s="38" t="s">
        <v>2433</v>
      </c>
    </row>
    <row r="8584">
      <c r="A8584" s="33" t="s">
        <v>6172</v>
      </c>
      <c r="B8584" s="126" t="s">
        <v>4213</v>
      </c>
      <c r="C8584" s="126" t="s">
        <v>4231</v>
      </c>
      <c r="D8584" s="38" t="s">
        <v>165</v>
      </c>
      <c r="E8584" s="38" t="s">
        <v>2433</v>
      </c>
    </row>
    <row r="8585">
      <c r="A8585" s="33" t="s">
        <v>6386</v>
      </c>
      <c r="B8585" s="126" t="s">
        <v>4213</v>
      </c>
      <c r="C8585" s="126" t="s">
        <v>4231</v>
      </c>
      <c r="D8585" s="38" t="s">
        <v>165</v>
      </c>
      <c r="E8585" s="38" t="s">
        <v>2433</v>
      </c>
    </row>
    <row r="8586">
      <c r="A8586" s="33" t="s">
        <v>6043</v>
      </c>
      <c r="B8586" s="126" t="s">
        <v>4213</v>
      </c>
      <c r="C8586" s="126" t="s">
        <v>4231</v>
      </c>
      <c r="D8586" s="38" t="s">
        <v>165</v>
      </c>
      <c r="E8586" s="38" t="s">
        <v>2433</v>
      </c>
    </row>
    <row r="8587">
      <c r="A8587" s="33" t="s">
        <v>6042</v>
      </c>
      <c r="B8587" s="126" t="s">
        <v>4213</v>
      </c>
      <c r="C8587" s="126" t="s">
        <v>4231</v>
      </c>
      <c r="D8587" s="38" t="s">
        <v>165</v>
      </c>
      <c r="E8587" s="38" t="s">
        <v>2433</v>
      </c>
    </row>
    <row r="8588">
      <c r="A8588" s="33" t="s">
        <v>6088</v>
      </c>
      <c r="B8588" s="126" t="s">
        <v>4213</v>
      </c>
      <c r="C8588" s="126" t="s">
        <v>4231</v>
      </c>
      <c r="D8588" s="38" t="s">
        <v>165</v>
      </c>
      <c r="E8588" s="38" t="s">
        <v>2433</v>
      </c>
    </row>
    <row r="8589">
      <c r="A8589" s="33" t="s">
        <v>6263</v>
      </c>
      <c r="B8589" s="126" t="s">
        <v>4213</v>
      </c>
      <c r="C8589" s="126" t="s">
        <v>4231</v>
      </c>
      <c r="D8589" s="38" t="s">
        <v>165</v>
      </c>
      <c r="E8589" s="38" t="s">
        <v>2433</v>
      </c>
    </row>
    <row r="8590">
      <c r="A8590" s="33" t="s">
        <v>6465</v>
      </c>
      <c r="B8590" s="126" t="s">
        <v>4213</v>
      </c>
      <c r="C8590" s="126" t="s">
        <v>4231</v>
      </c>
      <c r="D8590" s="38" t="s">
        <v>165</v>
      </c>
      <c r="E8590" s="38" t="s">
        <v>2433</v>
      </c>
    </row>
    <row r="8591">
      <c r="A8591" s="33" t="s">
        <v>6099</v>
      </c>
      <c r="B8591" s="126" t="s">
        <v>4216</v>
      </c>
      <c r="C8591" s="126" t="s">
        <v>4233</v>
      </c>
      <c r="D8591" s="38" t="s">
        <v>165</v>
      </c>
      <c r="E8591" s="38" t="s">
        <v>2433</v>
      </c>
    </row>
    <row r="8592">
      <c r="A8592" s="33" t="s">
        <v>6100</v>
      </c>
      <c r="B8592" s="126" t="s">
        <v>4216</v>
      </c>
      <c r="C8592" s="126" t="s">
        <v>4233</v>
      </c>
      <c r="D8592" s="38" t="s">
        <v>165</v>
      </c>
      <c r="E8592" s="38" t="s">
        <v>2433</v>
      </c>
    </row>
    <row r="8593">
      <c r="A8593" s="33" t="s">
        <v>6363</v>
      </c>
      <c r="B8593" s="126" t="s">
        <v>4218</v>
      </c>
      <c r="C8593" s="126" t="s">
        <v>4236</v>
      </c>
      <c r="D8593" s="38" t="s">
        <v>165</v>
      </c>
      <c r="E8593" s="38" t="s">
        <v>2433</v>
      </c>
    </row>
    <row r="8594">
      <c r="A8594" s="33" t="s">
        <v>6145</v>
      </c>
      <c r="B8594" s="126" t="s">
        <v>4218</v>
      </c>
      <c r="C8594" s="126" t="s">
        <v>4242</v>
      </c>
      <c r="D8594" s="38" t="s">
        <v>165</v>
      </c>
      <c r="E8594" s="38" t="s">
        <v>2433</v>
      </c>
    </row>
    <row r="8595">
      <c r="A8595" s="33" t="s">
        <v>6078</v>
      </c>
      <c r="B8595" s="126" t="s">
        <v>4213</v>
      </c>
      <c r="C8595" s="126" t="s">
        <v>4231</v>
      </c>
      <c r="D8595" s="38" t="s">
        <v>44</v>
      </c>
      <c r="E8595" s="38" t="s">
        <v>2433</v>
      </c>
    </row>
    <row r="8596">
      <c r="A8596" s="33" t="s">
        <v>6471</v>
      </c>
      <c r="B8596" s="126" t="s">
        <v>4213</v>
      </c>
      <c r="C8596" s="126" t="s">
        <v>4231</v>
      </c>
      <c r="D8596" s="38" t="s">
        <v>44</v>
      </c>
      <c r="E8596" s="38" t="s">
        <v>2433</v>
      </c>
    </row>
    <row r="8597">
      <c r="A8597" s="33" t="s">
        <v>6277</v>
      </c>
      <c r="B8597" s="126" t="s">
        <v>4216</v>
      </c>
      <c r="C8597" s="126" t="s">
        <v>4233</v>
      </c>
      <c r="D8597" s="38" t="s">
        <v>44</v>
      </c>
      <c r="E8597" s="38" t="s">
        <v>2433</v>
      </c>
    </row>
    <row r="8598">
      <c r="A8598" s="33" t="s">
        <v>6469</v>
      </c>
      <c r="B8598" s="126" t="s">
        <v>4216</v>
      </c>
      <c r="C8598" s="126" t="s">
        <v>4236</v>
      </c>
      <c r="D8598" s="38" t="s">
        <v>44</v>
      </c>
      <c r="E8598" s="38" t="s">
        <v>2433</v>
      </c>
    </row>
    <row r="8599">
      <c r="A8599" s="33" t="s">
        <v>6382</v>
      </c>
      <c r="B8599" s="126" t="s">
        <v>4218</v>
      </c>
      <c r="C8599" s="126" t="s">
        <v>4242</v>
      </c>
      <c r="D8599" s="38" t="s">
        <v>44</v>
      </c>
      <c r="E8599" s="38" t="s">
        <v>2433</v>
      </c>
    </row>
    <row r="8600">
      <c r="A8600" s="33" t="s">
        <v>6302</v>
      </c>
      <c r="B8600" s="126" t="s">
        <v>2463</v>
      </c>
      <c r="C8600" s="126" t="s">
        <v>4229</v>
      </c>
      <c r="D8600" s="38" t="s">
        <v>5909</v>
      </c>
      <c r="E8600" s="38" t="s">
        <v>2433</v>
      </c>
    </row>
    <row r="8601">
      <c r="A8601" s="33" t="s">
        <v>6302</v>
      </c>
      <c r="B8601" s="126" t="s">
        <v>2653</v>
      </c>
      <c r="C8601" s="126" t="s">
        <v>4229</v>
      </c>
      <c r="D8601" s="38" t="s">
        <v>5909</v>
      </c>
      <c r="E8601" s="38" t="s">
        <v>2433</v>
      </c>
    </row>
    <row r="8602">
      <c r="A8602" s="33" t="s">
        <v>6302</v>
      </c>
      <c r="B8602" s="126" t="s">
        <v>2475</v>
      </c>
      <c r="C8602" s="126" t="s">
        <v>4231</v>
      </c>
      <c r="D8602" s="38" t="s">
        <v>5911</v>
      </c>
      <c r="E8602" s="38" t="s">
        <v>2433</v>
      </c>
    </row>
    <row r="8603">
      <c r="A8603" s="33" t="s">
        <v>6159</v>
      </c>
      <c r="B8603" s="126" t="s">
        <v>4221</v>
      </c>
      <c r="C8603" s="126" t="s">
        <v>4236</v>
      </c>
      <c r="D8603" s="38" t="s">
        <v>5911</v>
      </c>
      <c r="E8603" s="38" t="s">
        <v>2433</v>
      </c>
    </row>
    <row r="8604">
      <c r="A8604" s="33" t="s">
        <v>6251</v>
      </c>
      <c r="B8604" s="126" t="s">
        <v>4223</v>
      </c>
      <c r="C8604" s="126" t="s">
        <v>4242</v>
      </c>
      <c r="D8604" s="38" t="s">
        <v>5911</v>
      </c>
      <c r="E8604" s="38" t="s">
        <v>2433</v>
      </c>
    </row>
    <row r="8605">
      <c r="A8605" s="33" t="s">
        <v>6159</v>
      </c>
      <c r="B8605" s="126" t="s">
        <v>4218</v>
      </c>
      <c r="C8605" s="126" t="s">
        <v>4229</v>
      </c>
      <c r="D8605" s="38" t="s">
        <v>5923</v>
      </c>
      <c r="E8605" s="38" t="s">
        <v>2433</v>
      </c>
    </row>
    <row r="8606">
      <c r="A8606" s="33" t="s">
        <v>6306</v>
      </c>
      <c r="B8606" s="126" t="s">
        <v>4218</v>
      </c>
      <c r="C8606" s="126" t="s">
        <v>4229</v>
      </c>
      <c r="D8606" s="38" t="s">
        <v>5923</v>
      </c>
      <c r="E8606" s="38" t="s">
        <v>2433</v>
      </c>
    </row>
    <row r="8607">
      <c r="A8607" s="33" t="s">
        <v>6306</v>
      </c>
      <c r="B8607" s="126" t="s">
        <v>4218</v>
      </c>
      <c r="C8607" s="126" t="s">
        <v>4233</v>
      </c>
      <c r="D8607" s="38" t="s">
        <v>5923</v>
      </c>
      <c r="E8607" s="38" t="s">
        <v>2433</v>
      </c>
    </row>
    <row r="8608">
      <c r="A8608" s="33" t="s">
        <v>6470</v>
      </c>
      <c r="B8608" s="126" t="s">
        <v>4220</v>
      </c>
      <c r="C8608" s="126" t="s">
        <v>4236</v>
      </c>
      <c r="D8608" s="38" t="s">
        <v>5923</v>
      </c>
      <c r="E8608" s="38" t="s">
        <v>2433</v>
      </c>
    </row>
    <row r="8609">
      <c r="A8609" s="33" t="s">
        <v>6470</v>
      </c>
      <c r="B8609" s="126" t="s">
        <v>4221</v>
      </c>
      <c r="C8609" s="126" t="s">
        <v>4242</v>
      </c>
      <c r="D8609" s="38" t="s">
        <v>5923</v>
      </c>
      <c r="E8609" s="38" t="s">
        <v>2433</v>
      </c>
    </row>
    <row r="8610">
      <c r="A8610" s="33" t="s">
        <v>6237</v>
      </c>
      <c r="B8610" s="126" t="s">
        <v>2520</v>
      </c>
      <c r="C8610" s="126" t="s">
        <v>2705</v>
      </c>
      <c r="D8610" s="38" t="s">
        <v>165</v>
      </c>
      <c r="E8610" s="38" t="s">
        <v>2434</v>
      </c>
    </row>
    <row r="8611">
      <c r="A8611" s="33" t="s">
        <v>6349</v>
      </c>
      <c r="B8611" s="126" t="s">
        <v>2520</v>
      </c>
      <c r="C8611" s="126" t="s">
        <v>2705</v>
      </c>
      <c r="D8611" s="38" t="s">
        <v>165</v>
      </c>
      <c r="E8611" s="38" t="s">
        <v>2434</v>
      </c>
    </row>
    <row r="8612">
      <c r="A8612" s="33" t="s">
        <v>6347</v>
      </c>
      <c r="B8612" s="126" t="s">
        <v>2520</v>
      </c>
      <c r="C8612" s="126" t="s">
        <v>2705</v>
      </c>
      <c r="D8612" s="38" t="s">
        <v>165</v>
      </c>
      <c r="E8612" s="38" t="s">
        <v>2434</v>
      </c>
    </row>
    <row r="8613">
      <c r="A8613" s="33" t="s">
        <v>6350</v>
      </c>
      <c r="B8613" s="126" t="s">
        <v>2520</v>
      </c>
      <c r="C8613" s="126" t="s">
        <v>2705</v>
      </c>
      <c r="D8613" s="38" t="s">
        <v>165</v>
      </c>
      <c r="E8613" s="38" t="s">
        <v>2434</v>
      </c>
    </row>
    <row r="8614">
      <c r="A8614" s="33" t="s">
        <v>6212</v>
      </c>
      <c r="B8614" s="126" t="s">
        <v>2520</v>
      </c>
      <c r="C8614" s="126" t="s">
        <v>2705</v>
      </c>
      <c r="D8614" s="38" t="s">
        <v>165</v>
      </c>
      <c r="E8614" s="38" t="s">
        <v>2434</v>
      </c>
    </row>
    <row r="8615">
      <c r="A8615" s="33" t="s">
        <v>5959</v>
      </c>
      <c r="B8615" s="126" t="s">
        <v>2520</v>
      </c>
      <c r="C8615" s="126" t="s">
        <v>2705</v>
      </c>
      <c r="D8615" s="38" t="s">
        <v>165</v>
      </c>
      <c r="E8615" s="38" t="s">
        <v>2434</v>
      </c>
    </row>
    <row r="8616">
      <c r="A8616" s="33" t="s">
        <v>6353</v>
      </c>
      <c r="B8616" s="126" t="s">
        <v>2636</v>
      </c>
      <c r="C8616" s="126" t="s">
        <v>2525</v>
      </c>
      <c r="D8616" s="38" t="s">
        <v>165</v>
      </c>
      <c r="E8616" s="38" t="s">
        <v>2434</v>
      </c>
    </row>
    <row r="8617">
      <c r="A8617" s="33" t="s">
        <v>6351</v>
      </c>
      <c r="B8617" s="126" t="s">
        <v>2636</v>
      </c>
      <c r="C8617" s="126" t="s">
        <v>2525</v>
      </c>
      <c r="D8617" s="38" t="s">
        <v>165</v>
      </c>
      <c r="E8617" s="38" t="s">
        <v>2434</v>
      </c>
    </row>
    <row r="8618">
      <c r="A8618" s="33" t="s">
        <v>6354</v>
      </c>
      <c r="B8618" s="126" t="s">
        <v>2636</v>
      </c>
      <c r="C8618" s="126" t="s">
        <v>2525</v>
      </c>
      <c r="D8618" s="38" t="s">
        <v>165</v>
      </c>
      <c r="E8618" s="38" t="s">
        <v>2434</v>
      </c>
    </row>
    <row r="8619">
      <c r="A8619" s="33" t="s">
        <v>6115</v>
      </c>
      <c r="B8619" s="126" t="s">
        <v>2636</v>
      </c>
      <c r="C8619" s="126" t="s">
        <v>2525</v>
      </c>
      <c r="D8619" s="38" t="s">
        <v>165</v>
      </c>
      <c r="E8619" s="38" t="s">
        <v>2434</v>
      </c>
    </row>
    <row r="8620">
      <c r="A8620" s="33" t="s">
        <v>6343</v>
      </c>
      <c r="B8620" s="126" t="s">
        <v>2545</v>
      </c>
      <c r="C8620" s="126" t="s">
        <v>2473</v>
      </c>
      <c r="D8620" s="38" t="s">
        <v>165</v>
      </c>
      <c r="E8620" s="38" t="s">
        <v>2434</v>
      </c>
    </row>
    <row r="8621">
      <c r="A8621" s="33" t="s">
        <v>6355</v>
      </c>
      <c r="B8621" s="126" t="s">
        <v>2545</v>
      </c>
      <c r="C8621" s="126" t="s">
        <v>2473</v>
      </c>
      <c r="D8621" s="38" t="s">
        <v>165</v>
      </c>
      <c r="E8621" s="38" t="s">
        <v>2434</v>
      </c>
    </row>
    <row r="8622">
      <c r="A8622" s="33" t="s">
        <v>6341</v>
      </c>
      <c r="B8622" s="126" t="s">
        <v>2463</v>
      </c>
      <c r="C8622" s="126" t="s">
        <v>2545</v>
      </c>
      <c r="D8622" s="38" t="s">
        <v>44</v>
      </c>
      <c r="E8622" s="38" t="s">
        <v>2434</v>
      </c>
    </row>
    <row r="8623">
      <c r="A8623" s="33" t="s">
        <v>6345</v>
      </c>
      <c r="B8623" s="126" t="s">
        <v>2463</v>
      </c>
      <c r="C8623" s="126" t="s">
        <v>2545</v>
      </c>
      <c r="D8623" s="38" t="s">
        <v>44</v>
      </c>
      <c r="E8623" s="38" t="s">
        <v>2434</v>
      </c>
    </row>
    <row r="8624">
      <c r="A8624" s="33" t="s">
        <v>6155</v>
      </c>
      <c r="B8624" s="126" t="s">
        <v>2520</v>
      </c>
      <c r="C8624" s="126" t="s">
        <v>2705</v>
      </c>
      <c r="D8624" s="38" t="s">
        <v>44</v>
      </c>
      <c r="E8624" s="38" t="s">
        <v>2434</v>
      </c>
    </row>
    <row r="8625">
      <c r="A8625" s="33" t="s">
        <v>6343</v>
      </c>
      <c r="B8625" s="126" t="s">
        <v>2520</v>
      </c>
      <c r="C8625" s="126" t="s">
        <v>2705</v>
      </c>
      <c r="D8625" s="38" t="s">
        <v>44</v>
      </c>
      <c r="E8625" s="38" t="s">
        <v>2434</v>
      </c>
    </row>
    <row r="8626">
      <c r="A8626" s="33" t="s">
        <v>6345</v>
      </c>
      <c r="B8626" s="126" t="s">
        <v>2540</v>
      </c>
      <c r="C8626" s="126" t="s">
        <v>2473</v>
      </c>
      <c r="D8626" s="38" t="s">
        <v>44</v>
      </c>
      <c r="E8626" s="38" t="s">
        <v>2434</v>
      </c>
    </row>
    <row r="8627">
      <c r="A8627" s="33" t="s">
        <v>6105</v>
      </c>
      <c r="B8627" s="126" t="s">
        <v>2646</v>
      </c>
      <c r="C8627" s="126" t="s">
        <v>2705</v>
      </c>
      <c r="D8627" s="38" t="s">
        <v>5923</v>
      </c>
      <c r="E8627" s="38" t="s">
        <v>2434</v>
      </c>
    </row>
    <row r="8628">
      <c r="A8628" s="33" t="s">
        <v>6356</v>
      </c>
      <c r="B8628" s="126" t="s">
        <v>2646</v>
      </c>
      <c r="C8628" s="126" t="s">
        <v>2705</v>
      </c>
      <c r="D8628" s="38" t="s">
        <v>5923</v>
      </c>
      <c r="E8628" s="38" t="s">
        <v>2434</v>
      </c>
    </row>
    <row r="8629">
      <c r="A8629" s="33" t="s">
        <v>6357</v>
      </c>
      <c r="B8629" s="126" t="s">
        <v>2463</v>
      </c>
      <c r="C8629" s="126" t="s">
        <v>2540</v>
      </c>
      <c r="D8629" s="38" t="s">
        <v>5923</v>
      </c>
      <c r="E8629" s="38" t="s">
        <v>2434</v>
      </c>
    </row>
    <row r="8630">
      <c r="A8630" s="33" t="s">
        <v>6357</v>
      </c>
      <c r="B8630" s="126" t="s">
        <v>2545</v>
      </c>
      <c r="C8630" s="126" t="s">
        <v>2473</v>
      </c>
      <c r="D8630" s="38" t="s">
        <v>5923</v>
      </c>
      <c r="E8630" s="38" t="s">
        <v>2434</v>
      </c>
    </row>
    <row r="8631">
      <c r="A8631" s="33" t="s">
        <v>6357</v>
      </c>
      <c r="B8631" s="126" t="s">
        <v>2705</v>
      </c>
      <c r="C8631" s="126" t="s">
        <v>2473</v>
      </c>
      <c r="D8631" s="38" t="s">
        <v>5923</v>
      </c>
      <c r="E8631" s="38" t="s">
        <v>2434</v>
      </c>
    </row>
    <row r="8632">
      <c r="A8632" s="33" t="s">
        <v>6329</v>
      </c>
      <c r="B8632" s="126" t="s">
        <v>4213</v>
      </c>
      <c r="C8632" s="126" t="s">
        <v>4223</v>
      </c>
      <c r="D8632" s="38" t="s">
        <v>165</v>
      </c>
      <c r="E8632" s="38" t="s">
        <v>2435</v>
      </c>
    </row>
    <row r="8633">
      <c r="A8633" s="33" t="s">
        <v>6422</v>
      </c>
      <c r="B8633" s="126" t="s">
        <v>4213</v>
      </c>
      <c r="C8633" s="126" t="s">
        <v>4223</v>
      </c>
      <c r="D8633" s="38" t="s">
        <v>165</v>
      </c>
      <c r="E8633" s="38" t="s">
        <v>2435</v>
      </c>
    </row>
    <row r="8634">
      <c r="A8634" s="33" t="s">
        <v>6306</v>
      </c>
      <c r="B8634" s="126" t="s">
        <v>4213</v>
      </c>
      <c r="C8634" s="126" t="s">
        <v>4223</v>
      </c>
      <c r="D8634" s="38" t="s">
        <v>165</v>
      </c>
      <c r="E8634" s="38" t="s">
        <v>2435</v>
      </c>
    </row>
    <row r="8635">
      <c r="A8635" s="33" t="s">
        <v>6307</v>
      </c>
      <c r="B8635" s="126" t="s">
        <v>4213</v>
      </c>
      <c r="C8635" s="126" t="s">
        <v>4223</v>
      </c>
      <c r="D8635" s="38" t="s">
        <v>165</v>
      </c>
      <c r="E8635" s="38" t="s">
        <v>2435</v>
      </c>
    </row>
    <row r="8636">
      <c r="A8636" s="33" t="s">
        <v>6029</v>
      </c>
      <c r="B8636" s="126" t="s">
        <v>4213</v>
      </c>
      <c r="C8636" s="126" t="s">
        <v>4223</v>
      </c>
      <c r="D8636" s="38" t="s">
        <v>165</v>
      </c>
      <c r="E8636" s="38" t="s">
        <v>2435</v>
      </c>
    </row>
    <row r="8637">
      <c r="A8637" s="33" t="s">
        <v>6379</v>
      </c>
      <c r="B8637" s="126" t="s">
        <v>4213</v>
      </c>
      <c r="C8637" s="126" t="s">
        <v>4223</v>
      </c>
      <c r="D8637" s="38" t="s">
        <v>165</v>
      </c>
      <c r="E8637" s="38" t="s">
        <v>2435</v>
      </c>
    </row>
    <row r="8638">
      <c r="A8638" s="33" t="s">
        <v>6378</v>
      </c>
      <c r="B8638" s="126" t="s">
        <v>4213</v>
      </c>
      <c r="C8638" s="126" t="s">
        <v>4223</v>
      </c>
      <c r="D8638" s="38" t="s">
        <v>165</v>
      </c>
      <c r="E8638" s="38" t="s">
        <v>2435</v>
      </c>
    </row>
    <row r="8639">
      <c r="A8639" s="33" t="s">
        <v>6393</v>
      </c>
      <c r="B8639" s="126" t="s">
        <v>4213</v>
      </c>
      <c r="C8639" s="126" t="s">
        <v>4223</v>
      </c>
      <c r="D8639" s="38" t="s">
        <v>165</v>
      </c>
      <c r="E8639" s="38" t="s">
        <v>2435</v>
      </c>
    </row>
    <row r="8640">
      <c r="A8640" s="33" t="s">
        <v>6357</v>
      </c>
      <c r="B8640" s="126" t="s">
        <v>4216</v>
      </c>
      <c r="C8640" s="126" t="s">
        <v>4224</v>
      </c>
      <c r="D8640" s="38" t="s">
        <v>165</v>
      </c>
      <c r="E8640" s="38" t="s">
        <v>2435</v>
      </c>
    </row>
    <row r="8641">
      <c r="A8641" s="33" t="s">
        <v>6308</v>
      </c>
      <c r="B8641" s="126" t="s">
        <v>4216</v>
      </c>
      <c r="C8641" s="126" t="s">
        <v>4224</v>
      </c>
      <c r="D8641" s="38" t="s">
        <v>165</v>
      </c>
      <c r="E8641" s="38" t="s">
        <v>2435</v>
      </c>
    </row>
    <row r="8642">
      <c r="A8642" s="33" t="s">
        <v>6472</v>
      </c>
      <c r="B8642" s="126" t="s">
        <v>4218</v>
      </c>
      <c r="C8642" s="126" t="s">
        <v>4229</v>
      </c>
      <c r="D8642" s="38" t="s">
        <v>165</v>
      </c>
      <c r="E8642" s="38" t="s">
        <v>2435</v>
      </c>
    </row>
    <row r="8643">
      <c r="A8643" s="33" t="s">
        <v>6380</v>
      </c>
      <c r="B8643" s="126" t="s">
        <v>4218</v>
      </c>
      <c r="C8643" s="126" t="s">
        <v>4229</v>
      </c>
      <c r="D8643" s="38" t="s">
        <v>165</v>
      </c>
      <c r="E8643" s="38" t="s">
        <v>2435</v>
      </c>
    </row>
    <row r="8644">
      <c r="A8644" s="33" t="s">
        <v>6105</v>
      </c>
      <c r="B8644" s="126" t="s">
        <v>4213</v>
      </c>
      <c r="C8644" s="126" t="s">
        <v>4223</v>
      </c>
      <c r="D8644" s="38" t="s">
        <v>96</v>
      </c>
      <c r="E8644" s="38" t="s">
        <v>2103</v>
      </c>
    </row>
    <row r="8645">
      <c r="A8645" s="33" t="s">
        <v>6080</v>
      </c>
      <c r="B8645" s="126" t="s">
        <v>4213</v>
      </c>
      <c r="C8645" s="126" t="s">
        <v>4223</v>
      </c>
      <c r="D8645" s="38" t="s">
        <v>96</v>
      </c>
      <c r="E8645" s="38" t="s">
        <v>2103</v>
      </c>
    </row>
    <row r="8646">
      <c r="A8646" s="33" t="s">
        <v>5983</v>
      </c>
      <c r="B8646" s="126" t="s">
        <v>4213</v>
      </c>
      <c r="C8646" s="126" t="s">
        <v>4223</v>
      </c>
      <c r="D8646" s="38" t="s">
        <v>96</v>
      </c>
      <c r="E8646" s="38" t="s">
        <v>2103</v>
      </c>
    </row>
    <row r="8647">
      <c r="A8647" s="33" t="s">
        <v>6329</v>
      </c>
      <c r="B8647" s="126" t="s">
        <v>4213</v>
      </c>
      <c r="C8647" s="126" t="s">
        <v>4223</v>
      </c>
      <c r="D8647" s="38" t="s">
        <v>96</v>
      </c>
      <c r="E8647" s="38" t="s">
        <v>2103</v>
      </c>
    </row>
    <row r="8648">
      <c r="A8648" s="33" t="s">
        <v>6356</v>
      </c>
      <c r="B8648" s="126" t="s">
        <v>4213</v>
      </c>
      <c r="C8648" s="126" t="s">
        <v>4223</v>
      </c>
      <c r="D8648" s="38" t="s">
        <v>96</v>
      </c>
      <c r="E8648" s="38" t="s">
        <v>2103</v>
      </c>
    </row>
    <row r="8649">
      <c r="A8649" s="33" t="s">
        <v>6056</v>
      </c>
      <c r="B8649" s="126" t="s">
        <v>4213</v>
      </c>
      <c r="C8649" s="126" t="s">
        <v>4223</v>
      </c>
      <c r="D8649" s="38" t="s">
        <v>96</v>
      </c>
      <c r="E8649" s="38" t="s">
        <v>2103</v>
      </c>
    </row>
    <row r="8650">
      <c r="A8650" s="33" t="s">
        <v>6356</v>
      </c>
      <c r="B8650" s="126" t="s">
        <v>4213</v>
      </c>
      <c r="C8650" s="126" t="s">
        <v>4223</v>
      </c>
      <c r="D8650" s="38" t="s">
        <v>96</v>
      </c>
      <c r="E8650" s="38" t="s">
        <v>2103</v>
      </c>
    </row>
    <row r="8651">
      <c r="A8651" s="33" t="s">
        <v>6356</v>
      </c>
      <c r="B8651" s="126" t="s">
        <v>4213</v>
      </c>
      <c r="C8651" s="126" t="s">
        <v>4223</v>
      </c>
      <c r="D8651" s="38" t="s">
        <v>96</v>
      </c>
      <c r="E8651" s="38" t="s">
        <v>2103</v>
      </c>
    </row>
    <row r="8652">
      <c r="A8652" s="33" t="s">
        <v>6357</v>
      </c>
      <c r="B8652" s="126" t="s">
        <v>4216</v>
      </c>
      <c r="C8652" s="126" t="s">
        <v>4224</v>
      </c>
      <c r="D8652" s="38" t="s">
        <v>96</v>
      </c>
      <c r="E8652" s="38" t="s">
        <v>2103</v>
      </c>
    </row>
    <row r="8653">
      <c r="A8653" s="33" t="s">
        <v>6357</v>
      </c>
      <c r="B8653" s="126" t="s">
        <v>4216</v>
      </c>
      <c r="C8653" s="126" t="s">
        <v>4224</v>
      </c>
      <c r="D8653" s="38" t="s">
        <v>96</v>
      </c>
      <c r="E8653" s="38" t="s">
        <v>2103</v>
      </c>
    </row>
    <row r="8654">
      <c r="A8654" s="33" t="s">
        <v>6357</v>
      </c>
      <c r="B8654" s="126" t="s">
        <v>4218</v>
      </c>
      <c r="C8654" s="126" t="s">
        <v>4229</v>
      </c>
      <c r="D8654" s="38" t="s">
        <v>96</v>
      </c>
      <c r="E8654" s="38" t="s">
        <v>2103</v>
      </c>
    </row>
    <row r="8655">
      <c r="A8655" s="33" t="s">
        <v>6357</v>
      </c>
      <c r="B8655" s="126" t="s">
        <v>4218</v>
      </c>
      <c r="C8655" s="126" t="s">
        <v>4229</v>
      </c>
      <c r="D8655" s="38" t="s">
        <v>96</v>
      </c>
      <c r="E8655" s="38" t="s">
        <v>2103</v>
      </c>
    </row>
    <row r="8656">
      <c r="A8656" s="33" t="s">
        <v>6473</v>
      </c>
      <c r="B8656" s="126" t="s">
        <v>4213</v>
      </c>
      <c r="C8656" s="126" t="s">
        <v>4223</v>
      </c>
      <c r="D8656" s="38" t="s">
        <v>96</v>
      </c>
      <c r="E8656" s="38" t="s">
        <v>2436</v>
      </c>
    </row>
    <row r="8657">
      <c r="A8657" s="33" t="s">
        <v>6291</v>
      </c>
      <c r="B8657" s="126" t="s">
        <v>4213</v>
      </c>
      <c r="C8657" s="126" t="s">
        <v>4223</v>
      </c>
      <c r="D8657" s="38" t="s">
        <v>96</v>
      </c>
      <c r="E8657" s="38" t="s">
        <v>2436</v>
      </c>
    </row>
    <row r="8658">
      <c r="A8658" s="33" t="s">
        <v>6473</v>
      </c>
      <c r="B8658" s="126" t="s">
        <v>4213</v>
      </c>
      <c r="C8658" s="126" t="s">
        <v>4223</v>
      </c>
      <c r="D8658" s="38" t="s">
        <v>96</v>
      </c>
      <c r="E8658" s="38" t="s">
        <v>2436</v>
      </c>
    </row>
    <row r="8659">
      <c r="A8659" s="33" t="s">
        <v>6223</v>
      </c>
      <c r="B8659" s="126" t="s">
        <v>4213</v>
      </c>
      <c r="C8659" s="126" t="s">
        <v>4223</v>
      </c>
      <c r="D8659" s="38" t="s">
        <v>96</v>
      </c>
      <c r="E8659" s="38" t="s">
        <v>2436</v>
      </c>
    </row>
    <row r="8660">
      <c r="A8660" s="33" t="s">
        <v>6403</v>
      </c>
      <c r="B8660" s="126" t="s">
        <v>4213</v>
      </c>
      <c r="C8660" s="126" t="s">
        <v>4223</v>
      </c>
      <c r="D8660" s="38" t="s">
        <v>96</v>
      </c>
      <c r="E8660" s="38" t="s">
        <v>2436</v>
      </c>
    </row>
    <row r="8661">
      <c r="A8661" s="33" t="s">
        <v>6033</v>
      </c>
      <c r="B8661" s="126" t="s">
        <v>4213</v>
      </c>
      <c r="C8661" s="126" t="s">
        <v>4223</v>
      </c>
      <c r="D8661" s="38" t="s">
        <v>96</v>
      </c>
      <c r="E8661" s="38" t="s">
        <v>2436</v>
      </c>
    </row>
    <row r="8662">
      <c r="A8662" s="33" t="s">
        <v>6414</v>
      </c>
      <c r="B8662" s="126" t="s">
        <v>4213</v>
      </c>
      <c r="C8662" s="126" t="s">
        <v>4223</v>
      </c>
      <c r="D8662" s="38" t="s">
        <v>96</v>
      </c>
      <c r="E8662" s="38" t="s">
        <v>2436</v>
      </c>
    </row>
    <row r="8663">
      <c r="A8663" s="33" t="s">
        <v>6440</v>
      </c>
      <c r="B8663" s="126" t="s">
        <v>4213</v>
      </c>
      <c r="C8663" s="126" t="s">
        <v>4223</v>
      </c>
      <c r="D8663" s="38" t="s">
        <v>96</v>
      </c>
      <c r="E8663" s="38" t="s">
        <v>2436</v>
      </c>
    </row>
    <row r="8664">
      <c r="A8664" s="33" t="s">
        <v>6440</v>
      </c>
      <c r="B8664" s="126" t="s">
        <v>4216</v>
      </c>
      <c r="C8664" s="126" t="s">
        <v>4224</v>
      </c>
      <c r="D8664" s="38" t="s">
        <v>96</v>
      </c>
      <c r="E8664" s="38" t="s">
        <v>2436</v>
      </c>
    </row>
    <row r="8665">
      <c r="A8665" s="33" t="s">
        <v>6474</v>
      </c>
      <c r="B8665" s="126" t="s">
        <v>4216</v>
      </c>
      <c r="C8665" s="126" t="s">
        <v>4224</v>
      </c>
      <c r="D8665" s="38" t="s">
        <v>96</v>
      </c>
      <c r="E8665" s="38" t="s">
        <v>2436</v>
      </c>
    </row>
    <row r="8666">
      <c r="A8666" s="33" t="s">
        <v>6474</v>
      </c>
      <c r="B8666" s="126" t="s">
        <v>4218</v>
      </c>
      <c r="C8666" s="126" t="s">
        <v>4229</v>
      </c>
      <c r="D8666" s="38" t="s">
        <v>96</v>
      </c>
      <c r="E8666" s="38" t="s">
        <v>2436</v>
      </c>
    </row>
    <row r="8667">
      <c r="A8667" s="33" t="s">
        <v>6474</v>
      </c>
      <c r="B8667" s="126" t="s">
        <v>4218</v>
      </c>
      <c r="C8667" s="126" t="s">
        <v>4229</v>
      </c>
      <c r="D8667" s="38" t="s">
        <v>96</v>
      </c>
      <c r="E8667" s="38" t="s">
        <v>2436</v>
      </c>
    </row>
    <row r="8668">
      <c r="A8668" s="33" t="s">
        <v>6207</v>
      </c>
      <c r="B8668" s="126" t="s">
        <v>4207</v>
      </c>
      <c r="C8668" s="126" t="s">
        <v>4223</v>
      </c>
      <c r="D8668" s="38" t="s">
        <v>96</v>
      </c>
      <c r="E8668" s="38" t="s">
        <v>2437</v>
      </c>
    </row>
    <row r="8669">
      <c r="A8669" s="33" t="s">
        <v>6189</v>
      </c>
      <c r="B8669" s="126" t="s">
        <v>4207</v>
      </c>
      <c r="C8669" s="126" t="s">
        <v>4223</v>
      </c>
      <c r="D8669" s="38" t="s">
        <v>96</v>
      </c>
      <c r="E8669" s="38" t="s">
        <v>2437</v>
      </c>
    </row>
    <row r="8670">
      <c r="A8670" s="33" t="s">
        <v>6166</v>
      </c>
      <c r="B8670" s="126" t="s">
        <v>4207</v>
      </c>
      <c r="C8670" s="126" t="s">
        <v>4223</v>
      </c>
      <c r="D8670" s="38" t="s">
        <v>96</v>
      </c>
      <c r="E8670" s="38" t="s">
        <v>2437</v>
      </c>
    </row>
    <row r="8671">
      <c r="A8671" s="33" t="s">
        <v>6199</v>
      </c>
      <c r="B8671" s="126" t="s">
        <v>4207</v>
      </c>
      <c r="C8671" s="126" t="s">
        <v>4223</v>
      </c>
      <c r="D8671" s="38" t="s">
        <v>96</v>
      </c>
      <c r="E8671" s="38" t="s">
        <v>2437</v>
      </c>
    </row>
    <row r="8672">
      <c r="A8672" s="33" t="s">
        <v>6190</v>
      </c>
      <c r="B8672" s="126" t="s">
        <v>4207</v>
      </c>
      <c r="C8672" s="126" t="s">
        <v>4223</v>
      </c>
      <c r="D8672" s="38" t="s">
        <v>96</v>
      </c>
      <c r="E8672" s="38" t="s">
        <v>2437</v>
      </c>
    </row>
    <row r="8673">
      <c r="A8673" s="33" t="s">
        <v>6025</v>
      </c>
      <c r="B8673" s="126" t="s">
        <v>4211</v>
      </c>
      <c r="C8673" s="126" t="s">
        <v>4227</v>
      </c>
      <c r="D8673" s="38" t="s">
        <v>96</v>
      </c>
      <c r="E8673" s="38" t="s">
        <v>2437</v>
      </c>
    </row>
    <row r="8674">
      <c r="A8674" s="33" t="s">
        <v>6056</v>
      </c>
      <c r="B8674" s="126" t="s">
        <v>4211</v>
      </c>
      <c r="C8674" s="126" t="s">
        <v>4227</v>
      </c>
      <c r="D8674" s="38" t="s">
        <v>96</v>
      </c>
      <c r="E8674" s="38" t="s">
        <v>2437</v>
      </c>
    </row>
    <row r="8675">
      <c r="A8675" s="33" t="s">
        <v>6469</v>
      </c>
      <c r="B8675" s="126" t="s">
        <v>4218</v>
      </c>
      <c r="C8675" s="126" t="s">
        <v>4229</v>
      </c>
      <c r="D8675" s="38" t="s">
        <v>96</v>
      </c>
      <c r="E8675" s="38" t="s">
        <v>2437</v>
      </c>
    </row>
    <row r="8676">
      <c r="A8676" s="33" t="s">
        <v>6411</v>
      </c>
      <c r="B8676" s="126" t="s">
        <v>4214</v>
      </c>
      <c r="C8676" s="126" t="s">
        <v>4223</v>
      </c>
      <c r="D8676" s="38" t="s">
        <v>96</v>
      </c>
      <c r="E8676" s="38" t="s">
        <v>2437</v>
      </c>
    </row>
    <row r="8677">
      <c r="A8677" s="33" t="s">
        <v>6470</v>
      </c>
      <c r="B8677" s="126" t="s">
        <v>4214</v>
      </c>
      <c r="C8677" s="126" t="s">
        <v>4223</v>
      </c>
      <c r="D8677" s="38" t="s">
        <v>96</v>
      </c>
      <c r="E8677" s="38" t="s">
        <v>2437</v>
      </c>
    </row>
    <row r="8678">
      <c r="A8678" s="33" t="s">
        <v>6419</v>
      </c>
      <c r="B8678" s="126" t="s">
        <v>4214</v>
      </c>
      <c r="C8678" s="126" t="s">
        <v>4223</v>
      </c>
      <c r="D8678" s="38" t="s">
        <v>96</v>
      </c>
      <c r="E8678" s="38" t="s">
        <v>2437</v>
      </c>
    </row>
    <row r="8679">
      <c r="A8679" s="33" t="s">
        <v>6475</v>
      </c>
      <c r="B8679" s="126" t="s">
        <v>2653</v>
      </c>
      <c r="C8679" s="126" t="s">
        <v>4221</v>
      </c>
      <c r="D8679" s="38" t="s">
        <v>96</v>
      </c>
      <c r="E8679" s="38" t="s">
        <v>2437</v>
      </c>
    </row>
    <row r="8680">
      <c r="A8680" s="33" t="s">
        <v>6202</v>
      </c>
      <c r="B8680" s="126" t="s">
        <v>4227</v>
      </c>
      <c r="C8680" s="126" t="s">
        <v>4235</v>
      </c>
      <c r="D8680" s="38" t="s">
        <v>165</v>
      </c>
      <c r="E8680" s="38" t="s">
        <v>2438</v>
      </c>
    </row>
    <row r="8681">
      <c r="A8681" s="33" t="s">
        <v>6170</v>
      </c>
      <c r="B8681" s="126" t="s">
        <v>4227</v>
      </c>
      <c r="C8681" s="126" t="s">
        <v>4235</v>
      </c>
      <c r="D8681" s="38" t="s">
        <v>165</v>
      </c>
      <c r="E8681" s="38" t="s">
        <v>2438</v>
      </c>
    </row>
    <row r="8682">
      <c r="A8682" s="33" t="s">
        <v>6384</v>
      </c>
      <c r="B8682" s="126" t="s">
        <v>4227</v>
      </c>
      <c r="C8682" s="126" t="s">
        <v>4235</v>
      </c>
      <c r="D8682" s="38" t="s">
        <v>165</v>
      </c>
      <c r="E8682" s="38" t="s">
        <v>2438</v>
      </c>
    </row>
    <row r="8683">
      <c r="A8683" s="33" t="s">
        <v>5960</v>
      </c>
      <c r="B8683" s="126" t="s">
        <v>4227</v>
      </c>
      <c r="C8683" s="126" t="s">
        <v>4235</v>
      </c>
      <c r="D8683" s="38" t="s">
        <v>165</v>
      </c>
      <c r="E8683" s="38" t="s">
        <v>2438</v>
      </c>
    </row>
    <row r="8684">
      <c r="A8684" s="33" t="s">
        <v>6476</v>
      </c>
      <c r="B8684" s="126" t="s">
        <v>4227</v>
      </c>
      <c r="C8684" s="126" t="s">
        <v>4235</v>
      </c>
      <c r="D8684" s="38" t="s">
        <v>165</v>
      </c>
      <c r="E8684" s="38" t="s">
        <v>2438</v>
      </c>
    </row>
    <row r="8685">
      <c r="A8685" s="33" t="s">
        <v>6203</v>
      </c>
      <c r="B8685" s="126" t="s">
        <v>4227</v>
      </c>
      <c r="C8685" s="126" t="s">
        <v>4235</v>
      </c>
      <c r="D8685" s="38" t="s">
        <v>165</v>
      </c>
      <c r="E8685" s="38" t="s">
        <v>2438</v>
      </c>
    </row>
    <row r="8686">
      <c r="A8686" s="33" t="s">
        <v>6477</v>
      </c>
      <c r="B8686" s="126" t="s">
        <v>4231</v>
      </c>
      <c r="C8686" s="126" t="s">
        <v>4238</v>
      </c>
      <c r="D8686" s="38" t="s">
        <v>165</v>
      </c>
      <c r="E8686" s="38" t="s">
        <v>2438</v>
      </c>
    </row>
    <row r="8687">
      <c r="A8687" s="33" t="s">
        <v>6392</v>
      </c>
      <c r="B8687" s="126" t="s">
        <v>4231</v>
      </c>
      <c r="C8687" s="126" t="s">
        <v>4238</v>
      </c>
      <c r="D8687" s="38" t="s">
        <v>165</v>
      </c>
      <c r="E8687" s="38" t="s">
        <v>2438</v>
      </c>
    </row>
    <row r="8688">
      <c r="A8688" s="33" t="s">
        <v>6204</v>
      </c>
      <c r="B8688" s="126" t="s">
        <v>4231</v>
      </c>
      <c r="C8688" s="126" t="s">
        <v>4238</v>
      </c>
      <c r="D8688" s="38" t="s">
        <v>165</v>
      </c>
      <c r="E8688" s="38" t="s">
        <v>2438</v>
      </c>
    </row>
    <row r="8689">
      <c r="A8689" s="33" t="s">
        <v>6385</v>
      </c>
      <c r="B8689" s="126" t="s">
        <v>4231</v>
      </c>
      <c r="C8689" s="126" t="s">
        <v>4238</v>
      </c>
      <c r="D8689" s="38" t="s">
        <v>165</v>
      </c>
      <c r="E8689" s="38" t="s">
        <v>2438</v>
      </c>
    </row>
    <row r="8690">
      <c r="A8690" s="33" t="s">
        <v>6478</v>
      </c>
      <c r="B8690" s="126" t="s">
        <v>4235</v>
      </c>
      <c r="C8690" s="126" t="s">
        <v>4242</v>
      </c>
      <c r="D8690" s="38" t="s">
        <v>165</v>
      </c>
      <c r="E8690" s="38" t="s">
        <v>2438</v>
      </c>
    </row>
    <row r="8691">
      <c r="A8691" s="33" t="s">
        <v>6386</v>
      </c>
      <c r="B8691" s="126" t="s">
        <v>4235</v>
      </c>
      <c r="C8691" s="126" t="s">
        <v>4242</v>
      </c>
      <c r="D8691" s="38" t="s">
        <v>165</v>
      </c>
      <c r="E8691" s="38" t="s">
        <v>2438</v>
      </c>
    </row>
    <row r="8692">
      <c r="A8692" s="33" t="s">
        <v>6158</v>
      </c>
      <c r="B8692" s="126" t="s">
        <v>4235</v>
      </c>
      <c r="C8692" s="33"/>
      <c r="D8692" s="38" t="s">
        <v>44</v>
      </c>
      <c r="E8692" s="38" t="s">
        <v>2438</v>
      </c>
    </row>
    <row r="8693">
      <c r="A8693" s="33" t="s">
        <v>6166</v>
      </c>
      <c r="B8693" s="126" t="s">
        <v>4235</v>
      </c>
      <c r="C8693" s="33"/>
      <c r="D8693" s="38" t="s">
        <v>44</v>
      </c>
      <c r="E8693" s="38" t="s">
        <v>2438</v>
      </c>
    </row>
    <row r="8694">
      <c r="A8694" s="33" t="s">
        <v>6078</v>
      </c>
      <c r="B8694" s="126" t="s">
        <v>4235</v>
      </c>
      <c r="C8694" s="126" t="s">
        <v>4238</v>
      </c>
      <c r="D8694" s="38" t="s">
        <v>44</v>
      </c>
      <c r="E8694" s="38" t="s">
        <v>2438</v>
      </c>
    </row>
    <row r="8695">
      <c r="A8695" s="33" t="s">
        <v>6188</v>
      </c>
      <c r="B8695" s="126" t="s">
        <v>4235</v>
      </c>
      <c r="C8695" s="126" t="s">
        <v>4238</v>
      </c>
      <c r="D8695" s="38" t="s">
        <v>44</v>
      </c>
      <c r="E8695" s="38" t="s">
        <v>2438</v>
      </c>
    </row>
    <row r="8696">
      <c r="A8696" s="33" t="s">
        <v>6160</v>
      </c>
      <c r="B8696" s="126" t="s">
        <v>4235</v>
      </c>
      <c r="C8696" s="126" t="s">
        <v>4242</v>
      </c>
      <c r="D8696" s="38" t="s">
        <v>44</v>
      </c>
      <c r="E8696" s="38" t="s">
        <v>2438</v>
      </c>
    </row>
    <row r="8697">
      <c r="A8697" s="33" t="s">
        <v>5982</v>
      </c>
      <c r="B8697" s="126" t="s">
        <v>2543</v>
      </c>
      <c r="C8697" s="126" t="s">
        <v>2463</v>
      </c>
      <c r="D8697" s="38" t="s">
        <v>5909</v>
      </c>
      <c r="E8697" s="38" t="s">
        <v>2438</v>
      </c>
    </row>
    <row r="8698">
      <c r="A8698" s="33" t="s">
        <v>6188</v>
      </c>
      <c r="B8698" s="126" t="s">
        <v>2543</v>
      </c>
      <c r="C8698" s="126" t="s">
        <v>2463</v>
      </c>
      <c r="D8698" s="38" t="s">
        <v>5909</v>
      </c>
      <c r="E8698" s="38" t="s">
        <v>2438</v>
      </c>
    </row>
    <row r="8699">
      <c r="A8699" s="33" t="s">
        <v>6189</v>
      </c>
      <c r="B8699" s="126" t="s">
        <v>2646</v>
      </c>
      <c r="C8699" s="126" t="s">
        <v>2473</v>
      </c>
      <c r="D8699" s="38" t="s">
        <v>5911</v>
      </c>
      <c r="E8699" s="38" t="s">
        <v>2438</v>
      </c>
    </row>
    <row r="8700">
      <c r="A8700" s="33" t="s">
        <v>6206</v>
      </c>
      <c r="B8700" s="126" t="s">
        <v>2646</v>
      </c>
      <c r="C8700" s="126" t="s">
        <v>2594</v>
      </c>
      <c r="D8700" s="38" t="s">
        <v>5911</v>
      </c>
      <c r="E8700" s="38" t="s">
        <v>2438</v>
      </c>
    </row>
    <row r="8701">
      <c r="A8701" s="33" t="s">
        <v>6207</v>
      </c>
      <c r="B8701" s="126" t="s">
        <v>2646</v>
      </c>
      <c r="C8701" s="126" t="s">
        <v>2475</v>
      </c>
      <c r="D8701" s="38" t="s">
        <v>5911</v>
      </c>
      <c r="E8701" s="38" t="s">
        <v>2438</v>
      </c>
    </row>
    <row r="8702">
      <c r="A8702" s="33" t="s">
        <v>6191</v>
      </c>
      <c r="B8702" s="126" t="s">
        <v>4227</v>
      </c>
      <c r="C8702" s="126" t="s">
        <v>4235</v>
      </c>
      <c r="D8702" s="38" t="s">
        <v>5923</v>
      </c>
      <c r="E8702" s="38" t="s">
        <v>2438</v>
      </c>
    </row>
    <row r="8703">
      <c r="A8703" s="33" t="s">
        <v>6207</v>
      </c>
      <c r="B8703" s="126" t="s">
        <v>4227</v>
      </c>
      <c r="C8703" s="126" t="s">
        <v>4235</v>
      </c>
      <c r="D8703" s="38" t="s">
        <v>5923</v>
      </c>
      <c r="E8703" s="38" t="s">
        <v>2438</v>
      </c>
    </row>
    <row r="8704">
      <c r="A8704" s="33" t="s">
        <v>6389</v>
      </c>
      <c r="B8704" s="126" t="s">
        <v>4231</v>
      </c>
      <c r="C8704" s="126" t="s">
        <v>4238</v>
      </c>
      <c r="D8704" s="38" t="s">
        <v>5923</v>
      </c>
      <c r="E8704" s="38" t="s">
        <v>2438</v>
      </c>
    </row>
    <row r="8705">
      <c r="A8705" s="33" t="s">
        <v>6380</v>
      </c>
      <c r="B8705" s="126" t="s">
        <v>4235</v>
      </c>
      <c r="C8705" s="126" t="s">
        <v>4242</v>
      </c>
      <c r="D8705" s="38" t="s">
        <v>5923</v>
      </c>
      <c r="E8705" s="38" t="s">
        <v>2438</v>
      </c>
    </row>
    <row r="8706">
      <c r="A8706" s="33" t="s">
        <v>6380</v>
      </c>
      <c r="B8706" s="126" t="s">
        <v>4235</v>
      </c>
      <c r="C8706" s="126" t="s">
        <v>4242</v>
      </c>
      <c r="D8706" s="38" t="s">
        <v>5923</v>
      </c>
      <c r="E8706" s="38" t="s">
        <v>2438</v>
      </c>
    </row>
    <row r="8707">
      <c r="A8707" s="33" t="s">
        <v>6202</v>
      </c>
      <c r="B8707" s="126" t="s">
        <v>4227</v>
      </c>
      <c r="C8707" s="126" t="s">
        <v>4235</v>
      </c>
      <c r="D8707" s="38" t="s">
        <v>165</v>
      </c>
      <c r="E8707" s="38" t="s">
        <v>2439</v>
      </c>
    </row>
    <row r="8708">
      <c r="A8708" s="33" t="s">
        <v>6170</v>
      </c>
      <c r="B8708" s="126" t="s">
        <v>4227</v>
      </c>
      <c r="C8708" s="126" t="s">
        <v>4235</v>
      </c>
      <c r="D8708" s="38" t="s">
        <v>165</v>
      </c>
      <c r="E8708" s="38" t="s">
        <v>2439</v>
      </c>
    </row>
    <row r="8709">
      <c r="A8709" s="33" t="s">
        <v>6477</v>
      </c>
      <c r="B8709" s="126" t="s">
        <v>4227</v>
      </c>
      <c r="C8709" s="126" t="s">
        <v>4235</v>
      </c>
      <c r="D8709" s="38" t="s">
        <v>165</v>
      </c>
      <c r="E8709" s="38" t="s">
        <v>2439</v>
      </c>
    </row>
    <row r="8710">
      <c r="A8710" s="33" t="s">
        <v>5960</v>
      </c>
      <c r="B8710" s="126" t="s">
        <v>4227</v>
      </c>
      <c r="C8710" s="126" t="s">
        <v>4235</v>
      </c>
      <c r="D8710" s="38" t="s">
        <v>165</v>
      </c>
      <c r="E8710" s="38" t="s">
        <v>2439</v>
      </c>
    </row>
    <row r="8711">
      <c r="A8711" s="33" t="s">
        <v>6434</v>
      </c>
      <c r="B8711" s="126" t="s">
        <v>4227</v>
      </c>
      <c r="C8711" s="126" t="s">
        <v>4235</v>
      </c>
      <c r="D8711" s="38" t="s">
        <v>165</v>
      </c>
      <c r="E8711" s="38" t="s">
        <v>2439</v>
      </c>
    </row>
    <row r="8712">
      <c r="A8712" s="33" t="s">
        <v>6337</v>
      </c>
      <c r="B8712" s="126" t="s">
        <v>4227</v>
      </c>
      <c r="C8712" s="126" t="s">
        <v>4235</v>
      </c>
      <c r="D8712" s="38" t="s">
        <v>165</v>
      </c>
      <c r="E8712" s="38" t="s">
        <v>2439</v>
      </c>
    </row>
    <row r="8713">
      <c r="A8713" s="33" t="s">
        <v>5959</v>
      </c>
      <c r="B8713" s="126" t="s">
        <v>4231</v>
      </c>
      <c r="C8713" s="126" t="s">
        <v>4238</v>
      </c>
      <c r="D8713" s="38" t="s">
        <v>165</v>
      </c>
      <c r="E8713" s="38" t="s">
        <v>2439</v>
      </c>
    </row>
    <row r="8714">
      <c r="A8714" s="33" t="s">
        <v>6479</v>
      </c>
      <c r="B8714" s="126" t="s">
        <v>4231</v>
      </c>
      <c r="C8714" s="126" t="s">
        <v>4238</v>
      </c>
      <c r="D8714" s="38" t="s">
        <v>165</v>
      </c>
      <c r="E8714" s="38" t="s">
        <v>2439</v>
      </c>
    </row>
    <row r="8715">
      <c r="A8715" s="33" t="s">
        <v>6151</v>
      </c>
      <c r="B8715" s="126" t="s">
        <v>4231</v>
      </c>
      <c r="C8715" s="126" t="s">
        <v>4238</v>
      </c>
      <c r="D8715" s="38" t="s">
        <v>165</v>
      </c>
      <c r="E8715" s="38" t="s">
        <v>2439</v>
      </c>
    </row>
    <row r="8716">
      <c r="A8716" s="33" t="s">
        <v>6385</v>
      </c>
      <c r="B8716" s="126" t="s">
        <v>4231</v>
      </c>
      <c r="C8716" s="126" t="s">
        <v>4238</v>
      </c>
      <c r="D8716" s="38" t="s">
        <v>165</v>
      </c>
      <c r="E8716" s="38" t="s">
        <v>2439</v>
      </c>
    </row>
    <row r="8717">
      <c r="A8717" s="33" t="s">
        <v>6478</v>
      </c>
      <c r="B8717" s="126" t="s">
        <v>4235</v>
      </c>
      <c r="C8717" s="126" t="s">
        <v>4242</v>
      </c>
      <c r="D8717" s="38" t="s">
        <v>165</v>
      </c>
      <c r="E8717" s="38" t="s">
        <v>2439</v>
      </c>
    </row>
    <row r="8718">
      <c r="A8718" s="33" t="s">
        <v>6401</v>
      </c>
      <c r="B8718" s="126" t="s">
        <v>4235</v>
      </c>
      <c r="C8718" s="126" t="s">
        <v>4242</v>
      </c>
      <c r="D8718" s="38" t="s">
        <v>165</v>
      </c>
      <c r="E8718" s="38" t="s">
        <v>2439</v>
      </c>
    </row>
    <row r="8719">
      <c r="A8719" s="33" t="s">
        <v>6158</v>
      </c>
      <c r="B8719" s="126" t="s">
        <v>4235</v>
      </c>
      <c r="C8719" s="33"/>
      <c r="D8719" s="38" t="s">
        <v>44</v>
      </c>
      <c r="E8719" s="38" t="s">
        <v>2439</v>
      </c>
    </row>
    <row r="8720">
      <c r="A8720" s="33" t="s">
        <v>6166</v>
      </c>
      <c r="B8720" s="126" t="s">
        <v>4235</v>
      </c>
      <c r="C8720" s="33"/>
      <c r="D8720" s="38" t="s">
        <v>44</v>
      </c>
      <c r="E8720" s="38" t="s">
        <v>2439</v>
      </c>
    </row>
    <row r="8721">
      <c r="A8721" s="33" t="s">
        <v>6078</v>
      </c>
      <c r="B8721" s="126" t="s">
        <v>4235</v>
      </c>
      <c r="C8721" s="126" t="s">
        <v>4238</v>
      </c>
      <c r="D8721" s="38" t="s">
        <v>44</v>
      </c>
      <c r="E8721" s="38" t="s">
        <v>2439</v>
      </c>
    </row>
    <row r="8722">
      <c r="A8722" s="33" t="s">
        <v>6188</v>
      </c>
      <c r="B8722" s="126" t="s">
        <v>4235</v>
      </c>
      <c r="C8722" s="126" t="s">
        <v>4238</v>
      </c>
      <c r="D8722" s="38" t="s">
        <v>44</v>
      </c>
      <c r="E8722" s="38" t="s">
        <v>2439</v>
      </c>
    </row>
    <row r="8723">
      <c r="A8723" s="33" t="s">
        <v>6160</v>
      </c>
      <c r="B8723" s="126" t="s">
        <v>4235</v>
      </c>
      <c r="C8723" s="126" t="s">
        <v>4242</v>
      </c>
      <c r="D8723" s="38" t="s">
        <v>44</v>
      </c>
      <c r="E8723" s="38" t="s">
        <v>2439</v>
      </c>
    </row>
    <row r="8724">
      <c r="A8724" s="33" t="s">
        <v>5982</v>
      </c>
      <c r="B8724" s="126" t="s">
        <v>2543</v>
      </c>
      <c r="C8724" s="126" t="s">
        <v>2463</v>
      </c>
      <c r="D8724" s="38" t="s">
        <v>5909</v>
      </c>
      <c r="E8724" s="38" t="s">
        <v>2439</v>
      </c>
    </row>
    <row r="8725">
      <c r="A8725" s="33" t="s">
        <v>6188</v>
      </c>
      <c r="B8725" s="126" t="s">
        <v>2543</v>
      </c>
      <c r="C8725" s="126" t="s">
        <v>2463</v>
      </c>
      <c r="D8725" s="38" t="s">
        <v>5909</v>
      </c>
      <c r="E8725" s="38" t="s">
        <v>2439</v>
      </c>
    </row>
    <row r="8726">
      <c r="A8726" s="33" t="s">
        <v>6189</v>
      </c>
      <c r="B8726" s="126" t="s">
        <v>2646</v>
      </c>
      <c r="C8726" s="126" t="s">
        <v>2473</v>
      </c>
      <c r="D8726" s="38" t="s">
        <v>5911</v>
      </c>
      <c r="E8726" s="38" t="s">
        <v>2439</v>
      </c>
    </row>
    <row r="8727">
      <c r="A8727" s="33" t="s">
        <v>6206</v>
      </c>
      <c r="B8727" s="126" t="s">
        <v>2646</v>
      </c>
      <c r="C8727" s="126" t="s">
        <v>2594</v>
      </c>
      <c r="D8727" s="38" t="s">
        <v>5911</v>
      </c>
      <c r="E8727" s="38" t="s">
        <v>2439</v>
      </c>
    </row>
    <row r="8728">
      <c r="A8728" s="33" t="s">
        <v>6207</v>
      </c>
      <c r="B8728" s="126" t="s">
        <v>2646</v>
      </c>
      <c r="C8728" s="126" t="s">
        <v>2475</v>
      </c>
      <c r="D8728" s="38" t="s">
        <v>5911</v>
      </c>
      <c r="E8728" s="38" t="s">
        <v>2439</v>
      </c>
    </row>
    <row r="8729">
      <c r="A8729" s="33" t="s">
        <v>6191</v>
      </c>
      <c r="B8729" s="126" t="s">
        <v>4227</v>
      </c>
      <c r="C8729" s="126" t="s">
        <v>4235</v>
      </c>
      <c r="D8729" s="38" t="s">
        <v>5923</v>
      </c>
      <c r="E8729" s="38" t="s">
        <v>2439</v>
      </c>
    </row>
    <row r="8730">
      <c r="A8730" s="33" t="s">
        <v>6207</v>
      </c>
      <c r="B8730" s="126" t="s">
        <v>4227</v>
      </c>
      <c r="C8730" s="126" t="s">
        <v>4235</v>
      </c>
      <c r="D8730" s="38" t="s">
        <v>5923</v>
      </c>
      <c r="E8730" s="38" t="s">
        <v>2439</v>
      </c>
    </row>
    <row r="8731">
      <c r="A8731" s="33" t="s">
        <v>6389</v>
      </c>
      <c r="B8731" s="126" t="s">
        <v>4231</v>
      </c>
      <c r="C8731" s="126" t="s">
        <v>4238</v>
      </c>
      <c r="D8731" s="38" t="s">
        <v>5923</v>
      </c>
      <c r="E8731" s="38" t="s">
        <v>2439</v>
      </c>
    </row>
    <row r="8732">
      <c r="A8732" s="33" t="s">
        <v>6380</v>
      </c>
      <c r="B8732" s="126" t="s">
        <v>4235</v>
      </c>
      <c r="C8732" s="126" t="s">
        <v>4242</v>
      </c>
      <c r="D8732" s="38" t="s">
        <v>5923</v>
      </c>
      <c r="E8732" s="38" t="s">
        <v>2439</v>
      </c>
    </row>
    <row r="8733">
      <c r="A8733" s="33" t="s">
        <v>6380</v>
      </c>
      <c r="B8733" s="126" t="s">
        <v>4235</v>
      </c>
      <c r="C8733" s="126" t="s">
        <v>4242</v>
      </c>
      <c r="D8733" s="38" t="s">
        <v>5923</v>
      </c>
      <c r="E8733" s="38" t="s">
        <v>2439</v>
      </c>
    </row>
    <row r="8734">
      <c r="A8734" s="33" t="s">
        <v>5960</v>
      </c>
      <c r="B8734" s="126" t="s">
        <v>4227</v>
      </c>
      <c r="C8734" s="126" t="s">
        <v>4235</v>
      </c>
      <c r="D8734" s="38" t="s">
        <v>165</v>
      </c>
      <c r="E8734" s="38" t="s">
        <v>2440</v>
      </c>
    </row>
    <row r="8735">
      <c r="A8735" s="33" t="s">
        <v>6170</v>
      </c>
      <c r="B8735" s="126" t="s">
        <v>4227</v>
      </c>
      <c r="C8735" s="126" t="s">
        <v>4235</v>
      </c>
      <c r="D8735" s="38" t="s">
        <v>165</v>
      </c>
      <c r="E8735" s="38" t="s">
        <v>2440</v>
      </c>
    </row>
    <row r="8736">
      <c r="A8736" s="33" t="s">
        <v>6106</v>
      </c>
      <c r="B8736" s="126" t="s">
        <v>4227</v>
      </c>
      <c r="C8736" s="126" t="s">
        <v>4235</v>
      </c>
      <c r="D8736" s="38" t="s">
        <v>165</v>
      </c>
      <c r="E8736" s="38" t="s">
        <v>2440</v>
      </c>
    </row>
    <row r="8737">
      <c r="A8737" s="33" t="s">
        <v>5960</v>
      </c>
      <c r="B8737" s="126" t="s">
        <v>4227</v>
      </c>
      <c r="C8737" s="126" t="s">
        <v>4235</v>
      </c>
      <c r="D8737" s="38" t="s">
        <v>165</v>
      </c>
      <c r="E8737" s="38" t="s">
        <v>2440</v>
      </c>
    </row>
    <row r="8738">
      <c r="A8738" s="33" t="s">
        <v>6434</v>
      </c>
      <c r="B8738" s="126" t="s">
        <v>4227</v>
      </c>
      <c r="C8738" s="126" t="s">
        <v>4235</v>
      </c>
      <c r="D8738" s="38" t="s">
        <v>165</v>
      </c>
      <c r="E8738" s="38" t="s">
        <v>2440</v>
      </c>
    </row>
    <row r="8739">
      <c r="A8739" s="33" t="s">
        <v>6337</v>
      </c>
      <c r="B8739" s="126" t="s">
        <v>4227</v>
      </c>
      <c r="C8739" s="126" t="s">
        <v>4235</v>
      </c>
      <c r="D8739" s="38" t="s">
        <v>165</v>
      </c>
      <c r="E8739" s="38" t="s">
        <v>2440</v>
      </c>
    </row>
    <row r="8740">
      <c r="A8740" s="33" t="s">
        <v>5959</v>
      </c>
      <c r="B8740" s="126" t="s">
        <v>4231</v>
      </c>
      <c r="C8740" s="126" t="s">
        <v>4238</v>
      </c>
      <c r="D8740" s="38" t="s">
        <v>165</v>
      </c>
      <c r="E8740" s="38" t="s">
        <v>2440</v>
      </c>
    </row>
    <row r="8741">
      <c r="A8741" s="33" t="s">
        <v>6066</v>
      </c>
      <c r="B8741" s="126" t="s">
        <v>4231</v>
      </c>
      <c r="C8741" s="126" t="s">
        <v>4238</v>
      </c>
      <c r="D8741" s="38" t="s">
        <v>165</v>
      </c>
      <c r="E8741" s="38" t="s">
        <v>2440</v>
      </c>
    </row>
    <row r="8742">
      <c r="A8742" s="33" t="s">
        <v>6151</v>
      </c>
      <c r="B8742" s="126" t="s">
        <v>4231</v>
      </c>
      <c r="C8742" s="126" t="s">
        <v>4238</v>
      </c>
      <c r="D8742" s="38" t="s">
        <v>165</v>
      </c>
      <c r="E8742" s="38" t="s">
        <v>2440</v>
      </c>
    </row>
    <row r="8743">
      <c r="A8743" s="33" t="s">
        <v>6301</v>
      </c>
      <c r="B8743" s="126" t="s">
        <v>4231</v>
      </c>
      <c r="C8743" s="126" t="s">
        <v>4238</v>
      </c>
      <c r="D8743" s="38" t="s">
        <v>165</v>
      </c>
      <c r="E8743" s="38" t="s">
        <v>2440</v>
      </c>
    </row>
    <row r="8744">
      <c r="A8744" s="33" t="s">
        <v>6478</v>
      </c>
      <c r="B8744" s="126" t="s">
        <v>4235</v>
      </c>
      <c r="C8744" s="126" t="s">
        <v>4242</v>
      </c>
      <c r="D8744" s="38" t="s">
        <v>165</v>
      </c>
      <c r="E8744" s="38" t="s">
        <v>2440</v>
      </c>
    </row>
    <row r="8745">
      <c r="A8745" s="33" t="s">
        <v>5925</v>
      </c>
      <c r="B8745" s="126" t="s">
        <v>4235</v>
      </c>
      <c r="C8745" s="126" t="s">
        <v>4242</v>
      </c>
      <c r="D8745" s="38" t="s">
        <v>165</v>
      </c>
      <c r="E8745" s="38" t="s">
        <v>2440</v>
      </c>
    </row>
    <row r="8746">
      <c r="A8746" s="33" t="s">
        <v>6480</v>
      </c>
      <c r="B8746" s="126" t="s">
        <v>4214</v>
      </c>
      <c r="C8746" s="126" t="s">
        <v>4242</v>
      </c>
      <c r="D8746" s="38" t="s">
        <v>165</v>
      </c>
      <c r="E8746" s="38" t="s">
        <v>2441</v>
      </c>
    </row>
    <row r="8747">
      <c r="A8747" s="33" t="s">
        <v>6061</v>
      </c>
      <c r="B8747" s="126" t="s">
        <v>4214</v>
      </c>
      <c r="C8747" s="126" t="s">
        <v>4242</v>
      </c>
      <c r="D8747" s="38" t="s">
        <v>165</v>
      </c>
      <c r="E8747" s="38" t="s">
        <v>2441</v>
      </c>
    </row>
    <row r="8748">
      <c r="A8748" s="33" t="s">
        <v>6434</v>
      </c>
      <c r="B8748" s="126" t="s">
        <v>4218</v>
      </c>
      <c r="C8748" s="126" t="s">
        <v>4242</v>
      </c>
      <c r="D8748" s="38" t="s">
        <v>165</v>
      </c>
      <c r="E8748" s="38" t="s">
        <v>2441</v>
      </c>
    </row>
    <row r="8749">
      <c r="A8749" s="33" t="s">
        <v>6066</v>
      </c>
      <c r="B8749" s="126" t="s">
        <v>4218</v>
      </c>
      <c r="C8749" s="126" t="s">
        <v>4242</v>
      </c>
      <c r="D8749" s="38" t="s">
        <v>165</v>
      </c>
      <c r="E8749" s="38" t="s">
        <v>2441</v>
      </c>
    </row>
    <row r="8750">
      <c r="A8750" s="33" t="s">
        <v>6043</v>
      </c>
      <c r="B8750" s="126" t="s">
        <v>4221</v>
      </c>
      <c r="C8750" s="126" t="s">
        <v>4242</v>
      </c>
      <c r="D8750" s="38" t="s">
        <v>165</v>
      </c>
      <c r="E8750" s="38" t="s">
        <v>2441</v>
      </c>
    </row>
    <row r="8751">
      <c r="A8751" s="33" t="s">
        <v>6443</v>
      </c>
      <c r="B8751" s="126" t="s">
        <v>4221</v>
      </c>
      <c r="C8751" s="126" t="s">
        <v>4242</v>
      </c>
      <c r="D8751" s="38" t="s">
        <v>165</v>
      </c>
      <c r="E8751" s="38" t="s">
        <v>2441</v>
      </c>
    </row>
    <row r="8752">
      <c r="A8752" s="33" t="s">
        <v>6211</v>
      </c>
      <c r="B8752" s="126" t="s">
        <v>4224</v>
      </c>
      <c r="C8752" s="126" t="s">
        <v>4243</v>
      </c>
      <c r="D8752" s="38" t="s">
        <v>165</v>
      </c>
      <c r="E8752" s="38" t="s">
        <v>2441</v>
      </c>
    </row>
    <row r="8753">
      <c r="A8753" s="33" t="s">
        <v>6313</v>
      </c>
      <c r="B8753" s="126" t="s">
        <v>4224</v>
      </c>
      <c r="C8753" s="126" t="s">
        <v>4243</v>
      </c>
      <c r="D8753" s="38" t="s">
        <v>165</v>
      </c>
      <c r="E8753" s="38" t="s">
        <v>2441</v>
      </c>
    </row>
    <row r="8754">
      <c r="A8754" s="33" t="s">
        <v>6396</v>
      </c>
      <c r="B8754" s="126" t="s">
        <v>4231</v>
      </c>
      <c r="C8754" s="126" t="s">
        <v>4247</v>
      </c>
      <c r="D8754" s="38" t="s">
        <v>165</v>
      </c>
      <c r="E8754" s="38" t="s">
        <v>2441</v>
      </c>
    </row>
    <row r="8755">
      <c r="A8755" s="33" t="s">
        <v>6085</v>
      </c>
      <c r="B8755" s="126" t="s">
        <v>4231</v>
      </c>
      <c r="C8755" s="126" t="s">
        <v>4247</v>
      </c>
      <c r="D8755" s="38" t="s">
        <v>165</v>
      </c>
      <c r="E8755" s="38" t="s">
        <v>2441</v>
      </c>
    </row>
    <row r="8756">
      <c r="A8756" s="33" t="s">
        <v>6114</v>
      </c>
      <c r="B8756" s="126" t="s">
        <v>4238</v>
      </c>
      <c r="C8756" s="126" t="s">
        <v>4250</v>
      </c>
      <c r="D8756" s="38" t="s">
        <v>165</v>
      </c>
      <c r="E8756" s="38" t="s">
        <v>2441</v>
      </c>
    </row>
    <row r="8757">
      <c r="A8757" s="33" t="s">
        <v>6097</v>
      </c>
      <c r="B8757" s="126" t="s">
        <v>4238</v>
      </c>
      <c r="C8757" s="126" t="s">
        <v>4250</v>
      </c>
      <c r="D8757" s="38" t="s">
        <v>165</v>
      </c>
      <c r="E8757" s="38" t="s">
        <v>2441</v>
      </c>
    </row>
    <row r="8758">
      <c r="A8758" s="33" t="s">
        <v>6481</v>
      </c>
      <c r="B8758" s="126" t="s">
        <v>4223</v>
      </c>
      <c r="C8758" s="126" t="s">
        <v>4236</v>
      </c>
      <c r="D8758" s="38" t="s">
        <v>96</v>
      </c>
      <c r="E8758" s="38" t="s">
        <v>2442</v>
      </c>
    </row>
    <row r="8759">
      <c r="A8759" s="33" t="s">
        <v>6440</v>
      </c>
      <c r="B8759" s="126" t="s">
        <v>4223</v>
      </c>
      <c r="C8759" s="126" t="s">
        <v>4236</v>
      </c>
      <c r="D8759" s="38" t="s">
        <v>96</v>
      </c>
      <c r="E8759" s="38" t="s">
        <v>2442</v>
      </c>
    </row>
    <row r="8760">
      <c r="A8760" s="33" t="s">
        <v>6025</v>
      </c>
      <c r="B8760" s="126" t="s">
        <v>4223</v>
      </c>
      <c r="C8760" s="126" t="s">
        <v>4236</v>
      </c>
      <c r="D8760" s="38" t="s">
        <v>96</v>
      </c>
      <c r="E8760" s="38" t="s">
        <v>2442</v>
      </c>
    </row>
    <row r="8761">
      <c r="A8761" s="33" t="s">
        <v>6356</v>
      </c>
      <c r="B8761" s="126" t="s">
        <v>4223</v>
      </c>
      <c r="C8761" s="126" t="s">
        <v>4236</v>
      </c>
      <c r="D8761" s="38" t="s">
        <v>96</v>
      </c>
      <c r="E8761" s="38" t="s">
        <v>2442</v>
      </c>
    </row>
    <row r="8762">
      <c r="A8762" s="33" t="s">
        <v>6040</v>
      </c>
      <c r="B8762" s="126" t="s">
        <v>4223</v>
      </c>
      <c r="C8762" s="126" t="s">
        <v>4238</v>
      </c>
      <c r="D8762" s="38" t="s">
        <v>96</v>
      </c>
      <c r="E8762" s="38" t="s">
        <v>2442</v>
      </c>
    </row>
    <row r="8763">
      <c r="A8763" s="33" t="s">
        <v>6296</v>
      </c>
      <c r="B8763" s="126" t="s">
        <v>4223</v>
      </c>
      <c r="C8763" s="126" t="s">
        <v>4238</v>
      </c>
      <c r="D8763" s="38" t="s">
        <v>96</v>
      </c>
      <c r="E8763" s="38" t="s">
        <v>2442</v>
      </c>
    </row>
    <row r="8764">
      <c r="A8764" s="33" t="s">
        <v>6306</v>
      </c>
      <c r="B8764" s="126" t="s">
        <v>4227</v>
      </c>
      <c r="C8764" s="126" t="s">
        <v>4242</v>
      </c>
      <c r="D8764" s="38" t="s">
        <v>96</v>
      </c>
      <c r="E8764" s="38" t="s">
        <v>2442</v>
      </c>
    </row>
    <row r="8765">
      <c r="A8765" s="33" t="s">
        <v>6482</v>
      </c>
      <c r="B8765" s="126" t="s">
        <v>4227</v>
      </c>
      <c r="C8765" s="126" t="s">
        <v>4242</v>
      </c>
      <c r="D8765" s="38" t="s">
        <v>96</v>
      </c>
      <c r="E8765" s="38" t="s">
        <v>2442</v>
      </c>
    </row>
    <row r="8766">
      <c r="A8766" s="33" t="s">
        <v>6450</v>
      </c>
      <c r="B8766" s="126" t="s">
        <v>4233</v>
      </c>
      <c r="C8766" s="126" t="s">
        <v>4250</v>
      </c>
      <c r="D8766" s="38" t="s">
        <v>96</v>
      </c>
      <c r="E8766" s="38" t="s">
        <v>2442</v>
      </c>
    </row>
    <row r="8767">
      <c r="A8767" s="33" t="s">
        <v>6441</v>
      </c>
      <c r="B8767" s="126" t="s">
        <v>4233</v>
      </c>
      <c r="C8767" s="126" t="s">
        <v>4250</v>
      </c>
      <c r="D8767" s="38" t="s">
        <v>96</v>
      </c>
      <c r="E8767" s="38" t="s">
        <v>2442</v>
      </c>
    </row>
    <row r="8768">
      <c r="A8768" s="33" t="s">
        <v>6483</v>
      </c>
      <c r="B8768" s="126" t="s">
        <v>4242</v>
      </c>
      <c r="C8768" s="126" t="s">
        <v>4259</v>
      </c>
      <c r="D8768" s="38" t="s">
        <v>96</v>
      </c>
      <c r="E8768" s="38" t="s">
        <v>2442</v>
      </c>
    </row>
    <row r="8769">
      <c r="A8769" s="33" t="s">
        <v>6483</v>
      </c>
      <c r="B8769" s="126" t="s">
        <v>4250</v>
      </c>
      <c r="C8769" s="126" t="s">
        <v>4259</v>
      </c>
      <c r="D8769" s="38" t="s">
        <v>96</v>
      </c>
      <c r="E8769" s="38" t="s">
        <v>2442</v>
      </c>
    </row>
    <row r="8770">
      <c r="A8770" s="33" t="s">
        <v>6484</v>
      </c>
      <c r="B8770" s="126" t="s">
        <v>2545</v>
      </c>
      <c r="C8770" s="126" t="s">
        <v>2475</v>
      </c>
      <c r="D8770" s="38" t="s">
        <v>5923</v>
      </c>
      <c r="E8770" s="38" t="s">
        <v>2442</v>
      </c>
    </row>
    <row r="8771">
      <c r="A8771" s="33" t="s">
        <v>6484</v>
      </c>
      <c r="B8771" s="126" t="s">
        <v>2475</v>
      </c>
      <c r="C8771" s="126" t="s">
        <v>4223</v>
      </c>
      <c r="D8771" s="38" t="s">
        <v>5923</v>
      </c>
      <c r="E8771" s="38" t="s">
        <v>2442</v>
      </c>
    </row>
    <row r="8772">
      <c r="A8772" s="33" t="s">
        <v>6484</v>
      </c>
      <c r="B8772" s="126" t="s">
        <v>4223</v>
      </c>
      <c r="C8772" s="126" t="s">
        <v>4233</v>
      </c>
      <c r="D8772" s="38" t="s">
        <v>5923</v>
      </c>
      <c r="E8772" s="38" t="s">
        <v>2442</v>
      </c>
    </row>
    <row r="8773">
      <c r="A8773" s="33" t="s">
        <v>6484</v>
      </c>
      <c r="B8773" s="126" t="s">
        <v>4233</v>
      </c>
      <c r="C8773" s="126" t="s">
        <v>4242</v>
      </c>
      <c r="D8773" s="38" t="s">
        <v>5923</v>
      </c>
      <c r="E8773" s="38" t="s">
        <v>2442</v>
      </c>
    </row>
    <row r="8774">
      <c r="A8774" s="33" t="s">
        <v>6484</v>
      </c>
      <c r="B8774" s="126" t="s">
        <v>4242</v>
      </c>
      <c r="C8774" s="126" t="s">
        <v>4250</v>
      </c>
      <c r="D8774" s="38" t="s">
        <v>5923</v>
      </c>
      <c r="E8774" s="38" t="s">
        <v>2442</v>
      </c>
    </row>
    <row r="8775">
      <c r="A8775" s="33" t="s">
        <v>6009</v>
      </c>
      <c r="B8775" s="126" t="s">
        <v>4229</v>
      </c>
      <c r="C8775" s="126" t="s">
        <v>4242</v>
      </c>
      <c r="D8775" s="38" t="s">
        <v>96</v>
      </c>
      <c r="E8775" s="38" t="s">
        <v>2443</v>
      </c>
    </row>
    <row r="8776">
      <c r="A8776" s="33" t="s">
        <v>6057</v>
      </c>
      <c r="B8776" s="126" t="s">
        <v>4229</v>
      </c>
      <c r="C8776" s="126" t="s">
        <v>4242</v>
      </c>
      <c r="D8776" s="38" t="s">
        <v>96</v>
      </c>
      <c r="E8776" s="38" t="s">
        <v>2443</v>
      </c>
    </row>
    <row r="8777">
      <c r="A8777" s="33" t="s">
        <v>6061</v>
      </c>
      <c r="B8777" s="126" t="s">
        <v>4229</v>
      </c>
      <c r="C8777" s="126" t="s">
        <v>4242</v>
      </c>
      <c r="D8777" s="38" t="s">
        <v>96</v>
      </c>
      <c r="E8777" s="38" t="s">
        <v>2443</v>
      </c>
    </row>
    <row r="8778">
      <c r="A8778" s="33" t="s">
        <v>6485</v>
      </c>
      <c r="B8778" s="126" t="s">
        <v>4229</v>
      </c>
      <c r="C8778" s="126" t="s">
        <v>4242</v>
      </c>
      <c r="D8778" s="38" t="s">
        <v>96</v>
      </c>
      <c r="E8778" s="38" t="s">
        <v>2443</v>
      </c>
    </row>
    <row r="8779">
      <c r="A8779" s="33" t="s">
        <v>5910</v>
      </c>
      <c r="B8779" s="126" t="s">
        <v>4229</v>
      </c>
      <c r="C8779" s="126" t="s">
        <v>4242</v>
      </c>
      <c r="D8779" s="38" t="s">
        <v>96</v>
      </c>
      <c r="E8779" s="38" t="s">
        <v>2443</v>
      </c>
    </row>
    <row r="8780">
      <c r="A8780" s="33" t="s">
        <v>6440</v>
      </c>
      <c r="B8780" s="126" t="s">
        <v>4229</v>
      </c>
      <c r="C8780" s="126" t="s">
        <v>4242</v>
      </c>
      <c r="D8780" s="38" t="s">
        <v>96</v>
      </c>
      <c r="E8780" s="38" t="s">
        <v>2443</v>
      </c>
    </row>
    <row r="8781">
      <c r="A8781" s="33" t="s">
        <v>6453</v>
      </c>
      <c r="B8781" s="126" t="s">
        <v>4231</v>
      </c>
      <c r="C8781" s="126" t="s">
        <v>4243</v>
      </c>
      <c r="D8781" s="38" t="s">
        <v>96</v>
      </c>
      <c r="E8781" s="38" t="s">
        <v>2443</v>
      </c>
    </row>
    <row r="8782">
      <c r="A8782" s="33" t="s">
        <v>6414</v>
      </c>
      <c r="B8782" s="126" t="s">
        <v>4229</v>
      </c>
      <c r="C8782" s="126" t="s">
        <v>4242</v>
      </c>
      <c r="D8782" s="38" t="s">
        <v>96</v>
      </c>
      <c r="E8782" s="38" t="s">
        <v>2443</v>
      </c>
    </row>
    <row r="8783">
      <c r="A8783" s="33" t="s">
        <v>6066</v>
      </c>
      <c r="B8783" s="126" t="s">
        <v>4229</v>
      </c>
      <c r="C8783" s="126" t="s">
        <v>4242</v>
      </c>
      <c r="D8783" s="38" t="s">
        <v>96</v>
      </c>
      <c r="E8783" s="38" t="s">
        <v>2443</v>
      </c>
    </row>
    <row r="8784">
      <c r="A8784" s="33" t="s">
        <v>6297</v>
      </c>
      <c r="B8784" s="126" t="s">
        <v>4229</v>
      </c>
      <c r="C8784" s="126" t="s">
        <v>4242</v>
      </c>
      <c r="D8784" s="38" t="s">
        <v>96</v>
      </c>
      <c r="E8784" s="38" t="s">
        <v>2443</v>
      </c>
    </row>
    <row r="8785">
      <c r="A8785" s="33" t="s">
        <v>6453</v>
      </c>
      <c r="B8785" s="126" t="s">
        <v>4233</v>
      </c>
      <c r="C8785" s="126" t="s">
        <v>4246</v>
      </c>
      <c r="D8785" s="38" t="s">
        <v>96</v>
      </c>
      <c r="E8785" s="38" t="s">
        <v>2443</v>
      </c>
    </row>
    <row r="8786">
      <c r="A8786" s="33" t="s">
        <v>6413</v>
      </c>
      <c r="B8786" s="126" t="s">
        <v>4231</v>
      </c>
      <c r="C8786" s="126" t="s">
        <v>4243</v>
      </c>
      <c r="D8786" s="38" t="s">
        <v>96</v>
      </c>
      <c r="E8786" s="38" t="s">
        <v>2443</v>
      </c>
    </row>
    <row r="8787">
      <c r="A8787" s="33" t="s">
        <v>6029</v>
      </c>
      <c r="B8787" s="126" t="s">
        <v>4235</v>
      </c>
      <c r="C8787" s="126" t="s">
        <v>4238</v>
      </c>
      <c r="D8787" s="38" t="s">
        <v>44</v>
      </c>
      <c r="E8787" s="38" t="s">
        <v>2443</v>
      </c>
    </row>
    <row r="8788">
      <c r="A8788" s="33" t="s">
        <v>6207</v>
      </c>
      <c r="B8788" s="126" t="s">
        <v>4235</v>
      </c>
      <c r="C8788" s="33"/>
      <c r="D8788" s="38" t="s">
        <v>44</v>
      </c>
      <c r="E8788" s="38" t="s">
        <v>2443</v>
      </c>
    </row>
    <row r="8789">
      <c r="A8789" s="33" t="s">
        <v>6253</v>
      </c>
      <c r="B8789" s="126" t="s">
        <v>4235</v>
      </c>
      <c r="C8789" s="126" t="s">
        <v>4238</v>
      </c>
      <c r="D8789" s="38" t="s">
        <v>44</v>
      </c>
      <c r="E8789" s="38" t="s">
        <v>2443</v>
      </c>
    </row>
    <row r="8790">
      <c r="A8790" s="33" t="s">
        <v>6246</v>
      </c>
      <c r="B8790" s="126" t="s">
        <v>4235</v>
      </c>
      <c r="C8790" s="126" t="s">
        <v>4238</v>
      </c>
      <c r="D8790" s="38" t="s">
        <v>44</v>
      </c>
      <c r="E8790" s="38" t="s">
        <v>2443</v>
      </c>
    </row>
    <row r="8791">
      <c r="A8791" s="33" t="s">
        <v>6246</v>
      </c>
      <c r="B8791" s="126" t="s">
        <v>4235</v>
      </c>
      <c r="C8791" s="126" t="s">
        <v>4242</v>
      </c>
      <c r="D8791" s="38" t="s">
        <v>44</v>
      </c>
      <c r="E8791" s="38" t="s">
        <v>2443</v>
      </c>
    </row>
    <row r="8792">
      <c r="A8792" s="33" t="s">
        <v>5913</v>
      </c>
      <c r="B8792" s="126" t="s">
        <v>4231</v>
      </c>
      <c r="C8792" s="126" t="s">
        <v>4242</v>
      </c>
      <c r="D8792" s="38" t="s">
        <v>5909</v>
      </c>
      <c r="E8792" s="38" t="s">
        <v>2443</v>
      </c>
    </row>
    <row r="8793">
      <c r="A8793" s="33" t="s">
        <v>6305</v>
      </c>
      <c r="B8793" s="126" t="s">
        <v>4231</v>
      </c>
      <c r="C8793" s="126" t="s">
        <v>4242</v>
      </c>
      <c r="D8793" s="38" t="s">
        <v>5909</v>
      </c>
      <c r="E8793" s="38" t="s">
        <v>2443</v>
      </c>
    </row>
    <row r="8794">
      <c r="A8794" s="33" t="s">
        <v>6302</v>
      </c>
      <c r="B8794" s="126" t="s">
        <v>4231</v>
      </c>
      <c r="C8794" s="126" t="s">
        <v>4242</v>
      </c>
      <c r="D8794" s="38" t="s">
        <v>5911</v>
      </c>
      <c r="E8794" s="38" t="s">
        <v>2443</v>
      </c>
    </row>
    <row r="8795">
      <c r="A8795" s="33" t="s">
        <v>6207</v>
      </c>
      <c r="B8795" s="126" t="s">
        <v>4229</v>
      </c>
      <c r="C8795" s="126" t="s">
        <v>4239</v>
      </c>
      <c r="D8795" s="38" t="s">
        <v>5911</v>
      </c>
      <c r="E8795" s="38" t="s">
        <v>2443</v>
      </c>
    </row>
    <row r="8796">
      <c r="A8796" s="33" t="s">
        <v>6056</v>
      </c>
      <c r="B8796" s="126" t="s">
        <v>4227</v>
      </c>
      <c r="C8796" s="126" t="s">
        <v>4239</v>
      </c>
      <c r="D8796" s="38" t="s">
        <v>5911</v>
      </c>
      <c r="E8796" s="38" t="s">
        <v>2443</v>
      </c>
    </row>
    <row r="8797">
      <c r="A8797" s="33" t="s">
        <v>6029</v>
      </c>
      <c r="B8797" s="126" t="s">
        <v>4229</v>
      </c>
      <c r="C8797" s="126" t="s">
        <v>4242</v>
      </c>
      <c r="D8797" s="38" t="s">
        <v>5923</v>
      </c>
      <c r="E8797" s="38" t="s">
        <v>2443</v>
      </c>
    </row>
    <row r="8798">
      <c r="A8798" s="33" t="s">
        <v>6306</v>
      </c>
      <c r="B8798" s="126" t="s">
        <v>4231</v>
      </c>
      <c r="C8798" s="126" t="s">
        <v>4242</v>
      </c>
      <c r="D8798" s="38" t="s">
        <v>5923</v>
      </c>
      <c r="E8798" s="38" t="s">
        <v>2443</v>
      </c>
    </row>
    <row r="8799">
      <c r="A8799" s="33" t="s">
        <v>6308</v>
      </c>
      <c r="B8799" s="126" t="s">
        <v>4227</v>
      </c>
      <c r="C8799" s="126" t="s">
        <v>4239</v>
      </c>
      <c r="D8799" s="38" t="s">
        <v>5923</v>
      </c>
      <c r="E8799" s="38" t="s">
        <v>2443</v>
      </c>
    </row>
    <row r="8800">
      <c r="A8800" s="33" t="s">
        <v>6307</v>
      </c>
      <c r="B8800" s="126" t="s">
        <v>4229</v>
      </c>
      <c r="C8800" s="126" t="s">
        <v>4242</v>
      </c>
      <c r="D8800" s="38" t="s">
        <v>5923</v>
      </c>
      <c r="E8800" s="38" t="s">
        <v>2443</v>
      </c>
    </row>
    <row r="8801">
      <c r="A8801" s="33" t="s">
        <v>6029</v>
      </c>
      <c r="B8801" s="126" t="s">
        <v>4231</v>
      </c>
      <c r="C8801" s="126" t="s">
        <v>4243</v>
      </c>
      <c r="D8801" s="38" t="s">
        <v>5923</v>
      </c>
      <c r="E8801" s="38" t="s">
        <v>2443</v>
      </c>
    </row>
    <row r="8802">
      <c r="A8802" s="33" t="s">
        <v>6312</v>
      </c>
      <c r="B8802" s="126" t="s">
        <v>4229</v>
      </c>
      <c r="C8802" s="126" t="s">
        <v>4242</v>
      </c>
      <c r="D8802" s="38" t="s">
        <v>96</v>
      </c>
      <c r="E8802" s="38" t="s">
        <v>2444</v>
      </c>
    </row>
    <row r="8803">
      <c r="A8803" s="33" t="s">
        <v>6367</v>
      </c>
      <c r="B8803" s="126" t="s">
        <v>4229</v>
      </c>
      <c r="C8803" s="126" t="s">
        <v>4242</v>
      </c>
      <c r="D8803" s="38" t="s">
        <v>96</v>
      </c>
      <c r="E8803" s="38" t="s">
        <v>2444</v>
      </c>
    </row>
    <row r="8804">
      <c r="A8804" s="33" t="s">
        <v>6427</v>
      </c>
      <c r="B8804" s="126" t="s">
        <v>4229</v>
      </c>
      <c r="C8804" s="126" t="s">
        <v>4242</v>
      </c>
      <c r="D8804" s="38" t="s">
        <v>96</v>
      </c>
      <c r="E8804" s="38" t="s">
        <v>2444</v>
      </c>
    </row>
    <row r="8805">
      <c r="A8805" s="33" t="s">
        <v>6179</v>
      </c>
      <c r="B8805" s="126" t="s">
        <v>4229</v>
      </c>
      <c r="C8805" s="126" t="s">
        <v>4242</v>
      </c>
      <c r="D8805" s="38" t="s">
        <v>96</v>
      </c>
      <c r="E8805" s="38" t="s">
        <v>2444</v>
      </c>
    </row>
    <row r="8806">
      <c r="A8806" s="33" t="s">
        <v>5910</v>
      </c>
      <c r="B8806" s="126" t="s">
        <v>4229</v>
      </c>
      <c r="C8806" s="126" t="s">
        <v>4242</v>
      </c>
      <c r="D8806" s="38" t="s">
        <v>96</v>
      </c>
      <c r="E8806" s="38" t="s">
        <v>2444</v>
      </c>
    </row>
    <row r="8807">
      <c r="A8807" s="33" t="s">
        <v>6486</v>
      </c>
      <c r="B8807" s="126" t="s">
        <v>4229</v>
      </c>
      <c r="C8807" s="126" t="s">
        <v>4242</v>
      </c>
      <c r="D8807" s="38" t="s">
        <v>96</v>
      </c>
      <c r="E8807" s="38" t="s">
        <v>2444</v>
      </c>
    </row>
    <row r="8808">
      <c r="A8808" s="33" t="s">
        <v>6487</v>
      </c>
      <c r="B8808" s="126" t="s">
        <v>4231</v>
      </c>
      <c r="C8808" s="126" t="s">
        <v>4243</v>
      </c>
      <c r="D8808" s="38" t="s">
        <v>96</v>
      </c>
      <c r="E8808" s="38" t="s">
        <v>2444</v>
      </c>
    </row>
    <row r="8809">
      <c r="A8809" s="33" t="s">
        <v>6363</v>
      </c>
      <c r="B8809" s="126" t="s">
        <v>4229</v>
      </c>
      <c r="C8809" s="126" t="s">
        <v>4242</v>
      </c>
      <c r="D8809" s="38" t="s">
        <v>96</v>
      </c>
      <c r="E8809" s="38" t="s">
        <v>2444</v>
      </c>
    </row>
    <row r="8810">
      <c r="A8810" s="33" t="s">
        <v>6368</v>
      </c>
      <c r="B8810" s="126" t="s">
        <v>4229</v>
      </c>
      <c r="C8810" s="126" t="s">
        <v>4242</v>
      </c>
      <c r="D8810" s="38" t="s">
        <v>96</v>
      </c>
      <c r="E8810" s="38" t="s">
        <v>2444</v>
      </c>
    </row>
    <row r="8811">
      <c r="A8811" s="33" t="s">
        <v>6468</v>
      </c>
      <c r="B8811" s="126" t="s">
        <v>4229</v>
      </c>
      <c r="C8811" s="126" t="s">
        <v>4242</v>
      </c>
      <c r="D8811" s="38" t="s">
        <v>96</v>
      </c>
      <c r="E8811" s="38" t="s">
        <v>2444</v>
      </c>
    </row>
    <row r="8812">
      <c r="A8812" s="33" t="s">
        <v>6487</v>
      </c>
      <c r="B8812" s="126" t="s">
        <v>4233</v>
      </c>
      <c r="C8812" s="126" t="s">
        <v>4246</v>
      </c>
      <c r="D8812" s="38" t="s">
        <v>96</v>
      </c>
      <c r="E8812" s="38" t="s">
        <v>2444</v>
      </c>
    </row>
    <row r="8813">
      <c r="A8813" s="33" t="s">
        <v>6363</v>
      </c>
      <c r="B8813" s="126" t="s">
        <v>4231</v>
      </c>
      <c r="C8813" s="126" t="s">
        <v>4243</v>
      </c>
      <c r="D8813" s="38" t="s">
        <v>96</v>
      </c>
      <c r="E8813" s="38" t="s">
        <v>2444</v>
      </c>
    </row>
    <row r="8814">
      <c r="A8814" s="33" t="s">
        <v>6216</v>
      </c>
      <c r="B8814" s="126" t="s">
        <v>4235</v>
      </c>
      <c r="C8814" s="126" t="s">
        <v>4238</v>
      </c>
      <c r="D8814" s="38" t="s">
        <v>44</v>
      </c>
      <c r="E8814" s="38" t="s">
        <v>2444</v>
      </c>
    </row>
    <row r="8815">
      <c r="A8815" s="33" t="s">
        <v>6419</v>
      </c>
      <c r="B8815" s="126" t="s">
        <v>4235</v>
      </c>
      <c r="C8815" s="33"/>
      <c r="D8815" s="38" t="s">
        <v>44</v>
      </c>
      <c r="E8815" s="38" t="s">
        <v>2444</v>
      </c>
    </row>
    <row r="8816">
      <c r="A8816" s="33" t="s">
        <v>6158</v>
      </c>
      <c r="B8816" s="126" t="s">
        <v>4235</v>
      </c>
      <c r="C8816" s="126" t="s">
        <v>4238</v>
      </c>
      <c r="D8816" s="38" t="s">
        <v>44</v>
      </c>
      <c r="E8816" s="38" t="s">
        <v>2444</v>
      </c>
    </row>
    <row r="8817">
      <c r="A8817" s="33" t="s">
        <v>6025</v>
      </c>
      <c r="B8817" s="126" t="s">
        <v>4235</v>
      </c>
      <c r="C8817" s="126" t="s">
        <v>4238</v>
      </c>
      <c r="D8817" s="38" t="s">
        <v>44</v>
      </c>
      <c r="E8817" s="38" t="s">
        <v>2444</v>
      </c>
    </row>
    <row r="8818">
      <c r="A8818" s="33" t="s">
        <v>6160</v>
      </c>
      <c r="B8818" s="126" t="s">
        <v>4235</v>
      </c>
      <c r="C8818" s="126" t="s">
        <v>4242</v>
      </c>
      <c r="D8818" s="38" t="s">
        <v>44</v>
      </c>
      <c r="E8818" s="38" t="s">
        <v>2444</v>
      </c>
    </row>
    <row r="8819">
      <c r="A8819" s="33" t="s">
        <v>6221</v>
      </c>
      <c r="B8819" s="126" t="s">
        <v>4231</v>
      </c>
      <c r="C8819" s="126" t="s">
        <v>4242</v>
      </c>
      <c r="D8819" s="38" t="s">
        <v>5909</v>
      </c>
      <c r="E8819" s="38" t="s">
        <v>2444</v>
      </c>
    </row>
    <row r="8820">
      <c r="A8820" s="33" t="s">
        <v>6166</v>
      </c>
      <c r="B8820" s="126" t="s">
        <v>4231</v>
      </c>
      <c r="C8820" s="126" t="s">
        <v>4242</v>
      </c>
      <c r="D8820" s="38" t="s">
        <v>5909</v>
      </c>
      <c r="E8820" s="38" t="s">
        <v>2444</v>
      </c>
    </row>
    <row r="8821">
      <c r="A8821" s="33" t="s">
        <v>6188</v>
      </c>
      <c r="B8821" s="126" t="s">
        <v>4231</v>
      </c>
      <c r="C8821" s="126" t="s">
        <v>4242</v>
      </c>
      <c r="D8821" s="38" t="s">
        <v>5911</v>
      </c>
      <c r="E8821" s="38" t="s">
        <v>2444</v>
      </c>
    </row>
    <row r="8822">
      <c r="A8822" s="33" t="s">
        <v>6303</v>
      </c>
      <c r="B8822" s="126" t="s">
        <v>4229</v>
      </c>
      <c r="C8822" s="126" t="s">
        <v>4239</v>
      </c>
      <c r="D8822" s="38" t="s">
        <v>5911</v>
      </c>
      <c r="E8822" s="38" t="s">
        <v>2444</v>
      </c>
    </row>
    <row r="8823">
      <c r="A8823" s="33" t="s">
        <v>6160</v>
      </c>
      <c r="B8823" s="126" t="s">
        <v>4227</v>
      </c>
      <c r="C8823" s="126" t="s">
        <v>4239</v>
      </c>
      <c r="D8823" s="38" t="s">
        <v>5911</v>
      </c>
      <c r="E8823" s="38" t="s">
        <v>2444</v>
      </c>
    </row>
    <row r="8824">
      <c r="A8824" s="33" t="s">
        <v>6026</v>
      </c>
      <c r="B8824" s="126" t="s">
        <v>4229</v>
      </c>
      <c r="C8824" s="126" t="s">
        <v>4242</v>
      </c>
      <c r="D8824" s="38" t="s">
        <v>5923</v>
      </c>
      <c r="E8824" s="38" t="s">
        <v>2444</v>
      </c>
    </row>
    <row r="8825">
      <c r="A8825" s="33" t="s">
        <v>6419</v>
      </c>
      <c r="B8825" s="126" t="s">
        <v>4231</v>
      </c>
      <c r="C8825" s="126" t="s">
        <v>4242</v>
      </c>
      <c r="D8825" s="38" t="s">
        <v>5923</v>
      </c>
      <c r="E8825" s="38" t="s">
        <v>2444</v>
      </c>
    </row>
    <row r="8826">
      <c r="A8826" s="33" t="s">
        <v>6488</v>
      </c>
      <c r="B8826" s="126" t="s">
        <v>4227</v>
      </c>
      <c r="C8826" s="126" t="s">
        <v>4239</v>
      </c>
      <c r="D8826" s="38" t="s">
        <v>5923</v>
      </c>
      <c r="E8826" s="38" t="s">
        <v>2444</v>
      </c>
    </row>
    <row r="8827">
      <c r="A8827" s="33" t="s">
        <v>6109</v>
      </c>
      <c r="B8827" s="126" t="s">
        <v>4229</v>
      </c>
      <c r="C8827" s="126" t="s">
        <v>4242</v>
      </c>
      <c r="D8827" s="38" t="s">
        <v>5923</v>
      </c>
      <c r="E8827" s="38" t="s">
        <v>2444</v>
      </c>
    </row>
    <row r="8828">
      <c r="A8828" s="33" t="s">
        <v>6419</v>
      </c>
      <c r="B8828" s="126" t="s">
        <v>4231</v>
      </c>
      <c r="C8828" s="126" t="s">
        <v>4243</v>
      </c>
      <c r="D8828" s="38" t="s">
        <v>5923</v>
      </c>
      <c r="E8828" s="38" t="s">
        <v>2444</v>
      </c>
    </row>
    <row r="8829">
      <c r="A8829" s="33" t="s">
        <v>6237</v>
      </c>
      <c r="B8829" s="126" t="s">
        <v>4223</v>
      </c>
      <c r="C8829" s="126" t="s">
        <v>4236</v>
      </c>
      <c r="D8829" s="38" t="s">
        <v>165</v>
      </c>
      <c r="E8829" s="38" t="s">
        <v>2445</v>
      </c>
    </row>
    <row r="8830">
      <c r="A8830" s="33" t="s">
        <v>6110</v>
      </c>
      <c r="B8830" s="126" t="s">
        <v>4223</v>
      </c>
      <c r="C8830" s="126" t="s">
        <v>4236</v>
      </c>
      <c r="D8830" s="38" t="s">
        <v>165</v>
      </c>
      <c r="E8830" s="38" t="s">
        <v>2445</v>
      </c>
    </row>
    <row r="8831">
      <c r="A8831" s="33" t="s">
        <v>6340</v>
      </c>
      <c r="B8831" s="126" t="s">
        <v>4223</v>
      </c>
      <c r="C8831" s="126" t="s">
        <v>4236</v>
      </c>
      <c r="D8831" s="38" t="s">
        <v>165</v>
      </c>
      <c r="E8831" s="38" t="s">
        <v>2445</v>
      </c>
    </row>
    <row r="8832">
      <c r="A8832" s="33" t="s">
        <v>6489</v>
      </c>
      <c r="B8832" s="126" t="s">
        <v>4223</v>
      </c>
      <c r="C8832" s="126" t="s">
        <v>4236</v>
      </c>
      <c r="D8832" s="38" t="s">
        <v>165</v>
      </c>
      <c r="E8832" s="38" t="s">
        <v>2445</v>
      </c>
    </row>
    <row r="8833">
      <c r="A8833" s="33" t="s">
        <v>5959</v>
      </c>
      <c r="B8833" s="126" t="s">
        <v>4223</v>
      </c>
      <c r="C8833" s="126" t="s">
        <v>4238</v>
      </c>
      <c r="D8833" s="38" t="s">
        <v>165</v>
      </c>
      <c r="E8833" s="38" t="s">
        <v>2445</v>
      </c>
    </row>
    <row r="8834">
      <c r="A8834" s="33" t="s">
        <v>6118</v>
      </c>
      <c r="B8834" s="126" t="s">
        <v>4223</v>
      </c>
      <c r="C8834" s="126" t="s">
        <v>4238</v>
      </c>
      <c r="D8834" s="38" t="s">
        <v>165</v>
      </c>
      <c r="E8834" s="38" t="s">
        <v>2445</v>
      </c>
    </row>
    <row r="8835">
      <c r="A8835" s="33" t="s">
        <v>6315</v>
      </c>
      <c r="B8835" s="126" t="s">
        <v>4227</v>
      </c>
      <c r="C8835" s="126" t="s">
        <v>4242</v>
      </c>
      <c r="D8835" s="38" t="s">
        <v>165</v>
      </c>
      <c r="E8835" s="38" t="s">
        <v>2445</v>
      </c>
    </row>
    <row r="8836">
      <c r="A8836" s="33" t="s">
        <v>6237</v>
      </c>
      <c r="B8836" s="126" t="s">
        <v>4227</v>
      </c>
      <c r="C8836" s="126" t="s">
        <v>4242</v>
      </c>
      <c r="D8836" s="38" t="s">
        <v>165</v>
      </c>
      <c r="E8836" s="38" t="s">
        <v>2445</v>
      </c>
    </row>
    <row r="8837">
      <c r="A8837" s="33" t="s">
        <v>6110</v>
      </c>
      <c r="B8837" s="126" t="s">
        <v>4233</v>
      </c>
      <c r="C8837" s="126" t="s">
        <v>4250</v>
      </c>
      <c r="D8837" s="38" t="s">
        <v>165</v>
      </c>
      <c r="E8837" s="38" t="s">
        <v>2445</v>
      </c>
    </row>
    <row r="8838">
      <c r="A8838" s="33" t="s">
        <v>6237</v>
      </c>
      <c r="B8838" s="126" t="s">
        <v>4233</v>
      </c>
      <c r="C8838" s="126" t="s">
        <v>4250</v>
      </c>
      <c r="D8838" s="38" t="s">
        <v>165</v>
      </c>
      <c r="E8838" s="38" t="s">
        <v>2445</v>
      </c>
    </row>
    <row r="8839">
      <c r="A8839" s="33" t="s">
        <v>6315</v>
      </c>
      <c r="B8839" s="126" t="s">
        <v>4242</v>
      </c>
      <c r="C8839" s="126" t="s">
        <v>4259</v>
      </c>
      <c r="D8839" s="38" t="s">
        <v>165</v>
      </c>
      <c r="E8839" s="38" t="s">
        <v>2445</v>
      </c>
    </row>
    <row r="8840">
      <c r="A8840" s="33" t="s">
        <v>6212</v>
      </c>
      <c r="B8840" s="126" t="s">
        <v>4242</v>
      </c>
      <c r="C8840" s="126" t="s">
        <v>4259</v>
      </c>
      <c r="D8840" s="38" t="s">
        <v>165</v>
      </c>
      <c r="E8840" s="38" t="s">
        <v>2445</v>
      </c>
    </row>
    <row r="8841">
      <c r="A8841" s="33" t="s">
        <v>6412</v>
      </c>
      <c r="B8841" s="126" t="s">
        <v>4223</v>
      </c>
      <c r="C8841" s="126" t="s">
        <v>4236</v>
      </c>
      <c r="D8841" s="38" t="s">
        <v>165</v>
      </c>
      <c r="E8841" s="38" t="s">
        <v>2446</v>
      </c>
    </row>
    <row r="8842">
      <c r="A8842" s="33" t="s">
        <v>6110</v>
      </c>
      <c r="B8842" s="126" t="s">
        <v>4223</v>
      </c>
      <c r="C8842" s="126" t="s">
        <v>4236</v>
      </c>
      <c r="D8842" s="38" t="s">
        <v>165</v>
      </c>
      <c r="E8842" s="38" t="s">
        <v>2446</v>
      </c>
    </row>
    <row r="8843">
      <c r="A8843" s="33" t="s">
        <v>6470</v>
      </c>
      <c r="B8843" s="126" t="s">
        <v>4223</v>
      </c>
      <c r="C8843" s="126" t="s">
        <v>4236</v>
      </c>
      <c r="D8843" s="38" t="s">
        <v>165</v>
      </c>
      <c r="E8843" s="38" t="s">
        <v>2446</v>
      </c>
    </row>
    <row r="8844">
      <c r="A8844" s="33" t="s">
        <v>6489</v>
      </c>
      <c r="B8844" s="126" t="s">
        <v>4223</v>
      </c>
      <c r="C8844" s="126" t="s">
        <v>4236</v>
      </c>
      <c r="D8844" s="38" t="s">
        <v>165</v>
      </c>
      <c r="E8844" s="38" t="s">
        <v>2446</v>
      </c>
    </row>
    <row r="8845">
      <c r="A8845" s="33" t="s">
        <v>6025</v>
      </c>
      <c r="B8845" s="126" t="s">
        <v>4223</v>
      </c>
      <c r="C8845" s="126" t="s">
        <v>4238</v>
      </c>
      <c r="D8845" s="38" t="s">
        <v>165</v>
      </c>
      <c r="E8845" s="38" t="s">
        <v>2446</v>
      </c>
    </row>
    <row r="8846">
      <c r="A8846" s="33" t="s">
        <v>6172</v>
      </c>
      <c r="B8846" s="126" t="s">
        <v>4223</v>
      </c>
      <c r="C8846" s="126" t="s">
        <v>4238</v>
      </c>
      <c r="D8846" s="38" t="s">
        <v>165</v>
      </c>
      <c r="E8846" s="38" t="s">
        <v>2446</v>
      </c>
    </row>
    <row r="8847">
      <c r="A8847" s="33" t="s">
        <v>6197</v>
      </c>
      <c r="B8847" s="126" t="s">
        <v>4227</v>
      </c>
      <c r="C8847" s="126" t="s">
        <v>4242</v>
      </c>
      <c r="D8847" s="38" t="s">
        <v>165</v>
      </c>
      <c r="E8847" s="38" t="s">
        <v>2446</v>
      </c>
    </row>
    <row r="8848">
      <c r="A8848" s="33" t="s">
        <v>6490</v>
      </c>
      <c r="B8848" s="126" t="s">
        <v>4227</v>
      </c>
      <c r="C8848" s="126" t="s">
        <v>4242</v>
      </c>
      <c r="D8848" s="38" t="s">
        <v>165</v>
      </c>
      <c r="E8848" s="38" t="s">
        <v>2446</v>
      </c>
    </row>
    <row r="8849">
      <c r="A8849" s="33" t="s">
        <v>6453</v>
      </c>
      <c r="B8849" s="126" t="s">
        <v>4233</v>
      </c>
      <c r="C8849" s="126" t="s">
        <v>4250</v>
      </c>
      <c r="D8849" s="38" t="s">
        <v>165</v>
      </c>
      <c r="E8849" s="38" t="s">
        <v>2446</v>
      </c>
    </row>
    <row r="8850">
      <c r="A8850" s="33" t="s">
        <v>6419</v>
      </c>
      <c r="B8850" s="126" t="s">
        <v>4233</v>
      </c>
      <c r="C8850" s="126" t="s">
        <v>4250</v>
      </c>
      <c r="D8850" s="38" t="s">
        <v>165</v>
      </c>
      <c r="E8850" s="38" t="s">
        <v>2446</v>
      </c>
    </row>
    <row r="8851">
      <c r="A8851" s="33" t="s">
        <v>6315</v>
      </c>
      <c r="B8851" s="126" t="s">
        <v>4242</v>
      </c>
      <c r="C8851" s="126" t="s">
        <v>4259</v>
      </c>
      <c r="D8851" s="38" t="s">
        <v>165</v>
      </c>
      <c r="E8851" s="38" t="s">
        <v>2446</v>
      </c>
    </row>
    <row r="8852">
      <c r="A8852" s="33" t="s">
        <v>6216</v>
      </c>
      <c r="B8852" s="126" t="s">
        <v>4242</v>
      </c>
      <c r="C8852" s="126" t="s">
        <v>4259</v>
      </c>
      <c r="D8852" s="38" t="s">
        <v>165</v>
      </c>
      <c r="E8852" s="38" t="s">
        <v>2446</v>
      </c>
    </row>
    <row r="8853">
      <c r="A8853" s="33" t="s">
        <v>6216</v>
      </c>
      <c r="B8853" s="126" t="s">
        <v>4223</v>
      </c>
      <c r="C8853" s="126" t="s">
        <v>4236</v>
      </c>
      <c r="D8853" s="38" t="s">
        <v>44</v>
      </c>
      <c r="E8853" s="38" t="s">
        <v>2446</v>
      </c>
    </row>
    <row r="8854">
      <c r="A8854" s="33" t="s">
        <v>6419</v>
      </c>
      <c r="B8854" s="126" t="s">
        <v>4223</v>
      </c>
      <c r="C8854" s="126" t="s">
        <v>4236</v>
      </c>
      <c r="D8854" s="38" t="s">
        <v>44</v>
      </c>
      <c r="E8854" s="38" t="s">
        <v>2446</v>
      </c>
    </row>
    <row r="8855">
      <c r="A8855" s="33" t="s">
        <v>6470</v>
      </c>
      <c r="B8855" s="126" t="s">
        <v>4223</v>
      </c>
      <c r="C8855" s="126" t="s">
        <v>4236</v>
      </c>
      <c r="D8855" s="38" t="s">
        <v>44</v>
      </c>
      <c r="E8855" s="38" t="s">
        <v>2446</v>
      </c>
    </row>
    <row r="8856">
      <c r="A8856" s="33" t="s">
        <v>6025</v>
      </c>
      <c r="B8856" s="126" t="s">
        <v>4233</v>
      </c>
      <c r="C8856" s="126" t="s">
        <v>4238</v>
      </c>
      <c r="D8856" s="38" t="s">
        <v>44</v>
      </c>
      <c r="E8856" s="38" t="s">
        <v>2446</v>
      </c>
    </row>
    <row r="8857">
      <c r="A8857" s="33" t="s">
        <v>6246</v>
      </c>
      <c r="B8857" s="126" t="s">
        <v>4233</v>
      </c>
      <c r="C8857" s="126" t="s">
        <v>4238</v>
      </c>
      <c r="D8857" s="38" t="s">
        <v>44</v>
      </c>
      <c r="E8857" s="38" t="s">
        <v>2446</v>
      </c>
    </row>
    <row r="8858">
      <c r="A8858" s="33" t="s">
        <v>6221</v>
      </c>
      <c r="B8858" s="126" t="s">
        <v>4231</v>
      </c>
      <c r="C8858" s="126" t="s">
        <v>4242</v>
      </c>
      <c r="D8858" s="38" t="s">
        <v>5909</v>
      </c>
      <c r="E8858" s="38" t="s">
        <v>2446</v>
      </c>
    </row>
    <row r="8859">
      <c r="A8859" s="33" t="s">
        <v>6381</v>
      </c>
      <c r="B8859" s="126" t="s">
        <v>4231</v>
      </c>
      <c r="C8859" s="126" t="s">
        <v>4242</v>
      </c>
      <c r="D8859" s="38" t="s">
        <v>5909</v>
      </c>
      <c r="E8859" s="38" t="s">
        <v>2446</v>
      </c>
    </row>
    <row r="8860">
      <c r="A8860" s="33" t="s">
        <v>6188</v>
      </c>
      <c r="B8860" s="126" t="s">
        <v>4231</v>
      </c>
      <c r="C8860" s="126" t="s">
        <v>4242</v>
      </c>
      <c r="D8860" s="38" t="s">
        <v>5911</v>
      </c>
      <c r="E8860" s="38" t="s">
        <v>2446</v>
      </c>
    </row>
    <row r="8861">
      <c r="A8861" s="33" t="s">
        <v>6470</v>
      </c>
      <c r="B8861" s="126" t="s">
        <v>4229</v>
      </c>
      <c r="C8861" s="126" t="s">
        <v>4239</v>
      </c>
      <c r="D8861" s="38" t="s">
        <v>5911</v>
      </c>
      <c r="E8861" s="38" t="s">
        <v>2446</v>
      </c>
    </row>
    <row r="8862">
      <c r="A8862" s="33" t="s">
        <v>6306</v>
      </c>
      <c r="B8862" s="126" t="s">
        <v>4227</v>
      </c>
      <c r="C8862" s="126" t="s">
        <v>4239</v>
      </c>
      <c r="D8862" s="38" t="s">
        <v>5911</v>
      </c>
      <c r="E8862" s="38" t="s">
        <v>2446</v>
      </c>
    </row>
    <row r="8863">
      <c r="A8863" s="33" t="s">
        <v>6382</v>
      </c>
      <c r="B8863" s="126" t="s">
        <v>4229</v>
      </c>
      <c r="C8863" s="126" t="s">
        <v>4242</v>
      </c>
      <c r="D8863" s="38" t="s">
        <v>5923</v>
      </c>
      <c r="E8863" s="38" t="s">
        <v>2446</v>
      </c>
    </row>
    <row r="8864">
      <c r="A8864" s="33" t="s">
        <v>6419</v>
      </c>
      <c r="B8864" s="126" t="s">
        <v>4231</v>
      </c>
      <c r="C8864" s="126" t="s">
        <v>4242</v>
      </c>
      <c r="D8864" s="38" t="s">
        <v>5923</v>
      </c>
      <c r="E8864" s="38" t="s">
        <v>2446</v>
      </c>
    </row>
    <row r="8865">
      <c r="A8865" s="33" t="s">
        <v>6488</v>
      </c>
      <c r="B8865" s="126" t="s">
        <v>4227</v>
      </c>
      <c r="C8865" s="126" t="s">
        <v>4239</v>
      </c>
      <c r="D8865" s="38" t="s">
        <v>5923</v>
      </c>
      <c r="E8865" s="38" t="s">
        <v>2446</v>
      </c>
    </row>
    <row r="8866">
      <c r="A8866" s="33" t="s">
        <v>6109</v>
      </c>
      <c r="B8866" s="126" t="s">
        <v>4229</v>
      </c>
      <c r="C8866" s="126" t="s">
        <v>4242</v>
      </c>
      <c r="D8866" s="38" t="s">
        <v>5923</v>
      </c>
      <c r="E8866" s="38" t="s">
        <v>2446</v>
      </c>
    </row>
    <row r="8867">
      <c r="A8867" s="33" t="s">
        <v>6472</v>
      </c>
      <c r="B8867" s="126" t="s">
        <v>4231</v>
      </c>
      <c r="C8867" s="126" t="s">
        <v>4243</v>
      </c>
      <c r="D8867" s="38" t="s">
        <v>5923</v>
      </c>
      <c r="E8867" s="38" t="s">
        <v>2446</v>
      </c>
    </row>
    <row r="8868">
      <c r="A8868" s="33" t="s">
        <v>6325</v>
      </c>
      <c r="B8868" s="126" t="s">
        <v>4223</v>
      </c>
      <c r="C8868" s="126" t="s">
        <v>4236</v>
      </c>
      <c r="D8868" s="38" t="s">
        <v>96</v>
      </c>
      <c r="E8868" s="38" t="s">
        <v>2447</v>
      </c>
    </row>
    <row r="8869">
      <c r="A8869" s="33" t="s">
        <v>6451</v>
      </c>
      <c r="B8869" s="126" t="s">
        <v>4223</v>
      </c>
      <c r="C8869" s="126" t="s">
        <v>4236</v>
      </c>
      <c r="D8869" s="38" t="s">
        <v>96</v>
      </c>
      <c r="E8869" s="38" t="s">
        <v>2447</v>
      </c>
    </row>
    <row r="8870">
      <c r="A8870" s="33" t="s">
        <v>6491</v>
      </c>
      <c r="B8870" s="126" t="s">
        <v>4223</v>
      </c>
      <c r="C8870" s="126" t="s">
        <v>4236</v>
      </c>
      <c r="D8870" s="38" t="s">
        <v>96</v>
      </c>
      <c r="E8870" s="38" t="s">
        <v>2447</v>
      </c>
    </row>
    <row r="8871">
      <c r="A8871" s="33" t="s">
        <v>6142</v>
      </c>
      <c r="B8871" s="126" t="s">
        <v>4223</v>
      </c>
      <c r="C8871" s="126" t="s">
        <v>4236</v>
      </c>
      <c r="D8871" s="38" t="s">
        <v>96</v>
      </c>
      <c r="E8871" s="38" t="s">
        <v>2447</v>
      </c>
    </row>
    <row r="8872">
      <c r="A8872" s="33" t="s">
        <v>6358</v>
      </c>
      <c r="B8872" s="126" t="s">
        <v>4223</v>
      </c>
      <c r="C8872" s="126" t="s">
        <v>4238</v>
      </c>
      <c r="D8872" s="38" t="s">
        <v>96</v>
      </c>
      <c r="E8872" s="38" t="s">
        <v>2447</v>
      </c>
    </row>
    <row r="8873">
      <c r="A8873" s="33" t="s">
        <v>6271</v>
      </c>
      <c r="B8873" s="126" t="s">
        <v>4223</v>
      </c>
      <c r="C8873" s="126" t="s">
        <v>4238</v>
      </c>
      <c r="D8873" s="38" t="s">
        <v>96</v>
      </c>
      <c r="E8873" s="38" t="s">
        <v>2447</v>
      </c>
    </row>
    <row r="8874">
      <c r="A8874" s="33" t="s">
        <v>6318</v>
      </c>
      <c r="B8874" s="126" t="s">
        <v>4227</v>
      </c>
      <c r="C8874" s="126" t="s">
        <v>4242</v>
      </c>
      <c r="D8874" s="38" t="s">
        <v>96</v>
      </c>
      <c r="E8874" s="38" t="s">
        <v>2447</v>
      </c>
    </row>
    <row r="8875">
      <c r="A8875" s="33" t="s">
        <v>6223</v>
      </c>
      <c r="B8875" s="126" t="s">
        <v>4227</v>
      </c>
      <c r="C8875" s="126" t="s">
        <v>4242</v>
      </c>
      <c r="D8875" s="38" t="s">
        <v>96</v>
      </c>
      <c r="E8875" s="38" t="s">
        <v>2447</v>
      </c>
    </row>
    <row r="8876">
      <c r="A8876" s="33" t="s">
        <v>6151</v>
      </c>
      <c r="B8876" s="126" t="s">
        <v>4233</v>
      </c>
      <c r="C8876" s="126" t="s">
        <v>4250</v>
      </c>
      <c r="D8876" s="38" t="s">
        <v>96</v>
      </c>
      <c r="E8876" s="38" t="s">
        <v>2447</v>
      </c>
    </row>
    <row r="8877">
      <c r="A8877" s="33" t="s">
        <v>6295</v>
      </c>
      <c r="B8877" s="126" t="s">
        <v>4233</v>
      </c>
      <c r="C8877" s="126" t="s">
        <v>4250</v>
      </c>
      <c r="D8877" s="38" t="s">
        <v>96</v>
      </c>
      <c r="E8877" s="38" t="s">
        <v>2447</v>
      </c>
    </row>
    <row r="8878">
      <c r="A8878" s="33" t="s">
        <v>6491</v>
      </c>
      <c r="B8878" s="126" t="s">
        <v>4242</v>
      </c>
      <c r="C8878" s="126" t="s">
        <v>4259</v>
      </c>
      <c r="D8878" s="38" t="s">
        <v>96</v>
      </c>
      <c r="E8878" s="38" t="s">
        <v>2447</v>
      </c>
    </row>
    <row r="8879">
      <c r="A8879" s="33" t="s">
        <v>6142</v>
      </c>
      <c r="B8879" s="126" t="s">
        <v>4250</v>
      </c>
      <c r="C8879" s="126" t="s">
        <v>4259</v>
      </c>
      <c r="D8879" s="38" t="s">
        <v>96</v>
      </c>
      <c r="E8879" s="38" t="s">
        <v>2447</v>
      </c>
    </row>
    <row r="8880">
      <c r="A8880" s="33" t="s">
        <v>6222</v>
      </c>
      <c r="B8880" s="126" t="s">
        <v>4235</v>
      </c>
      <c r="C8880" s="33"/>
      <c r="D8880" s="38" t="s">
        <v>44</v>
      </c>
      <c r="E8880" s="38" t="s">
        <v>2447</v>
      </c>
    </row>
    <row r="8881">
      <c r="A8881" s="33" t="s">
        <v>6105</v>
      </c>
      <c r="B8881" s="126" t="s">
        <v>4235</v>
      </c>
      <c r="C8881" s="33"/>
      <c r="D8881" s="38" t="s">
        <v>44</v>
      </c>
      <c r="E8881" s="38" t="s">
        <v>2447</v>
      </c>
    </row>
    <row r="8882">
      <c r="A8882" s="33" t="s">
        <v>6322</v>
      </c>
      <c r="B8882" s="126" t="s">
        <v>4235</v>
      </c>
      <c r="C8882" s="126" t="s">
        <v>4238</v>
      </c>
      <c r="D8882" s="38" t="s">
        <v>44</v>
      </c>
      <c r="E8882" s="38" t="s">
        <v>2447</v>
      </c>
    </row>
    <row r="8883">
      <c r="A8883" s="33" t="s">
        <v>6411</v>
      </c>
      <c r="B8883" s="126" t="s">
        <v>4235</v>
      </c>
      <c r="C8883" s="126" t="s">
        <v>4238</v>
      </c>
      <c r="D8883" s="38" t="s">
        <v>44</v>
      </c>
      <c r="E8883" s="38" t="s">
        <v>2447</v>
      </c>
    </row>
    <row r="8884">
      <c r="A8884" s="33" t="s">
        <v>6322</v>
      </c>
      <c r="B8884" s="126" t="s">
        <v>4235</v>
      </c>
      <c r="C8884" s="126" t="s">
        <v>4242</v>
      </c>
      <c r="D8884" s="38" t="s">
        <v>44</v>
      </c>
      <c r="E8884" s="38" t="s">
        <v>2447</v>
      </c>
    </row>
    <row r="8885">
      <c r="A8885" s="33" t="s">
        <v>6054</v>
      </c>
      <c r="B8885" s="126" t="s">
        <v>2543</v>
      </c>
      <c r="C8885" s="126" t="s">
        <v>2463</v>
      </c>
      <c r="D8885" s="38" t="s">
        <v>5909</v>
      </c>
      <c r="E8885" s="38" t="s">
        <v>2447</v>
      </c>
    </row>
    <row r="8886">
      <c r="A8886" s="33" t="s">
        <v>6053</v>
      </c>
      <c r="B8886" s="126" t="s">
        <v>2543</v>
      </c>
      <c r="C8886" s="126" t="s">
        <v>2463</v>
      </c>
      <c r="D8886" s="38" t="s">
        <v>5909</v>
      </c>
      <c r="E8886" s="38" t="s">
        <v>2447</v>
      </c>
    </row>
    <row r="8887">
      <c r="A8887" s="33" t="s">
        <v>6105</v>
      </c>
      <c r="B8887" s="126" t="s">
        <v>2646</v>
      </c>
      <c r="C8887" s="126" t="s">
        <v>2473</v>
      </c>
      <c r="D8887" s="38" t="s">
        <v>5911</v>
      </c>
      <c r="E8887" s="38" t="s">
        <v>2447</v>
      </c>
    </row>
    <row r="8888">
      <c r="A8888" s="33" t="s">
        <v>6056</v>
      </c>
      <c r="B8888" s="126" t="s">
        <v>2646</v>
      </c>
      <c r="C8888" s="126" t="s">
        <v>2594</v>
      </c>
      <c r="D8888" s="38" t="s">
        <v>5911</v>
      </c>
      <c r="E8888" s="38" t="s">
        <v>2447</v>
      </c>
    </row>
    <row r="8889">
      <c r="A8889" s="33" t="s">
        <v>6208</v>
      </c>
      <c r="B8889" s="126" t="s">
        <v>2646</v>
      </c>
      <c r="C8889" s="126" t="s">
        <v>2475</v>
      </c>
      <c r="D8889" s="38" t="s">
        <v>5911</v>
      </c>
      <c r="E8889" s="38" t="s">
        <v>2447</v>
      </c>
    </row>
    <row r="8890">
      <c r="A8890" s="33" t="s">
        <v>6307</v>
      </c>
      <c r="B8890" s="126" t="s">
        <v>4223</v>
      </c>
      <c r="C8890" s="126" t="s">
        <v>4233</v>
      </c>
      <c r="D8890" s="38" t="s">
        <v>5923</v>
      </c>
      <c r="E8890" s="38" t="s">
        <v>2447</v>
      </c>
    </row>
    <row r="8891">
      <c r="A8891" s="33" t="s">
        <v>6222</v>
      </c>
      <c r="B8891" s="126" t="s">
        <v>4223</v>
      </c>
      <c r="C8891" s="126" t="s">
        <v>4233</v>
      </c>
      <c r="D8891" s="38" t="s">
        <v>5923</v>
      </c>
      <c r="E8891" s="38" t="s">
        <v>2447</v>
      </c>
    </row>
    <row r="8892">
      <c r="A8892" s="33" t="s">
        <v>6105</v>
      </c>
      <c r="B8892" s="126" t="s">
        <v>4223</v>
      </c>
      <c r="C8892" s="126" t="s">
        <v>4233</v>
      </c>
      <c r="D8892" s="38" t="s">
        <v>5923</v>
      </c>
      <c r="E8892" s="38" t="s">
        <v>2447</v>
      </c>
    </row>
    <row r="8893">
      <c r="A8893" s="33" t="s">
        <v>6056</v>
      </c>
      <c r="B8893" s="126" t="s">
        <v>4233</v>
      </c>
      <c r="C8893" s="126" t="s">
        <v>4242</v>
      </c>
      <c r="D8893" s="38" t="s">
        <v>5923</v>
      </c>
      <c r="E8893" s="38" t="s">
        <v>2447</v>
      </c>
    </row>
    <row r="8894">
      <c r="A8894" s="33" t="s">
        <v>6380</v>
      </c>
      <c r="B8894" s="126" t="s">
        <v>4242</v>
      </c>
      <c r="C8894" s="126" t="s">
        <v>4250</v>
      </c>
      <c r="D8894" s="38" t="s">
        <v>5923</v>
      </c>
      <c r="E8894" s="38" t="s">
        <v>2447</v>
      </c>
    </row>
    <row r="8895">
      <c r="A8895" s="33" t="s">
        <v>6204</v>
      </c>
      <c r="B8895" s="126" t="s">
        <v>4223</v>
      </c>
      <c r="C8895" s="126" t="s">
        <v>4236</v>
      </c>
      <c r="D8895" s="38" t="s">
        <v>96</v>
      </c>
      <c r="E8895" s="38" t="s">
        <v>2448</v>
      </c>
    </row>
    <row r="8896">
      <c r="A8896" s="33" t="s">
        <v>6270</v>
      </c>
      <c r="B8896" s="126" t="s">
        <v>4223</v>
      </c>
      <c r="C8896" s="126" t="s">
        <v>4236</v>
      </c>
      <c r="D8896" s="38" t="s">
        <v>96</v>
      </c>
      <c r="E8896" s="38" t="s">
        <v>2448</v>
      </c>
    </row>
    <row r="8897">
      <c r="A8897" s="33" t="s">
        <v>6202</v>
      </c>
      <c r="B8897" s="126" t="s">
        <v>4223</v>
      </c>
      <c r="C8897" s="126" t="s">
        <v>4236</v>
      </c>
      <c r="D8897" s="38" t="s">
        <v>96</v>
      </c>
      <c r="E8897" s="38" t="s">
        <v>2448</v>
      </c>
    </row>
    <row r="8898">
      <c r="A8898" s="33" t="s">
        <v>6492</v>
      </c>
      <c r="B8898" s="126" t="s">
        <v>4223</v>
      </c>
      <c r="C8898" s="126" t="s">
        <v>4236</v>
      </c>
      <c r="D8898" s="38" t="s">
        <v>96</v>
      </c>
      <c r="E8898" s="38" t="s">
        <v>2448</v>
      </c>
    </row>
    <row r="8899">
      <c r="A8899" s="33" t="s">
        <v>6229</v>
      </c>
      <c r="B8899" s="126" t="s">
        <v>4223</v>
      </c>
      <c r="C8899" s="126" t="s">
        <v>4238</v>
      </c>
      <c r="D8899" s="38" t="s">
        <v>96</v>
      </c>
      <c r="E8899" s="38" t="s">
        <v>2448</v>
      </c>
    </row>
    <row r="8900">
      <c r="A8900" s="33" t="s">
        <v>6449</v>
      </c>
      <c r="B8900" s="126" t="s">
        <v>4223</v>
      </c>
      <c r="C8900" s="126" t="s">
        <v>4238</v>
      </c>
      <c r="D8900" s="38" t="s">
        <v>96</v>
      </c>
      <c r="E8900" s="38" t="s">
        <v>2448</v>
      </c>
    </row>
    <row r="8901">
      <c r="A8901" s="33" t="s">
        <v>6400</v>
      </c>
      <c r="B8901" s="126" t="s">
        <v>4227</v>
      </c>
      <c r="C8901" s="126" t="s">
        <v>4238</v>
      </c>
      <c r="D8901" s="38" t="s">
        <v>96</v>
      </c>
      <c r="E8901" s="38" t="s">
        <v>2448</v>
      </c>
    </row>
    <row r="8902">
      <c r="A8902" s="33" t="s">
        <v>6337</v>
      </c>
      <c r="B8902" s="126" t="s">
        <v>4227</v>
      </c>
      <c r="C8902" s="126" t="s">
        <v>4238</v>
      </c>
      <c r="D8902" s="38" t="s">
        <v>96</v>
      </c>
      <c r="E8902" s="38" t="s">
        <v>2448</v>
      </c>
    </row>
    <row r="8903">
      <c r="A8903" s="33" t="s">
        <v>6493</v>
      </c>
      <c r="B8903" s="126" t="s">
        <v>4223</v>
      </c>
      <c r="C8903" s="126" t="s">
        <v>4235</v>
      </c>
      <c r="D8903" s="38" t="s">
        <v>96</v>
      </c>
      <c r="E8903" s="38" t="s">
        <v>2448</v>
      </c>
    </row>
    <row r="8904">
      <c r="A8904" s="33" t="s">
        <v>6160</v>
      </c>
      <c r="B8904" s="126" t="s">
        <v>4223</v>
      </c>
      <c r="C8904" s="126" t="s">
        <v>4235</v>
      </c>
      <c r="D8904" s="38" t="s">
        <v>96</v>
      </c>
      <c r="E8904" s="38" t="s">
        <v>2448</v>
      </c>
    </row>
    <row r="8905">
      <c r="A8905" s="33" t="s">
        <v>6493</v>
      </c>
      <c r="B8905" s="126" t="s">
        <v>4233</v>
      </c>
      <c r="C8905" s="126" t="s">
        <v>4242</v>
      </c>
      <c r="D8905" s="38" t="s">
        <v>96</v>
      </c>
      <c r="E8905" s="38" t="s">
        <v>2448</v>
      </c>
    </row>
    <row r="8906">
      <c r="A8906" s="33" t="s">
        <v>6160</v>
      </c>
      <c r="B8906" s="126" t="s">
        <v>4233</v>
      </c>
      <c r="C8906" s="126" t="s">
        <v>4242</v>
      </c>
      <c r="D8906" s="38" t="s">
        <v>96</v>
      </c>
      <c r="E8906" s="38" t="s">
        <v>2448</v>
      </c>
    </row>
    <row r="8907">
      <c r="A8907" s="33" t="s">
        <v>6296</v>
      </c>
      <c r="B8907" s="126" t="s">
        <v>4223</v>
      </c>
      <c r="C8907" s="126" t="s">
        <v>4236</v>
      </c>
      <c r="D8907" s="38" t="s">
        <v>96</v>
      </c>
      <c r="E8907" s="38" t="s">
        <v>2449</v>
      </c>
    </row>
    <row r="8908">
      <c r="A8908" s="33" t="s">
        <v>6358</v>
      </c>
      <c r="B8908" s="126" t="s">
        <v>4223</v>
      </c>
      <c r="C8908" s="126" t="s">
        <v>4236</v>
      </c>
      <c r="D8908" s="38" t="s">
        <v>96</v>
      </c>
      <c r="E8908" s="38" t="s">
        <v>2449</v>
      </c>
    </row>
    <row r="8909">
      <c r="A8909" s="33" t="s">
        <v>6298</v>
      </c>
      <c r="B8909" s="126" t="s">
        <v>4223</v>
      </c>
      <c r="C8909" s="126" t="s">
        <v>4236</v>
      </c>
      <c r="D8909" s="38" t="s">
        <v>96</v>
      </c>
      <c r="E8909" s="38" t="s">
        <v>2449</v>
      </c>
    </row>
    <row r="8910">
      <c r="A8910" s="33" t="s">
        <v>6442</v>
      </c>
      <c r="B8910" s="126" t="s">
        <v>4223</v>
      </c>
      <c r="C8910" s="126" t="s">
        <v>4236</v>
      </c>
      <c r="D8910" s="38" t="s">
        <v>96</v>
      </c>
      <c r="E8910" s="38" t="s">
        <v>2449</v>
      </c>
    </row>
    <row r="8911">
      <c r="A8911" s="33" t="s">
        <v>6358</v>
      </c>
      <c r="B8911" s="126" t="s">
        <v>4223</v>
      </c>
      <c r="C8911" s="126" t="s">
        <v>4238</v>
      </c>
      <c r="D8911" s="38" t="s">
        <v>96</v>
      </c>
      <c r="E8911" s="38" t="s">
        <v>2449</v>
      </c>
    </row>
    <row r="8912">
      <c r="A8912" s="33" t="s">
        <v>6271</v>
      </c>
      <c r="B8912" s="126" t="s">
        <v>4223</v>
      </c>
      <c r="C8912" s="126" t="s">
        <v>4238</v>
      </c>
      <c r="D8912" s="38" t="s">
        <v>96</v>
      </c>
      <c r="E8912" s="38" t="s">
        <v>2449</v>
      </c>
    </row>
    <row r="8913">
      <c r="A8913" s="33" t="s">
        <v>6432</v>
      </c>
      <c r="B8913" s="126" t="s">
        <v>4227</v>
      </c>
      <c r="C8913" s="126" t="s">
        <v>4242</v>
      </c>
      <c r="D8913" s="38" t="s">
        <v>96</v>
      </c>
      <c r="E8913" s="38" t="s">
        <v>2449</v>
      </c>
    </row>
    <row r="8914">
      <c r="A8914" s="33" t="s">
        <v>6401</v>
      </c>
      <c r="B8914" s="126" t="s">
        <v>4227</v>
      </c>
      <c r="C8914" s="126" t="s">
        <v>4242</v>
      </c>
      <c r="D8914" s="38" t="s">
        <v>96</v>
      </c>
      <c r="E8914" s="38" t="s">
        <v>2449</v>
      </c>
    </row>
    <row r="8915">
      <c r="A8915" s="33" t="s">
        <v>6359</v>
      </c>
      <c r="B8915" s="126" t="s">
        <v>4233</v>
      </c>
      <c r="C8915" s="126" t="s">
        <v>4250</v>
      </c>
      <c r="D8915" s="38" t="s">
        <v>96</v>
      </c>
      <c r="E8915" s="38" t="s">
        <v>2449</v>
      </c>
    </row>
    <row r="8916">
      <c r="A8916" s="33" t="s">
        <v>6168</v>
      </c>
      <c r="B8916" s="126" t="s">
        <v>4233</v>
      </c>
      <c r="C8916" s="126" t="s">
        <v>4250</v>
      </c>
      <c r="D8916" s="38" t="s">
        <v>96</v>
      </c>
      <c r="E8916" s="38" t="s">
        <v>2449</v>
      </c>
    </row>
    <row r="8917">
      <c r="A8917" s="33" t="s">
        <v>6446</v>
      </c>
      <c r="B8917" s="126" t="s">
        <v>4242</v>
      </c>
      <c r="C8917" s="126" t="s">
        <v>4259</v>
      </c>
      <c r="D8917" s="38" t="s">
        <v>96</v>
      </c>
      <c r="E8917" s="38" t="s">
        <v>2449</v>
      </c>
    </row>
    <row r="8918">
      <c r="A8918" s="33" t="s">
        <v>6494</v>
      </c>
      <c r="B8918" s="126" t="s">
        <v>4250</v>
      </c>
      <c r="C8918" s="126" t="s">
        <v>4259</v>
      </c>
      <c r="D8918" s="38" t="s">
        <v>96</v>
      </c>
      <c r="E8918" s="38" t="s">
        <v>2449</v>
      </c>
    </row>
    <row r="8919">
      <c r="A8919" s="33" t="s">
        <v>5910</v>
      </c>
      <c r="B8919" s="126" t="s">
        <v>4229</v>
      </c>
      <c r="C8919" s="126" t="s">
        <v>4242</v>
      </c>
      <c r="D8919" s="38" t="s">
        <v>96</v>
      </c>
      <c r="E8919" s="38" t="s">
        <v>2450</v>
      </c>
    </row>
    <row r="8920">
      <c r="A8920" s="33" t="s">
        <v>6313</v>
      </c>
      <c r="B8920" s="126" t="s">
        <v>4229</v>
      </c>
      <c r="C8920" s="126" t="s">
        <v>4242</v>
      </c>
      <c r="D8920" s="38" t="s">
        <v>96</v>
      </c>
      <c r="E8920" s="38" t="s">
        <v>2450</v>
      </c>
    </row>
    <row r="8921">
      <c r="A8921" s="33" t="s">
        <v>6480</v>
      </c>
      <c r="B8921" s="126" t="s">
        <v>4229</v>
      </c>
      <c r="C8921" s="126" t="s">
        <v>4242</v>
      </c>
      <c r="D8921" s="38" t="s">
        <v>96</v>
      </c>
      <c r="E8921" s="38" t="s">
        <v>2450</v>
      </c>
    </row>
    <row r="8922">
      <c r="A8922" s="33" t="s">
        <v>6384</v>
      </c>
      <c r="B8922" s="126" t="s">
        <v>4229</v>
      </c>
      <c r="C8922" s="126" t="s">
        <v>4242</v>
      </c>
      <c r="D8922" s="38" t="s">
        <v>96</v>
      </c>
      <c r="E8922" s="38" t="s">
        <v>2450</v>
      </c>
    </row>
    <row r="8923">
      <c r="A8923" s="33" t="s">
        <v>6245</v>
      </c>
      <c r="B8923" s="126" t="s">
        <v>4229</v>
      </c>
      <c r="C8923" s="126" t="s">
        <v>4242</v>
      </c>
      <c r="D8923" s="38" t="s">
        <v>96</v>
      </c>
      <c r="E8923" s="38" t="s">
        <v>2450</v>
      </c>
    </row>
    <row r="8924">
      <c r="A8924" s="33" t="s">
        <v>6495</v>
      </c>
      <c r="B8924" s="126" t="s">
        <v>4229</v>
      </c>
      <c r="C8924" s="126" t="s">
        <v>4242</v>
      </c>
      <c r="D8924" s="38" t="s">
        <v>96</v>
      </c>
      <c r="E8924" s="38" t="s">
        <v>2450</v>
      </c>
    </row>
    <row r="8925">
      <c r="A8925" s="33" t="s">
        <v>6106</v>
      </c>
      <c r="B8925" s="126" t="s">
        <v>4231</v>
      </c>
      <c r="C8925" s="126" t="s">
        <v>4243</v>
      </c>
      <c r="D8925" s="38" t="s">
        <v>96</v>
      </c>
      <c r="E8925" s="38" t="s">
        <v>2450</v>
      </c>
    </row>
    <row r="8926">
      <c r="A8926" s="33" t="s">
        <v>6152</v>
      </c>
      <c r="B8926" s="126" t="s">
        <v>4229</v>
      </c>
      <c r="C8926" s="126" t="s">
        <v>4242</v>
      </c>
      <c r="D8926" s="38" t="s">
        <v>96</v>
      </c>
      <c r="E8926" s="38" t="s">
        <v>2450</v>
      </c>
    </row>
    <row r="8927">
      <c r="A8927" s="33" t="s">
        <v>6109</v>
      </c>
      <c r="B8927" s="126" t="s">
        <v>4229</v>
      </c>
      <c r="C8927" s="126" t="s">
        <v>4242</v>
      </c>
      <c r="D8927" s="38" t="s">
        <v>96</v>
      </c>
      <c r="E8927" s="38" t="s">
        <v>2450</v>
      </c>
    </row>
    <row r="8928">
      <c r="A8928" s="33" t="s">
        <v>6291</v>
      </c>
      <c r="B8928" s="126" t="s">
        <v>4229</v>
      </c>
      <c r="C8928" s="126" t="s">
        <v>4242</v>
      </c>
      <c r="D8928" s="38" t="s">
        <v>96</v>
      </c>
      <c r="E8928" s="38" t="s">
        <v>2450</v>
      </c>
    </row>
    <row r="8929">
      <c r="A8929" s="33" t="s">
        <v>6496</v>
      </c>
      <c r="B8929" s="126" t="s">
        <v>4233</v>
      </c>
      <c r="C8929" s="126" t="s">
        <v>4246</v>
      </c>
      <c r="D8929" s="38" t="s">
        <v>96</v>
      </c>
      <c r="E8929" s="38" t="s">
        <v>2450</v>
      </c>
    </row>
    <row r="8930">
      <c r="A8930" s="33" t="s">
        <v>6496</v>
      </c>
      <c r="B8930" s="126" t="s">
        <v>4231</v>
      </c>
      <c r="C8930" s="126" t="s">
        <v>4243</v>
      </c>
      <c r="D8930" s="38" t="s">
        <v>96</v>
      </c>
      <c r="E8930" s="38" t="s">
        <v>2450</v>
      </c>
    </row>
    <row r="8931">
      <c r="A8931" s="33" t="s">
        <v>5910</v>
      </c>
      <c r="B8931" s="126" t="s">
        <v>4229</v>
      </c>
      <c r="C8931" s="126" t="s">
        <v>4242</v>
      </c>
      <c r="D8931" s="38" t="s">
        <v>96</v>
      </c>
      <c r="E8931" s="38" t="s">
        <v>2451</v>
      </c>
    </row>
    <row r="8932">
      <c r="A8932" s="33" t="s">
        <v>6142</v>
      </c>
      <c r="B8932" s="126" t="s">
        <v>4229</v>
      </c>
      <c r="C8932" s="126" t="s">
        <v>4267</v>
      </c>
      <c r="D8932" s="38" t="s">
        <v>96</v>
      </c>
      <c r="E8932" s="38" t="s">
        <v>2451</v>
      </c>
    </row>
    <row r="8933">
      <c r="A8933" s="33" t="s">
        <v>6321</v>
      </c>
      <c r="B8933" s="126" t="s">
        <v>4229</v>
      </c>
      <c r="C8933" s="126" t="s">
        <v>4267</v>
      </c>
      <c r="D8933" s="38" t="s">
        <v>96</v>
      </c>
      <c r="E8933" s="38" t="s">
        <v>2451</v>
      </c>
    </row>
    <row r="8934">
      <c r="A8934" s="33" t="s">
        <v>6497</v>
      </c>
      <c r="B8934" s="126" t="s">
        <v>4229</v>
      </c>
      <c r="C8934" s="126" t="s">
        <v>4267</v>
      </c>
      <c r="D8934" s="38" t="s">
        <v>96</v>
      </c>
      <c r="E8934" s="38" t="s">
        <v>2451</v>
      </c>
    </row>
    <row r="8935">
      <c r="A8935" s="33" t="s">
        <v>6394</v>
      </c>
      <c r="B8935" s="126" t="s">
        <v>4229</v>
      </c>
      <c r="C8935" s="126" t="s">
        <v>4267</v>
      </c>
      <c r="D8935" s="38" t="s">
        <v>96</v>
      </c>
      <c r="E8935" s="38" t="s">
        <v>2451</v>
      </c>
    </row>
    <row r="8936">
      <c r="A8936" s="33" t="s">
        <v>6397</v>
      </c>
      <c r="B8936" s="126" t="s">
        <v>4229</v>
      </c>
      <c r="C8936" s="126" t="s">
        <v>4267</v>
      </c>
      <c r="D8936" s="38" t="s">
        <v>96</v>
      </c>
      <c r="E8936" s="38" t="s">
        <v>2451</v>
      </c>
    </row>
    <row r="8937">
      <c r="A8937" s="33" t="s">
        <v>6498</v>
      </c>
      <c r="B8937" s="126" t="s">
        <v>4231</v>
      </c>
      <c r="C8937" s="126" t="s">
        <v>4276</v>
      </c>
      <c r="D8937" s="38" t="s">
        <v>96</v>
      </c>
      <c r="E8937" s="38" t="s">
        <v>2451</v>
      </c>
    </row>
    <row r="8938">
      <c r="A8938" s="33" t="s">
        <v>6183</v>
      </c>
      <c r="B8938" s="126" t="s">
        <v>4229</v>
      </c>
      <c r="C8938" s="126" t="s">
        <v>4276</v>
      </c>
      <c r="D8938" s="38" t="s">
        <v>96</v>
      </c>
      <c r="E8938" s="38" t="s">
        <v>2451</v>
      </c>
    </row>
    <row r="8939">
      <c r="A8939" s="33" t="s">
        <v>6369</v>
      </c>
      <c r="B8939" s="126" t="s">
        <v>4229</v>
      </c>
      <c r="C8939" s="126" t="s">
        <v>4276</v>
      </c>
      <c r="D8939" s="38" t="s">
        <v>96</v>
      </c>
      <c r="E8939" s="38" t="s">
        <v>2451</v>
      </c>
    </row>
    <row r="8940">
      <c r="A8940" s="33" t="s">
        <v>6130</v>
      </c>
      <c r="B8940" s="126" t="s">
        <v>4229</v>
      </c>
      <c r="C8940" s="126" t="s">
        <v>4276</v>
      </c>
      <c r="D8940" s="38" t="s">
        <v>96</v>
      </c>
      <c r="E8940" s="38" t="s">
        <v>2451</v>
      </c>
    </row>
    <row r="8941">
      <c r="A8941" s="33" t="s">
        <v>6485</v>
      </c>
      <c r="B8941" s="126" t="s">
        <v>4233</v>
      </c>
      <c r="C8941" s="126" t="s">
        <v>4276</v>
      </c>
      <c r="D8941" s="38" t="s">
        <v>96</v>
      </c>
      <c r="E8941" s="38" t="s">
        <v>2451</v>
      </c>
    </row>
    <row r="8942">
      <c r="A8942" s="33" t="s">
        <v>5925</v>
      </c>
      <c r="B8942" s="126" t="s">
        <v>4231</v>
      </c>
      <c r="C8942" s="126" t="s">
        <v>4276</v>
      </c>
      <c r="D8942" s="38" t="s">
        <v>96</v>
      </c>
      <c r="E8942" s="38" t="s">
        <v>2451</v>
      </c>
    </row>
    <row r="8943">
      <c r="A8943" s="33" t="s">
        <v>6025</v>
      </c>
      <c r="B8943" s="126" t="s">
        <v>4235</v>
      </c>
      <c r="C8943" s="126" t="s">
        <v>4242</v>
      </c>
      <c r="D8943" s="38" t="s">
        <v>44</v>
      </c>
      <c r="E8943" s="38" t="s">
        <v>2451</v>
      </c>
    </row>
    <row r="8944">
      <c r="A8944" s="33" t="s">
        <v>6246</v>
      </c>
      <c r="B8944" s="126" t="s">
        <v>4235</v>
      </c>
      <c r="C8944" s="126" t="s">
        <v>4242</v>
      </c>
      <c r="D8944" s="38" t="s">
        <v>44</v>
      </c>
      <c r="E8944" s="38" t="s">
        <v>2451</v>
      </c>
    </row>
    <row r="8945">
      <c r="A8945" s="33" t="s">
        <v>6419</v>
      </c>
      <c r="B8945" s="126" t="s">
        <v>4235</v>
      </c>
      <c r="C8945" s="126" t="s">
        <v>4259</v>
      </c>
      <c r="D8945" s="38" t="s">
        <v>44</v>
      </c>
      <c r="E8945" s="38" t="s">
        <v>2451</v>
      </c>
    </row>
    <row r="8946">
      <c r="A8946" s="33" t="s">
        <v>6274</v>
      </c>
      <c r="B8946" s="126" t="s">
        <v>4235</v>
      </c>
      <c r="C8946" s="126" t="s">
        <v>4276</v>
      </c>
      <c r="D8946" s="38" t="s">
        <v>44</v>
      </c>
      <c r="E8946" s="38" t="s">
        <v>2451</v>
      </c>
    </row>
    <row r="8947">
      <c r="A8947" s="33" t="s">
        <v>5998</v>
      </c>
      <c r="B8947" s="126" t="s">
        <v>4235</v>
      </c>
      <c r="C8947" s="126" t="s">
        <v>4276</v>
      </c>
      <c r="D8947" s="38" t="s">
        <v>44</v>
      </c>
      <c r="E8947" s="38" t="s">
        <v>2451</v>
      </c>
    </row>
    <row r="8948">
      <c r="A8948" s="33" t="s">
        <v>6019</v>
      </c>
      <c r="B8948" s="126" t="s">
        <v>2548</v>
      </c>
      <c r="C8948" s="126" t="s">
        <v>2551</v>
      </c>
      <c r="D8948" s="38" t="s">
        <v>5909</v>
      </c>
      <c r="E8948" s="38" t="s">
        <v>2451</v>
      </c>
    </row>
    <row r="8949">
      <c r="A8949" s="33" t="s">
        <v>6251</v>
      </c>
      <c r="B8949" s="126" t="s">
        <v>2551</v>
      </c>
      <c r="C8949" s="126" t="s">
        <v>2463</v>
      </c>
      <c r="D8949" s="38" t="s">
        <v>5909</v>
      </c>
      <c r="E8949" s="38" t="s">
        <v>2451</v>
      </c>
    </row>
    <row r="8950">
      <c r="A8950" s="33" t="s">
        <v>6208</v>
      </c>
      <c r="B8950" s="126" t="s">
        <v>2463</v>
      </c>
      <c r="C8950" s="126" t="s">
        <v>2666</v>
      </c>
      <c r="D8950" s="38" t="s">
        <v>5911</v>
      </c>
      <c r="E8950" s="38" t="s">
        <v>2451</v>
      </c>
    </row>
    <row r="8951">
      <c r="A8951" s="33" t="s">
        <v>6208</v>
      </c>
      <c r="B8951" s="126" t="s">
        <v>2666</v>
      </c>
      <c r="C8951" s="126" t="s">
        <v>2473</v>
      </c>
      <c r="D8951" s="38" t="s">
        <v>5911</v>
      </c>
      <c r="E8951" s="38" t="s">
        <v>2451</v>
      </c>
    </row>
    <row r="8952">
      <c r="A8952" s="33" t="s">
        <v>6499</v>
      </c>
      <c r="B8952" s="126" t="s">
        <v>2473</v>
      </c>
      <c r="C8952" s="126" t="s">
        <v>4223</v>
      </c>
      <c r="D8952" s="38" t="s">
        <v>5911</v>
      </c>
      <c r="E8952" s="38" t="s">
        <v>2451</v>
      </c>
    </row>
    <row r="8953">
      <c r="A8953" s="33" t="s">
        <v>6089</v>
      </c>
      <c r="B8953" s="126" t="s">
        <v>4223</v>
      </c>
      <c r="C8953" s="126" t="s">
        <v>4276</v>
      </c>
      <c r="D8953" s="38" t="s">
        <v>5923</v>
      </c>
      <c r="E8953" s="38" t="s">
        <v>2451</v>
      </c>
    </row>
    <row r="8954">
      <c r="A8954" s="33" t="s">
        <v>6250</v>
      </c>
      <c r="B8954" s="126" t="s">
        <v>4223</v>
      </c>
      <c r="C8954" s="126" t="s">
        <v>4276</v>
      </c>
      <c r="D8954" s="38" t="s">
        <v>5923</v>
      </c>
      <c r="E8954" s="38" t="s">
        <v>2451</v>
      </c>
    </row>
    <row r="8955">
      <c r="A8955" s="33" t="s">
        <v>6160</v>
      </c>
      <c r="B8955" s="126" t="s">
        <v>2475</v>
      </c>
      <c r="C8955" s="126" t="s">
        <v>4259</v>
      </c>
      <c r="D8955" s="38" t="s">
        <v>5923</v>
      </c>
      <c r="E8955" s="38" t="s">
        <v>2451</v>
      </c>
    </row>
    <row r="8956">
      <c r="A8956" s="33" t="s">
        <v>6467</v>
      </c>
      <c r="B8956" s="126" t="s">
        <v>4242</v>
      </c>
      <c r="C8956" s="126" t="s">
        <v>4276</v>
      </c>
      <c r="D8956" s="38" t="s">
        <v>5923</v>
      </c>
      <c r="E8956" s="38" t="s">
        <v>2451</v>
      </c>
    </row>
    <row r="8957">
      <c r="A8957" s="33" t="s">
        <v>6500</v>
      </c>
      <c r="B8957" s="126" t="s">
        <v>4259</v>
      </c>
      <c r="C8957" s="126" t="s">
        <v>4276</v>
      </c>
      <c r="D8957" s="38" t="s">
        <v>5923</v>
      </c>
      <c r="E8957" s="38" t="s">
        <v>2451</v>
      </c>
    </row>
    <row r="8958">
      <c r="A8958" s="33" t="s">
        <v>6501</v>
      </c>
      <c r="B8958" s="126" t="s">
        <v>2548</v>
      </c>
      <c r="C8958" s="126" t="s">
        <v>2551</v>
      </c>
      <c r="D8958" s="38" t="s">
        <v>5909</v>
      </c>
      <c r="E8958" s="38" t="s">
        <v>2452</v>
      </c>
    </row>
    <row r="8959">
      <c r="A8959" s="33" t="s">
        <v>6502</v>
      </c>
      <c r="B8959" s="126" t="s">
        <v>2551</v>
      </c>
      <c r="C8959" s="126" t="s">
        <v>2463</v>
      </c>
      <c r="D8959" s="38" t="s">
        <v>5909</v>
      </c>
      <c r="E8959" s="38" t="s">
        <v>2452</v>
      </c>
    </row>
    <row r="8960">
      <c r="A8960" s="33" t="s">
        <v>6309</v>
      </c>
      <c r="B8960" s="126" t="s">
        <v>2463</v>
      </c>
      <c r="C8960" s="126" t="s">
        <v>2666</v>
      </c>
      <c r="D8960" s="38" t="s">
        <v>5911</v>
      </c>
      <c r="E8960" s="38" t="s">
        <v>2452</v>
      </c>
    </row>
    <row r="8961">
      <c r="A8961" s="33" t="s">
        <v>6503</v>
      </c>
      <c r="B8961" s="126" t="s">
        <v>2666</v>
      </c>
      <c r="C8961" s="126" t="s">
        <v>2473</v>
      </c>
      <c r="D8961" s="38" t="s">
        <v>5911</v>
      </c>
      <c r="E8961" s="38" t="s">
        <v>2452</v>
      </c>
    </row>
    <row r="8962">
      <c r="A8962" s="33" t="s">
        <v>6400</v>
      </c>
      <c r="B8962" s="126" t="s">
        <v>2473</v>
      </c>
      <c r="C8962" s="126" t="s">
        <v>4223</v>
      </c>
      <c r="D8962" s="38" t="s">
        <v>5911</v>
      </c>
      <c r="E8962" s="38" t="s">
        <v>2452</v>
      </c>
    </row>
    <row r="8963">
      <c r="A8963" s="33" t="s">
        <v>6029</v>
      </c>
      <c r="B8963" s="126" t="s">
        <v>4223</v>
      </c>
      <c r="C8963" s="126" t="s">
        <v>4276</v>
      </c>
      <c r="D8963" s="38" t="s">
        <v>5923</v>
      </c>
      <c r="E8963" s="38" t="s">
        <v>2452</v>
      </c>
    </row>
    <row r="8964">
      <c r="A8964" s="33" t="s">
        <v>6400</v>
      </c>
      <c r="B8964" s="126" t="s">
        <v>4223</v>
      </c>
      <c r="C8964" s="126" t="s">
        <v>4276</v>
      </c>
      <c r="D8964" s="38" t="s">
        <v>5923</v>
      </c>
      <c r="E8964" s="38" t="s">
        <v>2452</v>
      </c>
    </row>
    <row r="8965">
      <c r="A8965" s="33" t="s">
        <v>6504</v>
      </c>
      <c r="B8965" s="126" t="s">
        <v>2475</v>
      </c>
      <c r="C8965" s="126" t="s">
        <v>4259</v>
      </c>
      <c r="D8965" s="38" t="s">
        <v>5923</v>
      </c>
      <c r="E8965" s="38" t="s">
        <v>2452</v>
      </c>
    </row>
    <row r="8966">
      <c r="A8966" s="33" t="s">
        <v>6504</v>
      </c>
      <c r="B8966" s="126" t="s">
        <v>4242</v>
      </c>
      <c r="C8966" s="126" t="s">
        <v>4276</v>
      </c>
      <c r="D8966" s="38" t="s">
        <v>5923</v>
      </c>
      <c r="E8966" s="38" t="s">
        <v>2452</v>
      </c>
    </row>
    <row r="8967">
      <c r="A8967" s="33" t="s">
        <v>6505</v>
      </c>
      <c r="B8967" s="126" t="s">
        <v>4259</v>
      </c>
      <c r="C8967" s="126" t="s">
        <v>4276</v>
      </c>
      <c r="D8967" s="38" t="s">
        <v>5923</v>
      </c>
      <c r="E8967" s="38" t="s">
        <v>2452</v>
      </c>
    </row>
  </sheetData>
  <autoFilter ref="$A$1:$E$8967"/>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9.13"/>
    <col customWidth="1" min="3" max="3" width="10.38"/>
    <col customWidth="1" min="4" max="4" width="20.88"/>
    <col customWidth="1" min="5" max="5" width="7.5"/>
  </cols>
  <sheetData>
    <row r="1">
      <c r="A1" s="53" t="s">
        <v>6506</v>
      </c>
      <c r="B1" s="53" t="s">
        <v>5907</v>
      </c>
      <c r="C1" s="53" t="s">
        <v>1</v>
      </c>
      <c r="D1" s="25" t="s">
        <v>2</v>
      </c>
      <c r="E1" s="25" t="s">
        <v>4</v>
      </c>
      <c r="F1" s="25" t="s">
        <v>145</v>
      </c>
      <c r="G1" s="25" t="s">
        <v>114</v>
      </c>
      <c r="H1" s="25" t="s">
        <v>101</v>
      </c>
    </row>
    <row r="2">
      <c r="A2" s="38" t="str">
        <f t="array" ref="A2:A6898">B2:B6898&amp;C2:C6898&amp;D2:D6898</f>
        <v>GrimerOld Rod014 # Coral Ward</v>
      </c>
      <c r="B2" s="38" t="s">
        <v>161</v>
      </c>
      <c r="C2" s="25" t="s">
        <v>158</v>
      </c>
      <c r="D2" s="38" t="s">
        <v>1701</v>
      </c>
      <c r="E2" s="38" t="s">
        <v>28</v>
      </c>
      <c r="F2" s="38" t="b">
        <f>isblank(E2)</f>
        <v>0</v>
      </c>
    </row>
    <row r="3">
      <c r="A3" s="38" t="s">
        <v>6507</v>
      </c>
      <c r="B3" s="38" t="s">
        <v>588</v>
      </c>
      <c r="C3" s="25" t="s">
        <v>600</v>
      </c>
      <c r="D3" s="38" t="s">
        <v>1701</v>
      </c>
      <c r="E3" s="38" t="s">
        <v>28</v>
      </c>
    </row>
    <row r="4">
      <c r="A4" s="38" t="s">
        <v>6508</v>
      </c>
      <c r="B4" s="38" t="s">
        <v>603</v>
      </c>
      <c r="C4" s="25" t="s">
        <v>600</v>
      </c>
      <c r="D4" s="38" t="s">
        <v>1701</v>
      </c>
      <c r="E4" s="38" t="s">
        <v>28</v>
      </c>
    </row>
    <row r="5">
      <c r="A5" s="38" t="s">
        <v>6509</v>
      </c>
      <c r="B5" s="38" t="s">
        <v>406</v>
      </c>
      <c r="C5" s="25" t="s">
        <v>600</v>
      </c>
      <c r="D5" s="38" t="s">
        <v>1701</v>
      </c>
      <c r="E5" s="38" t="s">
        <v>28</v>
      </c>
    </row>
    <row r="6">
      <c r="A6" s="38" t="s">
        <v>6510</v>
      </c>
      <c r="B6" s="38" t="s">
        <v>161</v>
      </c>
      <c r="C6" s="25" t="s">
        <v>158</v>
      </c>
      <c r="D6" s="38" t="s">
        <v>1704</v>
      </c>
      <c r="E6" s="38" t="s">
        <v>28</v>
      </c>
    </row>
    <row r="7">
      <c r="A7" s="38" t="s">
        <v>6511</v>
      </c>
      <c r="B7" s="38" t="s">
        <v>588</v>
      </c>
      <c r="C7" s="25" t="s">
        <v>600</v>
      </c>
      <c r="D7" s="38" t="s">
        <v>1704</v>
      </c>
      <c r="E7" s="38" t="s">
        <v>28</v>
      </c>
    </row>
    <row r="8">
      <c r="A8" s="38" t="s">
        <v>6512</v>
      </c>
      <c r="B8" s="38" t="s">
        <v>603</v>
      </c>
      <c r="C8" s="25" t="s">
        <v>600</v>
      </c>
      <c r="D8" s="38" t="s">
        <v>1704</v>
      </c>
      <c r="E8" s="38" t="s">
        <v>28</v>
      </c>
    </row>
    <row r="9">
      <c r="A9" s="38" t="s">
        <v>6513</v>
      </c>
      <c r="B9" s="38" t="s">
        <v>406</v>
      </c>
      <c r="C9" s="25" t="s">
        <v>600</v>
      </c>
      <c r="D9" s="38" t="s">
        <v>1704</v>
      </c>
      <c r="E9" s="38" t="s">
        <v>28</v>
      </c>
    </row>
    <row r="10">
      <c r="A10" s="38" t="s">
        <v>6514</v>
      </c>
      <c r="B10" s="38" t="s">
        <v>442</v>
      </c>
      <c r="C10" s="25" t="s">
        <v>533</v>
      </c>
      <c r="D10" s="38" t="s">
        <v>1707</v>
      </c>
      <c r="E10" s="38" t="s">
        <v>28</v>
      </c>
    </row>
    <row r="11">
      <c r="A11" s="38" t="s">
        <v>6515</v>
      </c>
      <c r="B11" s="38" t="s">
        <v>538</v>
      </c>
      <c r="C11" s="25" t="s">
        <v>533</v>
      </c>
      <c r="D11" s="38" t="s">
        <v>1707</v>
      </c>
      <c r="E11" s="38" t="s">
        <v>28</v>
      </c>
    </row>
    <row r="12">
      <c r="A12" s="38" t="s">
        <v>6516</v>
      </c>
      <c r="B12" s="38" t="s">
        <v>544</v>
      </c>
      <c r="C12" s="25" t="s">
        <v>533</v>
      </c>
      <c r="D12" s="38" t="s">
        <v>1707</v>
      </c>
      <c r="E12" s="38" t="s">
        <v>28</v>
      </c>
    </row>
    <row r="13">
      <c r="A13" s="38" t="s">
        <v>6517</v>
      </c>
      <c r="B13" s="38" t="s">
        <v>161</v>
      </c>
      <c r="C13" s="25" t="s">
        <v>158</v>
      </c>
      <c r="D13" s="38" t="s">
        <v>1710</v>
      </c>
      <c r="E13" s="38" t="s">
        <v>28</v>
      </c>
    </row>
    <row r="14">
      <c r="A14" s="38" t="s">
        <v>6518</v>
      </c>
      <c r="B14" s="38" t="s">
        <v>588</v>
      </c>
      <c r="C14" s="25" t="s">
        <v>600</v>
      </c>
      <c r="D14" s="38" t="s">
        <v>1710</v>
      </c>
      <c r="E14" s="38" t="s">
        <v>28</v>
      </c>
    </row>
    <row r="15">
      <c r="A15" s="38" t="s">
        <v>6519</v>
      </c>
      <c r="B15" s="38" t="s">
        <v>603</v>
      </c>
      <c r="C15" s="25" t="s">
        <v>600</v>
      </c>
      <c r="D15" s="38" t="s">
        <v>1710</v>
      </c>
      <c r="E15" s="38" t="s">
        <v>28</v>
      </c>
    </row>
    <row r="16">
      <c r="A16" s="38" t="s">
        <v>6520</v>
      </c>
      <c r="B16" s="38" t="s">
        <v>406</v>
      </c>
      <c r="C16" s="25" t="s">
        <v>600</v>
      </c>
      <c r="D16" s="38" t="s">
        <v>1710</v>
      </c>
      <c r="E16" s="38" t="s">
        <v>28</v>
      </c>
    </row>
    <row r="17">
      <c r="A17" s="38" t="s">
        <v>6521</v>
      </c>
      <c r="B17" s="38" t="s">
        <v>542</v>
      </c>
      <c r="C17" s="38" t="s">
        <v>165</v>
      </c>
      <c r="D17" s="38" t="s">
        <v>1713</v>
      </c>
      <c r="E17" s="38" t="s">
        <v>28</v>
      </c>
    </row>
    <row r="18">
      <c r="A18" s="38" t="s">
        <v>6522</v>
      </c>
      <c r="B18" s="38" t="s">
        <v>541</v>
      </c>
      <c r="C18" s="38" t="s">
        <v>165</v>
      </c>
      <c r="D18" s="38" t="s">
        <v>1713</v>
      </c>
      <c r="E18" s="38" t="s">
        <v>28</v>
      </c>
    </row>
    <row r="19">
      <c r="A19" s="38" t="s">
        <v>6523</v>
      </c>
      <c r="B19" s="38" t="s">
        <v>536</v>
      </c>
      <c r="C19" s="25" t="s">
        <v>533</v>
      </c>
      <c r="D19" s="38" t="s">
        <v>1713</v>
      </c>
      <c r="E19" s="38" t="s">
        <v>28</v>
      </c>
    </row>
    <row r="20">
      <c r="A20" s="38" t="s">
        <v>6524</v>
      </c>
      <c r="B20" s="38" t="s">
        <v>532</v>
      </c>
      <c r="C20" s="25" t="s">
        <v>533</v>
      </c>
      <c r="D20" s="38" t="s">
        <v>1713</v>
      </c>
      <c r="E20" s="38" t="s">
        <v>28</v>
      </c>
    </row>
    <row r="21">
      <c r="A21" s="38" t="s">
        <v>6525</v>
      </c>
      <c r="B21" s="38" t="s">
        <v>544</v>
      </c>
      <c r="C21" s="25" t="s">
        <v>533</v>
      </c>
      <c r="D21" s="38" t="s">
        <v>1713</v>
      </c>
      <c r="E21" s="38" t="s">
        <v>28</v>
      </c>
    </row>
    <row r="22">
      <c r="A22" s="38" t="s">
        <v>6526</v>
      </c>
      <c r="B22" s="38" t="s">
        <v>161</v>
      </c>
      <c r="C22" s="25" t="s">
        <v>158</v>
      </c>
      <c r="D22" s="38" t="s">
        <v>1713</v>
      </c>
      <c r="E22" s="38" t="s">
        <v>28</v>
      </c>
    </row>
    <row r="23">
      <c r="A23" s="38" t="s">
        <v>6527</v>
      </c>
      <c r="B23" s="38" t="s">
        <v>588</v>
      </c>
      <c r="C23" s="25" t="s">
        <v>600</v>
      </c>
      <c r="D23" s="38" t="s">
        <v>1713</v>
      </c>
      <c r="E23" s="38" t="s">
        <v>28</v>
      </c>
    </row>
    <row r="24">
      <c r="A24" s="38" t="s">
        <v>6528</v>
      </c>
      <c r="B24" s="38" t="s">
        <v>603</v>
      </c>
      <c r="C24" s="25" t="s">
        <v>600</v>
      </c>
      <c r="D24" s="38" t="s">
        <v>1713</v>
      </c>
      <c r="E24" s="38" t="s">
        <v>28</v>
      </c>
    </row>
    <row r="25">
      <c r="A25" s="38" t="s">
        <v>6529</v>
      </c>
      <c r="B25" s="38" t="s">
        <v>406</v>
      </c>
      <c r="C25" s="25" t="s">
        <v>600</v>
      </c>
      <c r="D25" s="38" t="s">
        <v>1713</v>
      </c>
      <c r="E25" s="38" t="s">
        <v>28</v>
      </c>
    </row>
    <row r="26">
      <c r="A26" s="38" t="s">
        <v>6530</v>
      </c>
      <c r="B26" s="38" t="s">
        <v>536</v>
      </c>
      <c r="C26" s="25" t="s">
        <v>533</v>
      </c>
      <c r="D26" s="38" t="s">
        <v>1716</v>
      </c>
      <c r="E26" s="38" t="s">
        <v>28</v>
      </c>
    </row>
    <row r="27">
      <c r="A27" s="38" t="s">
        <v>6531</v>
      </c>
      <c r="B27" s="38" t="s">
        <v>532</v>
      </c>
      <c r="C27" s="25" t="s">
        <v>533</v>
      </c>
      <c r="D27" s="38" t="s">
        <v>1716</v>
      </c>
      <c r="E27" s="38" t="s">
        <v>28</v>
      </c>
    </row>
    <row r="28">
      <c r="A28" s="38" t="s">
        <v>6532</v>
      </c>
      <c r="B28" s="38" t="s">
        <v>544</v>
      </c>
      <c r="C28" s="25" t="s">
        <v>533</v>
      </c>
      <c r="D28" s="38" t="s">
        <v>1716</v>
      </c>
      <c r="E28" s="38" t="s">
        <v>28</v>
      </c>
    </row>
    <row r="29">
      <c r="A29" s="38" t="s">
        <v>6533</v>
      </c>
      <c r="B29" s="38" t="s">
        <v>542</v>
      </c>
      <c r="C29" s="38" t="s">
        <v>165</v>
      </c>
      <c r="D29" s="38" t="s">
        <v>1721</v>
      </c>
      <c r="E29" s="38" t="s">
        <v>28</v>
      </c>
    </row>
    <row r="30">
      <c r="A30" s="38" t="s">
        <v>6534</v>
      </c>
      <c r="B30" s="38" t="s">
        <v>541</v>
      </c>
      <c r="C30" s="38" t="s">
        <v>165</v>
      </c>
      <c r="D30" s="38" t="s">
        <v>1721</v>
      </c>
      <c r="E30" s="38" t="s">
        <v>28</v>
      </c>
    </row>
    <row r="31">
      <c r="A31" s="38" t="s">
        <v>6535</v>
      </c>
      <c r="B31" s="38" t="s">
        <v>536</v>
      </c>
      <c r="C31" s="25" t="s">
        <v>533</v>
      </c>
      <c r="D31" s="38" t="s">
        <v>1721</v>
      </c>
      <c r="E31" s="38" t="s">
        <v>28</v>
      </c>
    </row>
    <row r="32">
      <c r="A32" s="38" t="s">
        <v>6536</v>
      </c>
      <c r="B32" s="38" t="s">
        <v>532</v>
      </c>
      <c r="C32" s="25" t="s">
        <v>533</v>
      </c>
      <c r="D32" s="38" t="s">
        <v>1721</v>
      </c>
      <c r="E32" s="38" t="s">
        <v>28</v>
      </c>
    </row>
    <row r="33">
      <c r="A33" s="38" t="s">
        <v>6537</v>
      </c>
      <c r="B33" s="38" t="s">
        <v>544</v>
      </c>
      <c r="C33" s="25" t="s">
        <v>533</v>
      </c>
      <c r="D33" s="38" t="s">
        <v>1721</v>
      </c>
      <c r="E33" s="38" t="s">
        <v>28</v>
      </c>
    </row>
    <row r="34">
      <c r="A34" s="38" t="s">
        <v>6538</v>
      </c>
      <c r="B34" s="38" t="s">
        <v>161</v>
      </c>
      <c r="C34" s="25" t="s">
        <v>158</v>
      </c>
      <c r="D34" s="38" t="s">
        <v>1721</v>
      </c>
      <c r="E34" s="38" t="s">
        <v>28</v>
      </c>
    </row>
    <row r="35">
      <c r="A35" s="38" t="s">
        <v>6539</v>
      </c>
      <c r="B35" s="38" t="s">
        <v>588</v>
      </c>
      <c r="C35" s="25" t="s">
        <v>600</v>
      </c>
      <c r="D35" s="38" t="s">
        <v>1721</v>
      </c>
      <c r="E35" s="38" t="s">
        <v>28</v>
      </c>
    </row>
    <row r="36">
      <c r="A36" s="38" t="s">
        <v>6540</v>
      </c>
      <c r="B36" s="38" t="s">
        <v>603</v>
      </c>
      <c r="C36" s="25" t="s">
        <v>600</v>
      </c>
      <c r="D36" s="38" t="s">
        <v>1721</v>
      </c>
      <c r="E36" s="38" t="s">
        <v>28</v>
      </c>
    </row>
    <row r="37">
      <c r="A37" s="38" t="s">
        <v>6541</v>
      </c>
      <c r="B37" s="38" t="s">
        <v>406</v>
      </c>
      <c r="C37" s="25" t="s">
        <v>600</v>
      </c>
      <c r="D37" s="38" t="s">
        <v>1721</v>
      </c>
      <c r="E37" s="38" t="s">
        <v>28</v>
      </c>
    </row>
    <row r="38">
      <c r="A38" s="38" t="s">
        <v>6542</v>
      </c>
      <c r="B38" s="38" t="s">
        <v>442</v>
      </c>
      <c r="C38" s="25" t="s">
        <v>533</v>
      </c>
      <c r="D38" s="38" t="s">
        <v>1724</v>
      </c>
      <c r="E38" s="38" t="s">
        <v>28</v>
      </c>
    </row>
    <row r="39">
      <c r="A39" s="38" t="s">
        <v>6543</v>
      </c>
      <c r="B39" s="38" t="s">
        <v>538</v>
      </c>
      <c r="C39" s="25" t="s">
        <v>533</v>
      </c>
      <c r="D39" s="38" t="s">
        <v>1724</v>
      </c>
      <c r="E39" s="38" t="s">
        <v>28</v>
      </c>
    </row>
    <row r="40">
      <c r="A40" s="38" t="s">
        <v>6544</v>
      </c>
      <c r="B40" s="38" t="s">
        <v>32</v>
      </c>
      <c r="C40" s="25" t="s">
        <v>938</v>
      </c>
      <c r="D40" s="38" t="s">
        <v>1727</v>
      </c>
      <c r="E40" s="38" t="s">
        <v>28</v>
      </c>
    </row>
    <row r="41">
      <c r="A41" s="38" t="s">
        <v>6545</v>
      </c>
      <c r="B41" s="38" t="s">
        <v>945</v>
      </c>
      <c r="C41" s="25" t="s">
        <v>938</v>
      </c>
      <c r="D41" s="38" t="s">
        <v>1727</v>
      </c>
      <c r="E41" s="38" t="s">
        <v>28</v>
      </c>
    </row>
    <row r="42">
      <c r="A42" s="38" t="s">
        <v>6546</v>
      </c>
      <c r="B42" s="38" t="s">
        <v>943</v>
      </c>
      <c r="C42" s="25" t="s">
        <v>938</v>
      </c>
      <c r="D42" s="38" t="s">
        <v>1727</v>
      </c>
      <c r="E42" s="38" t="s">
        <v>28</v>
      </c>
    </row>
    <row r="43">
      <c r="A43" s="38" t="s">
        <v>6547</v>
      </c>
      <c r="B43" s="38" t="s">
        <v>93</v>
      </c>
      <c r="C43" s="25" t="s">
        <v>88</v>
      </c>
      <c r="D43" s="38" t="s">
        <v>1731</v>
      </c>
      <c r="E43" s="38" t="s">
        <v>28</v>
      </c>
    </row>
    <row r="44">
      <c r="A44" s="38" t="s">
        <v>6548</v>
      </c>
      <c r="B44" s="38" t="s">
        <v>91</v>
      </c>
      <c r="C44" s="25" t="s">
        <v>88</v>
      </c>
      <c r="D44" s="38" t="s">
        <v>1731</v>
      </c>
      <c r="E44" s="38" t="s">
        <v>28</v>
      </c>
    </row>
    <row r="45">
      <c r="A45" s="38" t="s">
        <v>6549</v>
      </c>
      <c r="B45" s="38" t="s">
        <v>87</v>
      </c>
      <c r="C45" s="25" t="s">
        <v>88</v>
      </c>
      <c r="D45" s="38" t="s">
        <v>1731</v>
      </c>
      <c r="E45" s="38" t="s">
        <v>28</v>
      </c>
    </row>
    <row r="46">
      <c r="A46" s="38" t="s">
        <v>6547</v>
      </c>
      <c r="B46" s="38" t="s">
        <v>93</v>
      </c>
      <c r="C46" s="25" t="s">
        <v>88</v>
      </c>
      <c r="D46" s="38" t="s">
        <v>1731</v>
      </c>
      <c r="E46" s="38" t="s">
        <v>28</v>
      </c>
    </row>
    <row r="47">
      <c r="A47" s="38" t="s">
        <v>6548</v>
      </c>
      <c r="B47" s="38" t="s">
        <v>91</v>
      </c>
      <c r="C47" s="25" t="s">
        <v>88</v>
      </c>
      <c r="D47" s="38" t="s">
        <v>1731</v>
      </c>
      <c r="E47" s="38" t="s">
        <v>28</v>
      </c>
    </row>
    <row r="48">
      <c r="A48" s="38" t="s">
        <v>6549</v>
      </c>
      <c r="B48" s="38" t="s">
        <v>87</v>
      </c>
      <c r="C48" s="25" t="s">
        <v>88</v>
      </c>
      <c r="D48" s="38" t="s">
        <v>1731</v>
      </c>
      <c r="E48" s="38" t="s">
        <v>28</v>
      </c>
    </row>
    <row r="49">
      <c r="A49" s="38" t="s">
        <v>6550</v>
      </c>
      <c r="B49" s="38" t="s">
        <v>106</v>
      </c>
      <c r="C49" s="25" t="s">
        <v>96</v>
      </c>
      <c r="D49" s="38" t="s">
        <v>1731</v>
      </c>
      <c r="E49" s="38" t="s">
        <v>145</v>
      </c>
    </row>
    <row r="50">
      <c r="A50" s="38" t="s">
        <v>6551</v>
      </c>
      <c r="B50" s="38" t="s">
        <v>95</v>
      </c>
      <c r="C50" s="25" t="s">
        <v>96</v>
      </c>
      <c r="D50" s="38" t="s">
        <v>1731</v>
      </c>
      <c r="E50" s="38" t="s">
        <v>145</v>
      </c>
    </row>
    <row r="51">
      <c r="A51" s="38" t="s">
        <v>6552</v>
      </c>
      <c r="B51" s="38" t="s">
        <v>104</v>
      </c>
      <c r="C51" s="25" t="s">
        <v>96</v>
      </c>
      <c r="D51" s="38" t="s">
        <v>1731</v>
      </c>
      <c r="E51" s="38" t="s">
        <v>145</v>
      </c>
    </row>
    <row r="52">
      <c r="A52" s="38" t="s">
        <v>6553</v>
      </c>
      <c r="B52" s="38" t="s">
        <v>105</v>
      </c>
      <c r="C52" s="25" t="s">
        <v>96</v>
      </c>
      <c r="D52" s="38" t="s">
        <v>1731</v>
      </c>
      <c r="E52" s="38" t="s">
        <v>145</v>
      </c>
    </row>
    <row r="53">
      <c r="A53" s="38" t="s">
        <v>6554</v>
      </c>
      <c r="B53" s="38" t="s">
        <v>102</v>
      </c>
      <c r="C53" s="25" t="s">
        <v>96</v>
      </c>
      <c r="D53" s="38" t="s">
        <v>1731</v>
      </c>
      <c r="E53" s="38" t="s">
        <v>145</v>
      </c>
    </row>
    <row r="54">
      <c r="A54" s="38" t="s">
        <v>6555</v>
      </c>
      <c r="B54" s="38" t="s">
        <v>99</v>
      </c>
      <c r="C54" s="25" t="s">
        <v>96</v>
      </c>
      <c r="D54" s="38" t="s">
        <v>1731</v>
      </c>
      <c r="E54" s="38" t="s">
        <v>145</v>
      </c>
    </row>
    <row r="55">
      <c r="A55" s="38" t="s">
        <v>6550</v>
      </c>
      <c r="B55" s="38" t="s">
        <v>106</v>
      </c>
      <c r="C55" s="25" t="s">
        <v>96</v>
      </c>
      <c r="D55" s="38" t="s">
        <v>1731</v>
      </c>
      <c r="E55" s="38" t="s">
        <v>114</v>
      </c>
    </row>
    <row r="56">
      <c r="A56" s="38" t="s">
        <v>6551</v>
      </c>
      <c r="B56" s="38" t="s">
        <v>95</v>
      </c>
      <c r="C56" s="25" t="s">
        <v>96</v>
      </c>
      <c r="D56" s="38" t="s">
        <v>1731</v>
      </c>
      <c r="E56" s="38" t="s">
        <v>114</v>
      </c>
    </row>
    <row r="57">
      <c r="A57" s="38" t="s">
        <v>6552</v>
      </c>
      <c r="B57" s="38" t="s">
        <v>104</v>
      </c>
      <c r="C57" s="25" t="s">
        <v>96</v>
      </c>
      <c r="D57" s="38" t="s">
        <v>1731</v>
      </c>
      <c r="E57" s="38" t="s">
        <v>114</v>
      </c>
    </row>
    <row r="58">
      <c r="A58" s="38" t="s">
        <v>6553</v>
      </c>
      <c r="B58" s="38" t="s">
        <v>105</v>
      </c>
      <c r="C58" s="25" t="s">
        <v>96</v>
      </c>
      <c r="D58" s="38" t="s">
        <v>1731</v>
      </c>
      <c r="E58" s="38" t="s">
        <v>114</v>
      </c>
    </row>
    <row r="59">
      <c r="A59" s="38" t="s">
        <v>6554</v>
      </c>
      <c r="B59" s="38" t="s">
        <v>102</v>
      </c>
      <c r="C59" s="25" t="s">
        <v>96</v>
      </c>
      <c r="D59" s="38" t="s">
        <v>1731</v>
      </c>
      <c r="E59" s="38" t="s">
        <v>114</v>
      </c>
    </row>
    <row r="60">
      <c r="A60" s="38" t="s">
        <v>6555</v>
      </c>
      <c r="B60" s="38" t="s">
        <v>99</v>
      </c>
      <c r="C60" s="25" t="s">
        <v>96</v>
      </c>
      <c r="D60" s="38" t="s">
        <v>1731</v>
      </c>
      <c r="E60" s="38" t="s">
        <v>114</v>
      </c>
    </row>
    <row r="61">
      <c r="A61" s="38" t="s">
        <v>6550</v>
      </c>
      <c r="B61" s="38" t="s">
        <v>106</v>
      </c>
      <c r="C61" s="25" t="s">
        <v>96</v>
      </c>
      <c r="D61" s="38" t="s">
        <v>1731</v>
      </c>
      <c r="E61" s="38" t="s">
        <v>101</v>
      </c>
    </row>
    <row r="62">
      <c r="A62" s="38" t="s">
        <v>6554</v>
      </c>
      <c r="B62" s="38" t="s">
        <v>102</v>
      </c>
      <c r="C62" s="25" t="s">
        <v>96</v>
      </c>
      <c r="D62" s="38" t="s">
        <v>1731</v>
      </c>
      <c r="E62" s="38" t="s">
        <v>101</v>
      </c>
    </row>
    <row r="63">
      <c r="A63" s="38" t="s">
        <v>6556</v>
      </c>
      <c r="B63" s="38" t="s">
        <v>100</v>
      </c>
      <c r="C63" s="25" t="s">
        <v>96</v>
      </c>
      <c r="D63" s="38" t="s">
        <v>1731</v>
      </c>
      <c r="E63" s="38" t="s">
        <v>101</v>
      </c>
    </row>
    <row r="64">
      <c r="A64" s="38" t="s">
        <v>6555</v>
      </c>
      <c r="B64" s="38" t="s">
        <v>99</v>
      </c>
      <c r="C64" s="25" t="s">
        <v>96</v>
      </c>
      <c r="D64" s="38" t="s">
        <v>1731</v>
      </c>
      <c r="E64" s="38" t="s">
        <v>101</v>
      </c>
    </row>
    <row r="65">
      <c r="A65" s="38" t="s">
        <v>6557</v>
      </c>
      <c r="B65" s="38" t="s">
        <v>107</v>
      </c>
      <c r="C65" s="25" t="s">
        <v>96</v>
      </c>
      <c r="D65" s="38" t="s">
        <v>1731</v>
      </c>
      <c r="E65" s="38" t="s">
        <v>101</v>
      </c>
    </row>
    <row r="66">
      <c r="A66" s="38" t="s">
        <v>6558</v>
      </c>
      <c r="B66" s="38" t="s">
        <v>444</v>
      </c>
      <c r="C66" s="38" t="s">
        <v>165</v>
      </c>
      <c r="D66" s="38" t="s">
        <v>1734</v>
      </c>
      <c r="E66" s="38" t="s">
        <v>28</v>
      </c>
    </row>
    <row r="67">
      <c r="A67" s="38" t="s">
        <v>6559</v>
      </c>
      <c r="B67" s="38" t="s">
        <v>237</v>
      </c>
      <c r="C67" s="38" t="s">
        <v>165</v>
      </c>
      <c r="D67" s="38" t="s">
        <v>1734</v>
      </c>
      <c r="E67" s="38" t="s">
        <v>28</v>
      </c>
    </row>
    <row r="68">
      <c r="A68" s="38" t="s">
        <v>6560</v>
      </c>
      <c r="B68" s="38" t="s">
        <v>184</v>
      </c>
      <c r="C68" s="38" t="s">
        <v>165</v>
      </c>
      <c r="D68" s="38" t="s">
        <v>1734</v>
      </c>
      <c r="E68" s="38" t="s">
        <v>28</v>
      </c>
    </row>
    <row r="69">
      <c r="A69" s="38" t="s">
        <v>6561</v>
      </c>
      <c r="B69" s="38" t="s">
        <v>191</v>
      </c>
      <c r="C69" s="38" t="s">
        <v>165</v>
      </c>
      <c r="D69" s="38" t="s">
        <v>1734</v>
      </c>
      <c r="E69" s="38" t="s">
        <v>28</v>
      </c>
    </row>
    <row r="70">
      <c r="A70" s="38" t="s">
        <v>6562</v>
      </c>
      <c r="B70" s="38" t="s">
        <v>547</v>
      </c>
      <c r="C70" s="38" t="s">
        <v>165</v>
      </c>
      <c r="D70" s="38" t="s">
        <v>1734</v>
      </c>
      <c r="E70" s="38" t="s">
        <v>28</v>
      </c>
    </row>
    <row r="71">
      <c r="A71" s="38" t="s">
        <v>6563</v>
      </c>
      <c r="B71" s="38" t="s">
        <v>442</v>
      </c>
      <c r="C71" s="25" t="s">
        <v>533</v>
      </c>
      <c r="D71" s="38" t="s">
        <v>1734</v>
      </c>
      <c r="E71" s="38" t="s">
        <v>28</v>
      </c>
    </row>
    <row r="72">
      <c r="A72" s="38" t="s">
        <v>6564</v>
      </c>
      <c r="B72" s="38" t="s">
        <v>260</v>
      </c>
      <c r="C72" s="25" t="s">
        <v>533</v>
      </c>
      <c r="D72" s="38" t="s">
        <v>1734</v>
      </c>
      <c r="E72" s="38" t="s">
        <v>28</v>
      </c>
    </row>
    <row r="73">
      <c r="A73" s="38" t="s">
        <v>6565</v>
      </c>
      <c r="B73" s="38" t="s">
        <v>444</v>
      </c>
      <c r="C73" s="38" t="s">
        <v>165</v>
      </c>
      <c r="D73" s="38" t="s">
        <v>1739</v>
      </c>
      <c r="E73" s="38" t="s">
        <v>28</v>
      </c>
    </row>
    <row r="74">
      <c r="A74" s="38" t="s">
        <v>6566</v>
      </c>
      <c r="B74" s="38" t="s">
        <v>237</v>
      </c>
      <c r="C74" s="38" t="s">
        <v>165</v>
      </c>
      <c r="D74" s="38" t="s">
        <v>1739</v>
      </c>
      <c r="E74" s="38" t="s">
        <v>28</v>
      </c>
    </row>
    <row r="75">
      <c r="A75" s="38" t="s">
        <v>6567</v>
      </c>
      <c r="B75" s="38" t="s">
        <v>119</v>
      </c>
      <c r="C75" s="38" t="s">
        <v>165</v>
      </c>
      <c r="D75" s="38" t="s">
        <v>1739</v>
      </c>
      <c r="E75" s="38" t="s">
        <v>28</v>
      </c>
    </row>
    <row r="76">
      <c r="A76" s="38" t="s">
        <v>6568</v>
      </c>
      <c r="B76" s="38" t="s">
        <v>184</v>
      </c>
      <c r="C76" s="38" t="s">
        <v>165</v>
      </c>
      <c r="D76" s="38" t="s">
        <v>1739</v>
      </c>
      <c r="E76" s="38" t="s">
        <v>28</v>
      </c>
    </row>
    <row r="77">
      <c r="A77" s="38" t="s">
        <v>6569</v>
      </c>
      <c r="B77" s="38" t="s">
        <v>191</v>
      </c>
      <c r="C77" s="38" t="s">
        <v>165</v>
      </c>
      <c r="D77" s="38" t="s">
        <v>1739</v>
      </c>
      <c r="E77" s="38" t="s">
        <v>28</v>
      </c>
    </row>
    <row r="78">
      <c r="A78" s="38" t="s">
        <v>6570</v>
      </c>
      <c r="B78" s="38" t="s">
        <v>547</v>
      </c>
      <c r="C78" s="38" t="s">
        <v>165</v>
      </c>
      <c r="D78" s="38" t="s">
        <v>1739</v>
      </c>
      <c r="E78" s="38" t="s">
        <v>28</v>
      </c>
    </row>
    <row r="79">
      <c r="A79" s="38" t="s">
        <v>6571</v>
      </c>
      <c r="B79" s="38" t="s">
        <v>549</v>
      </c>
      <c r="C79" s="38" t="s">
        <v>165</v>
      </c>
      <c r="D79" s="38" t="s">
        <v>1739</v>
      </c>
      <c r="E79" s="38" t="s">
        <v>28</v>
      </c>
    </row>
    <row r="80">
      <c r="A80" s="38" t="s">
        <v>6572</v>
      </c>
      <c r="B80" s="38" t="s">
        <v>442</v>
      </c>
      <c r="C80" s="25" t="s">
        <v>533</v>
      </c>
      <c r="D80" s="38" t="s">
        <v>1739</v>
      </c>
      <c r="E80" s="38" t="s">
        <v>28</v>
      </c>
    </row>
    <row r="81">
      <c r="A81" s="38" t="s">
        <v>6573</v>
      </c>
      <c r="B81" s="38" t="s">
        <v>260</v>
      </c>
      <c r="C81" s="25" t="s">
        <v>533</v>
      </c>
      <c r="D81" s="38" t="s">
        <v>1739</v>
      </c>
      <c r="E81" s="38" t="s">
        <v>28</v>
      </c>
    </row>
    <row r="82">
      <c r="A82" s="38" t="s">
        <v>6574</v>
      </c>
      <c r="B82" s="38" t="s">
        <v>439</v>
      </c>
      <c r="C82" s="38" t="s">
        <v>165</v>
      </c>
      <c r="D82" s="38" t="s">
        <v>1743</v>
      </c>
      <c r="E82" s="38" t="s">
        <v>28</v>
      </c>
    </row>
    <row r="83">
      <c r="A83" s="38" t="s">
        <v>6575</v>
      </c>
      <c r="B83" s="38" t="s">
        <v>191</v>
      </c>
      <c r="C83" s="38" t="s">
        <v>165</v>
      </c>
      <c r="D83" s="38" t="s">
        <v>1743</v>
      </c>
      <c r="E83" s="38" t="s">
        <v>28</v>
      </c>
    </row>
    <row r="84">
      <c r="A84" s="38" t="s">
        <v>6576</v>
      </c>
      <c r="B84" s="38" t="s">
        <v>282</v>
      </c>
      <c r="C84" s="38" t="s">
        <v>165</v>
      </c>
      <c r="D84" s="38" t="s">
        <v>1743</v>
      </c>
      <c r="E84" s="38" t="s">
        <v>28</v>
      </c>
    </row>
    <row r="85">
      <c r="A85" s="38" t="s">
        <v>6577</v>
      </c>
      <c r="B85" s="38" t="s">
        <v>558</v>
      </c>
      <c r="C85" s="38" t="s">
        <v>165</v>
      </c>
      <c r="D85" s="38" t="s">
        <v>1743</v>
      </c>
      <c r="E85" s="38" t="s">
        <v>28</v>
      </c>
    </row>
    <row r="86">
      <c r="A86" s="38" t="s">
        <v>6578</v>
      </c>
      <c r="B86" s="38" t="s">
        <v>559</v>
      </c>
      <c r="C86" s="38" t="s">
        <v>165</v>
      </c>
      <c r="D86" s="38" t="s">
        <v>1743</v>
      </c>
      <c r="E86" s="38" t="s">
        <v>28</v>
      </c>
    </row>
    <row r="87">
      <c r="A87" s="38" t="s">
        <v>6579</v>
      </c>
      <c r="B87" s="38" t="s">
        <v>184</v>
      </c>
      <c r="C87" s="38" t="s">
        <v>165</v>
      </c>
      <c r="D87" s="38" t="s">
        <v>1743</v>
      </c>
      <c r="E87" s="38" t="s">
        <v>28</v>
      </c>
    </row>
    <row r="88">
      <c r="A88" s="38" t="s">
        <v>6580</v>
      </c>
      <c r="B88" s="38" t="s">
        <v>444</v>
      </c>
      <c r="C88" s="38" t="s">
        <v>165</v>
      </c>
      <c r="D88" s="38" t="s">
        <v>1743</v>
      </c>
      <c r="E88" s="38" t="s">
        <v>28</v>
      </c>
    </row>
    <row r="89">
      <c r="A89" s="38" t="s">
        <v>6581</v>
      </c>
      <c r="B89" s="38" t="s">
        <v>701</v>
      </c>
      <c r="C89" s="38" t="s">
        <v>165</v>
      </c>
      <c r="D89" s="38" t="s">
        <v>1743</v>
      </c>
      <c r="E89" s="38" t="s">
        <v>28</v>
      </c>
    </row>
    <row r="90">
      <c r="A90" s="38" t="s">
        <v>6582</v>
      </c>
      <c r="B90" s="38" t="s">
        <v>557</v>
      </c>
      <c r="C90" s="38" t="s">
        <v>165</v>
      </c>
      <c r="D90" s="38" t="s">
        <v>1743</v>
      </c>
      <c r="E90" s="38" t="s">
        <v>28</v>
      </c>
    </row>
    <row r="91">
      <c r="A91" s="38" t="s">
        <v>6583</v>
      </c>
      <c r="B91" s="38" t="s">
        <v>439</v>
      </c>
      <c r="C91" s="38" t="s">
        <v>165</v>
      </c>
      <c r="D91" s="38" t="s">
        <v>1747</v>
      </c>
      <c r="E91" s="38" t="s">
        <v>28</v>
      </c>
    </row>
    <row r="92">
      <c r="A92" s="38" t="s">
        <v>6584</v>
      </c>
      <c r="B92" s="38" t="s">
        <v>191</v>
      </c>
      <c r="C92" s="38" t="s">
        <v>165</v>
      </c>
      <c r="D92" s="38" t="s">
        <v>1747</v>
      </c>
      <c r="E92" s="38" t="s">
        <v>28</v>
      </c>
    </row>
    <row r="93">
      <c r="A93" s="38" t="s">
        <v>6585</v>
      </c>
      <c r="B93" s="38" t="s">
        <v>282</v>
      </c>
      <c r="C93" s="38" t="s">
        <v>165</v>
      </c>
      <c r="D93" s="38" t="s">
        <v>1747</v>
      </c>
      <c r="E93" s="38" t="s">
        <v>28</v>
      </c>
    </row>
    <row r="94">
      <c r="A94" s="38" t="s">
        <v>6586</v>
      </c>
      <c r="B94" s="38" t="s">
        <v>558</v>
      </c>
      <c r="C94" s="38" t="s">
        <v>165</v>
      </c>
      <c r="D94" s="38" t="s">
        <v>1747</v>
      </c>
      <c r="E94" s="38" t="s">
        <v>28</v>
      </c>
    </row>
    <row r="95">
      <c r="A95" s="38" t="s">
        <v>6587</v>
      </c>
      <c r="B95" s="38" t="s">
        <v>559</v>
      </c>
      <c r="C95" s="38" t="s">
        <v>165</v>
      </c>
      <c r="D95" s="38" t="s">
        <v>1747</v>
      </c>
      <c r="E95" s="38" t="s">
        <v>28</v>
      </c>
    </row>
    <row r="96">
      <c r="A96" s="38" t="s">
        <v>6588</v>
      </c>
      <c r="B96" s="38" t="s">
        <v>184</v>
      </c>
      <c r="C96" s="38" t="s">
        <v>165</v>
      </c>
      <c r="D96" s="38" t="s">
        <v>1747</v>
      </c>
      <c r="E96" s="38" t="s">
        <v>28</v>
      </c>
    </row>
    <row r="97">
      <c r="A97" s="38" t="s">
        <v>6589</v>
      </c>
      <c r="B97" s="38" t="s">
        <v>444</v>
      </c>
      <c r="C97" s="38" t="s">
        <v>165</v>
      </c>
      <c r="D97" s="38" t="s">
        <v>1747</v>
      </c>
      <c r="E97" s="38" t="s">
        <v>28</v>
      </c>
    </row>
    <row r="98">
      <c r="A98" s="38" t="s">
        <v>6590</v>
      </c>
      <c r="B98" s="38" t="s">
        <v>701</v>
      </c>
      <c r="C98" s="38" t="s">
        <v>165</v>
      </c>
      <c r="D98" s="38" t="s">
        <v>1747</v>
      </c>
      <c r="E98" s="38" t="s">
        <v>28</v>
      </c>
    </row>
    <row r="99">
      <c r="A99" s="38" t="s">
        <v>6591</v>
      </c>
      <c r="B99" s="38" t="s">
        <v>557</v>
      </c>
      <c r="C99" s="38" t="s">
        <v>165</v>
      </c>
      <c r="D99" s="38" t="s">
        <v>1747</v>
      </c>
      <c r="E99" s="38" t="s">
        <v>28</v>
      </c>
    </row>
    <row r="100">
      <c r="A100" s="38" t="s">
        <v>6592</v>
      </c>
      <c r="B100" s="38" t="s">
        <v>439</v>
      </c>
      <c r="C100" s="38" t="s">
        <v>165</v>
      </c>
      <c r="D100" s="38" t="s">
        <v>1750</v>
      </c>
      <c r="E100" s="38" t="s">
        <v>28</v>
      </c>
    </row>
    <row r="101">
      <c r="A101" s="38" t="s">
        <v>6593</v>
      </c>
      <c r="B101" s="38" t="s">
        <v>191</v>
      </c>
      <c r="C101" s="38" t="s">
        <v>165</v>
      </c>
      <c r="D101" s="38" t="s">
        <v>1750</v>
      </c>
      <c r="E101" s="38" t="s">
        <v>28</v>
      </c>
    </row>
    <row r="102">
      <c r="A102" s="38" t="s">
        <v>6594</v>
      </c>
      <c r="B102" s="38" t="s">
        <v>282</v>
      </c>
      <c r="C102" s="38" t="s">
        <v>165</v>
      </c>
      <c r="D102" s="38" t="s">
        <v>1750</v>
      </c>
      <c r="E102" s="38" t="s">
        <v>28</v>
      </c>
    </row>
    <row r="103">
      <c r="A103" s="38" t="s">
        <v>6595</v>
      </c>
      <c r="B103" s="38" t="s">
        <v>558</v>
      </c>
      <c r="C103" s="38" t="s">
        <v>165</v>
      </c>
      <c r="D103" s="38" t="s">
        <v>1750</v>
      </c>
      <c r="E103" s="38" t="s">
        <v>28</v>
      </c>
    </row>
    <row r="104">
      <c r="A104" s="38" t="s">
        <v>6596</v>
      </c>
      <c r="B104" s="38" t="s">
        <v>559</v>
      </c>
      <c r="C104" s="38" t="s">
        <v>165</v>
      </c>
      <c r="D104" s="38" t="s">
        <v>1750</v>
      </c>
      <c r="E104" s="38" t="s">
        <v>28</v>
      </c>
    </row>
    <row r="105">
      <c r="A105" s="38" t="s">
        <v>6597</v>
      </c>
      <c r="B105" s="38" t="s">
        <v>184</v>
      </c>
      <c r="C105" s="38" t="s">
        <v>165</v>
      </c>
      <c r="D105" s="38" t="s">
        <v>1750</v>
      </c>
      <c r="E105" s="38" t="s">
        <v>28</v>
      </c>
    </row>
    <row r="106">
      <c r="A106" s="38" t="s">
        <v>6598</v>
      </c>
      <c r="B106" s="38" t="s">
        <v>444</v>
      </c>
      <c r="C106" s="38" t="s">
        <v>165</v>
      </c>
      <c r="D106" s="38" t="s">
        <v>1750</v>
      </c>
      <c r="E106" s="38" t="s">
        <v>28</v>
      </c>
    </row>
    <row r="107">
      <c r="A107" s="38" t="s">
        <v>6599</v>
      </c>
      <c r="B107" s="38" t="s">
        <v>701</v>
      </c>
      <c r="C107" s="38" t="s">
        <v>165</v>
      </c>
      <c r="D107" s="38" t="s">
        <v>1750</v>
      </c>
      <c r="E107" s="38" t="s">
        <v>28</v>
      </c>
    </row>
    <row r="108">
      <c r="A108" s="38" t="s">
        <v>6600</v>
      </c>
      <c r="B108" s="38" t="s">
        <v>557</v>
      </c>
      <c r="C108" s="38" t="s">
        <v>165</v>
      </c>
      <c r="D108" s="38" t="s">
        <v>1750</v>
      </c>
      <c r="E108" s="38" t="s">
        <v>28</v>
      </c>
    </row>
    <row r="109">
      <c r="A109" s="38" t="s">
        <v>6601</v>
      </c>
      <c r="B109" s="38" t="s">
        <v>214</v>
      </c>
      <c r="C109" s="25" t="s">
        <v>96</v>
      </c>
      <c r="D109" s="38" t="s">
        <v>1755</v>
      </c>
      <c r="E109" s="38" t="s">
        <v>145</v>
      </c>
    </row>
    <row r="110">
      <c r="A110" s="38" t="s">
        <v>6602</v>
      </c>
      <c r="B110" s="38" t="s">
        <v>211</v>
      </c>
      <c r="C110" s="25" t="s">
        <v>96</v>
      </c>
      <c r="D110" s="38" t="s">
        <v>1755</v>
      </c>
      <c r="E110" s="38" t="s">
        <v>145</v>
      </c>
    </row>
    <row r="111">
      <c r="A111" s="38" t="s">
        <v>6603</v>
      </c>
      <c r="B111" s="38" t="s">
        <v>148</v>
      </c>
      <c r="C111" s="25" t="s">
        <v>96</v>
      </c>
      <c r="D111" s="38" t="s">
        <v>1755</v>
      </c>
      <c r="E111" s="38" t="s">
        <v>145</v>
      </c>
    </row>
    <row r="112">
      <c r="A112" s="38" t="s">
        <v>6604</v>
      </c>
      <c r="B112" s="38" t="s">
        <v>216</v>
      </c>
      <c r="C112" s="25" t="s">
        <v>96</v>
      </c>
      <c r="D112" s="38" t="s">
        <v>1755</v>
      </c>
      <c r="E112" s="38" t="s">
        <v>145</v>
      </c>
    </row>
    <row r="113">
      <c r="A113" s="38" t="s">
        <v>6605</v>
      </c>
      <c r="B113" s="38" t="s">
        <v>218</v>
      </c>
      <c r="C113" s="25" t="s">
        <v>96</v>
      </c>
      <c r="D113" s="38" t="s">
        <v>1755</v>
      </c>
      <c r="E113" s="38" t="s">
        <v>145</v>
      </c>
    </row>
    <row r="114">
      <c r="A114" s="38" t="s">
        <v>6606</v>
      </c>
      <c r="B114" s="38" t="s">
        <v>219</v>
      </c>
      <c r="C114" s="25" t="s">
        <v>96</v>
      </c>
      <c r="D114" s="38" t="s">
        <v>1755</v>
      </c>
      <c r="E114" s="38" t="s">
        <v>145</v>
      </c>
    </row>
    <row r="115">
      <c r="A115" s="38" t="s">
        <v>6607</v>
      </c>
      <c r="B115" s="38" t="s">
        <v>220</v>
      </c>
      <c r="C115" s="25" t="s">
        <v>96</v>
      </c>
      <c r="D115" s="38" t="s">
        <v>1755</v>
      </c>
      <c r="E115" s="38" t="s">
        <v>145</v>
      </c>
    </row>
    <row r="116">
      <c r="A116" s="38" t="s">
        <v>6604</v>
      </c>
      <c r="B116" s="38" t="s">
        <v>216</v>
      </c>
      <c r="C116" s="25" t="s">
        <v>96</v>
      </c>
      <c r="D116" s="38" t="s">
        <v>1755</v>
      </c>
      <c r="E116" s="38" t="s">
        <v>114</v>
      </c>
    </row>
    <row r="117">
      <c r="A117" s="38" t="s">
        <v>6602</v>
      </c>
      <c r="B117" s="38" t="s">
        <v>211</v>
      </c>
      <c r="C117" s="25" t="s">
        <v>96</v>
      </c>
      <c r="D117" s="38" t="s">
        <v>1755</v>
      </c>
      <c r="E117" s="38" t="s">
        <v>114</v>
      </c>
    </row>
    <row r="118">
      <c r="A118" s="38" t="s">
        <v>6608</v>
      </c>
      <c r="B118" s="38" t="s">
        <v>221</v>
      </c>
      <c r="C118" s="25" t="s">
        <v>96</v>
      </c>
      <c r="D118" s="38" t="s">
        <v>1755</v>
      </c>
      <c r="E118" s="38" t="s">
        <v>114</v>
      </c>
    </row>
    <row r="119">
      <c r="A119" s="38" t="s">
        <v>6605</v>
      </c>
      <c r="B119" s="38" t="s">
        <v>218</v>
      </c>
      <c r="C119" s="25" t="s">
        <v>96</v>
      </c>
      <c r="D119" s="38" t="s">
        <v>1755</v>
      </c>
      <c r="E119" s="38" t="s">
        <v>114</v>
      </c>
    </row>
    <row r="120">
      <c r="A120" s="38" t="s">
        <v>6601</v>
      </c>
      <c r="B120" s="38" t="s">
        <v>214</v>
      </c>
      <c r="C120" s="25" t="s">
        <v>96</v>
      </c>
      <c r="D120" s="38" t="s">
        <v>1755</v>
      </c>
      <c r="E120" s="38" t="s">
        <v>114</v>
      </c>
    </row>
    <row r="121">
      <c r="A121" s="38" t="s">
        <v>6609</v>
      </c>
      <c r="B121" s="38" t="s">
        <v>212</v>
      </c>
      <c r="C121" s="25" t="s">
        <v>96</v>
      </c>
      <c r="D121" s="38" t="s">
        <v>1755</v>
      </c>
      <c r="E121" s="38" t="s">
        <v>114</v>
      </c>
    </row>
    <row r="122">
      <c r="A122" s="38" t="s">
        <v>6603</v>
      </c>
      <c r="B122" s="38" t="s">
        <v>148</v>
      </c>
      <c r="C122" s="25" t="s">
        <v>96</v>
      </c>
      <c r="D122" s="38" t="s">
        <v>1755</v>
      </c>
      <c r="E122" s="38" t="s">
        <v>114</v>
      </c>
    </row>
    <row r="123">
      <c r="A123" s="38" t="s">
        <v>6606</v>
      </c>
      <c r="B123" s="38" t="s">
        <v>219</v>
      </c>
      <c r="C123" s="25" t="s">
        <v>96</v>
      </c>
      <c r="D123" s="38" t="s">
        <v>1755</v>
      </c>
      <c r="E123" s="38" t="s">
        <v>114</v>
      </c>
    </row>
    <row r="124">
      <c r="A124" s="38" t="s">
        <v>6607</v>
      </c>
      <c r="B124" s="38" t="s">
        <v>220</v>
      </c>
      <c r="C124" s="25" t="s">
        <v>96</v>
      </c>
      <c r="D124" s="38" t="s">
        <v>1755</v>
      </c>
      <c r="E124" s="38" t="s">
        <v>114</v>
      </c>
    </row>
    <row r="125">
      <c r="A125" s="38" t="s">
        <v>6610</v>
      </c>
      <c r="B125" s="38" t="s">
        <v>100</v>
      </c>
      <c r="C125" s="25" t="s">
        <v>96</v>
      </c>
      <c r="D125" s="38" t="s">
        <v>1755</v>
      </c>
      <c r="E125" s="38" t="s">
        <v>101</v>
      </c>
    </row>
    <row r="126">
      <c r="A126" s="38" t="s">
        <v>6602</v>
      </c>
      <c r="B126" s="38" t="s">
        <v>211</v>
      </c>
      <c r="C126" s="25" t="s">
        <v>96</v>
      </c>
      <c r="D126" s="38" t="s">
        <v>1755</v>
      </c>
      <c r="E126" s="38" t="s">
        <v>101</v>
      </c>
    </row>
    <row r="127">
      <c r="A127" s="38" t="s">
        <v>6604</v>
      </c>
      <c r="B127" s="38" t="s">
        <v>216</v>
      </c>
      <c r="C127" s="25" t="s">
        <v>96</v>
      </c>
      <c r="D127" s="38" t="s">
        <v>1755</v>
      </c>
      <c r="E127" s="38" t="s">
        <v>101</v>
      </c>
    </row>
    <row r="128">
      <c r="A128" s="38" t="s">
        <v>6608</v>
      </c>
      <c r="B128" s="38" t="s">
        <v>221</v>
      </c>
      <c r="C128" s="25" t="s">
        <v>96</v>
      </c>
      <c r="D128" s="38" t="s">
        <v>1755</v>
      </c>
      <c r="E128" s="38" t="s">
        <v>101</v>
      </c>
    </row>
    <row r="129">
      <c r="A129" s="38" t="s">
        <v>6609</v>
      </c>
      <c r="B129" s="38" t="s">
        <v>212</v>
      </c>
      <c r="C129" s="25" t="s">
        <v>96</v>
      </c>
      <c r="D129" s="38" t="s">
        <v>1755</v>
      </c>
      <c r="E129" s="38" t="s">
        <v>101</v>
      </c>
    </row>
    <row r="130">
      <c r="A130" s="38" t="s">
        <v>6611</v>
      </c>
      <c r="B130" s="38" t="s">
        <v>161</v>
      </c>
      <c r="C130" s="25" t="s">
        <v>158</v>
      </c>
      <c r="D130" s="38" t="s">
        <v>1758</v>
      </c>
      <c r="E130" s="38" t="s">
        <v>28</v>
      </c>
    </row>
    <row r="131">
      <c r="A131" s="38" t="s">
        <v>6612</v>
      </c>
      <c r="B131" s="38" t="s">
        <v>588</v>
      </c>
      <c r="C131" s="25" t="s">
        <v>600</v>
      </c>
      <c r="D131" s="38" t="s">
        <v>1758</v>
      </c>
      <c r="E131" s="38" t="s">
        <v>28</v>
      </c>
    </row>
    <row r="132">
      <c r="A132" s="38" t="s">
        <v>6613</v>
      </c>
      <c r="B132" s="38" t="s">
        <v>603</v>
      </c>
      <c r="C132" s="25" t="s">
        <v>600</v>
      </c>
      <c r="D132" s="38" t="s">
        <v>1758</v>
      </c>
      <c r="E132" s="38" t="s">
        <v>28</v>
      </c>
    </row>
    <row r="133">
      <c r="A133" s="38" t="s">
        <v>6614</v>
      </c>
      <c r="B133" s="38" t="s">
        <v>406</v>
      </c>
      <c r="C133" s="25" t="s">
        <v>600</v>
      </c>
      <c r="D133" s="38" t="s">
        <v>1758</v>
      </c>
      <c r="E133" s="38" t="s">
        <v>28</v>
      </c>
    </row>
    <row r="134">
      <c r="A134" s="38" t="s">
        <v>6615</v>
      </c>
      <c r="B134" s="38" t="s">
        <v>138</v>
      </c>
      <c r="C134" s="25" t="s">
        <v>88</v>
      </c>
      <c r="D134" s="38" t="s">
        <v>1758</v>
      </c>
      <c r="E134" s="38" t="s">
        <v>28</v>
      </c>
    </row>
    <row r="135">
      <c r="A135" s="38" t="s">
        <v>6616</v>
      </c>
      <c r="B135" s="38" t="s">
        <v>136</v>
      </c>
      <c r="C135" s="25" t="s">
        <v>88</v>
      </c>
      <c r="D135" s="38" t="s">
        <v>1758</v>
      </c>
      <c r="E135" s="38" t="s">
        <v>28</v>
      </c>
    </row>
    <row r="136">
      <c r="A136" s="38" t="s">
        <v>6615</v>
      </c>
      <c r="B136" s="38" t="s">
        <v>138</v>
      </c>
      <c r="C136" s="25" t="s">
        <v>88</v>
      </c>
      <c r="D136" s="38" t="s">
        <v>1758</v>
      </c>
      <c r="E136" s="38" t="s">
        <v>28</v>
      </c>
    </row>
    <row r="137">
      <c r="A137" s="38" t="s">
        <v>6616</v>
      </c>
      <c r="B137" s="38" t="s">
        <v>136</v>
      </c>
      <c r="C137" s="25" t="s">
        <v>88</v>
      </c>
      <c r="D137" s="38" t="s">
        <v>1758</v>
      </c>
      <c r="E137" s="38" t="s">
        <v>28</v>
      </c>
    </row>
    <row r="138">
      <c r="A138" s="38" t="s">
        <v>6617</v>
      </c>
      <c r="B138" s="38" t="s">
        <v>153</v>
      </c>
      <c r="C138" s="25" t="s">
        <v>96</v>
      </c>
      <c r="D138" s="38" t="s">
        <v>1758</v>
      </c>
      <c r="E138" s="38" t="s">
        <v>145</v>
      </c>
    </row>
    <row r="139">
      <c r="A139" s="38" t="s">
        <v>6618</v>
      </c>
      <c r="B139" s="38" t="s">
        <v>140</v>
      </c>
      <c r="C139" s="25" t="s">
        <v>96</v>
      </c>
      <c r="D139" s="38" t="s">
        <v>1758</v>
      </c>
      <c r="E139" s="38" t="s">
        <v>145</v>
      </c>
    </row>
    <row r="140">
      <c r="A140" s="38" t="s">
        <v>6619</v>
      </c>
      <c r="B140" s="38" t="s">
        <v>144</v>
      </c>
      <c r="C140" s="25" t="s">
        <v>96</v>
      </c>
      <c r="D140" s="38" t="s">
        <v>1758</v>
      </c>
      <c r="E140" s="38" t="s">
        <v>145</v>
      </c>
    </row>
    <row r="141">
      <c r="A141" s="38" t="s">
        <v>6620</v>
      </c>
      <c r="B141" s="38" t="s">
        <v>142</v>
      </c>
      <c r="C141" s="25" t="s">
        <v>96</v>
      </c>
      <c r="D141" s="38" t="s">
        <v>1758</v>
      </c>
      <c r="E141" s="38" t="s">
        <v>145</v>
      </c>
    </row>
    <row r="142">
      <c r="A142" s="38" t="s">
        <v>6618</v>
      </c>
      <c r="B142" s="38" t="s">
        <v>140</v>
      </c>
      <c r="C142" s="25" t="s">
        <v>96</v>
      </c>
      <c r="D142" s="38" t="s">
        <v>1758</v>
      </c>
      <c r="E142" s="38" t="s">
        <v>114</v>
      </c>
    </row>
    <row r="143">
      <c r="A143" s="38" t="s">
        <v>6617</v>
      </c>
      <c r="B143" s="38" t="s">
        <v>153</v>
      </c>
      <c r="C143" s="25" t="s">
        <v>96</v>
      </c>
      <c r="D143" s="38" t="s">
        <v>1758</v>
      </c>
      <c r="E143" s="38" t="s">
        <v>114</v>
      </c>
    </row>
    <row r="144">
      <c r="A144" s="38" t="s">
        <v>6620</v>
      </c>
      <c r="B144" s="38" t="s">
        <v>142</v>
      </c>
      <c r="C144" s="25" t="s">
        <v>96</v>
      </c>
      <c r="D144" s="38" t="s">
        <v>1758</v>
      </c>
      <c r="E144" s="38" t="s">
        <v>114</v>
      </c>
    </row>
    <row r="145">
      <c r="A145" s="38" t="s">
        <v>6617</v>
      </c>
      <c r="B145" s="38" t="s">
        <v>153</v>
      </c>
      <c r="C145" s="25" t="s">
        <v>96</v>
      </c>
      <c r="D145" s="38" t="s">
        <v>1758</v>
      </c>
      <c r="E145" s="38" t="s">
        <v>101</v>
      </c>
    </row>
    <row r="146">
      <c r="A146" s="38" t="s">
        <v>6618</v>
      </c>
      <c r="B146" s="38" t="s">
        <v>140</v>
      </c>
      <c r="C146" s="25" t="s">
        <v>96</v>
      </c>
      <c r="D146" s="38" t="s">
        <v>1758</v>
      </c>
      <c r="E146" s="38" t="s">
        <v>101</v>
      </c>
    </row>
    <row r="147">
      <c r="A147" s="38" t="s">
        <v>6621</v>
      </c>
      <c r="B147" s="38" t="s">
        <v>107</v>
      </c>
      <c r="C147" s="25" t="s">
        <v>96</v>
      </c>
      <c r="D147" s="38" t="s">
        <v>1758</v>
      </c>
      <c r="E147" s="38" t="s">
        <v>101</v>
      </c>
    </row>
    <row r="148">
      <c r="A148" s="38" t="s">
        <v>6622</v>
      </c>
      <c r="B148" s="38" t="s">
        <v>100</v>
      </c>
      <c r="C148" s="25" t="s">
        <v>96</v>
      </c>
      <c r="D148" s="38" t="s">
        <v>1758</v>
      </c>
      <c r="E148" s="38" t="s">
        <v>101</v>
      </c>
    </row>
    <row r="149">
      <c r="A149" s="38" t="s">
        <v>6623</v>
      </c>
      <c r="B149" s="38" t="s">
        <v>146</v>
      </c>
      <c r="C149" s="25" t="s">
        <v>96</v>
      </c>
      <c r="D149" s="38" t="s">
        <v>1758</v>
      </c>
      <c r="E149" s="38" t="s">
        <v>101</v>
      </c>
    </row>
    <row r="150">
      <c r="A150" s="38" t="s">
        <v>6624</v>
      </c>
      <c r="B150" s="38" t="s">
        <v>150</v>
      </c>
      <c r="C150" s="25" t="s">
        <v>96</v>
      </c>
      <c r="D150" s="38" t="s">
        <v>1758</v>
      </c>
      <c r="E150" s="38" t="s">
        <v>101</v>
      </c>
    </row>
    <row r="151">
      <c r="A151" s="38" t="s">
        <v>6625</v>
      </c>
      <c r="B151" s="38" t="s">
        <v>184</v>
      </c>
      <c r="C151" s="38" t="s">
        <v>165</v>
      </c>
      <c r="D151" s="38" t="s">
        <v>1760</v>
      </c>
      <c r="E151" s="38" t="s">
        <v>28</v>
      </c>
    </row>
    <row r="152">
      <c r="A152" s="38" t="s">
        <v>6626</v>
      </c>
      <c r="B152" s="38" t="s">
        <v>187</v>
      </c>
      <c r="C152" s="38" t="s">
        <v>165</v>
      </c>
      <c r="D152" s="38" t="s">
        <v>1760</v>
      </c>
      <c r="E152" s="38" t="s">
        <v>28</v>
      </c>
    </row>
    <row r="153">
      <c r="A153" s="38" t="s">
        <v>6627</v>
      </c>
      <c r="B153" s="38" t="s">
        <v>146</v>
      </c>
      <c r="C153" s="38" t="s">
        <v>165</v>
      </c>
      <c r="D153" s="38" t="s">
        <v>1760</v>
      </c>
      <c r="E153" s="38" t="s">
        <v>28</v>
      </c>
    </row>
    <row r="154">
      <c r="A154" s="38" t="s">
        <v>6628</v>
      </c>
      <c r="B154" s="38" t="s">
        <v>159</v>
      </c>
      <c r="C154" s="25" t="s">
        <v>158</v>
      </c>
      <c r="D154" s="38" t="s">
        <v>1764</v>
      </c>
      <c r="E154" s="38" t="s">
        <v>28</v>
      </c>
    </row>
    <row r="155">
      <c r="A155" s="38" t="s">
        <v>6629</v>
      </c>
      <c r="B155" s="38" t="s">
        <v>157</v>
      </c>
      <c r="C155" s="25" t="s">
        <v>158</v>
      </c>
      <c r="D155" s="38" t="s">
        <v>1764</v>
      </c>
      <c r="E155" s="38" t="s">
        <v>28</v>
      </c>
    </row>
    <row r="156">
      <c r="A156" s="38" t="s">
        <v>6630</v>
      </c>
      <c r="B156" s="38" t="s">
        <v>159</v>
      </c>
      <c r="C156" s="25" t="s">
        <v>600</v>
      </c>
      <c r="D156" s="38" t="s">
        <v>1764</v>
      </c>
      <c r="E156" s="38" t="s">
        <v>28</v>
      </c>
    </row>
    <row r="157">
      <c r="A157" s="38" t="s">
        <v>6631</v>
      </c>
      <c r="B157" s="38" t="s">
        <v>157</v>
      </c>
      <c r="C157" s="25" t="s">
        <v>600</v>
      </c>
      <c r="D157" s="38" t="s">
        <v>1764</v>
      </c>
      <c r="E157" s="38" t="s">
        <v>28</v>
      </c>
    </row>
    <row r="158">
      <c r="A158" s="38" t="s">
        <v>6632</v>
      </c>
      <c r="B158" s="38" t="s">
        <v>602</v>
      </c>
      <c r="C158" s="25" t="s">
        <v>600</v>
      </c>
      <c r="D158" s="38" t="s">
        <v>1764</v>
      </c>
      <c r="E158" s="38" t="s">
        <v>28</v>
      </c>
    </row>
    <row r="159">
      <c r="A159" s="38" t="s">
        <v>6633</v>
      </c>
      <c r="B159" s="38" t="s">
        <v>150</v>
      </c>
      <c r="C159" s="38" t="s">
        <v>165</v>
      </c>
      <c r="D159" s="38" t="s">
        <v>1766</v>
      </c>
      <c r="E159" s="38" t="s">
        <v>28</v>
      </c>
    </row>
    <row r="160">
      <c r="A160" s="38" t="s">
        <v>6634</v>
      </c>
      <c r="B160" s="38" t="s">
        <v>146</v>
      </c>
      <c r="C160" s="38" t="s">
        <v>165</v>
      </c>
      <c r="D160" s="38" t="s">
        <v>1766</v>
      </c>
      <c r="E160" s="38" t="s">
        <v>28</v>
      </c>
    </row>
    <row r="161">
      <c r="A161" s="38" t="s">
        <v>6635</v>
      </c>
      <c r="B161" s="38" t="s">
        <v>164</v>
      </c>
      <c r="C161" s="38" t="s">
        <v>165</v>
      </c>
      <c r="D161" s="38" t="s">
        <v>1766</v>
      </c>
      <c r="E161" s="38" t="s">
        <v>28</v>
      </c>
    </row>
    <row r="162">
      <c r="A162" s="38" t="s">
        <v>6636</v>
      </c>
      <c r="B162" s="38" t="s">
        <v>161</v>
      </c>
      <c r="C162" s="25" t="s">
        <v>158</v>
      </c>
      <c r="D162" s="38" t="s">
        <v>1769</v>
      </c>
      <c r="E162" s="38" t="s">
        <v>28</v>
      </c>
    </row>
    <row r="163">
      <c r="A163" s="38" t="s">
        <v>6637</v>
      </c>
      <c r="B163" s="38" t="s">
        <v>588</v>
      </c>
      <c r="C163" s="25" t="s">
        <v>600</v>
      </c>
      <c r="D163" s="38" t="s">
        <v>1769</v>
      </c>
      <c r="E163" s="38" t="s">
        <v>28</v>
      </c>
    </row>
    <row r="164">
      <c r="A164" s="38" t="s">
        <v>6638</v>
      </c>
      <c r="B164" s="38" t="s">
        <v>603</v>
      </c>
      <c r="C164" s="25" t="s">
        <v>600</v>
      </c>
      <c r="D164" s="38" t="s">
        <v>1769</v>
      </c>
      <c r="E164" s="38" t="s">
        <v>28</v>
      </c>
    </row>
    <row r="165">
      <c r="A165" s="38" t="s">
        <v>6639</v>
      </c>
      <c r="B165" s="38" t="s">
        <v>406</v>
      </c>
      <c r="C165" s="25" t="s">
        <v>600</v>
      </c>
      <c r="D165" s="38" t="s">
        <v>1769</v>
      </c>
      <c r="E165" s="38" t="s">
        <v>28</v>
      </c>
    </row>
    <row r="166">
      <c r="A166" s="38" t="s">
        <v>6640</v>
      </c>
      <c r="B166" s="38" t="s">
        <v>91</v>
      </c>
      <c r="C166" s="25" t="s">
        <v>88</v>
      </c>
      <c r="D166" s="38" t="s">
        <v>1769</v>
      </c>
      <c r="E166" s="38" t="s">
        <v>28</v>
      </c>
    </row>
    <row r="167">
      <c r="A167" s="38" t="s">
        <v>6641</v>
      </c>
      <c r="B167" s="38" t="s">
        <v>136</v>
      </c>
      <c r="C167" s="25" t="s">
        <v>88</v>
      </c>
      <c r="D167" s="38" t="s">
        <v>1769</v>
      </c>
      <c r="E167" s="38" t="s">
        <v>28</v>
      </c>
    </row>
    <row r="168">
      <c r="A168" s="38" t="s">
        <v>6640</v>
      </c>
      <c r="B168" s="38" t="s">
        <v>91</v>
      </c>
      <c r="C168" s="25" t="s">
        <v>88</v>
      </c>
      <c r="D168" s="38" t="s">
        <v>1769</v>
      </c>
      <c r="E168" s="38" t="s">
        <v>28</v>
      </c>
    </row>
    <row r="169">
      <c r="A169" s="38" t="s">
        <v>6641</v>
      </c>
      <c r="B169" s="38" t="s">
        <v>136</v>
      </c>
      <c r="C169" s="25" t="s">
        <v>88</v>
      </c>
      <c r="D169" s="38" t="s">
        <v>1769</v>
      </c>
      <c r="E169" s="38" t="s">
        <v>28</v>
      </c>
    </row>
    <row r="170">
      <c r="A170" s="38" t="s">
        <v>6642</v>
      </c>
      <c r="B170" s="38" t="s">
        <v>153</v>
      </c>
      <c r="C170" s="25" t="s">
        <v>96</v>
      </c>
      <c r="D170" s="38" t="s">
        <v>1769</v>
      </c>
      <c r="E170" s="38" t="s">
        <v>145</v>
      </c>
    </row>
    <row r="171">
      <c r="A171" s="38" t="s">
        <v>6643</v>
      </c>
      <c r="B171" s="38" t="s">
        <v>140</v>
      </c>
      <c r="C171" s="25" t="s">
        <v>96</v>
      </c>
      <c r="D171" s="38" t="s">
        <v>1769</v>
      </c>
      <c r="E171" s="38" t="s">
        <v>145</v>
      </c>
    </row>
    <row r="172">
      <c r="A172" s="38" t="s">
        <v>6644</v>
      </c>
      <c r="B172" s="38" t="s">
        <v>144</v>
      </c>
      <c r="C172" s="25" t="s">
        <v>96</v>
      </c>
      <c r="D172" s="38" t="s">
        <v>1769</v>
      </c>
      <c r="E172" s="38" t="s">
        <v>145</v>
      </c>
    </row>
    <row r="173">
      <c r="A173" s="38" t="s">
        <v>6645</v>
      </c>
      <c r="B173" s="38" t="s">
        <v>142</v>
      </c>
      <c r="C173" s="25" t="s">
        <v>96</v>
      </c>
      <c r="D173" s="38" t="s">
        <v>1769</v>
      </c>
      <c r="E173" s="38" t="s">
        <v>145</v>
      </c>
    </row>
    <row r="174">
      <c r="A174" s="38" t="s">
        <v>6643</v>
      </c>
      <c r="B174" s="38" t="s">
        <v>140</v>
      </c>
      <c r="C174" s="25" t="s">
        <v>96</v>
      </c>
      <c r="D174" s="38" t="s">
        <v>1769</v>
      </c>
      <c r="E174" s="38" t="s">
        <v>114</v>
      </c>
    </row>
    <row r="175">
      <c r="A175" s="38" t="s">
        <v>6642</v>
      </c>
      <c r="B175" s="38" t="s">
        <v>153</v>
      </c>
      <c r="C175" s="25" t="s">
        <v>96</v>
      </c>
      <c r="D175" s="38" t="s">
        <v>1769</v>
      </c>
      <c r="E175" s="38" t="s">
        <v>114</v>
      </c>
    </row>
    <row r="176">
      <c r="A176" s="38" t="s">
        <v>6645</v>
      </c>
      <c r="B176" s="38" t="s">
        <v>142</v>
      </c>
      <c r="C176" s="25" t="s">
        <v>96</v>
      </c>
      <c r="D176" s="38" t="s">
        <v>1769</v>
      </c>
      <c r="E176" s="38" t="s">
        <v>114</v>
      </c>
    </row>
    <row r="177">
      <c r="A177" s="38" t="s">
        <v>6642</v>
      </c>
      <c r="B177" s="38" t="s">
        <v>153</v>
      </c>
      <c r="C177" s="25" t="s">
        <v>96</v>
      </c>
      <c r="D177" s="38" t="s">
        <v>1769</v>
      </c>
      <c r="E177" s="38" t="s">
        <v>101</v>
      </c>
    </row>
    <row r="178">
      <c r="A178" s="38" t="s">
        <v>6643</v>
      </c>
      <c r="B178" s="38" t="s">
        <v>140</v>
      </c>
      <c r="C178" s="25" t="s">
        <v>96</v>
      </c>
      <c r="D178" s="38" t="s">
        <v>1769</v>
      </c>
      <c r="E178" s="38" t="s">
        <v>101</v>
      </c>
    </row>
    <row r="179">
      <c r="A179" s="38" t="s">
        <v>6646</v>
      </c>
      <c r="B179" s="38" t="s">
        <v>107</v>
      </c>
      <c r="C179" s="25" t="s">
        <v>96</v>
      </c>
      <c r="D179" s="38" t="s">
        <v>1769</v>
      </c>
      <c r="E179" s="38" t="s">
        <v>101</v>
      </c>
    </row>
    <row r="180">
      <c r="A180" s="38" t="s">
        <v>6647</v>
      </c>
      <c r="B180" s="38" t="s">
        <v>100</v>
      </c>
      <c r="C180" s="25" t="s">
        <v>96</v>
      </c>
      <c r="D180" s="38" t="s">
        <v>1769</v>
      </c>
      <c r="E180" s="38" t="s">
        <v>101</v>
      </c>
    </row>
    <row r="181">
      <c r="A181" s="38" t="s">
        <v>6648</v>
      </c>
      <c r="B181" s="38" t="s">
        <v>146</v>
      </c>
      <c r="C181" s="25" t="s">
        <v>96</v>
      </c>
      <c r="D181" s="38" t="s">
        <v>1769</v>
      </c>
      <c r="E181" s="38" t="s">
        <v>101</v>
      </c>
    </row>
    <row r="182">
      <c r="A182" s="38" t="s">
        <v>6649</v>
      </c>
      <c r="B182" s="38" t="s">
        <v>150</v>
      </c>
      <c r="C182" s="25" t="s">
        <v>96</v>
      </c>
      <c r="D182" s="38" t="s">
        <v>1769</v>
      </c>
      <c r="E182" s="38" t="s">
        <v>101</v>
      </c>
    </row>
    <row r="183">
      <c r="A183" s="38" t="s">
        <v>6650</v>
      </c>
      <c r="B183" s="38" t="s">
        <v>150</v>
      </c>
      <c r="C183" s="38" t="s">
        <v>165</v>
      </c>
      <c r="D183" s="38" t="s">
        <v>1771</v>
      </c>
      <c r="E183" s="38" t="s">
        <v>28</v>
      </c>
    </row>
    <row r="184">
      <c r="A184" s="38" t="s">
        <v>6651</v>
      </c>
      <c r="B184" s="38" t="s">
        <v>164</v>
      </c>
      <c r="C184" s="38" t="s">
        <v>165</v>
      </c>
      <c r="D184" s="38" t="s">
        <v>1771</v>
      </c>
      <c r="E184" s="38" t="s">
        <v>28</v>
      </c>
    </row>
    <row r="185">
      <c r="A185" s="38" t="s">
        <v>6652</v>
      </c>
      <c r="B185" s="38" t="s">
        <v>183</v>
      </c>
      <c r="C185" s="38" t="s">
        <v>165</v>
      </c>
      <c r="D185" s="38" t="s">
        <v>1771</v>
      </c>
      <c r="E185" s="38" t="s">
        <v>28</v>
      </c>
    </row>
    <row r="186">
      <c r="A186" s="38" t="s">
        <v>6653</v>
      </c>
      <c r="B186" s="38" t="s">
        <v>230</v>
      </c>
      <c r="C186" s="38" t="s">
        <v>165</v>
      </c>
      <c r="D186" s="38" t="s">
        <v>1773</v>
      </c>
      <c r="E186" s="38" t="s">
        <v>28</v>
      </c>
    </row>
    <row r="187">
      <c r="A187" s="38" t="s">
        <v>6654</v>
      </c>
      <c r="B187" s="38" t="s">
        <v>150</v>
      </c>
      <c r="C187" s="38" t="s">
        <v>165</v>
      </c>
      <c r="D187" s="38" t="s">
        <v>1773</v>
      </c>
      <c r="E187" s="38" t="s">
        <v>28</v>
      </c>
    </row>
    <row r="188">
      <c r="A188" s="38" t="s">
        <v>6655</v>
      </c>
      <c r="B188" s="38" t="s">
        <v>227</v>
      </c>
      <c r="C188" s="38" t="s">
        <v>165</v>
      </c>
      <c r="D188" s="38" t="s">
        <v>1773</v>
      </c>
      <c r="E188" s="38" t="s">
        <v>28</v>
      </c>
    </row>
    <row r="189">
      <c r="A189" s="38" t="s">
        <v>6656</v>
      </c>
      <c r="B189" s="38" t="s">
        <v>231</v>
      </c>
      <c r="C189" s="38" t="s">
        <v>165</v>
      </c>
      <c r="D189" s="38" t="s">
        <v>1773</v>
      </c>
      <c r="E189" s="38" t="s">
        <v>28</v>
      </c>
    </row>
    <row r="190">
      <c r="A190" s="38" t="s">
        <v>6657</v>
      </c>
      <c r="B190" s="38" t="s">
        <v>224</v>
      </c>
      <c r="C190" s="38" t="s">
        <v>165</v>
      </c>
      <c r="D190" s="38" t="s">
        <v>1773</v>
      </c>
      <c r="E190" s="38" t="s">
        <v>28</v>
      </c>
    </row>
    <row r="191">
      <c r="A191" s="38" t="s">
        <v>6658</v>
      </c>
      <c r="B191" s="38" t="s">
        <v>237</v>
      </c>
      <c r="C191" s="38" t="s">
        <v>165</v>
      </c>
      <c r="D191" s="38" t="s">
        <v>1773</v>
      </c>
      <c r="E191" s="38" t="s">
        <v>28</v>
      </c>
    </row>
    <row r="192">
      <c r="A192" s="38" t="s">
        <v>6659</v>
      </c>
      <c r="B192" s="38" t="s">
        <v>230</v>
      </c>
      <c r="C192" s="38" t="s">
        <v>165</v>
      </c>
      <c r="D192" s="38" t="s">
        <v>1777</v>
      </c>
      <c r="E192" s="38" t="s">
        <v>28</v>
      </c>
    </row>
    <row r="193">
      <c r="A193" s="38" t="s">
        <v>6660</v>
      </c>
      <c r="B193" s="38" t="s">
        <v>150</v>
      </c>
      <c r="C193" s="38" t="s">
        <v>165</v>
      </c>
      <c r="D193" s="38" t="s">
        <v>1777</v>
      </c>
      <c r="E193" s="38" t="s">
        <v>28</v>
      </c>
    </row>
    <row r="194">
      <c r="A194" s="38" t="s">
        <v>6661</v>
      </c>
      <c r="B194" s="38" t="s">
        <v>227</v>
      </c>
      <c r="C194" s="38" t="s">
        <v>165</v>
      </c>
      <c r="D194" s="38" t="s">
        <v>1777</v>
      </c>
      <c r="E194" s="38" t="s">
        <v>28</v>
      </c>
    </row>
    <row r="195">
      <c r="A195" s="38" t="s">
        <v>6662</v>
      </c>
      <c r="B195" s="38" t="s">
        <v>231</v>
      </c>
      <c r="C195" s="38" t="s">
        <v>165</v>
      </c>
      <c r="D195" s="38" t="s">
        <v>1777</v>
      </c>
      <c r="E195" s="38" t="s">
        <v>28</v>
      </c>
    </row>
    <row r="196">
      <c r="A196" s="38" t="s">
        <v>6663</v>
      </c>
      <c r="B196" s="38" t="s">
        <v>224</v>
      </c>
      <c r="C196" s="38" t="s">
        <v>165</v>
      </c>
      <c r="D196" s="38" t="s">
        <v>1777</v>
      </c>
      <c r="E196" s="38" t="s">
        <v>28</v>
      </c>
    </row>
    <row r="197">
      <c r="A197" s="38" t="s">
        <v>6664</v>
      </c>
      <c r="B197" s="38" t="s">
        <v>219</v>
      </c>
      <c r="C197" s="38" t="s">
        <v>165</v>
      </c>
      <c r="D197" s="38" t="s">
        <v>1777</v>
      </c>
      <c r="E197" s="38" t="s">
        <v>28</v>
      </c>
    </row>
    <row r="198">
      <c r="A198" s="38" t="s">
        <v>6665</v>
      </c>
      <c r="B198" s="38" t="s">
        <v>230</v>
      </c>
      <c r="C198" s="38" t="s">
        <v>165</v>
      </c>
      <c r="D198" s="38" t="s">
        <v>1780</v>
      </c>
      <c r="E198" s="38" t="s">
        <v>28</v>
      </c>
    </row>
    <row r="199">
      <c r="A199" s="38" t="s">
        <v>6666</v>
      </c>
      <c r="B199" s="38" t="s">
        <v>150</v>
      </c>
      <c r="C199" s="38" t="s">
        <v>165</v>
      </c>
      <c r="D199" s="38" t="s">
        <v>1780</v>
      </c>
      <c r="E199" s="38" t="s">
        <v>28</v>
      </c>
    </row>
    <row r="200">
      <c r="A200" s="38" t="s">
        <v>6667</v>
      </c>
      <c r="B200" s="38" t="s">
        <v>227</v>
      </c>
      <c r="C200" s="38" t="s">
        <v>165</v>
      </c>
      <c r="D200" s="38" t="s">
        <v>1780</v>
      </c>
      <c r="E200" s="38" t="s">
        <v>28</v>
      </c>
    </row>
    <row r="201">
      <c r="A201" s="38" t="s">
        <v>6668</v>
      </c>
      <c r="B201" s="38" t="s">
        <v>231</v>
      </c>
      <c r="C201" s="38" t="s">
        <v>165</v>
      </c>
      <c r="D201" s="38" t="s">
        <v>1780</v>
      </c>
      <c r="E201" s="38" t="s">
        <v>28</v>
      </c>
    </row>
    <row r="202">
      <c r="A202" s="38" t="s">
        <v>6669</v>
      </c>
      <c r="B202" s="38" t="s">
        <v>224</v>
      </c>
      <c r="C202" s="38" t="s">
        <v>165</v>
      </c>
      <c r="D202" s="38" t="s">
        <v>1780</v>
      </c>
      <c r="E202" s="38" t="s">
        <v>28</v>
      </c>
    </row>
    <row r="203">
      <c r="A203" s="38" t="s">
        <v>6670</v>
      </c>
      <c r="B203" s="38" t="s">
        <v>102</v>
      </c>
      <c r="C203" s="38" t="s">
        <v>165</v>
      </c>
      <c r="D203" s="38" t="s">
        <v>1780</v>
      </c>
      <c r="E203" s="38" t="s">
        <v>28</v>
      </c>
    </row>
    <row r="204">
      <c r="A204" s="38" t="s">
        <v>6671</v>
      </c>
      <c r="B204" s="38" t="s">
        <v>161</v>
      </c>
      <c r="C204" s="25" t="s">
        <v>158</v>
      </c>
      <c r="D204" s="38" t="s">
        <v>1783</v>
      </c>
      <c r="E204" s="38" t="s">
        <v>28</v>
      </c>
    </row>
    <row r="205">
      <c r="A205" s="38" t="s">
        <v>6672</v>
      </c>
      <c r="B205" s="38" t="s">
        <v>588</v>
      </c>
      <c r="C205" s="25" t="s">
        <v>600</v>
      </c>
      <c r="D205" s="38" t="s">
        <v>1783</v>
      </c>
      <c r="E205" s="38" t="s">
        <v>28</v>
      </c>
    </row>
    <row r="206">
      <c r="A206" s="38" t="s">
        <v>6673</v>
      </c>
      <c r="B206" s="38" t="s">
        <v>603</v>
      </c>
      <c r="C206" s="25" t="s">
        <v>600</v>
      </c>
      <c r="D206" s="38" t="s">
        <v>1783</v>
      </c>
      <c r="E206" s="38" t="s">
        <v>28</v>
      </c>
    </row>
    <row r="207">
      <c r="A207" s="38" t="s">
        <v>6674</v>
      </c>
      <c r="B207" s="38" t="s">
        <v>406</v>
      </c>
      <c r="C207" s="25" t="s">
        <v>600</v>
      </c>
      <c r="D207" s="38" t="s">
        <v>1783</v>
      </c>
      <c r="E207" s="38" t="s">
        <v>28</v>
      </c>
    </row>
    <row r="208">
      <c r="A208" s="38" t="s">
        <v>6675</v>
      </c>
      <c r="B208" s="38" t="s">
        <v>184</v>
      </c>
      <c r="C208" s="38" t="s">
        <v>165</v>
      </c>
      <c r="D208" s="38" t="s">
        <v>1785</v>
      </c>
      <c r="E208" s="38" t="s">
        <v>28</v>
      </c>
    </row>
    <row r="209">
      <c r="A209" s="38" t="s">
        <v>6676</v>
      </c>
      <c r="B209" s="38" t="s">
        <v>187</v>
      </c>
      <c r="C209" s="38" t="s">
        <v>165</v>
      </c>
      <c r="D209" s="38" t="s">
        <v>1785</v>
      </c>
      <c r="E209" s="38" t="s">
        <v>28</v>
      </c>
    </row>
    <row r="210">
      <c r="A210" s="38" t="s">
        <v>6677</v>
      </c>
      <c r="B210" s="38" t="s">
        <v>197</v>
      </c>
      <c r="C210" s="38" t="s">
        <v>165</v>
      </c>
      <c r="D210" s="38" t="s">
        <v>1785</v>
      </c>
      <c r="E210" s="38" t="s">
        <v>28</v>
      </c>
    </row>
    <row r="211">
      <c r="A211" s="38" t="s">
        <v>6678</v>
      </c>
      <c r="B211" s="38" t="s">
        <v>150</v>
      </c>
      <c r="C211" s="38" t="s">
        <v>165</v>
      </c>
      <c r="D211" s="38" t="s">
        <v>1787</v>
      </c>
      <c r="E211" s="38" t="s">
        <v>28</v>
      </c>
    </row>
    <row r="212">
      <c r="A212" s="38" t="s">
        <v>6679</v>
      </c>
      <c r="B212" s="38" t="s">
        <v>231</v>
      </c>
      <c r="C212" s="38" t="s">
        <v>165</v>
      </c>
      <c r="D212" s="38" t="s">
        <v>1787</v>
      </c>
      <c r="E212" s="38" t="s">
        <v>28</v>
      </c>
    </row>
    <row r="213">
      <c r="A213" s="38" t="s">
        <v>6680</v>
      </c>
      <c r="B213" s="38" t="s">
        <v>254</v>
      </c>
      <c r="C213" s="38" t="s">
        <v>165</v>
      </c>
      <c r="D213" s="38" t="s">
        <v>1787</v>
      </c>
      <c r="E213" s="38" t="s">
        <v>28</v>
      </c>
    </row>
    <row r="214">
      <c r="A214" s="38" t="s">
        <v>6681</v>
      </c>
      <c r="B214" s="38" t="s">
        <v>164</v>
      </c>
      <c r="C214" s="38" t="s">
        <v>165</v>
      </c>
      <c r="D214" s="38" t="s">
        <v>1787</v>
      </c>
      <c r="E214" s="38" t="s">
        <v>28</v>
      </c>
    </row>
    <row r="215">
      <c r="A215" s="38" t="s">
        <v>6682</v>
      </c>
      <c r="B215" s="38" t="s">
        <v>221</v>
      </c>
      <c r="C215" s="38" t="s">
        <v>96</v>
      </c>
      <c r="D215" s="38" t="s">
        <v>5992</v>
      </c>
      <c r="E215" s="38" t="s">
        <v>28</v>
      </c>
    </row>
    <row r="216">
      <c r="A216" s="38" t="s">
        <v>6683</v>
      </c>
      <c r="B216" s="38" t="s">
        <v>211</v>
      </c>
      <c r="C216" s="38" t="s">
        <v>96</v>
      </c>
      <c r="D216" s="38" t="s">
        <v>5992</v>
      </c>
      <c r="E216" s="38" t="s">
        <v>28</v>
      </c>
    </row>
    <row r="217">
      <c r="A217" s="38" t="s">
        <v>6684</v>
      </c>
      <c r="B217" s="38" t="s">
        <v>216</v>
      </c>
      <c r="C217" s="38" t="s">
        <v>96</v>
      </c>
      <c r="D217" s="38" t="s">
        <v>5992</v>
      </c>
      <c r="E217" s="38" t="s">
        <v>28</v>
      </c>
    </row>
    <row r="218">
      <c r="A218" s="38" t="s">
        <v>6685</v>
      </c>
      <c r="B218" s="38" t="s">
        <v>220</v>
      </c>
      <c r="C218" s="38" t="s">
        <v>96</v>
      </c>
      <c r="D218" s="38" t="s">
        <v>5992</v>
      </c>
      <c r="E218" s="38" t="s">
        <v>28</v>
      </c>
    </row>
    <row r="219">
      <c r="A219" s="38" t="s">
        <v>6686</v>
      </c>
      <c r="B219" s="38" t="s">
        <v>161</v>
      </c>
      <c r="C219" s="25" t="s">
        <v>158</v>
      </c>
      <c r="D219" s="38" t="s">
        <v>1790</v>
      </c>
      <c r="E219" s="38" t="s">
        <v>28</v>
      </c>
    </row>
    <row r="220">
      <c r="A220" s="38" t="s">
        <v>6687</v>
      </c>
      <c r="B220" s="38" t="s">
        <v>588</v>
      </c>
      <c r="C220" s="25" t="s">
        <v>600</v>
      </c>
      <c r="D220" s="38" t="s">
        <v>1790</v>
      </c>
      <c r="E220" s="38" t="s">
        <v>28</v>
      </c>
    </row>
    <row r="221">
      <c r="A221" s="38" t="s">
        <v>6688</v>
      </c>
      <c r="B221" s="38" t="s">
        <v>603</v>
      </c>
      <c r="C221" s="25" t="s">
        <v>600</v>
      </c>
      <c r="D221" s="38" t="s">
        <v>1790</v>
      </c>
      <c r="E221" s="38" t="s">
        <v>28</v>
      </c>
    </row>
    <row r="222">
      <c r="A222" s="38" t="s">
        <v>6689</v>
      </c>
      <c r="B222" s="38" t="s">
        <v>406</v>
      </c>
      <c r="C222" s="25" t="s">
        <v>600</v>
      </c>
      <c r="D222" s="38" t="s">
        <v>1790</v>
      </c>
      <c r="E222" s="38" t="s">
        <v>28</v>
      </c>
    </row>
    <row r="223">
      <c r="A223" s="38" t="s">
        <v>6690</v>
      </c>
      <c r="B223" s="38" t="s">
        <v>274</v>
      </c>
      <c r="C223" s="38" t="s">
        <v>96</v>
      </c>
      <c r="D223" s="38" t="s">
        <v>1794</v>
      </c>
      <c r="E223" s="38" t="s">
        <v>28</v>
      </c>
    </row>
    <row r="224">
      <c r="A224" s="38" t="s">
        <v>6691</v>
      </c>
      <c r="B224" s="38" t="s">
        <v>211</v>
      </c>
      <c r="C224" s="38" t="s">
        <v>96</v>
      </c>
      <c r="D224" s="38" t="s">
        <v>1794</v>
      </c>
      <c r="E224" s="38" t="s">
        <v>28</v>
      </c>
    </row>
    <row r="225">
      <c r="A225" s="38" t="s">
        <v>6692</v>
      </c>
      <c r="B225" s="38" t="s">
        <v>230</v>
      </c>
      <c r="C225" s="38" t="s">
        <v>96</v>
      </c>
      <c r="D225" s="38" t="s">
        <v>1794</v>
      </c>
      <c r="E225" s="38" t="s">
        <v>28</v>
      </c>
    </row>
    <row r="226">
      <c r="A226" s="38" t="s">
        <v>6693</v>
      </c>
      <c r="B226" s="38" t="s">
        <v>93</v>
      </c>
      <c r="C226" s="38" t="s">
        <v>96</v>
      </c>
      <c r="D226" s="38" t="s">
        <v>1794</v>
      </c>
      <c r="E226" s="38" t="s">
        <v>28</v>
      </c>
    </row>
    <row r="227">
      <c r="A227" s="38" t="s">
        <v>6694</v>
      </c>
      <c r="B227" s="38" t="s">
        <v>221</v>
      </c>
      <c r="C227" s="38" t="s">
        <v>96</v>
      </c>
      <c r="D227" s="38" t="s">
        <v>1794</v>
      </c>
      <c r="E227" s="38" t="s">
        <v>28</v>
      </c>
    </row>
    <row r="228">
      <c r="A228" s="38" t="s">
        <v>6695</v>
      </c>
      <c r="B228" s="38" t="s">
        <v>335</v>
      </c>
      <c r="C228" s="38" t="s">
        <v>165</v>
      </c>
      <c r="D228" s="38" t="s">
        <v>1799</v>
      </c>
      <c r="E228" s="38" t="s">
        <v>28</v>
      </c>
    </row>
    <row r="229">
      <c r="A229" s="38" t="s">
        <v>6696</v>
      </c>
      <c r="B229" s="38" t="s">
        <v>340</v>
      </c>
      <c r="C229" s="38" t="s">
        <v>165</v>
      </c>
      <c r="D229" s="38" t="s">
        <v>1799</v>
      </c>
      <c r="E229" s="38" t="s">
        <v>28</v>
      </c>
    </row>
    <row r="230">
      <c r="A230" s="38" t="s">
        <v>6697</v>
      </c>
      <c r="B230" s="38" t="s">
        <v>339</v>
      </c>
      <c r="C230" s="38" t="s">
        <v>165</v>
      </c>
      <c r="D230" s="38" t="s">
        <v>1799</v>
      </c>
      <c r="E230" s="38" t="s">
        <v>28</v>
      </c>
    </row>
    <row r="231">
      <c r="A231" s="38" t="s">
        <v>6698</v>
      </c>
      <c r="B231" s="38" t="s">
        <v>105</v>
      </c>
      <c r="C231" s="38" t="s">
        <v>165</v>
      </c>
      <c r="D231" s="38" t="s">
        <v>1799</v>
      </c>
      <c r="E231" s="38" t="s">
        <v>28</v>
      </c>
    </row>
    <row r="232">
      <c r="A232" s="38" t="s">
        <v>6699</v>
      </c>
      <c r="B232" s="38" t="s">
        <v>337</v>
      </c>
      <c r="C232" s="38" t="s">
        <v>165</v>
      </c>
      <c r="D232" s="38" t="s">
        <v>1799</v>
      </c>
      <c r="E232" s="38" t="s">
        <v>28</v>
      </c>
    </row>
    <row r="233">
      <c r="A233" s="38" t="s">
        <v>6700</v>
      </c>
      <c r="B233" s="38" t="s">
        <v>338</v>
      </c>
      <c r="C233" s="38" t="s">
        <v>165</v>
      </c>
      <c r="D233" s="38" t="s">
        <v>1799</v>
      </c>
      <c r="E233" s="38" t="s">
        <v>28</v>
      </c>
    </row>
    <row r="234">
      <c r="A234" s="38" t="s">
        <v>6701</v>
      </c>
      <c r="B234" s="38" t="s">
        <v>335</v>
      </c>
      <c r="C234" s="25" t="s">
        <v>96</v>
      </c>
      <c r="D234" s="38" t="s">
        <v>1801</v>
      </c>
      <c r="E234" s="38" t="s">
        <v>145</v>
      </c>
    </row>
    <row r="235">
      <c r="A235" s="38" t="s">
        <v>6702</v>
      </c>
      <c r="B235" s="38" t="s">
        <v>340</v>
      </c>
      <c r="C235" s="25" t="s">
        <v>96</v>
      </c>
      <c r="D235" s="38" t="s">
        <v>1801</v>
      </c>
      <c r="E235" s="38" t="s">
        <v>145</v>
      </c>
    </row>
    <row r="236">
      <c r="A236" s="38" t="s">
        <v>6703</v>
      </c>
      <c r="B236" s="38" t="s">
        <v>339</v>
      </c>
      <c r="C236" s="25" t="s">
        <v>96</v>
      </c>
      <c r="D236" s="38" t="s">
        <v>1801</v>
      </c>
      <c r="E236" s="38" t="s">
        <v>145</v>
      </c>
    </row>
    <row r="237">
      <c r="A237" s="38" t="s">
        <v>6704</v>
      </c>
      <c r="B237" s="38" t="s">
        <v>350</v>
      </c>
      <c r="C237" s="25" t="s">
        <v>96</v>
      </c>
      <c r="D237" s="38" t="s">
        <v>1801</v>
      </c>
      <c r="E237" s="38" t="s">
        <v>145</v>
      </c>
    </row>
    <row r="238">
      <c r="A238" s="38" t="s">
        <v>6705</v>
      </c>
      <c r="B238" s="38" t="s">
        <v>144</v>
      </c>
      <c r="C238" s="25" t="s">
        <v>96</v>
      </c>
      <c r="D238" s="38" t="s">
        <v>1801</v>
      </c>
      <c r="E238" s="38" t="s">
        <v>145</v>
      </c>
    </row>
    <row r="239">
      <c r="A239" s="38" t="s">
        <v>6706</v>
      </c>
      <c r="B239" s="38" t="s">
        <v>105</v>
      </c>
      <c r="C239" s="25" t="s">
        <v>96</v>
      </c>
      <c r="D239" s="38" t="s">
        <v>1801</v>
      </c>
      <c r="E239" s="38" t="s">
        <v>145</v>
      </c>
    </row>
    <row r="240">
      <c r="A240" s="38" t="s">
        <v>6707</v>
      </c>
      <c r="B240" s="38" t="s">
        <v>351</v>
      </c>
      <c r="C240" s="25" t="s">
        <v>96</v>
      </c>
      <c r="D240" s="38" t="s">
        <v>1801</v>
      </c>
      <c r="E240" s="38" t="s">
        <v>145</v>
      </c>
    </row>
    <row r="241">
      <c r="A241" s="38" t="s">
        <v>6701</v>
      </c>
      <c r="B241" s="38" t="s">
        <v>335</v>
      </c>
      <c r="C241" s="25" t="s">
        <v>96</v>
      </c>
      <c r="D241" s="38" t="s">
        <v>1801</v>
      </c>
      <c r="E241" s="38" t="s">
        <v>114</v>
      </c>
    </row>
    <row r="242">
      <c r="A242" s="38" t="s">
        <v>6706</v>
      </c>
      <c r="B242" s="38" t="s">
        <v>105</v>
      </c>
      <c r="C242" s="25" t="s">
        <v>96</v>
      </c>
      <c r="D242" s="38" t="s">
        <v>1801</v>
      </c>
      <c r="E242" s="38" t="s">
        <v>114</v>
      </c>
    </row>
    <row r="243">
      <c r="A243" s="38" t="s">
        <v>6704</v>
      </c>
      <c r="B243" s="38" t="s">
        <v>350</v>
      </c>
      <c r="C243" s="25" t="s">
        <v>96</v>
      </c>
      <c r="D243" s="38" t="s">
        <v>1801</v>
      </c>
      <c r="E243" s="38" t="s">
        <v>114</v>
      </c>
    </row>
    <row r="244">
      <c r="A244" s="38" t="s">
        <v>6703</v>
      </c>
      <c r="B244" s="38" t="s">
        <v>339</v>
      </c>
      <c r="C244" s="25" t="s">
        <v>96</v>
      </c>
      <c r="D244" s="38" t="s">
        <v>1801</v>
      </c>
      <c r="E244" s="38" t="s">
        <v>114</v>
      </c>
    </row>
    <row r="245">
      <c r="A245" s="38" t="s">
        <v>6708</v>
      </c>
      <c r="B245" s="38" t="s">
        <v>216</v>
      </c>
      <c r="C245" s="25" t="s">
        <v>96</v>
      </c>
      <c r="D245" s="38" t="s">
        <v>1801</v>
      </c>
      <c r="E245" s="38" t="s">
        <v>114</v>
      </c>
    </row>
    <row r="246">
      <c r="A246" s="38" t="s">
        <v>6709</v>
      </c>
      <c r="B246" s="38" t="s">
        <v>211</v>
      </c>
      <c r="C246" s="25" t="s">
        <v>96</v>
      </c>
      <c r="D246" s="38" t="s">
        <v>1801</v>
      </c>
      <c r="E246" s="38" t="s">
        <v>114</v>
      </c>
    </row>
    <row r="247">
      <c r="A247" s="38" t="s">
        <v>6707</v>
      </c>
      <c r="B247" s="38" t="s">
        <v>351</v>
      </c>
      <c r="C247" s="25" t="s">
        <v>96</v>
      </c>
      <c r="D247" s="38" t="s">
        <v>1801</v>
      </c>
      <c r="E247" s="38" t="s">
        <v>114</v>
      </c>
    </row>
    <row r="248">
      <c r="A248" s="38" t="s">
        <v>6710</v>
      </c>
      <c r="B248" s="38" t="s">
        <v>337</v>
      </c>
      <c r="C248" s="25" t="s">
        <v>96</v>
      </c>
      <c r="D248" s="38" t="s">
        <v>1801</v>
      </c>
      <c r="E248" s="38" t="s">
        <v>114</v>
      </c>
    </row>
    <row r="249">
      <c r="A249" s="38" t="s">
        <v>6703</v>
      </c>
      <c r="B249" s="38" t="s">
        <v>339</v>
      </c>
      <c r="C249" s="25" t="s">
        <v>96</v>
      </c>
      <c r="D249" s="38" t="s">
        <v>1801</v>
      </c>
      <c r="E249" s="38" t="s">
        <v>101</v>
      </c>
    </row>
    <row r="250">
      <c r="A250" s="38" t="s">
        <v>6711</v>
      </c>
      <c r="B250" s="38" t="s">
        <v>107</v>
      </c>
      <c r="C250" s="25" t="s">
        <v>96</v>
      </c>
      <c r="D250" s="38" t="s">
        <v>1801</v>
      </c>
      <c r="E250" s="38" t="s">
        <v>101</v>
      </c>
    </row>
    <row r="251">
      <c r="A251" s="38" t="s">
        <v>6712</v>
      </c>
      <c r="B251" s="38" t="s">
        <v>100</v>
      </c>
      <c r="C251" s="25" t="s">
        <v>96</v>
      </c>
      <c r="D251" s="38" t="s">
        <v>1801</v>
      </c>
      <c r="E251" s="38" t="s">
        <v>101</v>
      </c>
    </row>
    <row r="252">
      <c r="A252" s="38" t="s">
        <v>6704</v>
      </c>
      <c r="B252" s="38" t="s">
        <v>350</v>
      </c>
      <c r="C252" s="25" t="s">
        <v>96</v>
      </c>
      <c r="D252" s="38" t="s">
        <v>1801</v>
      </c>
      <c r="E252" s="38" t="s">
        <v>101</v>
      </c>
    </row>
    <row r="253">
      <c r="A253" s="38" t="s">
        <v>6713</v>
      </c>
      <c r="B253" s="38" t="s">
        <v>352</v>
      </c>
      <c r="C253" s="25" t="s">
        <v>96</v>
      </c>
      <c r="D253" s="38" t="s">
        <v>1801</v>
      </c>
      <c r="E253" s="38" t="s">
        <v>101</v>
      </c>
    </row>
    <row r="254">
      <c r="A254" s="38" t="s">
        <v>6707</v>
      </c>
      <c r="B254" s="38" t="s">
        <v>351</v>
      </c>
      <c r="C254" s="25" t="s">
        <v>96</v>
      </c>
      <c r="D254" s="38" t="s">
        <v>1801</v>
      </c>
      <c r="E254" s="38" t="s">
        <v>101</v>
      </c>
    </row>
    <row r="255">
      <c r="A255" s="38" t="s">
        <v>6710</v>
      </c>
      <c r="B255" s="38" t="s">
        <v>337</v>
      </c>
      <c r="C255" s="25" t="s">
        <v>96</v>
      </c>
      <c r="D255" s="38" t="s">
        <v>1801</v>
      </c>
      <c r="E255" s="38" t="s">
        <v>101</v>
      </c>
    </row>
    <row r="256">
      <c r="A256" s="38" t="s">
        <v>6714</v>
      </c>
      <c r="B256" s="38" t="s">
        <v>335</v>
      </c>
      <c r="C256" s="38" t="s">
        <v>165</v>
      </c>
      <c r="D256" s="38" t="s">
        <v>1816</v>
      </c>
      <c r="E256" s="38" t="s">
        <v>28</v>
      </c>
    </row>
    <row r="257">
      <c r="A257" s="38" t="s">
        <v>6715</v>
      </c>
      <c r="B257" s="38" t="s">
        <v>340</v>
      </c>
      <c r="C257" s="38" t="s">
        <v>165</v>
      </c>
      <c r="D257" s="38" t="s">
        <v>1816</v>
      </c>
      <c r="E257" s="38" t="s">
        <v>28</v>
      </c>
    </row>
    <row r="258">
      <c r="A258" s="38" t="s">
        <v>6716</v>
      </c>
      <c r="B258" s="38" t="s">
        <v>339</v>
      </c>
      <c r="C258" s="38" t="s">
        <v>165</v>
      </c>
      <c r="D258" s="38" t="s">
        <v>1816</v>
      </c>
      <c r="E258" s="38" t="s">
        <v>28</v>
      </c>
    </row>
    <row r="259">
      <c r="A259" s="38" t="s">
        <v>6717</v>
      </c>
      <c r="B259" s="38" t="s">
        <v>105</v>
      </c>
      <c r="C259" s="38" t="s">
        <v>165</v>
      </c>
      <c r="D259" s="38" t="s">
        <v>1816</v>
      </c>
      <c r="E259" s="38" t="s">
        <v>28</v>
      </c>
    </row>
    <row r="260">
      <c r="A260" s="38" t="s">
        <v>6718</v>
      </c>
      <c r="B260" s="38" t="s">
        <v>337</v>
      </c>
      <c r="C260" s="38" t="s">
        <v>165</v>
      </c>
      <c r="D260" s="38" t="s">
        <v>1816</v>
      </c>
      <c r="E260" s="38" t="s">
        <v>28</v>
      </c>
    </row>
    <row r="261">
      <c r="A261" s="38" t="s">
        <v>6719</v>
      </c>
      <c r="B261" s="38" t="s">
        <v>338</v>
      </c>
      <c r="C261" s="38" t="s">
        <v>165</v>
      </c>
      <c r="D261" s="38" t="s">
        <v>1816</v>
      </c>
      <c r="E261" s="38" t="s">
        <v>28</v>
      </c>
    </row>
    <row r="262">
      <c r="A262" s="38" t="s">
        <v>6720</v>
      </c>
      <c r="B262" s="38" t="s">
        <v>335</v>
      </c>
      <c r="C262" s="38" t="s">
        <v>165</v>
      </c>
      <c r="D262" s="38" t="s">
        <v>1818</v>
      </c>
      <c r="E262" s="38" t="s">
        <v>28</v>
      </c>
    </row>
    <row r="263">
      <c r="A263" s="38" t="s">
        <v>6721</v>
      </c>
      <c r="B263" s="38" t="s">
        <v>340</v>
      </c>
      <c r="C263" s="38" t="s">
        <v>165</v>
      </c>
      <c r="D263" s="38" t="s">
        <v>1818</v>
      </c>
      <c r="E263" s="38" t="s">
        <v>28</v>
      </c>
    </row>
    <row r="264">
      <c r="A264" s="38" t="s">
        <v>6722</v>
      </c>
      <c r="B264" s="38" t="s">
        <v>339</v>
      </c>
      <c r="C264" s="38" t="s">
        <v>165</v>
      </c>
      <c r="D264" s="38" t="s">
        <v>1818</v>
      </c>
      <c r="E264" s="38" t="s">
        <v>28</v>
      </c>
    </row>
    <row r="265">
      <c r="A265" s="38" t="s">
        <v>6723</v>
      </c>
      <c r="B265" s="38" t="s">
        <v>105</v>
      </c>
      <c r="C265" s="38" t="s">
        <v>165</v>
      </c>
      <c r="D265" s="38" t="s">
        <v>1818</v>
      </c>
      <c r="E265" s="38" t="s">
        <v>28</v>
      </c>
    </row>
    <row r="266">
      <c r="A266" s="38" t="s">
        <v>6724</v>
      </c>
      <c r="B266" s="38" t="s">
        <v>337</v>
      </c>
      <c r="C266" s="38" t="s">
        <v>165</v>
      </c>
      <c r="D266" s="38" t="s">
        <v>1818</v>
      </c>
      <c r="E266" s="38" t="s">
        <v>28</v>
      </c>
    </row>
    <row r="267">
      <c r="A267" s="38" t="s">
        <v>6725</v>
      </c>
      <c r="B267" s="38" t="s">
        <v>338</v>
      </c>
      <c r="C267" s="38" t="s">
        <v>165</v>
      </c>
      <c r="D267" s="38" t="s">
        <v>1818</v>
      </c>
      <c r="E267" s="38" t="s">
        <v>28</v>
      </c>
    </row>
    <row r="268">
      <c r="A268" s="38" t="s">
        <v>6726</v>
      </c>
      <c r="B268" s="38" t="s">
        <v>335</v>
      </c>
      <c r="C268" s="38" t="s">
        <v>165</v>
      </c>
      <c r="D268" s="38" t="s">
        <v>1820</v>
      </c>
      <c r="E268" s="38" t="s">
        <v>28</v>
      </c>
    </row>
    <row r="269">
      <c r="A269" s="38" t="s">
        <v>6727</v>
      </c>
      <c r="B269" s="38" t="s">
        <v>340</v>
      </c>
      <c r="C269" s="38" t="s">
        <v>165</v>
      </c>
      <c r="D269" s="38" t="s">
        <v>1820</v>
      </c>
      <c r="E269" s="38" t="s">
        <v>28</v>
      </c>
    </row>
    <row r="270">
      <c r="A270" s="38" t="s">
        <v>6728</v>
      </c>
      <c r="B270" s="38" t="s">
        <v>339</v>
      </c>
      <c r="C270" s="38" t="s">
        <v>165</v>
      </c>
      <c r="D270" s="38" t="s">
        <v>1820</v>
      </c>
      <c r="E270" s="38" t="s">
        <v>28</v>
      </c>
    </row>
    <row r="271">
      <c r="A271" s="38" t="s">
        <v>6729</v>
      </c>
      <c r="B271" s="38" t="s">
        <v>105</v>
      </c>
      <c r="C271" s="38" t="s">
        <v>165</v>
      </c>
      <c r="D271" s="38" t="s">
        <v>1820</v>
      </c>
      <c r="E271" s="38" t="s">
        <v>28</v>
      </c>
    </row>
    <row r="272">
      <c r="A272" s="38" t="s">
        <v>6730</v>
      </c>
      <c r="B272" s="38" t="s">
        <v>337</v>
      </c>
      <c r="C272" s="38" t="s">
        <v>165</v>
      </c>
      <c r="D272" s="38" t="s">
        <v>1820</v>
      </c>
      <c r="E272" s="38" t="s">
        <v>28</v>
      </c>
    </row>
    <row r="273">
      <c r="A273" s="38" t="s">
        <v>6731</v>
      </c>
      <c r="B273" s="38" t="s">
        <v>338</v>
      </c>
      <c r="C273" s="38" t="s">
        <v>165</v>
      </c>
      <c r="D273" s="38" t="s">
        <v>1820</v>
      </c>
      <c r="E273" s="38" t="s">
        <v>28</v>
      </c>
    </row>
    <row r="274">
      <c r="A274" s="38" t="s">
        <v>6732</v>
      </c>
      <c r="B274" s="38" t="s">
        <v>335</v>
      </c>
      <c r="C274" s="38" t="s">
        <v>165</v>
      </c>
      <c r="D274" s="38" t="s">
        <v>1822</v>
      </c>
      <c r="E274" s="38" t="s">
        <v>28</v>
      </c>
    </row>
    <row r="275">
      <c r="A275" s="38" t="s">
        <v>6733</v>
      </c>
      <c r="B275" s="38" t="s">
        <v>340</v>
      </c>
      <c r="C275" s="38" t="s">
        <v>165</v>
      </c>
      <c r="D275" s="38" t="s">
        <v>1822</v>
      </c>
      <c r="E275" s="38" t="s">
        <v>28</v>
      </c>
    </row>
    <row r="276">
      <c r="A276" s="38" t="s">
        <v>6734</v>
      </c>
      <c r="B276" s="38" t="s">
        <v>339</v>
      </c>
      <c r="C276" s="38" t="s">
        <v>165</v>
      </c>
      <c r="D276" s="38" t="s">
        <v>1822</v>
      </c>
      <c r="E276" s="38" t="s">
        <v>28</v>
      </c>
    </row>
    <row r="277">
      <c r="A277" s="38" t="s">
        <v>6735</v>
      </c>
      <c r="B277" s="38" t="s">
        <v>105</v>
      </c>
      <c r="C277" s="38" t="s">
        <v>165</v>
      </c>
      <c r="D277" s="38" t="s">
        <v>1822</v>
      </c>
      <c r="E277" s="38" t="s">
        <v>28</v>
      </c>
    </row>
    <row r="278">
      <c r="A278" s="38" t="s">
        <v>6736</v>
      </c>
      <c r="B278" s="38" t="s">
        <v>337</v>
      </c>
      <c r="C278" s="38" t="s">
        <v>165</v>
      </c>
      <c r="D278" s="38" t="s">
        <v>1822</v>
      </c>
      <c r="E278" s="38" t="s">
        <v>28</v>
      </c>
    </row>
    <row r="279">
      <c r="A279" s="38" t="s">
        <v>6737</v>
      </c>
      <c r="B279" s="38" t="s">
        <v>338</v>
      </c>
      <c r="C279" s="38" t="s">
        <v>165</v>
      </c>
      <c r="D279" s="38" t="s">
        <v>1822</v>
      </c>
      <c r="E279" s="38" t="s">
        <v>28</v>
      </c>
    </row>
    <row r="280">
      <c r="A280" s="38" t="s">
        <v>6738</v>
      </c>
      <c r="B280" s="38" t="s">
        <v>351</v>
      </c>
      <c r="C280" s="38" t="s">
        <v>165</v>
      </c>
      <c r="D280" s="38" t="s">
        <v>1827</v>
      </c>
      <c r="E280" s="38" t="s">
        <v>28</v>
      </c>
    </row>
    <row r="281">
      <c r="A281" s="38" t="s">
        <v>6739</v>
      </c>
      <c r="B281" s="38" t="s">
        <v>338</v>
      </c>
      <c r="C281" s="38" t="s">
        <v>165</v>
      </c>
      <c r="D281" s="38" t="s">
        <v>1827</v>
      </c>
      <c r="E281" s="38" t="s">
        <v>28</v>
      </c>
    </row>
    <row r="282">
      <c r="A282" s="38" t="s">
        <v>6740</v>
      </c>
      <c r="B282" s="38" t="s">
        <v>93</v>
      </c>
      <c r="C282" s="38" t="s">
        <v>165</v>
      </c>
      <c r="D282" s="38" t="s">
        <v>1827</v>
      </c>
      <c r="E282" s="38" t="s">
        <v>28</v>
      </c>
    </row>
    <row r="283">
      <c r="A283" s="38" t="s">
        <v>6741</v>
      </c>
      <c r="B283" s="38" t="s">
        <v>339</v>
      </c>
      <c r="C283" s="38" t="s">
        <v>165</v>
      </c>
      <c r="D283" s="38" t="s">
        <v>1827</v>
      </c>
      <c r="E283" s="38" t="s">
        <v>28</v>
      </c>
    </row>
    <row r="284">
      <c r="A284" s="38" t="s">
        <v>6742</v>
      </c>
      <c r="B284" s="38" t="s">
        <v>340</v>
      </c>
      <c r="C284" s="38" t="s">
        <v>165</v>
      </c>
      <c r="D284" s="38" t="s">
        <v>1827</v>
      </c>
      <c r="E284" s="38" t="s">
        <v>28</v>
      </c>
    </row>
    <row r="285">
      <c r="A285" s="38" t="s">
        <v>6743</v>
      </c>
      <c r="B285" s="38" t="s">
        <v>211</v>
      </c>
      <c r="C285" s="38" t="s">
        <v>165</v>
      </c>
      <c r="D285" s="38" t="s">
        <v>1827</v>
      </c>
      <c r="E285" s="38" t="s">
        <v>28</v>
      </c>
    </row>
    <row r="286">
      <c r="A286" s="38" t="s">
        <v>6744</v>
      </c>
      <c r="B286" s="38" t="s">
        <v>216</v>
      </c>
      <c r="C286" s="38" t="s">
        <v>165</v>
      </c>
      <c r="D286" s="38" t="s">
        <v>1827</v>
      </c>
      <c r="E286" s="38" t="s">
        <v>28</v>
      </c>
    </row>
    <row r="287">
      <c r="A287" s="38" t="s">
        <v>6745</v>
      </c>
      <c r="B287" s="38" t="s">
        <v>371</v>
      </c>
      <c r="C287" s="25" t="s">
        <v>96</v>
      </c>
      <c r="D287" s="38" t="s">
        <v>1829</v>
      </c>
      <c r="E287" s="38" t="s">
        <v>145</v>
      </c>
    </row>
    <row r="288">
      <c r="A288" s="38" t="s">
        <v>6746</v>
      </c>
      <c r="B288" s="38" t="s">
        <v>340</v>
      </c>
      <c r="C288" s="25" t="s">
        <v>96</v>
      </c>
      <c r="D288" s="38" t="s">
        <v>1829</v>
      </c>
      <c r="E288" s="38" t="s">
        <v>145</v>
      </c>
    </row>
    <row r="289">
      <c r="A289" s="38" t="s">
        <v>6747</v>
      </c>
      <c r="B289" s="38" t="s">
        <v>339</v>
      </c>
      <c r="C289" s="25" t="s">
        <v>96</v>
      </c>
      <c r="D289" s="38" t="s">
        <v>1829</v>
      </c>
      <c r="E289" s="38" t="s">
        <v>145</v>
      </c>
    </row>
    <row r="290">
      <c r="A290" s="38" t="s">
        <v>6748</v>
      </c>
      <c r="B290" s="38" t="s">
        <v>366</v>
      </c>
      <c r="C290" s="25" t="s">
        <v>96</v>
      </c>
      <c r="D290" s="38" t="s">
        <v>1829</v>
      </c>
      <c r="E290" s="38" t="s">
        <v>145</v>
      </c>
    </row>
    <row r="291">
      <c r="A291" s="38" t="s">
        <v>6749</v>
      </c>
      <c r="B291" s="38" t="s">
        <v>93</v>
      </c>
      <c r="C291" s="25" t="s">
        <v>96</v>
      </c>
      <c r="D291" s="38" t="s">
        <v>1829</v>
      </c>
      <c r="E291" s="38" t="s">
        <v>145</v>
      </c>
    </row>
    <row r="292">
      <c r="A292" s="38" t="s">
        <v>6750</v>
      </c>
      <c r="B292" s="38" t="s">
        <v>351</v>
      </c>
      <c r="C292" s="25" t="s">
        <v>96</v>
      </c>
      <c r="D292" s="38" t="s">
        <v>1829</v>
      </c>
      <c r="E292" s="38" t="s">
        <v>145</v>
      </c>
    </row>
    <row r="293">
      <c r="A293" s="38" t="s">
        <v>6751</v>
      </c>
      <c r="B293" s="38" t="s">
        <v>144</v>
      </c>
      <c r="C293" s="25" t="s">
        <v>96</v>
      </c>
      <c r="D293" s="38" t="s">
        <v>1829</v>
      </c>
      <c r="E293" s="38" t="s">
        <v>145</v>
      </c>
    </row>
    <row r="294">
      <c r="A294" s="38" t="s">
        <v>6752</v>
      </c>
      <c r="B294" s="38" t="s">
        <v>78</v>
      </c>
      <c r="C294" s="25" t="s">
        <v>96</v>
      </c>
      <c r="D294" s="38" t="s">
        <v>1829</v>
      </c>
      <c r="E294" s="38" t="s">
        <v>145</v>
      </c>
    </row>
    <row r="295">
      <c r="A295" s="38" t="s">
        <v>6753</v>
      </c>
      <c r="B295" s="38" t="s">
        <v>368</v>
      </c>
      <c r="C295" s="25" t="s">
        <v>96</v>
      </c>
      <c r="D295" s="38" t="s">
        <v>1829</v>
      </c>
      <c r="E295" s="38" t="s">
        <v>145</v>
      </c>
    </row>
    <row r="296">
      <c r="A296" s="38" t="s">
        <v>6749</v>
      </c>
      <c r="B296" s="38" t="s">
        <v>93</v>
      </c>
      <c r="C296" s="25" t="s">
        <v>96</v>
      </c>
      <c r="D296" s="38" t="s">
        <v>1829</v>
      </c>
      <c r="E296" s="38" t="s">
        <v>114</v>
      </c>
    </row>
    <row r="297">
      <c r="A297" s="38" t="s">
        <v>6750</v>
      </c>
      <c r="B297" s="38" t="s">
        <v>351</v>
      </c>
      <c r="C297" s="25" t="s">
        <v>96</v>
      </c>
      <c r="D297" s="38" t="s">
        <v>1829</v>
      </c>
      <c r="E297" s="38" t="s">
        <v>114</v>
      </c>
    </row>
    <row r="298">
      <c r="A298" s="38" t="s">
        <v>6754</v>
      </c>
      <c r="B298" s="38" t="s">
        <v>370</v>
      </c>
      <c r="C298" s="25" t="s">
        <v>96</v>
      </c>
      <c r="D298" s="38" t="s">
        <v>1829</v>
      </c>
      <c r="E298" s="38" t="s">
        <v>114</v>
      </c>
    </row>
    <row r="299">
      <c r="A299" s="38" t="s">
        <v>6746</v>
      </c>
      <c r="B299" s="38" t="s">
        <v>340</v>
      </c>
      <c r="C299" s="25" t="s">
        <v>96</v>
      </c>
      <c r="D299" s="38" t="s">
        <v>1829</v>
      </c>
      <c r="E299" s="38" t="s">
        <v>114</v>
      </c>
    </row>
    <row r="300">
      <c r="A300" s="38" t="s">
        <v>6747</v>
      </c>
      <c r="B300" s="38" t="s">
        <v>339</v>
      </c>
      <c r="C300" s="25" t="s">
        <v>96</v>
      </c>
      <c r="D300" s="38" t="s">
        <v>1829</v>
      </c>
      <c r="E300" s="38" t="s">
        <v>114</v>
      </c>
    </row>
    <row r="301">
      <c r="A301" s="38" t="s">
        <v>6748</v>
      </c>
      <c r="B301" s="38" t="s">
        <v>366</v>
      </c>
      <c r="C301" s="25" t="s">
        <v>96</v>
      </c>
      <c r="D301" s="38" t="s">
        <v>1829</v>
      </c>
      <c r="E301" s="38" t="s">
        <v>114</v>
      </c>
    </row>
    <row r="302">
      <c r="A302" s="38" t="s">
        <v>6755</v>
      </c>
      <c r="B302" s="38" t="s">
        <v>367</v>
      </c>
      <c r="C302" s="25" t="s">
        <v>96</v>
      </c>
      <c r="D302" s="38" t="s">
        <v>1829</v>
      </c>
      <c r="E302" s="38" t="s">
        <v>114</v>
      </c>
    </row>
    <row r="303">
      <c r="A303" s="38" t="s">
        <v>6752</v>
      </c>
      <c r="B303" s="38" t="s">
        <v>78</v>
      </c>
      <c r="C303" s="25" t="s">
        <v>96</v>
      </c>
      <c r="D303" s="38" t="s">
        <v>1829</v>
      </c>
      <c r="E303" s="38" t="s">
        <v>114</v>
      </c>
    </row>
    <row r="304">
      <c r="A304" s="38" t="s">
        <v>6753</v>
      </c>
      <c r="B304" s="38" t="s">
        <v>368</v>
      </c>
      <c r="C304" s="25" t="s">
        <v>96</v>
      </c>
      <c r="D304" s="38" t="s">
        <v>1829</v>
      </c>
      <c r="E304" s="38" t="s">
        <v>114</v>
      </c>
    </row>
    <row r="305">
      <c r="A305" s="38" t="s">
        <v>6756</v>
      </c>
      <c r="B305" s="38" t="s">
        <v>372</v>
      </c>
      <c r="C305" s="25" t="s">
        <v>96</v>
      </c>
      <c r="D305" s="38" t="s">
        <v>1829</v>
      </c>
      <c r="E305" s="38" t="s">
        <v>114</v>
      </c>
    </row>
    <row r="306">
      <c r="A306" s="38" t="s">
        <v>6757</v>
      </c>
      <c r="B306" s="38" t="s">
        <v>100</v>
      </c>
      <c r="C306" s="25" t="s">
        <v>96</v>
      </c>
      <c r="D306" s="38" t="s">
        <v>1829</v>
      </c>
      <c r="E306" s="38" t="s">
        <v>101</v>
      </c>
    </row>
    <row r="307">
      <c r="A307" s="38" t="s">
        <v>6758</v>
      </c>
      <c r="B307" s="38" t="s">
        <v>365</v>
      </c>
      <c r="C307" s="25" t="s">
        <v>96</v>
      </c>
      <c r="D307" s="38" t="s">
        <v>1829</v>
      </c>
      <c r="E307" s="38" t="s">
        <v>101</v>
      </c>
    </row>
    <row r="308">
      <c r="A308" s="38" t="s">
        <v>6759</v>
      </c>
      <c r="B308" s="38" t="s">
        <v>352</v>
      </c>
      <c r="C308" s="25" t="s">
        <v>96</v>
      </c>
      <c r="D308" s="38" t="s">
        <v>1829</v>
      </c>
      <c r="E308" s="38" t="s">
        <v>101</v>
      </c>
    </row>
    <row r="309">
      <c r="A309" s="38" t="s">
        <v>6754</v>
      </c>
      <c r="B309" s="38" t="s">
        <v>370</v>
      </c>
      <c r="C309" s="25" t="s">
        <v>96</v>
      </c>
      <c r="D309" s="38" t="s">
        <v>1829</v>
      </c>
      <c r="E309" s="38" t="s">
        <v>101</v>
      </c>
    </row>
    <row r="310">
      <c r="A310" s="38" t="s">
        <v>6760</v>
      </c>
      <c r="B310" s="38" t="s">
        <v>107</v>
      </c>
      <c r="C310" s="25" t="s">
        <v>96</v>
      </c>
      <c r="D310" s="38" t="s">
        <v>1829</v>
      </c>
      <c r="E310" s="38" t="s">
        <v>101</v>
      </c>
    </row>
    <row r="311">
      <c r="A311" s="38" t="s">
        <v>6756</v>
      </c>
      <c r="B311" s="38" t="s">
        <v>372</v>
      </c>
      <c r="C311" s="25" t="s">
        <v>96</v>
      </c>
      <c r="D311" s="38" t="s">
        <v>1829</v>
      </c>
      <c r="E311" s="38" t="s">
        <v>101</v>
      </c>
    </row>
    <row r="312">
      <c r="A312" s="38" t="s">
        <v>6752</v>
      </c>
      <c r="B312" s="38" t="s">
        <v>78</v>
      </c>
      <c r="C312" s="25" t="s">
        <v>96</v>
      </c>
      <c r="D312" s="38" t="s">
        <v>1829</v>
      </c>
      <c r="E312" s="38" t="s">
        <v>101</v>
      </c>
    </row>
    <row r="313">
      <c r="A313" s="38" t="s">
        <v>6753</v>
      </c>
      <c r="B313" s="38" t="s">
        <v>368</v>
      </c>
      <c r="C313" s="25" t="s">
        <v>96</v>
      </c>
      <c r="D313" s="38" t="s">
        <v>1829</v>
      </c>
      <c r="E313" s="38" t="s">
        <v>101</v>
      </c>
    </row>
    <row r="314">
      <c r="A314" s="38" t="s">
        <v>6761</v>
      </c>
      <c r="B314" s="38" t="s">
        <v>91</v>
      </c>
      <c r="C314" s="25" t="s">
        <v>88</v>
      </c>
      <c r="D314" s="38" t="s">
        <v>1833</v>
      </c>
      <c r="E314" s="38" t="s">
        <v>28</v>
      </c>
    </row>
    <row r="315">
      <c r="A315" s="38" t="s">
        <v>6762</v>
      </c>
      <c r="B315" s="38" t="s">
        <v>136</v>
      </c>
      <c r="C315" s="25" t="s">
        <v>88</v>
      </c>
      <c r="D315" s="38" t="s">
        <v>1833</v>
      </c>
      <c r="E315" s="38" t="s">
        <v>28</v>
      </c>
    </row>
    <row r="316">
      <c r="A316" s="38" t="s">
        <v>6763</v>
      </c>
      <c r="B316" s="38" t="s">
        <v>395</v>
      </c>
      <c r="C316" s="25" t="s">
        <v>88</v>
      </c>
      <c r="D316" s="38" t="s">
        <v>1833</v>
      </c>
      <c r="E316" s="38" t="s">
        <v>28</v>
      </c>
    </row>
    <row r="317">
      <c r="A317" s="38" t="s">
        <v>6761</v>
      </c>
      <c r="B317" s="38" t="s">
        <v>91</v>
      </c>
      <c r="C317" s="25" t="s">
        <v>88</v>
      </c>
      <c r="D317" s="38" t="s">
        <v>1833</v>
      </c>
      <c r="E317" s="38" t="s">
        <v>28</v>
      </c>
    </row>
    <row r="318">
      <c r="A318" s="38" t="s">
        <v>6762</v>
      </c>
      <c r="B318" s="38" t="s">
        <v>136</v>
      </c>
      <c r="C318" s="25" t="s">
        <v>88</v>
      </c>
      <c r="D318" s="38" t="s">
        <v>1833</v>
      </c>
      <c r="E318" s="38" t="s">
        <v>28</v>
      </c>
    </row>
    <row r="319">
      <c r="A319" s="38" t="s">
        <v>6763</v>
      </c>
      <c r="B319" s="38" t="s">
        <v>395</v>
      </c>
      <c r="C319" s="25" t="s">
        <v>88</v>
      </c>
      <c r="D319" s="38" t="s">
        <v>1833</v>
      </c>
      <c r="E319" s="38" t="s">
        <v>28</v>
      </c>
    </row>
    <row r="320">
      <c r="A320" s="38" t="s">
        <v>6764</v>
      </c>
      <c r="B320" s="38" t="s">
        <v>398</v>
      </c>
      <c r="C320" s="25" t="s">
        <v>96</v>
      </c>
      <c r="D320" s="38" t="s">
        <v>1833</v>
      </c>
      <c r="E320" s="38" t="s">
        <v>145</v>
      </c>
    </row>
    <row r="321">
      <c r="A321" s="38" t="s">
        <v>6765</v>
      </c>
      <c r="B321" s="38" t="s">
        <v>93</v>
      </c>
      <c r="C321" s="25" t="s">
        <v>96</v>
      </c>
      <c r="D321" s="38" t="s">
        <v>1833</v>
      </c>
      <c r="E321" s="38" t="s">
        <v>145</v>
      </c>
    </row>
    <row r="322">
      <c r="A322" s="38" t="s">
        <v>6766</v>
      </c>
      <c r="B322" s="38" t="s">
        <v>367</v>
      </c>
      <c r="C322" s="25" t="s">
        <v>96</v>
      </c>
      <c r="D322" s="38" t="s">
        <v>1833</v>
      </c>
      <c r="E322" s="38" t="s">
        <v>145</v>
      </c>
    </row>
    <row r="323">
      <c r="A323" s="38" t="s">
        <v>6767</v>
      </c>
      <c r="B323" s="38" t="s">
        <v>399</v>
      </c>
      <c r="C323" s="25" t="s">
        <v>96</v>
      </c>
      <c r="D323" s="38" t="s">
        <v>1833</v>
      </c>
      <c r="E323" s="38" t="s">
        <v>145</v>
      </c>
    </row>
    <row r="324">
      <c r="A324" s="38" t="s">
        <v>6768</v>
      </c>
      <c r="B324" s="38" t="s">
        <v>402</v>
      </c>
      <c r="C324" s="25" t="s">
        <v>96</v>
      </c>
      <c r="D324" s="38" t="s">
        <v>1833</v>
      </c>
      <c r="E324" s="38" t="s">
        <v>145</v>
      </c>
    </row>
    <row r="325">
      <c r="A325" s="38" t="s">
        <v>6769</v>
      </c>
      <c r="B325" s="38" t="s">
        <v>396</v>
      </c>
      <c r="C325" s="25" t="s">
        <v>96</v>
      </c>
      <c r="D325" s="38" t="s">
        <v>1833</v>
      </c>
      <c r="E325" s="38" t="s">
        <v>145</v>
      </c>
    </row>
    <row r="326">
      <c r="A326" s="38" t="s">
        <v>6770</v>
      </c>
      <c r="B326" s="38" t="s">
        <v>99</v>
      </c>
      <c r="C326" s="25" t="s">
        <v>96</v>
      </c>
      <c r="D326" s="38" t="s">
        <v>1833</v>
      </c>
      <c r="E326" s="38" t="s">
        <v>145</v>
      </c>
    </row>
    <row r="327">
      <c r="A327" s="38" t="s">
        <v>6771</v>
      </c>
      <c r="B327" s="38" t="s">
        <v>378</v>
      </c>
      <c r="C327" s="25" t="s">
        <v>96</v>
      </c>
      <c r="D327" s="38" t="s">
        <v>1833</v>
      </c>
      <c r="E327" s="38" t="s">
        <v>145</v>
      </c>
    </row>
    <row r="328">
      <c r="A328" s="38" t="s">
        <v>6764</v>
      </c>
      <c r="B328" s="38" t="s">
        <v>398</v>
      </c>
      <c r="C328" s="25" t="s">
        <v>96</v>
      </c>
      <c r="D328" s="38" t="s">
        <v>1833</v>
      </c>
      <c r="E328" s="38" t="s">
        <v>114</v>
      </c>
    </row>
    <row r="329">
      <c r="A329" s="38" t="s">
        <v>6766</v>
      </c>
      <c r="B329" s="38" t="s">
        <v>367</v>
      </c>
      <c r="C329" s="25" t="s">
        <v>96</v>
      </c>
      <c r="D329" s="38" t="s">
        <v>1833</v>
      </c>
      <c r="E329" s="38" t="s">
        <v>114</v>
      </c>
    </row>
    <row r="330">
      <c r="A330" s="38" t="s">
        <v>6767</v>
      </c>
      <c r="B330" s="38" t="s">
        <v>399</v>
      </c>
      <c r="C330" s="25" t="s">
        <v>96</v>
      </c>
      <c r="D330" s="38" t="s">
        <v>1833</v>
      </c>
      <c r="E330" s="38" t="s">
        <v>114</v>
      </c>
    </row>
    <row r="331">
      <c r="A331" s="38" t="s">
        <v>6770</v>
      </c>
      <c r="B331" s="38" t="s">
        <v>99</v>
      </c>
      <c r="C331" s="25" t="s">
        <v>96</v>
      </c>
      <c r="D331" s="38" t="s">
        <v>1833</v>
      </c>
      <c r="E331" s="38" t="s">
        <v>114</v>
      </c>
    </row>
    <row r="332">
      <c r="A332" s="38" t="s">
        <v>6768</v>
      </c>
      <c r="B332" s="38" t="s">
        <v>402</v>
      </c>
      <c r="C332" s="25" t="s">
        <v>96</v>
      </c>
      <c r="D332" s="38" t="s">
        <v>1833</v>
      </c>
      <c r="E332" s="38" t="s">
        <v>114</v>
      </c>
    </row>
    <row r="333">
      <c r="A333" s="38" t="s">
        <v>6769</v>
      </c>
      <c r="B333" s="38" t="s">
        <v>396</v>
      </c>
      <c r="C333" s="25" t="s">
        <v>96</v>
      </c>
      <c r="D333" s="38" t="s">
        <v>1833</v>
      </c>
      <c r="E333" s="38" t="s">
        <v>114</v>
      </c>
    </row>
    <row r="334">
      <c r="A334" s="38" t="s">
        <v>6771</v>
      </c>
      <c r="B334" s="38" t="s">
        <v>378</v>
      </c>
      <c r="C334" s="25" t="s">
        <v>96</v>
      </c>
      <c r="D334" s="38" t="s">
        <v>1833</v>
      </c>
      <c r="E334" s="38" t="s">
        <v>114</v>
      </c>
    </row>
    <row r="335">
      <c r="A335" s="38" t="s">
        <v>6772</v>
      </c>
      <c r="B335" s="38" t="s">
        <v>102</v>
      </c>
      <c r="C335" s="25" t="s">
        <v>96</v>
      </c>
      <c r="D335" s="38" t="s">
        <v>1833</v>
      </c>
      <c r="E335" s="38" t="s">
        <v>101</v>
      </c>
    </row>
    <row r="336">
      <c r="A336" s="38" t="s">
        <v>6773</v>
      </c>
      <c r="B336" s="38" t="s">
        <v>401</v>
      </c>
      <c r="C336" s="25" t="s">
        <v>96</v>
      </c>
      <c r="D336" s="38" t="s">
        <v>1833</v>
      </c>
      <c r="E336" s="38" t="s">
        <v>101</v>
      </c>
    </row>
    <row r="337">
      <c r="A337" s="38" t="s">
        <v>6774</v>
      </c>
      <c r="B337" s="38" t="s">
        <v>100</v>
      </c>
      <c r="C337" s="25" t="s">
        <v>96</v>
      </c>
      <c r="D337" s="38" t="s">
        <v>1833</v>
      </c>
      <c r="E337" s="38" t="s">
        <v>101</v>
      </c>
    </row>
    <row r="338">
      <c r="A338" s="38" t="s">
        <v>6770</v>
      </c>
      <c r="B338" s="38" t="s">
        <v>99</v>
      </c>
      <c r="C338" s="25" t="s">
        <v>96</v>
      </c>
      <c r="D338" s="38" t="s">
        <v>1833</v>
      </c>
      <c r="E338" s="38" t="s">
        <v>101</v>
      </c>
    </row>
    <row r="339">
      <c r="A339" s="38" t="s">
        <v>6769</v>
      </c>
      <c r="B339" s="38" t="s">
        <v>396</v>
      </c>
      <c r="C339" s="25" t="s">
        <v>96</v>
      </c>
      <c r="D339" s="38" t="s">
        <v>1833</v>
      </c>
      <c r="E339" s="38" t="s">
        <v>101</v>
      </c>
    </row>
    <row r="340">
      <c r="A340" s="38" t="s">
        <v>6775</v>
      </c>
      <c r="B340" s="38" t="s">
        <v>91</v>
      </c>
      <c r="C340" s="25" t="s">
        <v>88</v>
      </c>
      <c r="D340" s="38" t="s">
        <v>1835</v>
      </c>
      <c r="E340" s="38" t="s">
        <v>28</v>
      </c>
    </row>
    <row r="341">
      <c r="A341" s="38" t="s">
        <v>6776</v>
      </c>
      <c r="B341" s="38" t="s">
        <v>136</v>
      </c>
      <c r="C341" s="25" t="s">
        <v>88</v>
      </c>
      <c r="D341" s="38" t="s">
        <v>1835</v>
      </c>
      <c r="E341" s="38" t="s">
        <v>28</v>
      </c>
    </row>
    <row r="342">
      <c r="A342" s="38" t="s">
        <v>6777</v>
      </c>
      <c r="B342" s="38" t="s">
        <v>395</v>
      </c>
      <c r="C342" s="25" t="s">
        <v>88</v>
      </c>
      <c r="D342" s="38" t="s">
        <v>1835</v>
      </c>
      <c r="E342" s="38" t="s">
        <v>28</v>
      </c>
    </row>
    <row r="343">
      <c r="A343" s="38" t="s">
        <v>6775</v>
      </c>
      <c r="B343" s="38" t="s">
        <v>91</v>
      </c>
      <c r="C343" s="25" t="s">
        <v>88</v>
      </c>
      <c r="D343" s="38" t="s">
        <v>1835</v>
      </c>
      <c r="E343" s="38" t="s">
        <v>28</v>
      </c>
    </row>
    <row r="344">
      <c r="A344" s="38" t="s">
        <v>6776</v>
      </c>
      <c r="B344" s="38" t="s">
        <v>136</v>
      </c>
      <c r="C344" s="25" t="s">
        <v>88</v>
      </c>
      <c r="D344" s="38" t="s">
        <v>1835</v>
      </c>
      <c r="E344" s="38" t="s">
        <v>28</v>
      </c>
    </row>
    <row r="345">
      <c r="A345" s="38" t="s">
        <v>6777</v>
      </c>
      <c r="B345" s="38" t="s">
        <v>395</v>
      </c>
      <c r="C345" s="25" t="s">
        <v>88</v>
      </c>
      <c r="D345" s="38" t="s">
        <v>1835</v>
      </c>
      <c r="E345" s="38" t="s">
        <v>28</v>
      </c>
    </row>
    <row r="346">
      <c r="A346" s="38" t="s">
        <v>6778</v>
      </c>
      <c r="B346" s="38" t="s">
        <v>398</v>
      </c>
      <c r="C346" s="25" t="s">
        <v>96</v>
      </c>
      <c r="D346" s="38" t="s">
        <v>1835</v>
      </c>
      <c r="E346" s="38" t="s">
        <v>145</v>
      </c>
    </row>
    <row r="347">
      <c r="A347" s="38" t="s">
        <v>6779</v>
      </c>
      <c r="B347" s="38" t="s">
        <v>93</v>
      </c>
      <c r="C347" s="25" t="s">
        <v>96</v>
      </c>
      <c r="D347" s="38" t="s">
        <v>1835</v>
      </c>
      <c r="E347" s="38" t="s">
        <v>145</v>
      </c>
    </row>
    <row r="348">
      <c r="A348" s="38" t="s">
        <v>6780</v>
      </c>
      <c r="B348" s="38" t="s">
        <v>367</v>
      </c>
      <c r="C348" s="25" t="s">
        <v>96</v>
      </c>
      <c r="D348" s="38" t="s">
        <v>1835</v>
      </c>
      <c r="E348" s="38" t="s">
        <v>145</v>
      </c>
    </row>
    <row r="349">
      <c r="A349" s="38" t="s">
        <v>6781</v>
      </c>
      <c r="B349" s="38" t="s">
        <v>399</v>
      </c>
      <c r="C349" s="25" t="s">
        <v>96</v>
      </c>
      <c r="D349" s="38" t="s">
        <v>1835</v>
      </c>
      <c r="E349" s="38" t="s">
        <v>145</v>
      </c>
    </row>
    <row r="350">
      <c r="A350" s="38" t="s">
        <v>6782</v>
      </c>
      <c r="B350" s="38" t="s">
        <v>402</v>
      </c>
      <c r="C350" s="25" t="s">
        <v>96</v>
      </c>
      <c r="D350" s="38" t="s">
        <v>1835</v>
      </c>
      <c r="E350" s="38" t="s">
        <v>145</v>
      </c>
    </row>
    <row r="351">
      <c r="A351" s="38" t="s">
        <v>6783</v>
      </c>
      <c r="B351" s="38" t="s">
        <v>396</v>
      </c>
      <c r="C351" s="25" t="s">
        <v>96</v>
      </c>
      <c r="D351" s="38" t="s">
        <v>1835</v>
      </c>
      <c r="E351" s="38" t="s">
        <v>145</v>
      </c>
    </row>
    <row r="352">
      <c r="A352" s="38" t="s">
        <v>6784</v>
      </c>
      <c r="B352" s="38" t="s">
        <v>99</v>
      </c>
      <c r="C352" s="25" t="s">
        <v>96</v>
      </c>
      <c r="D352" s="38" t="s">
        <v>1835</v>
      </c>
      <c r="E352" s="38" t="s">
        <v>145</v>
      </c>
    </row>
    <row r="353">
      <c r="A353" s="38" t="s">
        <v>6785</v>
      </c>
      <c r="B353" s="38" t="s">
        <v>378</v>
      </c>
      <c r="C353" s="25" t="s">
        <v>96</v>
      </c>
      <c r="D353" s="38" t="s">
        <v>1835</v>
      </c>
      <c r="E353" s="38" t="s">
        <v>145</v>
      </c>
    </row>
    <row r="354">
      <c r="A354" s="38" t="s">
        <v>6778</v>
      </c>
      <c r="B354" s="38" t="s">
        <v>398</v>
      </c>
      <c r="C354" s="25" t="s">
        <v>96</v>
      </c>
      <c r="D354" s="38" t="s">
        <v>1835</v>
      </c>
      <c r="E354" s="38" t="s">
        <v>114</v>
      </c>
    </row>
    <row r="355">
      <c r="A355" s="38" t="s">
        <v>6780</v>
      </c>
      <c r="B355" s="38" t="s">
        <v>367</v>
      </c>
      <c r="C355" s="25" t="s">
        <v>96</v>
      </c>
      <c r="D355" s="38" t="s">
        <v>1835</v>
      </c>
      <c r="E355" s="38" t="s">
        <v>114</v>
      </c>
    </row>
    <row r="356">
      <c r="A356" s="38" t="s">
        <v>6781</v>
      </c>
      <c r="B356" s="38" t="s">
        <v>399</v>
      </c>
      <c r="C356" s="25" t="s">
        <v>96</v>
      </c>
      <c r="D356" s="38" t="s">
        <v>1835</v>
      </c>
      <c r="E356" s="38" t="s">
        <v>114</v>
      </c>
    </row>
    <row r="357">
      <c r="A357" s="38" t="s">
        <v>6784</v>
      </c>
      <c r="B357" s="38" t="s">
        <v>99</v>
      </c>
      <c r="C357" s="25" t="s">
        <v>96</v>
      </c>
      <c r="D357" s="38" t="s">
        <v>1835</v>
      </c>
      <c r="E357" s="38" t="s">
        <v>114</v>
      </c>
    </row>
    <row r="358">
      <c r="A358" s="38" t="s">
        <v>6782</v>
      </c>
      <c r="B358" s="38" t="s">
        <v>402</v>
      </c>
      <c r="C358" s="25" t="s">
        <v>96</v>
      </c>
      <c r="D358" s="38" t="s">
        <v>1835</v>
      </c>
      <c r="E358" s="38" t="s">
        <v>114</v>
      </c>
    </row>
    <row r="359">
      <c r="A359" s="38" t="s">
        <v>6783</v>
      </c>
      <c r="B359" s="38" t="s">
        <v>396</v>
      </c>
      <c r="C359" s="25" t="s">
        <v>96</v>
      </c>
      <c r="D359" s="38" t="s">
        <v>1835</v>
      </c>
      <c r="E359" s="38" t="s">
        <v>114</v>
      </c>
    </row>
    <row r="360">
      <c r="A360" s="38" t="s">
        <v>6785</v>
      </c>
      <c r="B360" s="38" t="s">
        <v>378</v>
      </c>
      <c r="C360" s="25" t="s">
        <v>96</v>
      </c>
      <c r="D360" s="38" t="s">
        <v>1835</v>
      </c>
      <c r="E360" s="38" t="s">
        <v>114</v>
      </c>
    </row>
    <row r="361">
      <c r="A361" s="38" t="s">
        <v>6786</v>
      </c>
      <c r="B361" s="38" t="s">
        <v>102</v>
      </c>
      <c r="C361" s="25" t="s">
        <v>96</v>
      </c>
      <c r="D361" s="38" t="s">
        <v>1835</v>
      </c>
      <c r="E361" s="38" t="s">
        <v>101</v>
      </c>
    </row>
    <row r="362">
      <c r="A362" s="38" t="s">
        <v>6787</v>
      </c>
      <c r="B362" s="38" t="s">
        <v>401</v>
      </c>
      <c r="C362" s="25" t="s">
        <v>96</v>
      </c>
      <c r="D362" s="38" t="s">
        <v>1835</v>
      </c>
      <c r="E362" s="38" t="s">
        <v>101</v>
      </c>
    </row>
    <row r="363">
      <c r="A363" s="38" t="s">
        <v>6788</v>
      </c>
      <c r="B363" s="38" t="s">
        <v>100</v>
      </c>
      <c r="C363" s="25" t="s">
        <v>96</v>
      </c>
      <c r="D363" s="38" t="s">
        <v>1835</v>
      </c>
      <c r="E363" s="38" t="s">
        <v>101</v>
      </c>
    </row>
    <row r="364">
      <c r="A364" s="38" t="s">
        <v>6784</v>
      </c>
      <c r="B364" s="38" t="s">
        <v>99</v>
      </c>
      <c r="C364" s="25" t="s">
        <v>96</v>
      </c>
      <c r="D364" s="38" t="s">
        <v>1835</v>
      </c>
      <c r="E364" s="38" t="s">
        <v>101</v>
      </c>
    </row>
    <row r="365">
      <c r="A365" s="38" t="s">
        <v>6783</v>
      </c>
      <c r="B365" s="38" t="s">
        <v>396</v>
      </c>
      <c r="C365" s="25" t="s">
        <v>96</v>
      </c>
      <c r="D365" s="38" t="s">
        <v>1835</v>
      </c>
      <c r="E365" s="38" t="s">
        <v>101</v>
      </c>
    </row>
    <row r="366">
      <c r="A366" s="38" t="s">
        <v>6789</v>
      </c>
      <c r="B366" s="38" t="s">
        <v>83</v>
      </c>
      <c r="C366" s="38" t="s">
        <v>96</v>
      </c>
      <c r="D366" s="38" t="s">
        <v>1837</v>
      </c>
      <c r="E366" s="38" t="s">
        <v>28</v>
      </c>
    </row>
    <row r="367">
      <c r="A367" s="38" t="s">
        <v>6790</v>
      </c>
      <c r="B367" s="38" t="s">
        <v>381</v>
      </c>
      <c r="C367" s="38" t="s">
        <v>96</v>
      </c>
      <c r="D367" s="38" t="s">
        <v>1837</v>
      </c>
      <c r="E367" s="38" t="s">
        <v>28</v>
      </c>
    </row>
    <row r="368">
      <c r="A368" s="38" t="s">
        <v>6791</v>
      </c>
      <c r="B368" s="38" t="s">
        <v>184</v>
      </c>
      <c r="C368" s="38" t="s">
        <v>96</v>
      </c>
      <c r="D368" s="38" t="s">
        <v>1837</v>
      </c>
      <c r="E368" s="38" t="s">
        <v>28</v>
      </c>
    </row>
    <row r="369">
      <c r="A369" s="38" t="s">
        <v>6792</v>
      </c>
      <c r="B369" s="38" t="s">
        <v>383</v>
      </c>
      <c r="C369" s="38" t="s">
        <v>96</v>
      </c>
      <c r="D369" s="38" t="s">
        <v>1837</v>
      </c>
      <c r="E369" s="38" t="s">
        <v>28</v>
      </c>
    </row>
    <row r="370">
      <c r="A370" s="38" t="s">
        <v>6793</v>
      </c>
      <c r="B370" s="38" t="s">
        <v>380</v>
      </c>
      <c r="C370" s="38" t="s">
        <v>96</v>
      </c>
      <c r="D370" s="38" t="s">
        <v>1837</v>
      </c>
      <c r="E370" s="38" t="s">
        <v>28</v>
      </c>
    </row>
    <row r="371">
      <c r="A371" s="38" t="s">
        <v>6794</v>
      </c>
      <c r="B371" s="38" t="s">
        <v>386</v>
      </c>
      <c r="C371" s="38" t="s">
        <v>96</v>
      </c>
      <c r="D371" s="38" t="s">
        <v>1837</v>
      </c>
      <c r="E371" s="38" t="s">
        <v>28</v>
      </c>
    </row>
    <row r="372">
      <c r="A372" s="38" t="s">
        <v>6795</v>
      </c>
      <c r="B372" s="38" t="s">
        <v>187</v>
      </c>
      <c r="C372" s="38" t="s">
        <v>96</v>
      </c>
      <c r="D372" s="38" t="s">
        <v>1837</v>
      </c>
      <c r="E372" s="38" t="s">
        <v>28</v>
      </c>
    </row>
    <row r="373">
      <c r="A373" s="38" t="s">
        <v>6796</v>
      </c>
      <c r="B373" s="38" t="s">
        <v>384</v>
      </c>
      <c r="C373" s="38" t="s">
        <v>96</v>
      </c>
      <c r="D373" s="38" t="s">
        <v>1837</v>
      </c>
      <c r="E373" s="38" t="s">
        <v>28</v>
      </c>
    </row>
    <row r="374">
      <c r="A374" s="38" t="s">
        <v>6797</v>
      </c>
      <c r="B374" s="38" t="s">
        <v>382</v>
      </c>
      <c r="C374" s="38" t="s">
        <v>96</v>
      </c>
      <c r="D374" s="38" t="s">
        <v>1837</v>
      </c>
      <c r="E374" s="38" t="s">
        <v>28</v>
      </c>
    </row>
    <row r="375">
      <c r="A375" s="38" t="s">
        <v>6798</v>
      </c>
      <c r="B375" s="38" t="s">
        <v>378</v>
      </c>
      <c r="C375" s="38" t="s">
        <v>96</v>
      </c>
      <c r="D375" s="38" t="s">
        <v>1837</v>
      </c>
      <c r="E375" s="38" t="s">
        <v>28</v>
      </c>
    </row>
    <row r="376">
      <c r="A376" s="38" t="s">
        <v>6799</v>
      </c>
      <c r="B376" s="38" t="s">
        <v>383</v>
      </c>
      <c r="C376" s="38" t="s">
        <v>44</v>
      </c>
      <c r="D376" s="38" t="s">
        <v>1837</v>
      </c>
      <c r="E376" s="38" t="s">
        <v>28</v>
      </c>
    </row>
    <row r="377">
      <c r="A377" s="38" t="s">
        <v>6800</v>
      </c>
      <c r="B377" s="38" t="s">
        <v>939</v>
      </c>
      <c r="C377" s="38" t="s">
        <v>44</v>
      </c>
      <c r="D377" s="38" t="s">
        <v>1837</v>
      </c>
      <c r="E377" s="38" t="s">
        <v>28</v>
      </c>
    </row>
    <row r="378">
      <c r="A378" s="38" t="s">
        <v>6801</v>
      </c>
      <c r="B378" s="38" t="s">
        <v>602</v>
      </c>
      <c r="C378" s="38" t="s">
        <v>44</v>
      </c>
      <c r="D378" s="38" t="s">
        <v>1837</v>
      </c>
      <c r="E378" s="38" t="s">
        <v>28</v>
      </c>
    </row>
    <row r="379">
      <c r="A379" s="38" t="s">
        <v>6802</v>
      </c>
      <c r="B379" s="38" t="s">
        <v>853</v>
      </c>
      <c r="C379" s="38" t="s">
        <v>44</v>
      </c>
      <c r="D379" s="38" t="s">
        <v>1837</v>
      </c>
      <c r="E379" s="38" t="s">
        <v>28</v>
      </c>
    </row>
    <row r="380">
      <c r="A380" s="38" t="s">
        <v>6803</v>
      </c>
      <c r="B380" s="38" t="s">
        <v>940</v>
      </c>
      <c r="C380" s="38" t="s">
        <v>44</v>
      </c>
      <c r="D380" s="38" t="s">
        <v>1837</v>
      </c>
      <c r="E380" s="38" t="s">
        <v>28</v>
      </c>
    </row>
    <row r="381">
      <c r="A381" s="38" t="s">
        <v>6804</v>
      </c>
      <c r="B381" s="38" t="s">
        <v>159</v>
      </c>
      <c r="C381" s="25" t="s">
        <v>158</v>
      </c>
      <c r="D381" s="38" t="s">
        <v>1837</v>
      </c>
      <c r="E381" s="38" t="s">
        <v>28</v>
      </c>
    </row>
    <row r="382">
      <c r="A382" s="38" t="s">
        <v>6805</v>
      </c>
      <c r="B382" s="38" t="s">
        <v>387</v>
      </c>
      <c r="C382" s="25" t="s">
        <v>158</v>
      </c>
      <c r="D382" s="38" t="s">
        <v>1837</v>
      </c>
      <c r="E382" s="38" t="s">
        <v>28</v>
      </c>
    </row>
    <row r="383">
      <c r="A383" s="38" t="s">
        <v>6806</v>
      </c>
      <c r="B383" s="38" t="s">
        <v>383</v>
      </c>
      <c r="C383" s="25" t="s">
        <v>600</v>
      </c>
      <c r="D383" s="38" t="s">
        <v>1837</v>
      </c>
      <c r="E383" s="38" t="s">
        <v>28</v>
      </c>
    </row>
    <row r="384">
      <c r="A384" s="38" t="s">
        <v>6807</v>
      </c>
      <c r="B384" s="38" t="s">
        <v>406</v>
      </c>
      <c r="C384" s="25" t="s">
        <v>600</v>
      </c>
      <c r="D384" s="38" t="s">
        <v>1837</v>
      </c>
      <c r="E384" s="38" t="s">
        <v>28</v>
      </c>
    </row>
    <row r="385">
      <c r="A385" s="38" t="s">
        <v>6808</v>
      </c>
      <c r="B385" s="38" t="s">
        <v>608</v>
      </c>
      <c r="C385" s="25" t="s">
        <v>600</v>
      </c>
      <c r="D385" s="38" t="s">
        <v>1837</v>
      </c>
      <c r="E385" s="38" t="s">
        <v>28</v>
      </c>
    </row>
    <row r="386">
      <c r="A386" s="38" t="s">
        <v>6809</v>
      </c>
      <c r="B386" s="38" t="s">
        <v>602</v>
      </c>
      <c r="C386" s="25" t="s">
        <v>938</v>
      </c>
      <c r="D386" s="38" t="s">
        <v>1837</v>
      </c>
      <c r="E386" s="38" t="s">
        <v>28</v>
      </c>
    </row>
    <row r="387">
      <c r="A387" s="38" t="s">
        <v>6810</v>
      </c>
      <c r="B387" s="38" t="s">
        <v>853</v>
      </c>
      <c r="C387" s="25" t="s">
        <v>938</v>
      </c>
      <c r="D387" s="38" t="s">
        <v>1837</v>
      </c>
      <c r="E387" s="38" t="s">
        <v>28</v>
      </c>
    </row>
    <row r="388">
      <c r="A388" s="38" t="s">
        <v>6811</v>
      </c>
      <c r="B388" s="38" t="s">
        <v>608</v>
      </c>
      <c r="C388" s="25" t="s">
        <v>938</v>
      </c>
      <c r="D388" s="38" t="s">
        <v>1837</v>
      </c>
      <c r="E388" s="38" t="s">
        <v>28</v>
      </c>
    </row>
    <row r="389">
      <c r="A389" s="38" t="s">
        <v>6812</v>
      </c>
      <c r="B389" s="38" t="s">
        <v>937</v>
      </c>
      <c r="C389" s="25" t="s">
        <v>938</v>
      </c>
      <c r="D389" s="38" t="s">
        <v>1837</v>
      </c>
      <c r="E389" s="38" t="s">
        <v>28</v>
      </c>
    </row>
    <row r="390">
      <c r="A390" s="38" t="s">
        <v>6813</v>
      </c>
      <c r="B390" s="38" t="s">
        <v>150</v>
      </c>
      <c r="C390" s="38" t="s">
        <v>165</v>
      </c>
      <c r="D390" s="38" t="s">
        <v>1841</v>
      </c>
      <c r="E390" s="38" t="s">
        <v>28</v>
      </c>
    </row>
    <row r="391">
      <c r="A391" s="38" t="s">
        <v>6814</v>
      </c>
      <c r="B391" s="38" t="s">
        <v>164</v>
      </c>
      <c r="C391" s="38" t="s">
        <v>165</v>
      </c>
      <c r="D391" s="38" t="s">
        <v>1841</v>
      </c>
      <c r="E391" s="38" t="s">
        <v>28</v>
      </c>
    </row>
    <row r="392">
      <c r="A392" s="38" t="s">
        <v>6815</v>
      </c>
      <c r="B392" s="38" t="s">
        <v>231</v>
      </c>
      <c r="C392" s="38" t="s">
        <v>165</v>
      </c>
      <c r="D392" s="38" t="s">
        <v>1841</v>
      </c>
      <c r="E392" s="38" t="s">
        <v>28</v>
      </c>
    </row>
    <row r="393">
      <c r="A393" s="38" t="s">
        <v>6816</v>
      </c>
      <c r="B393" s="38" t="s">
        <v>146</v>
      </c>
      <c r="C393" s="38" t="s">
        <v>165</v>
      </c>
      <c r="D393" s="38" t="s">
        <v>1841</v>
      </c>
      <c r="E393" s="38" t="s">
        <v>28</v>
      </c>
    </row>
    <row r="394">
      <c r="A394" s="38" t="s">
        <v>6817</v>
      </c>
      <c r="B394" s="38" t="s">
        <v>108</v>
      </c>
      <c r="C394" s="38" t="s">
        <v>165</v>
      </c>
      <c r="D394" s="38" t="s">
        <v>1841</v>
      </c>
      <c r="E394" s="38" t="s">
        <v>28</v>
      </c>
    </row>
    <row r="395">
      <c r="A395" s="38" t="s">
        <v>6818</v>
      </c>
      <c r="B395" s="38" t="s">
        <v>416</v>
      </c>
      <c r="C395" s="38" t="s">
        <v>165</v>
      </c>
      <c r="D395" s="38" t="s">
        <v>1841</v>
      </c>
      <c r="E395" s="38" t="s">
        <v>28</v>
      </c>
    </row>
    <row r="396">
      <c r="A396" s="38" t="s">
        <v>6819</v>
      </c>
      <c r="B396" s="38" t="s">
        <v>150</v>
      </c>
      <c r="C396" s="38" t="s">
        <v>165</v>
      </c>
      <c r="D396" s="38" t="s">
        <v>1843</v>
      </c>
      <c r="E396" s="38" t="s">
        <v>28</v>
      </c>
    </row>
    <row r="397">
      <c r="A397" s="38" t="s">
        <v>6820</v>
      </c>
      <c r="B397" s="38" t="s">
        <v>106</v>
      </c>
      <c r="C397" s="38" t="s">
        <v>165</v>
      </c>
      <c r="D397" s="38" t="s">
        <v>1843</v>
      </c>
      <c r="E397" s="38" t="s">
        <v>28</v>
      </c>
    </row>
    <row r="398">
      <c r="A398" s="38" t="s">
        <v>6821</v>
      </c>
      <c r="B398" s="38" t="s">
        <v>102</v>
      </c>
      <c r="C398" s="38" t="s">
        <v>165</v>
      </c>
      <c r="D398" s="38" t="s">
        <v>1843</v>
      </c>
      <c r="E398" s="38" t="s">
        <v>28</v>
      </c>
    </row>
    <row r="399">
      <c r="A399" s="38" t="s">
        <v>6822</v>
      </c>
      <c r="B399" s="38" t="s">
        <v>146</v>
      </c>
      <c r="C399" s="38" t="s">
        <v>165</v>
      </c>
      <c r="D399" s="38" t="s">
        <v>1843</v>
      </c>
      <c r="E399" s="38" t="s">
        <v>28</v>
      </c>
    </row>
    <row r="400">
      <c r="A400" s="38" t="s">
        <v>6823</v>
      </c>
      <c r="B400" s="38" t="s">
        <v>108</v>
      </c>
      <c r="C400" s="38" t="s">
        <v>165</v>
      </c>
      <c r="D400" s="38" t="s">
        <v>1843</v>
      </c>
      <c r="E400" s="38" t="s">
        <v>28</v>
      </c>
    </row>
    <row r="401">
      <c r="A401" s="38" t="s">
        <v>6824</v>
      </c>
      <c r="B401" s="38" t="s">
        <v>971</v>
      </c>
      <c r="C401" s="38" t="s">
        <v>165</v>
      </c>
      <c r="D401" s="38" t="s">
        <v>1843</v>
      </c>
      <c r="E401" s="38" t="s">
        <v>28</v>
      </c>
    </row>
    <row r="402">
      <c r="A402" s="38" t="s">
        <v>6825</v>
      </c>
      <c r="B402" s="38" t="s">
        <v>970</v>
      </c>
      <c r="C402" s="38" t="s">
        <v>165</v>
      </c>
      <c r="D402" s="38" t="s">
        <v>1843</v>
      </c>
      <c r="E402" s="38" t="s">
        <v>28</v>
      </c>
    </row>
    <row r="403">
      <c r="A403" s="38" t="s">
        <v>6826</v>
      </c>
      <c r="B403" s="38" t="s">
        <v>387</v>
      </c>
      <c r="C403" s="25" t="s">
        <v>158</v>
      </c>
      <c r="D403" s="38" t="s">
        <v>1843</v>
      </c>
      <c r="E403" s="38" t="s">
        <v>28</v>
      </c>
    </row>
    <row r="404">
      <c r="A404" s="38" t="s">
        <v>6827</v>
      </c>
      <c r="B404" s="38" t="s">
        <v>387</v>
      </c>
      <c r="C404" s="25" t="s">
        <v>600</v>
      </c>
      <c r="D404" s="38" t="s">
        <v>1843</v>
      </c>
      <c r="E404" s="38" t="s">
        <v>28</v>
      </c>
    </row>
    <row r="405">
      <c r="A405" s="38" t="s">
        <v>6828</v>
      </c>
      <c r="B405" s="38" t="s">
        <v>481</v>
      </c>
      <c r="C405" s="25" t="s">
        <v>600</v>
      </c>
      <c r="D405" s="38" t="s">
        <v>1843</v>
      </c>
      <c r="E405" s="38" t="s">
        <v>28</v>
      </c>
    </row>
    <row r="406">
      <c r="A406" s="38" t="s">
        <v>6829</v>
      </c>
      <c r="B406" s="38" t="s">
        <v>445</v>
      </c>
      <c r="C406" s="38" t="s">
        <v>165</v>
      </c>
      <c r="D406" s="38" t="s">
        <v>1846</v>
      </c>
      <c r="E406" s="38" t="s">
        <v>28</v>
      </c>
    </row>
    <row r="407">
      <c r="A407" s="38" t="s">
        <v>6830</v>
      </c>
      <c r="B407" s="38" t="s">
        <v>444</v>
      </c>
      <c r="C407" s="38" t="s">
        <v>165</v>
      </c>
      <c r="D407" s="38" t="s">
        <v>1846</v>
      </c>
      <c r="E407" s="38" t="s">
        <v>28</v>
      </c>
    </row>
    <row r="408">
      <c r="A408" s="38" t="s">
        <v>6831</v>
      </c>
      <c r="B408" s="38" t="s">
        <v>439</v>
      </c>
      <c r="C408" s="38" t="s">
        <v>165</v>
      </c>
      <c r="D408" s="38" t="s">
        <v>1846</v>
      </c>
      <c r="E408" s="38" t="s">
        <v>28</v>
      </c>
    </row>
    <row r="409">
      <c r="A409" s="38" t="s">
        <v>6832</v>
      </c>
      <c r="B409" s="38" t="s">
        <v>184</v>
      </c>
      <c r="C409" s="38" t="s">
        <v>165</v>
      </c>
      <c r="D409" s="38" t="s">
        <v>1846</v>
      </c>
      <c r="E409" s="38" t="s">
        <v>28</v>
      </c>
    </row>
    <row r="410">
      <c r="A410" s="38" t="s">
        <v>6833</v>
      </c>
      <c r="B410" s="38" t="s">
        <v>442</v>
      </c>
      <c r="C410" s="38" t="s">
        <v>165</v>
      </c>
      <c r="D410" s="38" t="s">
        <v>1846</v>
      </c>
      <c r="E410" s="38" t="s">
        <v>28</v>
      </c>
    </row>
    <row r="411">
      <c r="A411" s="38" t="s">
        <v>6834</v>
      </c>
      <c r="B411" s="38" t="s">
        <v>436</v>
      </c>
      <c r="C411" s="38" t="s">
        <v>165</v>
      </c>
      <c r="D411" s="38" t="s">
        <v>1846</v>
      </c>
      <c r="E411" s="38" t="s">
        <v>28</v>
      </c>
    </row>
    <row r="412">
      <c r="A412" s="38" t="s">
        <v>6835</v>
      </c>
      <c r="B412" s="38" t="s">
        <v>441</v>
      </c>
      <c r="C412" s="38" t="s">
        <v>165</v>
      </c>
      <c r="D412" s="38" t="s">
        <v>1846</v>
      </c>
      <c r="E412" s="38" t="s">
        <v>28</v>
      </c>
    </row>
    <row r="413">
      <c r="A413" s="38" t="s">
        <v>6836</v>
      </c>
      <c r="B413" s="38" t="s">
        <v>445</v>
      </c>
      <c r="C413" s="38" t="s">
        <v>165</v>
      </c>
      <c r="D413" s="38" t="s">
        <v>1849</v>
      </c>
      <c r="E413" s="38" t="s">
        <v>28</v>
      </c>
    </row>
    <row r="414">
      <c r="A414" s="38" t="s">
        <v>6837</v>
      </c>
      <c r="B414" s="38" t="s">
        <v>444</v>
      </c>
      <c r="C414" s="38" t="s">
        <v>165</v>
      </c>
      <c r="D414" s="38" t="s">
        <v>1849</v>
      </c>
      <c r="E414" s="38" t="s">
        <v>28</v>
      </c>
    </row>
    <row r="415">
      <c r="A415" s="38" t="s">
        <v>6838</v>
      </c>
      <c r="B415" s="38" t="s">
        <v>439</v>
      </c>
      <c r="C415" s="38" t="s">
        <v>165</v>
      </c>
      <c r="D415" s="38" t="s">
        <v>1849</v>
      </c>
      <c r="E415" s="38" t="s">
        <v>28</v>
      </c>
    </row>
    <row r="416">
      <c r="A416" s="38" t="s">
        <v>6839</v>
      </c>
      <c r="B416" s="38" t="s">
        <v>436</v>
      </c>
      <c r="C416" s="38" t="s">
        <v>165</v>
      </c>
      <c r="D416" s="38" t="s">
        <v>1849</v>
      </c>
      <c r="E416" s="38" t="s">
        <v>28</v>
      </c>
    </row>
    <row r="417">
      <c r="A417" s="38" t="s">
        <v>6840</v>
      </c>
      <c r="B417" s="38" t="s">
        <v>442</v>
      </c>
      <c r="C417" s="38" t="s">
        <v>165</v>
      </c>
      <c r="D417" s="38" t="s">
        <v>1849</v>
      </c>
      <c r="E417" s="38" t="s">
        <v>28</v>
      </c>
    </row>
    <row r="418">
      <c r="A418" s="38" t="s">
        <v>6841</v>
      </c>
      <c r="B418" s="38" t="s">
        <v>449</v>
      </c>
      <c r="C418" s="38" t="s">
        <v>165</v>
      </c>
      <c r="D418" s="38" t="s">
        <v>1849</v>
      </c>
      <c r="E418" s="38" t="s">
        <v>28</v>
      </c>
    </row>
    <row r="419">
      <c r="A419" s="38" t="s">
        <v>6842</v>
      </c>
      <c r="B419" s="38" t="s">
        <v>441</v>
      </c>
      <c r="C419" s="38" t="s">
        <v>165</v>
      </c>
      <c r="D419" s="38" t="s">
        <v>1849</v>
      </c>
      <c r="E419" s="38" t="s">
        <v>28</v>
      </c>
    </row>
    <row r="420">
      <c r="A420" s="38" t="s">
        <v>6843</v>
      </c>
      <c r="B420" s="38" t="s">
        <v>449</v>
      </c>
      <c r="C420" s="38" t="s">
        <v>165</v>
      </c>
      <c r="D420" s="38" t="s">
        <v>1853</v>
      </c>
      <c r="E420" s="38" t="s">
        <v>28</v>
      </c>
    </row>
    <row r="421">
      <c r="A421" s="38" t="s">
        <v>6844</v>
      </c>
      <c r="B421" s="38" t="s">
        <v>339</v>
      </c>
      <c r="C421" s="38" t="s">
        <v>165</v>
      </c>
      <c r="D421" s="38" t="s">
        <v>1856</v>
      </c>
      <c r="E421" s="38" t="s">
        <v>28</v>
      </c>
    </row>
    <row r="422">
      <c r="A422" s="38" t="s">
        <v>6845</v>
      </c>
      <c r="B422" s="38" t="s">
        <v>381</v>
      </c>
      <c r="C422" s="38" t="s">
        <v>165</v>
      </c>
      <c r="D422" s="38" t="s">
        <v>1856</v>
      </c>
      <c r="E422" s="38" t="s">
        <v>28</v>
      </c>
    </row>
    <row r="423">
      <c r="A423" s="38" t="s">
        <v>6846</v>
      </c>
      <c r="B423" s="38" t="s">
        <v>378</v>
      </c>
      <c r="C423" s="38" t="s">
        <v>165</v>
      </c>
      <c r="D423" s="38" t="s">
        <v>1856</v>
      </c>
      <c r="E423" s="38" t="s">
        <v>28</v>
      </c>
    </row>
    <row r="424">
      <c r="A424" s="38" t="s">
        <v>6847</v>
      </c>
      <c r="B424" s="38" t="s">
        <v>184</v>
      </c>
      <c r="C424" s="38" t="s">
        <v>165</v>
      </c>
      <c r="D424" s="38" t="s">
        <v>1856</v>
      </c>
      <c r="E424" s="38" t="s">
        <v>28</v>
      </c>
    </row>
    <row r="425">
      <c r="A425" s="38" t="s">
        <v>6848</v>
      </c>
      <c r="B425" s="38" t="s">
        <v>491</v>
      </c>
      <c r="C425" s="38" t="s">
        <v>165</v>
      </c>
      <c r="D425" s="38" t="s">
        <v>1856</v>
      </c>
      <c r="E425" s="38" t="s">
        <v>28</v>
      </c>
    </row>
    <row r="426">
      <c r="A426" s="38" t="s">
        <v>6849</v>
      </c>
      <c r="B426" s="38" t="s">
        <v>490</v>
      </c>
      <c r="C426" s="38" t="s">
        <v>165</v>
      </c>
      <c r="D426" s="38" t="s">
        <v>1856</v>
      </c>
      <c r="E426" s="38" t="s">
        <v>28</v>
      </c>
    </row>
    <row r="427">
      <c r="A427" s="38" t="s">
        <v>6850</v>
      </c>
      <c r="B427" s="38" t="s">
        <v>489</v>
      </c>
      <c r="C427" s="38" t="s">
        <v>165</v>
      </c>
      <c r="D427" s="38" t="s">
        <v>1856</v>
      </c>
      <c r="E427" s="38" t="s">
        <v>28</v>
      </c>
    </row>
    <row r="428">
      <c r="A428" s="38" t="s">
        <v>6851</v>
      </c>
      <c r="B428" s="38" t="s">
        <v>492</v>
      </c>
      <c r="C428" s="38" t="s">
        <v>165</v>
      </c>
      <c r="D428" s="38" t="s">
        <v>1856</v>
      </c>
      <c r="E428" s="38" t="s">
        <v>28</v>
      </c>
    </row>
    <row r="429">
      <c r="A429" s="38" t="s">
        <v>6852</v>
      </c>
      <c r="B429" s="38" t="s">
        <v>339</v>
      </c>
      <c r="C429" s="38" t="s">
        <v>165</v>
      </c>
      <c r="D429" s="38" t="s">
        <v>1860</v>
      </c>
      <c r="E429" s="38" t="s">
        <v>28</v>
      </c>
    </row>
    <row r="430">
      <c r="A430" s="38" t="s">
        <v>6853</v>
      </c>
      <c r="B430" s="38" t="s">
        <v>381</v>
      </c>
      <c r="C430" s="38" t="s">
        <v>165</v>
      </c>
      <c r="D430" s="38" t="s">
        <v>1860</v>
      </c>
      <c r="E430" s="38" t="s">
        <v>28</v>
      </c>
    </row>
    <row r="431">
      <c r="A431" s="38" t="s">
        <v>6854</v>
      </c>
      <c r="B431" s="38" t="s">
        <v>378</v>
      </c>
      <c r="C431" s="38" t="s">
        <v>165</v>
      </c>
      <c r="D431" s="38" t="s">
        <v>1860</v>
      </c>
      <c r="E431" s="38" t="s">
        <v>28</v>
      </c>
    </row>
    <row r="432">
      <c r="A432" s="38" t="s">
        <v>6855</v>
      </c>
      <c r="B432" s="38" t="s">
        <v>184</v>
      </c>
      <c r="C432" s="38" t="s">
        <v>165</v>
      </c>
      <c r="D432" s="38" t="s">
        <v>1860</v>
      </c>
      <c r="E432" s="38" t="s">
        <v>28</v>
      </c>
    </row>
    <row r="433">
      <c r="A433" s="38" t="s">
        <v>6856</v>
      </c>
      <c r="B433" s="38" t="s">
        <v>491</v>
      </c>
      <c r="C433" s="38" t="s">
        <v>165</v>
      </c>
      <c r="D433" s="38" t="s">
        <v>1860</v>
      </c>
      <c r="E433" s="38" t="s">
        <v>28</v>
      </c>
    </row>
    <row r="434">
      <c r="A434" s="38" t="s">
        <v>6857</v>
      </c>
      <c r="B434" s="38" t="s">
        <v>490</v>
      </c>
      <c r="C434" s="38" t="s">
        <v>165</v>
      </c>
      <c r="D434" s="38" t="s">
        <v>1860</v>
      </c>
      <c r="E434" s="38" t="s">
        <v>28</v>
      </c>
    </row>
    <row r="435">
      <c r="A435" s="38" t="s">
        <v>6858</v>
      </c>
      <c r="B435" s="38" t="s">
        <v>489</v>
      </c>
      <c r="C435" s="38" t="s">
        <v>165</v>
      </c>
      <c r="D435" s="38" t="s">
        <v>1860</v>
      </c>
      <c r="E435" s="38" t="s">
        <v>28</v>
      </c>
    </row>
    <row r="436">
      <c r="A436" s="38" t="s">
        <v>6859</v>
      </c>
      <c r="B436" s="38" t="s">
        <v>492</v>
      </c>
      <c r="C436" s="38" t="s">
        <v>165</v>
      </c>
      <c r="D436" s="38" t="s">
        <v>1860</v>
      </c>
      <c r="E436" s="38" t="s">
        <v>28</v>
      </c>
    </row>
    <row r="437">
      <c r="A437" s="38" t="s">
        <v>6860</v>
      </c>
      <c r="B437" s="38" t="s">
        <v>339</v>
      </c>
      <c r="C437" s="38" t="s">
        <v>165</v>
      </c>
      <c r="D437" s="38" t="s">
        <v>1864</v>
      </c>
      <c r="E437" s="38" t="s">
        <v>28</v>
      </c>
    </row>
    <row r="438">
      <c r="A438" s="38" t="s">
        <v>6861</v>
      </c>
      <c r="B438" s="38" t="s">
        <v>381</v>
      </c>
      <c r="C438" s="38" t="s">
        <v>165</v>
      </c>
      <c r="D438" s="38" t="s">
        <v>1864</v>
      </c>
      <c r="E438" s="38" t="s">
        <v>28</v>
      </c>
    </row>
    <row r="439">
      <c r="A439" s="38" t="s">
        <v>6862</v>
      </c>
      <c r="B439" s="38" t="s">
        <v>378</v>
      </c>
      <c r="C439" s="38" t="s">
        <v>165</v>
      </c>
      <c r="D439" s="38" t="s">
        <v>1864</v>
      </c>
      <c r="E439" s="38" t="s">
        <v>28</v>
      </c>
    </row>
    <row r="440">
      <c r="A440" s="38" t="s">
        <v>6863</v>
      </c>
      <c r="B440" s="38" t="s">
        <v>184</v>
      </c>
      <c r="C440" s="38" t="s">
        <v>165</v>
      </c>
      <c r="D440" s="38" t="s">
        <v>1864</v>
      </c>
      <c r="E440" s="38" t="s">
        <v>28</v>
      </c>
    </row>
    <row r="441">
      <c r="A441" s="38" t="s">
        <v>6864</v>
      </c>
      <c r="B441" s="38" t="s">
        <v>491</v>
      </c>
      <c r="C441" s="38" t="s">
        <v>165</v>
      </c>
      <c r="D441" s="38" t="s">
        <v>1864</v>
      </c>
      <c r="E441" s="38" t="s">
        <v>28</v>
      </c>
    </row>
    <row r="442">
      <c r="A442" s="38" t="s">
        <v>6865</v>
      </c>
      <c r="B442" s="38" t="s">
        <v>490</v>
      </c>
      <c r="C442" s="38" t="s">
        <v>165</v>
      </c>
      <c r="D442" s="38" t="s">
        <v>1864</v>
      </c>
      <c r="E442" s="38" t="s">
        <v>28</v>
      </c>
    </row>
    <row r="443">
      <c r="A443" s="38" t="s">
        <v>6866</v>
      </c>
      <c r="B443" s="38" t="s">
        <v>489</v>
      </c>
      <c r="C443" s="38" t="s">
        <v>165</v>
      </c>
      <c r="D443" s="38" t="s">
        <v>1864</v>
      </c>
      <c r="E443" s="38" t="s">
        <v>28</v>
      </c>
    </row>
    <row r="444">
      <c r="A444" s="38" t="s">
        <v>6867</v>
      </c>
      <c r="B444" s="38" t="s">
        <v>492</v>
      </c>
      <c r="C444" s="38" t="s">
        <v>165</v>
      </c>
      <c r="D444" s="38" t="s">
        <v>1864</v>
      </c>
      <c r="E444" s="38" t="s">
        <v>28</v>
      </c>
    </row>
    <row r="445">
      <c r="A445" s="38" t="s">
        <v>6868</v>
      </c>
      <c r="B445" s="38" t="s">
        <v>184</v>
      </c>
      <c r="C445" s="38" t="s">
        <v>165</v>
      </c>
      <c r="D445" s="38" t="s">
        <v>1868</v>
      </c>
      <c r="E445" s="38" t="s">
        <v>28</v>
      </c>
    </row>
    <row r="446">
      <c r="A446" s="38" t="s">
        <v>6869</v>
      </c>
      <c r="B446" s="38" t="s">
        <v>197</v>
      </c>
      <c r="C446" s="38" t="s">
        <v>165</v>
      </c>
      <c r="D446" s="38" t="s">
        <v>1868</v>
      </c>
      <c r="E446" s="38" t="s">
        <v>28</v>
      </c>
    </row>
    <row r="447">
      <c r="A447" s="38" t="s">
        <v>6870</v>
      </c>
      <c r="B447" s="38" t="s">
        <v>442</v>
      </c>
      <c r="C447" s="38" t="s">
        <v>165</v>
      </c>
      <c r="D447" s="38" t="s">
        <v>1868</v>
      </c>
      <c r="E447" s="38" t="s">
        <v>28</v>
      </c>
    </row>
    <row r="448">
      <c r="A448" s="38" t="s">
        <v>6871</v>
      </c>
      <c r="B448" s="38" t="s">
        <v>444</v>
      </c>
      <c r="C448" s="38" t="s">
        <v>165</v>
      </c>
      <c r="D448" s="38" t="s">
        <v>1868</v>
      </c>
      <c r="E448" s="38" t="s">
        <v>28</v>
      </c>
    </row>
    <row r="449">
      <c r="A449" s="38" t="s">
        <v>6872</v>
      </c>
      <c r="B449" s="38" t="s">
        <v>187</v>
      </c>
      <c r="C449" s="38" t="s">
        <v>165</v>
      </c>
      <c r="D449" s="38" t="s">
        <v>1868</v>
      </c>
      <c r="E449" s="38" t="s">
        <v>28</v>
      </c>
    </row>
    <row r="450">
      <c r="A450" s="38" t="s">
        <v>6873</v>
      </c>
      <c r="B450" s="38" t="s">
        <v>456</v>
      </c>
      <c r="C450" s="38" t="s">
        <v>165</v>
      </c>
      <c r="D450" s="38" t="s">
        <v>1868</v>
      </c>
      <c r="E450" s="38" t="s">
        <v>28</v>
      </c>
    </row>
    <row r="451">
      <c r="A451" s="38" t="s">
        <v>6874</v>
      </c>
      <c r="B451" s="38" t="s">
        <v>458</v>
      </c>
      <c r="C451" s="38" t="s">
        <v>165</v>
      </c>
      <c r="D451" s="38" t="s">
        <v>1868</v>
      </c>
      <c r="E451" s="38" t="s">
        <v>28</v>
      </c>
    </row>
    <row r="452">
      <c r="A452" s="38" t="s">
        <v>6875</v>
      </c>
      <c r="B452" s="38" t="s">
        <v>455</v>
      </c>
      <c r="C452" s="38" t="s">
        <v>165</v>
      </c>
      <c r="D452" s="38" t="s">
        <v>1868</v>
      </c>
      <c r="E452" s="38" t="s">
        <v>28</v>
      </c>
    </row>
    <row r="453">
      <c r="A453" s="38" t="s">
        <v>6876</v>
      </c>
      <c r="B453" s="38" t="s">
        <v>502</v>
      </c>
      <c r="C453" s="38" t="s">
        <v>165</v>
      </c>
      <c r="D453" s="38" t="s">
        <v>1872</v>
      </c>
      <c r="E453" s="38" t="s">
        <v>28</v>
      </c>
    </row>
    <row r="454">
      <c r="A454" s="38" t="s">
        <v>6877</v>
      </c>
      <c r="B454" s="38" t="s">
        <v>197</v>
      </c>
      <c r="C454" s="38" t="s">
        <v>165</v>
      </c>
      <c r="D454" s="38" t="s">
        <v>1872</v>
      </c>
      <c r="E454" s="38" t="s">
        <v>28</v>
      </c>
    </row>
    <row r="455">
      <c r="A455" s="38" t="s">
        <v>6878</v>
      </c>
      <c r="B455" s="38" t="s">
        <v>503</v>
      </c>
      <c r="C455" s="38" t="s">
        <v>165</v>
      </c>
      <c r="D455" s="38" t="s">
        <v>1872</v>
      </c>
      <c r="E455" s="38" t="s">
        <v>28</v>
      </c>
    </row>
    <row r="456">
      <c r="A456" s="38" t="s">
        <v>6879</v>
      </c>
      <c r="B456" s="38" t="s">
        <v>500</v>
      </c>
      <c r="C456" s="38" t="s">
        <v>165</v>
      </c>
      <c r="D456" s="38" t="s">
        <v>1872</v>
      </c>
      <c r="E456" s="38" t="s">
        <v>28</v>
      </c>
    </row>
    <row r="457">
      <c r="A457" s="38" t="s">
        <v>6880</v>
      </c>
      <c r="B457" s="38" t="s">
        <v>501</v>
      </c>
      <c r="C457" s="38" t="s">
        <v>165</v>
      </c>
      <c r="D457" s="38" t="s">
        <v>1872</v>
      </c>
      <c r="E457" s="38" t="s">
        <v>28</v>
      </c>
    </row>
    <row r="458">
      <c r="A458" s="38" t="s">
        <v>6881</v>
      </c>
      <c r="B458" s="38" t="s">
        <v>455</v>
      </c>
      <c r="C458" s="38" t="s">
        <v>165</v>
      </c>
      <c r="D458" s="38" t="s">
        <v>1872</v>
      </c>
      <c r="E458" s="38" t="s">
        <v>28</v>
      </c>
    </row>
    <row r="459">
      <c r="A459" s="38" t="s">
        <v>6882</v>
      </c>
      <c r="B459" s="38" t="s">
        <v>439</v>
      </c>
      <c r="C459" s="38" t="s">
        <v>165</v>
      </c>
      <c r="D459" s="38" t="s">
        <v>1877</v>
      </c>
      <c r="E459" s="38" t="s">
        <v>28</v>
      </c>
    </row>
    <row r="460">
      <c r="A460" s="38" t="s">
        <v>6883</v>
      </c>
      <c r="B460" s="38" t="s">
        <v>191</v>
      </c>
      <c r="C460" s="38" t="s">
        <v>165</v>
      </c>
      <c r="D460" s="38" t="s">
        <v>1877</v>
      </c>
      <c r="E460" s="38" t="s">
        <v>28</v>
      </c>
    </row>
    <row r="461">
      <c r="A461" s="38" t="s">
        <v>6884</v>
      </c>
      <c r="B461" s="38" t="s">
        <v>282</v>
      </c>
      <c r="C461" s="38" t="s">
        <v>165</v>
      </c>
      <c r="D461" s="38" t="s">
        <v>1877</v>
      </c>
      <c r="E461" s="38" t="s">
        <v>28</v>
      </c>
    </row>
    <row r="462">
      <c r="A462" s="38" t="s">
        <v>6885</v>
      </c>
      <c r="B462" s="38" t="s">
        <v>558</v>
      </c>
      <c r="C462" s="38" t="s">
        <v>165</v>
      </c>
      <c r="D462" s="38" t="s">
        <v>1877</v>
      </c>
      <c r="E462" s="38" t="s">
        <v>28</v>
      </c>
    </row>
    <row r="463">
      <c r="A463" s="38" t="s">
        <v>6886</v>
      </c>
      <c r="B463" s="38" t="s">
        <v>559</v>
      </c>
      <c r="C463" s="38" t="s">
        <v>165</v>
      </c>
      <c r="D463" s="38" t="s">
        <v>1877</v>
      </c>
      <c r="E463" s="38" t="s">
        <v>28</v>
      </c>
    </row>
    <row r="464">
      <c r="A464" s="38" t="s">
        <v>6887</v>
      </c>
      <c r="B464" s="38" t="s">
        <v>184</v>
      </c>
      <c r="C464" s="38" t="s">
        <v>165</v>
      </c>
      <c r="D464" s="38" t="s">
        <v>1877</v>
      </c>
      <c r="E464" s="38" t="s">
        <v>28</v>
      </c>
    </row>
    <row r="465">
      <c r="A465" s="38" t="s">
        <v>6888</v>
      </c>
      <c r="B465" s="38" t="s">
        <v>444</v>
      </c>
      <c r="C465" s="38" t="s">
        <v>165</v>
      </c>
      <c r="D465" s="38" t="s">
        <v>1877</v>
      </c>
      <c r="E465" s="38" t="s">
        <v>28</v>
      </c>
    </row>
    <row r="466">
      <c r="A466" s="38" t="s">
        <v>6889</v>
      </c>
      <c r="B466" s="38" t="s">
        <v>701</v>
      </c>
      <c r="C466" s="38" t="s">
        <v>165</v>
      </c>
      <c r="D466" s="38" t="s">
        <v>1877</v>
      </c>
      <c r="E466" s="38" t="s">
        <v>28</v>
      </c>
    </row>
    <row r="467">
      <c r="A467" s="38" t="s">
        <v>6890</v>
      </c>
      <c r="B467" s="38" t="s">
        <v>557</v>
      </c>
      <c r="C467" s="38" t="s">
        <v>165</v>
      </c>
      <c r="D467" s="38" t="s">
        <v>1877</v>
      </c>
      <c r="E467" s="38" t="s">
        <v>28</v>
      </c>
    </row>
    <row r="468">
      <c r="A468" s="38" t="s">
        <v>6891</v>
      </c>
      <c r="B468" s="38" t="s">
        <v>282</v>
      </c>
      <c r="C468" s="38" t="s">
        <v>165</v>
      </c>
      <c r="D468" s="38" t="s">
        <v>1880</v>
      </c>
      <c r="E468" s="38" t="s">
        <v>28</v>
      </c>
    </row>
    <row r="469">
      <c r="A469" s="38" t="s">
        <v>6892</v>
      </c>
      <c r="B469" s="38" t="s">
        <v>191</v>
      </c>
      <c r="C469" s="38" t="s">
        <v>165</v>
      </c>
      <c r="D469" s="38" t="s">
        <v>1880</v>
      </c>
      <c r="E469" s="38" t="s">
        <v>28</v>
      </c>
    </row>
    <row r="470">
      <c r="A470" s="38" t="s">
        <v>6893</v>
      </c>
      <c r="B470" s="38" t="s">
        <v>439</v>
      </c>
      <c r="C470" s="38" t="s">
        <v>165</v>
      </c>
      <c r="D470" s="38" t="s">
        <v>1886</v>
      </c>
      <c r="E470" s="38" t="s">
        <v>28</v>
      </c>
    </row>
    <row r="471">
      <c r="A471" s="38" t="s">
        <v>6894</v>
      </c>
      <c r="B471" s="38" t="s">
        <v>191</v>
      </c>
      <c r="C471" s="38" t="s">
        <v>165</v>
      </c>
      <c r="D471" s="38" t="s">
        <v>1886</v>
      </c>
      <c r="E471" s="38" t="s">
        <v>28</v>
      </c>
    </row>
    <row r="472">
      <c r="A472" s="38" t="s">
        <v>6895</v>
      </c>
      <c r="B472" s="38" t="s">
        <v>282</v>
      </c>
      <c r="C472" s="38" t="s">
        <v>165</v>
      </c>
      <c r="D472" s="38" t="s">
        <v>1886</v>
      </c>
      <c r="E472" s="38" t="s">
        <v>28</v>
      </c>
    </row>
    <row r="473">
      <c r="A473" s="38" t="s">
        <v>6896</v>
      </c>
      <c r="B473" s="38" t="s">
        <v>558</v>
      </c>
      <c r="C473" s="38" t="s">
        <v>165</v>
      </c>
      <c r="D473" s="38" t="s">
        <v>1886</v>
      </c>
      <c r="E473" s="38" t="s">
        <v>28</v>
      </c>
    </row>
    <row r="474">
      <c r="A474" s="38" t="s">
        <v>6897</v>
      </c>
      <c r="B474" s="38" t="s">
        <v>559</v>
      </c>
      <c r="C474" s="38" t="s">
        <v>165</v>
      </c>
      <c r="D474" s="38" t="s">
        <v>1886</v>
      </c>
      <c r="E474" s="38" t="s">
        <v>28</v>
      </c>
    </row>
    <row r="475">
      <c r="A475" s="38" t="s">
        <v>6898</v>
      </c>
      <c r="B475" s="38" t="s">
        <v>184</v>
      </c>
      <c r="C475" s="38" t="s">
        <v>165</v>
      </c>
      <c r="D475" s="38" t="s">
        <v>1886</v>
      </c>
      <c r="E475" s="38" t="s">
        <v>28</v>
      </c>
    </row>
    <row r="476">
      <c r="A476" s="38" t="s">
        <v>6899</v>
      </c>
      <c r="B476" s="38" t="s">
        <v>444</v>
      </c>
      <c r="C476" s="38" t="s">
        <v>165</v>
      </c>
      <c r="D476" s="38" t="s">
        <v>1886</v>
      </c>
      <c r="E476" s="38" t="s">
        <v>28</v>
      </c>
    </row>
    <row r="477">
      <c r="A477" s="38" t="s">
        <v>6900</v>
      </c>
      <c r="B477" s="38" t="s">
        <v>701</v>
      </c>
      <c r="C477" s="38" t="s">
        <v>165</v>
      </c>
      <c r="D477" s="38" t="s">
        <v>1886</v>
      </c>
      <c r="E477" s="38" t="s">
        <v>28</v>
      </c>
    </row>
    <row r="478">
      <c r="A478" s="38" t="s">
        <v>6901</v>
      </c>
      <c r="B478" s="38" t="s">
        <v>557</v>
      </c>
      <c r="C478" s="38" t="s">
        <v>165</v>
      </c>
      <c r="D478" s="38" t="s">
        <v>1886</v>
      </c>
      <c r="E478" s="38" t="s">
        <v>28</v>
      </c>
    </row>
    <row r="479">
      <c r="A479" s="38" t="s">
        <v>6902</v>
      </c>
      <c r="B479" s="38" t="s">
        <v>439</v>
      </c>
      <c r="C479" s="38" t="s">
        <v>165</v>
      </c>
      <c r="D479" s="38" t="s">
        <v>1889</v>
      </c>
      <c r="E479" s="38" t="s">
        <v>28</v>
      </c>
    </row>
    <row r="480">
      <c r="A480" s="38" t="s">
        <v>6903</v>
      </c>
      <c r="B480" s="38" t="s">
        <v>191</v>
      </c>
      <c r="C480" s="38" t="s">
        <v>165</v>
      </c>
      <c r="D480" s="38" t="s">
        <v>1889</v>
      </c>
      <c r="E480" s="38" t="s">
        <v>28</v>
      </c>
    </row>
    <row r="481">
      <c r="A481" s="38" t="s">
        <v>6904</v>
      </c>
      <c r="B481" s="38" t="s">
        <v>282</v>
      </c>
      <c r="C481" s="38" t="s">
        <v>165</v>
      </c>
      <c r="D481" s="38" t="s">
        <v>1889</v>
      </c>
      <c r="E481" s="38" t="s">
        <v>28</v>
      </c>
    </row>
    <row r="482">
      <c r="A482" s="38" t="s">
        <v>6905</v>
      </c>
      <c r="B482" s="38" t="s">
        <v>558</v>
      </c>
      <c r="C482" s="38" t="s">
        <v>165</v>
      </c>
      <c r="D482" s="38" t="s">
        <v>1889</v>
      </c>
      <c r="E482" s="38" t="s">
        <v>28</v>
      </c>
    </row>
    <row r="483">
      <c r="A483" s="38" t="s">
        <v>6906</v>
      </c>
      <c r="B483" s="38" t="s">
        <v>559</v>
      </c>
      <c r="C483" s="38" t="s">
        <v>165</v>
      </c>
      <c r="D483" s="38" t="s">
        <v>1889</v>
      </c>
      <c r="E483" s="38" t="s">
        <v>28</v>
      </c>
    </row>
    <row r="484">
      <c r="A484" s="38" t="s">
        <v>6907</v>
      </c>
      <c r="B484" s="38" t="s">
        <v>184</v>
      </c>
      <c r="C484" s="38" t="s">
        <v>165</v>
      </c>
      <c r="D484" s="38" t="s">
        <v>1889</v>
      </c>
      <c r="E484" s="38" t="s">
        <v>28</v>
      </c>
    </row>
    <row r="485">
      <c r="A485" s="38" t="s">
        <v>6908</v>
      </c>
      <c r="B485" s="38" t="s">
        <v>444</v>
      </c>
      <c r="C485" s="38" t="s">
        <v>165</v>
      </c>
      <c r="D485" s="38" t="s">
        <v>1889</v>
      </c>
      <c r="E485" s="38" t="s">
        <v>28</v>
      </c>
    </row>
    <row r="486">
      <c r="A486" s="38" t="s">
        <v>6909</v>
      </c>
      <c r="B486" s="38" t="s">
        <v>701</v>
      </c>
      <c r="C486" s="38" t="s">
        <v>165</v>
      </c>
      <c r="D486" s="38" t="s">
        <v>1889</v>
      </c>
      <c r="E486" s="38" t="s">
        <v>28</v>
      </c>
    </row>
    <row r="487">
      <c r="A487" s="38" t="s">
        <v>6910</v>
      </c>
      <c r="B487" s="38" t="s">
        <v>557</v>
      </c>
      <c r="C487" s="38" t="s">
        <v>165</v>
      </c>
      <c r="D487" s="38" t="s">
        <v>1889</v>
      </c>
      <c r="E487" s="38" t="s">
        <v>28</v>
      </c>
    </row>
    <row r="488">
      <c r="A488" s="38" t="s">
        <v>6911</v>
      </c>
      <c r="B488" s="38" t="s">
        <v>439</v>
      </c>
      <c r="C488" s="38" t="s">
        <v>165</v>
      </c>
      <c r="D488" s="38" t="s">
        <v>1892</v>
      </c>
      <c r="E488" s="38" t="s">
        <v>28</v>
      </c>
    </row>
    <row r="489">
      <c r="A489" s="38" t="s">
        <v>6912</v>
      </c>
      <c r="B489" s="38" t="s">
        <v>191</v>
      </c>
      <c r="C489" s="38" t="s">
        <v>165</v>
      </c>
      <c r="D489" s="38" t="s">
        <v>1892</v>
      </c>
      <c r="E489" s="38" t="s">
        <v>28</v>
      </c>
    </row>
    <row r="490">
      <c r="A490" s="38" t="s">
        <v>6913</v>
      </c>
      <c r="B490" s="38" t="s">
        <v>282</v>
      </c>
      <c r="C490" s="38" t="s">
        <v>165</v>
      </c>
      <c r="D490" s="38" t="s">
        <v>1892</v>
      </c>
      <c r="E490" s="38" t="s">
        <v>28</v>
      </c>
    </row>
    <row r="491">
      <c r="A491" s="38" t="s">
        <v>6914</v>
      </c>
      <c r="B491" s="38" t="s">
        <v>558</v>
      </c>
      <c r="C491" s="38" t="s">
        <v>165</v>
      </c>
      <c r="D491" s="38" t="s">
        <v>1892</v>
      </c>
      <c r="E491" s="38" t="s">
        <v>28</v>
      </c>
    </row>
    <row r="492">
      <c r="A492" s="38" t="s">
        <v>6915</v>
      </c>
      <c r="B492" s="38" t="s">
        <v>559</v>
      </c>
      <c r="C492" s="38" t="s">
        <v>165</v>
      </c>
      <c r="D492" s="38" t="s">
        <v>1892</v>
      </c>
      <c r="E492" s="38" t="s">
        <v>28</v>
      </c>
    </row>
    <row r="493">
      <c r="A493" s="38" t="s">
        <v>6916</v>
      </c>
      <c r="B493" s="38" t="s">
        <v>184</v>
      </c>
      <c r="C493" s="38" t="s">
        <v>165</v>
      </c>
      <c r="D493" s="38" t="s">
        <v>1892</v>
      </c>
      <c r="E493" s="38" t="s">
        <v>28</v>
      </c>
    </row>
    <row r="494">
      <c r="A494" s="38" t="s">
        <v>6917</v>
      </c>
      <c r="B494" s="38" t="s">
        <v>444</v>
      </c>
      <c r="C494" s="38" t="s">
        <v>165</v>
      </c>
      <c r="D494" s="38" t="s">
        <v>1892</v>
      </c>
      <c r="E494" s="38" t="s">
        <v>28</v>
      </c>
    </row>
    <row r="495">
      <c r="A495" s="38" t="s">
        <v>6918</v>
      </c>
      <c r="B495" s="38" t="s">
        <v>701</v>
      </c>
      <c r="C495" s="38" t="s">
        <v>165</v>
      </c>
      <c r="D495" s="38" t="s">
        <v>1892</v>
      </c>
      <c r="E495" s="38" t="s">
        <v>28</v>
      </c>
    </row>
    <row r="496">
      <c r="A496" s="38" t="s">
        <v>6919</v>
      </c>
      <c r="B496" s="38" t="s">
        <v>557</v>
      </c>
      <c r="C496" s="38" t="s">
        <v>165</v>
      </c>
      <c r="D496" s="38" t="s">
        <v>1892</v>
      </c>
      <c r="E496" s="38" t="s">
        <v>28</v>
      </c>
    </row>
    <row r="497">
      <c r="A497" s="38" t="s">
        <v>6920</v>
      </c>
      <c r="B497" s="38" t="s">
        <v>439</v>
      </c>
      <c r="C497" s="38" t="s">
        <v>165</v>
      </c>
      <c r="D497" s="38" t="s">
        <v>1895</v>
      </c>
      <c r="E497" s="38" t="s">
        <v>28</v>
      </c>
    </row>
    <row r="498">
      <c r="A498" s="38" t="s">
        <v>6921</v>
      </c>
      <c r="B498" s="38" t="s">
        <v>191</v>
      </c>
      <c r="C498" s="38" t="s">
        <v>165</v>
      </c>
      <c r="D498" s="38" t="s">
        <v>1895</v>
      </c>
      <c r="E498" s="38" t="s">
        <v>28</v>
      </c>
    </row>
    <row r="499">
      <c r="A499" s="38" t="s">
        <v>6922</v>
      </c>
      <c r="B499" s="38" t="s">
        <v>282</v>
      </c>
      <c r="C499" s="38" t="s">
        <v>165</v>
      </c>
      <c r="D499" s="38" t="s">
        <v>1895</v>
      </c>
      <c r="E499" s="38" t="s">
        <v>28</v>
      </c>
    </row>
    <row r="500">
      <c r="A500" s="38" t="s">
        <v>6923</v>
      </c>
      <c r="B500" s="38" t="s">
        <v>558</v>
      </c>
      <c r="C500" s="38" t="s">
        <v>165</v>
      </c>
      <c r="D500" s="38" t="s">
        <v>1895</v>
      </c>
      <c r="E500" s="38" t="s">
        <v>28</v>
      </c>
    </row>
    <row r="501">
      <c r="A501" s="38" t="s">
        <v>6924</v>
      </c>
      <c r="B501" s="38" t="s">
        <v>559</v>
      </c>
      <c r="C501" s="38" t="s">
        <v>165</v>
      </c>
      <c r="D501" s="38" t="s">
        <v>1895</v>
      </c>
      <c r="E501" s="38" t="s">
        <v>28</v>
      </c>
    </row>
    <row r="502">
      <c r="A502" s="38" t="s">
        <v>6925</v>
      </c>
      <c r="B502" s="38" t="s">
        <v>184</v>
      </c>
      <c r="C502" s="38" t="s">
        <v>165</v>
      </c>
      <c r="D502" s="38" t="s">
        <v>1895</v>
      </c>
      <c r="E502" s="38" t="s">
        <v>28</v>
      </c>
    </row>
    <row r="503">
      <c r="A503" s="38" t="s">
        <v>6926</v>
      </c>
      <c r="B503" s="38" t="s">
        <v>444</v>
      </c>
      <c r="C503" s="38" t="s">
        <v>165</v>
      </c>
      <c r="D503" s="38" t="s">
        <v>1895</v>
      </c>
      <c r="E503" s="38" t="s">
        <v>28</v>
      </c>
    </row>
    <row r="504">
      <c r="A504" s="38" t="s">
        <v>6927</v>
      </c>
      <c r="B504" s="38" t="s">
        <v>701</v>
      </c>
      <c r="C504" s="38" t="s">
        <v>165</v>
      </c>
      <c r="D504" s="38" t="s">
        <v>1895</v>
      </c>
      <c r="E504" s="38" t="s">
        <v>28</v>
      </c>
    </row>
    <row r="505">
      <c r="A505" s="38" t="s">
        <v>6928</v>
      </c>
      <c r="B505" s="38" t="s">
        <v>557</v>
      </c>
      <c r="C505" s="38" t="s">
        <v>165</v>
      </c>
      <c r="D505" s="38" t="s">
        <v>1895</v>
      </c>
      <c r="E505" s="38" t="s">
        <v>28</v>
      </c>
    </row>
    <row r="506">
      <c r="A506" s="38" t="s">
        <v>6929</v>
      </c>
      <c r="B506" s="38" t="s">
        <v>161</v>
      </c>
      <c r="C506" s="25" t="s">
        <v>158</v>
      </c>
      <c r="D506" s="38" t="s">
        <v>1897</v>
      </c>
      <c r="E506" s="38" t="s">
        <v>28</v>
      </c>
    </row>
    <row r="507">
      <c r="A507" s="38" t="s">
        <v>6930</v>
      </c>
      <c r="B507" s="38" t="s">
        <v>588</v>
      </c>
      <c r="C507" s="25" t="s">
        <v>600</v>
      </c>
      <c r="D507" s="38" t="s">
        <v>1897</v>
      </c>
      <c r="E507" s="38" t="s">
        <v>28</v>
      </c>
    </row>
    <row r="508">
      <c r="A508" s="38" t="s">
        <v>6931</v>
      </c>
      <c r="B508" s="38" t="s">
        <v>603</v>
      </c>
      <c r="C508" s="25" t="s">
        <v>600</v>
      </c>
      <c r="D508" s="38" t="s">
        <v>1897</v>
      </c>
      <c r="E508" s="38" t="s">
        <v>28</v>
      </c>
    </row>
    <row r="509">
      <c r="A509" s="38" t="s">
        <v>6932</v>
      </c>
      <c r="B509" s="38" t="s">
        <v>406</v>
      </c>
      <c r="C509" s="25" t="s">
        <v>600</v>
      </c>
      <c r="D509" s="38" t="s">
        <v>1897</v>
      </c>
      <c r="E509" s="38" t="s">
        <v>28</v>
      </c>
    </row>
    <row r="510">
      <c r="A510" s="38" t="s">
        <v>6933</v>
      </c>
      <c r="B510" s="38" t="s">
        <v>136</v>
      </c>
      <c r="C510" s="25" t="s">
        <v>88</v>
      </c>
      <c r="D510" s="38" t="s">
        <v>1897</v>
      </c>
      <c r="E510" s="38" t="s">
        <v>28</v>
      </c>
    </row>
    <row r="511">
      <c r="A511" s="38" t="s">
        <v>6934</v>
      </c>
      <c r="B511" s="38" t="s">
        <v>91</v>
      </c>
      <c r="C511" s="25" t="s">
        <v>88</v>
      </c>
      <c r="D511" s="38" t="s">
        <v>1897</v>
      </c>
      <c r="E511" s="38" t="s">
        <v>28</v>
      </c>
    </row>
    <row r="512">
      <c r="A512" s="38" t="s">
        <v>6935</v>
      </c>
      <c r="B512" s="38" t="s">
        <v>570</v>
      </c>
      <c r="C512" s="25" t="s">
        <v>88</v>
      </c>
      <c r="D512" s="38" t="s">
        <v>1897</v>
      </c>
      <c r="E512" s="38" t="s">
        <v>28</v>
      </c>
    </row>
    <row r="513">
      <c r="A513" s="38" t="s">
        <v>6933</v>
      </c>
      <c r="B513" s="38" t="s">
        <v>136</v>
      </c>
      <c r="C513" s="25" t="s">
        <v>88</v>
      </c>
      <c r="D513" s="38" t="s">
        <v>1897</v>
      </c>
      <c r="E513" s="38" t="s">
        <v>28</v>
      </c>
    </row>
    <row r="514">
      <c r="A514" s="38" t="s">
        <v>6934</v>
      </c>
      <c r="B514" s="38" t="s">
        <v>91</v>
      </c>
      <c r="C514" s="25" t="s">
        <v>88</v>
      </c>
      <c r="D514" s="38" t="s">
        <v>1897</v>
      </c>
      <c r="E514" s="38" t="s">
        <v>28</v>
      </c>
    </row>
    <row r="515">
      <c r="A515" s="38" t="s">
        <v>6935</v>
      </c>
      <c r="B515" s="38" t="s">
        <v>570</v>
      </c>
      <c r="C515" s="25" t="s">
        <v>88</v>
      </c>
      <c r="D515" s="38" t="s">
        <v>1897</v>
      </c>
      <c r="E515" s="38" t="s">
        <v>28</v>
      </c>
    </row>
    <row r="516">
      <c r="A516" s="38" t="s">
        <v>6936</v>
      </c>
      <c r="B516" s="38" t="s">
        <v>566</v>
      </c>
      <c r="C516" s="25" t="s">
        <v>96</v>
      </c>
      <c r="D516" s="38" t="s">
        <v>1897</v>
      </c>
      <c r="E516" s="38" t="s">
        <v>145</v>
      </c>
    </row>
    <row r="517">
      <c r="A517" s="38" t="s">
        <v>6937</v>
      </c>
      <c r="B517" s="38" t="s">
        <v>574</v>
      </c>
      <c r="C517" s="25" t="s">
        <v>96</v>
      </c>
      <c r="D517" s="38" t="s">
        <v>1897</v>
      </c>
      <c r="E517" s="38" t="s">
        <v>145</v>
      </c>
    </row>
    <row r="518">
      <c r="A518" s="38" t="s">
        <v>6938</v>
      </c>
      <c r="B518" s="38" t="s">
        <v>579</v>
      </c>
      <c r="C518" s="25" t="s">
        <v>96</v>
      </c>
      <c r="D518" s="38" t="s">
        <v>1897</v>
      </c>
      <c r="E518" s="38" t="s">
        <v>145</v>
      </c>
    </row>
    <row r="519">
      <c r="A519" s="38" t="s">
        <v>6939</v>
      </c>
      <c r="B519" s="38" t="s">
        <v>577</v>
      </c>
      <c r="C519" s="25" t="s">
        <v>96</v>
      </c>
      <c r="D519" s="38" t="s">
        <v>1897</v>
      </c>
      <c r="E519" s="38" t="s">
        <v>145</v>
      </c>
    </row>
    <row r="520">
      <c r="A520" s="38" t="s">
        <v>6940</v>
      </c>
      <c r="B520" s="38" t="s">
        <v>370</v>
      </c>
      <c r="C520" s="25" t="s">
        <v>96</v>
      </c>
      <c r="D520" s="38" t="s">
        <v>1897</v>
      </c>
      <c r="E520" s="38" t="s">
        <v>145</v>
      </c>
    </row>
    <row r="521">
      <c r="A521" s="38" t="s">
        <v>6941</v>
      </c>
      <c r="B521" s="38" t="s">
        <v>580</v>
      </c>
      <c r="C521" s="25" t="s">
        <v>96</v>
      </c>
      <c r="D521" s="38" t="s">
        <v>1897</v>
      </c>
      <c r="E521" s="38" t="s">
        <v>145</v>
      </c>
    </row>
    <row r="522">
      <c r="A522" s="38" t="s">
        <v>6942</v>
      </c>
      <c r="B522" s="38" t="s">
        <v>576</v>
      </c>
      <c r="C522" s="25" t="s">
        <v>96</v>
      </c>
      <c r="D522" s="38" t="s">
        <v>1897</v>
      </c>
      <c r="E522" s="38" t="s">
        <v>145</v>
      </c>
    </row>
    <row r="523">
      <c r="A523" s="38" t="s">
        <v>6943</v>
      </c>
      <c r="B523" s="38" t="s">
        <v>572</v>
      </c>
      <c r="C523" s="25" t="s">
        <v>96</v>
      </c>
      <c r="D523" s="38" t="s">
        <v>1897</v>
      </c>
      <c r="E523" s="38" t="s">
        <v>145</v>
      </c>
    </row>
    <row r="524">
      <c r="A524" s="38" t="s">
        <v>6936</v>
      </c>
      <c r="B524" s="38" t="s">
        <v>566</v>
      </c>
      <c r="C524" s="25" t="s">
        <v>96</v>
      </c>
      <c r="D524" s="38" t="s">
        <v>1897</v>
      </c>
      <c r="E524" s="38" t="s">
        <v>114</v>
      </c>
    </row>
    <row r="525">
      <c r="A525" s="38" t="s">
        <v>6937</v>
      </c>
      <c r="B525" s="38" t="s">
        <v>574</v>
      </c>
      <c r="C525" s="25" t="s">
        <v>96</v>
      </c>
      <c r="D525" s="38" t="s">
        <v>1897</v>
      </c>
      <c r="E525" s="38" t="s">
        <v>114</v>
      </c>
    </row>
    <row r="526">
      <c r="A526" s="38" t="s">
        <v>6938</v>
      </c>
      <c r="B526" s="38" t="s">
        <v>579</v>
      </c>
      <c r="C526" s="25" t="s">
        <v>96</v>
      </c>
      <c r="D526" s="38" t="s">
        <v>1897</v>
      </c>
      <c r="E526" s="38" t="s">
        <v>114</v>
      </c>
    </row>
    <row r="527">
      <c r="A527" s="38" t="s">
        <v>6939</v>
      </c>
      <c r="B527" s="38" t="s">
        <v>577</v>
      </c>
      <c r="C527" s="25" t="s">
        <v>96</v>
      </c>
      <c r="D527" s="38" t="s">
        <v>1897</v>
      </c>
      <c r="E527" s="38" t="s">
        <v>114</v>
      </c>
    </row>
    <row r="528">
      <c r="A528" s="38" t="s">
        <v>6940</v>
      </c>
      <c r="B528" s="38" t="s">
        <v>370</v>
      </c>
      <c r="C528" s="25" t="s">
        <v>96</v>
      </c>
      <c r="D528" s="38" t="s">
        <v>1897</v>
      </c>
      <c r="E528" s="38" t="s">
        <v>114</v>
      </c>
    </row>
    <row r="529">
      <c r="A529" s="38" t="s">
        <v>6942</v>
      </c>
      <c r="B529" s="38" t="s">
        <v>576</v>
      </c>
      <c r="C529" s="25" t="s">
        <v>96</v>
      </c>
      <c r="D529" s="38" t="s">
        <v>1897</v>
      </c>
      <c r="E529" s="38" t="s">
        <v>114</v>
      </c>
    </row>
    <row r="530">
      <c r="A530" s="38" t="s">
        <v>6943</v>
      </c>
      <c r="B530" s="38" t="s">
        <v>572</v>
      </c>
      <c r="C530" s="25" t="s">
        <v>96</v>
      </c>
      <c r="D530" s="38" t="s">
        <v>1897</v>
      </c>
      <c r="E530" s="38" t="s">
        <v>114</v>
      </c>
    </row>
    <row r="531">
      <c r="A531" s="38" t="s">
        <v>6944</v>
      </c>
      <c r="B531" s="38" t="s">
        <v>578</v>
      </c>
      <c r="C531" s="25" t="s">
        <v>96</v>
      </c>
      <c r="D531" s="38" t="s">
        <v>1897</v>
      </c>
      <c r="E531" s="38" t="s">
        <v>114</v>
      </c>
    </row>
    <row r="532">
      <c r="A532" s="38" t="s">
        <v>6936</v>
      </c>
      <c r="B532" s="38" t="s">
        <v>566</v>
      </c>
      <c r="C532" s="25" t="s">
        <v>96</v>
      </c>
      <c r="D532" s="38" t="s">
        <v>1897</v>
      </c>
      <c r="E532" s="38" t="s">
        <v>101</v>
      </c>
    </row>
    <row r="533">
      <c r="A533" s="38" t="s">
        <v>6940</v>
      </c>
      <c r="B533" s="38" t="s">
        <v>370</v>
      </c>
      <c r="C533" s="25" t="s">
        <v>96</v>
      </c>
      <c r="D533" s="38" t="s">
        <v>1897</v>
      </c>
      <c r="E533" s="38" t="s">
        <v>101</v>
      </c>
    </row>
    <row r="534">
      <c r="A534" s="38" t="s">
        <v>6937</v>
      </c>
      <c r="B534" s="38" t="s">
        <v>574</v>
      </c>
      <c r="C534" s="25" t="s">
        <v>96</v>
      </c>
      <c r="D534" s="38" t="s">
        <v>1897</v>
      </c>
      <c r="E534" s="38" t="s">
        <v>101</v>
      </c>
    </row>
    <row r="535">
      <c r="A535" s="38" t="s">
        <v>6945</v>
      </c>
      <c r="B535" s="38" t="s">
        <v>458</v>
      </c>
      <c r="C535" s="25" t="s">
        <v>96</v>
      </c>
      <c r="D535" s="38" t="s">
        <v>1897</v>
      </c>
      <c r="E535" s="38" t="s">
        <v>101</v>
      </c>
    </row>
    <row r="536">
      <c r="A536" s="38" t="s">
        <v>6946</v>
      </c>
      <c r="B536" s="38" t="s">
        <v>582</v>
      </c>
      <c r="C536" s="25" t="s">
        <v>96</v>
      </c>
      <c r="D536" s="38" t="s">
        <v>1897</v>
      </c>
      <c r="E536" s="38" t="s">
        <v>101</v>
      </c>
    </row>
    <row r="537">
      <c r="A537" s="38" t="s">
        <v>6943</v>
      </c>
      <c r="B537" s="38" t="s">
        <v>572</v>
      </c>
      <c r="C537" s="25" t="s">
        <v>96</v>
      </c>
      <c r="D537" s="38" t="s">
        <v>1897</v>
      </c>
      <c r="E537" s="38" t="s">
        <v>101</v>
      </c>
    </row>
    <row r="538">
      <c r="A538" s="38" t="s">
        <v>6942</v>
      </c>
      <c r="B538" s="38" t="s">
        <v>576</v>
      </c>
      <c r="C538" s="25" t="s">
        <v>96</v>
      </c>
      <c r="D538" s="38" t="s">
        <v>1897</v>
      </c>
      <c r="E538" s="38" t="s">
        <v>101</v>
      </c>
    </row>
    <row r="539">
      <c r="A539" s="38" t="s">
        <v>6947</v>
      </c>
      <c r="B539" s="38" t="s">
        <v>352</v>
      </c>
      <c r="C539" s="25" t="s">
        <v>96</v>
      </c>
      <c r="D539" s="38" t="s">
        <v>1897</v>
      </c>
      <c r="E539" s="38" t="s">
        <v>101</v>
      </c>
    </row>
    <row r="540">
      <c r="A540" s="38" t="s">
        <v>6948</v>
      </c>
      <c r="B540" s="38" t="s">
        <v>573</v>
      </c>
      <c r="C540" s="25" t="s">
        <v>96</v>
      </c>
      <c r="D540" s="38" t="s">
        <v>1897</v>
      </c>
      <c r="E540" s="38" t="s">
        <v>101</v>
      </c>
    </row>
    <row r="541">
      <c r="A541" s="38" t="s">
        <v>6949</v>
      </c>
      <c r="B541" s="38" t="s">
        <v>575</v>
      </c>
      <c r="C541" s="25" t="s">
        <v>96</v>
      </c>
      <c r="D541" s="38" t="s">
        <v>1897</v>
      </c>
      <c r="E541" s="38" t="s">
        <v>101</v>
      </c>
    </row>
    <row r="542">
      <c r="A542" s="38" t="s">
        <v>6950</v>
      </c>
      <c r="B542" s="38" t="s">
        <v>365</v>
      </c>
      <c r="C542" s="25" t="s">
        <v>96</v>
      </c>
      <c r="D542" s="38" t="s">
        <v>1897</v>
      </c>
      <c r="E542" s="38" t="s">
        <v>101</v>
      </c>
    </row>
    <row r="543">
      <c r="A543" s="38" t="s">
        <v>6951</v>
      </c>
      <c r="B543" s="38" t="s">
        <v>442</v>
      </c>
      <c r="C543" s="25" t="s">
        <v>533</v>
      </c>
      <c r="D543" s="38" t="s">
        <v>1899</v>
      </c>
      <c r="E543" s="38" t="s">
        <v>28</v>
      </c>
    </row>
    <row r="544">
      <c r="A544" s="38" t="s">
        <v>6952</v>
      </c>
      <c r="B544" s="38" t="s">
        <v>345</v>
      </c>
      <c r="C544" s="25" t="s">
        <v>533</v>
      </c>
      <c r="D544" s="38" t="s">
        <v>1899</v>
      </c>
      <c r="E544" s="38" t="s">
        <v>28</v>
      </c>
    </row>
    <row r="545">
      <c r="A545" s="38" t="s">
        <v>6953</v>
      </c>
      <c r="B545" s="38" t="s">
        <v>444</v>
      </c>
      <c r="C545" s="25" t="s">
        <v>533</v>
      </c>
      <c r="D545" s="38" t="s">
        <v>1899</v>
      </c>
      <c r="E545" s="38" t="s">
        <v>28</v>
      </c>
    </row>
    <row r="546">
      <c r="A546" s="38" t="s">
        <v>6954</v>
      </c>
      <c r="B546" s="38" t="s">
        <v>91</v>
      </c>
      <c r="C546" s="25" t="s">
        <v>88</v>
      </c>
      <c r="D546" s="38" t="s">
        <v>1899</v>
      </c>
      <c r="E546" s="38" t="s">
        <v>28</v>
      </c>
    </row>
    <row r="547">
      <c r="A547" s="38" t="s">
        <v>6955</v>
      </c>
      <c r="B547" s="38" t="s">
        <v>449</v>
      </c>
      <c r="C547" s="25" t="s">
        <v>88</v>
      </c>
      <c r="D547" s="38" t="s">
        <v>1899</v>
      </c>
      <c r="E547" s="38" t="s">
        <v>28</v>
      </c>
    </row>
    <row r="548">
      <c r="A548" s="38" t="s">
        <v>6956</v>
      </c>
      <c r="B548" s="38" t="s">
        <v>583</v>
      </c>
      <c r="C548" s="25" t="s">
        <v>88</v>
      </c>
      <c r="D548" s="38" t="s">
        <v>1899</v>
      </c>
      <c r="E548" s="38" t="s">
        <v>28</v>
      </c>
    </row>
    <row r="549">
      <c r="A549" s="38" t="s">
        <v>6954</v>
      </c>
      <c r="B549" s="38" t="s">
        <v>91</v>
      </c>
      <c r="C549" s="25" t="s">
        <v>88</v>
      </c>
      <c r="D549" s="38" t="s">
        <v>1899</v>
      </c>
      <c r="E549" s="38" t="s">
        <v>28</v>
      </c>
    </row>
    <row r="550">
      <c r="A550" s="38" t="s">
        <v>6955</v>
      </c>
      <c r="B550" s="38" t="s">
        <v>449</v>
      </c>
      <c r="C550" s="25" t="s">
        <v>88</v>
      </c>
      <c r="D550" s="38" t="s">
        <v>1899</v>
      </c>
      <c r="E550" s="38" t="s">
        <v>28</v>
      </c>
    </row>
    <row r="551">
      <c r="A551" s="38" t="s">
        <v>6956</v>
      </c>
      <c r="B551" s="38" t="s">
        <v>583</v>
      </c>
      <c r="C551" s="25" t="s">
        <v>88</v>
      </c>
      <c r="D551" s="38" t="s">
        <v>1899</v>
      </c>
      <c r="E551" s="38" t="s">
        <v>28</v>
      </c>
    </row>
    <row r="552">
      <c r="A552" s="38" t="s">
        <v>6957</v>
      </c>
      <c r="B552" s="38" t="s">
        <v>150</v>
      </c>
      <c r="C552" s="25" t="s">
        <v>96</v>
      </c>
      <c r="D552" s="38" t="s">
        <v>1899</v>
      </c>
      <c r="E552" s="38" t="s">
        <v>145</v>
      </c>
    </row>
    <row r="553">
      <c r="A553" s="38" t="s">
        <v>6958</v>
      </c>
      <c r="B553" s="38" t="s">
        <v>396</v>
      </c>
      <c r="C553" s="25" t="s">
        <v>96</v>
      </c>
      <c r="D553" s="38" t="s">
        <v>1899</v>
      </c>
      <c r="E553" s="38" t="s">
        <v>145</v>
      </c>
    </row>
    <row r="554">
      <c r="A554" s="38" t="s">
        <v>6959</v>
      </c>
      <c r="B554" s="38" t="s">
        <v>458</v>
      </c>
      <c r="C554" s="25" t="s">
        <v>96</v>
      </c>
      <c r="D554" s="38" t="s">
        <v>1899</v>
      </c>
      <c r="E554" s="38" t="s">
        <v>145</v>
      </c>
    </row>
    <row r="555">
      <c r="A555" s="38" t="s">
        <v>6960</v>
      </c>
      <c r="B555" s="38" t="s">
        <v>99</v>
      </c>
      <c r="C555" s="25" t="s">
        <v>96</v>
      </c>
      <c r="D555" s="38" t="s">
        <v>1899</v>
      </c>
      <c r="E555" s="38" t="s">
        <v>145</v>
      </c>
    </row>
    <row r="556">
      <c r="A556" s="38" t="s">
        <v>6961</v>
      </c>
      <c r="B556" s="38" t="s">
        <v>180</v>
      </c>
      <c r="C556" s="25" t="s">
        <v>96</v>
      </c>
      <c r="D556" s="38" t="s">
        <v>1899</v>
      </c>
      <c r="E556" s="38" t="s">
        <v>145</v>
      </c>
    </row>
    <row r="557">
      <c r="A557" s="38" t="s">
        <v>6962</v>
      </c>
      <c r="B557" s="38" t="s">
        <v>590</v>
      </c>
      <c r="C557" s="25" t="s">
        <v>96</v>
      </c>
      <c r="D557" s="38" t="s">
        <v>1899</v>
      </c>
      <c r="E557" s="38" t="s">
        <v>145</v>
      </c>
    </row>
    <row r="558">
      <c r="A558" s="38" t="s">
        <v>6957</v>
      </c>
      <c r="B558" s="38" t="s">
        <v>150</v>
      </c>
      <c r="C558" s="25" t="s">
        <v>96</v>
      </c>
      <c r="D558" s="38" t="s">
        <v>1899</v>
      </c>
      <c r="E558" s="38" t="s">
        <v>114</v>
      </c>
    </row>
    <row r="559">
      <c r="A559" s="38" t="s">
        <v>6963</v>
      </c>
      <c r="B559" s="38" t="s">
        <v>588</v>
      </c>
      <c r="C559" s="25" t="s">
        <v>96</v>
      </c>
      <c r="D559" s="38" t="s">
        <v>1899</v>
      </c>
      <c r="E559" s="38" t="s">
        <v>114</v>
      </c>
    </row>
    <row r="560">
      <c r="A560" s="38" t="s">
        <v>6964</v>
      </c>
      <c r="B560" s="38" t="s">
        <v>254</v>
      </c>
      <c r="C560" s="25" t="s">
        <v>96</v>
      </c>
      <c r="D560" s="38" t="s">
        <v>1899</v>
      </c>
      <c r="E560" s="38" t="s">
        <v>114</v>
      </c>
    </row>
    <row r="561">
      <c r="A561" s="38" t="s">
        <v>6962</v>
      </c>
      <c r="B561" s="38" t="s">
        <v>590</v>
      </c>
      <c r="C561" s="25" t="s">
        <v>96</v>
      </c>
      <c r="D561" s="38" t="s">
        <v>1899</v>
      </c>
      <c r="E561" s="38" t="s">
        <v>114</v>
      </c>
    </row>
    <row r="562">
      <c r="A562" s="38" t="s">
        <v>6960</v>
      </c>
      <c r="B562" s="38" t="s">
        <v>99</v>
      </c>
      <c r="C562" s="25" t="s">
        <v>96</v>
      </c>
      <c r="D562" s="38" t="s">
        <v>1899</v>
      </c>
      <c r="E562" s="38" t="s">
        <v>114</v>
      </c>
    </row>
    <row r="563">
      <c r="A563" s="38" t="s">
        <v>6958</v>
      </c>
      <c r="B563" s="38" t="s">
        <v>396</v>
      </c>
      <c r="C563" s="25" t="s">
        <v>96</v>
      </c>
      <c r="D563" s="38" t="s">
        <v>1899</v>
      </c>
      <c r="E563" s="38" t="s">
        <v>114</v>
      </c>
    </row>
    <row r="564">
      <c r="A564" s="38" t="s">
        <v>6965</v>
      </c>
      <c r="B564" s="38" t="s">
        <v>591</v>
      </c>
      <c r="C564" s="25" t="s">
        <v>96</v>
      </c>
      <c r="D564" s="38" t="s">
        <v>1899</v>
      </c>
      <c r="E564" s="38" t="s">
        <v>114</v>
      </c>
    </row>
    <row r="565">
      <c r="A565" s="38" t="s">
        <v>6959</v>
      </c>
      <c r="B565" s="38" t="s">
        <v>458</v>
      </c>
      <c r="C565" s="25" t="s">
        <v>96</v>
      </c>
      <c r="D565" s="38" t="s">
        <v>1899</v>
      </c>
      <c r="E565" s="38" t="s">
        <v>101</v>
      </c>
    </row>
    <row r="566">
      <c r="A566" s="38" t="s">
        <v>6965</v>
      </c>
      <c r="B566" s="38" t="s">
        <v>591</v>
      </c>
      <c r="C566" s="25" t="s">
        <v>96</v>
      </c>
      <c r="D566" s="38" t="s">
        <v>1899</v>
      </c>
      <c r="E566" s="38" t="s">
        <v>101</v>
      </c>
    </row>
    <row r="567">
      <c r="A567" s="38" t="s">
        <v>6962</v>
      </c>
      <c r="B567" s="38" t="s">
        <v>590</v>
      </c>
      <c r="C567" s="25" t="s">
        <v>96</v>
      </c>
      <c r="D567" s="38" t="s">
        <v>1899</v>
      </c>
      <c r="E567" s="38" t="s">
        <v>101</v>
      </c>
    </row>
    <row r="568">
      <c r="A568" s="38" t="s">
        <v>6964</v>
      </c>
      <c r="B568" s="38" t="s">
        <v>254</v>
      </c>
      <c r="C568" s="25" t="s">
        <v>96</v>
      </c>
      <c r="D568" s="38" t="s">
        <v>1899</v>
      </c>
      <c r="E568" s="38" t="s">
        <v>101</v>
      </c>
    </row>
    <row r="569">
      <c r="A569" s="38" t="s">
        <v>6966</v>
      </c>
      <c r="B569" s="38" t="s">
        <v>592</v>
      </c>
      <c r="C569" s="25" t="s">
        <v>96</v>
      </c>
      <c r="D569" s="38" t="s">
        <v>1899</v>
      </c>
      <c r="E569" s="38" t="s">
        <v>101</v>
      </c>
    </row>
    <row r="570">
      <c r="A570" s="38" t="s">
        <v>6967</v>
      </c>
      <c r="B570" s="38" t="s">
        <v>453</v>
      </c>
      <c r="C570" s="25" t="s">
        <v>96</v>
      </c>
      <c r="D570" s="38" t="s">
        <v>1899</v>
      </c>
      <c r="E570" s="38" t="s">
        <v>101</v>
      </c>
    </row>
    <row r="571">
      <c r="A571" s="38" t="s">
        <v>6963</v>
      </c>
      <c r="B571" s="38" t="s">
        <v>588</v>
      </c>
      <c r="C571" s="25" t="s">
        <v>96</v>
      </c>
      <c r="D571" s="38" t="s">
        <v>1899</v>
      </c>
      <c r="E571" s="38" t="s">
        <v>101</v>
      </c>
    </row>
    <row r="572">
      <c r="A572" s="38" t="s">
        <v>6968</v>
      </c>
      <c r="B572" s="38" t="s">
        <v>585</v>
      </c>
      <c r="C572" s="25" t="s">
        <v>96</v>
      </c>
      <c r="D572" s="38" t="s">
        <v>1899</v>
      </c>
      <c r="E572" s="38" t="s">
        <v>101</v>
      </c>
    </row>
    <row r="573">
      <c r="A573" s="38" t="s">
        <v>6969</v>
      </c>
      <c r="B573" s="38" t="s">
        <v>150</v>
      </c>
      <c r="C573" s="38" t="s">
        <v>165</v>
      </c>
      <c r="D573" s="38" t="s">
        <v>1904</v>
      </c>
      <c r="E573" s="38" t="s">
        <v>28</v>
      </c>
    </row>
    <row r="574">
      <c r="A574" s="38" t="s">
        <v>6970</v>
      </c>
      <c r="B574" s="38" t="s">
        <v>582</v>
      </c>
      <c r="C574" s="38" t="s">
        <v>165</v>
      </c>
      <c r="D574" s="38" t="s">
        <v>1904</v>
      </c>
      <c r="E574" s="38" t="s">
        <v>28</v>
      </c>
    </row>
    <row r="575">
      <c r="A575" s="38" t="s">
        <v>6971</v>
      </c>
      <c r="B575" s="38" t="s">
        <v>442</v>
      </c>
      <c r="C575" s="38" t="s">
        <v>165</v>
      </c>
      <c r="D575" s="38" t="s">
        <v>1904</v>
      </c>
      <c r="E575" s="38" t="s">
        <v>28</v>
      </c>
    </row>
    <row r="576">
      <c r="A576" s="38" t="s">
        <v>6972</v>
      </c>
      <c r="B576" s="38" t="s">
        <v>254</v>
      </c>
      <c r="C576" s="38" t="s">
        <v>165</v>
      </c>
      <c r="D576" s="38" t="s">
        <v>1904</v>
      </c>
      <c r="E576" s="38" t="s">
        <v>28</v>
      </c>
    </row>
    <row r="577">
      <c r="A577" s="38" t="s">
        <v>6973</v>
      </c>
      <c r="B577" s="38" t="s">
        <v>194</v>
      </c>
      <c r="C577" s="38" t="s">
        <v>165</v>
      </c>
      <c r="D577" s="38" t="s">
        <v>1904</v>
      </c>
      <c r="E577" s="38" t="s">
        <v>28</v>
      </c>
    </row>
    <row r="578">
      <c r="A578" s="38" t="s">
        <v>6974</v>
      </c>
      <c r="B578" s="38" t="s">
        <v>573</v>
      </c>
      <c r="C578" s="38" t="s">
        <v>165</v>
      </c>
      <c r="D578" s="38" t="s">
        <v>1904</v>
      </c>
      <c r="E578" s="38" t="s">
        <v>28</v>
      </c>
    </row>
    <row r="579">
      <c r="A579" s="38" t="s">
        <v>6975</v>
      </c>
      <c r="B579" s="38" t="s">
        <v>456</v>
      </c>
      <c r="C579" s="38" t="s">
        <v>165</v>
      </c>
      <c r="D579" s="38" t="s">
        <v>1904</v>
      </c>
      <c r="E579" s="38" t="s">
        <v>28</v>
      </c>
    </row>
    <row r="580">
      <c r="A580" s="38" t="s">
        <v>6976</v>
      </c>
      <c r="B580" s="38" t="s">
        <v>150</v>
      </c>
      <c r="C580" s="38" t="s">
        <v>165</v>
      </c>
      <c r="D580" s="38" t="s">
        <v>1909</v>
      </c>
      <c r="E580" s="38" t="s">
        <v>28</v>
      </c>
    </row>
    <row r="581">
      <c r="A581" s="38" t="s">
        <v>6977</v>
      </c>
      <c r="B581" s="38" t="s">
        <v>582</v>
      </c>
      <c r="C581" s="38" t="s">
        <v>165</v>
      </c>
      <c r="D581" s="38" t="s">
        <v>1909</v>
      </c>
      <c r="E581" s="38" t="s">
        <v>28</v>
      </c>
    </row>
    <row r="582">
      <c r="A582" s="38" t="s">
        <v>6978</v>
      </c>
      <c r="B582" s="38" t="s">
        <v>442</v>
      </c>
      <c r="C582" s="38" t="s">
        <v>165</v>
      </c>
      <c r="D582" s="38" t="s">
        <v>1909</v>
      </c>
      <c r="E582" s="38" t="s">
        <v>28</v>
      </c>
    </row>
    <row r="583">
      <c r="A583" s="38" t="s">
        <v>6979</v>
      </c>
      <c r="B583" s="38" t="s">
        <v>254</v>
      </c>
      <c r="C583" s="38" t="s">
        <v>165</v>
      </c>
      <c r="D583" s="38" t="s">
        <v>1909</v>
      </c>
      <c r="E583" s="38" t="s">
        <v>28</v>
      </c>
    </row>
    <row r="584">
      <c r="A584" s="38" t="s">
        <v>6980</v>
      </c>
      <c r="B584" s="38" t="s">
        <v>5865</v>
      </c>
      <c r="C584" s="38" t="s">
        <v>165</v>
      </c>
      <c r="D584" s="38" t="s">
        <v>1909</v>
      </c>
      <c r="E584" s="38" t="s">
        <v>28</v>
      </c>
    </row>
    <row r="585">
      <c r="A585" s="38" t="s">
        <v>6981</v>
      </c>
      <c r="B585" s="38" t="s">
        <v>5866</v>
      </c>
      <c r="C585" s="38" t="s">
        <v>165</v>
      </c>
      <c r="D585" s="38" t="s">
        <v>1909</v>
      </c>
      <c r="E585" s="38" t="s">
        <v>28</v>
      </c>
    </row>
    <row r="586">
      <c r="A586" s="38" t="s">
        <v>6982</v>
      </c>
      <c r="B586" s="38" t="s">
        <v>494</v>
      </c>
      <c r="C586" s="38" t="s">
        <v>165</v>
      </c>
      <c r="D586" s="38" t="s">
        <v>1909</v>
      </c>
      <c r="E586" s="38" t="s">
        <v>28</v>
      </c>
    </row>
    <row r="587">
      <c r="A587" s="38" t="s">
        <v>6983</v>
      </c>
      <c r="B587" s="38" t="s">
        <v>595</v>
      </c>
      <c r="C587" s="38" t="s">
        <v>165</v>
      </c>
      <c r="D587" s="38" t="s">
        <v>1909</v>
      </c>
      <c r="E587" s="38" t="s">
        <v>28</v>
      </c>
    </row>
    <row r="588">
      <c r="A588" s="38" t="s">
        <v>6984</v>
      </c>
      <c r="B588" s="38" t="s">
        <v>150</v>
      </c>
      <c r="C588" s="38" t="s">
        <v>165</v>
      </c>
      <c r="D588" s="38" t="s">
        <v>1912</v>
      </c>
      <c r="E588" s="38" t="s">
        <v>28</v>
      </c>
    </row>
    <row r="589">
      <c r="A589" s="38" t="s">
        <v>6985</v>
      </c>
      <c r="B589" s="38" t="s">
        <v>582</v>
      </c>
      <c r="C589" s="38" t="s">
        <v>165</v>
      </c>
      <c r="D589" s="38" t="s">
        <v>1912</v>
      </c>
      <c r="E589" s="38" t="s">
        <v>28</v>
      </c>
    </row>
    <row r="590">
      <c r="A590" s="38" t="s">
        <v>6986</v>
      </c>
      <c r="B590" s="38" t="s">
        <v>442</v>
      </c>
      <c r="C590" s="38" t="s">
        <v>165</v>
      </c>
      <c r="D590" s="38" t="s">
        <v>1912</v>
      </c>
      <c r="E590" s="38" t="s">
        <v>28</v>
      </c>
    </row>
    <row r="591">
      <c r="A591" s="38" t="s">
        <v>6987</v>
      </c>
      <c r="B591" s="38" t="s">
        <v>254</v>
      </c>
      <c r="C591" s="38" t="s">
        <v>165</v>
      </c>
      <c r="D591" s="38" t="s">
        <v>1912</v>
      </c>
      <c r="E591" s="38" t="s">
        <v>28</v>
      </c>
    </row>
    <row r="592">
      <c r="A592" s="38" t="s">
        <v>6988</v>
      </c>
      <c r="B592" s="38" t="s">
        <v>194</v>
      </c>
      <c r="C592" s="38" t="s">
        <v>165</v>
      </c>
      <c r="D592" s="38" t="s">
        <v>1912</v>
      </c>
      <c r="E592" s="38" t="s">
        <v>28</v>
      </c>
    </row>
    <row r="593">
      <c r="A593" s="38" t="s">
        <v>6989</v>
      </c>
      <c r="B593" s="38" t="s">
        <v>573</v>
      </c>
      <c r="C593" s="38" t="s">
        <v>165</v>
      </c>
      <c r="D593" s="38" t="s">
        <v>1912</v>
      </c>
      <c r="E593" s="38" t="s">
        <v>28</v>
      </c>
    </row>
    <row r="594">
      <c r="A594" s="38" t="s">
        <v>6990</v>
      </c>
      <c r="B594" s="38" t="s">
        <v>456</v>
      </c>
      <c r="C594" s="38" t="s">
        <v>165</v>
      </c>
      <c r="D594" s="38" t="s">
        <v>1912</v>
      </c>
      <c r="E594" s="38" t="s">
        <v>28</v>
      </c>
    </row>
    <row r="595">
      <c r="A595" s="38" t="s">
        <v>6991</v>
      </c>
      <c r="B595" s="38" t="s">
        <v>150</v>
      </c>
      <c r="C595" s="38" t="s">
        <v>165</v>
      </c>
      <c r="D595" s="38" t="s">
        <v>1914</v>
      </c>
      <c r="E595" s="38" t="s">
        <v>28</v>
      </c>
    </row>
    <row r="596">
      <c r="A596" s="38" t="s">
        <v>6992</v>
      </c>
      <c r="B596" s="38" t="s">
        <v>582</v>
      </c>
      <c r="C596" s="38" t="s">
        <v>165</v>
      </c>
      <c r="D596" s="38" t="s">
        <v>1914</v>
      </c>
      <c r="E596" s="38" t="s">
        <v>28</v>
      </c>
    </row>
    <row r="597">
      <c r="A597" s="38" t="s">
        <v>6993</v>
      </c>
      <c r="B597" s="38" t="s">
        <v>442</v>
      </c>
      <c r="C597" s="38" t="s">
        <v>165</v>
      </c>
      <c r="D597" s="38" t="s">
        <v>1914</v>
      </c>
      <c r="E597" s="38" t="s">
        <v>28</v>
      </c>
    </row>
    <row r="598">
      <c r="A598" s="38" t="s">
        <v>6994</v>
      </c>
      <c r="B598" s="38" t="s">
        <v>254</v>
      </c>
      <c r="C598" s="38" t="s">
        <v>165</v>
      </c>
      <c r="D598" s="38" t="s">
        <v>1914</v>
      </c>
      <c r="E598" s="38" t="s">
        <v>28</v>
      </c>
    </row>
    <row r="599">
      <c r="A599" s="38" t="s">
        <v>6995</v>
      </c>
      <c r="B599" s="38" t="s">
        <v>194</v>
      </c>
      <c r="C599" s="38" t="s">
        <v>165</v>
      </c>
      <c r="D599" s="38" t="s">
        <v>1914</v>
      </c>
      <c r="E599" s="38" t="s">
        <v>28</v>
      </c>
    </row>
    <row r="600">
      <c r="A600" s="38" t="s">
        <v>6996</v>
      </c>
      <c r="B600" s="38" t="s">
        <v>573</v>
      </c>
      <c r="C600" s="38" t="s">
        <v>165</v>
      </c>
      <c r="D600" s="38" t="s">
        <v>1914</v>
      </c>
      <c r="E600" s="38" t="s">
        <v>28</v>
      </c>
    </row>
    <row r="601">
      <c r="A601" s="38" t="s">
        <v>6997</v>
      </c>
      <c r="B601" s="38" t="s">
        <v>456</v>
      </c>
      <c r="C601" s="38" t="s">
        <v>165</v>
      </c>
      <c r="D601" s="38" t="s">
        <v>1914</v>
      </c>
      <c r="E601" s="38" t="s">
        <v>28</v>
      </c>
    </row>
    <row r="602">
      <c r="A602" s="38" t="s">
        <v>6998</v>
      </c>
      <c r="B602" s="38" t="s">
        <v>150</v>
      </c>
      <c r="C602" s="38" t="s">
        <v>165</v>
      </c>
      <c r="D602" s="38" t="s">
        <v>1916</v>
      </c>
      <c r="E602" s="38" t="s">
        <v>28</v>
      </c>
    </row>
    <row r="603">
      <c r="A603" s="38" t="s">
        <v>6999</v>
      </c>
      <c r="B603" s="38" t="s">
        <v>582</v>
      </c>
      <c r="C603" s="38" t="s">
        <v>165</v>
      </c>
      <c r="D603" s="38" t="s">
        <v>1916</v>
      </c>
      <c r="E603" s="38" t="s">
        <v>28</v>
      </c>
    </row>
    <row r="604">
      <c r="A604" s="38" t="s">
        <v>7000</v>
      </c>
      <c r="B604" s="38" t="s">
        <v>442</v>
      </c>
      <c r="C604" s="38" t="s">
        <v>165</v>
      </c>
      <c r="D604" s="38" t="s">
        <v>1916</v>
      </c>
      <c r="E604" s="38" t="s">
        <v>28</v>
      </c>
    </row>
    <row r="605">
      <c r="A605" s="38" t="s">
        <v>7001</v>
      </c>
      <c r="B605" s="38" t="s">
        <v>254</v>
      </c>
      <c r="C605" s="38" t="s">
        <v>165</v>
      </c>
      <c r="D605" s="38" t="s">
        <v>1916</v>
      </c>
      <c r="E605" s="38" t="s">
        <v>28</v>
      </c>
    </row>
    <row r="606">
      <c r="A606" s="38" t="s">
        <v>7002</v>
      </c>
      <c r="B606" s="38" t="s">
        <v>194</v>
      </c>
      <c r="C606" s="38" t="s">
        <v>165</v>
      </c>
      <c r="D606" s="38" t="s">
        <v>1916</v>
      </c>
      <c r="E606" s="38" t="s">
        <v>28</v>
      </c>
    </row>
    <row r="607">
      <c r="A607" s="38" t="s">
        <v>7003</v>
      </c>
      <c r="B607" s="38" t="s">
        <v>573</v>
      </c>
      <c r="C607" s="38" t="s">
        <v>165</v>
      </c>
      <c r="D607" s="38" t="s">
        <v>1916</v>
      </c>
      <c r="E607" s="38" t="s">
        <v>28</v>
      </c>
    </row>
    <row r="608">
      <c r="A608" s="38" t="s">
        <v>7004</v>
      </c>
      <c r="B608" s="38" t="s">
        <v>456</v>
      </c>
      <c r="C608" s="38" t="s">
        <v>165</v>
      </c>
      <c r="D608" s="38" t="s">
        <v>1916</v>
      </c>
      <c r="E608" s="38" t="s">
        <v>28</v>
      </c>
    </row>
    <row r="609">
      <c r="A609" s="38" t="s">
        <v>7005</v>
      </c>
      <c r="B609" s="38" t="s">
        <v>184</v>
      </c>
      <c r="C609" s="38" t="s">
        <v>165</v>
      </c>
      <c r="D609" s="38" t="s">
        <v>1918</v>
      </c>
      <c r="E609" s="38" t="s">
        <v>28</v>
      </c>
    </row>
    <row r="610">
      <c r="A610" s="38" t="s">
        <v>7006</v>
      </c>
      <c r="B610" s="38" t="s">
        <v>197</v>
      </c>
      <c r="C610" s="38" t="s">
        <v>165</v>
      </c>
      <c r="D610" s="38" t="s">
        <v>1918</v>
      </c>
      <c r="E610" s="38" t="s">
        <v>28</v>
      </c>
    </row>
    <row r="611">
      <c r="A611" s="38" t="s">
        <v>7007</v>
      </c>
      <c r="B611" s="38" t="s">
        <v>442</v>
      </c>
      <c r="C611" s="38" t="s">
        <v>165</v>
      </c>
      <c r="D611" s="38" t="s">
        <v>1918</v>
      </c>
      <c r="E611" s="38" t="s">
        <v>28</v>
      </c>
    </row>
    <row r="612">
      <c r="A612" s="38" t="s">
        <v>7008</v>
      </c>
      <c r="B612" s="38" t="s">
        <v>444</v>
      </c>
      <c r="C612" s="38" t="s">
        <v>165</v>
      </c>
      <c r="D612" s="38" t="s">
        <v>1918</v>
      </c>
      <c r="E612" s="38" t="s">
        <v>28</v>
      </c>
    </row>
    <row r="613">
      <c r="A613" s="38" t="s">
        <v>7009</v>
      </c>
      <c r="B613" s="38" t="s">
        <v>187</v>
      </c>
      <c r="C613" s="38" t="s">
        <v>165</v>
      </c>
      <c r="D613" s="38" t="s">
        <v>1918</v>
      </c>
      <c r="E613" s="38" t="s">
        <v>28</v>
      </c>
    </row>
    <row r="614">
      <c r="A614" s="38" t="s">
        <v>7010</v>
      </c>
      <c r="B614" s="38" t="s">
        <v>456</v>
      </c>
      <c r="C614" s="38" t="s">
        <v>165</v>
      </c>
      <c r="D614" s="38" t="s">
        <v>1918</v>
      </c>
      <c r="E614" s="38" t="s">
        <v>28</v>
      </c>
    </row>
    <row r="615">
      <c r="A615" s="38" t="s">
        <v>7011</v>
      </c>
      <c r="B615" s="38" t="s">
        <v>458</v>
      </c>
      <c r="C615" s="38" t="s">
        <v>165</v>
      </c>
      <c r="D615" s="38" t="s">
        <v>1918</v>
      </c>
      <c r="E615" s="38" t="s">
        <v>28</v>
      </c>
    </row>
    <row r="616">
      <c r="A616" s="38" t="s">
        <v>7012</v>
      </c>
      <c r="B616" s="38" t="s">
        <v>453</v>
      </c>
      <c r="C616" s="38" t="s">
        <v>165</v>
      </c>
      <c r="D616" s="38" t="s">
        <v>1918</v>
      </c>
      <c r="E616" s="38" t="s">
        <v>28</v>
      </c>
    </row>
    <row r="617">
      <c r="A617" s="38" t="s">
        <v>7013</v>
      </c>
      <c r="B617" s="38" t="s">
        <v>455</v>
      </c>
      <c r="C617" s="38" t="s">
        <v>165</v>
      </c>
      <c r="D617" s="38" t="s">
        <v>1918</v>
      </c>
      <c r="E617" s="38" t="s">
        <v>28</v>
      </c>
    </row>
    <row r="618">
      <c r="A618" s="38" t="s">
        <v>7014</v>
      </c>
      <c r="B618" s="38" t="s">
        <v>184</v>
      </c>
      <c r="C618" s="38" t="s">
        <v>165</v>
      </c>
      <c r="D618" s="38" t="s">
        <v>1921</v>
      </c>
      <c r="E618" s="38" t="s">
        <v>28</v>
      </c>
    </row>
    <row r="619">
      <c r="A619" s="38" t="s">
        <v>7015</v>
      </c>
      <c r="B619" s="38" t="s">
        <v>197</v>
      </c>
      <c r="C619" s="38" t="s">
        <v>165</v>
      </c>
      <c r="D619" s="38" t="s">
        <v>1921</v>
      </c>
      <c r="E619" s="38" t="s">
        <v>28</v>
      </c>
    </row>
    <row r="620">
      <c r="A620" s="38" t="s">
        <v>7016</v>
      </c>
      <c r="B620" s="38" t="s">
        <v>442</v>
      </c>
      <c r="C620" s="38" t="s">
        <v>165</v>
      </c>
      <c r="D620" s="38" t="s">
        <v>1921</v>
      </c>
      <c r="E620" s="38" t="s">
        <v>28</v>
      </c>
    </row>
    <row r="621">
      <c r="A621" s="38" t="s">
        <v>7017</v>
      </c>
      <c r="B621" s="38" t="s">
        <v>444</v>
      </c>
      <c r="C621" s="38" t="s">
        <v>165</v>
      </c>
      <c r="D621" s="38" t="s">
        <v>1921</v>
      </c>
      <c r="E621" s="38" t="s">
        <v>28</v>
      </c>
    </row>
    <row r="622">
      <c r="A622" s="38" t="s">
        <v>7018</v>
      </c>
      <c r="B622" s="38" t="s">
        <v>187</v>
      </c>
      <c r="C622" s="38" t="s">
        <v>165</v>
      </c>
      <c r="D622" s="38" t="s">
        <v>1921</v>
      </c>
      <c r="E622" s="38" t="s">
        <v>28</v>
      </c>
    </row>
    <row r="623">
      <c r="A623" s="38" t="s">
        <v>7019</v>
      </c>
      <c r="B623" s="38" t="s">
        <v>456</v>
      </c>
      <c r="C623" s="38" t="s">
        <v>165</v>
      </c>
      <c r="D623" s="38" t="s">
        <v>1921</v>
      </c>
      <c r="E623" s="38" t="s">
        <v>28</v>
      </c>
    </row>
    <row r="624">
      <c r="A624" s="38" t="s">
        <v>7020</v>
      </c>
      <c r="B624" s="38" t="s">
        <v>458</v>
      </c>
      <c r="C624" s="38" t="s">
        <v>165</v>
      </c>
      <c r="D624" s="38" t="s">
        <v>1921</v>
      </c>
      <c r="E624" s="38" t="s">
        <v>28</v>
      </c>
    </row>
    <row r="625">
      <c r="A625" s="38" t="s">
        <v>7021</v>
      </c>
      <c r="B625" s="38" t="s">
        <v>453</v>
      </c>
      <c r="C625" s="38" t="s">
        <v>165</v>
      </c>
      <c r="D625" s="38" t="s">
        <v>1921</v>
      </c>
      <c r="E625" s="38" t="s">
        <v>28</v>
      </c>
    </row>
    <row r="626">
      <c r="A626" s="38" t="s">
        <v>7022</v>
      </c>
      <c r="B626" s="38" t="s">
        <v>455</v>
      </c>
      <c r="C626" s="38" t="s">
        <v>165</v>
      </c>
      <c r="D626" s="38" t="s">
        <v>1921</v>
      </c>
      <c r="E626" s="38" t="s">
        <v>28</v>
      </c>
    </row>
    <row r="627">
      <c r="A627" s="38" t="s">
        <v>7023</v>
      </c>
      <c r="B627" s="38" t="s">
        <v>129</v>
      </c>
      <c r="C627" s="25" t="s">
        <v>88</v>
      </c>
      <c r="D627" s="38" t="s">
        <v>1921</v>
      </c>
      <c r="E627" s="38" t="s">
        <v>28</v>
      </c>
    </row>
    <row r="628">
      <c r="A628" s="38" t="s">
        <v>7023</v>
      </c>
      <c r="B628" s="38" t="s">
        <v>129</v>
      </c>
      <c r="C628" s="25" t="s">
        <v>88</v>
      </c>
      <c r="D628" s="38" t="s">
        <v>1921</v>
      </c>
      <c r="E628" s="38" t="s">
        <v>28</v>
      </c>
    </row>
    <row r="629">
      <c r="A629" s="38" t="s">
        <v>7024</v>
      </c>
      <c r="B629" s="38" t="s">
        <v>442</v>
      </c>
      <c r="C629" s="38" t="s">
        <v>165</v>
      </c>
      <c r="D629" s="38" t="s">
        <v>1927</v>
      </c>
      <c r="E629" s="38" t="s">
        <v>28</v>
      </c>
    </row>
    <row r="630">
      <c r="A630" s="38" t="s">
        <v>7025</v>
      </c>
      <c r="B630" s="38" t="s">
        <v>184</v>
      </c>
      <c r="C630" s="38" t="s">
        <v>165</v>
      </c>
      <c r="D630" s="38" t="s">
        <v>1927</v>
      </c>
      <c r="E630" s="38" t="s">
        <v>28</v>
      </c>
    </row>
    <row r="631">
      <c r="A631" s="38" t="s">
        <v>7026</v>
      </c>
      <c r="B631" s="38" t="s">
        <v>445</v>
      </c>
      <c r="C631" s="38" t="s">
        <v>165</v>
      </c>
      <c r="D631" s="38" t="s">
        <v>1927</v>
      </c>
      <c r="E631" s="38" t="s">
        <v>28</v>
      </c>
    </row>
    <row r="632">
      <c r="A632" s="38" t="s">
        <v>7027</v>
      </c>
      <c r="B632" s="38" t="s">
        <v>194</v>
      </c>
      <c r="C632" s="38" t="s">
        <v>165</v>
      </c>
      <c r="D632" s="38" t="s">
        <v>1927</v>
      </c>
      <c r="E632" s="38" t="s">
        <v>28</v>
      </c>
    </row>
    <row r="633">
      <c r="A633" s="38" t="s">
        <v>7028</v>
      </c>
      <c r="B633" s="38" t="s">
        <v>380</v>
      </c>
      <c r="C633" s="38" t="s">
        <v>165</v>
      </c>
      <c r="D633" s="38" t="s">
        <v>1927</v>
      </c>
      <c r="E633" s="38" t="s">
        <v>28</v>
      </c>
    </row>
    <row r="634">
      <c r="A634" s="38" t="s">
        <v>7029</v>
      </c>
      <c r="B634" s="38" t="s">
        <v>698</v>
      </c>
      <c r="C634" s="38" t="s">
        <v>165</v>
      </c>
      <c r="D634" s="38" t="s">
        <v>1927</v>
      </c>
      <c r="E634" s="38" t="s">
        <v>28</v>
      </c>
    </row>
    <row r="635">
      <c r="A635" s="38" t="s">
        <v>7030</v>
      </c>
      <c r="B635" s="38" t="s">
        <v>236</v>
      </c>
      <c r="C635" s="38" t="s">
        <v>44</v>
      </c>
      <c r="D635" s="38" t="s">
        <v>1929</v>
      </c>
      <c r="E635" s="38" t="s">
        <v>28</v>
      </c>
    </row>
    <row r="636">
      <c r="A636" s="38" t="s">
        <v>7031</v>
      </c>
      <c r="B636" s="38" t="s">
        <v>803</v>
      </c>
      <c r="C636" s="38" t="s">
        <v>44</v>
      </c>
      <c r="D636" s="38" t="s">
        <v>1929</v>
      </c>
      <c r="E636" s="38" t="s">
        <v>28</v>
      </c>
    </row>
    <row r="637">
      <c r="A637" s="38" t="s">
        <v>7032</v>
      </c>
      <c r="B637" s="38" t="s">
        <v>602</v>
      </c>
      <c r="C637" s="38" t="s">
        <v>44</v>
      </c>
      <c r="D637" s="38" t="s">
        <v>1929</v>
      </c>
      <c r="E637" s="38" t="s">
        <v>28</v>
      </c>
    </row>
    <row r="638">
      <c r="A638" s="38" t="s">
        <v>7033</v>
      </c>
      <c r="B638" s="38" t="s">
        <v>690</v>
      </c>
      <c r="C638" s="38" t="s">
        <v>44</v>
      </c>
      <c r="D638" s="38" t="s">
        <v>1929</v>
      </c>
      <c r="E638" s="38" t="s">
        <v>28</v>
      </c>
    </row>
    <row r="639">
      <c r="A639" s="38" t="s">
        <v>7034</v>
      </c>
      <c r="B639" s="38" t="s">
        <v>159</v>
      </c>
      <c r="C639" s="25" t="s">
        <v>158</v>
      </c>
      <c r="D639" s="38" t="s">
        <v>1929</v>
      </c>
      <c r="E639" s="38" t="s">
        <v>28</v>
      </c>
    </row>
    <row r="640">
      <c r="A640" s="38" t="s">
        <v>7035</v>
      </c>
      <c r="B640" s="38" t="s">
        <v>602</v>
      </c>
      <c r="C640" s="25" t="s">
        <v>158</v>
      </c>
      <c r="D640" s="38" t="s">
        <v>1929</v>
      </c>
      <c r="E640" s="38" t="s">
        <v>28</v>
      </c>
    </row>
    <row r="641">
      <c r="A641" s="38" t="s">
        <v>7036</v>
      </c>
      <c r="B641" s="38" t="s">
        <v>679</v>
      </c>
      <c r="C641" s="25" t="s">
        <v>600</v>
      </c>
      <c r="D641" s="38" t="s">
        <v>1929</v>
      </c>
      <c r="E641" s="38" t="s">
        <v>28</v>
      </c>
    </row>
    <row r="642">
      <c r="A642" s="38" t="s">
        <v>7037</v>
      </c>
      <c r="B642" s="38" t="s">
        <v>286</v>
      </c>
      <c r="C642" s="25" t="s">
        <v>600</v>
      </c>
      <c r="D642" s="38" t="s">
        <v>1929</v>
      </c>
      <c r="E642" s="38" t="s">
        <v>28</v>
      </c>
    </row>
    <row r="643">
      <c r="A643" s="38" t="s">
        <v>7038</v>
      </c>
      <c r="B643" s="38" t="s">
        <v>680</v>
      </c>
      <c r="C643" s="25" t="s">
        <v>600</v>
      </c>
      <c r="D643" s="38" t="s">
        <v>1929</v>
      </c>
      <c r="E643" s="38" t="s">
        <v>28</v>
      </c>
    </row>
    <row r="644">
      <c r="A644" s="38" t="s">
        <v>7039</v>
      </c>
      <c r="B644" s="38" t="s">
        <v>608</v>
      </c>
      <c r="C644" s="25" t="s">
        <v>938</v>
      </c>
      <c r="D644" s="38" t="s">
        <v>1929</v>
      </c>
      <c r="E644" s="38" t="s">
        <v>28</v>
      </c>
    </row>
    <row r="645">
      <c r="A645" s="38" t="s">
        <v>7040</v>
      </c>
      <c r="B645" s="38" t="s">
        <v>680</v>
      </c>
      <c r="C645" s="25" t="s">
        <v>938</v>
      </c>
      <c r="D645" s="38" t="s">
        <v>1929</v>
      </c>
      <c r="E645" s="38" t="s">
        <v>28</v>
      </c>
    </row>
    <row r="646">
      <c r="A646" s="38" t="s">
        <v>7041</v>
      </c>
      <c r="B646" s="38" t="s">
        <v>280</v>
      </c>
      <c r="C646" s="25" t="s">
        <v>938</v>
      </c>
      <c r="D646" s="38" t="s">
        <v>1929</v>
      </c>
      <c r="E646" s="38" t="s">
        <v>28</v>
      </c>
    </row>
    <row r="647">
      <c r="A647" s="38" t="s">
        <v>7042</v>
      </c>
      <c r="B647" s="38" t="s">
        <v>682</v>
      </c>
      <c r="C647" s="25" t="s">
        <v>96</v>
      </c>
      <c r="D647" s="38" t="s">
        <v>1929</v>
      </c>
      <c r="E647" s="38" t="s">
        <v>145</v>
      </c>
    </row>
    <row r="648">
      <c r="A648" s="38" t="s">
        <v>7043</v>
      </c>
      <c r="B648" s="38" t="s">
        <v>236</v>
      </c>
      <c r="C648" s="25" t="s">
        <v>96</v>
      </c>
      <c r="D648" s="38" t="s">
        <v>1929</v>
      </c>
      <c r="E648" s="38" t="s">
        <v>145</v>
      </c>
    </row>
    <row r="649">
      <c r="A649" s="38" t="s">
        <v>7044</v>
      </c>
      <c r="B649" s="38" t="s">
        <v>631</v>
      </c>
      <c r="C649" s="25" t="s">
        <v>96</v>
      </c>
      <c r="D649" s="38" t="s">
        <v>1929</v>
      </c>
      <c r="E649" s="38" t="s">
        <v>145</v>
      </c>
    </row>
    <row r="650">
      <c r="A650" s="38" t="s">
        <v>7045</v>
      </c>
      <c r="B650" s="38" t="s">
        <v>371</v>
      </c>
      <c r="C650" s="25" t="s">
        <v>96</v>
      </c>
      <c r="D650" s="38" t="s">
        <v>1929</v>
      </c>
      <c r="E650" s="38" t="s">
        <v>145</v>
      </c>
    </row>
    <row r="651">
      <c r="A651" s="38" t="s">
        <v>7046</v>
      </c>
      <c r="B651" s="38" t="s">
        <v>683</v>
      </c>
      <c r="C651" s="25" t="s">
        <v>96</v>
      </c>
      <c r="D651" s="38" t="s">
        <v>1929</v>
      </c>
      <c r="E651" s="38" t="s">
        <v>145</v>
      </c>
    </row>
    <row r="652">
      <c r="A652" s="38" t="s">
        <v>7047</v>
      </c>
      <c r="B652" s="38" t="s">
        <v>685</v>
      </c>
      <c r="C652" s="25" t="s">
        <v>96</v>
      </c>
      <c r="D652" s="38" t="s">
        <v>1929</v>
      </c>
      <c r="E652" s="38" t="s">
        <v>145</v>
      </c>
    </row>
    <row r="653">
      <c r="A653" s="38" t="s">
        <v>7048</v>
      </c>
      <c r="B653" s="38" t="s">
        <v>689</v>
      </c>
      <c r="C653" s="25" t="s">
        <v>96</v>
      </c>
      <c r="D653" s="38" t="s">
        <v>1929</v>
      </c>
      <c r="E653" s="38" t="s">
        <v>145</v>
      </c>
    </row>
    <row r="654">
      <c r="A654" s="38" t="s">
        <v>7049</v>
      </c>
      <c r="B654" s="38" t="s">
        <v>687</v>
      </c>
      <c r="C654" s="25" t="s">
        <v>96</v>
      </c>
      <c r="D654" s="38" t="s">
        <v>1929</v>
      </c>
      <c r="E654" s="38" t="s">
        <v>145</v>
      </c>
    </row>
    <row r="655">
      <c r="A655" s="38" t="s">
        <v>7042</v>
      </c>
      <c r="B655" s="38" t="s">
        <v>682</v>
      </c>
      <c r="C655" s="25" t="s">
        <v>96</v>
      </c>
      <c r="D655" s="38" t="s">
        <v>1929</v>
      </c>
      <c r="E655" s="38" t="s">
        <v>114</v>
      </c>
    </row>
    <row r="656">
      <c r="A656" s="38" t="s">
        <v>7046</v>
      </c>
      <c r="B656" s="38" t="s">
        <v>683</v>
      </c>
      <c r="C656" s="25" t="s">
        <v>96</v>
      </c>
      <c r="D656" s="38" t="s">
        <v>1929</v>
      </c>
      <c r="E656" s="38" t="s">
        <v>114</v>
      </c>
    </row>
    <row r="657">
      <c r="A657" s="38" t="s">
        <v>7050</v>
      </c>
      <c r="B657" s="38" t="s">
        <v>501</v>
      </c>
      <c r="C657" s="25" t="s">
        <v>96</v>
      </c>
      <c r="D657" s="38" t="s">
        <v>1929</v>
      </c>
      <c r="E657" s="38" t="s">
        <v>114</v>
      </c>
    </row>
    <row r="658">
      <c r="A658" s="38" t="s">
        <v>7043</v>
      </c>
      <c r="B658" s="38" t="s">
        <v>236</v>
      </c>
      <c r="C658" s="25" t="s">
        <v>96</v>
      </c>
      <c r="D658" s="38" t="s">
        <v>1929</v>
      </c>
      <c r="E658" s="38" t="s">
        <v>114</v>
      </c>
    </row>
    <row r="659">
      <c r="A659" s="38" t="s">
        <v>7051</v>
      </c>
      <c r="B659" s="38" t="s">
        <v>635</v>
      </c>
      <c r="C659" s="25" t="s">
        <v>96</v>
      </c>
      <c r="D659" s="38" t="s">
        <v>1929</v>
      </c>
      <c r="E659" s="38" t="s">
        <v>114</v>
      </c>
    </row>
    <row r="660">
      <c r="A660" s="38" t="s">
        <v>7048</v>
      </c>
      <c r="B660" s="38" t="s">
        <v>689</v>
      </c>
      <c r="C660" s="25" t="s">
        <v>96</v>
      </c>
      <c r="D660" s="38" t="s">
        <v>1929</v>
      </c>
      <c r="E660" s="38" t="s">
        <v>114</v>
      </c>
    </row>
    <row r="661">
      <c r="A661" s="38" t="s">
        <v>7052</v>
      </c>
      <c r="B661" s="38" t="s">
        <v>690</v>
      </c>
      <c r="C661" s="25" t="s">
        <v>96</v>
      </c>
      <c r="D661" s="38" t="s">
        <v>1929</v>
      </c>
      <c r="E661" s="38" t="s">
        <v>114</v>
      </c>
    </row>
    <row r="662">
      <c r="A662" s="38" t="s">
        <v>7044</v>
      </c>
      <c r="B662" s="38" t="s">
        <v>631</v>
      </c>
      <c r="C662" s="25" t="s">
        <v>96</v>
      </c>
      <c r="D662" s="38" t="s">
        <v>1929</v>
      </c>
      <c r="E662" s="38" t="s">
        <v>114</v>
      </c>
    </row>
    <row r="663">
      <c r="A663" s="38" t="s">
        <v>7053</v>
      </c>
      <c r="B663" s="38" t="s">
        <v>366</v>
      </c>
      <c r="C663" s="25" t="s">
        <v>96</v>
      </c>
      <c r="D663" s="38" t="s">
        <v>1929</v>
      </c>
      <c r="E663" s="38" t="s">
        <v>114</v>
      </c>
    </row>
    <row r="664">
      <c r="A664" s="38" t="s">
        <v>7042</v>
      </c>
      <c r="B664" s="38" t="s">
        <v>682</v>
      </c>
      <c r="C664" s="25" t="s">
        <v>96</v>
      </c>
      <c r="D664" s="38" t="s">
        <v>1929</v>
      </c>
      <c r="E664" s="38" t="s">
        <v>101</v>
      </c>
    </row>
    <row r="665">
      <c r="A665" s="38" t="s">
        <v>7053</v>
      </c>
      <c r="B665" s="38" t="s">
        <v>366</v>
      </c>
      <c r="C665" s="25" t="s">
        <v>96</v>
      </c>
      <c r="D665" s="38" t="s">
        <v>1929</v>
      </c>
      <c r="E665" s="38" t="s">
        <v>101</v>
      </c>
    </row>
    <row r="666">
      <c r="A666" s="38" t="s">
        <v>7050</v>
      </c>
      <c r="B666" s="38" t="s">
        <v>501</v>
      </c>
      <c r="C666" s="25" t="s">
        <v>96</v>
      </c>
      <c r="D666" s="38" t="s">
        <v>1929</v>
      </c>
      <c r="E666" s="38" t="s">
        <v>101</v>
      </c>
    </row>
    <row r="667">
      <c r="A667" s="38" t="s">
        <v>7054</v>
      </c>
      <c r="B667" s="38" t="s">
        <v>352</v>
      </c>
      <c r="C667" s="25" t="s">
        <v>96</v>
      </c>
      <c r="D667" s="38" t="s">
        <v>1929</v>
      </c>
      <c r="E667" s="38" t="s">
        <v>101</v>
      </c>
    </row>
    <row r="668">
      <c r="A668" s="38" t="s">
        <v>7051</v>
      </c>
      <c r="B668" s="38" t="s">
        <v>635</v>
      </c>
      <c r="C668" s="25" t="s">
        <v>96</v>
      </c>
      <c r="D668" s="38" t="s">
        <v>1929</v>
      </c>
      <c r="E668" s="38" t="s">
        <v>101</v>
      </c>
    </row>
    <row r="669">
      <c r="A669" s="38" t="s">
        <v>7048</v>
      </c>
      <c r="B669" s="38" t="s">
        <v>689</v>
      </c>
      <c r="C669" s="25" t="s">
        <v>96</v>
      </c>
      <c r="D669" s="38" t="s">
        <v>1929</v>
      </c>
      <c r="E669" s="38" t="s">
        <v>101</v>
      </c>
    </row>
    <row r="670">
      <c r="A670" s="38" t="s">
        <v>7046</v>
      </c>
      <c r="B670" s="38" t="s">
        <v>683</v>
      </c>
      <c r="C670" s="25" t="s">
        <v>96</v>
      </c>
      <c r="D670" s="38" t="s">
        <v>1929</v>
      </c>
      <c r="E670" s="38" t="s">
        <v>101</v>
      </c>
    </row>
    <row r="671">
      <c r="A671" s="38" t="s">
        <v>7044</v>
      </c>
      <c r="B671" s="38" t="s">
        <v>631</v>
      </c>
      <c r="C671" s="25" t="s">
        <v>96</v>
      </c>
      <c r="D671" s="38" t="s">
        <v>1929</v>
      </c>
      <c r="E671" s="38" t="s">
        <v>101</v>
      </c>
    </row>
    <row r="672">
      <c r="A672" s="38" t="s">
        <v>7055</v>
      </c>
      <c r="B672" s="38" t="s">
        <v>365</v>
      </c>
      <c r="C672" s="25" t="s">
        <v>96</v>
      </c>
      <c r="D672" s="38" t="s">
        <v>1929</v>
      </c>
      <c r="E672" s="38" t="s">
        <v>101</v>
      </c>
    </row>
    <row r="673">
      <c r="A673" s="38" t="s">
        <v>7056</v>
      </c>
      <c r="B673" s="38" t="s">
        <v>575</v>
      </c>
      <c r="C673" s="25" t="s">
        <v>96</v>
      </c>
      <c r="D673" s="38" t="s">
        <v>1929</v>
      </c>
      <c r="E673" s="38" t="s">
        <v>101</v>
      </c>
    </row>
    <row r="674">
      <c r="A674" s="38" t="s">
        <v>7057</v>
      </c>
      <c r="B674" s="38" t="s">
        <v>361</v>
      </c>
      <c r="C674" s="25" t="s">
        <v>88</v>
      </c>
      <c r="D674" s="38" t="s">
        <v>1932</v>
      </c>
      <c r="E674" s="38" t="s">
        <v>28</v>
      </c>
    </row>
    <row r="675">
      <c r="A675" s="38" t="s">
        <v>7058</v>
      </c>
      <c r="B675" s="38" t="s">
        <v>628</v>
      </c>
      <c r="C675" s="25" t="s">
        <v>88</v>
      </c>
      <c r="D675" s="38" t="s">
        <v>1932</v>
      </c>
      <c r="E675" s="38" t="s">
        <v>28</v>
      </c>
    </row>
    <row r="676">
      <c r="A676" s="38" t="s">
        <v>7059</v>
      </c>
      <c r="B676" s="38" t="s">
        <v>91</v>
      </c>
      <c r="C676" s="25" t="s">
        <v>88</v>
      </c>
      <c r="D676" s="38" t="s">
        <v>1932</v>
      </c>
      <c r="E676" s="38" t="s">
        <v>28</v>
      </c>
    </row>
    <row r="677">
      <c r="A677" s="38" t="s">
        <v>7057</v>
      </c>
      <c r="B677" s="38" t="s">
        <v>361</v>
      </c>
      <c r="C677" s="25" t="s">
        <v>88</v>
      </c>
      <c r="D677" s="38" t="s">
        <v>1932</v>
      </c>
      <c r="E677" s="38" t="s">
        <v>28</v>
      </c>
    </row>
    <row r="678">
      <c r="A678" s="38" t="s">
        <v>7058</v>
      </c>
      <c r="B678" s="38" t="s">
        <v>628</v>
      </c>
      <c r="C678" s="25" t="s">
        <v>88</v>
      </c>
      <c r="D678" s="38" t="s">
        <v>1932</v>
      </c>
      <c r="E678" s="38" t="s">
        <v>28</v>
      </c>
    </row>
    <row r="679">
      <c r="A679" s="38" t="s">
        <v>7059</v>
      </c>
      <c r="B679" s="38" t="s">
        <v>91</v>
      </c>
      <c r="C679" s="25" t="s">
        <v>88</v>
      </c>
      <c r="D679" s="38" t="s">
        <v>1932</v>
      </c>
      <c r="E679" s="38" t="s">
        <v>28</v>
      </c>
    </row>
    <row r="680">
      <c r="A680" s="38" t="s">
        <v>7060</v>
      </c>
      <c r="B680" s="38" t="s">
        <v>386</v>
      </c>
      <c r="C680" s="25" t="s">
        <v>96</v>
      </c>
      <c r="D680" s="38" t="s">
        <v>1932</v>
      </c>
      <c r="E680" s="38" t="s">
        <v>145</v>
      </c>
    </row>
    <row r="681">
      <c r="A681" s="38" t="s">
        <v>7061</v>
      </c>
      <c r="B681" s="38" t="s">
        <v>638</v>
      </c>
      <c r="C681" s="25" t="s">
        <v>96</v>
      </c>
      <c r="D681" s="38" t="s">
        <v>1932</v>
      </c>
      <c r="E681" s="38" t="s">
        <v>145</v>
      </c>
    </row>
    <row r="682">
      <c r="A682" s="38" t="s">
        <v>7062</v>
      </c>
      <c r="B682" s="38" t="s">
        <v>359</v>
      </c>
      <c r="C682" s="25" t="s">
        <v>96</v>
      </c>
      <c r="D682" s="38" t="s">
        <v>1932</v>
      </c>
      <c r="E682" s="38" t="s">
        <v>145</v>
      </c>
    </row>
    <row r="683">
      <c r="A683" s="38" t="s">
        <v>7063</v>
      </c>
      <c r="B683" s="38" t="s">
        <v>371</v>
      </c>
      <c r="C683" s="25" t="s">
        <v>96</v>
      </c>
      <c r="D683" s="38" t="s">
        <v>1932</v>
      </c>
      <c r="E683" s="38" t="s">
        <v>145</v>
      </c>
    </row>
    <row r="684">
      <c r="A684" s="38" t="s">
        <v>7064</v>
      </c>
      <c r="B684" s="38" t="s">
        <v>348</v>
      </c>
      <c r="C684" s="25" t="s">
        <v>96</v>
      </c>
      <c r="D684" s="38" t="s">
        <v>1932</v>
      </c>
      <c r="E684" s="38" t="s">
        <v>145</v>
      </c>
    </row>
    <row r="685">
      <c r="A685" s="38" t="s">
        <v>7065</v>
      </c>
      <c r="B685" s="38" t="s">
        <v>635</v>
      </c>
      <c r="C685" s="25" t="s">
        <v>96</v>
      </c>
      <c r="D685" s="38" t="s">
        <v>1932</v>
      </c>
      <c r="E685" s="38" t="s">
        <v>145</v>
      </c>
    </row>
    <row r="686">
      <c r="A686" s="38" t="s">
        <v>7066</v>
      </c>
      <c r="B686" s="38" t="s">
        <v>501</v>
      </c>
      <c r="C686" s="25" t="s">
        <v>96</v>
      </c>
      <c r="D686" s="38" t="s">
        <v>1932</v>
      </c>
      <c r="E686" s="38" t="s">
        <v>145</v>
      </c>
    </row>
    <row r="687">
      <c r="A687" s="38" t="s">
        <v>7067</v>
      </c>
      <c r="B687" s="38" t="s">
        <v>631</v>
      </c>
      <c r="C687" s="25" t="s">
        <v>96</v>
      </c>
      <c r="D687" s="38" t="s">
        <v>1932</v>
      </c>
      <c r="E687" s="38" t="s">
        <v>145</v>
      </c>
    </row>
    <row r="688">
      <c r="A688" s="38" t="s">
        <v>7068</v>
      </c>
      <c r="B688" s="38" t="s">
        <v>112</v>
      </c>
      <c r="C688" s="25" t="s">
        <v>96</v>
      </c>
      <c r="D688" s="38" t="s">
        <v>1932</v>
      </c>
      <c r="E688" s="38" t="s">
        <v>145</v>
      </c>
    </row>
    <row r="689">
      <c r="A689" s="38" t="s">
        <v>7069</v>
      </c>
      <c r="B689" s="38" t="s">
        <v>639</v>
      </c>
      <c r="C689" s="25" t="s">
        <v>96</v>
      </c>
      <c r="D689" s="38" t="s">
        <v>1932</v>
      </c>
      <c r="E689" s="38" t="s">
        <v>145</v>
      </c>
    </row>
    <row r="690">
      <c r="A690" s="38" t="s">
        <v>7060</v>
      </c>
      <c r="B690" s="38" t="s">
        <v>386</v>
      </c>
      <c r="C690" s="25" t="s">
        <v>96</v>
      </c>
      <c r="D690" s="38" t="s">
        <v>1932</v>
      </c>
      <c r="E690" s="38" t="s">
        <v>114</v>
      </c>
    </row>
    <row r="691">
      <c r="A691" s="38" t="s">
        <v>7061</v>
      </c>
      <c r="B691" s="38" t="s">
        <v>638</v>
      </c>
      <c r="C691" s="25" t="s">
        <v>96</v>
      </c>
      <c r="D691" s="38" t="s">
        <v>1932</v>
      </c>
      <c r="E691" s="38" t="s">
        <v>114</v>
      </c>
    </row>
    <row r="692">
      <c r="A692" s="38" t="s">
        <v>7064</v>
      </c>
      <c r="B692" s="38" t="s">
        <v>348</v>
      </c>
      <c r="C692" s="25" t="s">
        <v>96</v>
      </c>
      <c r="D692" s="38" t="s">
        <v>1932</v>
      </c>
      <c r="E692" s="38" t="s">
        <v>114</v>
      </c>
    </row>
    <row r="693">
      <c r="A693" s="38" t="s">
        <v>7062</v>
      </c>
      <c r="B693" s="38" t="s">
        <v>359</v>
      </c>
      <c r="C693" s="25" t="s">
        <v>96</v>
      </c>
      <c r="D693" s="38" t="s">
        <v>1932</v>
      </c>
      <c r="E693" s="38" t="s">
        <v>114</v>
      </c>
    </row>
    <row r="694">
      <c r="A694" s="38" t="s">
        <v>7070</v>
      </c>
      <c r="B694" s="38" t="s">
        <v>641</v>
      </c>
      <c r="C694" s="25" t="s">
        <v>96</v>
      </c>
      <c r="D694" s="38" t="s">
        <v>1932</v>
      </c>
      <c r="E694" s="38" t="s">
        <v>114</v>
      </c>
    </row>
    <row r="695">
      <c r="A695" s="38" t="s">
        <v>7065</v>
      </c>
      <c r="B695" s="38" t="s">
        <v>635</v>
      </c>
      <c r="C695" s="25" t="s">
        <v>96</v>
      </c>
      <c r="D695" s="38" t="s">
        <v>1932</v>
      </c>
      <c r="E695" s="38" t="s">
        <v>114</v>
      </c>
    </row>
    <row r="696">
      <c r="A696" s="38" t="s">
        <v>7066</v>
      </c>
      <c r="B696" s="38" t="s">
        <v>501</v>
      </c>
      <c r="C696" s="25" t="s">
        <v>96</v>
      </c>
      <c r="D696" s="38" t="s">
        <v>1932</v>
      </c>
      <c r="E696" s="38" t="s">
        <v>114</v>
      </c>
    </row>
    <row r="697">
      <c r="A697" s="38" t="s">
        <v>7067</v>
      </c>
      <c r="B697" s="38" t="s">
        <v>631</v>
      </c>
      <c r="C697" s="25" t="s">
        <v>96</v>
      </c>
      <c r="D697" s="38" t="s">
        <v>1932</v>
      </c>
      <c r="E697" s="38" t="s">
        <v>114</v>
      </c>
    </row>
    <row r="698">
      <c r="A698" s="38" t="s">
        <v>7068</v>
      </c>
      <c r="B698" s="38" t="s">
        <v>112</v>
      </c>
      <c r="C698" s="25" t="s">
        <v>96</v>
      </c>
      <c r="D698" s="38" t="s">
        <v>1932</v>
      </c>
      <c r="E698" s="38" t="s">
        <v>114</v>
      </c>
    </row>
    <row r="699">
      <c r="A699" s="38" t="s">
        <v>7069</v>
      </c>
      <c r="B699" s="38" t="s">
        <v>639</v>
      </c>
      <c r="C699" s="25" t="s">
        <v>96</v>
      </c>
      <c r="D699" s="38" t="s">
        <v>1932</v>
      </c>
      <c r="E699" s="38" t="s">
        <v>114</v>
      </c>
    </row>
    <row r="700">
      <c r="A700" s="38" t="s">
        <v>7061</v>
      </c>
      <c r="B700" s="38" t="s">
        <v>638</v>
      </c>
      <c r="C700" s="25" t="s">
        <v>96</v>
      </c>
      <c r="D700" s="38" t="s">
        <v>1932</v>
      </c>
      <c r="E700" s="38" t="s">
        <v>101</v>
      </c>
    </row>
    <row r="701">
      <c r="A701" s="38" t="s">
        <v>7062</v>
      </c>
      <c r="B701" s="38" t="s">
        <v>359</v>
      </c>
      <c r="C701" s="25" t="s">
        <v>96</v>
      </c>
      <c r="D701" s="38" t="s">
        <v>1932</v>
      </c>
      <c r="E701" s="38" t="s">
        <v>101</v>
      </c>
    </row>
    <row r="702">
      <c r="A702" s="38" t="s">
        <v>7060</v>
      </c>
      <c r="B702" s="38" t="s">
        <v>386</v>
      </c>
      <c r="C702" s="25" t="s">
        <v>96</v>
      </c>
      <c r="D702" s="38" t="s">
        <v>1932</v>
      </c>
      <c r="E702" s="38" t="s">
        <v>101</v>
      </c>
    </row>
    <row r="703">
      <c r="A703" s="38" t="s">
        <v>7071</v>
      </c>
      <c r="B703" s="38" t="s">
        <v>352</v>
      </c>
      <c r="C703" s="25" t="s">
        <v>96</v>
      </c>
      <c r="D703" s="38" t="s">
        <v>1932</v>
      </c>
      <c r="E703" s="38" t="s">
        <v>101</v>
      </c>
    </row>
    <row r="704">
      <c r="A704" s="38" t="s">
        <v>7066</v>
      </c>
      <c r="B704" s="38" t="s">
        <v>501</v>
      </c>
      <c r="C704" s="25" t="s">
        <v>96</v>
      </c>
      <c r="D704" s="38" t="s">
        <v>1932</v>
      </c>
      <c r="E704" s="38" t="s">
        <v>101</v>
      </c>
    </row>
    <row r="705">
      <c r="A705" s="38" t="s">
        <v>7070</v>
      </c>
      <c r="B705" s="38" t="s">
        <v>641</v>
      </c>
      <c r="C705" s="25" t="s">
        <v>96</v>
      </c>
      <c r="D705" s="38" t="s">
        <v>1932</v>
      </c>
      <c r="E705" s="38" t="s">
        <v>101</v>
      </c>
    </row>
    <row r="706">
      <c r="A706" s="38" t="s">
        <v>7065</v>
      </c>
      <c r="B706" s="38" t="s">
        <v>635</v>
      </c>
      <c r="C706" s="25" t="s">
        <v>96</v>
      </c>
      <c r="D706" s="38" t="s">
        <v>1932</v>
      </c>
      <c r="E706" s="38" t="s">
        <v>101</v>
      </c>
    </row>
    <row r="707">
      <c r="A707" s="38" t="s">
        <v>7067</v>
      </c>
      <c r="B707" s="38" t="s">
        <v>631</v>
      </c>
      <c r="C707" s="25" t="s">
        <v>96</v>
      </c>
      <c r="D707" s="38" t="s">
        <v>1932</v>
      </c>
      <c r="E707" s="38" t="s">
        <v>101</v>
      </c>
    </row>
    <row r="708">
      <c r="A708" s="38" t="s">
        <v>7072</v>
      </c>
      <c r="B708" s="38" t="s">
        <v>642</v>
      </c>
      <c r="C708" s="25" t="s">
        <v>96</v>
      </c>
      <c r="D708" s="38" t="s">
        <v>1932</v>
      </c>
      <c r="E708" s="38" t="s">
        <v>101</v>
      </c>
    </row>
    <row r="709">
      <c r="A709" s="38" t="s">
        <v>7073</v>
      </c>
      <c r="B709" s="38" t="s">
        <v>637</v>
      </c>
      <c r="C709" s="25" t="s">
        <v>96</v>
      </c>
      <c r="D709" s="38" t="s">
        <v>1932</v>
      </c>
      <c r="E709" s="38" t="s">
        <v>101</v>
      </c>
    </row>
    <row r="710">
      <c r="A710" s="38" t="s">
        <v>7074</v>
      </c>
      <c r="B710" s="38" t="s">
        <v>184</v>
      </c>
      <c r="C710" s="38" t="s">
        <v>165</v>
      </c>
      <c r="D710" s="38" t="s">
        <v>1935</v>
      </c>
      <c r="E710" s="38" t="s">
        <v>28</v>
      </c>
    </row>
    <row r="711">
      <c r="A711" s="38" t="s">
        <v>7075</v>
      </c>
      <c r="B711" s="38" t="s">
        <v>191</v>
      </c>
      <c r="C711" s="38" t="s">
        <v>165</v>
      </c>
      <c r="D711" s="38" t="s">
        <v>1935</v>
      </c>
      <c r="E711" s="38" t="s">
        <v>28</v>
      </c>
    </row>
    <row r="712">
      <c r="A712" s="38" t="s">
        <v>7076</v>
      </c>
      <c r="B712" s="38" t="s">
        <v>84</v>
      </c>
      <c r="C712" s="38" t="s">
        <v>165</v>
      </c>
      <c r="D712" s="38" t="s">
        <v>1935</v>
      </c>
      <c r="E712" s="38" t="s">
        <v>28</v>
      </c>
    </row>
    <row r="713">
      <c r="A713" s="38" t="s">
        <v>7077</v>
      </c>
      <c r="B713" s="38" t="s">
        <v>86</v>
      </c>
      <c r="C713" s="38" t="s">
        <v>165</v>
      </c>
      <c r="D713" s="38" t="s">
        <v>1935</v>
      </c>
      <c r="E713" s="38" t="s">
        <v>28</v>
      </c>
    </row>
    <row r="714">
      <c r="A714" s="38" t="s">
        <v>7078</v>
      </c>
      <c r="B714" s="38" t="s">
        <v>194</v>
      </c>
      <c r="C714" s="38" t="s">
        <v>165</v>
      </c>
      <c r="D714" s="38" t="s">
        <v>1935</v>
      </c>
      <c r="E714" s="38" t="s">
        <v>28</v>
      </c>
    </row>
    <row r="715">
      <c r="A715" s="38" t="s">
        <v>7079</v>
      </c>
      <c r="B715" s="38" t="s">
        <v>380</v>
      </c>
      <c r="C715" s="38" t="s">
        <v>165</v>
      </c>
      <c r="D715" s="38" t="s">
        <v>1935</v>
      </c>
      <c r="E715" s="38" t="s">
        <v>28</v>
      </c>
    </row>
    <row r="716">
      <c r="A716" s="38" t="s">
        <v>7080</v>
      </c>
      <c r="B716" s="38" t="s">
        <v>648</v>
      </c>
      <c r="C716" s="38" t="s">
        <v>165</v>
      </c>
      <c r="D716" s="38" t="s">
        <v>1935</v>
      </c>
      <c r="E716" s="38" t="s">
        <v>28</v>
      </c>
    </row>
    <row r="717">
      <c r="A717" s="38" t="s">
        <v>7081</v>
      </c>
      <c r="B717" s="38" t="s">
        <v>647</v>
      </c>
      <c r="C717" s="38" t="s">
        <v>165</v>
      </c>
      <c r="D717" s="38" t="s">
        <v>1935</v>
      </c>
      <c r="E717" s="38" t="s">
        <v>28</v>
      </c>
    </row>
    <row r="718">
      <c r="A718" s="38" t="s">
        <v>7082</v>
      </c>
      <c r="B718" s="38" t="s">
        <v>646</v>
      </c>
      <c r="C718" s="38" t="s">
        <v>165</v>
      </c>
      <c r="D718" s="38" t="s">
        <v>1935</v>
      </c>
      <c r="E718" s="38" t="s">
        <v>28</v>
      </c>
    </row>
    <row r="719">
      <c r="A719" s="38" t="s">
        <v>7083</v>
      </c>
      <c r="B719" s="38" t="s">
        <v>644</v>
      </c>
      <c r="C719" s="38" t="s">
        <v>165</v>
      </c>
      <c r="D719" s="38" t="s">
        <v>1935</v>
      </c>
      <c r="E719" s="38" t="s">
        <v>28</v>
      </c>
    </row>
    <row r="720">
      <c r="A720" s="38" t="s">
        <v>7084</v>
      </c>
      <c r="B720" s="38" t="s">
        <v>577</v>
      </c>
      <c r="C720" s="38" t="s">
        <v>44</v>
      </c>
      <c r="D720" s="38" t="s">
        <v>1935</v>
      </c>
      <c r="E720" s="38" t="s">
        <v>28</v>
      </c>
    </row>
    <row r="721">
      <c r="A721" s="38" t="s">
        <v>7085</v>
      </c>
      <c r="B721" s="38" t="s">
        <v>387</v>
      </c>
      <c r="C721" s="38" t="s">
        <v>44</v>
      </c>
      <c r="D721" s="38" t="s">
        <v>1935</v>
      </c>
      <c r="E721" s="38" t="s">
        <v>28</v>
      </c>
    </row>
    <row r="722">
      <c r="A722" s="38" t="s">
        <v>7086</v>
      </c>
      <c r="B722" s="38" t="s">
        <v>646</v>
      </c>
      <c r="C722" s="38" t="s">
        <v>44</v>
      </c>
      <c r="D722" s="38" t="s">
        <v>1935</v>
      </c>
      <c r="E722" s="38" t="s">
        <v>28</v>
      </c>
    </row>
    <row r="723">
      <c r="A723" s="38" t="s">
        <v>7087</v>
      </c>
      <c r="B723" s="38" t="s">
        <v>608</v>
      </c>
      <c r="C723" s="38" t="s">
        <v>44</v>
      </c>
      <c r="D723" s="38" t="s">
        <v>1935</v>
      </c>
      <c r="E723" s="38" t="s">
        <v>28</v>
      </c>
    </row>
    <row r="724">
      <c r="A724" s="38" t="s">
        <v>7088</v>
      </c>
      <c r="B724" s="38" t="s">
        <v>576</v>
      </c>
      <c r="C724" s="38" t="s">
        <v>44</v>
      </c>
      <c r="D724" s="38" t="s">
        <v>1935</v>
      </c>
      <c r="E724" s="38" t="s">
        <v>28</v>
      </c>
    </row>
    <row r="725">
      <c r="A725" s="38" t="s">
        <v>7089</v>
      </c>
      <c r="B725" s="38" t="s">
        <v>577</v>
      </c>
      <c r="C725" s="25" t="s">
        <v>158</v>
      </c>
      <c r="D725" s="38" t="s">
        <v>1935</v>
      </c>
      <c r="E725" s="38" t="s">
        <v>28</v>
      </c>
    </row>
    <row r="726">
      <c r="A726" s="38" t="s">
        <v>7090</v>
      </c>
      <c r="B726" s="38" t="s">
        <v>387</v>
      </c>
      <c r="C726" s="25" t="s">
        <v>158</v>
      </c>
      <c r="D726" s="38" t="s">
        <v>1935</v>
      </c>
      <c r="E726" s="38" t="s">
        <v>28</v>
      </c>
    </row>
    <row r="727">
      <c r="A727" s="38" t="s">
        <v>7091</v>
      </c>
      <c r="B727" s="38" t="s">
        <v>577</v>
      </c>
      <c r="C727" s="25" t="s">
        <v>600</v>
      </c>
      <c r="D727" s="38" t="s">
        <v>1935</v>
      </c>
      <c r="E727" s="38" t="s">
        <v>28</v>
      </c>
    </row>
    <row r="728">
      <c r="A728" s="38" t="s">
        <v>7092</v>
      </c>
      <c r="B728" s="38" t="s">
        <v>387</v>
      </c>
      <c r="C728" s="25" t="s">
        <v>600</v>
      </c>
      <c r="D728" s="38" t="s">
        <v>1935</v>
      </c>
      <c r="E728" s="38" t="s">
        <v>28</v>
      </c>
    </row>
    <row r="729">
      <c r="A729" s="38" t="s">
        <v>7093</v>
      </c>
      <c r="B729" s="38" t="s">
        <v>266</v>
      </c>
      <c r="C729" s="25" t="s">
        <v>600</v>
      </c>
      <c r="D729" s="38" t="s">
        <v>1935</v>
      </c>
      <c r="E729" s="38" t="s">
        <v>28</v>
      </c>
    </row>
    <row r="730">
      <c r="A730" s="38" t="s">
        <v>7094</v>
      </c>
      <c r="B730" s="38" t="s">
        <v>949</v>
      </c>
      <c r="C730" s="25" t="s">
        <v>938</v>
      </c>
      <c r="D730" s="38" t="s">
        <v>1935</v>
      </c>
      <c r="E730" s="38" t="s">
        <v>28</v>
      </c>
    </row>
    <row r="731">
      <c r="A731" s="38" t="s">
        <v>7095</v>
      </c>
      <c r="B731" s="38" t="s">
        <v>646</v>
      </c>
      <c r="C731" s="25" t="s">
        <v>938</v>
      </c>
      <c r="D731" s="38" t="s">
        <v>1935</v>
      </c>
      <c r="E731" s="38" t="s">
        <v>28</v>
      </c>
    </row>
    <row r="732">
      <c r="A732" s="38" t="s">
        <v>7096</v>
      </c>
      <c r="B732" s="38" t="s">
        <v>608</v>
      </c>
      <c r="C732" s="25" t="s">
        <v>938</v>
      </c>
      <c r="D732" s="38" t="s">
        <v>1935</v>
      </c>
      <c r="E732" s="38" t="s">
        <v>28</v>
      </c>
    </row>
    <row r="733">
      <c r="A733" s="38" t="s">
        <v>7097</v>
      </c>
      <c r="B733" s="38" t="s">
        <v>576</v>
      </c>
      <c r="C733" s="25" t="s">
        <v>938</v>
      </c>
      <c r="D733" s="38" t="s">
        <v>1935</v>
      </c>
      <c r="E733" s="38" t="s">
        <v>28</v>
      </c>
    </row>
    <row r="734">
      <c r="A734" s="38" t="s">
        <v>7098</v>
      </c>
      <c r="B734" s="38" t="s">
        <v>948</v>
      </c>
      <c r="C734" s="25" t="s">
        <v>938</v>
      </c>
      <c r="D734" s="38" t="s">
        <v>1935</v>
      </c>
      <c r="E734" s="38" t="s">
        <v>28</v>
      </c>
    </row>
    <row r="735">
      <c r="A735" s="38" t="s">
        <v>7099</v>
      </c>
      <c r="B735" s="38" t="s">
        <v>194</v>
      </c>
      <c r="C735" s="38" t="s">
        <v>165</v>
      </c>
      <c r="D735" s="38" t="s">
        <v>1939</v>
      </c>
      <c r="E735" s="38" t="s">
        <v>28</v>
      </c>
    </row>
    <row r="736">
      <c r="A736" s="38" t="s">
        <v>7100</v>
      </c>
      <c r="B736" s="38" t="s">
        <v>442</v>
      </c>
      <c r="C736" s="38" t="s">
        <v>165</v>
      </c>
      <c r="D736" s="38" t="s">
        <v>1939</v>
      </c>
      <c r="E736" s="38" t="s">
        <v>28</v>
      </c>
    </row>
    <row r="737">
      <c r="A737" s="38" t="s">
        <v>7101</v>
      </c>
      <c r="B737" s="38" t="s">
        <v>444</v>
      </c>
      <c r="C737" s="38" t="s">
        <v>165</v>
      </c>
      <c r="D737" s="38" t="s">
        <v>1939</v>
      </c>
      <c r="E737" s="38" t="s">
        <v>28</v>
      </c>
    </row>
    <row r="738">
      <c r="A738" s="38" t="s">
        <v>7102</v>
      </c>
      <c r="B738" s="38" t="s">
        <v>704</v>
      </c>
      <c r="C738" s="38" t="s">
        <v>165</v>
      </c>
      <c r="D738" s="38" t="s">
        <v>1939</v>
      </c>
      <c r="E738" s="38" t="s">
        <v>28</v>
      </c>
    </row>
    <row r="739">
      <c r="A739" s="38" t="s">
        <v>7103</v>
      </c>
      <c r="B739" s="38" t="s">
        <v>439</v>
      </c>
      <c r="C739" s="38" t="s">
        <v>165</v>
      </c>
      <c r="D739" s="38" t="s">
        <v>1939</v>
      </c>
      <c r="E739" s="38" t="s">
        <v>28</v>
      </c>
    </row>
    <row r="740">
      <c r="A740" s="38" t="s">
        <v>7104</v>
      </c>
      <c r="B740" s="38" t="s">
        <v>396</v>
      </c>
      <c r="C740" s="38" t="s">
        <v>165</v>
      </c>
      <c r="D740" s="38" t="s">
        <v>1939</v>
      </c>
      <c r="E740" s="38" t="s">
        <v>28</v>
      </c>
    </row>
    <row r="741">
      <c r="A741" s="38" t="s">
        <v>7105</v>
      </c>
      <c r="B741" s="38" t="s">
        <v>701</v>
      </c>
      <c r="C741" s="38" t="s">
        <v>165</v>
      </c>
      <c r="D741" s="38" t="s">
        <v>1939</v>
      </c>
      <c r="E741" s="38" t="s">
        <v>28</v>
      </c>
    </row>
    <row r="742">
      <c r="A742" s="38" t="s">
        <v>7106</v>
      </c>
      <c r="B742" s="38" t="s">
        <v>703</v>
      </c>
      <c r="C742" s="38" t="s">
        <v>165</v>
      </c>
      <c r="D742" s="38" t="s">
        <v>1939</v>
      </c>
      <c r="E742" s="38" t="s">
        <v>28</v>
      </c>
    </row>
    <row r="743">
      <c r="A743" s="38" t="s">
        <v>7107</v>
      </c>
      <c r="B743" s="38" t="s">
        <v>702</v>
      </c>
      <c r="C743" s="38" t="s">
        <v>165</v>
      </c>
      <c r="D743" s="38" t="s">
        <v>1939</v>
      </c>
      <c r="E743" s="38" t="s">
        <v>28</v>
      </c>
    </row>
    <row r="744">
      <c r="A744" s="38" t="s">
        <v>7108</v>
      </c>
      <c r="B744" s="38" t="s">
        <v>444</v>
      </c>
      <c r="C744" s="38" t="s">
        <v>165</v>
      </c>
      <c r="D744" s="38" t="s">
        <v>1941</v>
      </c>
      <c r="E744" s="38" t="s">
        <v>28</v>
      </c>
    </row>
    <row r="745">
      <c r="A745" s="38" t="s">
        <v>7109</v>
      </c>
      <c r="B745" s="38" t="s">
        <v>184</v>
      </c>
      <c r="C745" s="38" t="s">
        <v>165</v>
      </c>
      <c r="D745" s="38" t="s">
        <v>1941</v>
      </c>
      <c r="E745" s="38" t="s">
        <v>28</v>
      </c>
    </row>
    <row r="746">
      <c r="A746" s="38" t="s">
        <v>7110</v>
      </c>
      <c r="B746" s="38" t="s">
        <v>445</v>
      </c>
      <c r="C746" s="38" t="s">
        <v>165</v>
      </c>
      <c r="D746" s="38" t="s">
        <v>1941</v>
      </c>
      <c r="E746" s="38" t="s">
        <v>28</v>
      </c>
    </row>
    <row r="747">
      <c r="A747" s="38" t="s">
        <v>7111</v>
      </c>
      <c r="B747" s="38" t="s">
        <v>380</v>
      </c>
      <c r="C747" s="38" t="s">
        <v>165</v>
      </c>
      <c r="D747" s="38" t="s">
        <v>1941</v>
      </c>
      <c r="E747" s="38" t="s">
        <v>28</v>
      </c>
    </row>
    <row r="748">
      <c r="A748" s="38" t="s">
        <v>7112</v>
      </c>
      <c r="B748" s="38" t="s">
        <v>194</v>
      </c>
      <c r="C748" s="38" t="s">
        <v>165</v>
      </c>
      <c r="D748" s="38" t="s">
        <v>1941</v>
      </c>
      <c r="E748" s="38" t="s">
        <v>28</v>
      </c>
    </row>
    <row r="749">
      <c r="A749" s="38" t="s">
        <v>7113</v>
      </c>
      <c r="B749" s="38" t="s">
        <v>126</v>
      </c>
      <c r="C749" s="38" t="s">
        <v>165</v>
      </c>
      <c r="D749" s="38" t="s">
        <v>1941</v>
      </c>
      <c r="E749" s="38" t="s">
        <v>28</v>
      </c>
    </row>
    <row r="750">
      <c r="A750" s="38" t="s">
        <v>7114</v>
      </c>
      <c r="B750" s="38" t="s">
        <v>694</v>
      </c>
      <c r="C750" s="38" t="s">
        <v>165</v>
      </c>
      <c r="D750" s="38" t="s">
        <v>1941</v>
      </c>
      <c r="E750" s="38" t="s">
        <v>28</v>
      </c>
    </row>
    <row r="751">
      <c r="A751" s="38" t="s">
        <v>7115</v>
      </c>
      <c r="B751" s="38" t="s">
        <v>194</v>
      </c>
      <c r="C751" s="38" t="s">
        <v>165</v>
      </c>
      <c r="D751" s="38" t="s">
        <v>1943</v>
      </c>
      <c r="E751" s="38" t="s">
        <v>28</v>
      </c>
    </row>
    <row r="752">
      <c r="A752" s="38" t="s">
        <v>7116</v>
      </c>
      <c r="B752" s="38" t="s">
        <v>442</v>
      </c>
      <c r="C752" s="38" t="s">
        <v>165</v>
      </c>
      <c r="D752" s="38" t="s">
        <v>1943</v>
      </c>
      <c r="E752" s="38" t="s">
        <v>28</v>
      </c>
    </row>
    <row r="753">
      <c r="A753" s="38" t="s">
        <v>7117</v>
      </c>
      <c r="B753" s="38" t="s">
        <v>444</v>
      </c>
      <c r="C753" s="38" t="s">
        <v>165</v>
      </c>
      <c r="D753" s="38" t="s">
        <v>1943</v>
      </c>
      <c r="E753" s="38" t="s">
        <v>28</v>
      </c>
    </row>
    <row r="754">
      <c r="A754" s="38" t="s">
        <v>7118</v>
      </c>
      <c r="B754" s="38" t="s">
        <v>704</v>
      </c>
      <c r="C754" s="38" t="s">
        <v>165</v>
      </c>
      <c r="D754" s="38" t="s">
        <v>1943</v>
      </c>
      <c r="E754" s="38" t="s">
        <v>28</v>
      </c>
    </row>
    <row r="755">
      <c r="A755" s="38" t="s">
        <v>7119</v>
      </c>
      <c r="B755" s="38" t="s">
        <v>439</v>
      </c>
      <c r="C755" s="38" t="s">
        <v>165</v>
      </c>
      <c r="D755" s="38" t="s">
        <v>1943</v>
      </c>
      <c r="E755" s="38" t="s">
        <v>28</v>
      </c>
    </row>
    <row r="756">
      <c r="A756" s="38" t="s">
        <v>7120</v>
      </c>
      <c r="B756" s="38" t="s">
        <v>396</v>
      </c>
      <c r="C756" s="38" t="s">
        <v>165</v>
      </c>
      <c r="D756" s="38" t="s">
        <v>1943</v>
      </c>
      <c r="E756" s="38" t="s">
        <v>28</v>
      </c>
    </row>
    <row r="757">
      <c r="A757" s="38" t="s">
        <v>7121</v>
      </c>
      <c r="B757" s="38" t="s">
        <v>701</v>
      </c>
      <c r="C757" s="38" t="s">
        <v>165</v>
      </c>
      <c r="D757" s="38" t="s">
        <v>1943</v>
      </c>
      <c r="E757" s="38" t="s">
        <v>28</v>
      </c>
    </row>
    <row r="758">
      <c r="A758" s="38" t="s">
        <v>7122</v>
      </c>
      <c r="B758" s="38" t="s">
        <v>703</v>
      </c>
      <c r="C758" s="38" t="s">
        <v>165</v>
      </c>
      <c r="D758" s="38" t="s">
        <v>1943</v>
      </c>
      <c r="E758" s="38" t="s">
        <v>28</v>
      </c>
    </row>
    <row r="759">
      <c r="A759" s="38" t="s">
        <v>7123</v>
      </c>
      <c r="B759" s="38" t="s">
        <v>702</v>
      </c>
      <c r="C759" s="38" t="s">
        <v>165</v>
      </c>
      <c r="D759" s="38" t="s">
        <v>1943</v>
      </c>
      <c r="E759" s="38" t="s">
        <v>28</v>
      </c>
    </row>
    <row r="760">
      <c r="A760" s="38" t="s">
        <v>7124</v>
      </c>
      <c r="B760" s="38" t="s">
        <v>194</v>
      </c>
      <c r="C760" s="38" t="s">
        <v>165</v>
      </c>
      <c r="D760" s="38" t="s">
        <v>1945</v>
      </c>
      <c r="E760" s="38" t="s">
        <v>28</v>
      </c>
    </row>
    <row r="761">
      <c r="A761" s="38" t="s">
        <v>7125</v>
      </c>
      <c r="B761" s="38" t="s">
        <v>442</v>
      </c>
      <c r="C761" s="38" t="s">
        <v>165</v>
      </c>
      <c r="D761" s="38" t="s">
        <v>1945</v>
      </c>
      <c r="E761" s="38" t="s">
        <v>28</v>
      </c>
    </row>
    <row r="762">
      <c r="A762" s="38" t="s">
        <v>7126</v>
      </c>
      <c r="B762" s="38" t="s">
        <v>444</v>
      </c>
      <c r="C762" s="38" t="s">
        <v>165</v>
      </c>
      <c r="D762" s="38" t="s">
        <v>1945</v>
      </c>
      <c r="E762" s="38" t="s">
        <v>28</v>
      </c>
    </row>
    <row r="763">
      <c r="A763" s="38" t="s">
        <v>7127</v>
      </c>
      <c r="B763" s="38" t="s">
        <v>704</v>
      </c>
      <c r="C763" s="38" t="s">
        <v>165</v>
      </c>
      <c r="D763" s="38" t="s">
        <v>1945</v>
      </c>
      <c r="E763" s="38" t="s">
        <v>28</v>
      </c>
    </row>
    <row r="764">
      <c r="A764" s="38" t="s">
        <v>7128</v>
      </c>
      <c r="B764" s="38" t="s">
        <v>439</v>
      </c>
      <c r="C764" s="38" t="s">
        <v>165</v>
      </c>
      <c r="D764" s="38" t="s">
        <v>1945</v>
      </c>
      <c r="E764" s="38" t="s">
        <v>28</v>
      </c>
    </row>
    <row r="765">
      <c r="A765" s="38" t="s">
        <v>7129</v>
      </c>
      <c r="B765" s="38" t="s">
        <v>396</v>
      </c>
      <c r="C765" s="38" t="s">
        <v>165</v>
      </c>
      <c r="D765" s="38" t="s">
        <v>1945</v>
      </c>
      <c r="E765" s="38" t="s">
        <v>28</v>
      </c>
    </row>
    <row r="766">
      <c r="A766" s="38" t="s">
        <v>7130</v>
      </c>
      <c r="B766" s="38" t="s">
        <v>701</v>
      </c>
      <c r="C766" s="38" t="s">
        <v>165</v>
      </c>
      <c r="D766" s="38" t="s">
        <v>1945</v>
      </c>
      <c r="E766" s="38" t="s">
        <v>28</v>
      </c>
    </row>
    <row r="767">
      <c r="A767" s="38" t="s">
        <v>7131</v>
      </c>
      <c r="B767" s="38" t="s">
        <v>703</v>
      </c>
      <c r="C767" s="38" t="s">
        <v>165</v>
      </c>
      <c r="D767" s="38" t="s">
        <v>1945</v>
      </c>
      <c r="E767" s="38" t="s">
        <v>28</v>
      </c>
    </row>
    <row r="768">
      <c r="A768" s="38" t="s">
        <v>7132</v>
      </c>
      <c r="B768" s="38" t="s">
        <v>702</v>
      </c>
      <c r="C768" s="38" t="s">
        <v>165</v>
      </c>
      <c r="D768" s="38" t="s">
        <v>1945</v>
      </c>
      <c r="E768" s="38" t="s">
        <v>28</v>
      </c>
    </row>
    <row r="769">
      <c r="A769" s="38" t="s">
        <v>7133</v>
      </c>
      <c r="B769" s="38" t="s">
        <v>194</v>
      </c>
      <c r="C769" s="38" t="s">
        <v>165</v>
      </c>
      <c r="D769" s="38" t="s">
        <v>1948</v>
      </c>
      <c r="E769" s="38" t="s">
        <v>28</v>
      </c>
    </row>
    <row r="770">
      <c r="A770" s="38" t="s">
        <v>7134</v>
      </c>
      <c r="B770" s="38" t="s">
        <v>442</v>
      </c>
      <c r="C770" s="38" t="s">
        <v>165</v>
      </c>
      <c r="D770" s="38" t="s">
        <v>1948</v>
      </c>
      <c r="E770" s="38" t="s">
        <v>28</v>
      </c>
    </row>
    <row r="771">
      <c r="A771" s="38" t="s">
        <v>7135</v>
      </c>
      <c r="B771" s="38" t="s">
        <v>444</v>
      </c>
      <c r="C771" s="38" t="s">
        <v>165</v>
      </c>
      <c r="D771" s="38" t="s">
        <v>1948</v>
      </c>
      <c r="E771" s="38" t="s">
        <v>28</v>
      </c>
    </row>
    <row r="772">
      <c r="A772" s="38" t="s">
        <v>7136</v>
      </c>
      <c r="B772" s="38" t="s">
        <v>704</v>
      </c>
      <c r="C772" s="38" t="s">
        <v>165</v>
      </c>
      <c r="D772" s="38" t="s">
        <v>1948</v>
      </c>
      <c r="E772" s="38" t="s">
        <v>28</v>
      </c>
    </row>
    <row r="773">
      <c r="A773" s="38" t="s">
        <v>7137</v>
      </c>
      <c r="B773" s="38" t="s">
        <v>439</v>
      </c>
      <c r="C773" s="38" t="s">
        <v>165</v>
      </c>
      <c r="D773" s="38" t="s">
        <v>1948</v>
      </c>
      <c r="E773" s="38" t="s">
        <v>28</v>
      </c>
    </row>
    <row r="774">
      <c r="A774" s="38" t="s">
        <v>7138</v>
      </c>
      <c r="B774" s="38" t="s">
        <v>396</v>
      </c>
      <c r="C774" s="38" t="s">
        <v>165</v>
      </c>
      <c r="D774" s="38" t="s">
        <v>1948</v>
      </c>
      <c r="E774" s="38" t="s">
        <v>28</v>
      </c>
    </row>
    <row r="775">
      <c r="A775" s="38" t="s">
        <v>7139</v>
      </c>
      <c r="B775" s="38" t="s">
        <v>701</v>
      </c>
      <c r="C775" s="38" t="s">
        <v>165</v>
      </c>
      <c r="D775" s="38" t="s">
        <v>1948</v>
      </c>
      <c r="E775" s="38" t="s">
        <v>28</v>
      </c>
    </row>
    <row r="776">
      <c r="A776" s="38" t="s">
        <v>7140</v>
      </c>
      <c r="B776" s="38" t="s">
        <v>703</v>
      </c>
      <c r="C776" s="38" t="s">
        <v>165</v>
      </c>
      <c r="D776" s="38" t="s">
        <v>1948</v>
      </c>
      <c r="E776" s="38" t="s">
        <v>28</v>
      </c>
    </row>
    <row r="777">
      <c r="A777" s="38" t="s">
        <v>7141</v>
      </c>
      <c r="B777" s="38" t="s">
        <v>702</v>
      </c>
      <c r="C777" s="38" t="s">
        <v>165</v>
      </c>
      <c r="D777" s="38" t="s">
        <v>1948</v>
      </c>
      <c r="E777" s="38" t="s">
        <v>28</v>
      </c>
    </row>
    <row r="778">
      <c r="A778" s="38" t="s">
        <v>7142</v>
      </c>
      <c r="B778" s="38" t="s">
        <v>1072</v>
      </c>
      <c r="C778" s="38" t="s">
        <v>165</v>
      </c>
      <c r="D778" s="38" t="s">
        <v>1948</v>
      </c>
      <c r="E778" s="38" t="s">
        <v>28</v>
      </c>
    </row>
    <row r="779">
      <c r="A779" s="38" t="s">
        <v>7143</v>
      </c>
      <c r="B779" s="38" t="s">
        <v>194</v>
      </c>
      <c r="C779" s="38" t="s">
        <v>165</v>
      </c>
      <c r="D779" s="38" t="s">
        <v>1950</v>
      </c>
      <c r="E779" s="38" t="s">
        <v>28</v>
      </c>
    </row>
    <row r="780">
      <c r="A780" s="38" t="s">
        <v>7144</v>
      </c>
      <c r="B780" s="38" t="s">
        <v>442</v>
      </c>
      <c r="C780" s="38" t="s">
        <v>165</v>
      </c>
      <c r="D780" s="38" t="s">
        <v>1950</v>
      </c>
      <c r="E780" s="38" t="s">
        <v>28</v>
      </c>
    </row>
    <row r="781">
      <c r="A781" s="38" t="s">
        <v>7145</v>
      </c>
      <c r="B781" s="38" t="s">
        <v>444</v>
      </c>
      <c r="C781" s="38" t="s">
        <v>165</v>
      </c>
      <c r="D781" s="38" t="s">
        <v>1950</v>
      </c>
      <c r="E781" s="38" t="s">
        <v>28</v>
      </c>
    </row>
    <row r="782">
      <c r="A782" s="38" t="s">
        <v>7146</v>
      </c>
      <c r="B782" s="38" t="s">
        <v>704</v>
      </c>
      <c r="C782" s="38" t="s">
        <v>165</v>
      </c>
      <c r="D782" s="38" t="s">
        <v>1950</v>
      </c>
      <c r="E782" s="38" t="s">
        <v>28</v>
      </c>
    </row>
    <row r="783">
      <c r="A783" s="38" t="s">
        <v>7147</v>
      </c>
      <c r="B783" s="38" t="s">
        <v>439</v>
      </c>
      <c r="C783" s="38" t="s">
        <v>165</v>
      </c>
      <c r="D783" s="38" t="s">
        <v>1950</v>
      </c>
      <c r="E783" s="38" t="s">
        <v>28</v>
      </c>
    </row>
    <row r="784">
      <c r="A784" s="38" t="s">
        <v>7148</v>
      </c>
      <c r="B784" s="38" t="s">
        <v>396</v>
      </c>
      <c r="C784" s="38" t="s">
        <v>165</v>
      </c>
      <c r="D784" s="38" t="s">
        <v>1950</v>
      </c>
      <c r="E784" s="38" t="s">
        <v>28</v>
      </c>
    </row>
    <row r="785">
      <c r="A785" s="38" t="s">
        <v>7149</v>
      </c>
      <c r="B785" s="38" t="s">
        <v>701</v>
      </c>
      <c r="C785" s="38" t="s">
        <v>165</v>
      </c>
      <c r="D785" s="38" t="s">
        <v>1950</v>
      </c>
      <c r="E785" s="38" t="s">
        <v>28</v>
      </c>
    </row>
    <row r="786">
      <c r="A786" s="38" t="s">
        <v>7150</v>
      </c>
      <c r="B786" s="38" t="s">
        <v>703</v>
      </c>
      <c r="C786" s="38" t="s">
        <v>165</v>
      </c>
      <c r="D786" s="38" t="s">
        <v>1950</v>
      </c>
      <c r="E786" s="38" t="s">
        <v>28</v>
      </c>
    </row>
    <row r="787">
      <c r="A787" s="38" t="s">
        <v>7151</v>
      </c>
      <c r="B787" s="38" t="s">
        <v>702</v>
      </c>
      <c r="C787" s="38" t="s">
        <v>165</v>
      </c>
      <c r="D787" s="38" t="s">
        <v>1950</v>
      </c>
      <c r="E787" s="38" t="s">
        <v>28</v>
      </c>
    </row>
    <row r="788">
      <c r="A788" s="38" t="s">
        <v>7152</v>
      </c>
      <c r="B788" s="38" t="s">
        <v>194</v>
      </c>
      <c r="C788" s="38" t="s">
        <v>165</v>
      </c>
      <c r="D788" s="38" t="s">
        <v>1952</v>
      </c>
      <c r="E788" s="38" t="s">
        <v>28</v>
      </c>
    </row>
    <row r="789">
      <c r="A789" s="38" t="s">
        <v>7153</v>
      </c>
      <c r="B789" s="38" t="s">
        <v>442</v>
      </c>
      <c r="C789" s="38" t="s">
        <v>165</v>
      </c>
      <c r="D789" s="38" t="s">
        <v>1952</v>
      </c>
      <c r="E789" s="38" t="s">
        <v>28</v>
      </c>
    </row>
    <row r="790">
      <c r="A790" s="38" t="s">
        <v>7154</v>
      </c>
      <c r="B790" s="38" t="s">
        <v>444</v>
      </c>
      <c r="C790" s="38" t="s">
        <v>165</v>
      </c>
      <c r="D790" s="38" t="s">
        <v>1952</v>
      </c>
      <c r="E790" s="38" t="s">
        <v>28</v>
      </c>
    </row>
    <row r="791">
      <c r="A791" s="38" t="s">
        <v>7155</v>
      </c>
      <c r="B791" s="38" t="s">
        <v>704</v>
      </c>
      <c r="C791" s="38" t="s">
        <v>165</v>
      </c>
      <c r="D791" s="38" t="s">
        <v>1952</v>
      </c>
      <c r="E791" s="38" t="s">
        <v>28</v>
      </c>
    </row>
    <row r="792">
      <c r="A792" s="38" t="s">
        <v>7156</v>
      </c>
      <c r="B792" s="38" t="s">
        <v>439</v>
      </c>
      <c r="C792" s="38" t="s">
        <v>165</v>
      </c>
      <c r="D792" s="38" t="s">
        <v>1952</v>
      </c>
      <c r="E792" s="38" t="s">
        <v>28</v>
      </c>
    </row>
    <row r="793">
      <c r="A793" s="38" t="s">
        <v>7157</v>
      </c>
      <c r="B793" s="38" t="s">
        <v>396</v>
      </c>
      <c r="C793" s="38" t="s">
        <v>165</v>
      </c>
      <c r="D793" s="38" t="s">
        <v>1952</v>
      </c>
      <c r="E793" s="38" t="s">
        <v>28</v>
      </c>
    </row>
    <row r="794">
      <c r="A794" s="38" t="s">
        <v>7158</v>
      </c>
      <c r="B794" s="38" t="s">
        <v>701</v>
      </c>
      <c r="C794" s="38" t="s">
        <v>165</v>
      </c>
      <c r="D794" s="38" t="s">
        <v>1952</v>
      </c>
      <c r="E794" s="38" t="s">
        <v>28</v>
      </c>
    </row>
    <row r="795">
      <c r="A795" s="38" t="s">
        <v>7159</v>
      </c>
      <c r="B795" s="38" t="s">
        <v>703</v>
      </c>
      <c r="C795" s="38" t="s">
        <v>165</v>
      </c>
      <c r="D795" s="38" t="s">
        <v>1952</v>
      </c>
      <c r="E795" s="38" t="s">
        <v>28</v>
      </c>
    </row>
    <row r="796">
      <c r="A796" s="38" t="s">
        <v>7160</v>
      </c>
      <c r="B796" s="38" t="s">
        <v>702</v>
      </c>
      <c r="C796" s="38" t="s">
        <v>165</v>
      </c>
      <c r="D796" s="38" t="s">
        <v>1952</v>
      </c>
      <c r="E796" s="38" t="s">
        <v>28</v>
      </c>
    </row>
    <row r="797">
      <c r="A797" s="38" t="s">
        <v>7161</v>
      </c>
      <c r="B797" s="38" t="s">
        <v>194</v>
      </c>
      <c r="C797" s="38" t="s">
        <v>165</v>
      </c>
      <c r="D797" s="38" t="s">
        <v>1954</v>
      </c>
      <c r="E797" s="38" t="s">
        <v>28</v>
      </c>
    </row>
    <row r="798">
      <c r="A798" s="38" t="s">
        <v>7162</v>
      </c>
      <c r="B798" s="38" t="s">
        <v>442</v>
      </c>
      <c r="C798" s="38" t="s">
        <v>165</v>
      </c>
      <c r="D798" s="38" t="s">
        <v>1954</v>
      </c>
      <c r="E798" s="38" t="s">
        <v>28</v>
      </c>
    </row>
    <row r="799">
      <c r="A799" s="38" t="s">
        <v>7163</v>
      </c>
      <c r="B799" s="38" t="s">
        <v>444</v>
      </c>
      <c r="C799" s="38" t="s">
        <v>165</v>
      </c>
      <c r="D799" s="38" t="s">
        <v>1954</v>
      </c>
      <c r="E799" s="38" t="s">
        <v>28</v>
      </c>
    </row>
    <row r="800">
      <c r="A800" s="38" t="s">
        <v>7164</v>
      </c>
      <c r="B800" s="38" t="s">
        <v>704</v>
      </c>
      <c r="C800" s="38" t="s">
        <v>165</v>
      </c>
      <c r="D800" s="38" t="s">
        <v>1954</v>
      </c>
      <c r="E800" s="38" t="s">
        <v>28</v>
      </c>
    </row>
    <row r="801">
      <c r="A801" s="38" t="s">
        <v>7165</v>
      </c>
      <c r="B801" s="38" t="s">
        <v>439</v>
      </c>
      <c r="C801" s="38" t="s">
        <v>165</v>
      </c>
      <c r="D801" s="38" t="s">
        <v>1954</v>
      </c>
      <c r="E801" s="38" t="s">
        <v>28</v>
      </c>
    </row>
    <row r="802">
      <c r="A802" s="38" t="s">
        <v>7166</v>
      </c>
      <c r="B802" s="38" t="s">
        <v>396</v>
      </c>
      <c r="C802" s="38" t="s">
        <v>165</v>
      </c>
      <c r="D802" s="38" t="s">
        <v>1954</v>
      </c>
      <c r="E802" s="38" t="s">
        <v>28</v>
      </c>
    </row>
    <row r="803">
      <c r="A803" s="38" t="s">
        <v>7167</v>
      </c>
      <c r="B803" s="38" t="s">
        <v>701</v>
      </c>
      <c r="C803" s="38" t="s">
        <v>165</v>
      </c>
      <c r="D803" s="38" t="s">
        <v>1954</v>
      </c>
      <c r="E803" s="38" t="s">
        <v>28</v>
      </c>
    </row>
    <row r="804">
      <c r="A804" s="38" t="s">
        <v>7168</v>
      </c>
      <c r="B804" s="38" t="s">
        <v>703</v>
      </c>
      <c r="C804" s="38" t="s">
        <v>165</v>
      </c>
      <c r="D804" s="38" t="s">
        <v>1954</v>
      </c>
      <c r="E804" s="38" t="s">
        <v>28</v>
      </c>
    </row>
    <row r="805">
      <c r="A805" s="38" t="s">
        <v>7169</v>
      </c>
      <c r="B805" s="38" t="s">
        <v>702</v>
      </c>
      <c r="C805" s="38" t="s">
        <v>165</v>
      </c>
      <c r="D805" s="38" t="s">
        <v>1954</v>
      </c>
      <c r="E805" s="38" t="s">
        <v>28</v>
      </c>
    </row>
    <row r="806">
      <c r="A806" s="38" t="s">
        <v>7170</v>
      </c>
      <c r="B806" s="38" t="s">
        <v>194</v>
      </c>
      <c r="C806" s="38" t="s">
        <v>165</v>
      </c>
      <c r="D806" s="38" t="s">
        <v>1956</v>
      </c>
      <c r="E806" s="38" t="s">
        <v>28</v>
      </c>
    </row>
    <row r="807">
      <c r="A807" s="38" t="s">
        <v>7171</v>
      </c>
      <c r="B807" s="38" t="s">
        <v>442</v>
      </c>
      <c r="C807" s="38" t="s">
        <v>165</v>
      </c>
      <c r="D807" s="38" t="s">
        <v>1956</v>
      </c>
      <c r="E807" s="38" t="s">
        <v>28</v>
      </c>
    </row>
    <row r="808">
      <c r="A808" s="38" t="s">
        <v>7172</v>
      </c>
      <c r="B808" s="38" t="s">
        <v>444</v>
      </c>
      <c r="C808" s="38" t="s">
        <v>165</v>
      </c>
      <c r="D808" s="38" t="s">
        <v>1956</v>
      </c>
      <c r="E808" s="38" t="s">
        <v>28</v>
      </c>
    </row>
    <row r="809">
      <c r="A809" s="38" t="s">
        <v>7173</v>
      </c>
      <c r="B809" s="38" t="s">
        <v>704</v>
      </c>
      <c r="C809" s="38" t="s">
        <v>165</v>
      </c>
      <c r="D809" s="38" t="s">
        <v>1956</v>
      </c>
      <c r="E809" s="38" t="s">
        <v>28</v>
      </c>
    </row>
    <row r="810">
      <c r="A810" s="38" t="s">
        <v>7174</v>
      </c>
      <c r="B810" s="38" t="s">
        <v>439</v>
      </c>
      <c r="C810" s="38" t="s">
        <v>165</v>
      </c>
      <c r="D810" s="38" t="s">
        <v>1956</v>
      </c>
      <c r="E810" s="38" t="s">
        <v>28</v>
      </c>
    </row>
    <row r="811">
      <c r="A811" s="38" t="s">
        <v>7175</v>
      </c>
      <c r="B811" s="38" t="s">
        <v>396</v>
      </c>
      <c r="C811" s="38" t="s">
        <v>165</v>
      </c>
      <c r="D811" s="38" t="s">
        <v>1956</v>
      </c>
      <c r="E811" s="38" t="s">
        <v>28</v>
      </c>
    </row>
    <row r="812">
      <c r="A812" s="38" t="s">
        <v>7176</v>
      </c>
      <c r="B812" s="38" t="s">
        <v>701</v>
      </c>
      <c r="C812" s="38" t="s">
        <v>165</v>
      </c>
      <c r="D812" s="38" t="s">
        <v>1956</v>
      </c>
      <c r="E812" s="38" t="s">
        <v>28</v>
      </c>
    </row>
    <row r="813">
      <c r="A813" s="38" t="s">
        <v>7177</v>
      </c>
      <c r="B813" s="38" t="s">
        <v>703</v>
      </c>
      <c r="C813" s="38" t="s">
        <v>165</v>
      </c>
      <c r="D813" s="38" t="s">
        <v>1956</v>
      </c>
      <c r="E813" s="38" t="s">
        <v>28</v>
      </c>
    </row>
    <row r="814">
      <c r="A814" s="38" t="s">
        <v>7178</v>
      </c>
      <c r="B814" s="38" t="s">
        <v>702</v>
      </c>
      <c r="C814" s="38" t="s">
        <v>165</v>
      </c>
      <c r="D814" s="38" t="s">
        <v>1956</v>
      </c>
      <c r="E814" s="38" t="s">
        <v>28</v>
      </c>
    </row>
    <row r="815">
      <c r="A815" s="38" t="s">
        <v>7179</v>
      </c>
      <c r="B815" s="38" t="s">
        <v>221</v>
      </c>
      <c r="C815" s="38" t="s">
        <v>96</v>
      </c>
      <c r="D815" s="38" t="s">
        <v>1960</v>
      </c>
      <c r="E815" s="38" t="s">
        <v>28</v>
      </c>
    </row>
    <row r="816">
      <c r="A816" s="38" t="s">
        <v>7180</v>
      </c>
      <c r="B816" s="38" t="s">
        <v>211</v>
      </c>
      <c r="C816" s="38" t="s">
        <v>96</v>
      </c>
      <c r="D816" s="38" t="s">
        <v>1960</v>
      </c>
      <c r="E816" s="38" t="s">
        <v>28</v>
      </c>
    </row>
    <row r="817">
      <c r="A817" s="38" t="s">
        <v>7181</v>
      </c>
      <c r="B817" s="38" t="s">
        <v>216</v>
      </c>
      <c r="C817" s="38" t="s">
        <v>96</v>
      </c>
      <c r="D817" s="38" t="s">
        <v>1960</v>
      </c>
      <c r="E817" s="38" t="s">
        <v>28</v>
      </c>
    </row>
    <row r="818">
      <c r="A818" s="38" t="s">
        <v>7182</v>
      </c>
      <c r="B818" s="38" t="s">
        <v>148</v>
      </c>
      <c r="C818" s="38" t="s">
        <v>96</v>
      </c>
      <c r="D818" s="38" t="s">
        <v>1960</v>
      </c>
      <c r="E818" s="38" t="s">
        <v>28</v>
      </c>
    </row>
    <row r="819">
      <c r="A819" s="38" t="s">
        <v>7183</v>
      </c>
      <c r="B819" s="38" t="s">
        <v>214</v>
      </c>
      <c r="C819" s="38" t="s">
        <v>96</v>
      </c>
      <c r="D819" s="38" t="s">
        <v>1960</v>
      </c>
      <c r="E819" s="38" t="s">
        <v>28</v>
      </c>
    </row>
    <row r="820">
      <c r="A820" s="38" t="s">
        <v>7184</v>
      </c>
      <c r="B820" s="38" t="s">
        <v>220</v>
      </c>
      <c r="C820" s="38" t="s">
        <v>96</v>
      </c>
      <c r="D820" s="38" t="s">
        <v>1960</v>
      </c>
      <c r="E820" s="38" t="s">
        <v>28</v>
      </c>
    </row>
    <row r="821">
      <c r="A821" s="38" t="s">
        <v>7185</v>
      </c>
      <c r="B821" s="38" t="s">
        <v>219</v>
      </c>
      <c r="C821" s="38" t="s">
        <v>96</v>
      </c>
      <c r="D821" s="38" t="s">
        <v>1960</v>
      </c>
      <c r="E821" s="38" t="s">
        <v>28</v>
      </c>
    </row>
    <row r="822">
      <c r="A822" s="38" t="s">
        <v>7186</v>
      </c>
      <c r="B822" s="38" t="s">
        <v>212</v>
      </c>
      <c r="C822" s="38" t="s">
        <v>96</v>
      </c>
      <c r="D822" s="38" t="s">
        <v>1960</v>
      </c>
      <c r="E822" s="38" t="s">
        <v>28</v>
      </c>
    </row>
    <row r="823">
      <c r="A823" s="38" t="s">
        <v>7187</v>
      </c>
      <c r="B823" s="38" t="s">
        <v>1457</v>
      </c>
      <c r="C823" s="38" t="s">
        <v>96</v>
      </c>
      <c r="D823" s="38" t="s">
        <v>1963</v>
      </c>
      <c r="E823" s="38" t="s">
        <v>28</v>
      </c>
    </row>
    <row r="824">
      <c r="A824" s="38" t="s">
        <v>7188</v>
      </c>
      <c r="B824" s="38" t="s">
        <v>501</v>
      </c>
      <c r="C824" s="38" t="s">
        <v>165</v>
      </c>
      <c r="D824" s="38" t="s">
        <v>1965</v>
      </c>
      <c r="E824" s="38" t="s">
        <v>28</v>
      </c>
    </row>
    <row r="825">
      <c r="A825" s="38" t="s">
        <v>7189</v>
      </c>
      <c r="B825" s="38" t="s">
        <v>197</v>
      </c>
      <c r="C825" s="38" t="s">
        <v>165</v>
      </c>
      <c r="D825" s="38" t="s">
        <v>1965</v>
      </c>
      <c r="E825" s="38" t="s">
        <v>28</v>
      </c>
    </row>
    <row r="826">
      <c r="A826" s="38" t="s">
        <v>7190</v>
      </c>
      <c r="B826" s="38" t="s">
        <v>766</v>
      </c>
      <c r="C826" s="38" t="s">
        <v>165</v>
      </c>
      <c r="D826" s="38" t="s">
        <v>1965</v>
      </c>
      <c r="E826" s="38" t="s">
        <v>28</v>
      </c>
    </row>
    <row r="827">
      <c r="A827" s="38" t="s">
        <v>7191</v>
      </c>
      <c r="B827" s="38" t="s">
        <v>502</v>
      </c>
      <c r="C827" s="38" t="s">
        <v>165</v>
      </c>
      <c r="D827" s="38" t="s">
        <v>1965</v>
      </c>
      <c r="E827" s="38" t="s">
        <v>28</v>
      </c>
    </row>
    <row r="828">
      <c r="A828" s="38" t="s">
        <v>7192</v>
      </c>
      <c r="B828" s="38" t="s">
        <v>503</v>
      </c>
      <c r="C828" s="38" t="s">
        <v>165</v>
      </c>
      <c r="D828" s="38" t="s">
        <v>1965</v>
      </c>
      <c r="E828" s="38" t="s">
        <v>28</v>
      </c>
    </row>
    <row r="829">
      <c r="A829" s="38" t="s">
        <v>7193</v>
      </c>
      <c r="B829" s="38" t="s">
        <v>500</v>
      </c>
      <c r="C829" s="38" t="s">
        <v>165</v>
      </c>
      <c r="D829" s="38" t="s">
        <v>1965</v>
      </c>
      <c r="E829" s="38" t="s">
        <v>28</v>
      </c>
    </row>
    <row r="830">
      <c r="A830" s="38" t="s">
        <v>7194</v>
      </c>
      <c r="B830" s="38" t="s">
        <v>455</v>
      </c>
      <c r="C830" s="38" t="s">
        <v>165</v>
      </c>
      <c r="D830" s="38" t="s">
        <v>1965</v>
      </c>
      <c r="E830" s="38" t="s">
        <v>28</v>
      </c>
    </row>
    <row r="831">
      <c r="A831" s="38" t="s">
        <v>7195</v>
      </c>
      <c r="B831" s="38" t="s">
        <v>763</v>
      </c>
      <c r="C831" s="38" t="s">
        <v>165</v>
      </c>
      <c r="D831" s="38" t="s">
        <v>1965</v>
      </c>
      <c r="E831" s="38" t="s">
        <v>28</v>
      </c>
    </row>
    <row r="832">
      <c r="A832" s="38" t="s">
        <v>7196</v>
      </c>
      <c r="B832" s="38" t="s">
        <v>765</v>
      </c>
      <c r="C832" s="38" t="s">
        <v>165</v>
      </c>
      <c r="D832" s="38" t="s">
        <v>1965</v>
      </c>
      <c r="E832" s="38" t="s">
        <v>28</v>
      </c>
    </row>
    <row r="833">
      <c r="A833" s="38" t="s">
        <v>7197</v>
      </c>
      <c r="B833" s="38" t="s">
        <v>767</v>
      </c>
      <c r="C833" s="38" t="s">
        <v>165</v>
      </c>
      <c r="D833" s="38" t="s">
        <v>1965</v>
      </c>
      <c r="E833" s="38" t="s">
        <v>28</v>
      </c>
    </row>
    <row r="834">
      <c r="A834" s="38" t="s">
        <v>7198</v>
      </c>
      <c r="B834" s="38" t="s">
        <v>87</v>
      </c>
      <c r="C834" s="25" t="s">
        <v>88</v>
      </c>
      <c r="D834" s="38" t="s">
        <v>1967</v>
      </c>
      <c r="E834" s="38" t="s">
        <v>28</v>
      </c>
    </row>
    <row r="835">
      <c r="A835" s="38" t="s">
        <v>7199</v>
      </c>
      <c r="B835" s="38" t="s">
        <v>138</v>
      </c>
      <c r="C835" s="25" t="s">
        <v>88</v>
      </c>
      <c r="D835" s="38" t="s">
        <v>1967</v>
      </c>
      <c r="E835" s="38" t="s">
        <v>28</v>
      </c>
    </row>
    <row r="836">
      <c r="A836" s="38" t="s">
        <v>7200</v>
      </c>
      <c r="B836" s="38" t="s">
        <v>361</v>
      </c>
      <c r="C836" s="25" t="s">
        <v>88</v>
      </c>
      <c r="D836" s="38" t="s">
        <v>1967</v>
      </c>
      <c r="E836" s="38" t="s">
        <v>28</v>
      </c>
    </row>
    <row r="837">
      <c r="A837" s="38" t="s">
        <v>7201</v>
      </c>
      <c r="B837" s="38" t="s">
        <v>91</v>
      </c>
      <c r="C837" s="25" t="s">
        <v>88</v>
      </c>
      <c r="D837" s="38" t="s">
        <v>1967</v>
      </c>
      <c r="E837" s="38" t="s">
        <v>28</v>
      </c>
    </row>
    <row r="838">
      <c r="A838" s="38" t="s">
        <v>7202</v>
      </c>
      <c r="B838" s="38" t="s">
        <v>716</v>
      </c>
      <c r="C838" s="25" t="s">
        <v>88</v>
      </c>
      <c r="D838" s="38" t="s">
        <v>1967</v>
      </c>
      <c r="E838" s="38" t="s">
        <v>28</v>
      </c>
    </row>
    <row r="839">
      <c r="A839" s="38" t="s">
        <v>7203</v>
      </c>
      <c r="B839" s="38" t="s">
        <v>717</v>
      </c>
      <c r="C839" s="25" t="s">
        <v>88</v>
      </c>
      <c r="D839" s="38" t="s">
        <v>1967</v>
      </c>
      <c r="E839" s="38" t="s">
        <v>28</v>
      </c>
    </row>
    <row r="840">
      <c r="A840" s="38" t="s">
        <v>7198</v>
      </c>
      <c r="B840" s="38" t="s">
        <v>87</v>
      </c>
      <c r="C840" s="25" t="s">
        <v>88</v>
      </c>
      <c r="D840" s="38" t="s">
        <v>1967</v>
      </c>
      <c r="E840" s="38" t="s">
        <v>28</v>
      </c>
    </row>
    <row r="841">
      <c r="A841" s="38" t="s">
        <v>7199</v>
      </c>
      <c r="B841" s="38" t="s">
        <v>138</v>
      </c>
      <c r="C841" s="25" t="s">
        <v>88</v>
      </c>
      <c r="D841" s="38" t="s">
        <v>1967</v>
      </c>
      <c r="E841" s="38" t="s">
        <v>28</v>
      </c>
    </row>
    <row r="842">
      <c r="A842" s="38" t="s">
        <v>7200</v>
      </c>
      <c r="B842" s="38" t="s">
        <v>361</v>
      </c>
      <c r="C842" s="25" t="s">
        <v>88</v>
      </c>
      <c r="D842" s="38" t="s">
        <v>1967</v>
      </c>
      <c r="E842" s="38" t="s">
        <v>28</v>
      </c>
    </row>
    <row r="843">
      <c r="A843" s="38" t="s">
        <v>7201</v>
      </c>
      <c r="B843" s="38" t="s">
        <v>91</v>
      </c>
      <c r="C843" s="25" t="s">
        <v>88</v>
      </c>
      <c r="D843" s="38" t="s">
        <v>1967</v>
      </c>
      <c r="E843" s="38" t="s">
        <v>28</v>
      </c>
    </row>
    <row r="844">
      <c r="A844" s="38" t="s">
        <v>7202</v>
      </c>
      <c r="B844" s="38" t="s">
        <v>716</v>
      </c>
      <c r="C844" s="25" t="s">
        <v>88</v>
      </c>
      <c r="D844" s="38" t="s">
        <v>1967</v>
      </c>
      <c r="E844" s="38" t="s">
        <v>28</v>
      </c>
    </row>
    <row r="845">
      <c r="A845" s="38" t="s">
        <v>7204</v>
      </c>
      <c r="B845" s="38" t="s">
        <v>719</v>
      </c>
      <c r="C845" s="25" t="s">
        <v>88</v>
      </c>
      <c r="D845" s="38" t="s">
        <v>1967</v>
      </c>
      <c r="E845" s="38" t="s">
        <v>28</v>
      </c>
    </row>
    <row r="846">
      <c r="A846" s="38" t="s">
        <v>7205</v>
      </c>
      <c r="B846" s="38" t="s">
        <v>214</v>
      </c>
      <c r="C846" s="25" t="s">
        <v>96</v>
      </c>
      <c r="D846" s="38" t="s">
        <v>1967</v>
      </c>
      <c r="E846" s="38" t="s">
        <v>145</v>
      </c>
    </row>
    <row r="847">
      <c r="A847" s="38" t="s">
        <v>7206</v>
      </c>
      <c r="B847" s="38" t="s">
        <v>144</v>
      </c>
      <c r="C847" s="25" t="s">
        <v>96</v>
      </c>
      <c r="D847" s="38" t="s">
        <v>1967</v>
      </c>
      <c r="E847" s="38" t="s">
        <v>145</v>
      </c>
    </row>
    <row r="848">
      <c r="A848" s="38" t="s">
        <v>7207</v>
      </c>
      <c r="B848" s="38" t="s">
        <v>723</v>
      </c>
      <c r="C848" s="25" t="s">
        <v>96</v>
      </c>
      <c r="D848" s="38" t="s">
        <v>1967</v>
      </c>
      <c r="E848" s="38" t="s">
        <v>145</v>
      </c>
    </row>
    <row r="849">
      <c r="A849" s="38" t="s">
        <v>7208</v>
      </c>
      <c r="B849" s="38" t="s">
        <v>84</v>
      </c>
      <c r="C849" s="25" t="s">
        <v>96</v>
      </c>
      <c r="D849" s="38" t="s">
        <v>1967</v>
      </c>
      <c r="E849" s="38" t="s">
        <v>145</v>
      </c>
    </row>
    <row r="850">
      <c r="A850" s="38" t="s">
        <v>7209</v>
      </c>
      <c r="B850" s="38" t="s">
        <v>86</v>
      </c>
      <c r="C850" s="25" t="s">
        <v>96</v>
      </c>
      <c r="D850" s="38" t="s">
        <v>1967</v>
      </c>
      <c r="E850" s="38" t="s">
        <v>145</v>
      </c>
    </row>
    <row r="851">
      <c r="A851" s="38" t="s">
        <v>7210</v>
      </c>
      <c r="B851" s="38" t="s">
        <v>351</v>
      </c>
      <c r="C851" s="25" t="s">
        <v>96</v>
      </c>
      <c r="D851" s="38" t="s">
        <v>1967</v>
      </c>
      <c r="E851" s="38" t="s">
        <v>145</v>
      </c>
    </row>
    <row r="852">
      <c r="A852" s="38" t="s">
        <v>7211</v>
      </c>
      <c r="B852" s="38" t="s">
        <v>371</v>
      </c>
      <c r="C852" s="25" t="s">
        <v>96</v>
      </c>
      <c r="D852" s="38" t="s">
        <v>1967</v>
      </c>
      <c r="E852" s="38" t="s">
        <v>145</v>
      </c>
    </row>
    <row r="853">
      <c r="A853" s="38" t="s">
        <v>7212</v>
      </c>
      <c r="B853" s="38" t="s">
        <v>78</v>
      </c>
      <c r="C853" s="25" t="s">
        <v>96</v>
      </c>
      <c r="D853" s="38" t="s">
        <v>1967</v>
      </c>
      <c r="E853" s="38" t="s">
        <v>145</v>
      </c>
    </row>
    <row r="854">
      <c r="A854" s="38" t="s">
        <v>7213</v>
      </c>
      <c r="B854" s="38" t="s">
        <v>522</v>
      </c>
      <c r="C854" s="25" t="s">
        <v>96</v>
      </c>
      <c r="D854" s="38" t="s">
        <v>1967</v>
      </c>
      <c r="E854" s="38" t="s">
        <v>145</v>
      </c>
    </row>
    <row r="855">
      <c r="A855" s="38" t="s">
        <v>7214</v>
      </c>
      <c r="B855" s="38" t="s">
        <v>720</v>
      </c>
      <c r="C855" s="25" t="s">
        <v>96</v>
      </c>
      <c r="D855" s="38" t="s">
        <v>1967</v>
      </c>
      <c r="E855" s="38" t="s">
        <v>145</v>
      </c>
    </row>
    <row r="856">
      <c r="A856" s="38" t="s">
        <v>7205</v>
      </c>
      <c r="B856" s="38" t="s">
        <v>214</v>
      </c>
      <c r="C856" s="25" t="s">
        <v>96</v>
      </c>
      <c r="D856" s="38" t="s">
        <v>1967</v>
      </c>
      <c r="E856" s="38" t="s">
        <v>114</v>
      </c>
    </row>
    <row r="857">
      <c r="A857" s="38" t="s">
        <v>7212</v>
      </c>
      <c r="B857" s="38" t="s">
        <v>78</v>
      </c>
      <c r="C857" s="25" t="s">
        <v>96</v>
      </c>
      <c r="D857" s="38" t="s">
        <v>1967</v>
      </c>
      <c r="E857" s="38" t="s">
        <v>114</v>
      </c>
    </row>
    <row r="858">
      <c r="A858" s="38" t="s">
        <v>7207</v>
      </c>
      <c r="B858" s="38" t="s">
        <v>723</v>
      </c>
      <c r="C858" s="25" t="s">
        <v>96</v>
      </c>
      <c r="D858" s="38" t="s">
        <v>1967</v>
      </c>
      <c r="E858" s="38" t="s">
        <v>114</v>
      </c>
    </row>
    <row r="859">
      <c r="A859" s="38" t="s">
        <v>7208</v>
      </c>
      <c r="B859" s="38" t="s">
        <v>84</v>
      </c>
      <c r="C859" s="25" t="s">
        <v>96</v>
      </c>
      <c r="D859" s="38" t="s">
        <v>1967</v>
      </c>
      <c r="E859" s="38" t="s">
        <v>114</v>
      </c>
    </row>
    <row r="860">
      <c r="A860" s="38" t="s">
        <v>7209</v>
      </c>
      <c r="B860" s="38" t="s">
        <v>86</v>
      </c>
      <c r="C860" s="25" t="s">
        <v>96</v>
      </c>
      <c r="D860" s="38" t="s">
        <v>1967</v>
      </c>
      <c r="E860" s="38" t="s">
        <v>114</v>
      </c>
    </row>
    <row r="861">
      <c r="A861" s="38" t="s">
        <v>7210</v>
      </c>
      <c r="B861" s="38" t="s">
        <v>351</v>
      </c>
      <c r="C861" s="25" t="s">
        <v>96</v>
      </c>
      <c r="D861" s="38" t="s">
        <v>1967</v>
      </c>
      <c r="E861" s="38" t="s">
        <v>114</v>
      </c>
    </row>
    <row r="862">
      <c r="A862" s="38" t="s">
        <v>7215</v>
      </c>
      <c r="B862" s="38" t="s">
        <v>724</v>
      </c>
      <c r="C862" s="25" t="s">
        <v>96</v>
      </c>
      <c r="D862" s="38" t="s">
        <v>1967</v>
      </c>
      <c r="E862" s="38" t="s">
        <v>114</v>
      </c>
    </row>
    <row r="863">
      <c r="A863" s="38" t="s">
        <v>7214</v>
      </c>
      <c r="B863" s="38" t="s">
        <v>720</v>
      </c>
      <c r="C863" s="25" t="s">
        <v>96</v>
      </c>
      <c r="D863" s="38" t="s">
        <v>1967</v>
      </c>
      <c r="E863" s="38" t="s">
        <v>114</v>
      </c>
    </row>
    <row r="864">
      <c r="A864" s="38" t="s">
        <v>7213</v>
      </c>
      <c r="B864" s="38" t="s">
        <v>522</v>
      </c>
      <c r="C864" s="25" t="s">
        <v>96</v>
      </c>
      <c r="D864" s="38" t="s">
        <v>1967</v>
      </c>
      <c r="E864" s="38" t="s">
        <v>114</v>
      </c>
    </row>
    <row r="865">
      <c r="A865" s="38" t="s">
        <v>7216</v>
      </c>
      <c r="B865" s="38" t="s">
        <v>722</v>
      </c>
      <c r="C865" s="25" t="s">
        <v>96</v>
      </c>
      <c r="D865" s="38" t="s">
        <v>1967</v>
      </c>
      <c r="E865" s="38" t="s">
        <v>114</v>
      </c>
    </row>
    <row r="866">
      <c r="A866" s="38" t="s">
        <v>7217</v>
      </c>
      <c r="B866" s="38" t="s">
        <v>352</v>
      </c>
      <c r="C866" s="25" t="s">
        <v>96</v>
      </c>
      <c r="D866" s="38" t="s">
        <v>1967</v>
      </c>
      <c r="E866" s="38" t="s">
        <v>101</v>
      </c>
    </row>
    <row r="867">
      <c r="A867" s="38" t="s">
        <v>7218</v>
      </c>
      <c r="B867" s="38" t="s">
        <v>107</v>
      </c>
      <c r="C867" s="25" t="s">
        <v>96</v>
      </c>
      <c r="D867" s="38" t="s">
        <v>1967</v>
      </c>
      <c r="E867" s="38" t="s">
        <v>101</v>
      </c>
    </row>
    <row r="868">
      <c r="A868" s="38" t="s">
        <v>7207</v>
      </c>
      <c r="B868" s="38" t="s">
        <v>723</v>
      </c>
      <c r="C868" s="25" t="s">
        <v>96</v>
      </c>
      <c r="D868" s="38" t="s">
        <v>1967</v>
      </c>
      <c r="E868" s="38" t="s">
        <v>101</v>
      </c>
    </row>
    <row r="869">
      <c r="A869" s="38" t="s">
        <v>7208</v>
      </c>
      <c r="B869" s="38" t="s">
        <v>84</v>
      </c>
      <c r="C869" s="25" t="s">
        <v>96</v>
      </c>
      <c r="D869" s="38" t="s">
        <v>1967</v>
      </c>
      <c r="E869" s="38" t="s">
        <v>101</v>
      </c>
    </row>
    <row r="870">
      <c r="A870" s="38" t="s">
        <v>7209</v>
      </c>
      <c r="B870" s="38" t="s">
        <v>86</v>
      </c>
      <c r="C870" s="25" t="s">
        <v>96</v>
      </c>
      <c r="D870" s="38" t="s">
        <v>1967</v>
      </c>
      <c r="E870" s="38" t="s">
        <v>101</v>
      </c>
    </row>
    <row r="871">
      <c r="A871" s="38" t="s">
        <v>7210</v>
      </c>
      <c r="B871" s="38" t="s">
        <v>351</v>
      </c>
      <c r="C871" s="25" t="s">
        <v>96</v>
      </c>
      <c r="D871" s="38" t="s">
        <v>1967</v>
      </c>
      <c r="E871" s="38" t="s">
        <v>101</v>
      </c>
    </row>
    <row r="872">
      <c r="A872" s="38" t="s">
        <v>7219</v>
      </c>
      <c r="B872" s="38" t="s">
        <v>365</v>
      </c>
      <c r="C872" s="25" t="s">
        <v>96</v>
      </c>
      <c r="D872" s="38" t="s">
        <v>1967</v>
      </c>
      <c r="E872" s="38" t="s">
        <v>101</v>
      </c>
    </row>
    <row r="873">
      <c r="A873" s="38" t="s">
        <v>7220</v>
      </c>
      <c r="B873" s="38" t="s">
        <v>721</v>
      </c>
      <c r="C873" s="25" t="s">
        <v>96</v>
      </c>
      <c r="D873" s="38" t="s">
        <v>1967</v>
      </c>
      <c r="E873" s="38" t="s">
        <v>101</v>
      </c>
    </row>
    <row r="874">
      <c r="A874" s="38" t="s">
        <v>7214</v>
      </c>
      <c r="B874" s="38" t="s">
        <v>720</v>
      </c>
      <c r="C874" s="25" t="s">
        <v>96</v>
      </c>
      <c r="D874" s="38" t="s">
        <v>1967</v>
      </c>
      <c r="E874" s="38" t="s">
        <v>101</v>
      </c>
    </row>
    <row r="875">
      <c r="A875" s="38" t="s">
        <v>7213</v>
      </c>
      <c r="B875" s="38" t="s">
        <v>522</v>
      </c>
      <c r="C875" s="25" t="s">
        <v>96</v>
      </c>
      <c r="D875" s="38" t="s">
        <v>1967</v>
      </c>
      <c r="E875" s="38" t="s">
        <v>101</v>
      </c>
    </row>
    <row r="876">
      <c r="A876" s="38" t="s">
        <v>7221</v>
      </c>
      <c r="B876" s="38" t="s">
        <v>87</v>
      </c>
      <c r="C876" s="25" t="s">
        <v>88</v>
      </c>
      <c r="D876" s="38" t="s">
        <v>1969</v>
      </c>
      <c r="E876" s="38" t="s">
        <v>28</v>
      </c>
    </row>
    <row r="877">
      <c r="A877" s="38" t="s">
        <v>7222</v>
      </c>
      <c r="B877" s="38" t="s">
        <v>138</v>
      </c>
      <c r="C877" s="25" t="s">
        <v>88</v>
      </c>
      <c r="D877" s="38" t="s">
        <v>1969</v>
      </c>
      <c r="E877" s="38" t="s">
        <v>28</v>
      </c>
    </row>
    <row r="878">
      <c r="A878" s="38" t="s">
        <v>7223</v>
      </c>
      <c r="B878" s="38" t="s">
        <v>361</v>
      </c>
      <c r="C878" s="25" t="s">
        <v>88</v>
      </c>
      <c r="D878" s="38" t="s">
        <v>1969</v>
      </c>
      <c r="E878" s="38" t="s">
        <v>28</v>
      </c>
    </row>
    <row r="879">
      <c r="A879" s="38" t="s">
        <v>7224</v>
      </c>
      <c r="B879" s="38" t="s">
        <v>91</v>
      </c>
      <c r="C879" s="25" t="s">
        <v>88</v>
      </c>
      <c r="D879" s="38" t="s">
        <v>1969</v>
      </c>
      <c r="E879" s="38" t="s">
        <v>28</v>
      </c>
    </row>
    <row r="880">
      <c r="A880" s="38" t="s">
        <v>7225</v>
      </c>
      <c r="B880" s="38" t="s">
        <v>716</v>
      </c>
      <c r="C880" s="25" t="s">
        <v>88</v>
      </c>
      <c r="D880" s="38" t="s">
        <v>1969</v>
      </c>
      <c r="E880" s="38" t="s">
        <v>28</v>
      </c>
    </row>
    <row r="881">
      <c r="A881" s="38" t="s">
        <v>7226</v>
      </c>
      <c r="B881" s="38" t="s">
        <v>717</v>
      </c>
      <c r="C881" s="25" t="s">
        <v>88</v>
      </c>
      <c r="D881" s="38" t="s">
        <v>1969</v>
      </c>
      <c r="E881" s="38" t="s">
        <v>28</v>
      </c>
    </row>
    <row r="882">
      <c r="A882" s="38" t="s">
        <v>7221</v>
      </c>
      <c r="B882" s="38" t="s">
        <v>87</v>
      </c>
      <c r="C882" s="25" t="s">
        <v>88</v>
      </c>
      <c r="D882" s="38" t="s">
        <v>1969</v>
      </c>
      <c r="E882" s="38" t="s">
        <v>28</v>
      </c>
    </row>
    <row r="883">
      <c r="A883" s="38" t="s">
        <v>7222</v>
      </c>
      <c r="B883" s="38" t="s">
        <v>138</v>
      </c>
      <c r="C883" s="25" t="s">
        <v>88</v>
      </c>
      <c r="D883" s="38" t="s">
        <v>1969</v>
      </c>
      <c r="E883" s="38" t="s">
        <v>28</v>
      </c>
    </row>
    <row r="884">
      <c r="A884" s="38" t="s">
        <v>7223</v>
      </c>
      <c r="B884" s="38" t="s">
        <v>361</v>
      </c>
      <c r="C884" s="25" t="s">
        <v>88</v>
      </c>
      <c r="D884" s="38" t="s">
        <v>1969</v>
      </c>
      <c r="E884" s="38" t="s">
        <v>28</v>
      </c>
    </row>
    <row r="885">
      <c r="A885" s="38" t="s">
        <v>7224</v>
      </c>
      <c r="B885" s="38" t="s">
        <v>91</v>
      </c>
      <c r="C885" s="25" t="s">
        <v>88</v>
      </c>
      <c r="D885" s="38" t="s">
        <v>1969</v>
      </c>
      <c r="E885" s="38" t="s">
        <v>28</v>
      </c>
    </row>
    <row r="886">
      <c r="A886" s="38" t="s">
        <v>7225</v>
      </c>
      <c r="B886" s="38" t="s">
        <v>716</v>
      </c>
      <c r="C886" s="25" t="s">
        <v>88</v>
      </c>
      <c r="D886" s="38" t="s">
        <v>1969</v>
      </c>
      <c r="E886" s="38" t="s">
        <v>28</v>
      </c>
    </row>
    <row r="887">
      <c r="A887" s="38" t="s">
        <v>7227</v>
      </c>
      <c r="B887" s="38" t="s">
        <v>719</v>
      </c>
      <c r="C887" s="25" t="s">
        <v>88</v>
      </c>
      <c r="D887" s="38" t="s">
        <v>1969</v>
      </c>
      <c r="E887" s="38" t="s">
        <v>28</v>
      </c>
    </row>
    <row r="888">
      <c r="A888" s="38" t="s">
        <v>7228</v>
      </c>
      <c r="B888" s="38" t="s">
        <v>214</v>
      </c>
      <c r="C888" s="25" t="s">
        <v>96</v>
      </c>
      <c r="D888" s="38" t="s">
        <v>1969</v>
      </c>
      <c r="E888" s="38" t="s">
        <v>145</v>
      </c>
    </row>
    <row r="889">
      <c r="A889" s="38" t="s">
        <v>7229</v>
      </c>
      <c r="B889" s="38" t="s">
        <v>144</v>
      </c>
      <c r="C889" s="25" t="s">
        <v>96</v>
      </c>
      <c r="D889" s="38" t="s">
        <v>1969</v>
      </c>
      <c r="E889" s="38" t="s">
        <v>145</v>
      </c>
    </row>
    <row r="890">
      <c r="A890" s="38" t="s">
        <v>7230</v>
      </c>
      <c r="B890" s="38" t="s">
        <v>723</v>
      </c>
      <c r="C890" s="25" t="s">
        <v>96</v>
      </c>
      <c r="D890" s="38" t="s">
        <v>1969</v>
      </c>
      <c r="E890" s="38" t="s">
        <v>145</v>
      </c>
    </row>
    <row r="891">
      <c r="A891" s="38" t="s">
        <v>7231</v>
      </c>
      <c r="B891" s="38" t="s">
        <v>84</v>
      </c>
      <c r="C891" s="25" t="s">
        <v>96</v>
      </c>
      <c r="D891" s="38" t="s">
        <v>1969</v>
      </c>
      <c r="E891" s="38" t="s">
        <v>145</v>
      </c>
    </row>
    <row r="892">
      <c r="A892" s="38" t="s">
        <v>7232</v>
      </c>
      <c r="B892" s="38" t="s">
        <v>86</v>
      </c>
      <c r="C892" s="25" t="s">
        <v>96</v>
      </c>
      <c r="D892" s="38" t="s">
        <v>1969</v>
      </c>
      <c r="E892" s="38" t="s">
        <v>145</v>
      </c>
    </row>
    <row r="893">
      <c r="A893" s="38" t="s">
        <v>7233</v>
      </c>
      <c r="B893" s="38" t="s">
        <v>351</v>
      </c>
      <c r="C893" s="25" t="s">
        <v>96</v>
      </c>
      <c r="D893" s="38" t="s">
        <v>1969</v>
      </c>
      <c r="E893" s="38" t="s">
        <v>145</v>
      </c>
    </row>
    <row r="894">
      <c r="A894" s="38" t="s">
        <v>7234</v>
      </c>
      <c r="B894" s="38" t="s">
        <v>371</v>
      </c>
      <c r="C894" s="25" t="s">
        <v>96</v>
      </c>
      <c r="D894" s="38" t="s">
        <v>1969</v>
      </c>
      <c r="E894" s="38" t="s">
        <v>145</v>
      </c>
    </row>
    <row r="895">
      <c r="A895" s="38" t="s">
        <v>7235</v>
      </c>
      <c r="B895" s="38" t="s">
        <v>78</v>
      </c>
      <c r="C895" s="25" t="s">
        <v>96</v>
      </c>
      <c r="D895" s="38" t="s">
        <v>1969</v>
      </c>
      <c r="E895" s="38" t="s">
        <v>145</v>
      </c>
    </row>
    <row r="896">
      <c r="A896" s="38" t="s">
        <v>7236</v>
      </c>
      <c r="B896" s="38" t="s">
        <v>522</v>
      </c>
      <c r="C896" s="25" t="s">
        <v>96</v>
      </c>
      <c r="D896" s="38" t="s">
        <v>1969</v>
      </c>
      <c r="E896" s="38" t="s">
        <v>145</v>
      </c>
    </row>
    <row r="897">
      <c r="A897" s="38" t="s">
        <v>7237</v>
      </c>
      <c r="B897" s="38" t="s">
        <v>720</v>
      </c>
      <c r="C897" s="25" t="s">
        <v>96</v>
      </c>
      <c r="D897" s="38" t="s">
        <v>1969</v>
      </c>
      <c r="E897" s="38" t="s">
        <v>145</v>
      </c>
    </row>
    <row r="898">
      <c r="A898" s="38" t="s">
        <v>7228</v>
      </c>
      <c r="B898" s="38" t="s">
        <v>214</v>
      </c>
      <c r="C898" s="25" t="s">
        <v>96</v>
      </c>
      <c r="D898" s="38" t="s">
        <v>1969</v>
      </c>
      <c r="E898" s="38" t="s">
        <v>114</v>
      </c>
    </row>
    <row r="899">
      <c r="A899" s="38" t="s">
        <v>7235</v>
      </c>
      <c r="B899" s="38" t="s">
        <v>78</v>
      </c>
      <c r="C899" s="25" t="s">
        <v>96</v>
      </c>
      <c r="D899" s="38" t="s">
        <v>1969</v>
      </c>
      <c r="E899" s="38" t="s">
        <v>114</v>
      </c>
    </row>
    <row r="900">
      <c r="A900" s="38" t="s">
        <v>7230</v>
      </c>
      <c r="B900" s="38" t="s">
        <v>723</v>
      </c>
      <c r="C900" s="25" t="s">
        <v>96</v>
      </c>
      <c r="D900" s="38" t="s">
        <v>1969</v>
      </c>
      <c r="E900" s="38" t="s">
        <v>114</v>
      </c>
    </row>
    <row r="901">
      <c r="A901" s="38" t="s">
        <v>7231</v>
      </c>
      <c r="B901" s="38" t="s">
        <v>84</v>
      </c>
      <c r="C901" s="25" t="s">
        <v>96</v>
      </c>
      <c r="D901" s="38" t="s">
        <v>1969</v>
      </c>
      <c r="E901" s="38" t="s">
        <v>114</v>
      </c>
    </row>
    <row r="902">
      <c r="A902" s="38" t="s">
        <v>7232</v>
      </c>
      <c r="B902" s="38" t="s">
        <v>86</v>
      </c>
      <c r="C902" s="25" t="s">
        <v>96</v>
      </c>
      <c r="D902" s="38" t="s">
        <v>1969</v>
      </c>
      <c r="E902" s="38" t="s">
        <v>114</v>
      </c>
    </row>
    <row r="903">
      <c r="A903" s="38" t="s">
        <v>7233</v>
      </c>
      <c r="B903" s="38" t="s">
        <v>351</v>
      </c>
      <c r="C903" s="25" t="s">
        <v>96</v>
      </c>
      <c r="D903" s="38" t="s">
        <v>1969</v>
      </c>
      <c r="E903" s="38" t="s">
        <v>114</v>
      </c>
    </row>
    <row r="904">
      <c r="A904" s="38" t="s">
        <v>7238</v>
      </c>
      <c r="B904" s="38" t="s">
        <v>724</v>
      </c>
      <c r="C904" s="25" t="s">
        <v>96</v>
      </c>
      <c r="D904" s="38" t="s">
        <v>1969</v>
      </c>
      <c r="E904" s="38" t="s">
        <v>114</v>
      </c>
    </row>
    <row r="905">
      <c r="A905" s="38" t="s">
        <v>7237</v>
      </c>
      <c r="B905" s="38" t="s">
        <v>720</v>
      </c>
      <c r="C905" s="25" t="s">
        <v>96</v>
      </c>
      <c r="D905" s="38" t="s">
        <v>1969</v>
      </c>
      <c r="E905" s="38" t="s">
        <v>114</v>
      </c>
    </row>
    <row r="906">
      <c r="A906" s="38" t="s">
        <v>7236</v>
      </c>
      <c r="B906" s="38" t="s">
        <v>522</v>
      </c>
      <c r="C906" s="25" t="s">
        <v>96</v>
      </c>
      <c r="D906" s="38" t="s">
        <v>1969</v>
      </c>
      <c r="E906" s="38" t="s">
        <v>114</v>
      </c>
    </row>
    <row r="907">
      <c r="A907" s="38" t="s">
        <v>7239</v>
      </c>
      <c r="B907" s="38" t="s">
        <v>722</v>
      </c>
      <c r="C907" s="25" t="s">
        <v>96</v>
      </c>
      <c r="D907" s="38" t="s">
        <v>1969</v>
      </c>
      <c r="E907" s="38" t="s">
        <v>114</v>
      </c>
    </row>
    <row r="908">
      <c r="A908" s="38" t="s">
        <v>7240</v>
      </c>
      <c r="B908" s="38" t="s">
        <v>352</v>
      </c>
      <c r="C908" s="25" t="s">
        <v>96</v>
      </c>
      <c r="D908" s="38" t="s">
        <v>1969</v>
      </c>
      <c r="E908" s="38" t="s">
        <v>101</v>
      </c>
    </row>
    <row r="909">
      <c r="A909" s="38" t="s">
        <v>7241</v>
      </c>
      <c r="B909" s="38" t="s">
        <v>107</v>
      </c>
      <c r="C909" s="25" t="s">
        <v>96</v>
      </c>
      <c r="D909" s="38" t="s">
        <v>1969</v>
      </c>
      <c r="E909" s="38" t="s">
        <v>101</v>
      </c>
    </row>
    <row r="910">
      <c r="A910" s="38" t="s">
        <v>7230</v>
      </c>
      <c r="B910" s="38" t="s">
        <v>723</v>
      </c>
      <c r="C910" s="25" t="s">
        <v>96</v>
      </c>
      <c r="D910" s="38" t="s">
        <v>1969</v>
      </c>
      <c r="E910" s="38" t="s">
        <v>101</v>
      </c>
    </row>
    <row r="911">
      <c r="A911" s="38" t="s">
        <v>7231</v>
      </c>
      <c r="B911" s="38" t="s">
        <v>84</v>
      </c>
      <c r="C911" s="25" t="s">
        <v>96</v>
      </c>
      <c r="D911" s="38" t="s">
        <v>1969</v>
      </c>
      <c r="E911" s="38" t="s">
        <v>101</v>
      </c>
    </row>
    <row r="912">
      <c r="A912" s="38" t="s">
        <v>7232</v>
      </c>
      <c r="B912" s="38" t="s">
        <v>86</v>
      </c>
      <c r="C912" s="25" t="s">
        <v>96</v>
      </c>
      <c r="D912" s="38" t="s">
        <v>1969</v>
      </c>
      <c r="E912" s="38" t="s">
        <v>101</v>
      </c>
    </row>
    <row r="913">
      <c r="A913" s="38" t="s">
        <v>7233</v>
      </c>
      <c r="B913" s="38" t="s">
        <v>351</v>
      </c>
      <c r="C913" s="25" t="s">
        <v>96</v>
      </c>
      <c r="D913" s="38" t="s">
        <v>1969</v>
      </c>
      <c r="E913" s="38" t="s">
        <v>101</v>
      </c>
    </row>
    <row r="914">
      <c r="A914" s="38" t="s">
        <v>7242</v>
      </c>
      <c r="B914" s="38" t="s">
        <v>365</v>
      </c>
      <c r="C914" s="25" t="s">
        <v>96</v>
      </c>
      <c r="D914" s="38" t="s">
        <v>1969</v>
      </c>
      <c r="E914" s="38" t="s">
        <v>101</v>
      </c>
    </row>
    <row r="915">
      <c r="A915" s="38" t="s">
        <v>7243</v>
      </c>
      <c r="B915" s="38" t="s">
        <v>721</v>
      </c>
      <c r="C915" s="25" t="s">
        <v>96</v>
      </c>
      <c r="D915" s="38" t="s">
        <v>1969</v>
      </c>
      <c r="E915" s="38" t="s">
        <v>101</v>
      </c>
    </row>
    <row r="916">
      <c r="A916" s="38" t="s">
        <v>7237</v>
      </c>
      <c r="B916" s="38" t="s">
        <v>720</v>
      </c>
      <c r="C916" s="25" t="s">
        <v>96</v>
      </c>
      <c r="D916" s="38" t="s">
        <v>1969</v>
      </c>
      <c r="E916" s="38" t="s">
        <v>101</v>
      </c>
    </row>
    <row r="917">
      <c r="A917" s="38" t="s">
        <v>7236</v>
      </c>
      <c r="B917" s="38" t="s">
        <v>522</v>
      </c>
      <c r="C917" s="25" t="s">
        <v>96</v>
      </c>
      <c r="D917" s="38" t="s">
        <v>1969</v>
      </c>
      <c r="E917" s="38" t="s">
        <v>101</v>
      </c>
    </row>
    <row r="918">
      <c r="A918" s="38" t="s">
        <v>7244</v>
      </c>
      <c r="B918" s="38" t="s">
        <v>87</v>
      </c>
      <c r="C918" s="25" t="s">
        <v>88</v>
      </c>
      <c r="D918" s="38" t="s">
        <v>1971</v>
      </c>
      <c r="E918" s="38" t="s">
        <v>28</v>
      </c>
    </row>
    <row r="919">
      <c r="A919" s="38" t="s">
        <v>7245</v>
      </c>
      <c r="B919" s="38" t="s">
        <v>138</v>
      </c>
      <c r="C919" s="25" t="s">
        <v>88</v>
      </c>
      <c r="D919" s="38" t="s">
        <v>1971</v>
      </c>
      <c r="E919" s="38" t="s">
        <v>28</v>
      </c>
    </row>
    <row r="920">
      <c r="A920" s="38" t="s">
        <v>7246</v>
      </c>
      <c r="B920" s="38" t="s">
        <v>361</v>
      </c>
      <c r="C920" s="25" t="s">
        <v>88</v>
      </c>
      <c r="D920" s="38" t="s">
        <v>1971</v>
      </c>
      <c r="E920" s="38" t="s">
        <v>28</v>
      </c>
    </row>
    <row r="921">
      <c r="A921" s="38" t="s">
        <v>7247</v>
      </c>
      <c r="B921" s="38" t="s">
        <v>91</v>
      </c>
      <c r="C921" s="25" t="s">
        <v>88</v>
      </c>
      <c r="D921" s="38" t="s">
        <v>1971</v>
      </c>
      <c r="E921" s="38" t="s">
        <v>28</v>
      </c>
    </row>
    <row r="922">
      <c r="A922" s="38" t="s">
        <v>7248</v>
      </c>
      <c r="B922" s="38" t="s">
        <v>716</v>
      </c>
      <c r="C922" s="25" t="s">
        <v>88</v>
      </c>
      <c r="D922" s="38" t="s">
        <v>1971</v>
      </c>
      <c r="E922" s="38" t="s">
        <v>28</v>
      </c>
    </row>
    <row r="923">
      <c r="A923" s="38" t="s">
        <v>7249</v>
      </c>
      <c r="B923" s="38" t="s">
        <v>717</v>
      </c>
      <c r="C923" s="25" t="s">
        <v>88</v>
      </c>
      <c r="D923" s="38" t="s">
        <v>1971</v>
      </c>
      <c r="E923" s="38" t="s">
        <v>28</v>
      </c>
    </row>
    <row r="924">
      <c r="A924" s="38" t="s">
        <v>7244</v>
      </c>
      <c r="B924" s="38" t="s">
        <v>87</v>
      </c>
      <c r="C924" s="25" t="s">
        <v>88</v>
      </c>
      <c r="D924" s="38" t="s">
        <v>1971</v>
      </c>
      <c r="E924" s="38" t="s">
        <v>28</v>
      </c>
    </row>
    <row r="925">
      <c r="A925" s="38" t="s">
        <v>7245</v>
      </c>
      <c r="B925" s="38" t="s">
        <v>138</v>
      </c>
      <c r="C925" s="25" t="s">
        <v>88</v>
      </c>
      <c r="D925" s="38" t="s">
        <v>1971</v>
      </c>
      <c r="E925" s="38" t="s">
        <v>28</v>
      </c>
    </row>
    <row r="926">
      <c r="A926" s="38" t="s">
        <v>7246</v>
      </c>
      <c r="B926" s="38" t="s">
        <v>361</v>
      </c>
      <c r="C926" s="25" t="s">
        <v>88</v>
      </c>
      <c r="D926" s="38" t="s">
        <v>1971</v>
      </c>
      <c r="E926" s="38" t="s">
        <v>28</v>
      </c>
    </row>
    <row r="927">
      <c r="A927" s="38" t="s">
        <v>7247</v>
      </c>
      <c r="B927" s="38" t="s">
        <v>91</v>
      </c>
      <c r="C927" s="25" t="s">
        <v>88</v>
      </c>
      <c r="D927" s="38" t="s">
        <v>1971</v>
      </c>
      <c r="E927" s="38" t="s">
        <v>28</v>
      </c>
    </row>
    <row r="928">
      <c r="A928" s="38" t="s">
        <v>7248</v>
      </c>
      <c r="B928" s="38" t="s">
        <v>716</v>
      </c>
      <c r="C928" s="25" t="s">
        <v>88</v>
      </c>
      <c r="D928" s="38" t="s">
        <v>1971</v>
      </c>
      <c r="E928" s="38" t="s">
        <v>28</v>
      </c>
    </row>
    <row r="929">
      <c r="A929" s="38" t="s">
        <v>7250</v>
      </c>
      <c r="B929" s="38" t="s">
        <v>719</v>
      </c>
      <c r="C929" s="25" t="s">
        <v>88</v>
      </c>
      <c r="D929" s="38" t="s">
        <v>1971</v>
      </c>
      <c r="E929" s="38" t="s">
        <v>28</v>
      </c>
    </row>
    <row r="930">
      <c r="A930" s="38" t="s">
        <v>7251</v>
      </c>
      <c r="B930" s="38" t="s">
        <v>214</v>
      </c>
      <c r="C930" s="25" t="s">
        <v>96</v>
      </c>
      <c r="D930" s="38" t="s">
        <v>1971</v>
      </c>
      <c r="E930" s="38" t="s">
        <v>145</v>
      </c>
    </row>
    <row r="931">
      <c r="A931" s="38" t="s">
        <v>7252</v>
      </c>
      <c r="B931" s="38" t="s">
        <v>144</v>
      </c>
      <c r="C931" s="25" t="s">
        <v>96</v>
      </c>
      <c r="D931" s="38" t="s">
        <v>1971</v>
      </c>
      <c r="E931" s="38" t="s">
        <v>145</v>
      </c>
    </row>
    <row r="932">
      <c r="A932" s="38" t="s">
        <v>7253</v>
      </c>
      <c r="B932" s="38" t="s">
        <v>723</v>
      </c>
      <c r="C932" s="25" t="s">
        <v>96</v>
      </c>
      <c r="D932" s="38" t="s">
        <v>1971</v>
      </c>
      <c r="E932" s="38" t="s">
        <v>145</v>
      </c>
    </row>
    <row r="933">
      <c r="A933" s="38" t="s">
        <v>7254</v>
      </c>
      <c r="B933" s="38" t="s">
        <v>84</v>
      </c>
      <c r="C933" s="25" t="s">
        <v>96</v>
      </c>
      <c r="D933" s="38" t="s">
        <v>1971</v>
      </c>
      <c r="E933" s="38" t="s">
        <v>145</v>
      </c>
    </row>
    <row r="934">
      <c r="A934" s="38" t="s">
        <v>7255</v>
      </c>
      <c r="B934" s="38" t="s">
        <v>86</v>
      </c>
      <c r="C934" s="25" t="s">
        <v>96</v>
      </c>
      <c r="D934" s="38" t="s">
        <v>1971</v>
      </c>
      <c r="E934" s="38" t="s">
        <v>145</v>
      </c>
    </row>
    <row r="935">
      <c r="A935" s="38" t="s">
        <v>7256</v>
      </c>
      <c r="B935" s="38" t="s">
        <v>351</v>
      </c>
      <c r="C935" s="25" t="s">
        <v>96</v>
      </c>
      <c r="D935" s="38" t="s">
        <v>1971</v>
      </c>
      <c r="E935" s="38" t="s">
        <v>145</v>
      </c>
    </row>
    <row r="936">
      <c r="A936" s="38" t="s">
        <v>7257</v>
      </c>
      <c r="B936" s="38" t="s">
        <v>371</v>
      </c>
      <c r="C936" s="25" t="s">
        <v>96</v>
      </c>
      <c r="D936" s="38" t="s">
        <v>1971</v>
      </c>
      <c r="E936" s="38" t="s">
        <v>145</v>
      </c>
    </row>
    <row r="937">
      <c r="A937" s="38" t="s">
        <v>7258</v>
      </c>
      <c r="B937" s="38" t="s">
        <v>78</v>
      </c>
      <c r="C937" s="25" t="s">
        <v>96</v>
      </c>
      <c r="D937" s="38" t="s">
        <v>1971</v>
      </c>
      <c r="E937" s="38" t="s">
        <v>145</v>
      </c>
    </row>
    <row r="938">
      <c r="A938" s="38" t="s">
        <v>7259</v>
      </c>
      <c r="B938" s="38" t="s">
        <v>522</v>
      </c>
      <c r="C938" s="25" t="s">
        <v>96</v>
      </c>
      <c r="D938" s="38" t="s">
        <v>1971</v>
      </c>
      <c r="E938" s="38" t="s">
        <v>145</v>
      </c>
    </row>
    <row r="939">
      <c r="A939" s="38" t="s">
        <v>7260</v>
      </c>
      <c r="B939" s="38" t="s">
        <v>720</v>
      </c>
      <c r="C939" s="25" t="s">
        <v>96</v>
      </c>
      <c r="D939" s="38" t="s">
        <v>1971</v>
      </c>
      <c r="E939" s="38" t="s">
        <v>145</v>
      </c>
    </row>
    <row r="940">
      <c r="A940" s="38" t="s">
        <v>7251</v>
      </c>
      <c r="B940" s="38" t="s">
        <v>214</v>
      </c>
      <c r="C940" s="25" t="s">
        <v>96</v>
      </c>
      <c r="D940" s="38" t="s">
        <v>1971</v>
      </c>
      <c r="E940" s="38" t="s">
        <v>114</v>
      </c>
    </row>
    <row r="941">
      <c r="A941" s="38" t="s">
        <v>7258</v>
      </c>
      <c r="B941" s="38" t="s">
        <v>78</v>
      </c>
      <c r="C941" s="25" t="s">
        <v>96</v>
      </c>
      <c r="D941" s="38" t="s">
        <v>1971</v>
      </c>
      <c r="E941" s="38" t="s">
        <v>114</v>
      </c>
    </row>
    <row r="942">
      <c r="A942" s="38" t="s">
        <v>7253</v>
      </c>
      <c r="B942" s="38" t="s">
        <v>723</v>
      </c>
      <c r="C942" s="25" t="s">
        <v>96</v>
      </c>
      <c r="D942" s="38" t="s">
        <v>1971</v>
      </c>
      <c r="E942" s="38" t="s">
        <v>114</v>
      </c>
    </row>
    <row r="943">
      <c r="A943" s="38" t="s">
        <v>7254</v>
      </c>
      <c r="B943" s="38" t="s">
        <v>84</v>
      </c>
      <c r="C943" s="25" t="s">
        <v>96</v>
      </c>
      <c r="D943" s="38" t="s">
        <v>1971</v>
      </c>
      <c r="E943" s="38" t="s">
        <v>114</v>
      </c>
    </row>
    <row r="944">
      <c r="A944" s="38" t="s">
        <v>7255</v>
      </c>
      <c r="B944" s="38" t="s">
        <v>86</v>
      </c>
      <c r="C944" s="25" t="s">
        <v>96</v>
      </c>
      <c r="D944" s="38" t="s">
        <v>1971</v>
      </c>
      <c r="E944" s="38" t="s">
        <v>114</v>
      </c>
    </row>
    <row r="945">
      <c r="A945" s="38" t="s">
        <v>7256</v>
      </c>
      <c r="B945" s="38" t="s">
        <v>351</v>
      </c>
      <c r="C945" s="25" t="s">
        <v>96</v>
      </c>
      <c r="D945" s="38" t="s">
        <v>1971</v>
      </c>
      <c r="E945" s="38" t="s">
        <v>114</v>
      </c>
    </row>
    <row r="946">
      <c r="A946" s="38" t="s">
        <v>7261</v>
      </c>
      <c r="B946" s="38" t="s">
        <v>724</v>
      </c>
      <c r="C946" s="25" t="s">
        <v>96</v>
      </c>
      <c r="D946" s="38" t="s">
        <v>1971</v>
      </c>
      <c r="E946" s="38" t="s">
        <v>114</v>
      </c>
    </row>
    <row r="947">
      <c r="A947" s="38" t="s">
        <v>7260</v>
      </c>
      <c r="B947" s="38" t="s">
        <v>720</v>
      </c>
      <c r="C947" s="25" t="s">
        <v>96</v>
      </c>
      <c r="D947" s="38" t="s">
        <v>1971</v>
      </c>
      <c r="E947" s="38" t="s">
        <v>114</v>
      </c>
    </row>
    <row r="948">
      <c r="A948" s="38" t="s">
        <v>7259</v>
      </c>
      <c r="B948" s="38" t="s">
        <v>522</v>
      </c>
      <c r="C948" s="25" t="s">
        <v>96</v>
      </c>
      <c r="D948" s="38" t="s">
        <v>1971</v>
      </c>
      <c r="E948" s="38" t="s">
        <v>114</v>
      </c>
    </row>
    <row r="949">
      <c r="A949" s="38" t="s">
        <v>7262</v>
      </c>
      <c r="B949" s="38" t="s">
        <v>722</v>
      </c>
      <c r="C949" s="25" t="s">
        <v>96</v>
      </c>
      <c r="D949" s="38" t="s">
        <v>1971</v>
      </c>
      <c r="E949" s="38" t="s">
        <v>114</v>
      </c>
    </row>
    <row r="950">
      <c r="A950" s="38" t="s">
        <v>7263</v>
      </c>
      <c r="B950" s="38" t="s">
        <v>352</v>
      </c>
      <c r="C950" s="25" t="s">
        <v>96</v>
      </c>
      <c r="D950" s="38" t="s">
        <v>1971</v>
      </c>
      <c r="E950" s="38" t="s">
        <v>101</v>
      </c>
    </row>
    <row r="951">
      <c r="A951" s="38" t="s">
        <v>7264</v>
      </c>
      <c r="B951" s="38" t="s">
        <v>107</v>
      </c>
      <c r="C951" s="25" t="s">
        <v>96</v>
      </c>
      <c r="D951" s="38" t="s">
        <v>1971</v>
      </c>
      <c r="E951" s="38" t="s">
        <v>101</v>
      </c>
    </row>
    <row r="952">
      <c r="A952" s="38" t="s">
        <v>7253</v>
      </c>
      <c r="B952" s="38" t="s">
        <v>723</v>
      </c>
      <c r="C952" s="25" t="s">
        <v>96</v>
      </c>
      <c r="D952" s="38" t="s">
        <v>1971</v>
      </c>
      <c r="E952" s="38" t="s">
        <v>101</v>
      </c>
    </row>
    <row r="953">
      <c r="A953" s="38" t="s">
        <v>7254</v>
      </c>
      <c r="B953" s="38" t="s">
        <v>84</v>
      </c>
      <c r="C953" s="25" t="s">
        <v>96</v>
      </c>
      <c r="D953" s="38" t="s">
        <v>1971</v>
      </c>
      <c r="E953" s="38" t="s">
        <v>101</v>
      </c>
    </row>
    <row r="954">
      <c r="A954" s="38" t="s">
        <v>7255</v>
      </c>
      <c r="B954" s="38" t="s">
        <v>86</v>
      </c>
      <c r="C954" s="25" t="s">
        <v>96</v>
      </c>
      <c r="D954" s="38" t="s">
        <v>1971</v>
      </c>
      <c r="E954" s="38" t="s">
        <v>101</v>
      </c>
    </row>
    <row r="955">
      <c r="A955" s="38" t="s">
        <v>7256</v>
      </c>
      <c r="B955" s="38" t="s">
        <v>351</v>
      </c>
      <c r="C955" s="25" t="s">
        <v>96</v>
      </c>
      <c r="D955" s="38" t="s">
        <v>1971</v>
      </c>
      <c r="E955" s="38" t="s">
        <v>101</v>
      </c>
    </row>
    <row r="956">
      <c r="A956" s="38" t="s">
        <v>7265</v>
      </c>
      <c r="B956" s="38" t="s">
        <v>365</v>
      </c>
      <c r="C956" s="25" t="s">
        <v>96</v>
      </c>
      <c r="D956" s="38" t="s">
        <v>1971</v>
      </c>
      <c r="E956" s="38" t="s">
        <v>101</v>
      </c>
    </row>
    <row r="957">
      <c r="A957" s="38" t="s">
        <v>7266</v>
      </c>
      <c r="B957" s="38" t="s">
        <v>721</v>
      </c>
      <c r="C957" s="25" t="s">
        <v>96</v>
      </c>
      <c r="D957" s="38" t="s">
        <v>1971</v>
      </c>
      <c r="E957" s="38" t="s">
        <v>101</v>
      </c>
    </row>
    <row r="958">
      <c r="A958" s="38" t="s">
        <v>7260</v>
      </c>
      <c r="B958" s="38" t="s">
        <v>720</v>
      </c>
      <c r="C958" s="25" t="s">
        <v>96</v>
      </c>
      <c r="D958" s="38" t="s">
        <v>1971</v>
      </c>
      <c r="E958" s="38" t="s">
        <v>101</v>
      </c>
    </row>
    <row r="959">
      <c r="A959" s="38" t="s">
        <v>7259</v>
      </c>
      <c r="B959" s="38" t="s">
        <v>522</v>
      </c>
      <c r="C959" s="25" t="s">
        <v>96</v>
      </c>
      <c r="D959" s="38" t="s">
        <v>1971</v>
      </c>
      <c r="E959" s="38" t="s">
        <v>101</v>
      </c>
    </row>
    <row r="960">
      <c r="A960" s="38" t="s">
        <v>7267</v>
      </c>
      <c r="B960" s="38" t="s">
        <v>348</v>
      </c>
      <c r="C960" s="25" t="s">
        <v>96</v>
      </c>
      <c r="D960" s="38" t="s">
        <v>1973</v>
      </c>
      <c r="E960" s="38" t="s">
        <v>145</v>
      </c>
    </row>
    <row r="961">
      <c r="A961" s="38" t="s">
        <v>7268</v>
      </c>
      <c r="B961" s="38" t="s">
        <v>142</v>
      </c>
      <c r="C961" s="25" t="s">
        <v>96</v>
      </c>
      <c r="D961" s="38" t="s">
        <v>1973</v>
      </c>
      <c r="E961" s="38" t="s">
        <v>145</v>
      </c>
    </row>
    <row r="962">
      <c r="A962" s="38" t="s">
        <v>7269</v>
      </c>
      <c r="B962" s="38" t="s">
        <v>729</v>
      </c>
      <c r="C962" s="25" t="s">
        <v>96</v>
      </c>
      <c r="D962" s="38" t="s">
        <v>1973</v>
      </c>
      <c r="E962" s="38" t="s">
        <v>145</v>
      </c>
    </row>
    <row r="963">
      <c r="A963" s="38" t="s">
        <v>7270</v>
      </c>
      <c r="B963" s="38" t="s">
        <v>728</v>
      </c>
      <c r="C963" s="25" t="s">
        <v>96</v>
      </c>
      <c r="D963" s="38" t="s">
        <v>1973</v>
      </c>
      <c r="E963" s="38" t="s">
        <v>145</v>
      </c>
    </row>
    <row r="964">
      <c r="A964" s="38" t="s">
        <v>7271</v>
      </c>
      <c r="B964" s="38" t="s">
        <v>736</v>
      </c>
      <c r="C964" s="25" t="s">
        <v>96</v>
      </c>
      <c r="D964" s="38" t="s">
        <v>1973</v>
      </c>
      <c r="E964" s="38" t="s">
        <v>145</v>
      </c>
    </row>
    <row r="965">
      <c r="A965" s="38" t="s">
        <v>7272</v>
      </c>
      <c r="B965" s="38" t="s">
        <v>732</v>
      </c>
      <c r="C965" s="25" t="s">
        <v>96</v>
      </c>
      <c r="D965" s="38" t="s">
        <v>1973</v>
      </c>
      <c r="E965" s="38" t="s">
        <v>145</v>
      </c>
    </row>
    <row r="966">
      <c r="A966" s="38" t="s">
        <v>7273</v>
      </c>
      <c r="B966" s="38" t="s">
        <v>738</v>
      </c>
      <c r="C966" s="25" t="s">
        <v>96</v>
      </c>
      <c r="D966" s="38" t="s">
        <v>1973</v>
      </c>
      <c r="E966" s="38" t="s">
        <v>145</v>
      </c>
    </row>
    <row r="967">
      <c r="A967" s="38" t="s">
        <v>7274</v>
      </c>
      <c r="B967" s="38" t="s">
        <v>347</v>
      </c>
      <c r="C967" s="25" t="s">
        <v>96</v>
      </c>
      <c r="D967" s="38" t="s">
        <v>1973</v>
      </c>
      <c r="E967" s="38" t="s">
        <v>145</v>
      </c>
    </row>
    <row r="968">
      <c r="A968" s="38" t="s">
        <v>7275</v>
      </c>
      <c r="B968" s="38" t="s">
        <v>631</v>
      </c>
      <c r="C968" s="25" t="s">
        <v>96</v>
      </c>
      <c r="D968" s="38" t="s">
        <v>1973</v>
      </c>
      <c r="E968" s="38" t="s">
        <v>145</v>
      </c>
    </row>
    <row r="969">
      <c r="A969" s="38" t="s">
        <v>7276</v>
      </c>
      <c r="B969" s="38" t="s">
        <v>730</v>
      </c>
      <c r="C969" s="25" t="s">
        <v>96</v>
      </c>
      <c r="D969" s="38" t="s">
        <v>1973</v>
      </c>
      <c r="E969" s="38" t="s">
        <v>145</v>
      </c>
    </row>
    <row r="970">
      <c r="A970" s="38" t="s">
        <v>7277</v>
      </c>
      <c r="B970" s="38" t="s">
        <v>731</v>
      </c>
      <c r="C970" s="25" t="s">
        <v>96</v>
      </c>
      <c r="D970" s="38" t="s">
        <v>1973</v>
      </c>
      <c r="E970" s="38" t="s">
        <v>145</v>
      </c>
    </row>
    <row r="971">
      <c r="A971" s="38" t="s">
        <v>7278</v>
      </c>
      <c r="B971" s="38" t="s">
        <v>740</v>
      </c>
      <c r="C971" s="25" t="s">
        <v>96</v>
      </c>
      <c r="D971" s="38" t="s">
        <v>1973</v>
      </c>
      <c r="E971" s="38" t="s">
        <v>145</v>
      </c>
    </row>
    <row r="972">
      <c r="A972" s="38" t="s">
        <v>7267</v>
      </c>
      <c r="B972" s="38" t="s">
        <v>348</v>
      </c>
      <c r="C972" s="25" t="s">
        <v>96</v>
      </c>
      <c r="D972" s="38" t="s">
        <v>1973</v>
      </c>
      <c r="E972" s="38" t="s">
        <v>114</v>
      </c>
    </row>
    <row r="973">
      <c r="A973" s="38" t="s">
        <v>7279</v>
      </c>
      <c r="B973" s="38" t="s">
        <v>420</v>
      </c>
      <c r="C973" s="25" t="s">
        <v>96</v>
      </c>
      <c r="D973" s="38" t="s">
        <v>1973</v>
      </c>
      <c r="E973" s="38" t="s">
        <v>114</v>
      </c>
    </row>
    <row r="974">
      <c r="A974" s="38" t="s">
        <v>7269</v>
      </c>
      <c r="B974" s="38" t="s">
        <v>729</v>
      </c>
      <c r="C974" s="25" t="s">
        <v>96</v>
      </c>
      <c r="D974" s="38" t="s">
        <v>1973</v>
      </c>
      <c r="E974" s="38" t="s">
        <v>114</v>
      </c>
    </row>
    <row r="975">
      <c r="A975" s="38" t="s">
        <v>7270</v>
      </c>
      <c r="B975" s="38" t="s">
        <v>728</v>
      </c>
      <c r="C975" s="25" t="s">
        <v>96</v>
      </c>
      <c r="D975" s="38" t="s">
        <v>1973</v>
      </c>
      <c r="E975" s="38" t="s">
        <v>114</v>
      </c>
    </row>
    <row r="976">
      <c r="A976" s="38" t="s">
        <v>7271</v>
      </c>
      <c r="B976" s="38" t="s">
        <v>736</v>
      </c>
      <c r="C976" s="25" t="s">
        <v>96</v>
      </c>
      <c r="D976" s="38" t="s">
        <v>1973</v>
      </c>
      <c r="E976" s="38" t="s">
        <v>114</v>
      </c>
    </row>
    <row r="977">
      <c r="A977" s="38" t="s">
        <v>7272</v>
      </c>
      <c r="B977" s="38" t="s">
        <v>732</v>
      </c>
      <c r="C977" s="25" t="s">
        <v>96</v>
      </c>
      <c r="D977" s="38" t="s">
        <v>1973</v>
      </c>
      <c r="E977" s="38" t="s">
        <v>114</v>
      </c>
    </row>
    <row r="978">
      <c r="A978" s="38" t="s">
        <v>7274</v>
      </c>
      <c r="B978" s="38" t="s">
        <v>347</v>
      </c>
      <c r="C978" s="25" t="s">
        <v>96</v>
      </c>
      <c r="D978" s="38" t="s">
        <v>1973</v>
      </c>
      <c r="E978" s="38" t="s">
        <v>114</v>
      </c>
    </row>
    <row r="979">
      <c r="A979" s="38" t="s">
        <v>7280</v>
      </c>
      <c r="B979" s="38" t="s">
        <v>733</v>
      </c>
      <c r="C979" s="25" t="s">
        <v>96</v>
      </c>
      <c r="D979" s="38" t="s">
        <v>1973</v>
      </c>
      <c r="E979" s="38" t="s">
        <v>114</v>
      </c>
    </row>
    <row r="980">
      <c r="A980" s="38" t="s">
        <v>7273</v>
      </c>
      <c r="B980" s="38" t="s">
        <v>738</v>
      </c>
      <c r="C980" s="25" t="s">
        <v>96</v>
      </c>
      <c r="D980" s="38" t="s">
        <v>1973</v>
      </c>
      <c r="E980" s="38" t="s">
        <v>114</v>
      </c>
    </row>
    <row r="981">
      <c r="A981" s="38" t="s">
        <v>7275</v>
      </c>
      <c r="B981" s="38" t="s">
        <v>631</v>
      </c>
      <c r="C981" s="25" t="s">
        <v>96</v>
      </c>
      <c r="D981" s="38" t="s">
        <v>1973</v>
      </c>
      <c r="E981" s="38" t="s">
        <v>114</v>
      </c>
    </row>
    <row r="982">
      <c r="A982" s="38" t="s">
        <v>7277</v>
      </c>
      <c r="B982" s="38" t="s">
        <v>731</v>
      </c>
      <c r="C982" s="25" t="s">
        <v>96</v>
      </c>
      <c r="D982" s="38" t="s">
        <v>1973</v>
      </c>
      <c r="E982" s="38" t="s">
        <v>114</v>
      </c>
    </row>
    <row r="983">
      <c r="A983" s="38" t="s">
        <v>7278</v>
      </c>
      <c r="B983" s="38" t="s">
        <v>740</v>
      </c>
      <c r="C983" s="25" t="s">
        <v>96</v>
      </c>
      <c r="D983" s="38" t="s">
        <v>1973</v>
      </c>
      <c r="E983" s="38" t="s">
        <v>114</v>
      </c>
    </row>
    <row r="984">
      <c r="A984" s="38" t="s">
        <v>7281</v>
      </c>
      <c r="B984" s="38" t="s">
        <v>396</v>
      </c>
      <c r="C984" s="25" t="s">
        <v>96</v>
      </c>
      <c r="D984" s="38" t="s">
        <v>1973</v>
      </c>
      <c r="E984" s="38" t="s">
        <v>101</v>
      </c>
    </row>
    <row r="985">
      <c r="A985" s="38" t="s">
        <v>7279</v>
      </c>
      <c r="B985" s="38" t="s">
        <v>420</v>
      </c>
      <c r="C985" s="25" t="s">
        <v>96</v>
      </c>
      <c r="D985" s="38" t="s">
        <v>1973</v>
      </c>
      <c r="E985" s="38" t="s">
        <v>101</v>
      </c>
    </row>
    <row r="986">
      <c r="A986" s="38" t="s">
        <v>7269</v>
      </c>
      <c r="B986" s="38" t="s">
        <v>729</v>
      </c>
      <c r="C986" s="25" t="s">
        <v>96</v>
      </c>
      <c r="D986" s="38" t="s">
        <v>1973</v>
      </c>
      <c r="E986" s="38" t="s">
        <v>101</v>
      </c>
    </row>
    <row r="987">
      <c r="A987" s="38" t="s">
        <v>7270</v>
      </c>
      <c r="B987" s="38" t="s">
        <v>728</v>
      </c>
      <c r="C987" s="25" t="s">
        <v>96</v>
      </c>
      <c r="D987" s="38" t="s">
        <v>1973</v>
      </c>
      <c r="E987" s="38" t="s">
        <v>101</v>
      </c>
    </row>
    <row r="988">
      <c r="A988" s="38" t="s">
        <v>7282</v>
      </c>
      <c r="B988" s="38" t="s">
        <v>670</v>
      </c>
      <c r="C988" s="25" t="s">
        <v>96</v>
      </c>
      <c r="D988" s="38" t="s">
        <v>1973</v>
      </c>
      <c r="E988" s="38" t="s">
        <v>101</v>
      </c>
    </row>
    <row r="989">
      <c r="A989" s="38" t="s">
        <v>7272</v>
      </c>
      <c r="B989" s="38" t="s">
        <v>732</v>
      </c>
      <c r="C989" s="25" t="s">
        <v>96</v>
      </c>
      <c r="D989" s="38" t="s">
        <v>1973</v>
      </c>
      <c r="E989" s="38" t="s">
        <v>101</v>
      </c>
    </row>
    <row r="990">
      <c r="A990" s="38" t="s">
        <v>7275</v>
      </c>
      <c r="B990" s="38" t="s">
        <v>631</v>
      </c>
      <c r="C990" s="25" t="s">
        <v>96</v>
      </c>
      <c r="D990" s="38" t="s">
        <v>1973</v>
      </c>
      <c r="E990" s="38" t="s">
        <v>101</v>
      </c>
    </row>
    <row r="991">
      <c r="A991" s="38" t="s">
        <v>7280</v>
      </c>
      <c r="B991" s="38" t="s">
        <v>733</v>
      </c>
      <c r="C991" s="25" t="s">
        <v>96</v>
      </c>
      <c r="D991" s="38" t="s">
        <v>1973</v>
      </c>
      <c r="E991" s="38" t="s">
        <v>101</v>
      </c>
    </row>
    <row r="992">
      <c r="A992" s="38" t="s">
        <v>7273</v>
      </c>
      <c r="B992" s="38" t="s">
        <v>738</v>
      </c>
      <c r="C992" s="25" t="s">
        <v>96</v>
      </c>
      <c r="D992" s="38" t="s">
        <v>1973</v>
      </c>
      <c r="E992" s="38" t="s">
        <v>101</v>
      </c>
    </row>
    <row r="993">
      <c r="A993" s="38" t="s">
        <v>7283</v>
      </c>
      <c r="B993" s="38" t="s">
        <v>741</v>
      </c>
      <c r="C993" s="25" t="s">
        <v>96</v>
      </c>
      <c r="D993" s="38" t="s">
        <v>1973</v>
      </c>
      <c r="E993" s="38" t="s">
        <v>101</v>
      </c>
    </row>
    <row r="994">
      <c r="A994" s="38" t="s">
        <v>7278</v>
      </c>
      <c r="B994" s="38" t="s">
        <v>740</v>
      </c>
      <c r="C994" s="25" t="s">
        <v>96</v>
      </c>
      <c r="D994" s="38" t="s">
        <v>1973</v>
      </c>
      <c r="E994" s="38" t="s">
        <v>101</v>
      </c>
    </row>
    <row r="995">
      <c r="A995" s="38" t="s">
        <v>7284</v>
      </c>
      <c r="B995" s="38" t="s">
        <v>348</v>
      </c>
      <c r="C995" s="25" t="s">
        <v>96</v>
      </c>
      <c r="D995" s="38" t="s">
        <v>1975</v>
      </c>
      <c r="E995" s="38" t="s">
        <v>145</v>
      </c>
    </row>
    <row r="996">
      <c r="A996" s="38" t="s">
        <v>7285</v>
      </c>
      <c r="B996" s="38" t="s">
        <v>142</v>
      </c>
      <c r="C996" s="25" t="s">
        <v>96</v>
      </c>
      <c r="D996" s="38" t="s">
        <v>1975</v>
      </c>
      <c r="E996" s="38" t="s">
        <v>145</v>
      </c>
    </row>
    <row r="997">
      <c r="A997" s="38" t="s">
        <v>7286</v>
      </c>
      <c r="B997" s="38" t="s">
        <v>729</v>
      </c>
      <c r="C997" s="25" t="s">
        <v>96</v>
      </c>
      <c r="D997" s="38" t="s">
        <v>1975</v>
      </c>
      <c r="E997" s="38" t="s">
        <v>145</v>
      </c>
    </row>
    <row r="998">
      <c r="A998" s="38" t="s">
        <v>7287</v>
      </c>
      <c r="B998" s="38" t="s">
        <v>728</v>
      </c>
      <c r="C998" s="25" t="s">
        <v>96</v>
      </c>
      <c r="D998" s="38" t="s">
        <v>1975</v>
      </c>
      <c r="E998" s="38" t="s">
        <v>145</v>
      </c>
    </row>
    <row r="999">
      <c r="A999" s="38" t="s">
        <v>7288</v>
      </c>
      <c r="B999" s="38" t="s">
        <v>736</v>
      </c>
      <c r="C999" s="25" t="s">
        <v>96</v>
      </c>
      <c r="D999" s="38" t="s">
        <v>1975</v>
      </c>
      <c r="E999" s="38" t="s">
        <v>145</v>
      </c>
    </row>
    <row r="1000">
      <c r="A1000" s="38" t="s">
        <v>7289</v>
      </c>
      <c r="B1000" s="38" t="s">
        <v>732</v>
      </c>
      <c r="C1000" s="25" t="s">
        <v>96</v>
      </c>
      <c r="D1000" s="38" t="s">
        <v>1975</v>
      </c>
      <c r="E1000" s="38" t="s">
        <v>145</v>
      </c>
    </row>
    <row r="1001">
      <c r="A1001" s="38" t="s">
        <v>7290</v>
      </c>
      <c r="B1001" s="38" t="s">
        <v>738</v>
      </c>
      <c r="C1001" s="25" t="s">
        <v>96</v>
      </c>
      <c r="D1001" s="38" t="s">
        <v>1975</v>
      </c>
      <c r="E1001" s="38" t="s">
        <v>145</v>
      </c>
    </row>
    <row r="1002">
      <c r="A1002" s="38" t="s">
        <v>7291</v>
      </c>
      <c r="B1002" s="38" t="s">
        <v>347</v>
      </c>
      <c r="C1002" s="25" t="s">
        <v>96</v>
      </c>
      <c r="D1002" s="38" t="s">
        <v>1975</v>
      </c>
      <c r="E1002" s="38" t="s">
        <v>145</v>
      </c>
    </row>
    <row r="1003">
      <c r="A1003" s="38" t="s">
        <v>7292</v>
      </c>
      <c r="B1003" s="38" t="s">
        <v>631</v>
      </c>
      <c r="C1003" s="25" t="s">
        <v>96</v>
      </c>
      <c r="D1003" s="38" t="s">
        <v>1975</v>
      </c>
      <c r="E1003" s="38" t="s">
        <v>145</v>
      </c>
    </row>
    <row r="1004">
      <c r="A1004" s="38" t="s">
        <v>7293</v>
      </c>
      <c r="B1004" s="38" t="s">
        <v>730</v>
      </c>
      <c r="C1004" s="25" t="s">
        <v>96</v>
      </c>
      <c r="D1004" s="38" t="s">
        <v>1975</v>
      </c>
      <c r="E1004" s="38" t="s">
        <v>145</v>
      </c>
    </row>
    <row r="1005">
      <c r="A1005" s="38" t="s">
        <v>7294</v>
      </c>
      <c r="B1005" s="38" t="s">
        <v>731</v>
      </c>
      <c r="C1005" s="25" t="s">
        <v>96</v>
      </c>
      <c r="D1005" s="38" t="s">
        <v>1975</v>
      </c>
      <c r="E1005" s="38" t="s">
        <v>145</v>
      </c>
    </row>
    <row r="1006">
      <c r="A1006" s="38" t="s">
        <v>7295</v>
      </c>
      <c r="B1006" s="38" t="s">
        <v>740</v>
      </c>
      <c r="C1006" s="25" t="s">
        <v>96</v>
      </c>
      <c r="D1006" s="38" t="s">
        <v>1975</v>
      </c>
      <c r="E1006" s="38" t="s">
        <v>145</v>
      </c>
    </row>
    <row r="1007">
      <c r="A1007" s="38" t="s">
        <v>7284</v>
      </c>
      <c r="B1007" s="38" t="s">
        <v>348</v>
      </c>
      <c r="C1007" s="25" t="s">
        <v>96</v>
      </c>
      <c r="D1007" s="38" t="s">
        <v>1975</v>
      </c>
      <c r="E1007" s="38" t="s">
        <v>114</v>
      </c>
    </row>
    <row r="1008">
      <c r="A1008" s="38" t="s">
        <v>7296</v>
      </c>
      <c r="B1008" s="38" t="s">
        <v>420</v>
      </c>
      <c r="C1008" s="25" t="s">
        <v>96</v>
      </c>
      <c r="D1008" s="38" t="s">
        <v>1975</v>
      </c>
      <c r="E1008" s="38" t="s">
        <v>114</v>
      </c>
    </row>
    <row r="1009">
      <c r="A1009" s="38" t="s">
        <v>7286</v>
      </c>
      <c r="B1009" s="38" t="s">
        <v>729</v>
      </c>
      <c r="C1009" s="25" t="s">
        <v>96</v>
      </c>
      <c r="D1009" s="38" t="s">
        <v>1975</v>
      </c>
      <c r="E1009" s="38" t="s">
        <v>114</v>
      </c>
    </row>
    <row r="1010">
      <c r="A1010" s="38" t="s">
        <v>7287</v>
      </c>
      <c r="B1010" s="38" t="s">
        <v>728</v>
      </c>
      <c r="C1010" s="25" t="s">
        <v>96</v>
      </c>
      <c r="D1010" s="38" t="s">
        <v>1975</v>
      </c>
      <c r="E1010" s="38" t="s">
        <v>114</v>
      </c>
    </row>
    <row r="1011">
      <c r="A1011" s="38" t="s">
        <v>7288</v>
      </c>
      <c r="B1011" s="38" t="s">
        <v>736</v>
      </c>
      <c r="C1011" s="25" t="s">
        <v>96</v>
      </c>
      <c r="D1011" s="38" t="s">
        <v>1975</v>
      </c>
      <c r="E1011" s="38" t="s">
        <v>114</v>
      </c>
    </row>
    <row r="1012">
      <c r="A1012" s="38" t="s">
        <v>7289</v>
      </c>
      <c r="B1012" s="38" t="s">
        <v>732</v>
      </c>
      <c r="C1012" s="25" t="s">
        <v>96</v>
      </c>
      <c r="D1012" s="38" t="s">
        <v>1975</v>
      </c>
      <c r="E1012" s="38" t="s">
        <v>114</v>
      </c>
    </row>
    <row r="1013">
      <c r="A1013" s="38" t="s">
        <v>7291</v>
      </c>
      <c r="B1013" s="38" t="s">
        <v>347</v>
      </c>
      <c r="C1013" s="25" t="s">
        <v>96</v>
      </c>
      <c r="D1013" s="38" t="s">
        <v>1975</v>
      </c>
      <c r="E1013" s="38" t="s">
        <v>114</v>
      </c>
    </row>
    <row r="1014">
      <c r="A1014" s="38" t="s">
        <v>7297</v>
      </c>
      <c r="B1014" s="38" t="s">
        <v>733</v>
      </c>
      <c r="C1014" s="25" t="s">
        <v>96</v>
      </c>
      <c r="D1014" s="38" t="s">
        <v>1975</v>
      </c>
      <c r="E1014" s="38" t="s">
        <v>114</v>
      </c>
    </row>
    <row r="1015">
      <c r="A1015" s="38" t="s">
        <v>7290</v>
      </c>
      <c r="B1015" s="38" t="s">
        <v>738</v>
      </c>
      <c r="C1015" s="25" t="s">
        <v>96</v>
      </c>
      <c r="D1015" s="38" t="s">
        <v>1975</v>
      </c>
      <c r="E1015" s="38" t="s">
        <v>114</v>
      </c>
    </row>
    <row r="1016">
      <c r="A1016" s="38" t="s">
        <v>7292</v>
      </c>
      <c r="B1016" s="38" t="s">
        <v>631</v>
      </c>
      <c r="C1016" s="25" t="s">
        <v>96</v>
      </c>
      <c r="D1016" s="38" t="s">
        <v>1975</v>
      </c>
      <c r="E1016" s="38" t="s">
        <v>114</v>
      </c>
    </row>
    <row r="1017">
      <c r="A1017" s="38" t="s">
        <v>7294</v>
      </c>
      <c r="B1017" s="38" t="s">
        <v>731</v>
      </c>
      <c r="C1017" s="25" t="s">
        <v>96</v>
      </c>
      <c r="D1017" s="38" t="s">
        <v>1975</v>
      </c>
      <c r="E1017" s="38" t="s">
        <v>114</v>
      </c>
    </row>
    <row r="1018">
      <c r="A1018" s="38" t="s">
        <v>7295</v>
      </c>
      <c r="B1018" s="38" t="s">
        <v>740</v>
      </c>
      <c r="C1018" s="25" t="s">
        <v>96</v>
      </c>
      <c r="D1018" s="38" t="s">
        <v>1975</v>
      </c>
      <c r="E1018" s="38" t="s">
        <v>114</v>
      </c>
    </row>
    <row r="1019">
      <c r="A1019" s="38" t="s">
        <v>7298</v>
      </c>
      <c r="B1019" s="38" t="s">
        <v>396</v>
      </c>
      <c r="C1019" s="25" t="s">
        <v>96</v>
      </c>
      <c r="D1019" s="38" t="s">
        <v>1975</v>
      </c>
      <c r="E1019" s="38" t="s">
        <v>101</v>
      </c>
    </row>
    <row r="1020">
      <c r="A1020" s="38" t="s">
        <v>7296</v>
      </c>
      <c r="B1020" s="38" t="s">
        <v>420</v>
      </c>
      <c r="C1020" s="25" t="s">
        <v>96</v>
      </c>
      <c r="D1020" s="38" t="s">
        <v>1975</v>
      </c>
      <c r="E1020" s="38" t="s">
        <v>101</v>
      </c>
    </row>
    <row r="1021">
      <c r="A1021" s="38" t="s">
        <v>7286</v>
      </c>
      <c r="B1021" s="38" t="s">
        <v>729</v>
      </c>
      <c r="C1021" s="25" t="s">
        <v>96</v>
      </c>
      <c r="D1021" s="38" t="s">
        <v>1975</v>
      </c>
      <c r="E1021" s="38" t="s">
        <v>101</v>
      </c>
    </row>
    <row r="1022">
      <c r="A1022" s="38" t="s">
        <v>7287</v>
      </c>
      <c r="B1022" s="38" t="s">
        <v>728</v>
      </c>
      <c r="C1022" s="25" t="s">
        <v>96</v>
      </c>
      <c r="D1022" s="38" t="s">
        <v>1975</v>
      </c>
      <c r="E1022" s="38" t="s">
        <v>101</v>
      </c>
    </row>
    <row r="1023">
      <c r="A1023" s="38" t="s">
        <v>7299</v>
      </c>
      <c r="B1023" s="38" t="s">
        <v>670</v>
      </c>
      <c r="C1023" s="25" t="s">
        <v>96</v>
      </c>
      <c r="D1023" s="38" t="s">
        <v>1975</v>
      </c>
      <c r="E1023" s="38" t="s">
        <v>101</v>
      </c>
    </row>
    <row r="1024">
      <c r="A1024" s="38" t="s">
        <v>7289</v>
      </c>
      <c r="B1024" s="38" t="s">
        <v>732</v>
      </c>
      <c r="C1024" s="25" t="s">
        <v>96</v>
      </c>
      <c r="D1024" s="38" t="s">
        <v>1975</v>
      </c>
      <c r="E1024" s="38" t="s">
        <v>101</v>
      </c>
    </row>
    <row r="1025">
      <c r="A1025" s="38" t="s">
        <v>7292</v>
      </c>
      <c r="B1025" s="38" t="s">
        <v>631</v>
      </c>
      <c r="C1025" s="25" t="s">
        <v>96</v>
      </c>
      <c r="D1025" s="38" t="s">
        <v>1975</v>
      </c>
      <c r="E1025" s="38" t="s">
        <v>101</v>
      </c>
    </row>
    <row r="1026">
      <c r="A1026" s="38" t="s">
        <v>7297</v>
      </c>
      <c r="B1026" s="38" t="s">
        <v>733</v>
      </c>
      <c r="C1026" s="25" t="s">
        <v>96</v>
      </c>
      <c r="D1026" s="38" t="s">
        <v>1975</v>
      </c>
      <c r="E1026" s="38" t="s">
        <v>101</v>
      </c>
    </row>
    <row r="1027">
      <c r="A1027" s="38" t="s">
        <v>7290</v>
      </c>
      <c r="B1027" s="38" t="s">
        <v>738</v>
      </c>
      <c r="C1027" s="25" t="s">
        <v>96</v>
      </c>
      <c r="D1027" s="38" t="s">
        <v>1975</v>
      </c>
      <c r="E1027" s="38" t="s">
        <v>101</v>
      </c>
    </row>
    <row r="1028">
      <c r="A1028" s="38" t="s">
        <v>7300</v>
      </c>
      <c r="B1028" s="38" t="s">
        <v>741</v>
      </c>
      <c r="C1028" s="25" t="s">
        <v>96</v>
      </c>
      <c r="D1028" s="38" t="s">
        <v>1975</v>
      </c>
      <c r="E1028" s="38" t="s">
        <v>101</v>
      </c>
    </row>
    <row r="1029">
      <c r="A1029" s="38" t="s">
        <v>7295</v>
      </c>
      <c r="B1029" s="38" t="s">
        <v>740</v>
      </c>
      <c r="C1029" s="25" t="s">
        <v>96</v>
      </c>
      <c r="D1029" s="38" t="s">
        <v>1975</v>
      </c>
      <c r="E1029" s="38" t="s">
        <v>101</v>
      </c>
    </row>
    <row r="1030">
      <c r="A1030" s="38" t="s">
        <v>7301</v>
      </c>
      <c r="B1030" s="38" t="s">
        <v>348</v>
      </c>
      <c r="C1030" s="25" t="s">
        <v>96</v>
      </c>
      <c r="D1030" s="38" t="s">
        <v>1977</v>
      </c>
      <c r="E1030" s="38" t="s">
        <v>145</v>
      </c>
    </row>
    <row r="1031">
      <c r="A1031" s="38" t="s">
        <v>7302</v>
      </c>
      <c r="B1031" s="38" t="s">
        <v>142</v>
      </c>
      <c r="C1031" s="25" t="s">
        <v>96</v>
      </c>
      <c r="D1031" s="38" t="s">
        <v>1977</v>
      </c>
      <c r="E1031" s="38" t="s">
        <v>145</v>
      </c>
    </row>
    <row r="1032">
      <c r="A1032" s="38" t="s">
        <v>7303</v>
      </c>
      <c r="B1032" s="38" t="s">
        <v>729</v>
      </c>
      <c r="C1032" s="25" t="s">
        <v>96</v>
      </c>
      <c r="D1032" s="38" t="s">
        <v>1977</v>
      </c>
      <c r="E1032" s="38" t="s">
        <v>145</v>
      </c>
    </row>
    <row r="1033">
      <c r="A1033" s="38" t="s">
        <v>7304</v>
      </c>
      <c r="B1033" s="38" t="s">
        <v>728</v>
      </c>
      <c r="C1033" s="25" t="s">
        <v>96</v>
      </c>
      <c r="D1033" s="38" t="s">
        <v>1977</v>
      </c>
      <c r="E1033" s="38" t="s">
        <v>145</v>
      </c>
    </row>
    <row r="1034">
      <c r="A1034" s="38" t="s">
        <v>7305</v>
      </c>
      <c r="B1034" s="38" t="s">
        <v>736</v>
      </c>
      <c r="C1034" s="25" t="s">
        <v>96</v>
      </c>
      <c r="D1034" s="38" t="s">
        <v>1977</v>
      </c>
      <c r="E1034" s="38" t="s">
        <v>145</v>
      </c>
    </row>
    <row r="1035">
      <c r="A1035" s="38" t="s">
        <v>7306</v>
      </c>
      <c r="B1035" s="38" t="s">
        <v>732</v>
      </c>
      <c r="C1035" s="25" t="s">
        <v>96</v>
      </c>
      <c r="D1035" s="38" t="s">
        <v>1977</v>
      </c>
      <c r="E1035" s="38" t="s">
        <v>145</v>
      </c>
    </row>
    <row r="1036">
      <c r="A1036" s="38" t="s">
        <v>7307</v>
      </c>
      <c r="B1036" s="38" t="s">
        <v>738</v>
      </c>
      <c r="C1036" s="25" t="s">
        <v>96</v>
      </c>
      <c r="D1036" s="38" t="s">
        <v>1977</v>
      </c>
      <c r="E1036" s="38" t="s">
        <v>145</v>
      </c>
    </row>
    <row r="1037">
      <c r="A1037" s="38" t="s">
        <v>7308</v>
      </c>
      <c r="B1037" s="38" t="s">
        <v>347</v>
      </c>
      <c r="C1037" s="25" t="s">
        <v>96</v>
      </c>
      <c r="D1037" s="38" t="s">
        <v>1977</v>
      </c>
      <c r="E1037" s="38" t="s">
        <v>145</v>
      </c>
    </row>
    <row r="1038">
      <c r="A1038" s="38" t="s">
        <v>7309</v>
      </c>
      <c r="B1038" s="38" t="s">
        <v>631</v>
      </c>
      <c r="C1038" s="25" t="s">
        <v>96</v>
      </c>
      <c r="D1038" s="38" t="s">
        <v>1977</v>
      </c>
      <c r="E1038" s="38" t="s">
        <v>145</v>
      </c>
    </row>
    <row r="1039">
      <c r="A1039" s="38" t="s">
        <v>7310</v>
      </c>
      <c r="B1039" s="38" t="s">
        <v>730</v>
      </c>
      <c r="C1039" s="25" t="s">
        <v>96</v>
      </c>
      <c r="D1039" s="38" t="s">
        <v>1977</v>
      </c>
      <c r="E1039" s="38" t="s">
        <v>145</v>
      </c>
    </row>
    <row r="1040">
      <c r="A1040" s="38" t="s">
        <v>7311</v>
      </c>
      <c r="B1040" s="38" t="s">
        <v>731</v>
      </c>
      <c r="C1040" s="25" t="s">
        <v>96</v>
      </c>
      <c r="D1040" s="38" t="s">
        <v>1977</v>
      </c>
      <c r="E1040" s="38" t="s">
        <v>145</v>
      </c>
    </row>
    <row r="1041">
      <c r="A1041" s="38" t="s">
        <v>7312</v>
      </c>
      <c r="B1041" s="38" t="s">
        <v>740</v>
      </c>
      <c r="C1041" s="25" t="s">
        <v>96</v>
      </c>
      <c r="D1041" s="38" t="s">
        <v>1977</v>
      </c>
      <c r="E1041" s="38" t="s">
        <v>145</v>
      </c>
    </row>
    <row r="1042">
      <c r="A1042" s="38" t="s">
        <v>7301</v>
      </c>
      <c r="B1042" s="38" t="s">
        <v>348</v>
      </c>
      <c r="C1042" s="25" t="s">
        <v>96</v>
      </c>
      <c r="D1042" s="38" t="s">
        <v>1977</v>
      </c>
      <c r="E1042" s="38" t="s">
        <v>114</v>
      </c>
    </row>
    <row r="1043">
      <c r="A1043" s="38" t="s">
        <v>7313</v>
      </c>
      <c r="B1043" s="38" t="s">
        <v>420</v>
      </c>
      <c r="C1043" s="25" t="s">
        <v>96</v>
      </c>
      <c r="D1043" s="38" t="s">
        <v>1977</v>
      </c>
      <c r="E1043" s="38" t="s">
        <v>114</v>
      </c>
    </row>
    <row r="1044">
      <c r="A1044" s="38" t="s">
        <v>7303</v>
      </c>
      <c r="B1044" s="38" t="s">
        <v>729</v>
      </c>
      <c r="C1044" s="25" t="s">
        <v>96</v>
      </c>
      <c r="D1044" s="38" t="s">
        <v>1977</v>
      </c>
      <c r="E1044" s="38" t="s">
        <v>114</v>
      </c>
    </row>
    <row r="1045">
      <c r="A1045" s="38" t="s">
        <v>7304</v>
      </c>
      <c r="B1045" s="38" t="s">
        <v>728</v>
      </c>
      <c r="C1045" s="25" t="s">
        <v>96</v>
      </c>
      <c r="D1045" s="38" t="s">
        <v>1977</v>
      </c>
      <c r="E1045" s="38" t="s">
        <v>114</v>
      </c>
    </row>
    <row r="1046">
      <c r="A1046" s="38" t="s">
        <v>7305</v>
      </c>
      <c r="B1046" s="38" t="s">
        <v>736</v>
      </c>
      <c r="C1046" s="25" t="s">
        <v>96</v>
      </c>
      <c r="D1046" s="38" t="s">
        <v>1977</v>
      </c>
      <c r="E1046" s="38" t="s">
        <v>114</v>
      </c>
    </row>
    <row r="1047">
      <c r="A1047" s="38" t="s">
        <v>7306</v>
      </c>
      <c r="B1047" s="38" t="s">
        <v>732</v>
      </c>
      <c r="C1047" s="25" t="s">
        <v>96</v>
      </c>
      <c r="D1047" s="38" t="s">
        <v>1977</v>
      </c>
      <c r="E1047" s="38" t="s">
        <v>114</v>
      </c>
    </row>
    <row r="1048">
      <c r="A1048" s="38" t="s">
        <v>7308</v>
      </c>
      <c r="B1048" s="38" t="s">
        <v>347</v>
      </c>
      <c r="C1048" s="25" t="s">
        <v>96</v>
      </c>
      <c r="D1048" s="38" t="s">
        <v>1977</v>
      </c>
      <c r="E1048" s="38" t="s">
        <v>114</v>
      </c>
    </row>
    <row r="1049">
      <c r="A1049" s="38" t="s">
        <v>7314</v>
      </c>
      <c r="B1049" s="38" t="s">
        <v>733</v>
      </c>
      <c r="C1049" s="25" t="s">
        <v>96</v>
      </c>
      <c r="D1049" s="38" t="s">
        <v>1977</v>
      </c>
      <c r="E1049" s="38" t="s">
        <v>114</v>
      </c>
    </row>
    <row r="1050">
      <c r="A1050" s="38" t="s">
        <v>7307</v>
      </c>
      <c r="B1050" s="38" t="s">
        <v>738</v>
      </c>
      <c r="C1050" s="25" t="s">
        <v>96</v>
      </c>
      <c r="D1050" s="38" t="s">
        <v>1977</v>
      </c>
      <c r="E1050" s="38" t="s">
        <v>114</v>
      </c>
    </row>
    <row r="1051">
      <c r="A1051" s="38" t="s">
        <v>7309</v>
      </c>
      <c r="B1051" s="38" t="s">
        <v>631</v>
      </c>
      <c r="C1051" s="25" t="s">
        <v>96</v>
      </c>
      <c r="D1051" s="38" t="s">
        <v>1977</v>
      </c>
      <c r="E1051" s="38" t="s">
        <v>114</v>
      </c>
    </row>
    <row r="1052">
      <c r="A1052" s="38" t="s">
        <v>7311</v>
      </c>
      <c r="B1052" s="38" t="s">
        <v>731</v>
      </c>
      <c r="C1052" s="25" t="s">
        <v>96</v>
      </c>
      <c r="D1052" s="38" t="s">
        <v>1977</v>
      </c>
      <c r="E1052" s="38" t="s">
        <v>114</v>
      </c>
    </row>
    <row r="1053">
      <c r="A1053" s="38" t="s">
        <v>7312</v>
      </c>
      <c r="B1053" s="38" t="s">
        <v>740</v>
      </c>
      <c r="C1053" s="25" t="s">
        <v>96</v>
      </c>
      <c r="D1053" s="38" t="s">
        <v>1977</v>
      </c>
      <c r="E1053" s="38" t="s">
        <v>114</v>
      </c>
    </row>
    <row r="1054">
      <c r="A1054" s="38" t="s">
        <v>7315</v>
      </c>
      <c r="B1054" s="38" t="s">
        <v>396</v>
      </c>
      <c r="C1054" s="25" t="s">
        <v>96</v>
      </c>
      <c r="D1054" s="38" t="s">
        <v>1977</v>
      </c>
      <c r="E1054" s="38" t="s">
        <v>101</v>
      </c>
    </row>
    <row r="1055">
      <c r="A1055" s="38" t="s">
        <v>7313</v>
      </c>
      <c r="B1055" s="38" t="s">
        <v>420</v>
      </c>
      <c r="C1055" s="25" t="s">
        <v>96</v>
      </c>
      <c r="D1055" s="38" t="s">
        <v>1977</v>
      </c>
      <c r="E1055" s="38" t="s">
        <v>101</v>
      </c>
    </row>
    <row r="1056">
      <c r="A1056" s="38" t="s">
        <v>7303</v>
      </c>
      <c r="B1056" s="38" t="s">
        <v>729</v>
      </c>
      <c r="C1056" s="25" t="s">
        <v>96</v>
      </c>
      <c r="D1056" s="38" t="s">
        <v>1977</v>
      </c>
      <c r="E1056" s="38" t="s">
        <v>101</v>
      </c>
    </row>
    <row r="1057">
      <c r="A1057" s="38" t="s">
        <v>7304</v>
      </c>
      <c r="B1057" s="38" t="s">
        <v>728</v>
      </c>
      <c r="C1057" s="25" t="s">
        <v>96</v>
      </c>
      <c r="D1057" s="38" t="s">
        <v>1977</v>
      </c>
      <c r="E1057" s="38" t="s">
        <v>101</v>
      </c>
    </row>
    <row r="1058">
      <c r="A1058" s="38" t="s">
        <v>7316</v>
      </c>
      <c r="B1058" s="38" t="s">
        <v>670</v>
      </c>
      <c r="C1058" s="25" t="s">
        <v>96</v>
      </c>
      <c r="D1058" s="38" t="s">
        <v>1977</v>
      </c>
      <c r="E1058" s="38" t="s">
        <v>101</v>
      </c>
    </row>
    <row r="1059">
      <c r="A1059" s="38" t="s">
        <v>7306</v>
      </c>
      <c r="B1059" s="38" t="s">
        <v>732</v>
      </c>
      <c r="C1059" s="25" t="s">
        <v>96</v>
      </c>
      <c r="D1059" s="38" t="s">
        <v>1977</v>
      </c>
      <c r="E1059" s="38" t="s">
        <v>101</v>
      </c>
    </row>
    <row r="1060">
      <c r="A1060" s="38" t="s">
        <v>7309</v>
      </c>
      <c r="B1060" s="38" t="s">
        <v>631</v>
      </c>
      <c r="C1060" s="25" t="s">
        <v>96</v>
      </c>
      <c r="D1060" s="38" t="s">
        <v>1977</v>
      </c>
      <c r="E1060" s="38" t="s">
        <v>101</v>
      </c>
    </row>
    <row r="1061">
      <c r="A1061" s="38" t="s">
        <v>7314</v>
      </c>
      <c r="B1061" s="38" t="s">
        <v>733</v>
      </c>
      <c r="C1061" s="25" t="s">
        <v>96</v>
      </c>
      <c r="D1061" s="38" t="s">
        <v>1977</v>
      </c>
      <c r="E1061" s="38" t="s">
        <v>101</v>
      </c>
    </row>
    <row r="1062">
      <c r="A1062" s="38" t="s">
        <v>7307</v>
      </c>
      <c r="B1062" s="38" t="s">
        <v>738</v>
      </c>
      <c r="C1062" s="25" t="s">
        <v>96</v>
      </c>
      <c r="D1062" s="38" t="s">
        <v>1977</v>
      </c>
      <c r="E1062" s="38" t="s">
        <v>101</v>
      </c>
    </row>
    <row r="1063">
      <c r="A1063" s="38" t="s">
        <v>7317</v>
      </c>
      <c r="B1063" s="38" t="s">
        <v>741</v>
      </c>
      <c r="C1063" s="25" t="s">
        <v>96</v>
      </c>
      <c r="D1063" s="38" t="s">
        <v>1977</v>
      </c>
      <c r="E1063" s="38" t="s">
        <v>101</v>
      </c>
    </row>
    <row r="1064">
      <c r="A1064" s="38" t="s">
        <v>7312</v>
      </c>
      <c r="B1064" s="38" t="s">
        <v>740</v>
      </c>
      <c r="C1064" s="25" t="s">
        <v>96</v>
      </c>
      <c r="D1064" s="38" t="s">
        <v>1977</v>
      </c>
      <c r="E1064" s="38" t="s">
        <v>101</v>
      </c>
    </row>
    <row r="1065">
      <c r="A1065" s="38" t="s">
        <v>7318</v>
      </c>
      <c r="B1065" s="38" t="s">
        <v>87</v>
      </c>
      <c r="C1065" s="25" t="s">
        <v>88</v>
      </c>
      <c r="D1065" s="38" t="s">
        <v>2005</v>
      </c>
      <c r="E1065" s="38" t="s">
        <v>28</v>
      </c>
    </row>
    <row r="1066">
      <c r="A1066" s="38" t="s">
        <v>7319</v>
      </c>
      <c r="B1066" s="38" t="s">
        <v>138</v>
      </c>
      <c r="C1066" s="25" t="s">
        <v>88</v>
      </c>
      <c r="D1066" s="38" t="s">
        <v>2005</v>
      </c>
      <c r="E1066" s="38" t="s">
        <v>28</v>
      </c>
    </row>
    <row r="1067">
      <c r="A1067" s="38" t="s">
        <v>7320</v>
      </c>
      <c r="B1067" s="38" t="s">
        <v>361</v>
      </c>
      <c r="C1067" s="25" t="s">
        <v>88</v>
      </c>
      <c r="D1067" s="38" t="s">
        <v>2005</v>
      </c>
      <c r="E1067" s="38" t="s">
        <v>28</v>
      </c>
    </row>
    <row r="1068">
      <c r="A1068" s="38" t="s">
        <v>7321</v>
      </c>
      <c r="B1068" s="38" t="s">
        <v>91</v>
      </c>
      <c r="C1068" s="25" t="s">
        <v>88</v>
      </c>
      <c r="D1068" s="38" t="s">
        <v>2005</v>
      </c>
      <c r="E1068" s="38" t="s">
        <v>28</v>
      </c>
    </row>
    <row r="1069">
      <c r="A1069" s="38" t="s">
        <v>7322</v>
      </c>
      <c r="B1069" s="38" t="s">
        <v>716</v>
      </c>
      <c r="C1069" s="25" t="s">
        <v>88</v>
      </c>
      <c r="D1069" s="38" t="s">
        <v>2005</v>
      </c>
      <c r="E1069" s="38" t="s">
        <v>28</v>
      </c>
    </row>
    <row r="1070">
      <c r="A1070" s="38" t="s">
        <v>7323</v>
      </c>
      <c r="B1070" s="38" t="s">
        <v>717</v>
      </c>
      <c r="C1070" s="25" t="s">
        <v>88</v>
      </c>
      <c r="D1070" s="38" t="s">
        <v>2005</v>
      </c>
      <c r="E1070" s="38" t="s">
        <v>28</v>
      </c>
    </row>
    <row r="1071">
      <c r="A1071" s="38" t="s">
        <v>7318</v>
      </c>
      <c r="B1071" s="38" t="s">
        <v>87</v>
      </c>
      <c r="C1071" s="25" t="s">
        <v>88</v>
      </c>
      <c r="D1071" s="38" t="s">
        <v>2005</v>
      </c>
      <c r="E1071" s="38" t="s">
        <v>28</v>
      </c>
    </row>
    <row r="1072">
      <c r="A1072" s="38" t="s">
        <v>7319</v>
      </c>
      <c r="B1072" s="38" t="s">
        <v>138</v>
      </c>
      <c r="C1072" s="25" t="s">
        <v>88</v>
      </c>
      <c r="D1072" s="38" t="s">
        <v>2005</v>
      </c>
      <c r="E1072" s="38" t="s">
        <v>28</v>
      </c>
    </row>
    <row r="1073">
      <c r="A1073" s="38" t="s">
        <v>7320</v>
      </c>
      <c r="B1073" s="38" t="s">
        <v>361</v>
      </c>
      <c r="C1073" s="25" t="s">
        <v>88</v>
      </c>
      <c r="D1073" s="38" t="s">
        <v>2005</v>
      </c>
      <c r="E1073" s="38" t="s">
        <v>28</v>
      </c>
    </row>
    <row r="1074">
      <c r="A1074" s="38" t="s">
        <v>7321</v>
      </c>
      <c r="B1074" s="38" t="s">
        <v>91</v>
      </c>
      <c r="C1074" s="25" t="s">
        <v>88</v>
      </c>
      <c r="D1074" s="38" t="s">
        <v>2005</v>
      </c>
      <c r="E1074" s="38" t="s">
        <v>28</v>
      </c>
    </row>
    <row r="1075">
      <c r="A1075" s="38" t="s">
        <v>7322</v>
      </c>
      <c r="B1075" s="38" t="s">
        <v>716</v>
      </c>
      <c r="C1075" s="25" t="s">
        <v>88</v>
      </c>
      <c r="D1075" s="38" t="s">
        <v>2005</v>
      </c>
      <c r="E1075" s="38" t="s">
        <v>28</v>
      </c>
    </row>
    <row r="1076">
      <c r="A1076" s="38" t="s">
        <v>7324</v>
      </c>
      <c r="B1076" s="38" t="s">
        <v>719</v>
      </c>
      <c r="C1076" s="25" t="s">
        <v>88</v>
      </c>
      <c r="D1076" s="38" t="s">
        <v>2005</v>
      </c>
      <c r="E1076" s="38" t="s">
        <v>28</v>
      </c>
    </row>
    <row r="1077">
      <c r="A1077" s="38" t="s">
        <v>7325</v>
      </c>
      <c r="B1077" s="38" t="s">
        <v>214</v>
      </c>
      <c r="C1077" s="25" t="s">
        <v>96</v>
      </c>
      <c r="D1077" s="38" t="s">
        <v>2005</v>
      </c>
      <c r="E1077" s="38" t="s">
        <v>145</v>
      </c>
    </row>
    <row r="1078">
      <c r="A1078" s="38" t="s">
        <v>7326</v>
      </c>
      <c r="B1078" s="38" t="s">
        <v>144</v>
      </c>
      <c r="C1078" s="25" t="s">
        <v>96</v>
      </c>
      <c r="D1078" s="38" t="s">
        <v>2005</v>
      </c>
      <c r="E1078" s="38" t="s">
        <v>145</v>
      </c>
    </row>
    <row r="1079">
      <c r="A1079" s="38" t="s">
        <v>7327</v>
      </c>
      <c r="B1079" s="38" t="s">
        <v>745</v>
      </c>
      <c r="C1079" s="25" t="s">
        <v>96</v>
      </c>
      <c r="D1079" s="38" t="s">
        <v>2005</v>
      </c>
      <c r="E1079" s="38" t="s">
        <v>145</v>
      </c>
    </row>
    <row r="1080">
      <c r="A1080" s="38" t="s">
        <v>7328</v>
      </c>
      <c r="B1080" s="38" t="s">
        <v>84</v>
      </c>
      <c r="C1080" s="25" t="s">
        <v>96</v>
      </c>
      <c r="D1080" s="38" t="s">
        <v>2005</v>
      </c>
      <c r="E1080" s="38" t="s">
        <v>145</v>
      </c>
    </row>
    <row r="1081">
      <c r="A1081" s="38" t="s">
        <v>7329</v>
      </c>
      <c r="B1081" s="38" t="s">
        <v>86</v>
      </c>
      <c r="C1081" s="25" t="s">
        <v>96</v>
      </c>
      <c r="D1081" s="38" t="s">
        <v>2005</v>
      </c>
      <c r="E1081" s="38" t="s">
        <v>145</v>
      </c>
    </row>
    <row r="1082">
      <c r="A1082" s="38" t="s">
        <v>7330</v>
      </c>
      <c r="B1082" s="38" t="s">
        <v>351</v>
      </c>
      <c r="C1082" s="25" t="s">
        <v>96</v>
      </c>
      <c r="D1082" s="38" t="s">
        <v>2005</v>
      </c>
      <c r="E1082" s="38" t="s">
        <v>145</v>
      </c>
    </row>
    <row r="1083">
      <c r="A1083" s="38" t="s">
        <v>7331</v>
      </c>
      <c r="B1083" s="38" t="s">
        <v>371</v>
      </c>
      <c r="C1083" s="25" t="s">
        <v>96</v>
      </c>
      <c r="D1083" s="38" t="s">
        <v>2005</v>
      </c>
      <c r="E1083" s="38" t="s">
        <v>145</v>
      </c>
    </row>
    <row r="1084">
      <c r="A1084" s="38" t="s">
        <v>7332</v>
      </c>
      <c r="B1084" s="38" t="s">
        <v>78</v>
      </c>
      <c r="C1084" s="25" t="s">
        <v>96</v>
      </c>
      <c r="D1084" s="38" t="s">
        <v>2005</v>
      </c>
      <c r="E1084" s="38" t="s">
        <v>145</v>
      </c>
    </row>
    <row r="1085">
      <c r="A1085" s="38" t="s">
        <v>7333</v>
      </c>
      <c r="B1085" s="38" t="s">
        <v>522</v>
      </c>
      <c r="C1085" s="25" t="s">
        <v>96</v>
      </c>
      <c r="D1085" s="38" t="s">
        <v>2005</v>
      </c>
      <c r="E1085" s="38" t="s">
        <v>145</v>
      </c>
    </row>
    <row r="1086">
      <c r="A1086" s="38" t="s">
        <v>7334</v>
      </c>
      <c r="B1086" s="38" t="s">
        <v>720</v>
      </c>
      <c r="C1086" s="25" t="s">
        <v>96</v>
      </c>
      <c r="D1086" s="38" t="s">
        <v>2005</v>
      </c>
      <c r="E1086" s="38" t="s">
        <v>145</v>
      </c>
    </row>
    <row r="1087">
      <c r="A1087" s="38" t="s">
        <v>7325</v>
      </c>
      <c r="B1087" s="38" t="s">
        <v>214</v>
      </c>
      <c r="C1087" s="25" t="s">
        <v>96</v>
      </c>
      <c r="D1087" s="38" t="s">
        <v>2005</v>
      </c>
      <c r="E1087" s="38" t="s">
        <v>114</v>
      </c>
    </row>
    <row r="1088">
      <c r="A1088" s="38" t="s">
        <v>7332</v>
      </c>
      <c r="B1088" s="38" t="s">
        <v>78</v>
      </c>
      <c r="C1088" s="25" t="s">
        <v>96</v>
      </c>
      <c r="D1088" s="38" t="s">
        <v>2005</v>
      </c>
      <c r="E1088" s="38" t="s">
        <v>114</v>
      </c>
    </row>
    <row r="1089">
      <c r="A1089" s="38" t="s">
        <v>7327</v>
      </c>
      <c r="B1089" s="38" t="s">
        <v>745</v>
      </c>
      <c r="C1089" s="25" t="s">
        <v>96</v>
      </c>
      <c r="D1089" s="38" t="s">
        <v>2005</v>
      </c>
      <c r="E1089" s="38" t="s">
        <v>114</v>
      </c>
    </row>
    <row r="1090">
      <c r="A1090" s="38" t="s">
        <v>7328</v>
      </c>
      <c r="B1090" s="38" t="s">
        <v>84</v>
      </c>
      <c r="C1090" s="25" t="s">
        <v>96</v>
      </c>
      <c r="D1090" s="38" t="s">
        <v>2005</v>
      </c>
      <c r="E1090" s="38" t="s">
        <v>114</v>
      </c>
    </row>
    <row r="1091">
      <c r="A1091" s="38" t="s">
        <v>7329</v>
      </c>
      <c r="B1091" s="38" t="s">
        <v>86</v>
      </c>
      <c r="C1091" s="25" t="s">
        <v>96</v>
      </c>
      <c r="D1091" s="38" t="s">
        <v>2005</v>
      </c>
      <c r="E1091" s="38" t="s">
        <v>114</v>
      </c>
    </row>
    <row r="1092">
      <c r="A1092" s="38" t="s">
        <v>7330</v>
      </c>
      <c r="B1092" s="38" t="s">
        <v>351</v>
      </c>
      <c r="C1092" s="25" t="s">
        <v>96</v>
      </c>
      <c r="D1092" s="38" t="s">
        <v>2005</v>
      </c>
      <c r="E1092" s="38" t="s">
        <v>114</v>
      </c>
    </row>
    <row r="1093">
      <c r="A1093" s="38" t="s">
        <v>7335</v>
      </c>
      <c r="B1093" s="38" t="s">
        <v>724</v>
      </c>
      <c r="C1093" s="25" t="s">
        <v>96</v>
      </c>
      <c r="D1093" s="38" t="s">
        <v>2005</v>
      </c>
      <c r="E1093" s="38" t="s">
        <v>114</v>
      </c>
    </row>
    <row r="1094">
      <c r="A1094" s="38" t="s">
        <v>7334</v>
      </c>
      <c r="B1094" s="38" t="s">
        <v>720</v>
      </c>
      <c r="C1094" s="25" t="s">
        <v>96</v>
      </c>
      <c r="D1094" s="38" t="s">
        <v>2005</v>
      </c>
      <c r="E1094" s="38" t="s">
        <v>114</v>
      </c>
    </row>
    <row r="1095">
      <c r="A1095" s="38" t="s">
        <v>7333</v>
      </c>
      <c r="B1095" s="38" t="s">
        <v>522</v>
      </c>
      <c r="C1095" s="25" t="s">
        <v>96</v>
      </c>
      <c r="D1095" s="38" t="s">
        <v>2005</v>
      </c>
      <c r="E1095" s="38" t="s">
        <v>114</v>
      </c>
    </row>
    <row r="1096">
      <c r="A1096" s="38" t="s">
        <v>7336</v>
      </c>
      <c r="B1096" s="38" t="s">
        <v>722</v>
      </c>
      <c r="C1096" s="25" t="s">
        <v>96</v>
      </c>
      <c r="D1096" s="38" t="s">
        <v>2005</v>
      </c>
      <c r="E1096" s="38" t="s">
        <v>114</v>
      </c>
    </row>
    <row r="1097">
      <c r="A1097" s="38" t="s">
        <v>7337</v>
      </c>
      <c r="B1097" s="38" t="s">
        <v>352</v>
      </c>
      <c r="C1097" s="25" t="s">
        <v>96</v>
      </c>
      <c r="D1097" s="38" t="s">
        <v>2005</v>
      </c>
      <c r="E1097" s="38" t="s">
        <v>101</v>
      </c>
    </row>
    <row r="1098">
      <c r="A1098" s="38" t="s">
        <v>7338</v>
      </c>
      <c r="B1098" s="38" t="s">
        <v>107</v>
      </c>
      <c r="C1098" s="25" t="s">
        <v>96</v>
      </c>
      <c r="D1098" s="38" t="s">
        <v>2005</v>
      </c>
      <c r="E1098" s="38" t="s">
        <v>101</v>
      </c>
    </row>
    <row r="1099">
      <c r="A1099" s="38" t="s">
        <v>7327</v>
      </c>
      <c r="B1099" s="38" t="s">
        <v>745</v>
      </c>
      <c r="C1099" s="25" t="s">
        <v>96</v>
      </c>
      <c r="D1099" s="38" t="s">
        <v>2005</v>
      </c>
      <c r="E1099" s="38" t="s">
        <v>101</v>
      </c>
    </row>
    <row r="1100">
      <c r="A1100" s="38" t="s">
        <v>7328</v>
      </c>
      <c r="B1100" s="38" t="s">
        <v>84</v>
      </c>
      <c r="C1100" s="25" t="s">
        <v>96</v>
      </c>
      <c r="D1100" s="38" t="s">
        <v>2005</v>
      </c>
      <c r="E1100" s="38" t="s">
        <v>101</v>
      </c>
    </row>
    <row r="1101">
      <c r="A1101" s="38" t="s">
        <v>7329</v>
      </c>
      <c r="B1101" s="38" t="s">
        <v>86</v>
      </c>
      <c r="C1101" s="25" t="s">
        <v>96</v>
      </c>
      <c r="D1101" s="38" t="s">
        <v>2005</v>
      </c>
      <c r="E1101" s="38" t="s">
        <v>101</v>
      </c>
    </row>
    <row r="1102">
      <c r="A1102" s="38" t="s">
        <v>7330</v>
      </c>
      <c r="B1102" s="38" t="s">
        <v>351</v>
      </c>
      <c r="C1102" s="25" t="s">
        <v>96</v>
      </c>
      <c r="D1102" s="38" t="s">
        <v>2005</v>
      </c>
      <c r="E1102" s="38" t="s">
        <v>101</v>
      </c>
    </row>
    <row r="1103">
      <c r="A1103" s="38" t="s">
        <v>7339</v>
      </c>
      <c r="B1103" s="38" t="s">
        <v>365</v>
      </c>
      <c r="C1103" s="25" t="s">
        <v>96</v>
      </c>
      <c r="D1103" s="38" t="s">
        <v>2005</v>
      </c>
      <c r="E1103" s="38" t="s">
        <v>101</v>
      </c>
    </row>
    <row r="1104">
      <c r="A1104" s="38" t="s">
        <v>7335</v>
      </c>
      <c r="B1104" s="38" t="s">
        <v>724</v>
      </c>
      <c r="C1104" s="25" t="s">
        <v>96</v>
      </c>
      <c r="D1104" s="38" t="s">
        <v>2005</v>
      </c>
      <c r="E1104" s="38" t="s">
        <v>101</v>
      </c>
    </row>
    <row r="1105">
      <c r="A1105" s="38" t="s">
        <v>7334</v>
      </c>
      <c r="B1105" s="38" t="s">
        <v>720</v>
      </c>
      <c r="C1105" s="25" t="s">
        <v>96</v>
      </c>
      <c r="D1105" s="38" t="s">
        <v>2005</v>
      </c>
      <c r="E1105" s="38" t="s">
        <v>101</v>
      </c>
    </row>
    <row r="1106">
      <c r="A1106" s="38" t="s">
        <v>7333</v>
      </c>
      <c r="B1106" s="38" t="s">
        <v>522</v>
      </c>
      <c r="C1106" s="25" t="s">
        <v>96</v>
      </c>
      <c r="D1106" s="38" t="s">
        <v>2005</v>
      </c>
      <c r="E1106" s="38" t="s">
        <v>101</v>
      </c>
    </row>
    <row r="1107">
      <c r="A1107" s="38" t="s">
        <v>7340</v>
      </c>
      <c r="B1107" s="38" t="s">
        <v>744</v>
      </c>
      <c r="C1107" s="38" t="s">
        <v>44</v>
      </c>
      <c r="D1107" s="38" t="s">
        <v>2009</v>
      </c>
      <c r="E1107" s="38" t="s">
        <v>28</v>
      </c>
    </row>
    <row r="1108">
      <c r="A1108" s="38" t="s">
        <v>7341</v>
      </c>
      <c r="B1108" s="38" t="s">
        <v>742</v>
      </c>
      <c r="C1108" s="38" t="s">
        <v>44</v>
      </c>
      <c r="D1108" s="38" t="s">
        <v>2009</v>
      </c>
      <c r="E1108" s="38" t="s">
        <v>28</v>
      </c>
    </row>
    <row r="1109">
      <c r="A1109" s="38" t="s">
        <v>7342</v>
      </c>
      <c r="B1109" s="38" t="s">
        <v>744</v>
      </c>
      <c r="C1109" s="25" t="s">
        <v>158</v>
      </c>
      <c r="D1109" s="38" t="s">
        <v>2009</v>
      </c>
      <c r="E1109" s="38" t="s">
        <v>28</v>
      </c>
    </row>
    <row r="1110">
      <c r="A1110" s="38" t="s">
        <v>7343</v>
      </c>
      <c r="B1110" s="38" t="s">
        <v>744</v>
      </c>
      <c r="C1110" s="25" t="s">
        <v>600</v>
      </c>
      <c r="D1110" s="38" t="s">
        <v>2009</v>
      </c>
      <c r="E1110" s="38" t="s">
        <v>28</v>
      </c>
    </row>
    <row r="1111">
      <c r="A1111" s="38" t="s">
        <v>7344</v>
      </c>
      <c r="B1111" s="38" t="s">
        <v>742</v>
      </c>
      <c r="C1111" s="25" t="s">
        <v>600</v>
      </c>
      <c r="D1111" s="38" t="s">
        <v>2009</v>
      </c>
      <c r="E1111" s="38" t="s">
        <v>28</v>
      </c>
    </row>
    <row r="1112">
      <c r="A1112" s="38" t="s">
        <v>7345</v>
      </c>
      <c r="B1112" s="38" t="s">
        <v>744</v>
      </c>
      <c r="C1112" s="25" t="s">
        <v>938</v>
      </c>
      <c r="D1112" s="38" t="s">
        <v>2009</v>
      </c>
      <c r="E1112" s="38" t="s">
        <v>28</v>
      </c>
    </row>
    <row r="1113">
      <c r="A1113" s="38" t="s">
        <v>7346</v>
      </c>
      <c r="B1113" s="38" t="s">
        <v>742</v>
      </c>
      <c r="C1113" s="25" t="s">
        <v>938</v>
      </c>
      <c r="D1113" s="38" t="s">
        <v>2009</v>
      </c>
      <c r="E1113" s="38" t="s">
        <v>28</v>
      </c>
    </row>
    <row r="1114">
      <c r="A1114" s="38" t="s">
        <v>7347</v>
      </c>
      <c r="B1114" s="38" t="s">
        <v>87</v>
      </c>
      <c r="C1114" s="25" t="s">
        <v>88</v>
      </c>
      <c r="D1114" s="38" t="s">
        <v>2009</v>
      </c>
      <c r="E1114" s="38" t="s">
        <v>28</v>
      </c>
    </row>
    <row r="1115">
      <c r="A1115" s="38" t="s">
        <v>7348</v>
      </c>
      <c r="B1115" s="38" t="s">
        <v>138</v>
      </c>
      <c r="C1115" s="25" t="s">
        <v>88</v>
      </c>
      <c r="D1115" s="38" t="s">
        <v>2009</v>
      </c>
      <c r="E1115" s="38" t="s">
        <v>28</v>
      </c>
    </row>
    <row r="1116">
      <c r="A1116" s="38" t="s">
        <v>7349</v>
      </c>
      <c r="B1116" s="38" t="s">
        <v>361</v>
      </c>
      <c r="C1116" s="25" t="s">
        <v>88</v>
      </c>
      <c r="D1116" s="38" t="s">
        <v>2009</v>
      </c>
      <c r="E1116" s="38" t="s">
        <v>28</v>
      </c>
    </row>
    <row r="1117">
      <c r="A1117" s="38" t="s">
        <v>7350</v>
      </c>
      <c r="B1117" s="38" t="s">
        <v>91</v>
      </c>
      <c r="C1117" s="25" t="s">
        <v>88</v>
      </c>
      <c r="D1117" s="38" t="s">
        <v>2009</v>
      </c>
      <c r="E1117" s="38" t="s">
        <v>28</v>
      </c>
    </row>
    <row r="1118">
      <c r="A1118" s="38" t="s">
        <v>7351</v>
      </c>
      <c r="B1118" s="38" t="s">
        <v>716</v>
      </c>
      <c r="C1118" s="25" t="s">
        <v>88</v>
      </c>
      <c r="D1118" s="38" t="s">
        <v>2009</v>
      </c>
      <c r="E1118" s="38" t="s">
        <v>28</v>
      </c>
    </row>
    <row r="1119">
      <c r="A1119" s="38" t="s">
        <v>7352</v>
      </c>
      <c r="B1119" s="38" t="s">
        <v>717</v>
      </c>
      <c r="C1119" s="25" t="s">
        <v>88</v>
      </c>
      <c r="D1119" s="38" t="s">
        <v>2009</v>
      </c>
      <c r="E1119" s="38" t="s">
        <v>28</v>
      </c>
    </row>
    <row r="1120">
      <c r="A1120" s="38" t="s">
        <v>7347</v>
      </c>
      <c r="B1120" s="38" t="s">
        <v>87</v>
      </c>
      <c r="C1120" s="25" t="s">
        <v>88</v>
      </c>
      <c r="D1120" s="38" t="s">
        <v>2009</v>
      </c>
      <c r="E1120" s="38" t="s">
        <v>28</v>
      </c>
    </row>
    <row r="1121">
      <c r="A1121" s="38" t="s">
        <v>7348</v>
      </c>
      <c r="B1121" s="38" t="s">
        <v>138</v>
      </c>
      <c r="C1121" s="25" t="s">
        <v>88</v>
      </c>
      <c r="D1121" s="38" t="s">
        <v>2009</v>
      </c>
      <c r="E1121" s="38" t="s">
        <v>28</v>
      </c>
    </row>
    <row r="1122">
      <c r="A1122" s="38" t="s">
        <v>7349</v>
      </c>
      <c r="B1122" s="38" t="s">
        <v>361</v>
      </c>
      <c r="C1122" s="25" t="s">
        <v>88</v>
      </c>
      <c r="D1122" s="38" t="s">
        <v>2009</v>
      </c>
      <c r="E1122" s="38" t="s">
        <v>28</v>
      </c>
    </row>
    <row r="1123">
      <c r="A1123" s="38" t="s">
        <v>7350</v>
      </c>
      <c r="B1123" s="38" t="s">
        <v>91</v>
      </c>
      <c r="C1123" s="25" t="s">
        <v>88</v>
      </c>
      <c r="D1123" s="38" t="s">
        <v>2009</v>
      </c>
      <c r="E1123" s="38" t="s">
        <v>28</v>
      </c>
    </row>
    <row r="1124">
      <c r="A1124" s="38" t="s">
        <v>7351</v>
      </c>
      <c r="B1124" s="38" t="s">
        <v>716</v>
      </c>
      <c r="C1124" s="25" t="s">
        <v>88</v>
      </c>
      <c r="D1124" s="38" t="s">
        <v>2009</v>
      </c>
      <c r="E1124" s="38" t="s">
        <v>28</v>
      </c>
    </row>
    <row r="1125">
      <c r="A1125" s="38" t="s">
        <v>7353</v>
      </c>
      <c r="B1125" s="38" t="s">
        <v>719</v>
      </c>
      <c r="C1125" s="25" t="s">
        <v>88</v>
      </c>
      <c r="D1125" s="38" t="s">
        <v>2009</v>
      </c>
      <c r="E1125" s="38" t="s">
        <v>28</v>
      </c>
    </row>
    <row r="1126">
      <c r="A1126" s="38" t="s">
        <v>7354</v>
      </c>
      <c r="B1126" s="38" t="s">
        <v>214</v>
      </c>
      <c r="C1126" s="25" t="s">
        <v>96</v>
      </c>
      <c r="D1126" s="38" t="s">
        <v>2009</v>
      </c>
      <c r="E1126" s="38" t="s">
        <v>145</v>
      </c>
    </row>
    <row r="1127">
      <c r="A1127" s="38" t="s">
        <v>7355</v>
      </c>
      <c r="B1127" s="38" t="s">
        <v>144</v>
      </c>
      <c r="C1127" s="25" t="s">
        <v>96</v>
      </c>
      <c r="D1127" s="38" t="s">
        <v>2009</v>
      </c>
      <c r="E1127" s="38" t="s">
        <v>145</v>
      </c>
    </row>
    <row r="1128">
      <c r="A1128" s="38" t="s">
        <v>7356</v>
      </c>
      <c r="B1128" s="38" t="s">
        <v>745</v>
      </c>
      <c r="C1128" s="25" t="s">
        <v>96</v>
      </c>
      <c r="D1128" s="38" t="s">
        <v>2009</v>
      </c>
      <c r="E1128" s="38" t="s">
        <v>145</v>
      </c>
    </row>
    <row r="1129">
      <c r="A1129" s="38" t="s">
        <v>7357</v>
      </c>
      <c r="B1129" s="38" t="s">
        <v>84</v>
      </c>
      <c r="C1129" s="25" t="s">
        <v>96</v>
      </c>
      <c r="D1129" s="38" t="s">
        <v>2009</v>
      </c>
      <c r="E1129" s="38" t="s">
        <v>145</v>
      </c>
    </row>
    <row r="1130">
      <c r="A1130" s="38" t="s">
        <v>7358</v>
      </c>
      <c r="B1130" s="38" t="s">
        <v>86</v>
      </c>
      <c r="C1130" s="25" t="s">
        <v>96</v>
      </c>
      <c r="D1130" s="38" t="s">
        <v>2009</v>
      </c>
      <c r="E1130" s="38" t="s">
        <v>145</v>
      </c>
    </row>
    <row r="1131">
      <c r="A1131" s="38" t="s">
        <v>7359</v>
      </c>
      <c r="B1131" s="38" t="s">
        <v>351</v>
      </c>
      <c r="C1131" s="25" t="s">
        <v>96</v>
      </c>
      <c r="D1131" s="38" t="s">
        <v>2009</v>
      </c>
      <c r="E1131" s="38" t="s">
        <v>145</v>
      </c>
    </row>
    <row r="1132">
      <c r="A1132" s="38" t="s">
        <v>7360</v>
      </c>
      <c r="B1132" s="38" t="s">
        <v>371</v>
      </c>
      <c r="C1132" s="25" t="s">
        <v>96</v>
      </c>
      <c r="D1132" s="38" t="s">
        <v>2009</v>
      </c>
      <c r="E1132" s="38" t="s">
        <v>145</v>
      </c>
    </row>
    <row r="1133">
      <c r="A1133" s="38" t="s">
        <v>7361</v>
      </c>
      <c r="B1133" s="38" t="s">
        <v>78</v>
      </c>
      <c r="C1133" s="25" t="s">
        <v>96</v>
      </c>
      <c r="D1133" s="38" t="s">
        <v>2009</v>
      </c>
      <c r="E1133" s="38" t="s">
        <v>145</v>
      </c>
    </row>
    <row r="1134">
      <c r="A1134" s="38" t="s">
        <v>7362</v>
      </c>
      <c r="B1134" s="38" t="s">
        <v>522</v>
      </c>
      <c r="C1134" s="25" t="s">
        <v>96</v>
      </c>
      <c r="D1134" s="38" t="s">
        <v>2009</v>
      </c>
      <c r="E1134" s="38" t="s">
        <v>145</v>
      </c>
    </row>
    <row r="1135">
      <c r="A1135" s="38" t="s">
        <v>7363</v>
      </c>
      <c r="B1135" s="38" t="s">
        <v>720</v>
      </c>
      <c r="C1135" s="25" t="s">
        <v>96</v>
      </c>
      <c r="D1135" s="38" t="s">
        <v>2009</v>
      </c>
      <c r="E1135" s="38" t="s">
        <v>145</v>
      </c>
    </row>
    <row r="1136">
      <c r="A1136" s="38" t="s">
        <v>7354</v>
      </c>
      <c r="B1136" s="38" t="s">
        <v>214</v>
      </c>
      <c r="C1136" s="25" t="s">
        <v>96</v>
      </c>
      <c r="D1136" s="38" t="s">
        <v>2009</v>
      </c>
      <c r="E1136" s="38" t="s">
        <v>114</v>
      </c>
    </row>
    <row r="1137">
      <c r="A1137" s="38" t="s">
        <v>7361</v>
      </c>
      <c r="B1137" s="38" t="s">
        <v>78</v>
      </c>
      <c r="C1137" s="25" t="s">
        <v>96</v>
      </c>
      <c r="D1137" s="38" t="s">
        <v>2009</v>
      </c>
      <c r="E1137" s="38" t="s">
        <v>114</v>
      </c>
    </row>
    <row r="1138">
      <c r="A1138" s="38" t="s">
        <v>7356</v>
      </c>
      <c r="B1138" s="38" t="s">
        <v>745</v>
      </c>
      <c r="C1138" s="25" t="s">
        <v>96</v>
      </c>
      <c r="D1138" s="38" t="s">
        <v>2009</v>
      </c>
      <c r="E1138" s="38" t="s">
        <v>114</v>
      </c>
    </row>
    <row r="1139">
      <c r="A1139" s="38" t="s">
        <v>7357</v>
      </c>
      <c r="B1139" s="38" t="s">
        <v>84</v>
      </c>
      <c r="C1139" s="25" t="s">
        <v>96</v>
      </c>
      <c r="D1139" s="38" t="s">
        <v>2009</v>
      </c>
      <c r="E1139" s="38" t="s">
        <v>114</v>
      </c>
    </row>
    <row r="1140">
      <c r="A1140" s="38" t="s">
        <v>7358</v>
      </c>
      <c r="B1140" s="38" t="s">
        <v>86</v>
      </c>
      <c r="C1140" s="25" t="s">
        <v>96</v>
      </c>
      <c r="D1140" s="38" t="s">
        <v>2009</v>
      </c>
      <c r="E1140" s="38" t="s">
        <v>114</v>
      </c>
    </row>
    <row r="1141">
      <c r="A1141" s="38" t="s">
        <v>7359</v>
      </c>
      <c r="B1141" s="38" t="s">
        <v>351</v>
      </c>
      <c r="C1141" s="25" t="s">
        <v>96</v>
      </c>
      <c r="D1141" s="38" t="s">
        <v>2009</v>
      </c>
      <c r="E1141" s="38" t="s">
        <v>114</v>
      </c>
    </row>
    <row r="1142">
      <c r="A1142" s="38" t="s">
        <v>7364</v>
      </c>
      <c r="B1142" s="38" t="s">
        <v>724</v>
      </c>
      <c r="C1142" s="25" t="s">
        <v>96</v>
      </c>
      <c r="D1142" s="38" t="s">
        <v>2009</v>
      </c>
      <c r="E1142" s="38" t="s">
        <v>114</v>
      </c>
    </row>
    <row r="1143">
      <c r="A1143" s="38" t="s">
        <v>7363</v>
      </c>
      <c r="B1143" s="38" t="s">
        <v>720</v>
      </c>
      <c r="C1143" s="25" t="s">
        <v>96</v>
      </c>
      <c r="D1143" s="38" t="s">
        <v>2009</v>
      </c>
      <c r="E1143" s="38" t="s">
        <v>114</v>
      </c>
    </row>
    <row r="1144">
      <c r="A1144" s="38" t="s">
        <v>7362</v>
      </c>
      <c r="B1144" s="38" t="s">
        <v>522</v>
      </c>
      <c r="C1144" s="25" t="s">
        <v>96</v>
      </c>
      <c r="D1144" s="38" t="s">
        <v>2009</v>
      </c>
      <c r="E1144" s="38" t="s">
        <v>114</v>
      </c>
    </row>
    <row r="1145">
      <c r="A1145" s="38" t="s">
        <v>7365</v>
      </c>
      <c r="B1145" s="38" t="s">
        <v>722</v>
      </c>
      <c r="C1145" s="25" t="s">
        <v>96</v>
      </c>
      <c r="D1145" s="38" t="s">
        <v>2009</v>
      </c>
      <c r="E1145" s="38" t="s">
        <v>114</v>
      </c>
    </row>
    <row r="1146">
      <c r="A1146" s="38" t="s">
        <v>7366</v>
      </c>
      <c r="B1146" s="38" t="s">
        <v>352</v>
      </c>
      <c r="C1146" s="25" t="s">
        <v>96</v>
      </c>
      <c r="D1146" s="38" t="s">
        <v>2009</v>
      </c>
      <c r="E1146" s="38" t="s">
        <v>101</v>
      </c>
    </row>
    <row r="1147">
      <c r="A1147" s="38" t="s">
        <v>7367</v>
      </c>
      <c r="B1147" s="38" t="s">
        <v>107</v>
      </c>
      <c r="C1147" s="25" t="s">
        <v>96</v>
      </c>
      <c r="D1147" s="38" t="s">
        <v>2009</v>
      </c>
      <c r="E1147" s="38" t="s">
        <v>101</v>
      </c>
    </row>
    <row r="1148">
      <c r="A1148" s="38" t="s">
        <v>7356</v>
      </c>
      <c r="B1148" s="38" t="s">
        <v>745</v>
      </c>
      <c r="C1148" s="25" t="s">
        <v>96</v>
      </c>
      <c r="D1148" s="38" t="s">
        <v>2009</v>
      </c>
      <c r="E1148" s="38" t="s">
        <v>101</v>
      </c>
    </row>
    <row r="1149">
      <c r="A1149" s="38" t="s">
        <v>7357</v>
      </c>
      <c r="B1149" s="38" t="s">
        <v>84</v>
      </c>
      <c r="C1149" s="25" t="s">
        <v>96</v>
      </c>
      <c r="D1149" s="38" t="s">
        <v>2009</v>
      </c>
      <c r="E1149" s="38" t="s">
        <v>101</v>
      </c>
    </row>
    <row r="1150">
      <c r="A1150" s="38" t="s">
        <v>7358</v>
      </c>
      <c r="B1150" s="38" t="s">
        <v>86</v>
      </c>
      <c r="C1150" s="25" t="s">
        <v>96</v>
      </c>
      <c r="D1150" s="38" t="s">
        <v>2009</v>
      </c>
      <c r="E1150" s="38" t="s">
        <v>101</v>
      </c>
    </row>
    <row r="1151">
      <c r="A1151" s="38" t="s">
        <v>7359</v>
      </c>
      <c r="B1151" s="38" t="s">
        <v>351</v>
      </c>
      <c r="C1151" s="25" t="s">
        <v>96</v>
      </c>
      <c r="D1151" s="38" t="s">
        <v>2009</v>
      </c>
      <c r="E1151" s="38" t="s">
        <v>101</v>
      </c>
    </row>
    <row r="1152">
      <c r="A1152" s="38" t="s">
        <v>7368</v>
      </c>
      <c r="B1152" s="38" t="s">
        <v>365</v>
      </c>
      <c r="C1152" s="25" t="s">
        <v>96</v>
      </c>
      <c r="D1152" s="38" t="s">
        <v>2009</v>
      </c>
      <c r="E1152" s="38" t="s">
        <v>101</v>
      </c>
    </row>
    <row r="1153">
      <c r="A1153" s="38" t="s">
        <v>7364</v>
      </c>
      <c r="B1153" s="38" t="s">
        <v>724</v>
      </c>
      <c r="C1153" s="25" t="s">
        <v>96</v>
      </c>
      <c r="D1153" s="38" t="s">
        <v>2009</v>
      </c>
      <c r="E1153" s="38" t="s">
        <v>101</v>
      </c>
    </row>
    <row r="1154">
      <c r="A1154" s="38" t="s">
        <v>7363</v>
      </c>
      <c r="B1154" s="38" t="s">
        <v>720</v>
      </c>
      <c r="C1154" s="25" t="s">
        <v>96</v>
      </c>
      <c r="D1154" s="38" t="s">
        <v>2009</v>
      </c>
      <c r="E1154" s="38" t="s">
        <v>101</v>
      </c>
    </row>
    <row r="1155">
      <c r="A1155" s="38" t="s">
        <v>7362</v>
      </c>
      <c r="B1155" s="38" t="s">
        <v>522</v>
      </c>
      <c r="C1155" s="25" t="s">
        <v>96</v>
      </c>
      <c r="D1155" s="38" t="s">
        <v>2009</v>
      </c>
      <c r="E1155" s="38" t="s">
        <v>101</v>
      </c>
    </row>
    <row r="1156">
      <c r="A1156" s="38" t="s">
        <v>7369</v>
      </c>
      <c r="B1156" s="38" t="s">
        <v>348</v>
      </c>
      <c r="C1156" s="25" t="s">
        <v>96</v>
      </c>
      <c r="D1156" s="38" t="s">
        <v>2012</v>
      </c>
      <c r="E1156" s="38" t="s">
        <v>145</v>
      </c>
    </row>
    <row r="1157">
      <c r="A1157" s="38" t="s">
        <v>7370</v>
      </c>
      <c r="B1157" s="38" t="s">
        <v>142</v>
      </c>
      <c r="C1157" s="25" t="s">
        <v>96</v>
      </c>
      <c r="D1157" s="38" t="s">
        <v>2012</v>
      </c>
      <c r="E1157" s="38" t="s">
        <v>145</v>
      </c>
    </row>
    <row r="1158">
      <c r="A1158" s="38" t="s">
        <v>7371</v>
      </c>
      <c r="B1158" s="38" t="s">
        <v>729</v>
      </c>
      <c r="C1158" s="25" t="s">
        <v>96</v>
      </c>
      <c r="D1158" s="38" t="s">
        <v>2012</v>
      </c>
      <c r="E1158" s="38" t="s">
        <v>145</v>
      </c>
    </row>
    <row r="1159">
      <c r="A1159" s="38" t="s">
        <v>7372</v>
      </c>
      <c r="B1159" s="38" t="s">
        <v>728</v>
      </c>
      <c r="C1159" s="25" t="s">
        <v>96</v>
      </c>
      <c r="D1159" s="38" t="s">
        <v>2012</v>
      </c>
      <c r="E1159" s="38" t="s">
        <v>145</v>
      </c>
    </row>
    <row r="1160">
      <c r="A1160" s="38" t="s">
        <v>7373</v>
      </c>
      <c r="B1160" s="38" t="s">
        <v>736</v>
      </c>
      <c r="C1160" s="25" t="s">
        <v>96</v>
      </c>
      <c r="D1160" s="38" t="s">
        <v>2012</v>
      </c>
      <c r="E1160" s="38" t="s">
        <v>145</v>
      </c>
    </row>
    <row r="1161">
      <c r="A1161" s="38" t="s">
        <v>7374</v>
      </c>
      <c r="B1161" s="38" t="s">
        <v>732</v>
      </c>
      <c r="C1161" s="25" t="s">
        <v>96</v>
      </c>
      <c r="D1161" s="38" t="s">
        <v>2012</v>
      </c>
      <c r="E1161" s="38" t="s">
        <v>145</v>
      </c>
    </row>
    <row r="1162">
      <c r="A1162" s="38" t="s">
        <v>7375</v>
      </c>
      <c r="B1162" s="38" t="s">
        <v>738</v>
      </c>
      <c r="C1162" s="25" t="s">
        <v>96</v>
      </c>
      <c r="D1162" s="38" t="s">
        <v>2012</v>
      </c>
      <c r="E1162" s="38" t="s">
        <v>145</v>
      </c>
    </row>
    <row r="1163">
      <c r="A1163" s="38" t="s">
        <v>7376</v>
      </c>
      <c r="B1163" s="38" t="s">
        <v>347</v>
      </c>
      <c r="C1163" s="25" t="s">
        <v>96</v>
      </c>
      <c r="D1163" s="38" t="s">
        <v>2012</v>
      </c>
      <c r="E1163" s="38" t="s">
        <v>145</v>
      </c>
    </row>
    <row r="1164">
      <c r="A1164" s="38" t="s">
        <v>7377</v>
      </c>
      <c r="B1164" s="38" t="s">
        <v>631</v>
      </c>
      <c r="C1164" s="25" t="s">
        <v>96</v>
      </c>
      <c r="D1164" s="38" t="s">
        <v>2012</v>
      </c>
      <c r="E1164" s="38" t="s">
        <v>145</v>
      </c>
    </row>
    <row r="1165">
      <c r="A1165" s="38" t="s">
        <v>7378</v>
      </c>
      <c r="B1165" s="38" t="s">
        <v>730</v>
      </c>
      <c r="C1165" s="25" t="s">
        <v>96</v>
      </c>
      <c r="D1165" s="38" t="s">
        <v>2012</v>
      </c>
      <c r="E1165" s="38" t="s">
        <v>145</v>
      </c>
    </row>
    <row r="1166">
      <c r="A1166" s="38" t="s">
        <v>7379</v>
      </c>
      <c r="B1166" s="38" t="s">
        <v>731</v>
      </c>
      <c r="C1166" s="25" t="s">
        <v>96</v>
      </c>
      <c r="D1166" s="38" t="s">
        <v>2012</v>
      </c>
      <c r="E1166" s="38" t="s">
        <v>145</v>
      </c>
    </row>
    <row r="1167">
      <c r="A1167" s="38" t="s">
        <v>7380</v>
      </c>
      <c r="B1167" s="38" t="s">
        <v>740</v>
      </c>
      <c r="C1167" s="25" t="s">
        <v>96</v>
      </c>
      <c r="D1167" s="38" t="s">
        <v>2012</v>
      </c>
      <c r="E1167" s="38" t="s">
        <v>145</v>
      </c>
    </row>
    <row r="1168">
      <c r="A1168" s="38" t="s">
        <v>7369</v>
      </c>
      <c r="B1168" s="38" t="s">
        <v>348</v>
      </c>
      <c r="C1168" s="25" t="s">
        <v>96</v>
      </c>
      <c r="D1168" s="38" t="s">
        <v>2012</v>
      </c>
      <c r="E1168" s="38" t="s">
        <v>114</v>
      </c>
    </row>
    <row r="1169">
      <c r="A1169" s="38" t="s">
        <v>7381</v>
      </c>
      <c r="B1169" s="38" t="s">
        <v>420</v>
      </c>
      <c r="C1169" s="25" t="s">
        <v>96</v>
      </c>
      <c r="D1169" s="38" t="s">
        <v>2012</v>
      </c>
      <c r="E1169" s="38" t="s">
        <v>114</v>
      </c>
    </row>
    <row r="1170">
      <c r="A1170" s="38" t="s">
        <v>7371</v>
      </c>
      <c r="B1170" s="38" t="s">
        <v>729</v>
      </c>
      <c r="C1170" s="25" t="s">
        <v>96</v>
      </c>
      <c r="D1170" s="38" t="s">
        <v>2012</v>
      </c>
      <c r="E1170" s="38" t="s">
        <v>114</v>
      </c>
    </row>
    <row r="1171">
      <c r="A1171" s="38" t="s">
        <v>7372</v>
      </c>
      <c r="B1171" s="38" t="s">
        <v>728</v>
      </c>
      <c r="C1171" s="25" t="s">
        <v>96</v>
      </c>
      <c r="D1171" s="38" t="s">
        <v>2012</v>
      </c>
      <c r="E1171" s="38" t="s">
        <v>114</v>
      </c>
    </row>
    <row r="1172">
      <c r="A1172" s="38" t="s">
        <v>7373</v>
      </c>
      <c r="B1172" s="38" t="s">
        <v>736</v>
      </c>
      <c r="C1172" s="25" t="s">
        <v>96</v>
      </c>
      <c r="D1172" s="38" t="s">
        <v>2012</v>
      </c>
      <c r="E1172" s="38" t="s">
        <v>114</v>
      </c>
    </row>
    <row r="1173">
      <c r="A1173" s="38" t="s">
        <v>7374</v>
      </c>
      <c r="B1173" s="38" t="s">
        <v>732</v>
      </c>
      <c r="C1173" s="25" t="s">
        <v>96</v>
      </c>
      <c r="D1173" s="38" t="s">
        <v>2012</v>
      </c>
      <c r="E1173" s="38" t="s">
        <v>114</v>
      </c>
    </row>
    <row r="1174">
      <c r="A1174" s="38" t="s">
        <v>7376</v>
      </c>
      <c r="B1174" s="38" t="s">
        <v>347</v>
      </c>
      <c r="C1174" s="25" t="s">
        <v>96</v>
      </c>
      <c r="D1174" s="38" t="s">
        <v>2012</v>
      </c>
      <c r="E1174" s="38" t="s">
        <v>114</v>
      </c>
    </row>
    <row r="1175">
      <c r="A1175" s="38" t="s">
        <v>7382</v>
      </c>
      <c r="B1175" s="38" t="s">
        <v>733</v>
      </c>
      <c r="C1175" s="25" t="s">
        <v>96</v>
      </c>
      <c r="D1175" s="38" t="s">
        <v>2012</v>
      </c>
      <c r="E1175" s="38" t="s">
        <v>114</v>
      </c>
    </row>
    <row r="1176">
      <c r="A1176" s="38" t="s">
        <v>7375</v>
      </c>
      <c r="B1176" s="38" t="s">
        <v>738</v>
      </c>
      <c r="C1176" s="25" t="s">
        <v>96</v>
      </c>
      <c r="D1176" s="38" t="s">
        <v>2012</v>
      </c>
      <c r="E1176" s="38" t="s">
        <v>114</v>
      </c>
    </row>
    <row r="1177">
      <c r="A1177" s="38" t="s">
        <v>7377</v>
      </c>
      <c r="B1177" s="38" t="s">
        <v>631</v>
      </c>
      <c r="C1177" s="25" t="s">
        <v>96</v>
      </c>
      <c r="D1177" s="38" t="s">
        <v>2012</v>
      </c>
      <c r="E1177" s="38" t="s">
        <v>114</v>
      </c>
    </row>
    <row r="1178">
      <c r="A1178" s="38" t="s">
        <v>7379</v>
      </c>
      <c r="B1178" s="38" t="s">
        <v>731</v>
      </c>
      <c r="C1178" s="25" t="s">
        <v>96</v>
      </c>
      <c r="D1178" s="38" t="s">
        <v>2012</v>
      </c>
      <c r="E1178" s="38" t="s">
        <v>114</v>
      </c>
    </row>
    <row r="1179">
      <c r="A1179" s="38" t="s">
        <v>7380</v>
      </c>
      <c r="B1179" s="38" t="s">
        <v>740</v>
      </c>
      <c r="C1179" s="25" t="s">
        <v>96</v>
      </c>
      <c r="D1179" s="38" t="s">
        <v>2012</v>
      </c>
      <c r="E1179" s="38" t="s">
        <v>114</v>
      </c>
    </row>
    <row r="1180">
      <c r="A1180" s="38" t="s">
        <v>7383</v>
      </c>
      <c r="B1180" s="38" t="s">
        <v>396</v>
      </c>
      <c r="C1180" s="25" t="s">
        <v>96</v>
      </c>
      <c r="D1180" s="38" t="s">
        <v>2012</v>
      </c>
      <c r="E1180" s="38" t="s">
        <v>101</v>
      </c>
    </row>
    <row r="1181">
      <c r="A1181" s="38" t="s">
        <v>7381</v>
      </c>
      <c r="B1181" s="38" t="s">
        <v>420</v>
      </c>
      <c r="C1181" s="25" t="s">
        <v>96</v>
      </c>
      <c r="D1181" s="38" t="s">
        <v>2012</v>
      </c>
      <c r="E1181" s="38" t="s">
        <v>101</v>
      </c>
    </row>
    <row r="1182">
      <c r="A1182" s="38" t="s">
        <v>7371</v>
      </c>
      <c r="B1182" s="38" t="s">
        <v>729</v>
      </c>
      <c r="C1182" s="25" t="s">
        <v>96</v>
      </c>
      <c r="D1182" s="38" t="s">
        <v>2012</v>
      </c>
      <c r="E1182" s="38" t="s">
        <v>101</v>
      </c>
    </row>
    <row r="1183">
      <c r="A1183" s="38" t="s">
        <v>7372</v>
      </c>
      <c r="B1183" s="38" t="s">
        <v>728</v>
      </c>
      <c r="C1183" s="25" t="s">
        <v>96</v>
      </c>
      <c r="D1183" s="38" t="s">
        <v>2012</v>
      </c>
      <c r="E1183" s="38" t="s">
        <v>101</v>
      </c>
    </row>
    <row r="1184">
      <c r="A1184" s="38" t="s">
        <v>7384</v>
      </c>
      <c r="B1184" s="38" t="s">
        <v>670</v>
      </c>
      <c r="C1184" s="25" t="s">
        <v>96</v>
      </c>
      <c r="D1184" s="38" t="s">
        <v>2012</v>
      </c>
      <c r="E1184" s="38" t="s">
        <v>101</v>
      </c>
    </row>
    <row r="1185">
      <c r="A1185" s="38" t="s">
        <v>7374</v>
      </c>
      <c r="B1185" s="38" t="s">
        <v>732</v>
      </c>
      <c r="C1185" s="25" t="s">
        <v>96</v>
      </c>
      <c r="D1185" s="38" t="s">
        <v>2012</v>
      </c>
      <c r="E1185" s="38" t="s">
        <v>101</v>
      </c>
    </row>
    <row r="1186">
      <c r="A1186" s="38" t="s">
        <v>7377</v>
      </c>
      <c r="B1186" s="38" t="s">
        <v>631</v>
      </c>
      <c r="C1186" s="25" t="s">
        <v>96</v>
      </c>
      <c r="D1186" s="38" t="s">
        <v>2012</v>
      </c>
      <c r="E1186" s="38" t="s">
        <v>101</v>
      </c>
    </row>
    <row r="1187">
      <c r="A1187" s="38" t="s">
        <v>7382</v>
      </c>
      <c r="B1187" s="38" t="s">
        <v>733</v>
      </c>
      <c r="C1187" s="25" t="s">
        <v>96</v>
      </c>
      <c r="D1187" s="38" t="s">
        <v>2012</v>
      </c>
      <c r="E1187" s="38" t="s">
        <v>101</v>
      </c>
    </row>
    <row r="1188">
      <c r="A1188" s="38" t="s">
        <v>7375</v>
      </c>
      <c r="B1188" s="38" t="s">
        <v>738</v>
      </c>
      <c r="C1188" s="25" t="s">
        <v>96</v>
      </c>
      <c r="D1188" s="38" t="s">
        <v>2012</v>
      </c>
      <c r="E1188" s="38" t="s">
        <v>101</v>
      </c>
    </row>
    <row r="1189">
      <c r="A1189" s="38" t="s">
        <v>7385</v>
      </c>
      <c r="B1189" s="38" t="s">
        <v>741</v>
      </c>
      <c r="C1189" s="25" t="s">
        <v>96</v>
      </c>
      <c r="D1189" s="38" t="s">
        <v>2012</v>
      </c>
      <c r="E1189" s="38" t="s">
        <v>101</v>
      </c>
    </row>
    <row r="1190">
      <c r="A1190" s="38" t="s">
        <v>7380</v>
      </c>
      <c r="B1190" s="38" t="s">
        <v>740</v>
      </c>
      <c r="C1190" s="25" t="s">
        <v>96</v>
      </c>
      <c r="D1190" s="38" t="s">
        <v>2012</v>
      </c>
      <c r="E1190" s="38" t="s">
        <v>101</v>
      </c>
    </row>
    <row r="1191">
      <c r="A1191" s="38" t="s">
        <v>7386</v>
      </c>
      <c r="B1191" s="38" t="s">
        <v>348</v>
      </c>
      <c r="C1191" s="25" t="s">
        <v>96</v>
      </c>
      <c r="D1191" s="38" t="s">
        <v>2014</v>
      </c>
      <c r="E1191" s="38" t="s">
        <v>145</v>
      </c>
    </row>
    <row r="1192">
      <c r="A1192" s="38" t="s">
        <v>7387</v>
      </c>
      <c r="B1192" s="38" t="s">
        <v>142</v>
      </c>
      <c r="C1192" s="25" t="s">
        <v>96</v>
      </c>
      <c r="D1192" s="38" t="s">
        <v>2014</v>
      </c>
      <c r="E1192" s="38" t="s">
        <v>145</v>
      </c>
    </row>
    <row r="1193">
      <c r="A1193" s="38" t="s">
        <v>7388</v>
      </c>
      <c r="B1193" s="38" t="s">
        <v>729</v>
      </c>
      <c r="C1193" s="25" t="s">
        <v>96</v>
      </c>
      <c r="D1193" s="38" t="s">
        <v>2014</v>
      </c>
      <c r="E1193" s="38" t="s">
        <v>145</v>
      </c>
    </row>
    <row r="1194">
      <c r="A1194" s="38" t="s">
        <v>7389</v>
      </c>
      <c r="B1194" s="38" t="s">
        <v>728</v>
      </c>
      <c r="C1194" s="25" t="s">
        <v>96</v>
      </c>
      <c r="D1194" s="38" t="s">
        <v>2014</v>
      </c>
      <c r="E1194" s="38" t="s">
        <v>145</v>
      </c>
    </row>
    <row r="1195">
      <c r="A1195" s="38" t="s">
        <v>7390</v>
      </c>
      <c r="B1195" s="38" t="s">
        <v>736</v>
      </c>
      <c r="C1195" s="25" t="s">
        <v>96</v>
      </c>
      <c r="D1195" s="38" t="s">
        <v>2014</v>
      </c>
      <c r="E1195" s="38" t="s">
        <v>145</v>
      </c>
    </row>
    <row r="1196">
      <c r="A1196" s="38" t="s">
        <v>7391</v>
      </c>
      <c r="B1196" s="38" t="s">
        <v>732</v>
      </c>
      <c r="C1196" s="25" t="s">
        <v>96</v>
      </c>
      <c r="D1196" s="38" t="s">
        <v>2014</v>
      </c>
      <c r="E1196" s="38" t="s">
        <v>145</v>
      </c>
    </row>
    <row r="1197">
      <c r="A1197" s="38" t="s">
        <v>7392</v>
      </c>
      <c r="B1197" s="38" t="s">
        <v>738</v>
      </c>
      <c r="C1197" s="25" t="s">
        <v>96</v>
      </c>
      <c r="D1197" s="38" t="s">
        <v>2014</v>
      </c>
      <c r="E1197" s="38" t="s">
        <v>145</v>
      </c>
    </row>
    <row r="1198">
      <c r="A1198" s="38" t="s">
        <v>7393</v>
      </c>
      <c r="B1198" s="38" t="s">
        <v>347</v>
      </c>
      <c r="C1198" s="25" t="s">
        <v>96</v>
      </c>
      <c r="D1198" s="38" t="s">
        <v>2014</v>
      </c>
      <c r="E1198" s="38" t="s">
        <v>145</v>
      </c>
    </row>
    <row r="1199">
      <c r="A1199" s="38" t="s">
        <v>7394</v>
      </c>
      <c r="B1199" s="38" t="s">
        <v>631</v>
      </c>
      <c r="C1199" s="25" t="s">
        <v>96</v>
      </c>
      <c r="D1199" s="38" t="s">
        <v>2014</v>
      </c>
      <c r="E1199" s="38" t="s">
        <v>145</v>
      </c>
    </row>
    <row r="1200">
      <c r="A1200" s="38" t="s">
        <v>7395</v>
      </c>
      <c r="B1200" s="38" t="s">
        <v>730</v>
      </c>
      <c r="C1200" s="25" t="s">
        <v>96</v>
      </c>
      <c r="D1200" s="38" t="s">
        <v>2014</v>
      </c>
      <c r="E1200" s="38" t="s">
        <v>145</v>
      </c>
    </row>
    <row r="1201">
      <c r="A1201" s="38" t="s">
        <v>7396</v>
      </c>
      <c r="B1201" s="38" t="s">
        <v>731</v>
      </c>
      <c r="C1201" s="25" t="s">
        <v>96</v>
      </c>
      <c r="D1201" s="38" t="s">
        <v>2014</v>
      </c>
      <c r="E1201" s="38" t="s">
        <v>145</v>
      </c>
    </row>
    <row r="1202">
      <c r="A1202" s="38" t="s">
        <v>7397</v>
      </c>
      <c r="B1202" s="38" t="s">
        <v>740</v>
      </c>
      <c r="C1202" s="25" t="s">
        <v>96</v>
      </c>
      <c r="D1202" s="38" t="s">
        <v>2014</v>
      </c>
      <c r="E1202" s="38" t="s">
        <v>145</v>
      </c>
    </row>
    <row r="1203">
      <c r="A1203" s="38" t="s">
        <v>7386</v>
      </c>
      <c r="B1203" s="38" t="s">
        <v>348</v>
      </c>
      <c r="C1203" s="25" t="s">
        <v>96</v>
      </c>
      <c r="D1203" s="38" t="s">
        <v>2014</v>
      </c>
      <c r="E1203" s="38" t="s">
        <v>114</v>
      </c>
    </row>
    <row r="1204">
      <c r="A1204" s="38" t="s">
        <v>7398</v>
      </c>
      <c r="B1204" s="38" t="s">
        <v>420</v>
      </c>
      <c r="C1204" s="25" t="s">
        <v>96</v>
      </c>
      <c r="D1204" s="38" t="s">
        <v>2014</v>
      </c>
      <c r="E1204" s="38" t="s">
        <v>114</v>
      </c>
    </row>
    <row r="1205">
      <c r="A1205" s="38" t="s">
        <v>7388</v>
      </c>
      <c r="B1205" s="38" t="s">
        <v>729</v>
      </c>
      <c r="C1205" s="25" t="s">
        <v>96</v>
      </c>
      <c r="D1205" s="38" t="s">
        <v>2014</v>
      </c>
      <c r="E1205" s="38" t="s">
        <v>114</v>
      </c>
    </row>
    <row r="1206">
      <c r="A1206" s="38" t="s">
        <v>7389</v>
      </c>
      <c r="B1206" s="38" t="s">
        <v>728</v>
      </c>
      <c r="C1206" s="25" t="s">
        <v>96</v>
      </c>
      <c r="D1206" s="38" t="s">
        <v>2014</v>
      </c>
      <c r="E1206" s="38" t="s">
        <v>114</v>
      </c>
    </row>
    <row r="1207">
      <c r="A1207" s="38" t="s">
        <v>7390</v>
      </c>
      <c r="B1207" s="38" t="s">
        <v>736</v>
      </c>
      <c r="C1207" s="25" t="s">
        <v>96</v>
      </c>
      <c r="D1207" s="38" t="s">
        <v>2014</v>
      </c>
      <c r="E1207" s="38" t="s">
        <v>114</v>
      </c>
    </row>
    <row r="1208">
      <c r="A1208" s="38" t="s">
        <v>7391</v>
      </c>
      <c r="B1208" s="38" t="s">
        <v>732</v>
      </c>
      <c r="C1208" s="25" t="s">
        <v>96</v>
      </c>
      <c r="D1208" s="38" t="s">
        <v>2014</v>
      </c>
      <c r="E1208" s="38" t="s">
        <v>114</v>
      </c>
    </row>
    <row r="1209">
      <c r="A1209" s="38" t="s">
        <v>7393</v>
      </c>
      <c r="B1209" s="38" t="s">
        <v>347</v>
      </c>
      <c r="C1209" s="25" t="s">
        <v>96</v>
      </c>
      <c r="D1209" s="38" t="s">
        <v>2014</v>
      </c>
      <c r="E1209" s="38" t="s">
        <v>114</v>
      </c>
    </row>
    <row r="1210">
      <c r="A1210" s="38" t="s">
        <v>7399</v>
      </c>
      <c r="B1210" s="38" t="s">
        <v>733</v>
      </c>
      <c r="C1210" s="25" t="s">
        <v>96</v>
      </c>
      <c r="D1210" s="38" t="s">
        <v>2014</v>
      </c>
      <c r="E1210" s="38" t="s">
        <v>114</v>
      </c>
    </row>
    <row r="1211">
      <c r="A1211" s="38" t="s">
        <v>7392</v>
      </c>
      <c r="B1211" s="38" t="s">
        <v>738</v>
      </c>
      <c r="C1211" s="25" t="s">
        <v>96</v>
      </c>
      <c r="D1211" s="38" t="s">
        <v>2014</v>
      </c>
      <c r="E1211" s="38" t="s">
        <v>114</v>
      </c>
    </row>
    <row r="1212">
      <c r="A1212" s="38" t="s">
        <v>7394</v>
      </c>
      <c r="B1212" s="38" t="s">
        <v>631</v>
      </c>
      <c r="C1212" s="25" t="s">
        <v>96</v>
      </c>
      <c r="D1212" s="38" t="s">
        <v>2014</v>
      </c>
      <c r="E1212" s="38" t="s">
        <v>114</v>
      </c>
    </row>
    <row r="1213">
      <c r="A1213" s="38" t="s">
        <v>7396</v>
      </c>
      <c r="B1213" s="38" t="s">
        <v>731</v>
      </c>
      <c r="C1213" s="25" t="s">
        <v>96</v>
      </c>
      <c r="D1213" s="38" t="s">
        <v>2014</v>
      </c>
      <c r="E1213" s="38" t="s">
        <v>114</v>
      </c>
    </row>
    <row r="1214">
      <c r="A1214" s="38" t="s">
        <v>7397</v>
      </c>
      <c r="B1214" s="38" t="s">
        <v>740</v>
      </c>
      <c r="C1214" s="25" t="s">
        <v>96</v>
      </c>
      <c r="D1214" s="38" t="s">
        <v>2014</v>
      </c>
      <c r="E1214" s="38" t="s">
        <v>114</v>
      </c>
    </row>
    <row r="1215">
      <c r="A1215" s="38" t="s">
        <v>7400</v>
      </c>
      <c r="B1215" s="38" t="s">
        <v>396</v>
      </c>
      <c r="C1215" s="25" t="s">
        <v>96</v>
      </c>
      <c r="D1215" s="38" t="s">
        <v>2014</v>
      </c>
      <c r="E1215" s="38" t="s">
        <v>101</v>
      </c>
    </row>
    <row r="1216">
      <c r="A1216" s="38" t="s">
        <v>7398</v>
      </c>
      <c r="B1216" s="38" t="s">
        <v>420</v>
      </c>
      <c r="C1216" s="25" t="s">
        <v>96</v>
      </c>
      <c r="D1216" s="38" t="s">
        <v>2014</v>
      </c>
      <c r="E1216" s="38" t="s">
        <v>101</v>
      </c>
    </row>
    <row r="1217">
      <c r="A1217" s="38" t="s">
        <v>7388</v>
      </c>
      <c r="B1217" s="38" t="s">
        <v>729</v>
      </c>
      <c r="C1217" s="25" t="s">
        <v>96</v>
      </c>
      <c r="D1217" s="38" t="s">
        <v>2014</v>
      </c>
      <c r="E1217" s="38" t="s">
        <v>101</v>
      </c>
    </row>
    <row r="1218">
      <c r="A1218" s="38" t="s">
        <v>7389</v>
      </c>
      <c r="B1218" s="38" t="s">
        <v>728</v>
      </c>
      <c r="C1218" s="25" t="s">
        <v>96</v>
      </c>
      <c r="D1218" s="38" t="s">
        <v>2014</v>
      </c>
      <c r="E1218" s="38" t="s">
        <v>101</v>
      </c>
    </row>
    <row r="1219">
      <c r="A1219" s="38" t="s">
        <v>7401</v>
      </c>
      <c r="B1219" s="38" t="s">
        <v>670</v>
      </c>
      <c r="C1219" s="25" t="s">
        <v>96</v>
      </c>
      <c r="D1219" s="38" t="s">
        <v>2014</v>
      </c>
      <c r="E1219" s="38" t="s">
        <v>101</v>
      </c>
    </row>
    <row r="1220">
      <c r="A1220" s="38" t="s">
        <v>7391</v>
      </c>
      <c r="B1220" s="38" t="s">
        <v>732</v>
      </c>
      <c r="C1220" s="25" t="s">
        <v>96</v>
      </c>
      <c r="D1220" s="38" t="s">
        <v>2014</v>
      </c>
      <c r="E1220" s="38" t="s">
        <v>101</v>
      </c>
    </row>
    <row r="1221">
      <c r="A1221" s="38" t="s">
        <v>7394</v>
      </c>
      <c r="B1221" s="38" t="s">
        <v>631</v>
      </c>
      <c r="C1221" s="25" t="s">
        <v>96</v>
      </c>
      <c r="D1221" s="38" t="s">
        <v>2014</v>
      </c>
      <c r="E1221" s="38" t="s">
        <v>101</v>
      </c>
    </row>
    <row r="1222">
      <c r="A1222" s="38" t="s">
        <v>7399</v>
      </c>
      <c r="B1222" s="38" t="s">
        <v>733</v>
      </c>
      <c r="C1222" s="25" t="s">
        <v>96</v>
      </c>
      <c r="D1222" s="38" t="s">
        <v>2014</v>
      </c>
      <c r="E1222" s="38" t="s">
        <v>101</v>
      </c>
    </row>
    <row r="1223">
      <c r="A1223" s="38" t="s">
        <v>7392</v>
      </c>
      <c r="B1223" s="38" t="s">
        <v>738</v>
      </c>
      <c r="C1223" s="25" t="s">
        <v>96</v>
      </c>
      <c r="D1223" s="38" t="s">
        <v>2014</v>
      </c>
      <c r="E1223" s="38" t="s">
        <v>101</v>
      </c>
    </row>
    <row r="1224">
      <c r="A1224" s="38" t="s">
        <v>7402</v>
      </c>
      <c r="B1224" s="38" t="s">
        <v>741</v>
      </c>
      <c r="C1224" s="25" t="s">
        <v>96</v>
      </c>
      <c r="D1224" s="38" t="s">
        <v>2014</v>
      </c>
      <c r="E1224" s="38" t="s">
        <v>101</v>
      </c>
    </row>
    <row r="1225">
      <c r="A1225" s="38" t="s">
        <v>7397</v>
      </c>
      <c r="B1225" s="38" t="s">
        <v>740</v>
      </c>
      <c r="C1225" s="25" t="s">
        <v>96</v>
      </c>
      <c r="D1225" s="38" t="s">
        <v>2014</v>
      </c>
      <c r="E1225" s="38" t="s">
        <v>101</v>
      </c>
    </row>
    <row r="1226">
      <c r="A1226" s="38" t="s">
        <v>7403</v>
      </c>
      <c r="B1226" s="38" t="s">
        <v>342</v>
      </c>
      <c r="C1226" s="25" t="s">
        <v>96</v>
      </c>
      <c r="D1226" s="38" t="s">
        <v>2016</v>
      </c>
      <c r="E1226" s="38" t="s">
        <v>145</v>
      </c>
    </row>
    <row r="1227">
      <c r="A1227" s="38" t="s">
        <v>7404</v>
      </c>
      <c r="B1227" s="38" t="s">
        <v>420</v>
      </c>
      <c r="C1227" s="25" t="s">
        <v>96</v>
      </c>
      <c r="D1227" s="38" t="s">
        <v>2016</v>
      </c>
      <c r="E1227" s="38" t="s">
        <v>145</v>
      </c>
    </row>
    <row r="1228">
      <c r="A1228" s="38" t="s">
        <v>7405</v>
      </c>
      <c r="B1228" s="38" t="s">
        <v>348</v>
      </c>
      <c r="C1228" s="25" t="s">
        <v>96</v>
      </c>
      <c r="D1228" s="38" t="s">
        <v>2016</v>
      </c>
      <c r="E1228" s="38" t="s">
        <v>145</v>
      </c>
    </row>
    <row r="1229">
      <c r="A1229" s="38" t="s">
        <v>7406</v>
      </c>
      <c r="B1229" s="38" t="s">
        <v>347</v>
      </c>
      <c r="C1229" s="25" t="s">
        <v>96</v>
      </c>
      <c r="D1229" s="38" t="s">
        <v>2016</v>
      </c>
      <c r="E1229" s="38" t="s">
        <v>145</v>
      </c>
    </row>
    <row r="1230">
      <c r="A1230" s="38" t="s">
        <v>7407</v>
      </c>
      <c r="B1230" s="38" t="s">
        <v>380</v>
      </c>
      <c r="C1230" s="25" t="s">
        <v>96</v>
      </c>
      <c r="D1230" s="38" t="s">
        <v>2016</v>
      </c>
      <c r="E1230" s="38" t="s">
        <v>145</v>
      </c>
    </row>
    <row r="1231">
      <c r="A1231" s="38" t="s">
        <v>7408</v>
      </c>
      <c r="B1231" s="38" t="s">
        <v>363</v>
      </c>
      <c r="C1231" s="25" t="s">
        <v>96</v>
      </c>
      <c r="D1231" s="38" t="s">
        <v>2016</v>
      </c>
      <c r="E1231" s="38" t="s">
        <v>145</v>
      </c>
    </row>
    <row r="1232">
      <c r="A1232" s="38" t="s">
        <v>7409</v>
      </c>
      <c r="B1232" s="38" t="s">
        <v>359</v>
      </c>
      <c r="C1232" s="25" t="s">
        <v>96</v>
      </c>
      <c r="D1232" s="38" t="s">
        <v>2016</v>
      </c>
      <c r="E1232" s="38" t="s">
        <v>145</v>
      </c>
    </row>
    <row r="1233">
      <c r="A1233" s="38" t="s">
        <v>7403</v>
      </c>
      <c r="B1233" s="38" t="s">
        <v>342</v>
      </c>
      <c r="C1233" s="25" t="s">
        <v>96</v>
      </c>
      <c r="D1233" s="38" t="s">
        <v>2016</v>
      </c>
      <c r="E1233" s="38" t="s">
        <v>114</v>
      </c>
    </row>
    <row r="1234">
      <c r="A1234" s="38" t="s">
        <v>7404</v>
      </c>
      <c r="B1234" s="38" t="s">
        <v>420</v>
      </c>
      <c r="C1234" s="25" t="s">
        <v>96</v>
      </c>
      <c r="D1234" s="38" t="s">
        <v>2016</v>
      </c>
      <c r="E1234" s="38" t="s">
        <v>114</v>
      </c>
    </row>
    <row r="1235">
      <c r="A1235" s="38" t="s">
        <v>7405</v>
      </c>
      <c r="B1235" s="38" t="s">
        <v>348</v>
      </c>
      <c r="C1235" s="25" t="s">
        <v>96</v>
      </c>
      <c r="D1235" s="38" t="s">
        <v>2016</v>
      </c>
      <c r="E1235" s="38" t="s">
        <v>114</v>
      </c>
    </row>
    <row r="1236">
      <c r="A1236" s="38" t="s">
        <v>7406</v>
      </c>
      <c r="B1236" s="38" t="s">
        <v>347</v>
      </c>
      <c r="C1236" s="25" t="s">
        <v>96</v>
      </c>
      <c r="D1236" s="38" t="s">
        <v>2016</v>
      </c>
      <c r="E1236" s="38" t="s">
        <v>114</v>
      </c>
    </row>
    <row r="1237">
      <c r="A1237" s="38" t="s">
        <v>7407</v>
      </c>
      <c r="B1237" s="38" t="s">
        <v>380</v>
      </c>
      <c r="C1237" s="25" t="s">
        <v>96</v>
      </c>
      <c r="D1237" s="38" t="s">
        <v>2016</v>
      </c>
      <c r="E1237" s="38" t="s">
        <v>114</v>
      </c>
    </row>
    <row r="1238">
      <c r="A1238" s="38" t="s">
        <v>7408</v>
      </c>
      <c r="B1238" s="38" t="s">
        <v>363</v>
      </c>
      <c r="C1238" s="25" t="s">
        <v>96</v>
      </c>
      <c r="D1238" s="38" t="s">
        <v>2016</v>
      </c>
      <c r="E1238" s="38" t="s">
        <v>114</v>
      </c>
    </row>
    <row r="1239">
      <c r="A1239" s="38" t="s">
        <v>7409</v>
      </c>
      <c r="B1239" s="38" t="s">
        <v>359</v>
      </c>
      <c r="C1239" s="25" t="s">
        <v>96</v>
      </c>
      <c r="D1239" s="38" t="s">
        <v>2016</v>
      </c>
      <c r="E1239" s="38" t="s">
        <v>114</v>
      </c>
    </row>
    <row r="1240">
      <c r="A1240" s="38" t="s">
        <v>7403</v>
      </c>
      <c r="B1240" s="38" t="s">
        <v>342</v>
      </c>
      <c r="C1240" s="25" t="s">
        <v>96</v>
      </c>
      <c r="D1240" s="38" t="s">
        <v>2016</v>
      </c>
      <c r="E1240" s="38" t="s">
        <v>101</v>
      </c>
    </row>
    <row r="1241">
      <c r="A1241" s="38" t="s">
        <v>7404</v>
      </c>
      <c r="B1241" s="38" t="s">
        <v>420</v>
      </c>
      <c r="C1241" s="25" t="s">
        <v>96</v>
      </c>
      <c r="D1241" s="38" t="s">
        <v>2016</v>
      </c>
      <c r="E1241" s="38" t="s">
        <v>101</v>
      </c>
    </row>
    <row r="1242">
      <c r="A1242" s="38" t="s">
        <v>7405</v>
      </c>
      <c r="B1242" s="38" t="s">
        <v>348</v>
      </c>
      <c r="C1242" s="25" t="s">
        <v>96</v>
      </c>
      <c r="D1242" s="38" t="s">
        <v>2016</v>
      </c>
      <c r="E1242" s="38" t="s">
        <v>101</v>
      </c>
    </row>
    <row r="1243">
      <c r="A1243" s="38" t="s">
        <v>7406</v>
      </c>
      <c r="B1243" s="38" t="s">
        <v>347</v>
      </c>
      <c r="C1243" s="25" t="s">
        <v>96</v>
      </c>
      <c r="D1243" s="38" t="s">
        <v>2016</v>
      </c>
      <c r="E1243" s="38" t="s">
        <v>101</v>
      </c>
    </row>
    <row r="1244">
      <c r="A1244" s="38" t="s">
        <v>7407</v>
      </c>
      <c r="B1244" s="38" t="s">
        <v>380</v>
      </c>
      <c r="C1244" s="25" t="s">
        <v>96</v>
      </c>
      <c r="D1244" s="38" t="s">
        <v>2016</v>
      </c>
      <c r="E1244" s="38" t="s">
        <v>101</v>
      </c>
    </row>
    <row r="1245">
      <c r="A1245" s="38" t="s">
        <v>7408</v>
      </c>
      <c r="B1245" s="38" t="s">
        <v>363</v>
      </c>
      <c r="C1245" s="25" t="s">
        <v>96</v>
      </c>
      <c r="D1245" s="38" t="s">
        <v>2016</v>
      </c>
      <c r="E1245" s="38" t="s">
        <v>101</v>
      </c>
    </row>
    <row r="1246">
      <c r="A1246" s="38" t="s">
        <v>7409</v>
      </c>
      <c r="B1246" s="38" t="s">
        <v>359</v>
      </c>
      <c r="C1246" s="25" t="s">
        <v>96</v>
      </c>
      <c r="D1246" s="38" t="s">
        <v>2016</v>
      </c>
      <c r="E1246" s="38" t="s">
        <v>101</v>
      </c>
    </row>
    <row r="1247">
      <c r="A1247" s="38" t="s">
        <v>7410</v>
      </c>
      <c r="B1247" s="38" t="s">
        <v>449</v>
      </c>
      <c r="C1247" s="38" t="s">
        <v>96</v>
      </c>
      <c r="D1247" s="38" t="s">
        <v>2018</v>
      </c>
      <c r="E1247" s="38" t="s">
        <v>28</v>
      </c>
    </row>
    <row r="1248">
      <c r="A1248" s="38" t="s">
        <v>7411</v>
      </c>
      <c r="B1248" s="38" t="s">
        <v>235</v>
      </c>
      <c r="C1248" s="38" t="s">
        <v>96</v>
      </c>
      <c r="D1248" s="38" t="s">
        <v>2018</v>
      </c>
      <c r="E1248" s="38" t="s">
        <v>28</v>
      </c>
    </row>
    <row r="1249">
      <c r="A1249" s="38" t="s">
        <v>7412</v>
      </c>
      <c r="B1249" s="38" t="s">
        <v>466</v>
      </c>
      <c r="C1249" s="38" t="s">
        <v>96</v>
      </c>
      <c r="D1249" s="38" t="s">
        <v>2018</v>
      </c>
      <c r="E1249" s="38" t="s">
        <v>28</v>
      </c>
    </row>
    <row r="1250">
      <c r="A1250" s="38" t="s">
        <v>7413</v>
      </c>
      <c r="B1250" s="38" t="s">
        <v>468</v>
      </c>
      <c r="C1250" s="38" t="s">
        <v>96</v>
      </c>
      <c r="D1250" s="38" t="s">
        <v>2018</v>
      </c>
      <c r="E1250" s="38" t="s">
        <v>28</v>
      </c>
    </row>
    <row r="1251">
      <c r="A1251" s="38" t="s">
        <v>7414</v>
      </c>
      <c r="B1251" s="38" t="s">
        <v>750</v>
      </c>
      <c r="C1251" s="38" t="s">
        <v>96</v>
      </c>
      <c r="D1251" s="38" t="s">
        <v>2018</v>
      </c>
      <c r="E1251" s="38" t="s">
        <v>28</v>
      </c>
    </row>
    <row r="1252">
      <c r="A1252" s="38" t="s">
        <v>7415</v>
      </c>
      <c r="B1252" s="38" t="s">
        <v>751</v>
      </c>
      <c r="C1252" s="38" t="s">
        <v>96</v>
      </c>
      <c r="D1252" s="38" t="s">
        <v>2018</v>
      </c>
      <c r="E1252" s="38" t="s">
        <v>28</v>
      </c>
    </row>
    <row r="1253">
      <c r="A1253" s="38" t="s">
        <v>7416</v>
      </c>
      <c r="B1253" s="38" t="s">
        <v>449</v>
      </c>
      <c r="C1253" s="38" t="s">
        <v>165</v>
      </c>
      <c r="D1253" s="38" t="s">
        <v>2023</v>
      </c>
      <c r="E1253" s="38" t="s">
        <v>28</v>
      </c>
    </row>
    <row r="1254">
      <c r="A1254" s="38" t="s">
        <v>7417</v>
      </c>
      <c r="B1254" s="38" t="s">
        <v>470</v>
      </c>
      <c r="C1254" s="38" t="s">
        <v>165</v>
      </c>
      <c r="D1254" s="38" t="s">
        <v>2023</v>
      </c>
      <c r="E1254" s="38" t="s">
        <v>28</v>
      </c>
    </row>
    <row r="1255">
      <c r="A1255" s="38" t="s">
        <v>7418</v>
      </c>
      <c r="B1255" s="38" t="s">
        <v>749</v>
      </c>
      <c r="C1255" s="38" t="s">
        <v>165</v>
      </c>
      <c r="D1255" s="38" t="s">
        <v>2023</v>
      </c>
      <c r="E1255" s="38" t="s">
        <v>28</v>
      </c>
    </row>
    <row r="1256">
      <c r="A1256" s="38" t="s">
        <v>7419</v>
      </c>
      <c r="B1256" s="38" t="s">
        <v>748</v>
      </c>
      <c r="C1256" s="38" t="s">
        <v>165</v>
      </c>
      <c r="D1256" s="38" t="s">
        <v>2023</v>
      </c>
      <c r="E1256" s="38" t="s">
        <v>28</v>
      </c>
    </row>
    <row r="1257">
      <c r="A1257" s="38" t="s">
        <v>7420</v>
      </c>
      <c r="B1257" s="38" t="s">
        <v>227</v>
      </c>
      <c r="C1257" s="38" t="s">
        <v>165</v>
      </c>
      <c r="D1257" s="38" t="s">
        <v>2025</v>
      </c>
      <c r="E1257" s="38" t="s">
        <v>28</v>
      </c>
    </row>
    <row r="1258">
      <c r="A1258" s="38" t="s">
        <v>7421</v>
      </c>
      <c r="B1258" s="38" t="s">
        <v>307</v>
      </c>
      <c r="C1258" s="38" t="s">
        <v>165</v>
      </c>
      <c r="D1258" s="38" t="s">
        <v>2025</v>
      </c>
      <c r="E1258" s="38" t="s">
        <v>28</v>
      </c>
    </row>
    <row r="1259">
      <c r="A1259" s="38" t="s">
        <v>7422</v>
      </c>
      <c r="B1259" s="38" t="s">
        <v>230</v>
      </c>
      <c r="C1259" s="38" t="s">
        <v>165</v>
      </c>
      <c r="D1259" s="38" t="s">
        <v>2025</v>
      </c>
      <c r="E1259" s="38" t="s">
        <v>28</v>
      </c>
    </row>
    <row r="1260">
      <c r="A1260" s="38" t="s">
        <v>7423</v>
      </c>
      <c r="B1260" s="38" t="s">
        <v>224</v>
      </c>
      <c r="C1260" s="38" t="s">
        <v>165</v>
      </c>
      <c r="D1260" s="38" t="s">
        <v>2025</v>
      </c>
      <c r="E1260" s="38" t="s">
        <v>28</v>
      </c>
    </row>
    <row r="1261">
      <c r="A1261" s="38" t="s">
        <v>7424</v>
      </c>
      <c r="B1261" s="38" t="s">
        <v>523</v>
      </c>
      <c r="C1261" s="38" t="s">
        <v>165</v>
      </c>
      <c r="D1261" s="38" t="s">
        <v>2025</v>
      </c>
      <c r="E1261" s="38" t="s">
        <v>28</v>
      </c>
    </row>
    <row r="1262">
      <c r="A1262" s="38" t="s">
        <v>7425</v>
      </c>
      <c r="B1262" s="38" t="s">
        <v>522</v>
      </c>
      <c r="C1262" s="38" t="s">
        <v>165</v>
      </c>
      <c r="D1262" s="38" t="s">
        <v>2025</v>
      </c>
      <c r="E1262" s="38" t="s">
        <v>28</v>
      </c>
    </row>
    <row r="1263">
      <c r="A1263" s="38" t="s">
        <v>7426</v>
      </c>
      <c r="B1263" s="38" t="s">
        <v>227</v>
      </c>
      <c r="C1263" s="38" t="s">
        <v>165</v>
      </c>
      <c r="D1263" s="38" t="s">
        <v>2027</v>
      </c>
      <c r="E1263" s="38" t="s">
        <v>28</v>
      </c>
    </row>
    <row r="1264">
      <c r="A1264" s="38" t="s">
        <v>7427</v>
      </c>
      <c r="B1264" s="38" t="s">
        <v>150</v>
      </c>
      <c r="C1264" s="38" t="s">
        <v>165</v>
      </c>
      <c r="D1264" s="38" t="s">
        <v>2027</v>
      </c>
      <c r="E1264" s="38" t="s">
        <v>28</v>
      </c>
    </row>
    <row r="1265">
      <c r="A1265" s="38" t="s">
        <v>7428</v>
      </c>
      <c r="B1265" s="38" t="s">
        <v>523</v>
      </c>
      <c r="C1265" s="38" t="s">
        <v>165</v>
      </c>
      <c r="D1265" s="38" t="s">
        <v>2027</v>
      </c>
      <c r="E1265" s="38" t="s">
        <v>28</v>
      </c>
    </row>
    <row r="1266">
      <c r="A1266" s="38" t="s">
        <v>7429</v>
      </c>
      <c r="B1266" s="38" t="s">
        <v>307</v>
      </c>
      <c r="C1266" s="38" t="s">
        <v>165</v>
      </c>
      <c r="D1266" s="38" t="s">
        <v>2027</v>
      </c>
      <c r="E1266" s="38" t="s">
        <v>28</v>
      </c>
    </row>
    <row r="1267">
      <c r="A1267" s="38" t="s">
        <v>7430</v>
      </c>
      <c r="B1267" s="38" t="s">
        <v>224</v>
      </c>
      <c r="C1267" s="38" t="s">
        <v>165</v>
      </c>
      <c r="D1267" s="38" t="s">
        <v>2027</v>
      </c>
      <c r="E1267" s="38" t="s">
        <v>28</v>
      </c>
    </row>
    <row r="1268">
      <c r="A1268" s="38" t="s">
        <v>7431</v>
      </c>
      <c r="B1268" s="38" t="s">
        <v>230</v>
      </c>
      <c r="C1268" s="38" t="s">
        <v>165</v>
      </c>
      <c r="D1268" s="38" t="s">
        <v>2027</v>
      </c>
      <c r="E1268" s="38" t="s">
        <v>28</v>
      </c>
    </row>
    <row r="1269">
      <c r="A1269" s="38" t="s">
        <v>7432</v>
      </c>
      <c r="B1269" s="38" t="s">
        <v>522</v>
      </c>
      <c r="C1269" s="38" t="s">
        <v>165</v>
      </c>
      <c r="D1269" s="38" t="s">
        <v>2027</v>
      </c>
      <c r="E1269" s="38" t="s">
        <v>28</v>
      </c>
    </row>
    <row r="1270">
      <c r="A1270" s="38" t="s">
        <v>7433</v>
      </c>
      <c r="B1270" s="38" t="s">
        <v>854</v>
      </c>
      <c r="C1270" s="38" t="s">
        <v>44</v>
      </c>
      <c r="D1270" s="38" t="s">
        <v>2029</v>
      </c>
      <c r="E1270" s="38" t="s">
        <v>28</v>
      </c>
    </row>
    <row r="1271">
      <c r="A1271" s="38" t="s">
        <v>7434</v>
      </c>
      <c r="B1271" s="38" t="s">
        <v>803</v>
      </c>
      <c r="C1271" s="38" t="s">
        <v>44</v>
      </c>
      <c r="D1271" s="38" t="s">
        <v>2029</v>
      </c>
      <c r="E1271" s="38" t="s">
        <v>28</v>
      </c>
    </row>
    <row r="1272">
      <c r="A1272" s="38" t="s">
        <v>7435</v>
      </c>
      <c r="B1272" s="38" t="s">
        <v>602</v>
      </c>
      <c r="C1272" s="38" t="s">
        <v>44</v>
      </c>
      <c r="D1272" s="38" t="s">
        <v>2029</v>
      </c>
      <c r="E1272" s="38" t="s">
        <v>28</v>
      </c>
    </row>
    <row r="1273">
      <c r="A1273" s="38" t="s">
        <v>7436</v>
      </c>
      <c r="B1273" s="38" t="s">
        <v>157</v>
      </c>
      <c r="C1273" s="25" t="s">
        <v>158</v>
      </c>
      <c r="D1273" s="38" t="s">
        <v>2029</v>
      </c>
      <c r="E1273" s="38" t="s">
        <v>28</v>
      </c>
    </row>
    <row r="1274">
      <c r="A1274" s="38" t="s">
        <v>7437</v>
      </c>
      <c r="B1274" s="38" t="s">
        <v>159</v>
      </c>
      <c r="C1274" s="25" t="s">
        <v>158</v>
      </c>
      <c r="D1274" s="38" t="s">
        <v>2029</v>
      </c>
      <c r="E1274" s="38" t="s">
        <v>28</v>
      </c>
    </row>
    <row r="1275">
      <c r="A1275" s="38" t="s">
        <v>7438</v>
      </c>
      <c r="B1275" s="38" t="s">
        <v>602</v>
      </c>
      <c r="C1275" s="25" t="s">
        <v>600</v>
      </c>
      <c r="D1275" s="38" t="s">
        <v>2029</v>
      </c>
      <c r="E1275" s="38" t="s">
        <v>28</v>
      </c>
    </row>
    <row r="1276">
      <c r="A1276" s="38" t="s">
        <v>7439</v>
      </c>
      <c r="B1276" s="38" t="s">
        <v>803</v>
      </c>
      <c r="C1276" s="25" t="s">
        <v>600</v>
      </c>
      <c r="D1276" s="38" t="s">
        <v>2029</v>
      </c>
      <c r="E1276" s="38" t="s">
        <v>28</v>
      </c>
    </row>
    <row r="1277">
      <c r="A1277" s="38" t="s">
        <v>7440</v>
      </c>
      <c r="B1277" s="38" t="s">
        <v>802</v>
      </c>
      <c r="C1277" s="25" t="s">
        <v>600</v>
      </c>
      <c r="D1277" s="38" t="s">
        <v>2029</v>
      </c>
      <c r="E1277" s="38" t="s">
        <v>28</v>
      </c>
    </row>
    <row r="1278">
      <c r="A1278" s="38" t="s">
        <v>7441</v>
      </c>
      <c r="B1278" s="38" t="s">
        <v>802</v>
      </c>
      <c r="C1278" s="25" t="s">
        <v>938</v>
      </c>
      <c r="D1278" s="38" t="s">
        <v>2029</v>
      </c>
      <c r="E1278" s="38" t="s">
        <v>28</v>
      </c>
    </row>
    <row r="1279">
      <c r="A1279" s="38" t="s">
        <v>7442</v>
      </c>
      <c r="B1279" s="38" t="s">
        <v>680</v>
      </c>
      <c r="C1279" s="25" t="s">
        <v>938</v>
      </c>
      <c r="D1279" s="38" t="s">
        <v>2029</v>
      </c>
      <c r="E1279" s="38" t="s">
        <v>28</v>
      </c>
    </row>
    <row r="1280">
      <c r="A1280" s="38" t="s">
        <v>7443</v>
      </c>
      <c r="B1280" s="38" t="s">
        <v>852</v>
      </c>
      <c r="C1280" s="25" t="s">
        <v>938</v>
      </c>
      <c r="D1280" s="38" t="s">
        <v>2029</v>
      </c>
      <c r="E1280" s="38" t="s">
        <v>28</v>
      </c>
    </row>
    <row r="1281">
      <c r="A1281" s="38" t="s">
        <v>7444</v>
      </c>
      <c r="B1281" s="38" t="s">
        <v>810</v>
      </c>
      <c r="C1281" s="25" t="s">
        <v>96</v>
      </c>
      <c r="D1281" s="38" t="s">
        <v>2029</v>
      </c>
      <c r="E1281" s="38" t="s">
        <v>145</v>
      </c>
    </row>
    <row r="1282">
      <c r="A1282" s="38" t="s">
        <v>7445</v>
      </c>
      <c r="B1282" s="38" t="s">
        <v>804</v>
      </c>
      <c r="C1282" s="25" t="s">
        <v>96</v>
      </c>
      <c r="D1282" s="38" t="s">
        <v>2029</v>
      </c>
      <c r="E1282" s="38" t="s">
        <v>145</v>
      </c>
    </row>
    <row r="1283">
      <c r="A1283" s="38" t="s">
        <v>7446</v>
      </c>
      <c r="B1283" s="38" t="s">
        <v>236</v>
      </c>
      <c r="C1283" s="25" t="s">
        <v>96</v>
      </c>
      <c r="D1283" s="38" t="s">
        <v>2029</v>
      </c>
      <c r="E1283" s="38" t="s">
        <v>145</v>
      </c>
    </row>
    <row r="1284">
      <c r="A1284" s="38" t="s">
        <v>7447</v>
      </c>
      <c r="B1284" s="38" t="s">
        <v>371</v>
      </c>
      <c r="C1284" s="25" t="s">
        <v>96</v>
      </c>
      <c r="D1284" s="38" t="s">
        <v>2029</v>
      </c>
      <c r="E1284" s="38" t="s">
        <v>145</v>
      </c>
    </row>
    <row r="1285">
      <c r="A1285" s="38" t="s">
        <v>7448</v>
      </c>
      <c r="B1285" s="38" t="s">
        <v>274</v>
      </c>
      <c r="C1285" s="25" t="s">
        <v>96</v>
      </c>
      <c r="D1285" s="38" t="s">
        <v>2029</v>
      </c>
      <c r="E1285" s="38" t="s">
        <v>145</v>
      </c>
    </row>
    <row r="1286">
      <c r="A1286" s="38" t="s">
        <v>7449</v>
      </c>
      <c r="B1286" s="38" t="s">
        <v>808</v>
      </c>
      <c r="C1286" s="25" t="s">
        <v>96</v>
      </c>
      <c r="D1286" s="38" t="s">
        <v>2029</v>
      </c>
      <c r="E1286" s="38" t="s">
        <v>145</v>
      </c>
    </row>
    <row r="1287">
      <c r="A1287" s="38" t="s">
        <v>7450</v>
      </c>
      <c r="B1287" s="38" t="s">
        <v>809</v>
      </c>
      <c r="C1287" s="25" t="s">
        <v>96</v>
      </c>
      <c r="D1287" s="38" t="s">
        <v>2029</v>
      </c>
      <c r="E1287" s="38" t="s">
        <v>145</v>
      </c>
    </row>
    <row r="1288">
      <c r="A1288" s="38" t="s">
        <v>7451</v>
      </c>
      <c r="B1288" s="38" t="s">
        <v>305</v>
      </c>
      <c r="C1288" s="25" t="s">
        <v>96</v>
      </c>
      <c r="D1288" s="38" t="s">
        <v>2029</v>
      </c>
      <c r="E1288" s="38" t="s">
        <v>145</v>
      </c>
    </row>
    <row r="1289">
      <c r="A1289" s="38" t="s">
        <v>7452</v>
      </c>
      <c r="B1289" s="38" t="s">
        <v>270</v>
      </c>
      <c r="C1289" s="25" t="s">
        <v>96</v>
      </c>
      <c r="D1289" s="38" t="s">
        <v>2029</v>
      </c>
      <c r="E1289" s="38" t="s">
        <v>145</v>
      </c>
    </row>
    <row r="1290">
      <c r="A1290" s="38" t="s">
        <v>7453</v>
      </c>
      <c r="B1290" s="38" t="s">
        <v>690</v>
      </c>
      <c r="C1290" s="25" t="s">
        <v>96</v>
      </c>
      <c r="D1290" s="38" t="s">
        <v>2029</v>
      </c>
      <c r="E1290" s="38" t="s">
        <v>145</v>
      </c>
    </row>
    <row r="1291">
      <c r="A1291" s="38" t="s">
        <v>7444</v>
      </c>
      <c r="B1291" s="38" t="s">
        <v>810</v>
      </c>
      <c r="C1291" s="25" t="s">
        <v>96</v>
      </c>
      <c r="D1291" s="38" t="s">
        <v>2029</v>
      </c>
      <c r="E1291" s="38" t="s">
        <v>114</v>
      </c>
    </row>
    <row r="1292">
      <c r="A1292" s="38" t="s">
        <v>7446</v>
      </c>
      <c r="B1292" s="38" t="s">
        <v>236</v>
      </c>
      <c r="C1292" s="25" t="s">
        <v>96</v>
      </c>
      <c r="D1292" s="38" t="s">
        <v>2029</v>
      </c>
      <c r="E1292" s="38" t="s">
        <v>114</v>
      </c>
    </row>
    <row r="1293">
      <c r="A1293" s="38" t="s">
        <v>7454</v>
      </c>
      <c r="B1293" s="38" t="s">
        <v>209</v>
      </c>
      <c r="C1293" s="25" t="s">
        <v>96</v>
      </c>
      <c r="D1293" s="38" t="s">
        <v>2029</v>
      </c>
      <c r="E1293" s="38" t="s">
        <v>114</v>
      </c>
    </row>
    <row r="1294">
      <c r="A1294" s="38" t="s">
        <v>7455</v>
      </c>
      <c r="B1294" s="38" t="s">
        <v>230</v>
      </c>
      <c r="C1294" s="25" t="s">
        <v>96</v>
      </c>
      <c r="D1294" s="38" t="s">
        <v>2029</v>
      </c>
      <c r="E1294" s="38" t="s">
        <v>114</v>
      </c>
    </row>
    <row r="1295">
      <c r="A1295" s="38" t="s">
        <v>7448</v>
      </c>
      <c r="B1295" s="38" t="s">
        <v>274</v>
      </c>
      <c r="C1295" s="25" t="s">
        <v>96</v>
      </c>
      <c r="D1295" s="38" t="s">
        <v>2029</v>
      </c>
      <c r="E1295" s="38" t="s">
        <v>114</v>
      </c>
    </row>
    <row r="1296">
      <c r="A1296" s="38" t="s">
        <v>7456</v>
      </c>
      <c r="B1296" s="38" t="s">
        <v>153</v>
      </c>
      <c r="C1296" s="25" t="s">
        <v>96</v>
      </c>
      <c r="D1296" s="38" t="s">
        <v>2029</v>
      </c>
      <c r="E1296" s="38" t="s">
        <v>114</v>
      </c>
    </row>
    <row r="1297">
      <c r="A1297" s="38" t="s">
        <v>7450</v>
      </c>
      <c r="B1297" s="38" t="s">
        <v>809</v>
      </c>
      <c r="C1297" s="25" t="s">
        <v>96</v>
      </c>
      <c r="D1297" s="38" t="s">
        <v>2029</v>
      </c>
      <c r="E1297" s="38" t="s">
        <v>114</v>
      </c>
    </row>
    <row r="1298">
      <c r="A1298" s="38" t="s">
        <v>7451</v>
      </c>
      <c r="B1298" s="38" t="s">
        <v>305</v>
      </c>
      <c r="C1298" s="25" t="s">
        <v>96</v>
      </c>
      <c r="D1298" s="38" t="s">
        <v>2029</v>
      </c>
      <c r="E1298" s="38" t="s">
        <v>114</v>
      </c>
    </row>
    <row r="1299">
      <c r="A1299" s="38" t="s">
        <v>7452</v>
      </c>
      <c r="B1299" s="38" t="s">
        <v>270</v>
      </c>
      <c r="C1299" s="25" t="s">
        <v>96</v>
      </c>
      <c r="D1299" s="38" t="s">
        <v>2029</v>
      </c>
      <c r="E1299" s="38" t="s">
        <v>114</v>
      </c>
    </row>
    <row r="1300">
      <c r="A1300" s="38" t="s">
        <v>7453</v>
      </c>
      <c r="B1300" s="38" t="s">
        <v>690</v>
      </c>
      <c r="C1300" s="25" t="s">
        <v>96</v>
      </c>
      <c r="D1300" s="38" t="s">
        <v>2029</v>
      </c>
      <c r="E1300" s="38" t="s">
        <v>114</v>
      </c>
    </row>
    <row r="1301">
      <c r="A1301" s="38" t="s">
        <v>7444</v>
      </c>
      <c r="B1301" s="38" t="s">
        <v>810</v>
      </c>
      <c r="C1301" s="25" t="s">
        <v>96</v>
      </c>
      <c r="D1301" s="38" t="s">
        <v>2029</v>
      </c>
      <c r="E1301" s="38" t="s">
        <v>101</v>
      </c>
    </row>
    <row r="1302">
      <c r="A1302" s="38" t="s">
        <v>7457</v>
      </c>
      <c r="B1302" s="38" t="s">
        <v>807</v>
      </c>
      <c r="C1302" s="25" t="s">
        <v>96</v>
      </c>
      <c r="D1302" s="38" t="s">
        <v>2029</v>
      </c>
      <c r="E1302" s="38" t="s">
        <v>101</v>
      </c>
    </row>
    <row r="1303">
      <c r="A1303" s="38" t="s">
        <v>7446</v>
      </c>
      <c r="B1303" s="38" t="s">
        <v>236</v>
      </c>
      <c r="C1303" s="25" t="s">
        <v>96</v>
      </c>
      <c r="D1303" s="38" t="s">
        <v>2029</v>
      </c>
      <c r="E1303" s="38" t="s">
        <v>101</v>
      </c>
    </row>
    <row r="1304">
      <c r="A1304" s="38" t="s">
        <v>7458</v>
      </c>
      <c r="B1304" s="38" t="s">
        <v>365</v>
      </c>
      <c r="C1304" s="25" t="s">
        <v>96</v>
      </c>
      <c r="D1304" s="38" t="s">
        <v>2029</v>
      </c>
      <c r="E1304" s="38" t="s">
        <v>101</v>
      </c>
    </row>
    <row r="1305">
      <c r="A1305" s="38" t="s">
        <v>7448</v>
      </c>
      <c r="B1305" s="38" t="s">
        <v>274</v>
      </c>
      <c r="C1305" s="25" t="s">
        <v>96</v>
      </c>
      <c r="D1305" s="38" t="s">
        <v>2029</v>
      </c>
      <c r="E1305" s="38" t="s">
        <v>101</v>
      </c>
    </row>
    <row r="1306">
      <c r="A1306" s="38" t="s">
        <v>7459</v>
      </c>
      <c r="B1306" s="38" t="s">
        <v>806</v>
      </c>
      <c r="C1306" s="25" t="s">
        <v>96</v>
      </c>
      <c r="D1306" s="38" t="s">
        <v>2029</v>
      </c>
      <c r="E1306" s="38" t="s">
        <v>101</v>
      </c>
    </row>
    <row r="1307">
      <c r="A1307" s="38" t="s">
        <v>7460</v>
      </c>
      <c r="B1307" s="38" t="s">
        <v>100</v>
      </c>
      <c r="C1307" s="25" t="s">
        <v>96</v>
      </c>
      <c r="D1307" s="38" t="s">
        <v>2029</v>
      </c>
      <c r="E1307" s="38" t="s">
        <v>101</v>
      </c>
    </row>
    <row r="1308">
      <c r="A1308" s="38" t="s">
        <v>7461</v>
      </c>
      <c r="B1308" s="38" t="s">
        <v>401</v>
      </c>
      <c r="C1308" s="25" t="s">
        <v>96</v>
      </c>
      <c r="D1308" s="38" t="s">
        <v>2029</v>
      </c>
      <c r="E1308" s="38" t="s">
        <v>101</v>
      </c>
    </row>
    <row r="1309">
      <c r="A1309" s="38" t="s">
        <v>7452</v>
      </c>
      <c r="B1309" s="38" t="s">
        <v>270</v>
      </c>
      <c r="C1309" s="25" t="s">
        <v>96</v>
      </c>
      <c r="D1309" s="38" t="s">
        <v>2029</v>
      </c>
      <c r="E1309" s="38" t="s">
        <v>101</v>
      </c>
    </row>
    <row r="1310">
      <c r="A1310" s="38" t="s">
        <v>7453</v>
      </c>
      <c r="B1310" s="38" t="s">
        <v>690</v>
      </c>
      <c r="C1310" s="25" t="s">
        <v>96</v>
      </c>
      <c r="D1310" s="38" t="s">
        <v>2029</v>
      </c>
      <c r="E1310" s="38" t="s">
        <v>101</v>
      </c>
    </row>
    <row r="1311">
      <c r="A1311" s="38" t="s">
        <v>7462</v>
      </c>
      <c r="B1311" s="38" t="s">
        <v>854</v>
      </c>
      <c r="C1311" s="38" t="s">
        <v>44</v>
      </c>
      <c r="D1311" s="38" t="s">
        <v>2031</v>
      </c>
      <c r="E1311" s="38" t="s">
        <v>28</v>
      </c>
    </row>
    <row r="1312">
      <c r="A1312" s="38" t="s">
        <v>7463</v>
      </c>
      <c r="B1312" s="38" t="s">
        <v>803</v>
      </c>
      <c r="C1312" s="38" t="s">
        <v>44</v>
      </c>
      <c r="D1312" s="38" t="s">
        <v>2031</v>
      </c>
      <c r="E1312" s="38" t="s">
        <v>28</v>
      </c>
    </row>
    <row r="1313">
      <c r="A1313" s="38" t="s">
        <v>7464</v>
      </c>
      <c r="B1313" s="38" t="s">
        <v>602</v>
      </c>
      <c r="C1313" s="38" t="s">
        <v>44</v>
      </c>
      <c r="D1313" s="38" t="s">
        <v>2031</v>
      </c>
      <c r="E1313" s="38" t="s">
        <v>28</v>
      </c>
    </row>
    <row r="1314">
      <c r="A1314" s="38" t="s">
        <v>7465</v>
      </c>
      <c r="B1314" s="38" t="s">
        <v>157</v>
      </c>
      <c r="C1314" s="25" t="s">
        <v>158</v>
      </c>
      <c r="D1314" s="38" t="s">
        <v>2031</v>
      </c>
      <c r="E1314" s="38" t="s">
        <v>28</v>
      </c>
    </row>
    <row r="1315">
      <c r="A1315" s="38" t="s">
        <v>7466</v>
      </c>
      <c r="B1315" s="38" t="s">
        <v>159</v>
      </c>
      <c r="C1315" s="25" t="s">
        <v>158</v>
      </c>
      <c r="D1315" s="38" t="s">
        <v>2031</v>
      </c>
      <c r="E1315" s="38" t="s">
        <v>28</v>
      </c>
    </row>
    <row r="1316">
      <c r="A1316" s="38" t="s">
        <v>7467</v>
      </c>
      <c r="B1316" s="38" t="s">
        <v>602</v>
      </c>
      <c r="C1316" s="25" t="s">
        <v>600</v>
      </c>
      <c r="D1316" s="38" t="s">
        <v>2031</v>
      </c>
      <c r="E1316" s="38" t="s">
        <v>28</v>
      </c>
    </row>
    <row r="1317">
      <c r="A1317" s="38" t="s">
        <v>7468</v>
      </c>
      <c r="B1317" s="38" t="s">
        <v>803</v>
      </c>
      <c r="C1317" s="25" t="s">
        <v>600</v>
      </c>
      <c r="D1317" s="38" t="s">
        <v>2031</v>
      </c>
      <c r="E1317" s="38" t="s">
        <v>28</v>
      </c>
    </row>
    <row r="1318">
      <c r="A1318" s="38" t="s">
        <v>7469</v>
      </c>
      <c r="B1318" s="38" t="s">
        <v>802</v>
      </c>
      <c r="C1318" s="25" t="s">
        <v>600</v>
      </c>
      <c r="D1318" s="38" t="s">
        <v>2031</v>
      </c>
      <c r="E1318" s="38" t="s">
        <v>28</v>
      </c>
    </row>
    <row r="1319">
      <c r="A1319" s="38" t="s">
        <v>7470</v>
      </c>
      <c r="B1319" s="38" t="s">
        <v>802</v>
      </c>
      <c r="C1319" s="25" t="s">
        <v>938</v>
      </c>
      <c r="D1319" s="38" t="s">
        <v>2031</v>
      </c>
      <c r="E1319" s="38" t="s">
        <v>28</v>
      </c>
    </row>
    <row r="1320">
      <c r="A1320" s="38" t="s">
        <v>7471</v>
      </c>
      <c r="B1320" s="38" t="s">
        <v>680</v>
      </c>
      <c r="C1320" s="25" t="s">
        <v>938</v>
      </c>
      <c r="D1320" s="38" t="s">
        <v>2031</v>
      </c>
      <c r="E1320" s="38" t="s">
        <v>28</v>
      </c>
    </row>
    <row r="1321">
      <c r="A1321" s="38" t="s">
        <v>7472</v>
      </c>
      <c r="B1321" s="38" t="s">
        <v>852</v>
      </c>
      <c r="C1321" s="25" t="s">
        <v>938</v>
      </c>
      <c r="D1321" s="38" t="s">
        <v>2031</v>
      </c>
      <c r="E1321" s="38" t="s">
        <v>28</v>
      </c>
    </row>
    <row r="1322">
      <c r="A1322" s="38" t="s">
        <v>7473</v>
      </c>
      <c r="B1322" s="38" t="s">
        <v>810</v>
      </c>
      <c r="C1322" s="25" t="s">
        <v>96</v>
      </c>
      <c r="D1322" s="38" t="s">
        <v>2031</v>
      </c>
      <c r="E1322" s="38" t="s">
        <v>145</v>
      </c>
    </row>
    <row r="1323">
      <c r="A1323" s="38" t="s">
        <v>7474</v>
      </c>
      <c r="B1323" s="38" t="s">
        <v>804</v>
      </c>
      <c r="C1323" s="25" t="s">
        <v>96</v>
      </c>
      <c r="D1323" s="38" t="s">
        <v>2031</v>
      </c>
      <c r="E1323" s="38" t="s">
        <v>145</v>
      </c>
    </row>
    <row r="1324">
      <c r="A1324" s="38" t="s">
        <v>7475</v>
      </c>
      <c r="B1324" s="38" t="s">
        <v>236</v>
      </c>
      <c r="C1324" s="25" t="s">
        <v>96</v>
      </c>
      <c r="D1324" s="38" t="s">
        <v>2031</v>
      </c>
      <c r="E1324" s="38" t="s">
        <v>145</v>
      </c>
    </row>
    <row r="1325">
      <c r="A1325" s="38" t="s">
        <v>7476</v>
      </c>
      <c r="B1325" s="38" t="s">
        <v>371</v>
      </c>
      <c r="C1325" s="25" t="s">
        <v>96</v>
      </c>
      <c r="D1325" s="38" t="s">
        <v>2031</v>
      </c>
      <c r="E1325" s="38" t="s">
        <v>145</v>
      </c>
    </row>
    <row r="1326">
      <c r="A1326" s="38" t="s">
        <v>7477</v>
      </c>
      <c r="B1326" s="38" t="s">
        <v>274</v>
      </c>
      <c r="C1326" s="25" t="s">
        <v>96</v>
      </c>
      <c r="D1326" s="38" t="s">
        <v>2031</v>
      </c>
      <c r="E1326" s="38" t="s">
        <v>145</v>
      </c>
    </row>
    <row r="1327">
      <c r="A1327" s="38" t="s">
        <v>7478</v>
      </c>
      <c r="B1327" s="38" t="s">
        <v>808</v>
      </c>
      <c r="C1327" s="25" t="s">
        <v>96</v>
      </c>
      <c r="D1327" s="38" t="s">
        <v>2031</v>
      </c>
      <c r="E1327" s="38" t="s">
        <v>145</v>
      </c>
    </row>
    <row r="1328">
      <c r="A1328" s="38" t="s">
        <v>7479</v>
      </c>
      <c r="B1328" s="38" t="s">
        <v>809</v>
      </c>
      <c r="C1328" s="25" t="s">
        <v>96</v>
      </c>
      <c r="D1328" s="38" t="s">
        <v>2031</v>
      </c>
      <c r="E1328" s="38" t="s">
        <v>145</v>
      </c>
    </row>
    <row r="1329">
      <c r="A1329" s="38" t="s">
        <v>7480</v>
      </c>
      <c r="B1329" s="38" t="s">
        <v>305</v>
      </c>
      <c r="C1329" s="25" t="s">
        <v>96</v>
      </c>
      <c r="D1329" s="38" t="s">
        <v>2031</v>
      </c>
      <c r="E1329" s="38" t="s">
        <v>145</v>
      </c>
    </row>
    <row r="1330">
      <c r="A1330" s="38" t="s">
        <v>7481</v>
      </c>
      <c r="B1330" s="38" t="s">
        <v>270</v>
      </c>
      <c r="C1330" s="25" t="s">
        <v>96</v>
      </c>
      <c r="D1330" s="38" t="s">
        <v>2031</v>
      </c>
      <c r="E1330" s="38" t="s">
        <v>145</v>
      </c>
    </row>
    <row r="1331">
      <c r="A1331" s="38" t="s">
        <v>7482</v>
      </c>
      <c r="B1331" s="38" t="s">
        <v>690</v>
      </c>
      <c r="C1331" s="25" t="s">
        <v>96</v>
      </c>
      <c r="D1331" s="38" t="s">
        <v>2031</v>
      </c>
      <c r="E1331" s="38" t="s">
        <v>145</v>
      </c>
    </row>
    <row r="1332">
      <c r="A1332" s="38" t="s">
        <v>7473</v>
      </c>
      <c r="B1332" s="38" t="s">
        <v>810</v>
      </c>
      <c r="C1332" s="25" t="s">
        <v>96</v>
      </c>
      <c r="D1332" s="38" t="s">
        <v>2031</v>
      </c>
      <c r="E1332" s="38" t="s">
        <v>114</v>
      </c>
    </row>
    <row r="1333">
      <c r="A1333" s="38" t="s">
        <v>7475</v>
      </c>
      <c r="B1333" s="38" t="s">
        <v>236</v>
      </c>
      <c r="C1333" s="25" t="s">
        <v>96</v>
      </c>
      <c r="D1333" s="38" t="s">
        <v>2031</v>
      </c>
      <c r="E1333" s="38" t="s">
        <v>114</v>
      </c>
    </row>
    <row r="1334">
      <c r="A1334" s="38" t="s">
        <v>7483</v>
      </c>
      <c r="B1334" s="38" t="s">
        <v>209</v>
      </c>
      <c r="C1334" s="25" t="s">
        <v>96</v>
      </c>
      <c r="D1334" s="38" t="s">
        <v>2031</v>
      </c>
      <c r="E1334" s="38" t="s">
        <v>114</v>
      </c>
    </row>
    <row r="1335">
      <c r="A1335" s="38" t="s">
        <v>7484</v>
      </c>
      <c r="B1335" s="38" t="s">
        <v>230</v>
      </c>
      <c r="C1335" s="25" t="s">
        <v>96</v>
      </c>
      <c r="D1335" s="38" t="s">
        <v>2031</v>
      </c>
      <c r="E1335" s="38" t="s">
        <v>114</v>
      </c>
    </row>
    <row r="1336">
      <c r="A1336" s="38" t="s">
        <v>7477</v>
      </c>
      <c r="B1336" s="38" t="s">
        <v>274</v>
      </c>
      <c r="C1336" s="25" t="s">
        <v>96</v>
      </c>
      <c r="D1336" s="38" t="s">
        <v>2031</v>
      </c>
      <c r="E1336" s="38" t="s">
        <v>114</v>
      </c>
    </row>
    <row r="1337">
      <c r="A1337" s="38" t="s">
        <v>7485</v>
      </c>
      <c r="B1337" s="38" t="s">
        <v>153</v>
      </c>
      <c r="C1337" s="25" t="s">
        <v>96</v>
      </c>
      <c r="D1337" s="38" t="s">
        <v>2031</v>
      </c>
      <c r="E1337" s="38" t="s">
        <v>114</v>
      </c>
    </row>
    <row r="1338">
      <c r="A1338" s="38" t="s">
        <v>7479</v>
      </c>
      <c r="B1338" s="38" t="s">
        <v>809</v>
      </c>
      <c r="C1338" s="25" t="s">
        <v>96</v>
      </c>
      <c r="D1338" s="38" t="s">
        <v>2031</v>
      </c>
      <c r="E1338" s="38" t="s">
        <v>114</v>
      </c>
    </row>
    <row r="1339">
      <c r="A1339" s="38" t="s">
        <v>7480</v>
      </c>
      <c r="B1339" s="38" t="s">
        <v>305</v>
      </c>
      <c r="C1339" s="25" t="s">
        <v>96</v>
      </c>
      <c r="D1339" s="38" t="s">
        <v>2031</v>
      </c>
      <c r="E1339" s="38" t="s">
        <v>114</v>
      </c>
    </row>
    <row r="1340">
      <c r="A1340" s="38" t="s">
        <v>7481</v>
      </c>
      <c r="B1340" s="38" t="s">
        <v>270</v>
      </c>
      <c r="C1340" s="25" t="s">
        <v>96</v>
      </c>
      <c r="D1340" s="38" t="s">
        <v>2031</v>
      </c>
      <c r="E1340" s="38" t="s">
        <v>114</v>
      </c>
    </row>
    <row r="1341">
      <c r="A1341" s="38" t="s">
        <v>7482</v>
      </c>
      <c r="B1341" s="38" t="s">
        <v>690</v>
      </c>
      <c r="C1341" s="25" t="s">
        <v>96</v>
      </c>
      <c r="D1341" s="38" t="s">
        <v>2031</v>
      </c>
      <c r="E1341" s="38" t="s">
        <v>114</v>
      </c>
    </row>
    <row r="1342">
      <c r="A1342" s="38" t="s">
        <v>7473</v>
      </c>
      <c r="B1342" s="38" t="s">
        <v>810</v>
      </c>
      <c r="C1342" s="25" t="s">
        <v>96</v>
      </c>
      <c r="D1342" s="38" t="s">
        <v>2031</v>
      </c>
      <c r="E1342" s="38" t="s">
        <v>101</v>
      </c>
    </row>
    <row r="1343">
      <c r="A1343" s="38" t="s">
        <v>7486</v>
      </c>
      <c r="B1343" s="38" t="s">
        <v>807</v>
      </c>
      <c r="C1343" s="25" t="s">
        <v>96</v>
      </c>
      <c r="D1343" s="38" t="s">
        <v>2031</v>
      </c>
      <c r="E1343" s="38" t="s">
        <v>101</v>
      </c>
    </row>
    <row r="1344">
      <c r="A1344" s="38" t="s">
        <v>7475</v>
      </c>
      <c r="B1344" s="38" t="s">
        <v>236</v>
      </c>
      <c r="C1344" s="25" t="s">
        <v>96</v>
      </c>
      <c r="D1344" s="38" t="s">
        <v>2031</v>
      </c>
      <c r="E1344" s="38" t="s">
        <v>101</v>
      </c>
    </row>
    <row r="1345">
      <c r="A1345" s="38" t="s">
        <v>7487</v>
      </c>
      <c r="B1345" s="38" t="s">
        <v>365</v>
      </c>
      <c r="C1345" s="25" t="s">
        <v>96</v>
      </c>
      <c r="D1345" s="38" t="s">
        <v>2031</v>
      </c>
      <c r="E1345" s="38" t="s">
        <v>101</v>
      </c>
    </row>
    <row r="1346">
      <c r="A1346" s="38" t="s">
        <v>7477</v>
      </c>
      <c r="B1346" s="38" t="s">
        <v>274</v>
      </c>
      <c r="C1346" s="25" t="s">
        <v>96</v>
      </c>
      <c r="D1346" s="38" t="s">
        <v>2031</v>
      </c>
      <c r="E1346" s="38" t="s">
        <v>101</v>
      </c>
    </row>
    <row r="1347">
      <c r="A1347" s="38" t="s">
        <v>7488</v>
      </c>
      <c r="B1347" s="38" t="s">
        <v>806</v>
      </c>
      <c r="C1347" s="25" t="s">
        <v>96</v>
      </c>
      <c r="D1347" s="38" t="s">
        <v>2031</v>
      </c>
      <c r="E1347" s="38" t="s">
        <v>101</v>
      </c>
    </row>
    <row r="1348">
      <c r="A1348" s="38" t="s">
        <v>7489</v>
      </c>
      <c r="B1348" s="38" t="s">
        <v>100</v>
      </c>
      <c r="C1348" s="25" t="s">
        <v>96</v>
      </c>
      <c r="D1348" s="38" t="s">
        <v>2031</v>
      </c>
      <c r="E1348" s="38" t="s">
        <v>101</v>
      </c>
    </row>
    <row r="1349">
      <c r="A1349" s="38" t="s">
        <v>7490</v>
      </c>
      <c r="B1349" s="38" t="s">
        <v>401</v>
      </c>
      <c r="C1349" s="25" t="s">
        <v>96</v>
      </c>
      <c r="D1349" s="38" t="s">
        <v>2031</v>
      </c>
      <c r="E1349" s="38" t="s">
        <v>101</v>
      </c>
    </row>
    <row r="1350">
      <c r="A1350" s="38" t="s">
        <v>7481</v>
      </c>
      <c r="B1350" s="38" t="s">
        <v>270</v>
      </c>
      <c r="C1350" s="25" t="s">
        <v>96</v>
      </c>
      <c r="D1350" s="38" t="s">
        <v>2031</v>
      </c>
      <c r="E1350" s="38" t="s">
        <v>101</v>
      </c>
    </row>
    <row r="1351">
      <c r="A1351" s="38" t="s">
        <v>7482</v>
      </c>
      <c r="B1351" s="38" t="s">
        <v>690</v>
      </c>
      <c r="C1351" s="25" t="s">
        <v>96</v>
      </c>
      <c r="D1351" s="38" t="s">
        <v>2031</v>
      </c>
      <c r="E1351" s="38" t="s">
        <v>101</v>
      </c>
    </row>
    <row r="1352">
      <c r="A1352" s="38" t="s">
        <v>7491</v>
      </c>
      <c r="B1352" s="38" t="s">
        <v>854</v>
      </c>
      <c r="C1352" s="38" t="s">
        <v>44</v>
      </c>
      <c r="D1352" s="38" t="s">
        <v>2033</v>
      </c>
      <c r="E1352" s="38" t="s">
        <v>28</v>
      </c>
    </row>
    <row r="1353">
      <c r="A1353" s="38" t="s">
        <v>7492</v>
      </c>
      <c r="B1353" s="38" t="s">
        <v>803</v>
      </c>
      <c r="C1353" s="38" t="s">
        <v>44</v>
      </c>
      <c r="D1353" s="38" t="s">
        <v>2033</v>
      </c>
      <c r="E1353" s="38" t="s">
        <v>28</v>
      </c>
    </row>
    <row r="1354">
      <c r="A1354" s="38" t="s">
        <v>7493</v>
      </c>
      <c r="B1354" s="38" t="s">
        <v>602</v>
      </c>
      <c r="C1354" s="38" t="s">
        <v>44</v>
      </c>
      <c r="D1354" s="38" t="s">
        <v>2033</v>
      </c>
      <c r="E1354" s="38" t="s">
        <v>28</v>
      </c>
    </row>
    <row r="1355">
      <c r="A1355" s="38" t="s">
        <v>7494</v>
      </c>
      <c r="B1355" s="38" t="s">
        <v>157</v>
      </c>
      <c r="C1355" s="25" t="s">
        <v>158</v>
      </c>
      <c r="D1355" s="38" t="s">
        <v>2033</v>
      </c>
      <c r="E1355" s="38" t="s">
        <v>28</v>
      </c>
    </row>
    <row r="1356">
      <c r="A1356" s="38" t="s">
        <v>7495</v>
      </c>
      <c r="B1356" s="38" t="s">
        <v>159</v>
      </c>
      <c r="C1356" s="25" t="s">
        <v>158</v>
      </c>
      <c r="D1356" s="38" t="s">
        <v>2033</v>
      </c>
      <c r="E1356" s="38" t="s">
        <v>28</v>
      </c>
    </row>
    <row r="1357">
      <c r="A1357" s="38" t="s">
        <v>7496</v>
      </c>
      <c r="B1357" s="38" t="s">
        <v>602</v>
      </c>
      <c r="C1357" s="25" t="s">
        <v>600</v>
      </c>
      <c r="D1357" s="38" t="s">
        <v>2033</v>
      </c>
      <c r="E1357" s="38" t="s">
        <v>28</v>
      </c>
    </row>
    <row r="1358">
      <c r="A1358" s="38" t="s">
        <v>7497</v>
      </c>
      <c r="B1358" s="38" t="s">
        <v>803</v>
      </c>
      <c r="C1358" s="25" t="s">
        <v>600</v>
      </c>
      <c r="D1358" s="38" t="s">
        <v>2033</v>
      </c>
      <c r="E1358" s="38" t="s">
        <v>28</v>
      </c>
    </row>
    <row r="1359">
      <c r="A1359" s="38" t="s">
        <v>7498</v>
      </c>
      <c r="B1359" s="38" t="s">
        <v>802</v>
      </c>
      <c r="C1359" s="25" t="s">
        <v>600</v>
      </c>
      <c r="D1359" s="38" t="s">
        <v>2033</v>
      </c>
      <c r="E1359" s="38" t="s">
        <v>28</v>
      </c>
    </row>
    <row r="1360">
      <c r="A1360" s="38" t="s">
        <v>7499</v>
      </c>
      <c r="B1360" s="38" t="s">
        <v>802</v>
      </c>
      <c r="C1360" s="25" t="s">
        <v>938</v>
      </c>
      <c r="D1360" s="38" t="s">
        <v>2033</v>
      </c>
      <c r="E1360" s="38" t="s">
        <v>28</v>
      </c>
    </row>
    <row r="1361">
      <c r="A1361" s="38" t="s">
        <v>7500</v>
      </c>
      <c r="B1361" s="38" t="s">
        <v>680</v>
      </c>
      <c r="C1361" s="25" t="s">
        <v>938</v>
      </c>
      <c r="D1361" s="38" t="s">
        <v>2033</v>
      </c>
      <c r="E1361" s="38" t="s">
        <v>28</v>
      </c>
    </row>
    <row r="1362">
      <c r="A1362" s="38" t="s">
        <v>7501</v>
      </c>
      <c r="B1362" s="38" t="s">
        <v>852</v>
      </c>
      <c r="C1362" s="25" t="s">
        <v>938</v>
      </c>
      <c r="D1362" s="38" t="s">
        <v>2033</v>
      </c>
      <c r="E1362" s="38" t="s">
        <v>28</v>
      </c>
    </row>
    <row r="1363">
      <c r="A1363" s="38" t="s">
        <v>7502</v>
      </c>
      <c r="B1363" s="38" t="s">
        <v>810</v>
      </c>
      <c r="C1363" s="25" t="s">
        <v>96</v>
      </c>
      <c r="D1363" s="38" t="s">
        <v>2033</v>
      </c>
      <c r="E1363" s="38" t="s">
        <v>145</v>
      </c>
    </row>
    <row r="1364">
      <c r="A1364" s="38" t="s">
        <v>7503</v>
      </c>
      <c r="B1364" s="38" t="s">
        <v>804</v>
      </c>
      <c r="C1364" s="25" t="s">
        <v>96</v>
      </c>
      <c r="D1364" s="38" t="s">
        <v>2033</v>
      </c>
      <c r="E1364" s="38" t="s">
        <v>145</v>
      </c>
    </row>
    <row r="1365">
      <c r="A1365" s="38" t="s">
        <v>7504</v>
      </c>
      <c r="B1365" s="38" t="s">
        <v>236</v>
      </c>
      <c r="C1365" s="25" t="s">
        <v>96</v>
      </c>
      <c r="D1365" s="38" t="s">
        <v>2033</v>
      </c>
      <c r="E1365" s="38" t="s">
        <v>145</v>
      </c>
    </row>
    <row r="1366">
      <c r="A1366" s="38" t="s">
        <v>7505</v>
      </c>
      <c r="B1366" s="38" t="s">
        <v>371</v>
      </c>
      <c r="C1366" s="25" t="s">
        <v>96</v>
      </c>
      <c r="D1366" s="38" t="s">
        <v>2033</v>
      </c>
      <c r="E1366" s="38" t="s">
        <v>145</v>
      </c>
    </row>
    <row r="1367">
      <c r="A1367" s="38" t="s">
        <v>7506</v>
      </c>
      <c r="B1367" s="38" t="s">
        <v>274</v>
      </c>
      <c r="C1367" s="25" t="s">
        <v>96</v>
      </c>
      <c r="D1367" s="38" t="s">
        <v>2033</v>
      </c>
      <c r="E1367" s="38" t="s">
        <v>145</v>
      </c>
    </row>
    <row r="1368">
      <c r="A1368" s="38" t="s">
        <v>7507</v>
      </c>
      <c r="B1368" s="38" t="s">
        <v>808</v>
      </c>
      <c r="C1368" s="25" t="s">
        <v>96</v>
      </c>
      <c r="D1368" s="38" t="s">
        <v>2033</v>
      </c>
      <c r="E1368" s="38" t="s">
        <v>145</v>
      </c>
    </row>
    <row r="1369">
      <c r="A1369" s="38" t="s">
        <v>7508</v>
      </c>
      <c r="B1369" s="38" t="s">
        <v>809</v>
      </c>
      <c r="C1369" s="25" t="s">
        <v>96</v>
      </c>
      <c r="D1369" s="38" t="s">
        <v>2033</v>
      </c>
      <c r="E1369" s="38" t="s">
        <v>145</v>
      </c>
    </row>
    <row r="1370">
      <c r="A1370" s="38" t="s">
        <v>7509</v>
      </c>
      <c r="B1370" s="38" t="s">
        <v>305</v>
      </c>
      <c r="C1370" s="25" t="s">
        <v>96</v>
      </c>
      <c r="D1370" s="38" t="s">
        <v>2033</v>
      </c>
      <c r="E1370" s="38" t="s">
        <v>145</v>
      </c>
    </row>
    <row r="1371">
      <c r="A1371" s="38" t="s">
        <v>7510</v>
      </c>
      <c r="B1371" s="38" t="s">
        <v>270</v>
      </c>
      <c r="C1371" s="25" t="s">
        <v>96</v>
      </c>
      <c r="D1371" s="38" t="s">
        <v>2033</v>
      </c>
      <c r="E1371" s="38" t="s">
        <v>145</v>
      </c>
    </row>
    <row r="1372">
      <c r="A1372" s="38" t="s">
        <v>7511</v>
      </c>
      <c r="B1372" s="38" t="s">
        <v>690</v>
      </c>
      <c r="C1372" s="25" t="s">
        <v>96</v>
      </c>
      <c r="D1372" s="38" t="s">
        <v>2033</v>
      </c>
      <c r="E1372" s="38" t="s">
        <v>145</v>
      </c>
    </row>
    <row r="1373">
      <c r="A1373" s="38" t="s">
        <v>7502</v>
      </c>
      <c r="B1373" s="38" t="s">
        <v>810</v>
      </c>
      <c r="C1373" s="25" t="s">
        <v>96</v>
      </c>
      <c r="D1373" s="38" t="s">
        <v>2033</v>
      </c>
      <c r="E1373" s="38" t="s">
        <v>114</v>
      </c>
    </row>
    <row r="1374">
      <c r="A1374" s="38" t="s">
        <v>7504</v>
      </c>
      <c r="B1374" s="38" t="s">
        <v>236</v>
      </c>
      <c r="C1374" s="25" t="s">
        <v>96</v>
      </c>
      <c r="D1374" s="38" t="s">
        <v>2033</v>
      </c>
      <c r="E1374" s="38" t="s">
        <v>114</v>
      </c>
    </row>
    <row r="1375">
      <c r="A1375" s="38" t="s">
        <v>7512</v>
      </c>
      <c r="B1375" s="38" t="s">
        <v>209</v>
      </c>
      <c r="C1375" s="25" t="s">
        <v>96</v>
      </c>
      <c r="D1375" s="38" t="s">
        <v>2033</v>
      </c>
      <c r="E1375" s="38" t="s">
        <v>114</v>
      </c>
    </row>
    <row r="1376">
      <c r="A1376" s="38" t="s">
        <v>7513</v>
      </c>
      <c r="B1376" s="38" t="s">
        <v>230</v>
      </c>
      <c r="C1376" s="25" t="s">
        <v>96</v>
      </c>
      <c r="D1376" s="38" t="s">
        <v>2033</v>
      </c>
      <c r="E1376" s="38" t="s">
        <v>114</v>
      </c>
    </row>
    <row r="1377">
      <c r="A1377" s="38" t="s">
        <v>7506</v>
      </c>
      <c r="B1377" s="38" t="s">
        <v>274</v>
      </c>
      <c r="C1377" s="25" t="s">
        <v>96</v>
      </c>
      <c r="D1377" s="38" t="s">
        <v>2033</v>
      </c>
      <c r="E1377" s="38" t="s">
        <v>114</v>
      </c>
    </row>
    <row r="1378">
      <c r="A1378" s="38" t="s">
        <v>7514</v>
      </c>
      <c r="B1378" s="38" t="s">
        <v>153</v>
      </c>
      <c r="C1378" s="25" t="s">
        <v>96</v>
      </c>
      <c r="D1378" s="38" t="s">
        <v>2033</v>
      </c>
      <c r="E1378" s="38" t="s">
        <v>114</v>
      </c>
    </row>
    <row r="1379">
      <c r="A1379" s="38" t="s">
        <v>7508</v>
      </c>
      <c r="B1379" s="38" t="s">
        <v>809</v>
      </c>
      <c r="C1379" s="25" t="s">
        <v>96</v>
      </c>
      <c r="D1379" s="38" t="s">
        <v>2033</v>
      </c>
      <c r="E1379" s="38" t="s">
        <v>114</v>
      </c>
    </row>
    <row r="1380">
      <c r="A1380" s="38" t="s">
        <v>7509</v>
      </c>
      <c r="B1380" s="38" t="s">
        <v>305</v>
      </c>
      <c r="C1380" s="25" t="s">
        <v>96</v>
      </c>
      <c r="D1380" s="38" t="s">
        <v>2033</v>
      </c>
      <c r="E1380" s="38" t="s">
        <v>114</v>
      </c>
    </row>
    <row r="1381">
      <c r="A1381" s="38" t="s">
        <v>7510</v>
      </c>
      <c r="B1381" s="38" t="s">
        <v>270</v>
      </c>
      <c r="C1381" s="25" t="s">
        <v>96</v>
      </c>
      <c r="D1381" s="38" t="s">
        <v>2033</v>
      </c>
      <c r="E1381" s="38" t="s">
        <v>114</v>
      </c>
    </row>
    <row r="1382">
      <c r="A1382" s="38" t="s">
        <v>7511</v>
      </c>
      <c r="B1382" s="38" t="s">
        <v>690</v>
      </c>
      <c r="C1382" s="25" t="s">
        <v>96</v>
      </c>
      <c r="D1382" s="38" t="s">
        <v>2033</v>
      </c>
      <c r="E1382" s="38" t="s">
        <v>114</v>
      </c>
    </row>
    <row r="1383">
      <c r="A1383" s="38" t="s">
        <v>7502</v>
      </c>
      <c r="B1383" s="38" t="s">
        <v>810</v>
      </c>
      <c r="C1383" s="25" t="s">
        <v>96</v>
      </c>
      <c r="D1383" s="38" t="s">
        <v>2033</v>
      </c>
      <c r="E1383" s="38" t="s">
        <v>101</v>
      </c>
    </row>
    <row r="1384">
      <c r="A1384" s="38" t="s">
        <v>7515</v>
      </c>
      <c r="B1384" s="38" t="s">
        <v>807</v>
      </c>
      <c r="C1384" s="25" t="s">
        <v>96</v>
      </c>
      <c r="D1384" s="38" t="s">
        <v>2033</v>
      </c>
      <c r="E1384" s="38" t="s">
        <v>101</v>
      </c>
    </row>
    <row r="1385">
      <c r="A1385" s="38" t="s">
        <v>7504</v>
      </c>
      <c r="B1385" s="38" t="s">
        <v>236</v>
      </c>
      <c r="C1385" s="25" t="s">
        <v>96</v>
      </c>
      <c r="D1385" s="38" t="s">
        <v>2033</v>
      </c>
      <c r="E1385" s="38" t="s">
        <v>101</v>
      </c>
    </row>
    <row r="1386">
      <c r="A1386" s="38" t="s">
        <v>7516</v>
      </c>
      <c r="B1386" s="38" t="s">
        <v>365</v>
      </c>
      <c r="C1386" s="25" t="s">
        <v>96</v>
      </c>
      <c r="D1386" s="38" t="s">
        <v>2033</v>
      </c>
      <c r="E1386" s="38" t="s">
        <v>101</v>
      </c>
    </row>
    <row r="1387">
      <c r="A1387" s="38" t="s">
        <v>7506</v>
      </c>
      <c r="B1387" s="38" t="s">
        <v>274</v>
      </c>
      <c r="C1387" s="25" t="s">
        <v>96</v>
      </c>
      <c r="D1387" s="38" t="s">
        <v>2033</v>
      </c>
      <c r="E1387" s="38" t="s">
        <v>101</v>
      </c>
    </row>
    <row r="1388">
      <c r="A1388" s="38" t="s">
        <v>7517</v>
      </c>
      <c r="B1388" s="38" t="s">
        <v>806</v>
      </c>
      <c r="C1388" s="25" t="s">
        <v>96</v>
      </c>
      <c r="D1388" s="38" t="s">
        <v>2033</v>
      </c>
      <c r="E1388" s="38" t="s">
        <v>101</v>
      </c>
    </row>
    <row r="1389">
      <c r="A1389" s="38" t="s">
        <v>7518</v>
      </c>
      <c r="B1389" s="38" t="s">
        <v>100</v>
      </c>
      <c r="C1389" s="25" t="s">
        <v>96</v>
      </c>
      <c r="D1389" s="38" t="s">
        <v>2033</v>
      </c>
      <c r="E1389" s="38" t="s">
        <v>101</v>
      </c>
    </row>
    <row r="1390">
      <c r="A1390" s="38" t="s">
        <v>7519</v>
      </c>
      <c r="B1390" s="38" t="s">
        <v>401</v>
      </c>
      <c r="C1390" s="25" t="s">
        <v>96</v>
      </c>
      <c r="D1390" s="38" t="s">
        <v>2033</v>
      </c>
      <c r="E1390" s="38" t="s">
        <v>101</v>
      </c>
    </row>
    <row r="1391">
      <c r="A1391" s="38" t="s">
        <v>7510</v>
      </c>
      <c r="B1391" s="38" t="s">
        <v>270</v>
      </c>
      <c r="C1391" s="25" t="s">
        <v>96</v>
      </c>
      <c r="D1391" s="38" t="s">
        <v>2033</v>
      </c>
      <c r="E1391" s="38" t="s">
        <v>101</v>
      </c>
    </row>
    <row r="1392">
      <c r="A1392" s="38" t="s">
        <v>7511</v>
      </c>
      <c r="B1392" s="38" t="s">
        <v>690</v>
      </c>
      <c r="C1392" s="25" t="s">
        <v>96</v>
      </c>
      <c r="D1392" s="38" t="s">
        <v>2033</v>
      </c>
      <c r="E1392" s="38" t="s">
        <v>101</v>
      </c>
    </row>
    <row r="1393">
      <c r="A1393" s="38" t="s">
        <v>7520</v>
      </c>
      <c r="B1393" s="38" t="s">
        <v>444</v>
      </c>
      <c r="C1393" s="38" t="s">
        <v>165</v>
      </c>
      <c r="D1393" s="38" t="s">
        <v>2035</v>
      </c>
      <c r="E1393" s="38" t="s">
        <v>28</v>
      </c>
    </row>
    <row r="1394">
      <c r="A1394" s="38" t="s">
        <v>7521</v>
      </c>
      <c r="B1394" s="38" t="s">
        <v>187</v>
      </c>
      <c r="C1394" s="38" t="s">
        <v>165</v>
      </c>
      <c r="D1394" s="38" t="s">
        <v>2035</v>
      </c>
      <c r="E1394" s="38" t="s">
        <v>28</v>
      </c>
    </row>
    <row r="1395">
      <c r="A1395" s="38" t="s">
        <v>7522</v>
      </c>
      <c r="B1395" s="38" t="s">
        <v>801</v>
      </c>
      <c r="C1395" s="38" t="s">
        <v>165</v>
      </c>
      <c r="D1395" s="38" t="s">
        <v>2035</v>
      </c>
      <c r="E1395" s="38" t="s">
        <v>28</v>
      </c>
    </row>
    <row r="1396">
      <c r="A1396" s="38" t="s">
        <v>7523</v>
      </c>
      <c r="B1396" s="38" t="s">
        <v>233</v>
      </c>
      <c r="C1396" s="38" t="s">
        <v>165</v>
      </c>
      <c r="D1396" s="38" t="s">
        <v>2035</v>
      </c>
      <c r="E1396" s="38" t="s">
        <v>28</v>
      </c>
    </row>
    <row r="1397">
      <c r="A1397" s="38" t="s">
        <v>7524</v>
      </c>
      <c r="B1397" s="38" t="s">
        <v>355</v>
      </c>
      <c r="C1397" s="38" t="s">
        <v>165</v>
      </c>
      <c r="D1397" s="38" t="s">
        <v>2035</v>
      </c>
      <c r="E1397" s="38" t="s">
        <v>28</v>
      </c>
    </row>
    <row r="1398">
      <c r="A1398" s="38" t="s">
        <v>7525</v>
      </c>
      <c r="B1398" s="38" t="s">
        <v>799</v>
      </c>
      <c r="C1398" s="38" t="s">
        <v>165</v>
      </c>
      <c r="D1398" s="38" t="s">
        <v>2035</v>
      </c>
      <c r="E1398" s="38" t="s">
        <v>28</v>
      </c>
    </row>
    <row r="1399">
      <c r="A1399" s="38" t="s">
        <v>7526</v>
      </c>
      <c r="B1399" s="38" t="s">
        <v>444</v>
      </c>
      <c r="C1399" s="38" t="s">
        <v>165</v>
      </c>
      <c r="D1399" s="38" t="s">
        <v>2037</v>
      </c>
      <c r="E1399" s="38" t="s">
        <v>28</v>
      </c>
    </row>
    <row r="1400">
      <c r="A1400" s="38" t="s">
        <v>7527</v>
      </c>
      <c r="B1400" s="38" t="s">
        <v>187</v>
      </c>
      <c r="C1400" s="38" t="s">
        <v>165</v>
      </c>
      <c r="D1400" s="38" t="s">
        <v>2037</v>
      </c>
      <c r="E1400" s="38" t="s">
        <v>28</v>
      </c>
    </row>
    <row r="1401">
      <c r="A1401" s="38" t="s">
        <v>7528</v>
      </c>
      <c r="B1401" s="38" t="s">
        <v>801</v>
      </c>
      <c r="C1401" s="38" t="s">
        <v>165</v>
      </c>
      <c r="D1401" s="38" t="s">
        <v>2037</v>
      </c>
      <c r="E1401" s="38" t="s">
        <v>28</v>
      </c>
    </row>
    <row r="1402">
      <c r="A1402" s="38" t="s">
        <v>7529</v>
      </c>
      <c r="B1402" s="38" t="s">
        <v>233</v>
      </c>
      <c r="C1402" s="38" t="s">
        <v>165</v>
      </c>
      <c r="D1402" s="38" t="s">
        <v>2037</v>
      </c>
      <c r="E1402" s="38" t="s">
        <v>28</v>
      </c>
    </row>
    <row r="1403">
      <c r="A1403" s="38" t="s">
        <v>7530</v>
      </c>
      <c r="B1403" s="38" t="s">
        <v>355</v>
      </c>
      <c r="C1403" s="38" t="s">
        <v>165</v>
      </c>
      <c r="D1403" s="38" t="s">
        <v>2037</v>
      </c>
      <c r="E1403" s="38" t="s">
        <v>28</v>
      </c>
    </row>
    <row r="1404">
      <c r="A1404" s="38" t="s">
        <v>7531</v>
      </c>
      <c r="B1404" s="38" t="s">
        <v>799</v>
      </c>
      <c r="C1404" s="38" t="s">
        <v>165</v>
      </c>
      <c r="D1404" s="38" t="s">
        <v>2037</v>
      </c>
      <c r="E1404" s="38" t="s">
        <v>28</v>
      </c>
    </row>
    <row r="1405">
      <c r="A1405" s="38" t="s">
        <v>7532</v>
      </c>
      <c r="B1405" s="38" t="s">
        <v>444</v>
      </c>
      <c r="C1405" s="38" t="s">
        <v>165</v>
      </c>
      <c r="D1405" s="38" t="s">
        <v>2039</v>
      </c>
      <c r="E1405" s="38" t="s">
        <v>28</v>
      </c>
    </row>
    <row r="1406">
      <c r="A1406" s="38" t="s">
        <v>7533</v>
      </c>
      <c r="B1406" s="38" t="s">
        <v>187</v>
      </c>
      <c r="C1406" s="38" t="s">
        <v>165</v>
      </c>
      <c r="D1406" s="38" t="s">
        <v>2039</v>
      </c>
      <c r="E1406" s="38" t="s">
        <v>28</v>
      </c>
    </row>
    <row r="1407">
      <c r="A1407" s="38" t="s">
        <v>7534</v>
      </c>
      <c r="B1407" s="38" t="s">
        <v>801</v>
      </c>
      <c r="C1407" s="38" t="s">
        <v>165</v>
      </c>
      <c r="D1407" s="38" t="s">
        <v>2039</v>
      </c>
      <c r="E1407" s="38" t="s">
        <v>28</v>
      </c>
    </row>
    <row r="1408">
      <c r="A1408" s="38" t="s">
        <v>7535</v>
      </c>
      <c r="B1408" s="38" t="s">
        <v>233</v>
      </c>
      <c r="C1408" s="38" t="s">
        <v>165</v>
      </c>
      <c r="D1408" s="38" t="s">
        <v>2039</v>
      </c>
      <c r="E1408" s="38" t="s">
        <v>28</v>
      </c>
    </row>
    <row r="1409">
      <c r="A1409" s="38" t="s">
        <v>7536</v>
      </c>
      <c r="B1409" s="38" t="s">
        <v>355</v>
      </c>
      <c r="C1409" s="38" t="s">
        <v>165</v>
      </c>
      <c r="D1409" s="38" t="s">
        <v>2039</v>
      </c>
      <c r="E1409" s="38" t="s">
        <v>28</v>
      </c>
    </row>
    <row r="1410">
      <c r="A1410" s="38" t="s">
        <v>7537</v>
      </c>
      <c r="B1410" s="38" t="s">
        <v>799</v>
      </c>
      <c r="C1410" s="38" t="s">
        <v>165</v>
      </c>
      <c r="D1410" s="38" t="s">
        <v>2039</v>
      </c>
      <c r="E1410" s="38" t="s">
        <v>28</v>
      </c>
    </row>
    <row r="1411">
      <c r="A1411" s="38" t="s">
        <v>7538</v>
      </c>
      <c r="B1411" s="38" t="s">
        <v>444</v>
      </c>
      <c r="C1411" s="38" t="s">
        <v>165</v>
      </c>
      <c r="D1411" s="38" t="s">
        <v>2041</v>
      </c>
      <c r="E1411" s="38" t="s">
        <v>28</v>
      </c>
    </row>
    <row r="1412">
      <c r="A1412" s="38" t="s">
        <v>7539</v>
      </c>
      <c r="B1412" s="38" t="s">
        <v>187</v>
      </c>
      <c r="C1412" s="38" t="s">
        <v>165</v>
      </c>
      <c r="D1412" s="38" t="s">
        <v>2041</v>
      </c>
      <c r="E1412" s="38" t="s">
        <v>28</v>
      </c>
    </row>
    <row r="1413">
      <c r="A1413" s="38" t="s">
        <v>7540</v>
      </c>
      <c r="B1413" s="38" t="s">
        <v>801</v>
      </c>
      <c r="C1413" s="38" t="s">
        <v>165</v>
      </c>
      <c r="D1413" s="38" t="s">
        <v>2041</v>
      </c>
      <c r="E1413" s="38" t="s">
        <v>28</v>
      </c>
    </row>
    <row r="1414">
      <c r="A1414" s="38" t="s">
        <v>7541</v>
      </c>
      <c r="B1414" s="38" t="s">
        <v>233</v>
      </c>
      <c r="C1414" s="38" t="s">
        <v>165</v>
      </c>
      <c r="D1414" s="38" t="s">
        <v>2041</v>
      </c>
      <c r="E1414" s="38" t="s">
        <v>28</v>
      </c>
    </row>
    <row r="1415">
      <c r="A1415" s="38" t="s">
        <v>7542</v>
      </c>
      <c r="B1415" s="38" t="s">
        <v>355</v>
      </c>
      <c r="C1415" s="38" t="s">
        <v>165</v>
      </c>
      <c r="D1415" s="38" t="s">
        <v>2041</v>
      </c>
      <c r="E1415" s="38" t="s">
        <v>28</v>
      </c>
    </row>
    <row r="1416">
      <c r="A1416" s="38" t="s">
        <v>7543</v>
      </c>
      <c r="B1416" s="38" t="s">
        <v>799</v>
      </c>
      <c r="C1416" s="38" t="s">
        <v>165</v>
      </c>
      <c r="D1416" s="38" t="s">
        <v>2041</v>
      </c>
      <c r="E1416" s="38" t="s">
        <v>28</v>
      </c>
    </row>
    <row r="1417">
      <c r="A1417" s="38" t="s">
        <v>7544</v>
      </c>
      <c r="B1417" s="38" t="s">
        <v>444</v>
      </c>
      <c r="C1417" s="38" t="s">
        <v>165</v>
      </c>
      <c r="D1417" s="38" t="s">
        <v>2043</v>
      </c>
      <c r="E1417" s="38" t="s">
        <v>28</v>
      </c>
    </row>
    <row r="1418">
      <c r="A1418" s="38" t="s">
        <v>7545</v>
      </c>
      <c r="B1418" s="38" t="s">
        <v>187</v>
      </c>
      <c r="C1418" s="38" t="s">
        <v>165</v>
      </c>
      <c r="D1418" s="38" t="s">
        <v>2043</v>
      </c>
      <c r="E1418" s="38" t="s">
        <v>28</v>
      </c>
    </row>
    <row r="1419">
      <c r="A1419" s="38" t="s">
        <v>7546</v>
      </c>
      <c r="B1419" s="38" t="s">
        <v>801</v>
      </c>
      <c r="C1419" s="38" t="s">
        <v>165</v>
      </c>
      <c r="D1419" s="38" t="s">
        <v>2043</v>
      </c>
      <c r="E1419" s="38" t="s">
        <v>28</v>
      </c>
    </row>
    <row r="1420">
      <c r="A1420" s="38" t="s">
        <v>7547</v>
      </c>
      <c r="B1420" s="38" t="s">
        <v>233</v>
      </c>
      <c r="C1420" s="38" t="s">
        <v>165</v>
      </c>
      <c r="D1420" s="38" t="s">
        <v>2043</v>
      </c>
      <c r="E1420" s="38" t="s">
        <v>28</v>
      </c>
    </row>
    <row r="1421">
      <c r="A1421" s="38" t="s">
        <v>7548</v>
      </c>
      <c r="B1421" s="38" t="s">
        <v>355</v>
      </c>
      <c r="C1421" s="38" t="s">
        <v>165</v>
      </c>
      <c r="D1421" s="38" t="s">
        <v>2043</v>
      </c>
      <c r="E1421" s="38" t="s">
        <v>28</v>
      </c>
    </row>
    <row r="1422">
      <c r="A1422" s="38" t="s">
        <v>7549</v>
      </c>
      <c r="B1422" s="38" t="s">
        <v>799</v>
      </c>
      <c r="C1422" s="38" t="s">
        <v>165</v>
      </c>
      <c r="D1422" s="38" t="s">
        <v>2043</v>
      </c>
      <c r="E1422" s="38" t="s">
        <v>28</v>
      </c>
    </row>
    <row r="1423">
      <c r="A1423" s="38" t="s">
        <v>7550</v>
      </c>
      <c r="B1423" s="38" t="s">
        <v>444</v>
      </c>
      <c r="C1423" s="38" t="s">
        <v>165</v>
      </c>
      <c r="D1423" s="38" t="s">
        <v>2047</v>
      </c>
      <c r="E1423" s="38" t="s">
        <v>28</v>
      </c>
    </row>
    <row r="1424">
      <c r="A1424" s="38" t="s">
        <v>7551</v>
      </c>
      <c r="B1424" s="38" t="s">
        <v>187</v>
      </c>
      <c r="C1424" s="38" t="s">
        <v>165</v>
      </c>
      <c r="D1424" s="38" t="s">
        <v>2047</v>
      </c>
      <c r="E1424" s="38" t="s">
        <v>28</v>
      </c>
    </row>
    <row r="1425">
      <c r="A1425" s="38" t="s">
        <v>7552</v>
      </c>
      <c r="B1425" s="38" t="s">
        <v>801</v>
      </c>
      <c r="C1425" s="38" t="s">
        <v>165</v>
      </c>
      <c r="D1425" s="38" t="s">
        <v>2047</v>
      </c>
      <c r="E1425" s="38" t="s">
        <v>28</v>
      </c>
    </row>
    <row r="1426">
      <c r="A1426" s="38" t="s">
        <v>7553</v>
      </c>
      <c r="B1426" s="38" t="s">
        <v>233</v>
      </c>
      <c r="C1426" s="38" t="s">
        <v>165</v>
      </c>
      <c r="D1426" s="38" t="s">
        <v>2047</v>
      </c>
      <c r="E1426" s="38" t="s">
        <v>28</v>
      </c>
    </row>
    <row r="1427">
      <c r="A1427" s="38" t="s">
        <v>7554</v>
      </c>
      <c r="B1427" s="38" t="s">
        <v>355</v>
      </c>
      <c r="C1427" s="38" t="s">
        <v>165</v>
      </c>
      <c r="D1427" s="38" t="s">
        <v>2047</v>
      </c>
      <c r="E1427" s="38" t="s">
        <v>28</v>
      </c>
    </row>
    <row r="1428">
      <c r="A1428" s="38" t="s">
        <v>7555</v>
      </c>
      <c r="B1428" s="38" t="s">
        <v>799</v>
      </c>
      <c r="C1428" s="38" t="s">
        <v>165</v>
      </c>
      <c r="D1428" s="38" t="s">
        <v>2047</v>
      </c>
      <c r="E1428" s="38" t="s">
        <v>28</v>
      </c>
    </row>
    <row r="1429">
      <c r="A1429" s="38" t="s">
        <v>7556</v>
      </c>
      <c r="B1429" s="38" t="s">
        <v>444</v>
      </c>
      <c r="C1429" s="38" t="s">
        <v>165</v>
      </c>
      <c r="D1429" s="38" t="s">
        <v>2049</v>
      </c>
      <c r="E1429" s="38" t="s">
        <v>28</v>
      </c>
    </row>
    <row r="1430">
      <c r="A1430" s="38" t="s">
        <v>7557</v>
      </c>
      <c r="B1430" s="38" t="s">
        <v>187</v>
      </c>
      <c r="C1430" s="38" t="s">
        <v>165</v>
      </c>
      <c r="D1430" s="38" t="s">
        <v>2049</v>
      </c>
      <c r="E1430" s="38" t="s">
        <v>28</v>
      </c>
    </row>
    <row r="1431">
      <c r="A1431" s="38" t="s">
        <v>7558</v>
      </c>
      <c r="B1431" s="38" t="s">
        <v>801</v>
      </c>
      <c r="C1431" s="38" t="s">
        <v>165</v>
      </c>
      <c r="D1431" s="38" t="s">
        <v>2049</v>
      </c>
      <c r="E1431" s="38" t="s">
        <v>28</v>
      </c>
    </row>
    <row r="1432">
      <c r="A1432" s="38" t="s">
        <v>7559</v>
      </c>
      <c r="B1432" s="38" t="s">
        <v>233</v>
      </c>
      <c r="C1432" s="38" t="s">
        <v>165</v>
      </c>
      <c r="D1432" s="38" t="s">
        <v>2049</v>
      </c>
      <c r="E1432" s="38" t="s">
        <v>28</v>
      </c>
    </row>
    <row r="1433">
      <c r="A1433" s="38" t="s">
        <v>7560</v>
      </c>
      <c r="B1433" s="38" t="s">
        <v>355</v>
      </c>
      <c r="C1433" s="38" t="s">
        <v>165</v>
      </c>
      <c r="D1433" s="38" t="s">
        <v>2049</v>
      </c>
      <c r="E1433" s="38" t="s">
        <v>28</v>
      </c>
    </row>
    <row r="1434">
      <c r="A1434" s="38" t="s">
        <v>7561</v>
      </c>
      <c r="B1434" s="38" t="s">
        <v>799</v>
      </c>
      <c r="C1434" s="38" t="s">
        <v>165</v>
      </c>
      <c r="D1434" s="38" t="s">
        <v>2049</v>
      </c>
      <c r="E1434" s="38" t="s">
        <v>28</v>
      </c>
    </row>
    <row r="1435">
      <c r="A1435" s="38" t="s">
        <v>7562</v>
      </c>
      <c r="B1435" s="38" t="s">
        <v>444</v>
      </c>
      <c r="C1435" s="38" t="s">
        <v>165</v>
      </c>
      <c r="D1435" s="38" t="s">
        <v>2054</v>
      </c>
      <c r="E1435" s="38" t="s">
        <v>28</v>
      </c>
    </row>
    <row r="1436">
      <c r="A1436" s="38" t="s">
        <v>7563</v>
      </c>
      <c r="B1436" s="38" t="s">
        <v>187</v>
      </c>
      <c r="C1436" s="38" t="s">
        <v>165</v>
      </c>
      <c r="D1436" s="38" t="s">
        <v>2054</v>
      </c>
      <c r="E1436" s="38" t="s">
        <v>28</v>
      </c>
    </row>
    <row r="1437">
      <c r="A1437" s="38" t="s">
        <v>7564</v>
      </c>
      <c r="B1437" s="38" t="s">
        <v>801</v>
      </c>
      <c r="C1437" s="38" t="s">
        <v>165</v>
      </c>
      <c r="D1437" s="38" t="s">
        <v>2054</v>
      </c>
      <c r="E1437" s="38" t="s">
        <v>28</v>
      </c>
    </row>
    <row r="1438">
      <c r="A1438" s="38" t="s">
        <v>7565</v>
      </c>
      <c r="B1438" s="38" t="s">
        <v>233</v>
      </c>
      <c r="C1438" s="38" t="s">
        <v>165</v>
      </c>
      <c r="D1438" s="38" t="s">
        <v>2054</v>
      </c>
      <c r="E1438" s="38" t="s">
        <v>28</v>
      </c>
    </row>
    <row r="1439">
      <c r="A1439" s="38" t="s">
        <v>7566</v>
      </c>
      <c r="B1439" s="38" t="s">
        <v>355</v>
      </c>
      <c r="C1439" s="38" t="s">
        <v>165</v>
      </c>
      <c r="D1439" s="38" t="s">
        <v>2054</v>
      </c>
      <c r="E1439" s="38" t="s">
        <v>28</v>
      </c>
    </row>
    <row r="1440">
      <c r="A1440" s="38" t="s">
        <v>7567</v>
      </c>
      <c r="B1440" s="38" t="s">
        <v>799</v>
      </c>
      <c r="C1440" s="38" t="s">
        <v>165</v>
      </c>
      <c r="D1440" s="38" t="s">
        <v>2054</v>
      </c>
      <c r="E1440" s="38" t="s">
        <v>28</v>
      </c>
    </row>
    <row r="1441">
      <c r="A1441" s="38" t="s">
        <v>7568</v>
      </c>
      <c r="B1441" s="38" t="s">
        <v>444</v>
      </c>
      <c r="C1441" s="38" t="s">
        <v>165</v>
      </c>
      <c r="D1441" s="38" t="s">
        <v>2057</v>
      </c>
      <c r="E1441" s="38" t="s">
        <v>28</v>
      </c>
    </row>
    <row r="1442">
      <c r="A1442" s="38" t="s">
        <v>7569</v>
      </c>
      <c r="B1442" s="38" t="s">
        <v>187</v>
      </c>
      <c r="C1442" s="38" t="s">
        <v>165</v>
      </c>
      <c r="D1442" s="38" t="s">
        <v>2057</v>
      </c>
      <c r="E1442" s="38" t="s">
        <v>28</v>
      </c>
    </row>
    <row r="1443">
      <c r="A1443" s="38" t="s">
        <v>7570</v>
      </c>
      <c r="B1443" s="38" t="s">
        <v>801</v>
      </c>
      <c r="C1443" s="38" t="s">
        <v>165</v>
      </c>
      <c r="D1443" s="38" t="s">
        <v>2057</v>
      </c>
      <c r="E1443" s="38" t="s">
        <v>28</v>
      </c>
    </row>
    <row r="1444">
      <c r="A1444" s="38" t="s">
        <v>7571</v>
      </c>
      <c r="B1444" s="38" t="s">
        <v>233</v>
      </c>
      <c r="C1444" s="38" t="s">
        <v>165</v>
      </c>
      <c r="D1444" s="38" t="s">
        <v>2057</v>
      </c>
      <c r="E1444" s="38" t="s">
        <v>28</v>
      </c>
    </row>
    <row r="1445">
      <c r="A1445" s="38" t="s">
        <v>7572</v>
      </c>
      <c r="B1445" s="38" t="s">
        <v>355</v>
      </c>
      <c r="C1445" s="38" t="s">
        <v>165</v>
      </c>
      <c r="D1445" s="38" t="s">
        <v>2057</v>
      </c>
      <c r="E1445" s="38" t="s">
        <v>28</v>
      </c>
    </row>
    <row r="1446">
      <c r="A1446" s="38" t="s">
        <v>7573</v>
      </c>
      <c r="B1446" s="38" t="s">
        <v>799</v>
      </c>
      <c r="C1446" s="38" t="s">
        <v>165</v>
      </c>
      <c r="D1446" s="38" t="s">
        <v>2057</v>
      </c>
      <c r="E1446" s="38" t="s">
        <v>28</v>
      </c>
    </row>
    <row r="1447">
      <c r="A1447" s="38" t="s">
        <v>7574</v>
      </c>
      <c r="B1447" s="38" t="s">
        <v>831</v>
      </c>
      <c r="C1447" s="25" t="s">
        <v>96</v>
      </c>
      <c r="D1447" s="38" t="s">
        <v>2063</v>
      </c>
      <c r="E1447" s="38" t="s">
        <v>145</v>
      </c>
    </row>
    <row r="1448">
      <c r="A1448" s="38" t="s">
        <v>7575</v>
      </c>
      <c r="B1448" s="38" t="s">
        <v>825</v>
      </c>
      <c r="C1448" s="25" t="s">
        <v>96</v>
      </c>
      <c r="D1448" s="38" t="s">
        <v>2063</v>
      </c>
      <c r="E1448" s="38" t="s">
        <v>145</v>
      </c>
    </row>
    <row r="1449">
      <c r="A1449" s="38" t="s">
        <v>7576</v>
      </c>
      <c r="B1449" s="38" t="s">
        <v>529</v>
      </c>
      <c r="C1449" s="25" t="s">
        <v>96</v>
      </c>
      <c r="D1449" s="38" t="s">
        <v>2063</v>
      </c>
      <c r="E1449" s="38" t="s">
        <v>145</v>
      </c>
    </row>
    <row r="1450">
      <c r="A1450" s="38" t="s">
        <v>7577</v>
      </c>
      <c r="B1450" s="38" t="s">
        <v>823</v>
      </c>
      <c r="C1450" s="25" t="s">
        <v>96</v>
      </c>
      <c r="D1450" s="38" t="s">
        <v>2063</v>
      </c>
      <c r="E1450" s="38" t="s">
        <v>145</v>
      </c>
    </row>
    <row r="1451">
      <c r="A1451" s="38" t="s">
        <v>7578</v>
      </c>
      <c r="B1451" s="38" t="s">
        <v>830</v>
      </c>
      <c r="C1451" s="25" t="s">
        <v>96</v>
      </c>
      <c r="D1451" s="38" t="s">
        <v>2063</v>
      </c>
      <c r="E1451" s="38" t="s">
        <v>145</v>
      </c>
    </row>
    <row r="1452">
      <c r="A1452" s="38" t="s">
        <v>7579</v>
      </c>
      <c r="B1452" s="38" t="s">
        <v>832</v>
      </c>
      <c r="C1452" s="25" t="s">
        <v>96</v>
      </c>
      <c r="D1452" s="38" t="s">
        <v>2063</v>
      </c>
      <c r="E1452" s="38" t="s">
        <v>145</v>
      </c>
    </row>
    <row r="1453">
      <c r="A1453" s="38" t="s">
        <v>7580</v>
      </c>
      <c r="B1453" s="38" t="s">
        <v>826</v>
      </c>
      <c r="C1453" s="25" t="s">
        <v>96</v>
      </c>
      <c r="D1453" s="38" t="s">
        <v>2063</v>
      </c>
      <c r="E1453" s="38" t="s">
        <v>145</v>
      </c>
    </row>
    <row r="1454">
      <c r="A1454" s="38" t="s">
        <v>7581</v>
      </c>
      <c r="B1454" s="38" t="s">
        <v>328</v>
      </c>
      <c r="C1454" s="25" t="s">
        <v>96</v>
      </c>
      <c r="D1454" s="38" t="s">
        <v>2063</v>
      </c>
      <c r="E1454" s="38" t="s">
        <v>145</v>
      </c>
    </row>
    <row r="1455">
      <c r="A1455" s="38" t="s">
        <v>7582</v>
      </c>
      <c r="B1455" s="38" t="s">
        <v>320</v>
      </c>
      <c r="C1455" s="25" t="s">
        <v>96</v>
      </c>
      <c r="D1455" s="38" t="s">
        <v>2063</v>
      </c>
      <c r="E1455" s="38" t="s">
        <v>145</v>
      </c>
    </row>
    <row r="1456">
      <c r="A1456" s="38" t="s">
        <v>7574</v>
      </c>
      <c r="B1456" s="38" t="s">
        <v>831</v>
      </c>
      <c r="C1456" s="25" t="s">
        <v>96</v>
      </c>
      <c r="D1456" s="38" t="s">
        <v>2063</v>
      </c>
      <c r="E1456" s="38" t="s">
        <v>114</v>
      </c>
    </row>
    <row r="1457">
      <c r="A1457" s="38" t="s">
        <v>7583</v>
      </c>
      <c r="B1457" s="38" t="s">
        <v>511</v>
      </c>
      <c r="C1457" s="25" t="s">
        <v>96</v>
      </c>
      <c r="D1457" s="38" t="s">
        <v>2063</v>
      </c>
      <c r="E1457" s="38" t="s">
        <v>114</v>
      </c>
    </row>
    <row r="1458">
      <c r="A1458" s="38" t="s">
        <v>7576</v>
      </c>
      <c r="B1458" s="38" t="s">
        <v>529</v>
      </c>
      <c r="C1458" s="25" t="s">
        <v>96</v>
      </c>
      <c r="D1458" s="38" t="s">
        <v>2063</v>
      </c>
      <c r="E1458" s="38" t="s">
        <v>114</v>
      </c>
    </row>
    <row r="1459">
      <c r="A1459" s="38" t="s">
        <v>7577</v>
      </c>
      <c r="B1459" s="38" t="s">
        <v>823</v>
      </c>
      <c r="C1459" s="25" t="s">
        <v>96</v>
      </c>
      <c r="D1459" s="38" t="s">
        <v>2063</v>
      </c>
      <c r="E1459" s="38" t="s">
        <v>114</v>
      </c>
    </row>
    <row r="1460">
      <c r="A1460" s="38" t="s">
        <v>7578</v>
      </c>
      <c r="B1460" s="38" t="s">
        <v>830</v>
      </c>
      <c r="C1460" s="25" t="s">
        <v>96</v>
      </c>
      <c r="D1460" s="38" t="s">
        <v>2063</v>
      </c>
      <c r="E1460" s="38" t="s">
        <v>114</v>
      </c>
    </row>
    <row r="1461">
      <c r="A1461" s="38" t="s">
        <v>7579</v>
      </c>
      <c r="B1461" s="38" t="s">
        <v>832</v>
      </c>
      <c r="C1461" s="25" t="s">
        <v>96</v>
      </c>
      <c r="D1461" s="38" t="s">
        <v>2063</v>
      </c>
      <c r="E1461" s="38" t="s">
        <v>114</v>
      </c>
    </row>
    <row r="1462">
      <c r="A1462" s="38" t="s">
        <v>7584</v>
      </c>
      <c r="B1462" s="38" t="s">
        <v>828</v>
      </c>
      <c r="C1462" s="25" t="s">
        <v>96</v>
      </c>
      <c r="D1462" s="38" t="s">
        <v>2063</v>
      </c>
      <c r="E1462" s="38" t="s">
        <v>114</v>
      </c>
    </row>
    <row r="1463">
      <c r="A1463" s="38" t="s">
        <v>7585</v>
      </c>
      <c r="B1463" s="38" t="s">
        <v>829</v>
      </c>
      <c r="C1463" s="25" t="s">
        <v>96</v>
      </c>
      <c r="D1463" s="38" t="s">
        <v>2063</v>
      </c>
      <c r="E1463" s="38" t="s">
        <v>114</v>
      </c>
    </row>
    <row r="1464">
      <c r="A1464" s="38" t="s">
        <v>7580</v>
      </c>
      <c r="B1464" s="38" t="s">
        <v>826</v>
      </c>
      <c r="C1464" s="25" t="s">
        <v>96</v>
      </c>
      <c r="D1464" s="38" t="s">
        <v>2063</v>
      </c>
      <c r="E1464" s="38" t="s">
        <v>114</v>
      </c>
    </row>
    <row r="1465">
      <c r="A1465" s="38" t="s">
        <v>7582</v>
      </c>
      <c r="B1465" s="38" t="s">
        <v>320</v>
      </c>
      <c r="C1465" s="25" t="s">
        <v>96</v>
      </c>
      <c r="D1465" s="38" t="s">
        <v>2063</v>
      </c>
      <c r="E1465" s="38" t="s">
        <v>114</v>
      </c>
    </row>
    <row r="1466">
      <c r="A1466" s="38" t="s">
        <v>7586</v>
      </c>
      <c r="B1466" s="38" t="s">
        <v>822</v>
      </c>
      <c r="C1466" s="25" t="s">
        <v>96</v>
      </c>
      <c r="D1466" s="38" t="s">
        <v>2063</v>
      </c>
      <c r="E1466" s="38" t="s">
        <v>114</v>
      </c>
    </row>
    <row r="1467">
      <c r="A1467" s="38" t="s">
        <v>7587</v>
      </c>
      <c r="B1467" s="38" t="s">
        <v>401</v>
      </c>
      <c r="C1467" s="25" t="s">
        <v>96</v>
      </c>
      <c r="D1467" s="38" t="s">
        <v>2063</v>
      </c>
      <c r="E1467" s="38" t="s">
        <v>101</v>
      </c>
    </row>
    <row r="1468">
      <c r="A1468" s="38" t="s">
        <v>7576</v>
      </c>
      <c r="B1468" s="38" t="s">
        <v>529</v>
      </c>
      <c r="C1468" s="25" t="s">
        <v>96</v>
      </c>
      <c r="D1468" s="38" t="s">
        <v>2063</v>
      </c>
      <c r="E1468" s="38" t="s">
        <v>101</v>
      </c>
    </row>
    <row r="1469">
      <c r="A1469" s="38" t="s">
        <v>7583</v>
      </c>
      <c r="B1469" s="38" t="s">
        <v>511</v>
      </c>
      <c r="C1469" s="25" t="s">
        <v>96</v>
      </c>
      <c r="D1469" s="38" t="s">
        <v>2063</v>
      </c>
      <c r="E1469" s="38" t="s">
        <v>101</v>
      </c>
    </row>
    <row r="1470">
      <c r="A1470" s="38" t="s">
        <v>7577</v>
      </c>
      <c r="B1470" s="38" t="s">
        <v>823</v>
      </c>
      <c r="C1470" s="25" t="s">
        <v>96</v>
      </c>
      <c r="D1470" s="38" t="s">
        <v>2063</v>
      </c>
      <c r="E1470" s="38" t="s">
        <v>101</v>
      </c>
    </row>
    <row r="1471">
      <c r="A1471" s="38" t="s">
        <v>7578</v>
      </c>
      <c r="B1471" s="38" t="s">
        <v>830</v>
      </c>
      <c r="C1471" s="25" t="s">
        <v>96</v>
      </c>
      <c r="D1471" s="38" t="s">
        <v>2063</v>
      </c>
      <c r="E1471" s="38" t="s">
        <v>101</v>
      </c>
    </row>
    <row r="1472">
      <c r="A1472" s="38" t="s">
        <v>7584</v>
      </c>
      <c r="B1472" s="38" t="s">
        <v>828</v>
      </c>
      <c r="C1472" s="25" t="s">
        <v>96</v>
      </c>
      <c r="D1472" s="38" t="s">
        <v>2063</v>
      </c>
      <c r="E1472" s="38" t="s">
        <v>101</v>
      </c>
    </row>
    <row r="1473">
      <c r="A1473" s="38" t="s">
        <v>7585</v>
      </c>
      <c r="B1473" s="38" t="s">
        <v>829</v>
      </c>
      <c r="C1473" s="25" t="s">
        <v>96</v>
      </c>
      <c r="D1473" s="38" t="s">
        <v>2063</v>
      </c>
      <c r="E1473" s="38" t="s">
        <v>101</v>
      </c>
    </row>
    <row r="1474">
      <c r="A1474" s="38" t="s">
        <v>7588</v>
      </c>
      <c r="B1474" s="38" t="s">
        <v>833</v>
      </c>
      <c r="C1474" s="25" t="s">
        <v>96</v>
      </c>
      <c r="D1474" s="38" t="s">
        <v>2063</v>
      </c>
      <c r="E1474" s="38" t="s">
        <v>101</v>
      </c>
    </row>
    <row r="1475">
      <c r="A1475" s="38" t="s">
        <v>7582</v>
      </c>
      <c r="B1475" s="38" t="s">
        <v>320</v>
      </c>
      <c r="C1475" s="25" t="s">
        <v>96</v>
      </c>
      <c r="D1475" s="38" t="s">
        <v>2063</v>
      </c>
      <c r="E1475" s="38" t="s">
        <v>101</v>
      </c>
    </row>
    <row r="1476">
      <c r="A1476" s="38" t="s">
        <v>7586</v>
      </c>
      <c r="B1476" s="38" t="s">
        <v>822</v>
      </c>
      <c r="C1476" s="25" t="s">
        <v>96</v>
      </c>
      <c r="D1476" s="38" t="s">
        <v>2063</v>
      </c>
      <c r="E1476" s="38" t="s">
        <v>101</v>
      </c>
    </row>
    <row r="1477">
      <c r="A1477" s="38" t="s">
        <v>7589</v>
      </c>
      <c r="B1477" s="38" t="s">
        <v>854</v>
      </c>
      <c r="C1477" s="38" t="s">
        <v>44</v>
      </c>
      <c r="D1477" s="38" t="s">
        <v>2065</v>
      </c>
      <c r="E1477" s="38" t="s">
        <v>28</v>
      </c>
    </row>
    <row r="1478">
      <c r="A1478" s="38" t="s">
        <v>7590</v>
      </c>
      <c r="B1478" s="38" t="s">
        <v>803</v>
      </c>
      <c r="C1478" s="38" t="s">
        <v>44</v>
      </c>
      <c r="D1478" s="38" t="s">
        <v>2065</v>
      </c>
      <c r="E1478" s="38" t="s">
        <v>28</v>
      </c>
    </row>
    <row r="1479">
      <c r="A1479" s="38" t="s">
        <v>7591</v>
      </c>
      <c r="B1479" s="38" t="s">
        <v>758</v>
      </c>
      <c r="C1479" s="38" t="s">
        <v>44</v>
      </c>
      <c r="D1479" s="38" t="s">
        <v>2065</v>
      </c>
      <c r="E1479" s="38" t="s">
        <v>28</v>
      </c>
    </row>
    <row r="1480">
      <c r="A1480" s="38" t="s">
        <v>7592</v>
      </c>
      <c r="B1480" s="38" t="s">
        <v>157</v>
      </c>
      <c r="C1480" s="25" t="s">
        <v>158</v>
      </c>
      <c r="D1480" s="38" t="s">
        <v>2065</v>
      </c>
      <c r="E1480" s="38" t="s">
        <v>28</v>
      </c>
    </row>
    <row r="1481">
      <c r="A1481" s="38" t="s">
        <v>7593</v>
      </c>
      <c r="B1481" s="38" t="s">
        <v>758</v>
      </c>
      <c r="C1481" s="25" t="s">
        <v>158</v>
      </c>
      <c r="D1481" s="38" t="s">
        <v>2065</v>
      </c>
      <c r="E1481" s="38" t="s">
        <v>28</v>
      </c>
    </row>
    <row r="1482">
      <c r="A1482" s="38" t="s">
        <v>7594</v>
      </c>
      <c r="B1482" s="38" t="s">
        <v>758</v>
      </c>
      <c r="C1482" s="25" t="s">
        <v>600</v>
      </c>
      <c r="D1482" s="38" t="s">
        <v>2065</v>
      </c>
      <c r="E1482" s="38" t="s">
        <v>28</v>
      </c>
    </row>
    <row r="1483">
      <c r="A1483" s="38" t="s">
        <v>7595</v>
      </c>
      <c r="B1483" s="38" t="s">
        <v>803</v>
      </c>
      <c r="C1483" s="25" t="s">
        <v>600</v>
      </c>
      <c r="D1483" s="38" t="s">
        <v>2065</v>
      </c>
      <c r="E1483" s="38" t="s">
        <v>28</v>
      </c>
    </row>
    <row r="1484">
      <c r="A1484" s="38" t="s">
        <v>7596</v>
      </c>
      <c r="B1484" s="38" t="s">
        <v>269</v>
      </c>
      <c r="C1484" s="25" t="s">
        <v>600</v>
      </c>
      <c r="D1484" s="38" t="s">
        <v>2065</v>
      </c>
      <c r="E1484" s="38" t="s">
        <v>28</v>
      </c>
    </row>
    <row r="1485">
      <c r="A1485" s="38" t="s">
        <v>7597</v>
      </c>
      <c r="B1485" s="38" t="s">
        <v>758</v>
      </c>
      <c r="C1485" s="25" t="s">
        <v>938</v>
      </c>
      <c r="D1485" s="38" t="s">
        <v>2065</v>
      </c>
      <c r="E1485" s="38" t="s">
        <v>28</v>
      </c>
    </row>
    <row r="1486">
      <c r="A1486" s="38" t="s">
        <v>7598</v>
      </c>
      <c r="B1486" s="38" t="s">
        <v>803</v>
      </c>
      <c r="C1486" s="25" t="s">
        <v>938</v>
      </c>
      <c r="D1486" s="38" t="s">
        <v>2065</v>
      </c>
      <c r="E1486" s="38" t="s">
        <v>28</v>
      </c>
    </row>
    <row r="1487">
      <c r="A1487" s="38" t="s">
        <v>7599</v>
      </c>
      <c r="B1487" s="38" t="s">
        <v>942</v>
      </c>
      <c r="C1487" s="25" t="s">
        <v>938</v>
      </c>
      <c r="D1487" s="38" t="s">
        <v>2065</v>
      </c>
      <c r="E1487" s="38" t="s">
        <v>28</v>
      </c>
    </row>
    <row r="1488">
      <c r="A1488" s="38" t="s">
        <v>7600</v>
      </c>
      <c r="B1488" s="38" t="s">
        <v>852</v>
      </c>
      <c r="C1488" s="25" t="s">
        <v>938</v>
      </c>
      <c r="D1488" s="38" t="s">
        <v>2065</v>
      </c>
      <c r="E1488" s="38" t="s">
        <v>28</v>
      </c>
    </row>
    <row r="1489">
      <c r="A1489" s="38" t="s">
        <v>7601</v>
      </c>
      <c r="B1489" s="38" t="s">
        <v>849</v>
      </c>
      <c r="C1489" s="25" t="s">
        <v>938</v>
      </c>
      <c r="D1489" s="38" t="s">
        <v>2065</v>
      </c>
      <c r="E1489" s="38" t="s">
        <v>28</v>
      </c>
    </row>
    <row r="1490">
      <c r="A1490" s="38" t="s">
        <v>7602</v>
      </c>
      <c r="B1490" s="38" t="s">
        <v>831</v>
      </c>
      <c r="C1490" s="25" t="s">
        <v>96</v>
      </c>
      <c r="D1490" s="38" t="s">
        <v>2065</v>
      </c>
      <c r="E1490" s="38" t="s">
        <v>145</v>
      </c>
    </row>
    <row r="1491">
      <c r="A1491" s="38" t="s">
        <v>7603</v>
      </c>
      <c r="B1491" s="38" t="s">
        <v>825</v>
      </c>
      <c r="C1491" s="25" t="s">
        <v>96</v>
      </c>
      <c r="D1491" s="38" t="s">
        <v>2065</v>
      </c>
      <c r="E1491" s="38" t="s">
        <v>145</v>
      </c>
    </row>
    <row r="1492">
      <c r="A1492" s="38" t="s">
        <v>7604</v>
      </c>
      <c r="B1492" s="38" t="s">
        <v>529</v>
      </c>
      <c r="C1492" s="25" t="s">
        <v>96</v>
      </c>
      <c r="D1492" s="38" t="s">
        <v>2065</v>
      </c>
      <c r="E1492" s="38" t="s">
        <v>145</v>
      </c>
    </row>
    <row r="1493">
      <c r="A1493" s="38" t="s">
        <v>7605</v>
      </c>
      <c r="B1493" s="38" t="s">
        <v>823</v>
      </c>
      <c r="C1493" s="25" t="s">
        <v>96</v>
      </c>
      <c r="D1493" s="38" t="s">
        <v>2065</v>
      </c>
      <c r="E1493" s="38" t="s">
        <v>145</v>
      </c>
    </row>
    <row r="1494">
      <c r="A1494" s="38" t="s">
        <v>7606</v>
      </c>
      <c r="B1494" s="38" t="s">
        <v>830</v>
      </c>
      <c r="C1494" s="25" t="s">
        <v>96</v>
      </c>
      <c r="D1494" s="38" t="s">
        <v>2065</v>
      </c>
      <c r="E1494" s="38" t="s">
        <v>145</v>
      </c>
    </row>
    <row r="1495">
      <c r="A1495" s="38" t="s">
        <v>7607</v>
      </c>
      <c r="B1495" s="38" t="s">
        <v>832</v>
      </c>
      <c r="C1495" s="25" t="s">
        <v>96</v>
      </c>
      <c r="D1495" s="38" t="s">
        <v>2065</v>
      </c>
      <c r="E1495" s="38" t="s">
        <v>145</v>
      </c>
    </row>
    <row r="1496">
      <c r="A1496" s="38" t="s">
        <v>7608</v>
      </c>
      <c r="B1496" s="38" t="s">
        <v>320</v>
      </c>
      <c r="C1496" s="25" t="s">
        <v>96</v>
      </c>
      <c r="D1496" s="38" t="s">
        <v>2065</v>
      </c>
      <c r="E1496" s="38" t="s">
        <v>145</v>
      </c>
    </row>
    <row r="1497">
      <c r="A1497" s="38" t="s">
        <v>7609</v>
      </c>
      <c r="B1497" s="38" t="s">
        <v>826</v>
      </c>
      <c r="C1497" s="25" t="s">
        <v>96</v>
      </c>
      <c r="D1497" s="38" t="s">
        <v>2065</v>
      </c>
      <c r="E1497" s="38" t="s">
        <v>145</v>
      </c>
    </row>
    <row r="1498">
      <c r="A1498" s="38" t="s">
        <v>7602</v>
      </c>
      <c r="B1498" s="38" t="s">
        <v>831</v>
      </c>
      <c r="C1498" s="25" t="s">
        <v>96</v>
      </c>
      <c r="D1498" s="38" t="s">
        <v>2065</v>
      </c>
      <c r="E1498" s="38" t="s">
        <v>114</v>
      </c>
    </row>
    <row r="1499">
      <c r="A1499" s="38" t="s">
        <v>7610</v>
      </c>
      <c r="B1499" s="38" t="s">
        <v>511</v>
      </c>
      <c r="C1499" s="25" t="s">
        <v>96</v>
      </c>
      <c r="D1499" s="38" t="s">
        <v>2065</v>
      </c>
      <c r="E1499" s="38" t="s">
        <v>114</v>
      </c>
    </row>
    <row r="1500">
      <c r="A1500" s="38" t="s">
        <v>7604</v>
      </c>
      <c r="B1500" s="38" t="s">
        <v>529</v>
      </c>
      <c r="C1500" s="25" t="s">
        <v>96</v>
      </c>
      <c r="D1500" s="38" t="s">
        <v>2065</v>
      </c>
      <c r="E1500" s="38" t="s">
        <v>114</v>
      </c>
    </row>
    <row r="1501">
      <c r="A1501" s="38" t="s">
        <v>7605</v>
      </c>
      <c r="B1501" s="38" t="s">
        <v>823</v>
      </c>
      <c r="C1501" s="25" t="s">
        <v>96</v>
      </c>
      <c r="D1501" s="38" t="s">
        <v>2065</v>
      </c>
      <c r="E1501" s="38" t="s">
        <v>114</v>
      </c>
    </row>
    <row r="1502">
      <c r="A1502" s="38" t="s">
        <v>7606</v>
      </c>
      <c r="B1502" s="38" t="s">
        <v>830</v>
      </c>
      <c r="C1502" s="25" t="s">
        <v>96</v>
      </c>
      <c r="D1502" s="38" t="s">
        <v>2065</v>
      </c>
      <c r="E1502" s="38" t="s">
        <v>114</v>
      </c>
    </row>
    <row r="1503">
      <c r="A1503" s="38" t="s">
        <v>7607</v>
      </c>
      <c r="B1503" s="38" t="s">
        <v>832</v>
      </c>
      <c r="C1503" s="25" t="s">
        <v>96</v>
      </c>
      <c r="D1503" s="38" t="s">
        <v>2065</v>
      </c>
      <c r="E1503" s="38" t="s">
        <v>114</v>
      </c>
    </row>
    <row r="1504">
      <c r="A1504" s="38" t="s">
        <v>7611</v>
      </c>
      <c r="B1504" s="38" t="s">
        <v>828</v>
      </c>
      <c r="C1504" s="25" t="s">
        <v>96</v>
      </c>
      <c r="D1504" s="38" t="s">
        <v>2065</v>
      </c>
      <c r="E1504" s="38" t="s">
        <v>114</v>
      </c>
    </row>
    <row r="1505">
      <c r="A1505" s="38" t="s">
        <v>7608</v>
      </c>
      <c r="B1505" s="38" t="s">
        <v>320</v>
      </c>
      <c r="C1505" s="25" t="s">
        <v>96</v>
      </c>
      <c r="D1505" s="38" t="s">
        <v>2065</v>
      </c>
      <c r="E1505" s="38" t="s">
        <v>114</v>
      </c>
    </row>
    <row r="1506">
      <c r="A1506" s="38" t="s">
        <v>7609</v>
      </c>
      <c r="B1506" s="38" t="s">
        <v>826</v>
      </c>
      <c r="C1506" s="25" t="s">
        <v>96</v>
      </c>
      <c r="D1506" s="38" t="s">
        <v>2065</v>
      </c>
      <c r="E1506" s="38" t="s">
        <v>114</v>
      </c>
    </row>
    <row r="1507">
      <c r="A1507" s="38" t="s">
        <v>7612</v>
      </c>
      <c r="B1507" s="38" t="s">
        <v>829</v>
      </c>
      <c r="C1507" s="25" t="s">
        <v>96</v>
      </c>
      <c r="D1507" s="38" t="s">
        <v>2065</v>
      </c>
      <c r="E1507" s="38" t="s">
        <v>114</v>
      </c>
    </row>
    <row r="1508">
      <c r="A1508" s="38" t="s">
        <v>7613</v>
      </c>
      <c r="B1508" s="38" t="s">
        <v>822</v>
      </c>
      <c r="C1508" s="25" t="s">
        <v>96</v>
      </c>
      <c r="D1508" s="38" t="s">
        <v>2065</v>
      </c>
      <c r="E1508" s="38" t="s">
        <v>114</v>
      </c>
    </row>
    <row r="1509">
      <c r="A1509" s="38" t="s">
        <v>7614</v>
      </c>
      <c r="B1509" s="38" t="s">
        <v>401</v>
      </c>
      <c r="C1509" s="25" t="s">
        <v>96</v>
      </c>
      <c r="D1509" s="38" t="s">
        <v>2065</v>
      </c>
      <c r="E1509" s="38" t="s">
        <v>101</v>
      </c>
    </row>
    <row r="1510">
      <c r="A1510" s="38" t="s">
        <v>7604</v>
      </c>
      <c r="B1510" s="38" t="s">
        <v>529</v>
      </c>
      <c r="C1510" s="25" t="s">
        <v>96</v>
      </c>
      <c r="D1510" s="38" t="s">
        <v>2065</v>
      </c>
      <c r="E1510" s="38" t="s">
        <v>101</v>
      </c>
    </row>
    <row r="1511">
      <c r="A1511" s="38" t="s">
        <v>7610</v>
      </c>
      <c r="B1511" s="38" t="s">
        <v>511</v>
      </c>
      <c r="C1511" s="25" t="s">
        <v>96</v>
      </c>
      <c r="D1511" s="38" t="s">
        <v>2065</v>
      </c>
      <c r="E1511" s="38" t="s">
        <v>101</v>
      </c>
    </row>
    <row r="1512">
      <c r="A1512" s="38" t="s">
        <v>7605</v>
      </c>
      <c r="B1512" s="38" t="s">
        <v>823</v>
      </c>
      <c r="C1512" s="25" t="s">
        <v>96</v>
      </c>
      <c r="D1512" s="38" t="s">
        <v>2065</v>
      </c>
      <c r="E1512" s="38" t="s">
        <v>101</v>
      </c>
    </row>
    <row r="1513">
      <c r="A1513" s="38" t="s">
        <v>7606</v>
      </c>
      <c r="B1513" s="38" t="s">
        <v>830</v>
      </c>
      <c r="C1513" s="25" t="s">
        <v>96</v>
      </c>
      <c r="D1513" s="38" t="s">
        <v>2065</v>
      </c>
      <c r="E1513" s="38" t="s">
        <v>101</v>
      </c>
    </row>
    <row r="1514">
      <c r="A1514" s="38" t="s">
        <v>7611</v>
      </c>
      <c r="B1514" s="38" t="s">
        <v>828</v>
      </c>
      <c r="C1514" s="25" t="s">
        <v>96</v>
      </c>
      <c r="D1514" s="38" t="s">
        <v>2065</v>
      </c>
      <c r="E1514" s="38" t="s">
        <v>101</v>
      </c>
    </row>
    <row r="1515">
      <c r="A1515" s="38" t="s">
        <v>7608</v>
      </c>
      <c r="B1515" s="38" t="s">
        <v>320</v>
      </c>
      <c r="C1515" s="25" t="s">
        <v>96</v>
      </c>
      <c r="D1515" s="38" t="s">
        <v>2065</v>
      </c>
      <c r="E1515" s="38" t="s">
        <v>101</v>
      </c>
    </row>
    <row r="1516">
      <c r="A1516" s="38" t="s">
        <v>7609</v>
      </c>
      <c r="B1516" s="38" t="s">
        <v>826</v>
      </c>
      <c r="C1516" s="25" t="s">
        <v>96</v>
      </c>
      <c r="D1516" s="38" t="s">
        <v>2065</v>
      </c>
      <c r="E1516" s="38" t="s">
        <v>101</v>
      </c>
    </row>
    <row r="1517">
      <c r="A1517" s="38" t="s">
        <v>7612</v>
      </c>
      <c r="B1517" s="38" t="s">
        <v>829</v>
      </c>
      <c r="C1517" s="25" t="s">
        <v>96</v>
      </c>
      <c r="D1517" s="38" t="s">
        <v>2065</v>
      </c>
      <c r="E1517" s="38" t="s">
        <v>101</v>
      </c>
    </row>
    <row r="1518">
      <c r="A1518" s="38" t="s">
        <v>7613</v>
      </c>
      <c r="B1518" s="38" t="s">
        <v>822</v>
      </c>
      <c r="C1518" s="25" t="s">
        <v>96</v>
      </c>
      <c r="D1518" s="38" t="s">
        <v>2065</v>
      </c>
      <c r="E1518" s="38" t="s">
        <v>101</v>
      </c>
    </row>
    <row r="1519">
      <c r="A1519" s="38" t="s">
        <v>7615</v>
      </c>
      <c r="B1519" s="38" t="s">
        <v>831</v>
      </c>
      <c r="C1519" s="25" t="s">
        <v>96</v>
      </c>
      <c r="D1519" s="38" t="s">
        <v>2074</v>
      </c>
      <c r="E1519" s="38" t="s">
        <v>145</v>
      </c>
    </row>
    <row r="1520">
      <c r="A1520" s="38" t="s">
        <v>7616</v>
      </c>
      <c r="B1520" s="38" t="s">
        <v>825</v>
      </c>
      <c r="C1520" s="25" t="s">
        <v>96</v>
      </c>
      <c r="D1520" s="38" t="s">
        <v>2074</v>
      </c>
      <c r="E1520" s="38" t="s">
        <v>145</v>
      </c>
    </row>
    <row r="1521">
      <c r="A1521" s="38" t="s">
        <v>7617</v>
      </c>
      <c r="B1521" s="38" t="s">
        <v>529</v>
      </c>
      <c r="C1521" s="25" t="s">
        <v>96</v>
      </c>
      <c r="D1521" s="38" t="s">
        <v>2074</v>
      </c>
      <c r="E1521" s="38" t="s">
        <v>145</v>
      </c>
    </row>
    <row r="1522">
      <c r="A1522" s="38" t="s">
        <v>7618</v>
      </c>
      <c r="B1522" s="38" t="s">
        <v>823</v>
      </c>
      <c r="C1522" s="25" t="s">
        <v>96</v>
      </c>
      <c r="D1522" s="38" t="s">
        <v>2074</v>
      </c>
      <c r="E1522" s="38" t="s">
        <v>145</v>
      </c>
    </row>
    <row r="1523">
      <c r="A1523" s="38" t="s">
        <v>7619</v>
      </c>
      <c r="B1523" s="38" t="s">
        <v>830</v>
      </c>
      <c r="C1523" s="25" t="s">
        <v>96</v>
      </c>
      <c r="D1523" s="38" t="s">
        <v>2074</v>
      </c>
      <c r="E1523" s="38" t="s">
        <v>145</v>
      </c>
    </row>
    <row r="1524">
      <c r="A1524" s="38" t="s">
        <v>7620</v>
      </c>
      <c r="B1524" s="38" t="s">
        <v>832</v>
      </c>
      <c r="C1524" s="25" t="s">
        <v>96</v>
      </c>
      <c r="D1524" s="38" t="s">
        <v>2074</v>
      </c>
      <c r="E1524" s="38" t="s">
        <v>145</v>
      </c>
    </row>
    <row r="1525">
      <c r="A1525" s="38" t="s">
        <v>7621</v>
      </c>
      <c r="B1525" s="38" t="s">
        <v>826</v>
      </c>
      <c r="C1525" s="25" t="s">
        <v>96</v>
      </c>
      <c r="D1525" s="38" t="s">
        <v>2074</v>
      </c>
      <c r="E1525" s="38" t="s">
        <v>145</v>
      </c>
    </row>
    <row r="1526">
      <c r="A1526" s="38" t="s">
        <v>7622</v>
      </c>
      <c r="B1526" s="38" t="s">
        <v>328</v>
      </c>
      <c r="C1526" s="25" t="s">
        <v>96</v>
      </c>
      <c r="D1526" s="38" t="s">
        <v>2074</v>
      </c>
      <c r="E1526" s="38" t="s">
        <v>145</v>
      </c>
    </row>
    <row r="1527">
      <c r="A1527" s="38" t="s">
        <v>7623</v>
      </c>
      <c r="B1527" s="38" t="s">
        <v>320</v>
      </c>
      <c r="C1527" s="25" t="s">
        <v>96</v>
      </c>
      <c r="D1527" s="38" t="s">
        <v>2074</v>
      </c>
      <c r="E1527" s="38" t="s">
        <v>145</v>
      </c>
    </row>
    <row r="1528">
      <c r="A1528" s="38" t="s">
        <v>7615</v>
      </c>
      <c r="B1528" s="38" t="s">
        <v>831</v>
      </c>
      <c r="C1528" s="25" t="s">
        <v>96</v>
      </c>
      <c r="D1528" s="38" t="s">
        <v>2074</v>
      </c>
      <c r="E1528" s="38" t="s">
        <v>114</v>
      </c>
    </row>
    <row r="1529">
      <c r="A1529" s="38" t="s">
        <v>7624</v>
      </c>
      <c r="B1529" s="38" t="s">
        <v>511</v>
      </c>
      <c r="C1529" s="25" t="s">
        <v>96</v>
      </c>
      <c r="D1529" s="38" t="s">
        <v>2074</v>
      </c>
      <c r="E1529" s="38" t="s">
        <v>114</v>
      </c>
    </row>
    <row r="1530">
      <c r="A1530" s="38" t="s">
        <v>7617</v>
      </c>
      <c r="B1530" s="38" t="s">
        <v>529</v>
      </c>
      <c r="C1530" s="25" t="s">
        <v>96</v>
      </c>
      <c r="D1530" s="38" t="s">
        <v>2074</v>
      </c>
      <c r="E1530" s="38" t="s">
        <v>114</v>
      </c>
    </row>
    <row r="1531">
      <c r="A1531" s="38" t="s">
        <v>7618</v>
      </c>
      <c r="B1531" s="38" t="s">
        <v>823</v>
      </c>
      <c r="C1531" s="25" t="s">
        <v>96</v>
      </c>
      <c r="D1531" s="38" t="s">
        <v>2074</v>
      </c>
      <c r="E1531" s="38" t="s">
        <v>114</v>
      </c>
    </row>
    <row r="1532">
      <c r="A1532" s="38" t="s">
        <v>7619</v>
      </c>
      <c r="B1532" s="38" t="s">
        <v>830</v>
      </c>
      <c r="C1532" s="25" t="s">
        <v>96</v>
      </c>
      <c r="D1532" s="38" t="s">
        <v>2074</v>
      </c>
      <c r="E1532" s="38" t="s">
        <v>114</v>
      </c>
    </row>
    <row r="1533">
      <c r="A1533" s="38" t="s">
        <v>7620</v>
      </c>
      <c r="B1533" s="38" t="s">
        <v>832</v>
      </c>
      <c r="C1533" s="25" t="s">
        <v>96</v>
      </c>
      <c r="D1533" s="38" t="s">
        <v>2074</v>
      </c>
      <c r="E1533" s="38" t="s">
        <v>114</v>
      </c>
    </row>
    <row r="1534">
      <c r="A1534" s="38" t="s">
        <v>7625</v>
      </c>
      <c r="B1534" s="38" t="s">
        <v>828</v>
      </c>
      <c r="C1534" s="25" t="s">
        <v>96</v>
      </c>
      <c r="D1534" s="38" t="s">
        <v>2074</v>
      </c>
      <c r="E1534" s="38" t="s">
        <v>114</v>
      </c>
    </row>
    <row r="1535">
      <c r="A1535" s="38" t="s">
        <v>7626</v>
      </c>
      <c r="B1535" s="38" t="s">
        <v>829</v>
      </c>
      <c r="C1535" s="25" t="s">
        <v>96</v>
      </c>
      <c r="D1535" s="38" t="s">
        <v>2074</v>
      </c>
      <c r="E1535" s="38" t="s">
        <v>114</v>
      </c>
    </row>
    <row r="1536">
      <c r="A1536" s="38" t="s">
        <v>7621</v>
      </c>
      <c r="B1536" s="38" t="s">
        <v>826</v>
      </c>
      <c r="C1536" s="25" t="s">
        <v>96</v>
      </c>
      <c r="D1536" s="38" t="s">
        <v>2074</v>
      </c>
      <c r="E1536" s="38" t="s">
        <v>114</v>
      </c>
    </row>
    <row r="1537">
      <c r="A1537" s="38" t="s">
        <v>7623</v>
      </c>
      <c r="B1537" s="38" t="s">
        <v>320</v>
      </c>
      <c r="C1537" s="25" t="s">
        <v>96</v>
      </c>
      <c r="D1537" s="38" t="s">
        <v>2074</v>
      </c>
      <c r="E1537" s="38" t="s">
        <v>114</v>
      </c>
    </row>
    <row r="1538">
      <c r="A1538" s="38" t="s">
        <v>7627</v>
      </c>
      <c r="B1538" s="38" t="s">
        <v>822</v>
      </c>
      <c r="C1538" s="25" t="s">
        <v>96</v>
      </c>
      <c r="D1538" s="38" t="s">
        <v>2074</v>
      </c>
      <c r="E1538" s="38" t="s">
        <v>114</v>
      </c>
    </row>
    <row r="1539">
      <c r="A1539" s="38" t="s">
        <v>7628</v>
      </c>
      <c r="B1539" s="38" t="s">
        <v>401</v>
      </c>
      <c r="C1539" s="25" t="s">
        <v>96</v>
      </c>
      <c r="D1539" s="38" t="s">
        <v>2074</v>
      </c>
      <c r="E1539" s="38" t="s">
        <v>101</v>
      </c>
    </row>
    <row r="1540">
      <c r="A1540" s="38" t="s">
        <v>7617</v>
      </c>
      <c r="B1540" s="38" t="s">
        <v>529</v>
      </c>
      <c r="C1540" s="25" t="s">
        <v>96</v>
      </c>
      <c r="D1540" s="38" t="s">
        <v>2074</v>
      </c>
      <c r="E1540" s="38" t="s">
        <v>101</v>
      </c>
    </row>
    <row r="1541">
      <c r="A1541" s="38" t="s">
        <v>7624</v>
      </c>
      <c r="B1541" s="38" t="s">
        <v>511</v>
      </c>
      <c r="C1541" s="25" t="s">
        <v>96</v>
      </c>
      <c r="D1541" s="38" t="s">
        <v>2074</v>
      </c>
      <c r="E1541" s="38" t="s">
        <v>101</v>
      </c>
    </row>
    <row r="1542">
      <c r="A1542" s="38" t="s">
        <v>7618</v>
      </c>
      <c r="B1542" s="38" t="s">
        <v>823</v>
      </c>
      <c r="C1542" s="25" t="s">
        <v>96</v>
      </c>
      <c r="D1542" s="38" t="s">
        <v>2074</v>
      </c>
      <c r="E1542" s="38" t="s">
        <v>101</v>
      </c>
    </row>
    <row r="1543">
      <c r="A1543" s="38" t="s">
        <v>7619</v>
      </c>
      <c r="B1543" s="38" t="s">
        <v>830</v>
      </c>
      <c r="C1543" s="25" t="s">
        <v>96</v>
      </c>
      <c r="D1543" s="38" t="s">
        <v>2074</v>
      </c>
      <c r="E1543" s="38" t="s">
        <v>101</v>
      </c>
    </row>
    <row r="1544">
      <c r="A1544" s="38" t="s">
        <v>7625</v>
      </c>
      <c r="B1544" s="38" t="s">
        <v>828</v>
      </c>
      <c r="C1544" s="25" t="s">
        <v>96</v>
      </c>
      <c r="D1544" s="38" t="s">
        <v>2074</v>
      </c>
      <c r="E1544" s="38" t="s">
        <v>101</v>
      </c>
    </row>
    <row r="1545">
      <c r="A1545" s="38" t="s">
        <v>7626</v>
      </c>
      <c r="B1545" s="38" t="s">
        <v>829</v>
      </c>
      <c r="C1545" s="25" t="s">
        <v>96</v>
      </c>
      <c r="D1545" s="38" t="s">
        <v>2074</v>
      </c>
      <c r="E1545" s="38" t="s">
        <v>101</v>
      </c>
    </row>
    <row r="1546">
      <c r="A1546" s="38" t="s">
        <v>7629</v>
      </c>
      <c r="B1546" s="38" t="s">
        <v>833</v>
      </c>
      <c r="C1546" s="25" t="s">
        <v>96</v>
      </c>
      <c r="D1546" s="38" t="s">
        <v>2074</v>
      </c>
      <c r="E1546" s="38" t="s">
        <v>101</v>
      </c>
    </row>
    <row r="1547">
      <c r="A1547" s="38" t="s">
        <v>7623</v>
      </c>
      <c r="B1547" s="38" t="s">
        <v>320</v>
      </c>
      <c r="C1547" s="25" t="s">
        <v>96</v>
      </c>
      <c r="D1547" s="38" t="s">
        <v>2074</v>
      </c>
      <c r="E1547" s="38" t="s">
        <v>101</v>
      </c>
    </row>
    <row r="1548">
      <c r="A1548" s="38" t="s">
        <v>7627</v>
      </c>
      <c r="B1548" s="38" t="s">
        <v>822</v>
      </c>
      <c r="C1548" s="25" t="s">
        <v>96</v>
      </c>
      <c r="D1548" s="38" t="s">
        <v>2074</v>
      </c>
      <c r="E1548" s="38" t="s">
        <v>101</v>
      </c>
    </row>
    <row r="1549">
      <c r="A1549" s="38" t="s">
        <v>7630</v>
      </c>
      <c r="B1549" s="38" t="s">
        <v>828</v>
      </c>
      <c r="C1549" s="25" t="s">
        <v>96</v>
      </c>
      <c r="D1549" s="38" t="s">
        <v>2076</v>
      </c>
      <c r="E1549" s="38" t="s">
        <v>145</v>
      </c>
    </row>
    <row r="1550">
      <c r="A1550" s="38" t="s">
        <v>7631</v>
      </c>
      <c r="B1550" s="38" t="s">
        <v>832</v>
      </c>
      <c r="C1550" s="25" t="s">
        <v>96</v>
      </c>
      <c r="D1550" s="38" t="s">
        <v>2076</v>
      </c>
      <c r="E1550" s="38" t="s">
        <v>145</v>
      </c>
    </row>
    <row r="1551">
      <c r="A1551" s="38" t="s">
        <v>7632</v>
      </c>
      <c r="B1551" s="38" t="s">
        <v>323</v>
      </c>
      <c r="C1551" s="25" t="s">
        <v>96</v>
      </c>
      <c r="D1551" s="38" t="s">
        <v>2076</v>
      </c>
      <c r="E1551" s="38" t="s">
        <v>145</v>
      </c>
    </row>
    <row r="1552">
      <c r="A1552" s="38" t="s">
        <v>7633</v>
      </c>
      <c r="B1552" s="38" t="s">
        <v>868</v>
      </c>
      <c r="C1552" s="25" t="s">
        <v>96</v>
      </c>
      <c r="D1552" s="38" t="s">
        <v>2076</v>
      </c>
      <c r="E1552" s="38" t="s">
        <v>145</v>
      </c>
    </row>
    <row r="1553">
      <c r="A1553" s="38" t="s">
        <v>7634</v>
      </c>
      <c r="B1553" s="38" t="s">
        <v>799</v>
      </c>
      <c r="C1553" s="25" t="s">
        <v>96</v>
      </c>
      <c r="D1553" s="38" t="s">
        <v>2076</v>
      </c>
      <c r="E1553" s="38" t="s">
        <v>145</v>
      </c>
    </row>
    <row r="1554">
      <c r="A1554" s="38" t="s">
        <v>7635</v>
      </c>
      <c r="B1554" s="38" t="s">
        <v>444</v>
      </c>
      <c r="C1554" s="25" t="s">
        <v>96</v>
      </c>
      <c r="D1554" s="38" t="s">
        <v>2076</v>
      </c>
      <c r="E1554" s="38" t="s">
        <v>145</v>
      </c>
    </row>
    <row r="1555">
      <c r="A1555" s="38" t="s">
        <v>7636</v>
      </c>
      <c r="B1555" s="38" t="s">
        <v>233</v>
      </c>
      <c r="C1555" s="25" t="s">
        <v>96</v>
      </c>
      <c r="D1555" s="38" t="s">
        <v>2076</v>
      </c>
      <c r="E1555" s="38" t="s">
        <v>145</v>
      </c>
    </row>
    <row r="1556">
      <c r="A1556" s="38" t="s">
        <v>7637</v>
      </c>
      <c r="B1556" s="38" t="s">
        <v>865</v>
      </c>
      <c r="C1556" s="25" t="s">
        <v>96</v>
      </c>
      <c r="D1556" s="38" t="s">
        <v>2076</v>
      </c>
      <c r="E1556" s="38" t="s">
        <v>145</v>
      </c>
    </row>
    <row r="1557">
      <c r="A1557" s="38" t="s">
        <v>7638</v>
      </c>
      <c r="B1557" s="38" t="s">
        <v>867</v>
      </c>
      <c r="C1557" s="25" t="s">
        <v>96</v>
      </c>
      <c r="D1557" s="38" t="s">
        <v>2076</v>
      </c>
      <c r="E1557" s="38" t="s">
        <v>145</v>
      </c>
    </row>
    <row r="1558">
      <c r="A1558" s="38" t="s">
        <v>7639</v>
      </c>
      <c r="B1558" s="38" t="s">
        <v>469</v>
      </c>
      <c r="C1558" s="25" t="s">
        <v>96</v>
      </c>
      <c r="D1558" s="38" t="s">
        <v>2076</v>
      </c>
      <c r="E1558" s="38" t="s">
        <v>114</v>
      </c>
    </row>
    <row r="1559">
      <c r="A1559" s="38" t="s">
        <v>7630</v>
      </c>
      <c r="B1559" s="38" t="s">
        <v>828</v>
      </c>
      <c r="C1559" s="25" t="s">
        <v>96</v>
      </c>
      <c r="D1559" s="38" t="s">
        <v>2076</v>
      </c>
      <c r="E1559" s="38" t="s">
        <v>114</v>
      </c>
    </row>
    <row r="1560">
      <c r="A1560" s="38" t="s">
        <v>7632</v>
      </c>
      <c r="B1560" s="38" t="s">
        <v>323</v>
      </c>
      <c r="C1560" s="25" t="s">
        <v>96</v>
      </c>
      <c r="D1560" s="38" t="s">
        <v>2076</v>
      </c>
      <c r="E1560" s="38" t="s">
        <v>114</v>
      </c>
    </row>
    <row r="1561">
      <c r="A1561" s="38" t="s">
        <v>7633</v>
      </c>
      <c r="B1561" s="38" t="s">
        <v>868</v>
      </c>
      <c r="C1561" s="25" t="s">
        <v>96</v>
      </c>
      <c r="D1561" s="38" t="s">
        <v>2076</v>
      </c>
      <c r="E1561" s="38" t="s">
        <v>114</v>
      </c>
    </row>
    <row r="1562">
      <c r="A1562" s="38" t="s">
        <v>7631</v>
      </c>
      <c r="B1562" s="38" t="s">
        <v>832</v>
      </c>
      <c r="C1562" s="25" t="s">
        <v>96</v>
      </c>
      <c r="D1562" s="38" t="s">
        <v>2076</v>
      </c>
      <c r="E1562" s="38" t="s">
        <v>114</v>
      </c>
    </row>
    <row r="1563">
      <c r="A1563" s="38" t="s">
        <v>7635</v>
      </c>
      <c r="B1563" s="38" t="s">
        <v>444</v>
      </c>
      <c r="C1563" s="25" t="s">
        <v>96</v>
      </c>
      <c r="D1563" s="38" t="s">
        <v>2076</v>
      </c>
      <c r="E1563" s="38" t="s">
        <v>114</v>
      </c>
    </row>
    <row r="1564">
      <c r="A1564" s="38" t="s">
        <v>7636</v>
      </c>
      <c r="B1564" s="38" t="s">
        <v>233</v>
      </c>
      <c r="C1564" s="25" t="s">
        <v>96</v>
      </c>
      <c r="D1564" s="38" t="s">
        <v>2076</v>
      </c>
      <c r="E1564" s="38" t="s">
        <v>114</v>
      </c>
    </row>
    <row r="1565">
      <c r="A1565" s="38" t="s">
        <v>7634</v>
      </c>
      <c r="B1565" s="38" t="s">
        <v>799</v>
      </c>
      <c r="C1565" s="25" t="s">
        <v>96</v>
      </c>
      <c r="D1565" s="38" t="s">
        <v>2076</v>
      </c>
      <c r="E1565" s="38" t="s">
        <v>114</v>
      </c>
    </row>
    <row r="1566">
      <c r="A1566" s="38" t="s">
        <v>7637</v>
      </c>
      <c r="B1566" s="38" t="s">
        <v>865</v>
      </c>
      <c r="C1566" s="25" t="s">
        <v>96</v>
      </c>
      <c r="D1566" s="38" t="s">
        <v>2076</v>
      </c>
      <c r="E1566" s="38" t="s">
        <v>114</v>
      </c>
    </row>
    <row r="1567">
      <c r="A1567" s="38" t="s">
        <v>7640</v>
      </c>
      <c r="B1567" s="38" t="s">
        <v>866</v>
      </c>
      <c r="C1567" s="25" t="s">
        <v>96</v>
      </c>
      <c r="D1567" s="38" t="s">
        <v>2076</v>
      </c>
      <c r="E1567" s="38" t="s">
        <v>114</v>
      </c>
    </row>
    <row r="1568">
      <c r="A1568" s="38" t="s">
        <v>7641</v>
      </c>
      <c r="B1568" s="38" t="s">
        <v>822</v>
      </c>
      <c r="C1568" s="25" t="s">
        <v>96</v>
      </c>
      <c r="D1568" s="38" t="s">
        <v>2076</v>
      </c>
      <c r="E1568" s="38" t="s">
        <v>114</v>
      </c>
    </row>
    <row r="1569">
      <c r="A1569" s="38" t="s">
        <v>7639</v>
      </c>
      <c r="B1569" s="38" t="s">
        <v>469</v>
      </c>
      <c r="C1569" s="25" t="s">
        <v>96</v>
      </c>
      <c r="D1569" s="38" t="s">
        <v>2076</v>
      </c>
      <c r="E1569" s="38" t="s">
        <v>101</v>
      </c>
    </row>
    <row r="1570">
      <c r="A1570" s="38" t="s">
        <v>7631</v>
      </c>
      <c r="B1570" s="38" t="s">
        <v>832</v>
      </c>
      <c r="C1570" s="25" t="s">
        <v>96</v>
      </c>
      <c r="D1570" s="38" t="s">
        <v>2076</v>
      </c>
      <c r="E1570" s="38" t="s">
        <v>101</v>
      </c>
    </row>
    <row r="1571">
      <c r="A1571" s="38" t="s">
        <v>7635</v>
      </c>
      <c r="B1571" s="38" t="s">
        <v>444</v>
      </c>
      <c r="C1571" s="25" t="s">
        <v>96</v>
      </c>
      <c r="D1571" s="38" t="s">
        <v>2076</v>
      </c>
      <c r="E1571" s="38" t="s">
        <v>101</v>
      </c>
    </row>
    <row r="1572">
      <c r="A1572" s="38" t="s">
        <v>7642</v>
      </c>
      <c r="B1572" s="38" t="s">
        <v>401</v>
      </c>
      <c r="C1572" s="25" t="s">
        <v>96</v>
      </c>
      <c r="D1572" s="38" t="s">
        <v>2076</v>
      </c>
      <c r="E1572" s="38" t="s">
        <v>101</v>
      </c>
    </row>
    <row r="1573">
      <c r="A1573" s="38" t="s">
        <v>7636</v>
      </c>
      <c r="B1573" s="38" t="s">
        <v>233</v>
      </c>
      <c r="C1573" s="25" t="s">
        <v>96</v>
      </c>
      <c r="D1573" s="38" t="s">
        <v>2076</v>
      </c>
      <c r="E1573" s="38" t="s">
        <v>101</v>
      </c>
    </row>
    <row r="1574">
      <c r="A1574" s="38" t="s">
        <v>7634</v>
      </c>
      <c r="B1574" s="38" t="s">
        <v>799</v>
      </c>
      <c r="C1574" s="25" t="s">
        <v>96</v>
      </c>
      <c r="D1574" s="38" t="s">
        <v>2076</v>
      </c>
      <c r="E1574" s="38" t="s">
        <v>101</v>
      </c>
    </row>
    <row r="1575">
      <c r="A1575" s="38" t="s">
        <v>7637</v>
      </c>
      <c r="B1575" s="38" t="s">
        <v>865</v>
      </c>
      <c r="C1575" s="25" t="s">
        <v>96</v>
      </c>
      <c r="D1575" s="38" t="s">
        <v>2076</v>
      </c>
      <c r="E1575" s="38" t="s">
        <v>101</v>
      </c>
    </row>
    <row r="1576">
      <c r="A1576" s="38" t="s">
        <v>7640</v>
      </c>
      <c r="B1576" s="38" t="s">
        <v>866</v>
      </c>
      <c r="C1576" s="25" t="s">
        <v>96</v>
      </c>
      <c r="D1576" s="38" t="s">
        <v>2076</v>
      </c>
      <c r="E1576" s="38" t="s">
        <v>101</v>
      </c>
    </row>
    <row r="1577">
      <c r="A1577" s="38" t="s">
        <v>7641</v>
      </c>
      <c r="B1577" s="38" t="s">
        <v>822</v>
      </c>
      <c r="C1577" s="25" t="s">
        <v>96</v>
      </c>
      <c r="D1577" s="38" t="s">
        <v>2076</v>
      </c>
      <c r="E1577" s="38" t="s">
        <v>101</v>
      </c>
    </row>
    <row r="1578">
      <c r="A1578" s="38" t="s">
        <v>7643</v>
      </c>
      <c r="B1578" s="38" t="s">
        <v>510</v>
      </c>
      <c r="C1578" s="38" t="s">
        <v>165</v>
      </c>
      <c r="D1578" s="38" t="s">
        <v>2078</v>
      </c>
      <c r="E1578" s="38" t="s">
        <v>28</v>
      </c>
    </row>
    <row r="1579">
      <c r="A1579" s="38" t="s">
        <v>7644</v>
      </c>
      <c r="B1579" s="38" t="s">
        <v>272</v>
      </c>
      <c r="C1579" s="38" t="s">
        <v>165</v>
      </c>
      <c r="D1579" s="38" t="s">
        <v>2078</v>
      </c>
      <c r="E1579" s="38" t="s">
        <v>28</v>
      </c>
    </row>
    <row r="1580">
      <c r="A1580" s="38" t="s">
        <v>7645</v>
      </c>
      <c r="B1580" s="38" t="s">
        <v>509</v>
      </c>
      <c r="C1580" s="38" t="s">
        <v>165</v>
      </c>
      <c r="D1580" s="38" t="s">
        <v>2078</v>
      </c>
      <c r="E1580" s="38" t="s">
        <v>28</v>
      </c>
    </row>
    <row r="1581">
      <c r="A1581" s="38" t="s">
        <v>7646</v>
      </c>
      <c r="B1581" s="38" t="s">
        <v>843</v>
      </c>
      <c r="C1581" s="38" t="s">
        <v>165</v>
      </c>
      <c r="D1581" s="38" t="s">
        <v>2078</v>
      </c>
      <c r="E1581" s="38" t="s">
        <v>28</v>
      </c>
    </row>
    <row r="1582">
      <c r="A1582" s="38" t="s">
        <v>7647</v>
      </c>
      <c r="B1582" s="38" t="s">
        <v>508</v>
      </c>
      <c r="C1582" s="38" t="s">
        <v>165</v>
      </c>
      <c r="D1582" s="38" t="s">
        <v>2078</v>
      </c>
      <c r="E1582" s="38" t="s">
        <v>28</v>
      </c>
    </row>
    <row r="1583">
      <c r="A1583" s="38" t="s">
        <v>7648</v>
      </c>
      <c r="B1583" s="38" t="s">
        <v>115</v>
      </c>
      <c r="C1583" s="38" t="s">
        <v>165</v>
      </c>
      <c r="D1583" s="38" t="s">
        <v>2078</v>
      </c>
      <c r="E1583" s="38" t="s">
        <v>28</v>
      </c>
    </row>
    <row r="1584">
      <c r="A1584" s="38" t="s">
        <v>7649</v>
      </c>
      <c r="B1584" s="38" t="s">
        <v>445</v>
      </c>
      <c r="C1584" s="38" t="s">
        <v>165</v>
      </c>
      <c r="D1584" s="38" t="s">
        <v>2078</v>
      </c>
      <c r="E1584" s="38" t="s">
        <v>28</v>
      </c>
    </row>
    <row r="1585">
      <c r="A1585" s="38" t="s">
        <v>7650</v>
      </c>
      <c r="B1585" s="38" t="s">
        <v>704</v>
      </c>
      <c r="C1585" s="38" t="s">
        <v>165</v>
      </c>
      <c r="D1585" s="38" t="s">
        <v>2078</v>
      </c>
      <c r="E1585" s="38" t="s">
        <v>28</v>
      </c>
    </row>
    <row r="1586">
      <c r="A1586" s="38" t="s">
        <v>7651</v>
      </c>
      <c r="B1586" s="38" t="s">
        <v>358</v>
      </c>
      <c r="C1586" s="38" t="s">
        <v>165</v>
      </c>
      <c r="D1586" s="38" t="s">
        <v>2078</v>
      </c>
      <c r="E1586" s="38" t="s">
        <v>28</v>
      </c>
    </row>
    <row r="1587">
      <c r="A1587" s="38" t="s">
        <v>7652</v>
      </c>
      <c r="B1587" s="38" t="s">
        <v>844</v>
      </c>
      <c r="C1587" s="38" t="s">
        <v>165</v>
      </c>
      <c r="D1587" s="38" t="s">
        <v>2078</v>
      </c>
      <c r="E1587" s="38" t="s">
        <v>28</v>
      </c>
    </row>
    <row r="1588">
      <c r="A1588" s="38" t="s">
        <v>7653</v>
      </c>
      <c r="B1588" s="38" t="s">
        <v>854</v>
      </c>
      <c r="C1588" s="38" t="s">
        <v>44</v>
      </c>
      <c r="D1588" s="38" t="s">
        <v>2078</v>
      </c>
      <c r="E1588" s="38" t="s">
        <v>28</v>
      </c>
    </row>
    <row r="1589">
      <c r="A1589" s="38" t="s">
        <v>7654</v>
      </c>
      <c r="B1589" s="38" t="s">
        <v>270</v>
      </c>
      <c r="C1589" s="38" t="s">
        <v>44</v>
      </c>
      <c r="D1589" s="38" t="s">
        <v>2078</v>
      </c>
      <c r="E1589" s="38" t="s">
        <v>28</v>
      </c>
    </row>
    <row r="1590">
      <c r="A1590" s="38" t="s">
        <v>7655</v>
      </c>
      <c r="B1590" s="38" t="s">
        <v>803</v>
      </c>
      <c r="C1590" s="38" t="s">
        <v>44</v>
      </c>
      <c r="D1590" s="38" t="s">
        <v>2078</v>
      </c>
      <c r="E1590" s="38" t="s">
        <v>28</v>
      </c>
    </row>
    <row r="1591">
      <c r="A1591" s="38" t="s">
        <v>7656</v>
      </c>
      <c r="B1591" s="38" t="s">
        <v>758</v>
      </c>
      <c r="C1591" s="38" t="s">
        <v>44</v>
      </c>
      <c r="D1591" s="38" t="s">
        <v>2078</v>
      </c>
      <c r="E1591" s="38" t="s">
        <v>28</v>
      </c>
    </row>
    <row r="1592">
      <c r="A1592" s="38" t="s">
        <v>7657</v>
      </c>
      <c r="B1592" s="38" t="s">
        <v>852</v>
      </c>
      <c r="C1592" s="38" t="s">
        <v>44</v>
      </c>
      <c r="D1592" s="38" t="s">
        <v>2078</v>
      </c>
      <c r="E1592" s="38" t="s">
        <v>28</v>
      </c>
    </row>
    <row r="1593">
      <c r="A1593" s="38" t="s">
        <v>7658</v>
      </c>
      <c r="B1593" s="38" t="s">
        <v>157</v>
      </c>
      <c r="C1593" s="25" t="s">
        <v>158</v>
      </c>
      <c r="D1593" s="38" t="s">
        <v>2078</v>
      </c>
      <c r="E1593" s="38" t="s">
        <v>28</v>
      </c>
    </row>
    <row r="1594">
      <c r="A1594" s="38" t="s">
        <v>7659</v>
      </c>
      <c r="B1594" s="38" t="s">
        <v>758</v>
      </c>
      <c r="C1594" s="25" t="s">
        <v>158</v>
      </c>
      <c r="D1594" s="38" t="s">
        <v>2078</v>
      </c>
      <c r="E1594" s="38" t="s">
        <v>28</v>
      </c>
    </row>
    <row r="1595">
      <c r="A1595" s="38" t="s">
        <v>7660</v>
      </c>
      <c r="B1595" s="38" t="s">
        <v>269</v>
      </c>
      <c r="C1595" s="25" t="s">
        <v>600</v>
      </c>
      <c r="D1595" s="38" t="s">
        <v>2078</v>
      </c>
      <c r="E1595" s="38" t="s">
        <v>28</v>
      </c>
    </row>
    <row r="1596">
      <c r="A1596" s="38" t="s">
        <v>7661</v>
      </c>
      <c r="B1596" s="38" t="s">
        <v>836</v>
      </c>
      <c r="C1596" s="25" t="s">
        <v>600</v>
      </c>
      <c r="D1596" s="38" t="s">
        <v>2078</v>
      </c>
      <c r="E1596" s="38" t="s">
        <v>28</v>
      </c>
    </row>
    <row r="1597">
      <c r="A1597" s="38" t="s">
        <v>7662</v>
      </c>
      <c r="B1597" s="38" t="s">
        <v>752</v>
      </c>
      <c r="C1597" s="25" t="s">
        <v>600</v>
      </c>
      <c r="D1597" s="38" t="s">
        <v>2078</v>
      </c>
      <c r="E1597" s="38" t="s">
        <v>28</v>
      </c>
    </row>
    <row r="1598">
      <c r="A1598" s="38" t="s">
        <v>7663</v>
      </c>
      <c r="B1598" s="38" t="s">
        <v>849</v>
      </c>
      <c r="C1598" s="25" t="s">
        <v>938</v>
      </c>
      <c r="D1598" s="38" t="s">
        <v>2078</v>
      </c>
      <c r="E1598" s="38" t="s">
        <v>28</v>
      </c>
    </row>
    <row r="1599">
      <c r="A1599" s="38" t="s">
        <v>7664</v>
      </c>
      <c r="B1599" s="38" t="s">
        <v>965</v>
      </c>
      <c r="C1599" s="25" t="s">
        <v>938</v>
      </c>
      <c r="D1599" s="38" t="s">
        <v>2078</v>
      </c>
      <c r="E1599" s="38" t="s">
        <v>28</v>
      </c>
    </row>
    <row r="1600">
      <c r="A1600" s="38" t="s">
        <v>7665</v>
      </c>
      <c r="B1600" s="38" t="s">
        <v>942</v>
      </c>
      <c r="C1600" s="25" t="s">
        <v>938</v>
      </c>
      <c r="D1600" s="38" t="s">
        <v>2078</v>
      </c>
      <c r="E1600" s="38" t="s">
        <v>28</v>
      </c>
    </row>
    <row r="1601">
      <c r="A1601" s="38" t="s">
        <v>7666</v>
      </c>
      <c r="B1601" s="38" t="s">
        <v>752</v>
      </c>
      <c r="C1601" s="25" t="s">
        <v>938</v>
      </c>
      <c r="D1601" s="38" t="s">
        <v>2078</v>
      </c>
      <c r="E1601" s="38" t="s">
        <v>28</v>
      </c>
    </row>
    <row r="1602">
      <c r="A1602" s="38" t="s">
        <v>7667</v>
      </c>
      <c r="B1602" s="38" t="s">
        <v>679</v>
      </c>
      <c r="C1602" s="25" t="s">
        <v>938</v>
      </c>
      <c r="D1602" s="38" t="s">
        <v>2078</v>
      </c>
      <c r="E1602" s="38" t="s">
        <v>28</v>
      </c>
    </row>
    <row r="1603">
      <c r="A1603" s="38" t="s">
        <v>7668</v>
      </c>
      <c r="B1603" s="38" t="s">
        <v>510</v>
      </c>
      <c r="C1603" s="38" t="s">
        <v>165</v>
      </c>
      <c r="D1603" s="38" t="s">
        <v>2081</v>
      </c>
      <c r="E1603" s="38" t="s">
        <v>28</v>
      </c>
    </row>
    <row r="1604">
      <c r="A1604" s="38" t="s">
        <v>7669</v>
      </c>
      <c r="B1604" s="38" t="s">
        <v>272</v>
      </c>
      <c r="C1604" s="38" t="s">
        <v>165</v>
      </c>
      <c r="D1604" s="38" t="s">
        <v>2081</v>
      </c>
      <c r="E1604" s="38" t="s">
        <v>28</v>
      </c>
    </row>
    <row r="1605">
      <c r="A1605" s="38" t="s">
        <v>7670</v>
      </c>
      <c r="B1605" s="38" t="s">
        <v>509</v>
      </c>
      <c r="C1605" s="38" t="s">
        <v>165</v>
      </c>
      <c r="D1605" s="38" t="s">
        <v>2081</v>
      </c>
      <c r="E1605" s="38" t="s">
        <v>28</v>
      </c>
    </row>
    <row r="1606">
      <c r="A1606" s="38" t="s">
        <v>7671</v>
      </c>
      <c r="B1606" s="38" t="s">
        <v>843</v>
      </c>
      <c r="C1606" s="38" t="s">
        <v>165</v>
      </c>
      <c r="D1606" s="38" t="s">
        <v>2081</v>
      </c>
      <c r="E1606" s="38" t="s">
        <v>28</v>
      </c>
    </row>
    <row r="1607">
      <c r="A1607" s="38" t="s">
        <v>7672</v>
      </c>
      <c r="B1607" s="38" t="s">
        <v>508</v>
      </c>
      <c r="C1607" s="38" t="s">
        <v>165</v>
      </c>
      <c r="D1607" s="38" t="s">
        <v>2081</v>
      </c>
      <c r="E1607" s="38" t="s">
        <v>28</v>
      </c>
    </row>
    <row r="1608">
      <c r="A1608" s="38" t="s">
        <v>7673</v>
      </c>
      <c r="B1608" s="38" t="s">
        <v>115</v>
      </c>
      <c r="C1608" s="38" t="s">
        <v>165</v>
      </c>
      <c r="D1608" s="38" t="s">
        <v>2081</v>
      </c>
      <c r="E1608" s="38" t="s">
        <v>28</v>
      </c>
    </row>
    <row r="1609">
      <c r="A1609" s="38" t="s">
        <v>7674</v>
      </c>
      <c r="B1609" s="38" t="s">
        <v>445</v>
      </c>
      <c r="C1609" s="38" t="s">
        <v>165</v>
      </c>
      <c r="D1609" s="38" t="s">
        <v>2081</v>
      </c>
      <c r="E1609" s="38" t="s">
        <v>28</v>
      </c>
    </row>
    <row r="1610">
      <c r="A1610" s="38" t="s">
        <v>7675</v>
      </c>
      <c r="B1610" s="38" t="s">
        <v>704</v>
      </c>
      <c r="C1610" s="38" t="s">
        <v>165</v>
      </c>
      <c r="D1610" s="38" t="s">
        <v>2081</v>
      </c>
      <c r="E1610" s="38" t="s">
        <v>28</v>
      </c>
    </row>
    <row r="1611">
      <c r="A1611" s="38" t="s">
        <v>7676</v>
      </c>
      <c r="B1611" s="38" t="s">
        <v>358</v>
      </c>
      <c r="C1611" s="38" t="s">
        <v>165</v>
      </c>
      <c r="D1611" s="38" t="s">
        <v>2081</v>
      </c>
      <c r="E1611" s="38" t="s">
        <v>28</v>
      </c>
    </row>
    <row r="1612">
      <c r="A1612" s="38" t="s">
        <v>7677</v>
      </c>
      <c r="B1612" s="38" t="s">
        <v>844</v>
      </c>
      <c r="C1612" s="38" t="s">
        <v>165</v>
      </c>
      <c r="D1612" s="38" t="s">
        <v>2081</v>
      </c>
      <c r="E1612" s="38" t="s">
        <v>28</v>
      </c>
    </row>
    <row r="1613">
      <c r="A1613" s="38" t="s">
        <v>7678</v>
      </c>
      <c r="B1613" s="38" t="s">
        <v>854</v>
      </c>
      <c r="C1613" s="38" t="s">
        <v>44</v>
      </c>
      <c r="D1613" s="38" t="s">
        <v>2081</v>
      </c>
      <c r="E1613" s="38" t="s">
        <v>28</v>
      </c>
    </row>
    <row r="1614">
      <c r="A1614" s="38" t="s">
        <v>7679</v>
      </c>
      <c r="B1614" s="38" t="s">
        <v>270</v>
      </c>
      <c r="C1614" s="38" t="s">
        <v>44</v>
      </c>
      <c r="D1614" s="38" t="s">
        <v>2081</v>
      </c>
      <c r="E1614" s="38" t="s">
        <v>28</v>
      </c>
    </row>
    <row r="1615">
      <c r="A1615" s="38" t="s">
        <v>7680</v>
      </c>
      <c r="B1615" s="38" t="s">
        <v>803</v>
      </c>
      <c r="C1615" s="38" t="s">
        <v>44</v>
      </c>
      <c r="D1615" s="38" t="s">
        <v>2081</v>
      </c>
      <c r="E1615" s="38" t="s">
        <v>28</v>
      </c>
    </row>
    <row r="1616">
      <c r="A1616" s="38" t="s">
        <v>7681</v>
      </c>
      <c r="B1616" s="38" t="s">
        <v>758</v>
      </c>
      <c r="C1616" s="38" t="s">
        <v>44</v>
      </c>
      <c r="D1616" s="38" t="s">
        <v>2081</v>
      </c>
      <c r="E1616" s="38" t="s">
        <v>28</v>
      </c>
    </row>
    <row r="1617">
      <c r="A1617" s="38" t="s">
        <v>7682</v>
      </c>
      <c r="B1617" s="38" t="s">
        <v>852</v>
      </c>
      <c r="C1617" s="38" t="s">
        <v>44</v>
      </c>
      <c r="D1617" s="38" t="s">
        <v>2081</v>
      </c>
      <c r="E1617" s="38" t="s">
        <v>28</v>
      </c>
    </row>
    <row r="1618">
      <c r="A1618" s="38" t="s">
        <v>7683</v>
      </c>
      <c r="B1618" s="38" t="s">
        <v>157</v>
      </c>
      <c r="C1618" s="25" t="s">
        <v>158</v>
      </c>
      <c r="D1618" s="38" t="s">
        <v>2081</v>
      </c>
      <c r="E1618" s="38" t="s">
        <v>28</v>
      </c>
    </row>
    <row r="1619">
      <c r="A1619" s="38" t="s">
        <v>7684</v>
      </c>
      <c r="B1619" s="38" t="s">
        <v>758</v>
      </c>
      <c r="C1619" s="25" t="s">
        <v>158</v>
      </c>
      <c r="D1619" s="38" t="s">
        <v>2081</v>
      </c>
      <c r="E1619" s="38" t="s">
        <v>28</v>
      </c>
    </row>
    <row r="1620">
      <c r="A1620" s="38" t="s">
        <v>7685</v>
      </c>
      <c r="B1620" s="38" t="s">
        <v>269</v>
      </c>
      <c r="C1620" s="25" t="s">
        <v>600</v>
      </c>
      <c r="D1620" s="38" t="s">
        <v>2081</v>
      </c>
      <c r="E1620" s="38" t="s">
        <v>28</v>
      </c>
    </row>
    <row r="1621">
      <c r="A1621" s="38" t="s">
        <v>7686</v>
      </c>
      <c r="B1621" s="38" t="s">
        <v>836</v>
      </c>
      <c r="C1621" s="25" t="s">
        <v>600</v>
      </c>
      <c r="D1621" s="38" t="s">
        <v>2081</v>
      </c>
      <c r="E1621" s="38" t="s">
        <v>28</v>
      </c>
    </row>
    <row r="1622">
      <c r="A1622" s="38" t="s">
        <v>7687</v>
      </c>
      <c r="B1622" s="38" t="s">
        <v>752</v>
      </c>
      <c r="C1622" s="25" t="s">
        <v>600</v>
      </c>
      <c r="D1622" s="38" t="s">
        <v>2081</v>
      </c>
      <c r="E1622" s="38" t="s">
        <v>28</v>
      </c>
    </row>
    <row r="1623">
      <c r="A1623" s="38" t="s">
        <v>7688</v>
      </c>
      <c r="B1623" s="38" t="s">
        <v>849</v>
      </c>
      <c r="C1623" s="25" t="s">
        <v>938</v>
      </c>
      <c r="D1623" s="38" t="s">
        <v>2081</v>
      </c>
      <c r="E1623" s="38" t="s">
        <v>28</v>
      </c>
    </row>
    <row r="1624">
      <c r="A1624" s="38" t="s">
        <v>7689</v>
      </c>
      <c r="B1624" s="38" t="s">
        <v>965</v>
      </c>
      <c r="C1624" s="25" t="s">
        <v>938</v>
      </c>
      <c r="D1624" s="38" t="s">
        <v>2081</v>
      </c>
      <c r="E1624" s="38" t="s">
        <v>28</v>
      </c>
    </row>
    <row r="1625">
      <c r="A1625" s="38" t="s">
        <v>7690</v>
      </c>
      <c r="B1625" s="38" t="s">
        <v>942</v>
      </c>
      <c r="C1625" s="25" t="s">
        <v>938</v>
      </c>
      <c r="D1625" s="38" t="s">
        <v>2081</v>
      </c>
      <c r="E1625" s="38" t="s">
        <v>28</v>
      </c>
    </row>
    <row r="1626">
      <c r="A1626" s="38" t="s">
        <v>7691</v>
      </c>
      <c r="B1626" s="38" t="s">
        <v>752</v>
      </c>
      <c r="C1626" s="25" t="s">
        <v>938</v>
      </c>
      <c r="D1626" s="38" t="s">
        <v>2081</v>
      </c>
      <c r="E1626" s="38" t="s">
        <v>28</v>
      </c>
    </row>
    <row r="1627">
      <c r="A1627" s="38" t="s">
        <v>7692</v>
      </c>
      <c r="B1627" s="38" t="s">
        <v>679</v>
      </c>
      <c r="C1627" s="25" t="s">
        <v>938</v>
      </c>
      <c r="D1627" s="38" t="s">
        <v>2081</v>
      </c>
      <c r="E1627" s="38" t="s">
        <v>28</v>
      </c>
    </row>
    <row r="1628">
      <c r="A1628" s="38" t="s">
        <v>7693</v>
      </c>
      <c r="B1628" s="38" t="s">
        <v>194</v>
      </c>
      <c r="C1628" s="38" t="s">
        <v>165</v>
      </c>
      <c r="D1628" s="38" t="s">
        <v>1852</v>
      </c>
      <c r="E1628" s="38" t="s">
        <v>28</v>
      </c>
    </row>
    <row r="1629">
      <c r="A1629" s="38" t="s">
        <v>7694</v>
      </c>
      <c r="B1629" s="38" t="s">
        <v>444</v>
      </c>
      <c r="C1629" s="38" t="s">
        <v>165</v>
      </c>
      <c r="D1629" s="38" t="s">
        <v>1852</v>
      </c>
      <c r="E1629" s="38" t="s">
        <v>28</v>
      </c>
    </row>
    <row r="1630">
      <c r="A1630" s="38" t="s">
        <v>7695</v>
      </c>
      <c r="B1630" s="38" t="s">
        <v>1121</v>
      </c>
      <c r="C1630" s="38" t="s">
        <v>165</v>
      </c>
      <c r="D1630" s="38" t="s">
        <v>1852</v>
      </c>
      <c r="E1630" s="38" t="s">
        <v>28</v>
      </c>
    </row>
    <row r="1631">
      <c r="A1631" s="38" t="s">
        <v>7696</v>
      </c>
      <c r="B1631" s="38" t="s">
        <v>704</v>
      </c>
      <c r="C1631" s="38" t="s">
        <v>165</v>
      </c>
      <c r="D1631" s="38" t="s">
        <v>1852</v>
      </c>
      <c r="E1631" s="38" t="s">
        <v>28</v>
      </c>
    </row>
    <row r="1632">
      <c r="A1632" s="38" t="s">
        <v>7697</v>
      </c>
      <c r="B1632" s="38" t="s">
        <v>702</v>
      </c>
      <c r="C1632" s="38" t="s">
        <v>165</v>
      </c>
      <c r="D1632" s="38" t="s">
        <v>1852</v>
      </c>
      <c r="E1632" s="38" t="s">
        <v>28</v>
      </c>
    </row>
    <row r="1633">
      <c r="A1633" s="38" t="s">
        <v>7698</v>
      </c>
      <c r="B1633" s="38" t="s">
        <v>396</v>
      </c>
      <c r="C1633" s="38" t="s">
        <v>165</v>
      </c>
      <c r="D1633" s="38" t="s">
        <v>1852</v>
      </c>
      <c r="E1633" s="38" t="s">
        <v>28</v>
      </c>
    </row>
    <row r="1634">
      <c r="A1634" s="38" t="s">
        <v>7699</v>
      </c>
      <c r="B1634" s="38" t="s">
        <v>701</v>
      </c>
      <c r="C1634" s="38" t="s">
        <v>165</v>
      </c>
      <c r="D1634" s="38" t="s">
        <v>1852</v>
      </c>
      <c r="E1634" s="38" t="s">
        <v>28</v>
      </c>
    </row>
    <row r="1635">
      <c r="A1635" s="38" t="s">
        <v>7700</v>
      </c>
      <c r="B1635" s="38" t="s">
        <v>373</v>
      </c>
      <c r="C1635" s="38" t="s">
        <v>165</v>
      </c>
      <c r="D1635" s="38" t="s">
        <v>1852</v>
      </c>
      <c r="E1635" s="38" t="s">
        <v>28</v>
      </c>
    </row>
    <row r="1636">
      <c r="A1636" s="38" t="s">
        <v>7701</v>
      </c>
      <c r="B1636" s="38" t="s">
        <v>1072</v>
      </c>
      <c r="C1636" s="38" t="s">
        <v>165</v>
      </c>
      <c r="D1636" s="38" t="s">
        <v>1852</v>
      </c>
      <c r="E1636" s="38" t="s">
        <v>28</v>
      </c>
    </row>
    <row r="1637">
      <c r="A1637" s="38" t="s">
        <v>7702</v>
      </c>
      <c r="B1637" s="38" t="s">
        <v>705</v>
      </c>
      <c r="C1637" s="38" t="s">
        <v>165</v>
      </c>
      <c r="D1637" s="38" t="s">
        <v>1852</v>
      </c>
      <c r="E1637" s="38" t="s">
        <v>28</v>
      </c>
    </row>
    <row r="1638">
      <c r="A1638" s="38" t="s">
        <v>7703</v>
      </c>
      <c r="B1638" s="38" t="s">
        <v>1069</v>
      </c>
      <c r="C1638" s="38" t="s">
        <v>165</v>
      </c>
      <c r="D1638" s="38" t="s">
        <v>1852</v>
      </c>
      <c r="E1638" s="38" t="s">
        <v>28</v>
      </c>
    </row>
    <row r="1639">
      <c r="A1639" s="38" t="s">
        <v>7704</v>
      </c>
      <c r="B1639" s="38" t="s">
        <v>831</v>
      </c>
      <c r="C1639" s="25" t="s">
        <v>96</v>
      </c>
      <c r="D1639" s="38" t="s">
        <v>2085</v>
      </c>
      <c r="E1639" s="38" t="s">
        <v>145</v>
      </c>
    </row>
    <row r="1640">
      <c r="A1640" s="38" t="s">
        <v>7705</v>
      </c>
      <c r="B1640" s="38" t="s">
        <v>825</v>
      </c>
      <c r="C1640" s="25" t="s">
        <v>96</v>
      </c>
      <c r="D1640" s="38" t="s">
        <v>2085</v>
      </c>
      <c r="E1640" s="38" t="s">
        <v>145</v>
      </c>
    </row>
    <row r="1641">
      <c r="A1641" s="38" t="s">
        <v>7706</v>
      </c>
      <c r="B1641" s="38" t="s">
        <v>529</v>
      </c>
      <c r="C1641" s="25" t="s">
        <v>96</v>
      </c>
      <c r="D1641" s="38" t="s">
        <v>2085</v>
      </c>
      <c r="E1641" s="38" t="s">
        <v>145</v>
      </c>
    </row>
    <row r="1642">
      <c r="A1642" s="38" t="s">
        <v>7707</v>
      </c>
      <c r="B1642" s="38" t="s">
        <v>823</v>
      </c>
      <c r="C1642" s="25" t="s">
        <v>96</v>
      </c>
      <c r="D1642" s="38" t="s">
        <v>2085</v>
      </c>
      <c r="E1642" s="38" t="s">
        <v>145</v>
      </c>
    </row>
    <row r="1643">
      <c r="A1643" s="38" t="s">
        <v>7708</v>
      </c>
      <c r="B1643" s="38" t="s">
        <v>830</v>
      </c>
      <c r="C1643" s="25" t="s">
        <v>96</v>
      </c>
      <c r="D1643" s="38" t="s">
        <v>2085</v>
      </c>
      <c r="E1643" s="38" t="s">
        <v>145</v>
      </c>
    </row>
    <row r="1644">
      <c r="A1644" s="38" t="s">
        <v>7709</v>
      </c>
      <c r="B1644" s="38" t="s">
        <v>832</v>
      </c>
      <c r="C1644" s="25" t="s">
        <v>96</v>
      </c>
      <c r="D1644" s="38" t="s">
        <v>2085</v>
      </c>
      <c r="E1644" s="38" t="s">
        <v>145</v>
      </c>
    </row>
    <row r="1645">
      <c r="A1645" s="38" t="s">
        <v>7710</v>
      </c>
      <c r="B1645" s="38" t="s">
        <v>320</v>
      </c>
      <c r="C1645" s="25" t="s">
        <v>96</v>
      </c>
      <c r="D1645" s="38" t="s">
        <v>2085</v>
      </c>
      <c r="E1645" s="38" t="s">
        <v>145</v>
      </c>
    </row>
    <row r="1646">
      <c r="A1646" s="38" t="s">
        <v>7711</v>
      </c>
      <c r="B1646" s="38" t="s">
        <v>826</v>
      </c>
      <c r="C1646" s="25" t="s">
        <v>96</v>
      </c>
      <c r="D1646" s="38" t="s">
        <v>2085</v>
      </c>
      <c r="E1646" s="38" t="s">
        <v>145</v>
      </c>
    </row>
    <row r="1647">
      <c r="A1647" s="38" t="s">
        <v>7704</v>
      </c>
      <c r="B1647" s="38" t="s">
        <v>831</v>
      </c>
      <c r="C1647" s="25" t="s">
        <v>96</v>
      </c>
      <c r="D1647" s="38" t="s">
        <v>2085</v>
      </c>
      <c r="E1647" s="38" t="s">
        <v>114</v>
      </c>
    </row>
    <row r="1648">
      <c r="A1648" s="38" t="s">
        <v>7712</v>
      </c>
      <c r="B1648" s="38" t="s">
        <v>511</v>
      </c>
      <c r="C1648" s="25" t="s">
        <v>96</v>
      </c>
      <c r="D1648" s="38" t="s">
        <v>2085</v>
      </c>
      <c r="E1648" s="38" t="s">
        <v>114</v>
      </c>
    </row>
    <row r="1649">
      <c r="A1649" s="38" t="s">
        <v>7706</v>
      </c>
      <c r="B1649" s="38" t="s">
        <v>529</v>
      </c>
      <c r="C1649" s="25" t="s">
        <v>96</v>
      </c>
      <c r="D1649" s="38" t="s">
        <v>2085</v>
      </c>
      <c r="E1649" s="38" t="s">
        <v>114</v>
      </c>
    </row>
    <row r="1650">
      <c r="A1650" s="38" t="s">
        <v>7707</v>
      </c>
      <c r="B1650" s="38" t="s">
        <v>823</v>
      </c>
      <c r="C1650" s="25" t="s">
        <v>96</v>
      </c>
      <c r="D1650" s="38" t="s">
        <v>2085</v>
      </c>
      <c r="E1650" s="38" t="s">
        <v>114</v>
      </c>
    </row>
    <row r="1651">
      <c r="A1651" s="38" t="s">
        <v>7708</v>
      </c>
      <c r="B1651" s="38" t="s">
        <v>830</v>
      </c>
      <c r="C1651" s="25" t="s">
        <v>96</v>
      </c>
      <c r="D1651" s="38" t="s">
        <v>2085</v>
      </c>
      <c r="E1651" s="38" t="s">
        <v>114</v>
      </c>
    </row>
    <row r="1652">
      <c r="A1652" s="38" t="s">
        <v>7709</v>
      </c>
      <c r="B1652" s="38" t="s">
        <v>832</v>
      </c>
      <c r="C1652" s="25" t="s">
        <v>96</v>
      </c>
      <c r="D1652" s="38" t="s">
        <v>2085</v>
      </c>
      <c r="E1652" s="38" t="s">
        <v>114</v>
      </c>
    </row>
    <row r="1653">
      <c r="A1653" s="38" t="s">
        <v>7713</v>
      </c>
      <c r="B1653" s="38" t="s">
        <v>828</v>
      </c>
      <c r="C1653" s="25" t="s">
        <v>96</v>
      </c>
      <c r="D1653" s="38" t="s">
        <v>2085</v>
      </c>
      <c r="E1653" s="38" t="s">
        <v>114</v>
      </c>
    </row>
    <row r="1654">
      <c r="A1654" s="38" t="s">
        <v>7710</v>
      </c>
      <c r="B1654" s="38" t="s">
        <v>320</v>
      </c>
      <c r="C1654" s="25" t="s">
        <v>96</v>
      </c>
      <c r="D1654" s="38" t="s">
        <v>2085</v>
      </c>
      <c r="E1654" s="38" t="s">
        <v>114</v>
      </c>
    </row>
    <row r="1655">
      <c r="A1655" s="38" t="s">
        <v>7711</v>
      </c>
      <c r="B1655" s="38" t="s">
        <v>826</v>
      </c>
      <c r="C1655" s="25" t="s">
        <v>96</v>
      </c>
      <c r="D1655" s="38" t="s">
        <v>2085</v>
      </c>
      <c r="E1655" s="38" t="s">
        <v>114</v>
      </c>
    </row>
    <row r="1656">
      <c r="A1656" s="38" t="s">
        <v>7714</v>
      </c>
      <c r="B1656" s="38" t="s">
        <v>829</v>
      </c>
      <c r="C1656" s="25" t="s">
        <v>96</v>
      </c>
      <c r="D1656" s="38" t="s">
        <v>2085</v>
      </c>
      <c r="E1656" s="38" t="s">
        <v>114</v>
      </c>
    </row>
    <row r="1657">
      <c r="A1657" s="38" t="s">
        <v>7715</v>
      </c>
      <c r="B1657" s="38" t="s">
        <v>401</v>
      </c>
      <c r="C1657" s="25" t="s">
        <v>96</v>
      </c>
      <c r="D1657" s="38" t="s">
        <v>2085</v>
      </c>
      <c r="E1657" s="38" t="s">
        <v>101</v>
      </c>
    </row>
    <row r="1658">
      <c r="A1658" s="38" t="s">
        <v>7706</v>
      </c>
      <c r="B1658" s="38" t="s">
        <v>529</v>
      </c>
      <c r="C1658" s="25" t="s">
        <v>96</v>
      </c>
      <c r="D1658" s="38" t="s">
        <v>2085</v>
      </c>
      <c r="E1658" s="38" t="s">
        <v>101</v>
      </c>
    </row>
    <row r="1659">
      <c r="A1659" s="38" t="s">
        <v>7712</v>
      </c>
      <c r="B1659" s="38" t="s">
        <v>511</v>
      </c>
      <c r="C1659" s="25" t="s">
        <v>96</v>
      </c>
      <c r="D1659" s="38" t="s">
        <v>2085</v>
      </c>
      <c r="E1659" s="38" t="s">
        <v>101</v>
      </c>
    </row>
    <row r="1660">
      <c r="A1660" s="38" t="s">
        <v>7707</v>
      </c>
      <c r="B1660" s="38" t="s">
        <v>823</v>
      </c>
      <c r="C1660" s="25" t="s">
        <v>96</v>
      </c>
      <c r="D1660" s="38" t="s">
        <v>2085</v>
      </c>
      <c r="E1660" s="38" t="s">
        <v>101</v>
      </c>
    </row>
    <row r="1661">
      <c r="A1661" s="38" t="s">
        <v>7708</v>
      </c>
      <c r="B1661" s="38" t="s">
        <v>830</v>
      </c>
      <c r="C1661" s="25" t="s">
        <v>96</v>
      </c>
      <c r="D1661" s="38" t="s">
        <v>2085</v>
      </c>
      <c r="E1661" s="38" t="s">
        <v>101</v>
      </c>
    </row>
    <row r="1662">
      <c r="A1662" s="38" t="s">
        <v>7713</v>
      </c>
      <c r="B1662" s="38" t="s">
        <v>828</v>
      </c>
      <c r="C1662" s="25" t="s">
        <v>96</v>
      </c>
      <c r="D1662" s="38" t="s">
        <v>2085</v>
      </c>
      <c r="E1662" s="38" t="s">
        <v>101</v>
      </c>
    </row>
    <row r="1663">
      <c r="A1663" s="38" t="s">
        <v>7710</v>
      </c>
      <c r="B1663" s="38" t="s">
        <v>320</v>
      </c>
      <c r="C1663" s="25" t="s">
        <v>96</v>
      </c>
      <c r="D1663" s="38" t="s">
        <v>2085</v>
      </c>
      <c r="E1663" s="38" t="s">
        <v>101</v>
      </c>
    </row>
    <row r="1664">
      <c r="A1664" s="38" t="s">
        <v>7711</v>
      </c>
      <c r="B1664" s="38" t="s">
        <v>826</v>
      </c>
      <c r="C1664" s="25" t="s">
        <v>96</v>
      </c>
      <c r="D1664" s="38" t="s">
        <v>2085</v>
      </c>
      <c r="E1664" s="38" t="s">
        <v>101</v>
      </c>
    </row>
    <row r="1665">
      <c r="A1665" s="38" t="s">
        <v>7714</v>
      </c>
      <c r="B1665" s="38" t="s">
        <v>829</v>
      </c>
      <c r="C1665" s="25" t="s">
        <v>96</v>
      </c>
      <c r="D1665" s="38" t="s">
        <v>2085</v>
      </c>
      <c r="E1665" s="38" t="s">
        <v>101</v>
      </c>
    </row>
    <row r="1666">
      <c r="A1666" s="38" t="s">
        <v>7716</v>
      </c>
      <c r="B1666" s="38" t="s">
        <v>510</v>
      </c>
      <c r="C1666" s="38" t="s">
        <v>165</v>
      </c>
      <c r="D1666" s="38" t="s">
        <v>2087</v>
      </c>
      <c r="E1666" s="38" t="s">
        <v>28</v>
      </c>
    </row>
    <row r="1667">
      <c r="A1667" s="38" t="s">
        <v>7717</v>
      </c>
      <c r="B1667" s="38" t="s">
        <v>272</v>
      </c>
      <c r="C1667" s="38" t="s">
        <v>165</v>
      </c>
      <c r="D1667" s="38" t="s">
        <v>2087</v>
      </c>
      <c r="E1667" s="38" t="s">
        <v>28</v>
      </c>
    </row>
    <row r="1668">
      <c r="A1668" s="38" t="s">
        <v>7718</v>
      </c>
      <c r="B1668" s="38" t="s">
        <v>509</v>
      </c>
      <c r="C1668" s="38" t="s">
        <v>165</v>
      </c>
      <c r="D1668" s="38" t="s">
        <v>2087</v>
      </c>
      <c r="E1668" s="38" t="s">
        <v>28</v>
      </c>
    </row>
    <row r="1669">
      <c r="A1669" s="38" t="s">
        <v>7719</v>
      </c>
      <c r="B1669" s="38" t="s">
        <v>843</v>
      </c>
      <c r="C1669" s="38" t="s">
        <v>165</v>
      </c>
      <c r="D1669" s="38" t="s">
        <v>2087</v>
      </c>
      <c r="E1669" s="38" t="s">
        <v>28</v>
      </c>
    </row>
    <row r="1670">
      <c r="A1670" s="38" t="s">
        <v>7720</v>
      </c>
      <c r="B1670" s="38" t="s">
        <v>508</v>
      </c>
      <c r="C1670" s="38" t="s">
        <v>165</v>
      </c>
      <c r="D1670" s="38" t="s">
        <v>2087</v>
      </c>
      <c r="E1670" s="38" t="s">
        <v>28</v>
      </c>
    </row>
    <row r="1671">
      <c r="A1671" s="38" t="s">
        <v>7721</v>
      </c>
      <c r="B1671" s="38" t="s">
        <v>115</v>
      </c>
      <c r="C1671" s="38" t="s">
        <v>165</v>
      </c>
      <c r="D1671" s="38" t="s">
        <v>2087</v>
      </c>
      <c r="E1671" s="38" t="s">
        <v>28</v>
      </c>
    </row>
    <row r="1672">
      <c r="A1672" s="38" t="s">
        <v>7722</v>
      </c>
      <c r="B1672" s="38" t="s">
        <v>445</v>
      </c>
      <c r="C1672" s="38" t="s">
        <v>165</v>
      </c>
      <c r="D1672" s="38" t="s">
        <v>2087</v>
      </c>
      <c r="E1672" s="38" t="s">
        <v>28</v>
      </c>
    </row>
    <row r="1673">
      <c r="A1673" s="38" t="s">
        <v>7723</v>
      </c>
      <c r="B1673" s="38" t="s">
        <v>704</v>
      </c>
      <c r="C1673" s="38" t="s">
        <v>165</v>
      </c>
      <c r="D1673" s="38" t="s">
        <v>2087</v>
      </c>
      <c r="E1673" s="38" t="s">
        <v>28</v>
      </c>
    </row>
    <row r="1674">
      <c r="A1674" s="38" t="s">
        <v>7724</v>
      </c>
      <c r="B1674" s="38" t="s">
        <v>358</v>
      </c>
      <c r="C1674" s="38" t="s">
        <v>165</v>
      </c>
      <c r="D1674" s="38" t="s">
        <v>2087</v>
      </c>
      <c r="E1674" s="38" t="s">
        <v>28</v>
      </c>
    </row>
    <row r="1675">
      <c r="A1675" s="38" t="s">
        <v>7725</v>
      </c>
      <c r="B1675" s="38" t="s">
        <v>844</v>
      </c>
      <c r="C1675" s="38" t="s">
        <v>165</v>
      </c>
      <c r="D1675" s="38" t="s">
        <v>2087</v>
      </c>
      <c r="E1675" s="38" t="s">
        <v>28</v>
      </c>
    </row>
    <row r="1676">
      <c r="A1676" s="38" t="s">
        <v>7726</v>
      </c>
      <c r="B1676" s="38" t="s">
        <v>854</v>
      </c>
      <c r="C1676" s="38" t="s">
        <v>44</v>
      </c>
      <c r="D1676" s="38" t="s">
        <v>2087</v>
      </c>
      <c r="E1676" s="38" t="s">
        <v>28</v>
      </c>
    </row>
    <row r="1677">
      <c r="A1677" s="38" t="s">
        <v>7727</v>
      </c>
      <c r="B1677" s="38" t="s">
        <v>270</v>
      </c>
      <c r="C1677" s="38" t="s">
        <v>44</v>
      </c>
      <c r="D1677" s="38" t="s">
        <v>2087</v>
      </c>
      <c r="E1677" s="38" t="s">
        <v>28</v>
      </c>
    </row>
    <row r="1678">
      <c r="A1678" s="38" t="s">
        <v>7728</v>
      </c>
      <c r="B1678" s="38" t="s">
        <v>803</v>
      </c>
      <c r="C1678" s="38" t="s">
        <v>44</v>
      </c>
      <c r="D1678" s="38" t="s">
        <v>2087</v>
      </c>
      <c r="E1678" s="38" t="s">
        <v>28</v>
      </c>
    </row>
    <row r="1679">
      <c r="A1679" s="38" t="s">
        <v>7729</v>
      </c>
      <c r="B1679" s="38" t="s">
        <v>758</v>
      </c>
      <c r="C1679" s="38" t="s">
        <v>44</v>
      </c>
      <c r="D1679" s="38" t="s">
        <v>2087</v>
      </c>
      <c r="E1679" s="38" t="s">
        <v>28</v>
      </c>
    </row>
    <row r="1680">
      <c r="A1680" s="38" t="s">
        <v>7730</v>
      </c>
      <c r="B1680" s="38" t="s">
        <v>852</v>
      </c>
      <c r="C1680" s="38" t="s">
        <v>44</v>
      </c>
      <c r="D1680" s="38" t="s">
        <v>2087</v>
      </c>
      <c r="E1680" s="38" t="s">
        <v>28</v>
      </c>
    </row>
    <row r="1681">
      <c r="A1681" s="38" t="s">
        <v>7731</v>
      </c>
      <c r="B1681" s="38" t="s">
        <v>157</v>
      </c>
      <c r="C1681" s="25" t="s">
        <v>158</v>
      </c>
      <c r="D1681" s="38" t="s">
        <v>2087</v>
      </c>
      <c r="E1681" s="38" t="s">
        <v>28</v>
      </c>
    </row>
    <row r="1682">
      <c r="A1682" s="38" t="s">
        <v>7732</v>
      </c>
      <c r="B1682" s="38" t="s">
        <v>758</v>
      </c>
      <c r="C1682" s="25" t="s">
        <v>158</v>
      </c>
      <c r="D1682" s="38" t="s">
        <v>2087</v>
      </c>
      <c r="E1682" s="38" t="s">
        <v>28</v>
      </c>
    </row>
    <row r="1683">
      <c r="A1683" s="38" t="s">
        <v>7733</v>
      </c>
      <c r="B1683" s="38" t="s">
        <v>269</v>
      </c>
      <c r="C1683" s="25" t="s">
        <v>600</v>
      </c>
      <c r="D1683" s="38" t="s">
        <v>2087</v>
      </c>
      <c r="E1683" s="38" t="s">
        <v>28</v>
      </c>
    </row>
    <row r="1684">
      <c r="A1684" s="38" t="s">
        <v>7734</v>
      </c>
      <c r="B1684" s="38" t="s">
        <v>836</v>
      </c>
      <c r="C1684" s="25" t="s">
        <v>600</v>
      </c>
      <c r="D1684" s="38" t="s">
        <v>2087</v>
      </c>
      <c r="E1684" s="38" t="s">
        <v>28</v>
      </c>
    </row>
    <row r="1685">
      <c r="A1685" s="38" t="s">
        <v>7735</v>
      </c>
      <c r="B1685" s="38" t="s">
        <v>752</v>
      </c>
      <c r="C1685" s="25" t="s">
        <v>600</v>
      </c>
      <c r="D1685" s="38" t="s">
        <v>2087</v>
      </c>
      <c r="E1685" s="38" t="s">
        <v>28</v>
      </c>
    </row>
    <row r="1686">
      <c r="A1686" s="38" t="s">
        <v>7736</v>
      </c>
      <c r="B1686" s="38" t="s">
        <v>849</v>
      </c>
      <c r="C1686" s="25" t="s">
        <v>938</v>
      </c>
      <c r="D1686" s="38" t="s">
        <v>2087</v>
      </c>
      <c r="E1686" s="38" t="s">
        <v>28</v>
      </c>
    </row>
    <row r="1687">
      <c r="A1687" s="38" t="s">
        <v>7737</v>
      </c>
      <c r="B1687" s="38" t="s">
        <v>965</v>
      </c>
      <c r="C1687" s="25" t="s">
        <v>938</v>
      </c>
      <c r="D1687" s="38" t="s">
        <v>2087</v>
      </c>
      <c r="E1687" s="38" t="s">
        <v>28</v>
      </c>
    </row>
    <row r="1688">
      <c r="A1688" s="38" t="s">
        <v>7738</v>
      </c>
      <c r="B1688" s="38" t="s">
        <v>942</v>
      </c>
      <c r="C1688" s="25" t="s">
        <v>938</v>
      </c>
      <c r="D1688" s="38" t="s">
        <v>2087</v>
      </c>
      <c r="E1688" s="38" t="s">
        <v>28</v>
      </c>
    </row>
    <row r="1689">
      <c r="A1689" s="38" t="s">
        <v>7739</v>
      </c>
      <c r="B1689" s="38" t="s">
        <v>752</v>
      </c>
      <c r="C1689" s="25" t="s">
        <v>938</v>
      </c>
      <c r="D1689" s="38" t="s">
        <v>2087</v>
      </c>
      <c r="E1689" s="38" t="s">
        <v>28</v>
      </c>
    </row>
    <row r="1690">
      <c r="A1690" s="38" t="s">
        <v>7740</v>
      </c>
      <c r="B1690" s="38" t="s">
        <v>679</v>
      </c>
      <c r="C1690" s="25" t="s">
        <v>938</v>
      </c>
      <c r="D1690" s="38" t="s">
        <v>2087</v>
      </c>
      <c r="E1690" s="38" t="s">
        <v>28</v>
      </c>
    </row>
    <row r="1691">
      <c r="A1691" s="38" t="s">
        <v>7741</v>
      </c>
      <c r="B1691" s="38" t="s">
        <v>510</v>
      </c>
      <c r="C1691" s="38" t="s">
        <v>165</v>
      </c>
      <c r="D1691" s="38" t="s">
        <v>2090</v>
      </c>
      <c r="E1691" s="38" t="s">
        <v>28</v>
      </c>
    </row>
    <row r="1692">
      <c r="A1692" s="38" t="s">
        <v>7742</v>
      </c>
      <c r="B1692" s="38" t="s">
        <v>272</v>
      </c>
      <c r="C1692" s="38" t="s">
        <v>165</v>
      </c>
      <c r="D1692" s="38" t="s">
        <v>2090</v>
      </c>
      <c r="E1692" s="38" t="s">
        <v>28</v>
      </c>
    </row>
    <row r="1693">
      <c r="A1693" s="38" t="s">
        <v>7743</v>
      </c>
      <c r="B1693" s="38" t="s">
        <v>509</v>
      </c>
      <c r="C1693" s="38" t="s">
        <v>165</v>
      </c>
      <c r="D1693" s="38" t="s">
        <v>2090</v>
      </c>
      <c r="E1693" s="38" t="s">
        <v>28</v>
      </c>
    </row>
    <row r="1694">
      <c r="A1694" s="38" t="s">
        <v>7744</v>
      </c>
      <c r="B1694" s="38" t="s">
        <v>843</v>
      </c>
      <c r="C1694" s="38" t="s">
        <v>165</v>
      </c>
      <c r="D1694" s="38" t="s">
        <v>2090</v>
      </c>
      <c r="E1694" s="38" t="s">
        <v>28</v>
      </c>
    </row>
    <row r="1695">
      <c r="A1695" s="38" t="s">
        <v>7745</v>
      </c>
      <c r="B1695" s="38" t="s">
        <v>508</v>
      </c>
      <c r="C1695" s="38" t="s">
        <v>165</v>
      </c>
      <c r="D1695" s="38" t="s">
        <v>2090</v>
      </c>
      <c r="E1695" s="38" t="s">
        <v>28</v>
      </c>
    </row>
    <row r="1696">
      <c r="A1696" s="38" t="s">
        <v>7746</v>
      </c>
      <c r="B1696" s="38" t="s">
        <v>115</v>
      </c>
      <c r="C1696" s="38" t="s">
        <v>165</v>
      </c>
      <c r="D1696" s="38" t="s">
        <v>2090</v>
      </c>
      <c r="E1696" s="38" t="s">
        <v>28</v>
      </c>
    </row>
    <row r="1697">
      <c r="A1697" s="38" t="s">
        <v>7747</v>
      </c>
      <c r="B1697" s="38" t="s">
        <v>445</v>
      </c>
      <c r="C1697" s="38" t="s">
        <v>165</v>
      </c>
      <c r="D1697" s="38" t="s">
        <v>2090</v>
      </c>
      <c r="E1697" s="38" t="s">
        <v>28</v>
      </c>
    </row>
    <row r="1698">
      <c r="A1698" s="38" t="s">
        <v>7748</v>
      </c>
      <c r="B1698" s="38" t="s">
        <v>704</v>
      </c>
      <c r="C1698" s="38" t="s">
        <v>165</v>
      </c>
      <c r="D1698" s="38" t="s">
        <v>2090</v>
      </c>
      <c r="E1698" s="38" t="s">
        <v>28</v>
      </c>
    </row>
    <row r="1699">
      <c r="A1699" s="38" t="s">
        <v>7749</v>
      </c>
      <c r="B1699" s="38" t="s">
        <v>358</v>
      </c>
      <c r="C1699" s="38" t="s">
        <v>165</v>
      </c>
      <c r="D1699" s="38" t="s">
        <v>2090</v>
      </c>
      <c r="E1699" s="38" t="s">
        <v>28</v>
      </c>
    </row>
    <row r="1700">
      <c r="A1700" s="38" t="s">
        <v>7750</v>
      </c>
      <c r="B1700" s="38" t="s">
        <v>844</v>
      </c>
      <c r="C1700" s="38" t="s">
        <v>165</v>
      </c>
      <c r="D1700" s="38" t="s">
        <v>2090</v>
      </c>
      <c r="E1700" s="38" t="s">
        <v>28</v>
      </c>
    </row>
    <row r="1701">
      <c r="A1701" s="38" t="s">
        <v>7751</v>
      </c>
      <c r="B1701" s="38" t="s">
        <v>854</v>
      </c>
      <c r="C1701" s="38" t="s">
        <v>44</v>
      </c>
      <c r="D1701" s="38" t="s">
        <v>2090</v>
      </c>
      <c r="E1701" s="38" t="s">
        <v>28</v>
      </c>
    </row>
    <row r="1702">
      <c r="A1702" s="38" t="s">
        <v>7752</v>
      </c>
      <c r="B1702" s="38" t="s">
        <v>270</v>
      </c>
      <c r="C1702" s="38" t="s">
        <v>44</v>
      </c>
      <c r="D1702" s="38" t="s">
        <v>2090</v>
      </c>
      <c r="E1702" s="38" t="s">
        <v>28</v>
      </c>
    </row>
    <row r="1703">
      <c r="A1703" s="38" t="s">
        <v>7753</v>
      </c>
      <c r="B1703" s="38" t="s">
        <v>803</v>
      </c>
      <c r="C1703" s="38" t="s">
        <v>44</v>
      </c>
      <c r="D1703" s="38" t="s">
        <v>2090</v>
      </c>
      <c r="E1703" s="38" t="s">
        <v>28</v>
      </c>
    </row>
    <row r="1704">
      <c r="A1704" s="38" t="s">
        <v>7754</v>
      </c>
      <c r="B1704" s="38" t="s">
        <v>758</v>
      </c>
      <c r="C1704" s="38" t="s">
        <v>44</v>
      </c>
      <c r="D1704" s="38" t="s">
        <v>2090</v>
      </c>
      <c r="E1704" s="38" t="s">
        <v>28</v>
      </c>
    </row>
    <row r="1705">
      <c r="A1705" s="38" t="s">
        <v>7755</v>
      </c>
      <c r="B1705" s="38" t="s">
        <v>852</v>
      </c>
      <c r="C1705" s="38" t="s">
        <v>44</v>
      </c>
      <c r="D1705" s="38" t="s">
        <v>2090</v>
      </c>
      <c r="E1705" s="38" t="s">
        <v>28</v>
      </c>
    </row>
    <row r="1706">
      <c r="A1706" s="38" t="s">
        <v>7756</v>
      </c>
      <c r="B1706" s="38" t="s">
        <v>157</v>
      </c>
      <c r="C1706" s="25" t="s">
        <v>158</v>
      </c>
      <c r="D1706" s="38" t="s">
        <v>2090</v>
      </c>
      <c r="E1706" s="38" t="s">
        <v>28</v>
      </c>
    </row>
    <row r="1707">
      <c r="A1707" s="38" t="s">
        <v>7757</v>
      </c>
      <c r="B1707" s="38" t="s">
        <v>758</v>
      </c>
      <c r="C1707" s="25" t="s">
        <v>158</v>
      </c>
      <c r="D1707" s="38" t="s">
        <v>2090</v>
      </c>
      <c r="E1707" s="38" t="s">
        <v>28</v>
      </c>
    </row>
    <row r="1708">
      <c r="A1708" s="38" t="s">
        <v>7758</v>
      </c>
      <c r="B1708" s="38" t="s">
        <v>269</v>
      </c>
      <c r="C1708" s="25" t="s">
        <v>600</v>
      </c>
      <c r="D1708" s="38" t="s">
        <v>2090</v>
      </c>
      <c r="E1708" s="38" t="s">
        <v>28</v>
      </c>
    </row>
    <row r="1709">
      <c r="A1709" s="38" t="s">
        <v>7759</v>
      </c>
      <c r="B1709" s="38" t="s">
        <v>836</v>
      </c>
      <c r="C1709" s="25" t="s">
        <v>600</v>
      </c>
      <c r="D1709" s="38" t="s">
        <v>2090</v>
      </c>
      <c r="E1709" s="38" t="s">
        <v>28</v>
      </c>
    </row>
    <row r="1710">
      <c r="A1710" s="38" t="s">
        <v>7760</v>
      </c>
      <c r="B1710" s="38" t="s">
        <v>752</v>
      </c>
      <c r="C1710" s="25" t="s">
        <v>600</v>
      </c>
      <c r="D1710" s="38" t="s">
        <v>2090</v>
      </c>
      <c r="E1710" s="38" t="s">
        <v>28</v>
      </c>
    </row>
    <row r="1711">
      <c r="A1711" s="38" t="s">
        <v>7761</v>
      </c>
      <c r="B1711" s="38" t="s">
        <v>849</v>
      </c>
      <c r="C1711" s="25" t="s">
        <v>938</v>
      </c>
      <c r="D1711" s="38" t="s">
        <v>2090</v>
      </c>
      <c r="E1711" s="38" t="s">
        <v>28</v>
      </c>
    </row>
    <row r="1712">
      <c r="A1712" s="38" t="s">
        <v>7762</v>
      </c>
      <c r="B1712" s="38" t="s">
        <v>965</v>
      </c>
      <c r="C1712" s="25" t="s">
        <v>938</v>
      </c>
      <c r="D1712" s="38" t="s">
        <v>2090</v>
      </c>
      <c r="E1712" s="38" t="s">
        <v>28</v>
      </c>
    </row>
    <row r="1713">
      <c r="A1713" s="38" t="s">
        <v>7763</v>
      </c>
      <c r="B1713" s="38" t="s">
        <v>942</v>
      </c>
      <c r="C1713" s="25" t="s">
        <v>938</v>
      </c>
      <c r="D1713" s="38" t="s">
        <v>2090</v>
      </c>
      <c r="E1713" s="38" t="s">
        <v>28</v>
      </c>
    </row>
    <row r="1714">
      <c r="A1714" s="38" t="s">
        <v>7764</v>
      </c>
      <c r="B1714" s="38" t="s">
        <v>752</v>
      </c>
      <c r="C1714" s="25" t="s">
        <v>938</v>
      </c>
      <c r="D1714" s="38" t="s">
        <v>2090</v>
      </c>
      <c r="E1714" s="38" t="s">
        <v>28</v>
      </c>
    </row>
    <row r="1715">
      <c r="A1715" s="38" t="s">
        <v>7765</v>
      </c>
      <c r="B1715" s="38" t="s">
        <v>679</v>
      </c>
      <c r="C1715" s="25" t="s">
        <v>938</v>
      </c>
      <c r="D1715" s="38" t="s">
        <v>2090</v>
      </c>
      <c r="E1715" s="38" t="s">
        <v>28</v>
      </c>
    </row>
    <row r="1716">
      <c r="A1716" s="38" t="s">
        <v>7766</v>
      </c>
      <c r="B1716" s="38" t="s">
        <v>510</v>
      </c>
      <c r="C1716" s="38" t="s">
        <v>165</v>
      </c>
      <c r="D1716" s="38" t="s">
        <v>2093</v>
      </c>
      <c r="E1716" s="38" t="s">
        <v>28</v>
      </c>
    </row>
    <row r="1717">
      <c r="A1717" s="38" t="s">
        <v>7767</v>
      </c>
      <c r="B1717" s="38" t="s">
        <v>272</v>
      </c>
      <c r="C1717" s="38" t="s">
        <v>165</v>
      </c>
      <c r="D1717" s="38" t="s">
        <v>2093</v>
      </c>
      <c r="E1717" s="38" t="s">
        <v>28</v>
      </c>
    </row>
    <row r="1718">
      <c r="A1718" s="38" t="s">
        <v>7768</v>
      </c>
      <c r="B1718" s="38" t="s">
        <v>509</v>
      </c>
      <c r="C1718" s="38" t="s">
        <v>165</v>
      </c>
      <c r="D1718" s="38" t="s">
        <v>2093</v>
      </c>
      <c r="E1718" s="38" t="s">
        <v>28</v>
      </c>
    </row>
    <row r="1719">
      <c r="A1719" s="38" t="s">
        <v>7769</v>
      </c>
      <c r="B1719" s="38" t="s">
        <v>843</v>
      </c>
      <c r="C1719" s="38" t="s">
        <v>165</v>
      </c>
      <c r="D1719" s="38" t="s">
        <v>2093</v>
      </c>
      <c r="E1719" s="38" t="s">
        <v>28</v>
      </c>
    </row>
    <row r="1720">
      <c r="A1720" s="38" t="s">
        <v>7770</v>
      </c>
      <c r="B1720" s="38" t="s">
        <v>508</v>
      </c>
      <c r="C1720" s="38" t="s">
        <v>165</v>
      </c>
      <c r="D1720" s="38" t="s">
        <v>2093</v>
      </c>
      <c r="E1720" s="38" t="s">
        <v>28</v>
      </c>
    </row>
    <row r="1721">
      <c r="A1721" s="38" t="s">
        <v>7771</v>
      </c>
      <c r="B1721" s="38" t="s">
        <v>115</v>
      </c>
      <c r="C1721" s="38" t="s">
        <v>165</v>
      </c>
      <c r="D1721" s="38" t="s">
        <v>2093</v>
      </c>
      <c r="E1721" s="38" t="s">
        <v>28</v>
      </c>
    </row>
    <row r="1722">
      <c r="A1722" s="38" t="s">
        <v>7772</v>
      </c>
      <c r="B1722" s="38" t="s">
        <v>445</v>
      </c>
      <c r="C1722" s="38" t="s">
        <v>165</v>
      </c>
      <c r="D1722" s="38" t="s">
        <v>2093</v>
      </c>
      <c r="E1722" s="38" t="s">
        <v>28</v>
      </c>
    </row>
    <row r="1723">
      <c r="A1723" s="38" t="s">
        <v>7773</v>
      </c>
      <c r="B1723" s="38" t="s">
        <v>704</v>
      </c>
      <c r="C1723" s="38" t="s">
        <v>165</v>
      </c>
      <c r="D1723" s="38" t="s">
        <v>2093</v>
      </c>
      <c r="E1723" s="38" t="s">
        <v>28</v>
      </c>
    </row>
    <row r="1724">
      <c r="A1724" s="38" t="s">
        <v>7774</v>
      </c>
      <c r="B1724" s="38" t="s">
        <v>358</v>
      </c>
      <c r="C1724" s="38" t="s">
        <v>165</v>
      </c>
      <c r="D1724" s="38" t="s">
        <v>2093</v>
      </c>
      <c r="E1724" s="38" t="s">
        <v>28</v>
      </c>
    </row>
    <row r="1725">
      <c r="A1725" s="38" t="s">
        <v>7775</v>
      </c>
      <c r="B1725" s="38" t="s">
        <v>844</v>
      </c>
      <c r="C1725" s="38" t="s">
        <v>165</v>
      </c>
      <c r="D1725" s="38" t="s">
        <v>2093</v>
      </c>
      <c r="E1725" s="38" t="s">
        <v>28</v>
      </c>
    </row>
    <row r="1726">
      <c r="A1726" s="38" t="s">
        <v>7776</v>
      </c>
      <c r="B1726" s="38" t="s">
        <v>854</v>
      </c>
      <c r="C1726" s="38" t="s">
        <v>44</v>
      </c>
      <c r="D1726" s="38" t="s">
        <v>2093</v>
      </c>
      <c r="E1726" s="38" t="s">
        <v>28</v>
      </c>
    </row>
    <row r="1727">
      <c r="A1727" s="38" t="s">
        <v>7777</v>
      </c>
      <c r="B1727" s="38" t="s">
        <v>270</v>
      </c>
      <c r="C1727" s="38" t="s">
        <v>44</v>
      </c>
      <c r="D1727" s="38" t="s">
        <v>2093</v>
      </c>
      <c r="E1727" s="38" t="s">
        <v>28</v>
      </c>
    </row>
    <row r="1728">
      <c r="A1728" s="38" t="s">
        <v>7778</v>
      </c>
      <c r="B1728" s="38" t="s">
        <v>803</v>
      </c>
      <c r="C1728" s="38" t="s">
        <v>44</v>
      </c>
      <c r="D1728" s="38" t="s">
        <v>2093</v>
      </c>
      <c r="E1728" s="38" t="s">
        <v>28</v>
      </c>
    </row>
    <row r="1729">
      <c r="A1729" s="38" t="s">
        <v>7779</v>
      </c>
      <c r="B1729" s="38" t="s">
        <v>758</v>
      </c>
      <c r="C1729" s="38" t="s">
        <v>44</v>
      </c>
      <c r="D1729" s="38" t="s">
        <v>2093</v>
      </c>
      <c r="E1729" s="38" t="s">
        <v>28</v>
      </c>
    </row>
    <row r="1730">
      <c r="A1730" s="38" t="s">
        <v>7780</v>
      </c>
      <c r="B1730" s="38" t="s">
        <v>852</v>
      </c>
      <c r="C1730" s="38" t="s">
        <v>44</v>
      </c>
      <c r="D1730" s="38" t="s">
        <v>2093</v>
      </c>
      <c r="E1730" s="38" t="s">
        <v>28</v>
      </c>
    </row>
    <row r="1731">
      <c r="A1731" s="38" t="s">
        <v>7781</v>
      </c>
      <c r="B1731" s="38" t="s">
        <v>157</v>
      </c>
      <c r="C1731" s="25" t="s">
        <v>158</v>
      </c>
      <c r="D1731" s="38" t="s">
        <v>2093</v>
      </c>
      <c r="E1731" s="38" t="s">
        <v>28</v>
      </c>
    </row>
    <row r="1732">
      <c r="A1732" s="38" t="s">
        <v>7782</v>
      </c>
      <c r="B1732" s="38" t="s">
        <v>758</v>
      </c>
      <c r="C1732" s="25" t="s">
        <v>158</v>
      </c>
      <c r="D1732" s="38" t="s">
        <v>2093</v>
      </c>
      <c r="E1732" s="38" t="s">
        <v>28</v>
      </c>
    </row>
    <row r="1733">
      <c r="A1733" s="38" t="s">
        <v>7783</v>
      </c>
      <c r="B1733" s="38" t="s">
        <v>269</v>
      </c>
      <c r="C1733" s="25" t="s">
        <v>600</v>
      </c>
      <c r="D1733" s="38" t="s">
        <v>2093</v>
      </c>
      <c r="E1733" s="38" t="s">
        <v>28</v>
      </c>
    </row>
    <row r="1734">
      <c r="A1734" s="38" t="s">
        <v>7784</v>
      </c>
      <c r="B1734" s="38" t="s">
        <v>836</v>
      </c>
      <c r="C1734" s="25" t="s">
        <v>600</v>
      </c>
      <c r="D1734" s="38" t="s">
        <v>2093</v>
      </c>
      <c r="E1734" s="38" t="s">
        <v>28</v>
      </c>
    </row>
    <row r="1735">
      <c r="A1735" s="38" t="s">
        <v>7785</v>
      </c>
      <c r="B1735" s="38" t="s">
        <v>752</v>
      </c>
      <c r="C1735" s="25" t="s">
        <v>600</v>
      </c>
      <c r="D1735" s="38" t="s">
        <v>2093</v>
      </c>
      <c r="E1735" s="38" t="s">
        <v>28</v>
      </c>
    </row>
    <row r="1736">
      <c r="A1736" s="38" t="s">
        <v>7786</v>
      </c>
      <c r="B1736" s="38" t="s">
        <v>849</v>
      </c>
      <c r="C1736" s="25" t="s">
        <v>938</v>
      </c>
      <c r="D1736" s="38" t="s">
        <v>2093</v>
      </c>
      <c r="E1736" s="38" t="s">
        <v>28</v>
      </c>
    </row>
    <row r="1737">
      <c r="A1737" s="38" t="s">
        <v>7787</v>
      </c>
      <c r="B1737" s="38" t="s">
        <v>965</v>
      </c>
      <c r="C1737" s="25" t="s">
        <v>938</v>
      </c>
      <c r="D1737" s="38" t="s">
        <v>2093</v>
      </c>
      <c r="E1737" s="38" t="s">
        <v>28</v>
      </c>
    </row>
    <row r="1738">
      <c r="A1738" s="38" t="s">
        <v>7788</v>
      </c>
      <c r="B1738" s="38" t="s">
        <v>942</v>
      </c>
      <c r="C1738" s="25" t="s">
        <v>938</v>
      </c>
      <c r="D1738" s="38" t="s">
        <v>2093</v>
      </c>
      <c r="E1738" s="38" t="s">
        <v>28</v>
      </c>
    </row>
    <row r="1739">
      <c r="A1739" s="38" t="s">
        <v>7789</v>
      </c>
      <c r="B1739" s="38" t="s">
        <v>752</v>
      </c>
      <c r="C1739" s="25" t="s">
        <v>938</v>
      </c>
      <c r="D1739" s="38" t="s">
        <v>2093</v>
      </c>
      <c r="E1739" s="38" t="s">
        <v>28</v>
      </c>
    </row>
    <row r="1740">
      <c r="A1740" s="38" t="s">
        <v>7790</v>
      </c>
      <c r="B1740" s="38" t="s">
        <v>679</v>
      </c>
      <c r="C1740" s="25" t="s">
        <v>938</v>
      </c>
      <c r="D1740" s="38" t="s">
        <v>2093</v>
      </c>
      <c r="E1740" s="38" t="s">
        <v>28</v>
      </c>
    </row>
    <row r="1741">
      <c r="A1741" s="38" t="s">
        <v>7791</v>
      </c>
      <c r="B1741" s="38" t="s">
        <v>510</v>
      </c>
      <c r="C1741" s="38" t="s">
        <v>165</v>
      </c>
      <c r="D1741" s="38" t="s">
        <v>2096</v>
      </c>
      <c r="E1741" s="38" t="s">
        <v>28</v>
      </c>
    </row>
    <row r="1742">
      <c r="A1742" s="38" t="s">
        <v>7792</v>
      </c>
      <c r="B1742" s="38" t="s">
        <v>272</v>
      </c>
      <c r="C1742" s="38" t="s">
        <v>165</v>
      </c>
      <c r="D1742" s="38" t="s">
        <v>2096</v>
      </c>
      <c r="E1742" s="38" t="s">
        <v>28</v>
      </c>
    </row>
    <row r="1743">
      <c r="A1743" s="38" t="s">
        <v>7793</v>
      </c>
      <c r="B1743" s="38" t="s">
        <v>509</v>
      </c>
      <c r="C1743" s="38" t="s">
        <v>165</v>
      </c>
      <c r="D1743" s="38" t="s">
        <v>2096</v>
      </c>
      <c r="E1743" s="38" t="s">
        <v>28</v>
      </c>
    </row>
    <row r="1744">
      <c r="A1744" s="38" t="s">
        <v>7794</v>
      </c>
      <c r="B1744" s="38" t="s">
        <v>843</v>
      </c>
      <c r="C1744" s="38" t="s">
        <v>165</v>
      </c>
      <c r="D1744" s="38" t="s">
        <v>2096</v>
      </c>
      <c r="E1744" s="38" t="s">
        <v>28</v>
      </c>
    </row>
    <row r="1745">
      <c r="A1745" s="38" t="s">
        <v>7795</v>
      </c>
      <c r="B1745" s="38" t="s">
        <v>508</v>
      </c>
      <c r="C1745" s="38" t="s">
        <v>165</v>
      </c>
      <c r="D1745" s="38" t="s">
        <v>2096</v>
      </c>
      <c r="E1745" s="38" t="s">
        <v>28</v>
      </c>
    </row>
    <row r="1746">
      <c r="A1746" s="38" t="s">
        <v>7796</v>
      </c>
      <c r="B1746" s="38" t="s">
        <v>115</v>
      </c>
      <c r="C1746" s="38" t="s">
        <v>165</v>
      </c>
      <c r="D1746" s="38" t="s">
        <v>2096</v>
      </c>
      <c r="E1746" s="38" t="s">
        <v>28</v>
      </c>
    </row>
    <row r="1747">
      <c r="A1747" s="38" t="s">
        <v>7797</v>
      </c>
      <c r="B1747" s="38" t="s">
        <v>445</v>
      </c>
      <c r="C1747" s="38" t="s">
        <v>165</v>
      </c>
      <c r="D1747" s="38" t="s">
        <v>2096</v>
      </c>
      <c r="E1747" s="38" t="s">
        <v>28</v>
      </c>
    </row>
    <row r="1748">
      <c r="A1748" s="38" t="s">
        <v>7798</v>
      </c>
      <c r="B1748" s="38" t="s">
        <v>704</v>
      </c>
      <c r="C1748" s="38" t="s">
        <v>165</v>
      </c>
      <c r="D1748" s="38" t="s">
        <v>2096</v>
      </c>
      <c r="E1748" s="38" t="s">
        <v>28</v>
      </c>
    </row>
    <row r="1749">
      <c r="A1749" s="38" t="s">
        <v>7799</v>
      </c>
      <c r="B1749" s="38" t="s">
        <v>358</v>
      </c>
      <c r="C1749" s="38" t="s">
        <v>165</v>
      </c>
      <c r="D1749" s="38" t="s">
        <v>2096</v>
      </c>
      <c r="E1749" s="38" t="s">
        <v>28</v>
      </c>
    </row>
    <row r="1750">
      <c r="A1750" s="38" t="s">
        <v>7800</v>
      </c>
      <c r="B1750" s="38" t="s">
        <v>844</v>
      </c>
      <c r="C1750" s="38" t="s">
        <v>165</v>
      </c>
      <c r="D1750" s="38" t="s">
        <v>2096</v>
      </c>
      <c r="E1750" s="38" t="s">
        <v>28</v>
      </c>
    </row>
    <row r="1751">
      <c r="A1751" s="38" t="s">
        <v>7801</v>
      </c>
      <c r="B1751" s="38" t="s">
        <v>854</v>
      </c>
      <c r="C1751" s="38" t="s">
        <v>44</v>
      </c>
      <c r="D1751" s="38" t="s">
        <v>2096</v>
      </c>
      <c r="E1751" s="38" t="s">
        <v>28</v>
      </c>
    </row>
    <row r="1752">
      <c r="A1752" s="38" t="s">
        <v>7802</v>
      </c>
      <c r="B1752" s="38" t="s">
        <v>270</v>
      </c>
      <c r="C1752" s="38" t="s">
        <v>44</v>
      </c>
      <c r="D1752" s="38" t="s">
        <v>2096</v>
      </c>
      <c r="E1752" s="38" t="s">
        <v>28</v>
      </c>
    </row>
    <row r="1753">
      <c r="A1753" s="38" t="s">
        <v>7803</v>
      </c>
      <c r="B1753" s="38" t="s">
        <v>803</v>
      </c>
      <c r="C1753" s="38" t="s">
        <v>44</v>
      </c>
      <c r="D1753" s="38" t="s">
        <v>2096</v>
      </c>
      <c r="E1753" s="38" t="s">
        <v>28</v>
      </c>
    </row>
    <row r="1754">
      <c r="A1754" s="38" t="s">
        <v>7804</v>
      </c>
      <c r="B1754" s="38" t="s">
        <v>758</v>
      </c>
      <c r="C1754" s="38" t="s">
        <v>44</v>
      </c>
      <c r="D1754" s="38" t="s">
        <v>2096</v>
      </c>
      <c r="E1754" s="38" t="s">
        <v>28</v>
      </c>
    </row>
    <row r="1755">
      <c r="A1755" s="38" t="s">
        <v>7805</v>
      </c>
      <c r="B1755" s="38" t="s">
        <v>852</v>
      </c>
      <c r="C1755" s="38" t="s">
        <v>44</v>
      </c>
      <c r="D1755" s="38" t="s">
        <v>2096</v>
      </c>
      <c r="E1755" s="38" t="s">
        <v>28</v>
      </c>
    </row>
    <row r="1756">
      <c r="A1756" s="38" t="s">
        <v>7806</v>
      </c>
      <c r="B1756" s="38" t="s">
        <v>157</v>
      </c>
      <c r="C1756" s="25" t="s">
        <v>158</v>
      </c>
      <c r="D1756" s="38" t="s">
        <v>2096</v>
      </c>
      <c r="E1756" s="38" t="s">
        <v>28</v>
      </c>
    </row>
    <row r="1757">
      <c r="A1757" s="38" t="s">
        <v>7807</v>
      </c>
      <c r="B1757" s="38" t="s">
        <v>758</v>
      </c>
      <c r="C1757" s="25" t="s">
        <v>158</v>
      </c>
      <c r="D1757" s="38" t="s">
        <v>2096</v>
      </c>
      <c r="E1757" s="38" t="s">
        <v>28</v>
      </c>
    </row>
    <row r="1758">
      <c r="A1758" s="38" t="s">
        <v>7808</v>
      </c>
      <c r="B1758" s="38" t="s">
        <v>269</v>
      </c>
      <c r="C1758" s="25" t="s">
        <v>600</v>
      </c>
      <c r="D1758" s="38" t="s">
        <v>2096</v>
      </c>
      <c r="E1758" s="38" t="s">
        <v>28</v>
      </c>
    </row>
    <row r="1759">
      <c r="A1759" s="38" t="s">
        <v>7809</v>
      </c>
      <c r="B1759" s="38" t="s">
        <v>836</v>
      </c>
      <c r="C1759" s="25" t="s">
        <v>600</v>
      </c>
      <c r="D1759" s="38" t="s">
        <v>2096</v>
      </c>
      <c r="E1759" s="38" t="s">
        <v>28</v>
      </c>
    </row>
    <row r="1760">
      <c r="A1760" s="38" t="s">
        <v>7810</v>
      </c>
      <c r="B1760" s="38" t="s">
        <v>752</v>
      </c>
      <c r="C1760" s="25" t="s">
        <v>600</v>
      </c>
      <c r="D1760" s="38" t="s">
        <v>2096</v>
      </c>
      <c r="E1760" s="38" t="s">
        <v>28</v>
      </c>
    </row>
    <row r="1761">
      <c r="A1761" s="38" t="s">
        <v>7811</v>
      </c>
      <c r="B1761" s="38" t="s">
        <v>849</v>
      </c>
      <c r="C1761" s="25" t="s">
        <v>938</v>
      </c>
      <c r="D1761" s="38" t="s">
        <v>2096</v>
      </c>
      <c r="E1761" s="38" t="s">
        <v>28</v>
      </c>
    </row>
    <row r="1762">
      <c r="A1762" s="38" t="s">
        <v>7812</v>
      </c>
      <c r="B1762" s="38" t="s">
        <v>965</v>
      </c>
      <c r="C1762" s="25" t="s">
        <v>938</v>
      </c>
      <c r="D1762" s="38" t="s">
        <v>2096</v>
      </c>
      <c r="E1762" s="38" t="s">
        <v>28</v>
      </c>
    </row>
    <row r="1763">
      <c r="A1763" s="38" t="s">
        <v>7813</v>
      </c>
      <c r="B1763" s="38" t="s">
        <v>942</v>
      </c>
      <c r="C1763" s="25" t="s">
        <v>938</v>
      </c>
      <c r="D1763" s="38" t="s">
        <v>2096</v>
      </c>
      <c r="E1763" s="38" t="s">
        <v>28</v>
      </c>
    </row>
    <row r="1764">
      <c r="A1764" s="38" t="s">
        <v>7814</v>
      </c>
      <c r="B1764" s="38" t="s">
        <v>752</v>
      </c>
      <c r="C1764" s="25" t="s">
        <v>938</v>
      </c>
      <c r="D1764" s="38" t="s">
        <v>2096</v>
      </c>
      <c r="E1764" s="38" t="s">
        <v>28</v>
      </c>
    </row>
    <row r="1765">
      <c r="A1765" s="38" t="s">
        <v>7815</v>
      </c>
      <c r="B1765" s="38" t="s">
        <v>510</v>
      </c>
      <c r="C1765" s="38" t="s">
        <v>165</v>
      </c>
      <c r="D1765" s="38" t="s">
        <v>2099</v>
      </c>
      <c r="E1765" s="38" t="s">
        <v>28</v>
      </c>
    </row>
    <row r="1766">
      <c r="A1766" s="38" t="s">
        <v>7816</v>
      </c>
      <c r="B1766" s="38" t="s">
        <v>272</v>
      </c>
      <c r="C1766" s="38" t="s">
        <v>165</v>
      </c>
      <c r="D1766" s="38" t="s">
        <v>2099</v>
      </c>
      <c r="E1766" s="38" t="s">
        <v>28</v>
      </c>
    </row>
    <row r="1767">
      <c r="A1767" s="38" t="s">
        <v>7817</v>
      </c>
      <c r="B1767" s="38" t="s">
        <v>509</v>
      </c>
      <c r="C1767" s="38" t="s">
        <v>165</v>
      </c>
      <c r="D1767" s="38" t="s">
        <v>2099</v>
      </c>
      <c r="E1767" s="38" t="s">
        <v>28</v>
      </c>
    </row>
    <row r="1768">
      <c r="A1768" s="38" t="s">
        <v>7818</v>
      </c>
      <c r="B1768" s="38" t="s">
        <v>843</v>
      </c>
      <c r="C1768" s="38" t="s">
        <v>165</v>
      </c>
      <c r="D1768" s="38" t="s">
        <v>2099</v>
      </c>
      <c r="E1768" s="38" t="s">
        <v>28</v>
      </c>
    </row>
    <row r="1769">
      <c r="A1769" s="38" t="s">
        <v>7819</v>
      </c>
      <c r="B1769" s="38" t="s">
        <v>508</v>
      </c>
      <c r="C1769" s="38" t="s">
        <v>165</v>
      </c>
      <c r="D1769" s="38" t="s">
        <v>2099</v>
      </c>
      <c r="E1769" s="38" t="s">
        <v>28</v>
      </c>
    </row>
    <row r="1770">
      <c r="A1770" s="38" t="s">
        <v>7820</v>
      </c>
      <c r="B1770" s="38" t="s">
        <v>115</v>
      </c>
      <c r="C1770" s="38" t="s">
        <v>165</v>
      </c>
      <c r="D1770" s="38" t="s">
        <v>2099</v>
      </c>
      <c r="E1770" s="38" t="s">
        <v>28</v>
      </c>
    </row>
    <row r="1771">
      <c r="A1771" s="38" t="s">
        <v>7821</v>
      </c>
      <c r="B1771" s="38" t="s">
        <v>445</v>
      </c>
      <c r="C1771" s="38" t="s">
        <v>165</v>
      </c>
      <c r="D1771" s="38" t="s">
        <v>2099</v>
      </c>
      <c r="E1771" s="38" t="s">
        <v>28</v>
      </c>
    </row>
    <row r="1772">
      <c r="A1772" s="38" t="s">
        <v>7822</v>
      </c>
      <c r="B1772" s="38" t="s">
        <v>704</v>
      </c>
      <c r="C1772" s="38" t="s">
        <v>165</v>
      </c>
      <c r="D1772" s="38" t="s">
        <v>2099</v>
      </c>
      <c r="E1772" s="38" t="s">
        <v>28</v>
      </c>
    </row>
    <row r="1773">
      <c r="A1773" s="38" t="s">
        <v>7823</v>
      </c>
      <c r="B1773" s="38" t="s">
        <v>358</v>
      </c>
      <c r="C1773" s="38" t="s">
        <v>165</v>
      </c>
      <c r="D1773" s="38" t="s">
        <v>2099</v>
      </c>
      <c r="E1773" s="38" t="s">
        <v>28</v>
      </c>
    </row>
    <row r="1774">
      <c r="A1774" s="38" t="s">
        <v>7824</v>
      </c>
      <c r="B1774" s="38" t="s">
        <v>844</v>
      </c>
      <c r="C1774" s="38" t="s">
        <v>165</v>
      </c>
      <c r="D1774" s="38" t="s">
        <v>2099</v>
      </c>
      <c r="E1774" s="38" t="s">
        <v>28</v>
      </c>
    </row>
    <row r="1775">
      <c r="A1775" s="38" t="s">
        <v>7825</v>
      </c>
      <c r="B1775" s="38" t="s">
        <v>854</v>
      </c>
      <c r="C1775" s="38" t="s">
        <v>44</v>
      </c>
      <c r="D1775" s="38" t="s">
        <v>2099</v>
      </c>
      <c r="E1775" s="38" t="s">
        <v>28</v>
      </c>
    </row>
    <row r="1776">
      <c r="A1776" s="38" t="s">
        <v>7826</v>
      </c>
      <c r="B1776" s="38" t="s">
        <v>270</v>
      </c>
      <c r="C1776" s="38" t="s">
        <v>44</v>
      </c>
      <c r="D1776" s="38" t="s">
        <v>2099</v>
      </c>
      <c r="E1776" s="38" t="s">
        <v>28</v>
      </c>
    </row>
    <row r="1777">
      <c r="A1777" s="38" t="s">
        <v>7827</v>
      </c>
      <c r="B1777" s="38" t="s">
        <v>803</v>
      </c>
      <c r="C1777" s="38" t="s">
        <v>44</v>
      </c>
      <c r="D1777" s="38" t="s">
        <v>2099</v>
      </c>
      <c r="E1777" s="38" t="s">
        <v>28</v>
      </c>
    </row>
    <row r="1778">
      <c r="A1778" s="38" t="s">
        <v>7828</v>
      </c>
      <c r="B1778" s="38" t="s">
        <v>758</v>
      </c>
      <c r="C1778" s="38" t="s">
        <v>44</v>
      </c>
      <c r="D1778" s="38" t="s">
        <v>2099</v>
      </c>
      <c r="E1778" s="38" t="s">
        <v>28</v>
      </c>
    </row>
    <row r="1779">
      <c r="A1779" s="38" t="s">
        <v>7829</v>
      </c>
      <c r="B1779" s="38" t="s">
        <v>852</v>
      </c>
      <c r="C1779" s="38" t="s">
        <v>44</v>
      </c>
      <c r="D1779" s="38" t="s">
        <v>2099</v>
      </c>
      <c r="E1779" s="38" t="s">
        <v>28</v>
      </c>
    </row>
    <row r="1780">
      <c r="A1780" s="38" t="s">
        <v>7830</v>
      </c>
      <c r="B1780" s="38" t="s">
        <v>157</v>
      </c>
      <c r="C1780" s="25" t="s">
        <v>158</v>
      </c>
      <c r="D1780" s="38" t="s">
        <v>2099</v>
      </c>
      <c r="E1780" s="38" t="s">
        <v>28</v>
      </c>
    </row>
    <row r="1781">
      <c r="A1781" s="38" t="s">
        <v>7831</v>
      </c>
      <c r="B1781" s="38" t="s">
        <v>758</v>
      </c>
      <c r="C1781" s="25" t="s">
        <v>158</v>
      </c>
      <c r="D1781" s="38" t="s">
        <v>2099</v>
      </c>
      <c r="E1781" s="38" t="s">
        <v>28</v>
      </c>
    </row>
    <row r="1782">
      <c r="A1782" s="38" t="s">
        <v>7832</v>
      </c>
      <c r="B1782" s="38" t="s">
        <v>269</v>
      </c>
      <c r="C1782" s="25" t="s">
        <v>600</v>
      </c>
      <c r="D1782" s="38" t="s">
        <v>2099</v>
      </c>
      <c r="E1782" s="38" t="s">
        <v>28</v>
      </c>
    </row>
    <row r="1783">
      <c r="A1783" s="38" t="s">
        <v>7833</v>
      </c>
      <c r="B1783" s="38" t="s">
        <v>836</v>
      </c>
      <c r="C1783" s="25" t="s">
        <v>600</v>
      </c>
      <c r="D1783" s="38" t="s">
        <v>2099</v>
      </c>
      <c r="E1783" s="38" t="s">
        <v>28</v>
      </c>
    </row>
    <row r="1784">
      <c r="A1784" s="38" t="s">
        <v>7834</v>
      </c>
      <c r="B1784" s="38" t="s">
        <v>752</v>
      </c>
      <c r="C1784" s="25" t="s">
        <v>600</v>
      </c>
      <c r="D1784" s="38" t="s">
        <v>2099</v>
      </c>
      <c r="E1784" s="38" t="s">
        <v>28</v>
      </c>
    </row>
    <row r="1785">
      <c r="A1785" s="38" t="s">
        <v>7835</v>
      </c>
      <c r="B1785" s="38" t="s">
        <v>849</v>
      </c>
      <c r="C1785" s="25" t="s">
        <v>938</v>
      </c>
      <c r="D1785" s="38" t="s">
        <v>2099</v>
      </c>
      <c r="E1785" s="38" t="s">
        <v>28</v>
      </c>
    </row>
    <row r="1786">
      <c r="A1786" s="38" t="s">
        <v>7836</v>
      </c>
      <c r="B1786" s="38" t="s">
        <v>965</v>
      </c>
      <c r="C1786" s="25" t="s">
        <v>938</v>
      </c>
      <c r="D1786" s="38" t="s">
        <v>2099</v>
      </c>
      <c r="E1786" s="38" t="s">
        <v>28</v>
      </c>
    </row>
    <row r="1787">
      <c r="A1787" s="38" t="s">
        <v>7837</v>
      </c>
      <c r="B1787" s="38" t="s">
        <v>942</v>
      </c>
      <c r="C1787" s="25" t="s">
        <v>938</v>
      </c>
      <c r="D1787" s="38" t="s">
        <v>2099</v>
      </c>
      <c r="E1787" s="38" t="s">
        <v>28</v>
      </c>
    </row>
    <row r="1788">
      <c r="A1788" s="38" t="s">
        <v>7838</v>
      </c>
      <c r="B1788" s="38" t="s">
        <v>752</v>
      </c>
      <c r="C1788" s="25" t="s">
        <v>938</v>
      </c>
      <c r="D1788" s="38" t="s">
        <v>2099</v>
      </c>
      <c r="E1788" s="38" t="s">
        <v>28</v>
      </c>
    </row>
    <row r="1789">
      <c r="A1789" s="38" t="s">
        <v>7839</v>
      </c>
      <c r="B1789" s="38" t="s">
        <v>510</v>
      </c>
      <c r="C1789" s="38" t="s">
        <v>165</v>
      </c>
      <c r="D1789" s="38" t="s">
        <v>2104</v>
      </c>
      <c r="E1789" s="38" t="s">
        <v>28</v>
      </c>
    </row>
    <row r="1790">
      <c r="A1790" s="38" t="s">
        <v>7840</v>
      </c>
      <c r="B1790" s="38" t="s">
        <v>272</v>
      </c>
      <c r="C1790" s="38" t="s">
        <v>165</v>
      </c>
      <c r="D1790" s="38" t="s">
        <v>2104</v>
      </c>
      <c r="E1790" s="38" t="s">
        <v>28</v>
      </c>
    </row>
    <row r="1791">
      <c r="A1791" s="38" t="s">
        <v>7841</v>
      </c>
      <c r="B1791" s="38" t="s">
        <v>509</v>
      </c>
      <c r="C1791" s="38" t="s">
        <v>165</v>
      </c>
      <c r="D1791" s="38" t="s">
        <v>2104</v>
      </c>
      <c r="E1791" s="38" t="s">
        <v>28</v>
      </c>
    </row>
    <row r="1792">
      <c r="A1792" s="38" t="s">
        <v>7842</v>
      </c>
      <c r="B1792" s="38" t="s">
        <v>843</v>
      </c>
      <c r="C1792" s="38" t="s">
        <v>165</v>
      </c>
      <c r="D1792" s="38" t="s">
        <v>2104</v>
      </c>
      <c r="E1792" s="38" t="s">
        <v>28</v>
      </c>
    </row>
    <row r="1793">
      <c r="A1793" s="38" t="s">
        <v>7843</v>
      </c>
      <c r="B1793" s="38" t="s">
        <v>508</v>
      </c>
      <c r="C1793" s="38" t="s">
        <v>165</v>
      </c>
      <c r="D1793" s="38" t="s">
        <v>2104</v>
      </c>
      <c r="E1793" s="38" t="s">
        <v>28</v>
      </c>
    </row>
    <row r="1794">
      <c r="A1794" s="38" t="s">
        <v>7844</v>
      </c>
      <c r="B1794" s="38" t="s">
        <v>115</v>
      </c>
      <c r="C1794" s="38" t="s">
        <v>165</v>
      </c>
      <c r="D1794" s="38" t="s">
        <v>2104</v>
      </c>
      <c r="E1794" s="38" t="s">
        <v>28</v>
      </c>
    </row>
    <row r="1795">
      <c r="A1795" s="38" t="s">
        <v>7845</v>
      </c>
      <c r="B1795" s="38" t="s">
        <v>445</v>
      </c>
      <c r="C1795" s="38" t="s">
        <v>165</v>
      </c>
      <c r="D1795" s="38" t="s">
        <v>2104</v>
      </c>
      <c r="E1795" s="38" t="s">
        <v>28</v>
      </c>
    </row>
    <row r="1796">
      <c r="A1796" s="38" t="s">
        <v>7846</v>
      </c>
      <c r="B1796" s="38" t="s">
        <v>704</v>
      </c>
      <c r="C1796" s="38" t="s">
        <v>165</v>
      </c>
      <c r="D1796" s="38" t="s">
        <v>2104</v>
      </c>
      <c r="E1796" s="38" t="s">
        <v>28</v>
      </c>
    </row>
    <row r="1797">
      <c r="A1797" s="38" t="s">
        <v>7847</v>
      </c>
      <c r="B1797" s="38" t="s">
        <v>358</v>
      </c>
      <c r="C1797" s="38" t="s">
        <v>165</v>
      </c>
      <c r="D1797" s="38" t="s">
        <v>2104</v>
      </c>
      <c r="E1797" s="38" t="s">
        <v>28</v>
      </c>
    </row>
    <row r="1798">
      <c r="A1798" s="38" t="s">
        <v>7848</v>
      </c>
      <c r="B1798" s="38" t="s">
        <v>844</v>
      </c>
      <c r="C1798" s="38" t="s">
        <v>165</v>
      </c>
      <c r="D1798" s="38" t="s">
        <v>2104</v>
      </c>
      <c r="E1798" s="38" t="s">
        <v>28</v>
      </c>
    </row>
    <row r="1799">
      <c r="A1799" s="38" t="s">
        <v>7849</v>
      </c>
      <c r="B1799" s="38" t="s">
        <v>854</v>
      </c>
      <c r="C1799" s="38" t="s">
        <v>44</v>
      </c>
      <c r="D1799" s="38" t="s">
        <v>2104</v>
      </c>
      <c r="E1799" s="38" t="s">
        <v>28</v>
      </c>
    </row>
    <row r="1800">
      <c r="A1800" s="38" t="s">
        <v>7850</v>
      </c>
      <c r="B1800" s="38" t="s">
        <v>270</v>
      </c>
      <c r="C1800" s="38" t="s">
        <v>44</v>
      </c>
      <c r="D1800" s="38" t="s">
        <v>2104</v>
      </c>
      <c r="E1800" s="38" t="s">
        <v>28</v>
      </c>
    </row>
    <row r="1801">
      <c r="A1801" s="38" t="s">
        <v>7851</v>
      </c>
      <c r="B1801" s="38" t="s">
        <v>803</v>
      </c>
      <c r="C1801" s="38" t="s">
        <v>44</v>
      </c>
      <c r="D1801" s="38" t="s">
        <v>2104</v>
      </c>
      <c r="E1801" s="38" t="s">
        <v>28</v>
      </c>
    </row>
    <row r="1802">
      <c r="A1802" s="38" t="s">
        <v>7852</v>
      </c>
      <c r="B1802" s="38" t="s">
        <v>758</v>
      </c>
      <c r="C1802" s="38" t="s">
        <v>44</v>
      </c>
      <c r="D1802" s="38" t="s">
        <v>2104</v>
      </c>
      <c r="E1802" s="38" t="s">
        <v>28</v>
      </c>
    </row>
    <row r="1803">
      <c r="A1803" s="38" t="s">
        <v>7853</v>
      </c>
      <c r="B1803" s="38" t="s">
        <v>852</v>
      </c>
      <c r="C1803" s="38" t="s">
        <v>44</v>
      </c>
      <c r="D1803" s="38" t="s">
        <v>2104</v>
      </c>
      <c r="E1803" s="38" t="s">
        <v>28</v>
      </c>
    </row>
    <row r="1804">
      <c r="A1804" s="38" t="s">
        <v>7854</v>
      </c>
      <c r="B1804" s="38" t="s">
        <v>157</v>
      </c>
      <c r="C1804" s="25" t="s">
        <v>158</v>
      </c>
      <c r="D1804" s="38" t="s">
        <v>2104</v>
      </c>
      <c r="E1804" s="38" t="s">
        <v>28</v>
      </c>
    </row>
    <row r="1805">
      <c r="A1805" s="38" t="s">
        <v>7855</v>
      </c>
      <c r="B1805" s="38" t="s">
        <v>758</v>
      </c>
      <c r="C1805" s="25" t="s">
        <v>158</v>
      </c>
      <c r="D1805" s="38" t="s">
        <v>2104</v>
      </c>
      <c r="E1805" s="38" t="s">
        <v>28</v>
      </c>
    </row>
    <row r="1806">
      <c r="A1806" s="38" t="s">
        <v>7856</v>
      </c>
      <c r="B1806" s="38" t="s">
        <v>269</v>
      </c>
      <c r="C1806" s="25" t="s">
        <v>600</v>
      </c>
      <c r="D1806" s="38" t="s">
        <v>2104</v>
      </c>
      <c r="E1806" s="38" t="s">
        <v>28</v>
      </c>
    </row>
    <row r="1807">
      <c r="A1807" s="38" t="s">
        <v>7857</v>
      </c>
      <c r="B1807" s="38" t="s">
        <v>836</v>
      </c>
      <c r="C1807" s="25" t="s">
        <v>600</v>
      </c>
      <c r="D1807" s="38" t="s">
        <v>2104</v>
      </c>
      <c r="E1807" s="38" t="s">
        <v>28</v>
      </c>
    </row>
    <row r="1808">
      <c r="A1808" s="38" t="s">
        <v>7858</v>
      </c>
      <c r="B1808" s="38" t="s">
        <v>752</v>
      </c>
      <c r="C1808" s="25" t="s">
        <v>600</v>
      </c>
      <c r="D1808" s="38" t="s">
        <v>2104</v>
      </c>
      <c r="E1808" s="38" t="s">
        <v>28</v>
      </c>
    </row>
    <row r="1809">
      <c r="A1809" s="38" t="s">
        <v>7859</v>
      </c>
      <c r="B1809" s="38" t="s">
        <v>849</v>
      </c>
      <c r="C1809" s="25" t="s">
        <v>938</v>
      </c>
      <c r="D1809" s="38" t="s">
        <v>2104</v>
      </c>
      <c r="E1809" s="38" t="s">
        <v>28</v>
      </c>
    </row>
    <row r="1810">
      <c r="A1810" s="38" t="s">
        <v>7860</v>
      </c>
      <c r="B1810" s="38" t="s">
        <v>965</v>
      </c>
      <c r="C1810" s="25" t="s">
        <v>938</v>
      </c>
      <c r="D1810" s="38" t="s">
        <v>2104</v>
      </c>
      <c r="E1810" s="38" t="s">
        <v>28</v>
      </c>
    </row>
    <row r="1811">
      <c r="A1811" s="38" t="s">
        <v>7861</v>
      </c>
      <c r="B1811" s="38" t="s">
        <v>942</v>
      </c>
      <c r="C1811" s="25" t="s">
        <v>938</v>
      </c>
      <c r="D1811" s="38" t="s">
        <v>2104</v>
      </c>
      <c r="E1811" s="38" t="s">
        <v>28</v>
      </c>
    </row>
    <row r="1812">
      <c r="A1812" s="38" t="s">
        <v>7862</v>
      </c>
      <c r="B1812" s="38" t="s">
        <v>752</v>
      </c>
      <c r="C1812" s="25" t="s">
        <v>938</v>
      </c>
      <c r="D1812" s="38" t="s">
        <v>2104</v>
      </c>
      <c r="E1812" s="38" t="s">
        <v>28</v>
      </c>
    </row>
    <row r="1813">
      <c r="A1813" s="38" t="s">
        <v>7863</v>
      </c>
      <c r="B1813" s="38" t="s">
        <v>510</v>
      </c>
      <c r="C1813" s="38" t="s">
        <v>165</v>
      </c>
      <c r="D1813" s="38" t="s">
        <v>2107</v>
      </c>
      <c r="E1813" s="38" t="s">
        <v>28</v>
      </c>
    </row>
    <row r="1814">
      <c r="A1814" s="38" t="s">
        <v>7864</v>
      </c>
      <c r="B1814" s="38" t="s">
        <v>272</v>
      </c>
      <c r="C1814" s="38" t="s">
        <v>165</v>
      </c>
      <c r="D1814" s="38" t="s">
        <v>2107</v>
      </c>
      <c r="E1814" s="38" t="s">
        <v>28</v>
      </c>
    </row>
    <row r="1815">
      <c r="A1815" s="38" t="s">
        <v>7865</v>
      </c>
      <c r="B1815" s="38" t="s">
        <v>509</v>
      </c>
      <c r="C1815" s="38" t="s">
        <v>165</v>
      </c>
      <c r="D1815" s="38" t="s">
        <v>2107</v>
      </c>
      <c r="E1815" s="38" t="s">
        <v>28</v>
      </c>
    </row>
    <row r="1816">
      <c r="A1816" s="38" t="s">
        <v>7866</v>
      </c>
      <c r="B1816" s="38" t="s">
        <v>843</v>
      </c>
      <c r="C1816" s="38" t="s">
        <v>165</v>
      </c>
      <c r="D1816" s="38" t="s">
        <v>2107</v>
      </c>
      <c r="E1816" s="38" t="s">
        <v>28</v>
      </c>
    </row>
    <row r="1817">
      <c r="A1817" s="38" t="s">
        <v>7867</v>
      </c>
      <c r="B1817" s="38" t="s">
        <v>508</v>
      </c>
      <c r="C1817" s="38" t="s">
        <v>165</v>
      </c>
      <c r="D1817" s="38" t="s">
        <v>2107</v>
      </c>
      <c r="E1817" s="38" t="s">
        <v>28</v>
      </c>
    </row>
    <row r="1818">
      <c r="A1818" s="38" t="s">
        <v>7868</v>
      </c>
      <c r="B1818" s="38" t="s">
        <v>115</v>
      </c>
      <c r="C1818" s="38" t="s">
        <v>165</v>
      </c>
      <c r="D1818" s="38" t="s">
        <v>2107</v>
      </c>
      <c r="E1818" s="38" t="s">
        <v>28</v>
      </c>
    </row>
    <row r="1819">
      <c r="A1819" s="38" t="s">
        <v>7869</v>
      </c>
      <c r="B1819" s="38" t="s">
        <v>445</v>
      </c>
      <c r="C1819" s="38" t="s">
        <v>165</v>
      </c>
      <c r="D1819" s="38" t="s">
        <v>2107</v>
      </c>
      <c r="E1819" s="38" t="s">
        <v>28</v>
      </c>
    </row>
    <row r="1820">
      <c r="A1820" s="38" t="s">
        <v>7870</v>
      </c>
      <c r="B1820" s="38" t="s">
        <v>704</v>
      </c>
      <c r="C1820" s="38" t="s">
        <v>165</v>
      </c>
      <c r="D1820" s="38" t="s">
        <v>2107</v>
      </c>
      <c r="E1820" s="38" t="s">
        <v>28</v>
      </c>
    </row>
    <row r="1821">
      <c r="A1821" s="38" t="s">
        <v>7871</v>
      </c>
      <c r="B1821" s="38" t="s">
        <v>358</v>
      </c>
      <c r="C1821" s="38" t="s">
        <v>165</v>
      </c>
      <c r="D1821" s="38" t="s">
        <v>2107</v>
      </c>
      <c r="E1821" s="38" t="s">
        <v>28</v>
      </c>
    </row>
    <row r="1822">
      <c r="A1822" s="38" t="s">
        <v>7872</v>
      </c>
      <c r="B1822" s="38" t="s">
        <v>844</v>
      </c>
      <c r="C1822" s="38" t="s">
        <v>165</v>
      </c>
      <c r="D1822" s="38" t="s">
        <v>2107</v>
      </c>
      <c r="E1822" s="38" t="s">
        <v>28</v>
      </c>
    </row>
    <row r="1823">
      <c r="A1823" s="38" t="s">
        <v>7873</v>
      </c>
      <c r="B1823" s="38" t="s">
        <v>854</v>
      </c>
      <c r="C1823" s="38" t="s">
        <v>44</v>
      </c>
      <c r="D1823" s="38" t="s">
        <v>2107</v>
      </c>
      <c r="E1823" s="38" t="s">
        <v>28</v>
      </c>
    </row>
    <row r="1824">
      <c r="A1824" s="38" t="s">
        <v>7874</v>
      </c>
      <c r="B1824" s="38" t="s">
        <v>270</v>
      </c>
      <c r="C1824" s="38" t="s">
        <v>44</v>
      </c>
      <c r="D1824" s="38" t="s">
        <v>2107</v>
      </c>
      <c r="E1824" s="38" t="s">
        <v>28</v>
      </c>
    </row>
    <row r="1825">
      <c r="A1825" s="38" t="s">
        <v>7875</v>
      </c>
      <c r="B1825" s="38" t="s">
        <v>803</v>
      </c>
      <c r="C1825" s="38" t="s">
        <v>44</v>
      </c>
      <c r="D1825" s="38" t="s">
        <v>2107</v>
      </c>
      <c r="E1825" s="38" t="s">
        <v>28</v>
      </c>
    </row>
    <row r="1826">
      <c r="A1826" s="38" t="s">
        <v>7876</v>
      </c>
      <c r="B1826" s="38" t="s">
        <v>758</v>
      </c>
      <c r="C1826" s="38" t="s">
        <v>44</v>
      </c>
      <c r="D1826" s="38" t="s">
        <v>2107</v>
      </c>
      <c r="E1826" s="38" t="s">
        <v>28</v>
      </c>
    </row>
    <row r="1827">
      <c r="A1827" s="38" t="s">
        <v>7877</v>
      </c>
      <c r="B1827" s="38" t="s">
        <v>852</v>
      </c>
      <c r="C1827" s="38" t="s">
        <v>44</v>
      </c>
      <c r="D1827" s="38" t="s">
        <v>2107</v>
      </c>
      <c r="E1827" s="38" t="s">
        <v>28</v>
      </c>
    </row>
    <row r="1828">
      <c r="A1828" s="38" t="s">
        <v>7878</v>
      </c>
      <c r="B1828" s="38" t="s">
        <v>157</v>
      </c>
      <c r="C1828" s="25" t="s">
        <v>158</v>
      </c>
      <c r="D1828" s="38" t="s">
        <v>2107</v>
      </c>
      <c r="E1828" s="38" t="s">
        <v>28</v>
      </c>
    </row>
    <row r="1829">
      <c r="A1829" s="38" t="s">
        <v>7879</v>
      </c>
      <c r="B1829" s="38" t="s">
        <v>758</v>
      </c>
      <c r="C1829" s="25" t="s">
        <v>158</v>
      </c>
      <c r="D1829" s="38" t="s">
        <v>2107</v>
      </c>
      <c r="E1829" s="38" t="s">
        <v>28</v>
      </c>
    </row>
    <row r="1830">
      <c r="A1830" s="38" t="s">
        <v>7880</v>
      </c>
      <c r="B1830" s="38" t="s">
        <v>269</v>
      </c>
      <c r="C1830" s="25" t="s">
        <v>600</v>
      </c>
      <c r="D1830" s="38" t="s">
        <v>2107</v>
      </c>
      <c r="E1830" s="38" t="s">
        <v>28</v>
      </c>
    </row>
    <row r="1831">
      <c r="A1831" s="38" t="s">
        <v>7881</v>
      </c>
      <c r="B1831" s="38" t="s">
        <v>836</v>
      </c>
      <c r="C1831" s="25" t="s">
        <v>600</v>
      </c>
      <c r="D1831" s="38" t="s">
        <v>2107</v>
      </c>
      <c r="E1831" s="38" t="s">
        <v>28</v>
      </c>
    </row>
    <row r="1832">
      <c r="A1832" s="38" t="s">
        <v>7882</v>
      </c>
      <c r="B1832" s="38" t="s">
        <v>752</v>
      </c>
      <c r="C1832" s="25" t="s">
        <v>600</v>
      </c>
      <c r="D1832" s="38" t="s">
        <v>2107</v>
      </c>
      <c r="E1832" s="38" t="s">
        <v>28</v>
      </c>
    </row>
    <row r="1833">
      <c r="A1833" s="38" t="s">
        <v>7883</v>
      </c>
      <c r="B1833" s="38" t="s">
        <v>849</v>
      </c>
      <c r="C1833" s="25" t="s">
        <v>938</v>
      </c>
      <c r="D1833" s="38" t="s">
        <v>2107</v>
      </c>
      <c r="E1833" s="38" t="s">
        <v>28</v>
      </c>
    </row>
    <row r="1834">
      <c r="A1834" s="38" t="s">
        <v>7884</v>
      </c>
      <c r="B1834" s="38" t="s">
        <v>965</v>
      </c>
      <c r="C1834" s="25" t="s">
        <v>938</v>
      </c>
      <c r="D1834" s="38" t="s">
        <v>2107</v>
      </c>
      <c r="E1834" s="38" t="s">
        <v>28</v>
      </c>
    </row>
    <row r="1835">
      <c r="A1835" s="38" t="s">
        <v>7885</v>
      </c>
      <c r="B1835" s="38" t="s">
        <v>942</v>
      </c>
      <c r="C1835" s="25" t="s">
        <v>938</v>
      </c>
      <c r="D1835" s="38" t="s">
        <v>2107</v>
      </c>
      <c r="E1835" s="38" t="s">
        <v>28</v>
      </c>
    </row>
    <row r="1836">
      <c r="A1836" s="38" t="s">
        <v>7886</v>
      </c>
      <c r="B1836" s="38" t="s">
        <v>1125</v>
      </c>
      <c r="C1836" s="25" t="s">
        <v>938</v>
      </c>
      <c r="D1836" s="38" t="s">
        <v>2107</v>
      </c>
      <c r="E1836" s="38" t="s">
        <v>28</v>
      </c>
    </row>
    <row r="1837">
      <c r="A1837" s="38" t="s">
        <v>7887</v>
      </c>
      <c r="B1837" s="38" t="s">
        <v>426</v>
      </c>
      <c r="C1837" s="38" t="s">
        <v>165</v>
      </c>
      <c r="D1837" s="38" t="s">
        <v>2110</v>
      </c>
      <c r="E1837" s="38" t="s">
        <v>28</v>
      </c>
    </row>
    <row r="1838">
      <c r="A1838" s="38" t="s">
        <v>7888</v>
      </c>
      <c r="B1838" s="38" t="s">
        <v>126</v>
      </c>
      <c r="C1838" s="38" t="s">
        <v>165</v>
      </c>
      <c r="D1838" s="38" t="s">
        <v>2110</v>
      </c>
      <c r="E1838" s="38" t="s">
        <v>28</v>
      </c>
    </row>
    <row r="1839">
      <c r="A1839" s="38" t="s">
        <v>7889</v>
      </c>
      <c r="B1839" s="38" t="s">
        <v>510</v>
      </c>
      <c r="C1839" s="38" t="s">
        <v>165</v>
      </c>
      <c r="D1839" s="38" t="s">
        <v>2110</v>
      </c>
      <c r="E1839" s="38" t="s">
        <v>28</v>
      </c>
    </row>
    <row r="1840">
      <c r="A1840" s="38" t="s">
        <v>7890</v>
      </c>
      <c r="B1840" s="38" t="s">
        <v>757</v>
      </c>
      <c r="C1840" s="38" t="s">
        <v>165</v>
      </c>
      <c r="D1840" s="38" t="s">
        <v>2110</v>
      </c>
      <c r="E1840" s="38" t="s">
        <v>28</v>
      </c>
    </row>
    <row r="1841">
      <c r="A1841" s="38" t="s">
        <v>7891</v>
      </c>
      <c r="B1841" s="38" t="s">
        <v>508</v>
      </c>
      <c r="C1841" s="38" t="s">
        <v>165</v>
      </c>
      <c r="D1841" s="38" t="s">
        <v>2110</v>
      </c>
      <c r="E1841" s="38" t="s">
        <v>28</v>
      </c>
    </row>
    <row r="1842">
      <c r="A1842" s="38" t="s">
        <v>7892</v>
      </c>
      <c r="B1842" s="38" t="s">
        <v>756</v>
      </c>
      <c r="C1842" s="38" t="s">
        <v>165</v>
      </c>
      <c r="D1842" s="38" t="s">
        <v>2110</v>
      </c>
      <c r="E1842" s="38" t="s">
        <v>28</v>
      </c>
    </row>
    <row r="1843">
      <c r="A1843" s="38" t="s">
        <v>7893</v>
      </c>
      <c r="B1843" s="38" t="s">
        <v>445</v>
      </c>
      <c r="C1843" s="38" t="s">
        <v>165</v>
      </c>
      <c r="D1843" s="38" t="s">
        <v>2110</v>
      </c>
      <c r="E1843" s="38" t="s">
        <v>28</v>
      </c>
    </row>
    <row r="1844">
      <c r="A1844" s="38" t="s">
        <v>7894</v>
      </c>
      <c r="B1844" s="38" t="s">
        <v>704</v>
      </c>
      <c r="C1844" s="38" t="s">
        <v>165</v>
      </c>
      <c r="D1844" s="38" t="s">
        <v>2110</v>
      </c>
      <c r="E1844" s="38" t="s">
        <v>28</v>
      </c>
    </row>
    <row r="1845">
      <c r="A1845" s="38" t="s">
        <v>7895</v>
      </c>
      <c r="B1845" s="38" t="s">
        <v>115</v>
      </c>
      <c r="C1845" s="38" t="s">
        <v>165</v>
      </c>
      <c r="D1845" s="38" t="s">
        <v>2110</v>
      </c>
      <c r="E1845" s="38" t="s">
        <v>28</v>
      </c>
    </row>
    <row r="1846">
      <c r="A1846" s="38" t="s">
        <v>7896</v>
      </c>
      <c r="B1846" s="38" t="s">
        <v>854</v>
      </c>
      <c r="C1846" s="38" t="s">
        <v>44</v>
      </c>
      <c r="D1846" s="38" t="s">
        <v>2110</v>
      </c>
      <c r="E1846" s="38" t="s">
        <v>28</v>
      </c>
    </row>
    <row r="1847">
      <c r="A1847" s="38" t="s">
        <v>7897</v>
      </c>
      <c r="B1847" s="38" t="s">
        <v>803</v>
      </c>
      <c r="C1847" s="38" t="s">
        <v>44</v>
      </c>
      <c r="D1847" s="38" t="s">
        <v>2110</v>
      </c>
      <c r="E1847" s="38" t="s">
        <v>28</v>
      </c>
    </row>
    <row r="1848">
      <c r="A1848" s="38" t="s">
        <v>7898</v>
      </c>
      <c r="B1848" s="38" t="s">
        <v>853</v>
      </c>
      <c r="C1848" s="38" t="s">
        <v>44</v>
      </c>
      <c r="D1848" s="38" t="s">
        <v>2110</v>
      </c>
      <c r="E1848" s="38" t="s">
        <v>28</v>
      </c>
    </row>
    <row r="1849">
      <c r="A1849" s="38" t="s">
        <v>7899</v>
      </c>
      <c r="B1849" s="38" t="s">
        <v>758</v>
      </c>
      <c r="C1849" s="38" t="s">
        <v>44</v>
      </c>
      <c r="D1849" s="38" t="s">
        <v>2110</v>
      </c>
      <c r="E1849" s="38" t="s">
        <v>28</v>
      </c>
    </row>
    <row r="1850">
      <c r="A1850" s="38" t="s">
        <v>7900</v>
      </c>
      <c r="B1850" s="38" t="s">
        <v>852</v>
      </c>
      <c r="C1850" s="38" t="s">
        <v>44</v>
      </c>
      <c r="D1850" s="38" t="s">
        <v>2110</v>
      </c>
      <c r="E1850" s="38" t="s">
        <v>28</v>
      </c>
    </row>
    <row r="1851">
      <c r="A1851" s="38" t="s">
        <v>7901</v>
      </c>
      <c r="B1851" s="38" t="s">
        <v>157</v>
      </c>
      <c r="C1851" s="25" t="s">
        <v>158</v>
      </c>
      <c r="D1851" s="38" t="s">
        <v>2110</v>
      </c>
      <c r="E1851" s="38" t="s">
        <v>28</v>
      </c>
    </row>
    <row r="1852">
      <c r="A1852" s="38" t="s">
        <v>7902</v>
      </c>
      <c r="B1852" s="38" t="s">
        <v>758</v>
      </c>
      <c r="C1852" s="25" t="s">
        <v>158</v>
      </c>
      <c r="D1852" s="38" t="s">
        <v>2110</v>
      </c>
      <c r="E1852" s="38" t="s">
        <v>28</v>
      </c>
    </row>
    <row r="1853">
      <c r="A1853" s="38" t="s">
        <v>7903</v>
      </c>
      <c r="B1853" s="38" t="s">
        <v>269</v>
      </c>
      <c r="C1853" s="25" t="s">
        <v>600</v>
      </c>
      <c r="D1853" s="38" t="s">
        <v>2110</v>
      </c>
      <c r="E1853" s="38" t="s">
        <v>28</v>
      </c>
    </row>
    <row r="1854">
      <c r="A1854" s="38" t="s">
        <v>7904</v>
      </c>
      <c r="B1854" s="38" t="s">
        <v>266</v>
      </c>
      <c r="C1854" s="25" t="s">
        <v>600</v>
      </c>
      <c r="D1854" s="38" t="s">
        <v>2110</v>
      </c>
      <c r="E1854" s="38" t="s">
        <v>28</v>
      </c>
    </row>
    <row r="1855">
      <c r="A1855" s="38" t="s">
        <v>7905</v>
      </c>
      <c r="B1855" s="38" t="s">
        <v>752</v>
      </c>
      <c r="C1855" s="25" t="s">
        <v>600</v>
      </c>
      <c r="D1855" s="38" t="s">
        <v>2110</v>
      </c>
      <c r="E1855" s="38" t="s">
        <v>28</v>
      </c>
    </row>
    <row r="1856">
      <c r="A1856" s="38" t="s">
        <v>7906</v>
      </c>
      <c r="B1856" s="38" t="s">
        <v>849</v>
      </c>
      <c r="C1856" s="25" t="s">
        <v>938</v>
      </c>
      <c r="D1856" s="38" t="s">
        <v>2110</v>
      </c>
      <c r="E1856" s="38" t="s">
        <v>28</v>
      </c>
    </row>
    <row r="1857">
      <c r="A1857" s="38" t="s">
        <v>7907</v>
      </c>
      <c r="B1857" s="38" t="s">
        <v>266</v>
      </c>
      <c r="C1857" s="25" t="s">
        <v>938</v>
      </c>
      <c r="D1857" s="38" t="s">
        <v>2110</v>
      </c>
      <c r="E1857" s="38" t="s">
        <v>28</v>
      </c>
    </row>
    <row r="1858">
      <c r="A1858" s="38" t="s">
        <v>7908</v>
      </c>
      <c r="B1858" s="38" t="s">
        <v>942</v>
      </c>
      <c r="C1858" s="25" t="s">
        <v>938</v>
      </c>
      <c r="D1858" s="38" t="s">
        <v>2110</v>
      </c>
      <c r="E1858" s="38" t="s">
        <v>28</v>
      </c>
    </row>
    <row r="1859">
      <c r="A1859" s="38" t="s">
        <v>7909</v>
      </c>
      <c r="B1859" s="38" t="s">
        <v>752</v>
      </c>
      <c r="C1859" s="25" t="s">
        <v>938</v>
      </c>
      <c r="D1859" s="38" t="s">
        <v>2110</v>
      </c>
      <c r="E1859" s="38" t="s">
        <v>28</v>
      </c>
    </row>
    <row r="1860">
      <c r="A1860" s="38" t="s">
        <v>7910</v>
      </c>
      <c r="B1860" s="38" t="s">
        <v>679</v>
      </c>
      <c r="C1860" s="25" t="s">
        <v>938</v>
      </c>
      <c r="D1860" s="38" t="s">
        <v>2110</v>
      </c>
      <c r="E1860" s="38" t="s">
        <v>28</v>
      </c>
    </row>
    <row r="1861">
      <c r="A1861" s="38" t="s">
        <v>7911</v>
      </c>
      <c r="B1861" s="38" t="s">
        <v>187</v>
      </c>
      <c r="C1861" s="38" t="s">
        <v>165</v>
      </c>
      <c r="D1861" s="38" t="s">
        <v>2113</v>
      </c>
      <c r="E1861" s="38" t="s">
        <v>28</v>
      </c>
    </row>
    <row r="1862">
      <c r="A1862" s="38" t="s">
        <v>7912</v>
      </c>
      <c r="B1862" s="38" t="s">
        <v>126</v>
      </c>
      <c r="C1862" s="38" t="s">
        <v>165</v>
      </c>
      <c r="D1862" s="38" t="s">
        <v>2113</v>
      </c>
      <c r="E1862" s="38" t="s">
        <v>28</v>
      </c>
    </row>
    <row r="1863">
      <c r="A1863" s="38" t="s">
        <v>7913</v>
      </c>
      <c r="B1863" s="38" t="s">
        <v>510</v>
      </c>
      <c r="C1863" s="38" t="s">
        <v>165</v>
      </c>
      <c r="D1863" s="38" t="s">
        <v>2113</v>
      </c>
      <c r="E1863" s="38" t="s">
        <v>28</v>
      </c>
    </row>
    <row r="1864">
      <c r="A1864" s="38" t="s">
        <v>7914</v>
      </c>
      <c r="B1864" s="38" t="s">
        <v>757</v>
      </c>
      <c r="C1864" s="38" t="s">
        <v>165</v>
      </c>
      <c r="D1864" s="38" t="s">
        <v>2113</v>
      </c>
      <c r="E1864" s="38" t="s">
        <v>28</v>
      </c>
    </row>
    <row r="1865">
      <c r="A1865" s="38" t="s">
        <v>7915</v>
      </c>
      <c r="B1865" s="38" t="s">
        <v>801</v>
      </c>
      <c r="C1865" s="38" t="s">
        <v>165</v>
      </c>
      <c r="D1865" s="38" t="s">
        <v>2113</v>
      </c>
      <c r="E1865" s="38" t="s">
        <v>28</v>
      </c>
    </row>
    <row r="1866">
      <c r="A1866" s="38" t="s">
        <v>7916</v>
      </c>
      <c r="B1866" s="38" t="s">
        <v>402</v>
      </c>
      <c r="C1866" s="38" t="s">
        <v>165</v>
      </c>
      <c r="D1866" s="38" t="s">
        <v>2113</v>
      </c>
      <c r="E1866" s="38" t="s">
        <v>28</v>
      </c>
    </row>
    <row r="1867">
      <c r="A1867" s="38" t="s">
        <v>7917</v>
      </c>
      <c r="B1867" s="38" t="s">
        <v>445</v>
      </c>
      <c r="C1867" s="38" t="s">
        <v>165</v>
      </c>
      <c r="D1867" s="38" t="s">
        <v>2113</v>
      </c>
      <c r="E1867" s="38" t="s">
        <v>28</v>
      </c>
    </row>
    <row r="1868">
      <c r="A1868" s="38" t="s">
        <v>7918</v>
      </c>
      <c r="B1868" s="38" t="s">
        <v>508</v>
      </c>
      <c r="C1868" s="38" t="s">
        <v>165</v>
      </c>
      <c r="D1868" s="38" t="s">
        <v>2113</v>
      </c>
      <c r="E1868" s="38" t="s">
        <v>28</v>
      </c>
    </row>
    <row r="1869">
      <c r="A1869" s="38" t="s">
        <v>7919</v>
      </c>
      <c r="B1869" s="38" t="s">
        <v>511</v>
      </c>
      <c r="C1869" s="38" t="s">
        <v>165</v>
      </c>
      <c r="D1869" s="38" t="s">
        <v>2113</v>
      </c>
      <c r="E1869" s="38" t="s">
        <v>28</v>
      </c>
    </row>
    <row r="1870">
      <c r="A1870" s="38" t="s">
        <v>7920</v>
      </c>
      <c r="B1870" s="38" t="s">
        <v>704</v>
      </c>
      <c r="C1870" s="38" t="s">
        <v>165</v>
      </c>
      <c r="D1870" s="38" t="s">
        <v>2113</v>
      </c>
      <c r="E1870" s="38" t="s">
        <v>28</v>
      </c>
    </row>
    <row r="1871">
      <c r="A1871" s="38" t="s">
        <v>7921</v>
      </c>
      <c r="B1871" s="38" t="s">
        <v>853</v>
      </c>
      <c r="C1871" s="38" t="s">
        <v>44</v>
      </c>
      <c r="D1871" s="38" t="s">
        <v>2113</v>
      </c>
      <c r="E1871" s="38" t="s">
        <v>28</v>
      </c>
    </row>
    <row r="1872">
      <c r="A1872" s="38" t="s">
        <v>7922</v>
      </c>
      <c r="B1872" s="38" t="s">
        <v>758</v>
      </c>
      <c r="C1872" s="38" t="s">
        <v>44</v>
      </c>
      <c r="D1872" s="38" t="s">
        <v>2113</v>
      </c>
      <c r="E1872" s="38" t="s">
        <v>28</v>
      </c>
    </row>
    <row r="1873">
      <c r="A1873" s="38" t="s">
        <v>7923</v>
      </c>
      <c r="B1873" s="38" t="s">
        <v>803</v>
      </c>
      <c r="C1873" s="38" t="s">
        <v>44</v>
      </c>
      <c r="D1873" s="38" t="s">
        <v>2113</v>
      </c>
      <c r="E1873" s="38" t="s">
        <v>28</v>
      </c>
    </row>
    <row r="1874">
      <c r="A1874" s="38" t="s">
        <v>7924</v>
      </c>
      <c r="B1874" s="38" t="s">
        <v>849</v>
      </c>
      <c r="C1874" s="38" t="s">
        <v>44</v>
      </c>
      <c r="D1874" s="38" t="s">
        <v>2113</v>
      </c>
      <c r="E1874" s="38" t="s">
        <v>28</v>
      </c>
    </row>
    <row r="1875">
      <c r="A1875" s="38" t="s">
        <v>7925</v>
      </c>
      <c r="B1875" s="38" t="s">
        <v>269</v>
      </c>
      <c r="C1875" s="25" t="s">
        <v>158</v>
      </c>
      <c r="D1875" s="38" t="s">
        <v>2113</v>
      </c>
      <c r="E1875" s="38" t="s">
        <v>28</v>
      </c>
    </row>
    <row r="1876">
      <c r="A1876" s="38" t="s">
        <v>7926</v>
      </c>
      <c r="B1876" s="38" t="s">
        <v>679</v>
      </c>
      <c r="C1876" s="25" t="s">
        <v>158</v>
      </c>
      <c r="D1876" s="38" t="s">
        <v>2113</v>
      </c>
      <c r="E1876" s="38" t="s">
        <v>28</v>
      </c>
    </row>
    <row r="1877">
      <c r="A1877" s="38" t="s">
        <v>7927</v>
      </c>
      <c r="B1877" s="38" t="s">
        <v>269</v>
      </c>
      <c r="C1877" s="25" t="s">
        <v>600</v>
      </c>
      <c r="D1877" s="38" t="s">
        <v>2113</v>
      </c>
      <c r="E1877" s="38" t="s">
        <v>28</v>
      </c>
    </row>
    <row r="1878">
      <c r="A1878" s="38" t="s">
        <v>7928</v>
      </c>
      <c r="B1878" s="38" t="s">
        <v>266</v>
      </c>
      <c r="C1878" s="25" t="s">
        <v>600</v>
      </c>
      <c r="D1878" s="38" t="s">
        <v>2113</v>
      </c>
      <c r="E1878" s="38" t="s">
        <v>28</v>
      </c>
    </row>
    <row r="1879">
      <c r="A1879" s="38" t="s">
        <v>7929</v>
      </c>
      <c r="B1879" s="38" t="s">
        <v>849</v>
      </c>
      <c r="C1879" s="25" t="s">
        <v>600</v>
      </c>
      <c r="D1879" s="38" t="s">
        <v>2113</v>
      </c>
      <c r="E1879" s="38" t="s">
        <v>28</v>
      </c>
    </row>
    <row r="1880">
      <c r="A1880" s="38" t="s">
        <v>7930</v>
      </c>
      <c r="B1880" s="38" t="s">
        <v>849</v>
      </c>
      <c r="C1880" s="25" t="s">
        <v>938</v>
      </c>
      <c r="D1880" s="38" t="s">
        <v>2113</v>
      </c>
      <c r="E1880" s="38" t="s">
        <v>28</v>
      </c>
    </row>
    <row r="1881">
      <c r="A1881" s="38" t="s">
        <v>7931</v>
      </c>
      <c r="B1881" s="38" t="s">
        <v>266</v>
      </c>
      <c r="C1881" s="25" t="s">
        <v>938</v>
      </c>
      <c r="D1881" s="38" t="s">
        <v>2113</v>
      </c>
      <c r="E1881" s="38" t="s">
        <v>28</v>
      </c>
    </row>
    <row r="1882">
      <c r="A1882" s="38" t="s">
        <v>7932</v>
      </c>
      <c r="B1882" s="38" t="s">
        <v>942</v>
      </c>
      <c r="C1882" s="25" t="s">
        <v>938</v>
      </c>
      <c r="D1882" s="38" t="s">
        <v>2113</v>
      </c>
      <c r="E1882" s="38" t="s">
        <v>28</v>
      </c>
    </row>
    <row r="1883">
      <c r="A1883" s="38" t="s">
        <v>7933</v>
      </c>
      <c r="B1883" s="38" t="s">
        <v>752</v>
      </c>
      <c r="C1883" s="25" t="s">
        <v>938</v>
      </c>
      <c r="D1883" s="38" t="s">
        <v>2113</v>
      </c>
      <c r="E1883" s="38" t="s">
        <v>28</v>
      </c>
    </row>
    <row r="1884">
      <c r="A1884" s="38" t="s">
        <v>7934</v>
      </c>
      <c r="B1884" s="38" t="s">
        <v>187</v>
      </c>
      <c r="C1884" s="38" t="s">
        <v>165</v>
      </c>
      <c r="D1884" s="38" t="s">
        <v>2116</v>
      </c>
      <c r="E1884" s="38" t="s">
        <v>28</v>
      </c>
    </row>
    <row r="1885">
      <c r="A1885" s="38" t="s">
        <v>7935</v>
      </c>
      <c r="B1885" s="38" t="s">
        <v>126</v>
      </c>
      <c r="C1885" s="38" t="s">
        <v>165</v>
      </c>
      <c r="D1885" s="38" t="s">
        <v>2116</v>
      </c>
      <c r="E1885" s="38" t="s">
        <v>28</v>
      </c>
    </row>
    <row r="1886">
      <c r="A1886" s="38" t="s">
        <v>7936</v>
      </c>
      <c r="B1886" s="38" t="s">
        <v>510</v>
      </c>
      <c r="C1886" s="38" t="s">
        <v>165</v>
      </c>
      <c r="D1886" s="38" t="s">
        <v>2116</v>
      </c>
      <c r="E1886" s="38" t="s">
        <v>28</v>
      </c>
    </row>
    <row r="1887">
      <c r="A1887" s="38" t="s">
        <v>7937</v>
      </c>
      <c r="B1887" s="38" t="s">
        <v>402</v>
      </c>
      <c r="C1887" s="38" t="s">
        <v>165</v>
      </c>
      <c r="D1887" s="38" t="s">
        <v>2116</v>
      </c>
      <c r="E1887" s="38" t="s">
        <v>28</v>
      </c>
    </row>
    <row r="1888">
      <c r="A1888" s="38" t="s">
        <v>7938</v>
      </c>
      <c r="B1888" s="38" t="s">
        <v>445</v>
      </c>
      <c r="C1888" s="38" t="s">
        <v>165</v>
      </c>
      <c r="D1888" s="38" t="s">
        <v>2116</v>
      </c>
      <c r="E1888" s="38" t="s">
        <v>28</v>
      </c>
    </row>
    <row r="1889">
      <c r="A1889" s="38" t="s">
        <v>7939</v>
      </c>
      <c r="B1889" s="38" t="s">
        <v>511</v>
      </c>
      <c r="C1889" s="38" t="s">
        <v>165</v>
      </c>
      <c r="D1889" s="38" t="s">
        <v>2116</v>
      </c>
      <c r="E1889" s="38" t="s">
        <v>28</v>
      </c>
    </row>
    <row r="1890">
      <c r="A1890" s="38" t="s">
        <v>7940</v>
      </c>
      <c r="B1890" s="38" t="s">
        <v>704</v>
      </c>
      <c r="C1890" s="38" t="s">
        <v>165</v>
      </c>
      <c r="D1890" s="38" t="s">
        <v>2116</v>
      </c>
      <c r="E1890" s="38" t="s">
        <v>28</v>
      </c>
    </row>
    <row r="1891">
      <c r="A1891" s="38" t="s">
        <v>7941</v>
      </c>
      <c r="B1891" s="38" t="s">
        <v>508</v>
      </c>
      <c r="C1891" s="38" t="s">
        <v>165</v>
      </c>
      <c r="D1891" s="38" t="s">
        <v>2116</v>
      </c>
      <c r="E1891" s="38" t="s">
        <v>28</v>
      </c>
    </row>
    <row r="1892">
      <c r="A1892" s="38" t="s">
        <v>7942</v>
      </c>
      <c r="B1892" s="38" t="s">
        <v>853</v>
      </c>
      <c r="C1892" s="38" t="s">
        <v>44</v>
      </c>
      <c r="D1892" s="38" t="s">
        <v>2116</v>
      </c>
      <c r="E1892" s="38" t="s">
        <v>28</v>
      </c>
    </row>
    <row r="1893">
      <c r="A1893" s="38" t="s">
        <v>7943</v>
      </c>
      <c r="B1893" s="38" t="s">
        <v>758</v>
      </c>
      <c r="C1893" s="38" t="s">
        <v>44</v>
      </c>
      <c r="D1893" s="38" t="s">
        <v>2116</v>
      </c>
      <c r="E1893" s="38" t="s">
        <v>28</v>
      </c>
    </row>
    <row r="1894">
      <c r="A1894" s="38" t="s">
        <v>7944</v>
      </c>
      <c r="B1894" s="38" t="s">
        <v>803</v>
      </c>
      <c r="C1894" s="38" t="s">
        <v>44</v>
      </c>
      <c r="D1894" s="38" t="s">
        <v>2116</v>
      </c>
      <c r="E1894" s="38" t="s">
        <v>28</v>
      </c>
    </row>
    <row r="1895">
      <c r="A1895" s="38" t="s">
        <v>7945</v>
      </c>
      <c r="B1895" s="38" t="s">
        <v>849</v>
      </c>
      <c r="C1895" s="38" t="s">
        <v>44</v>
      </c>
      <c r="D1895" s="38" t="s">
        <v>2116</v>
      </c>
      <c r="E1895" s="38" t="s">
        <v>28</v>
      </c>
    </row>
    <row r="1896">
      <c r="A1896" s="38" t="s">
        <v>7946</v>
      </c>
      <c r="B1896" s="38" t="s">
        <v>269</v>
      </c>
      <c r="C1896" s="25" t="s">
        <v>158</v>
      </c>
      <c r="D1896" s="38" t="s">
        <v>2116</v>
      </c>
      <c r="E1896" s="38" t="s">
        <v>28</v>
      </c>
    </row>
    <row r="1897">
      <c r="A1897" s="38" t="s">
        <v>7947</v>
      </c>
      <c r="B1897" s="38" t="s">
        <v>679</v>
      </c>
      <c r="C1897" s="25" t="s">
        <v>158</v>
      </c>
      <c r="D1897" s="38" t="s">
        <v>2116</v>
      </c>
      <c r="E1897" s="38" t="s">
        <v>28</v>
      </c>
    </row>
    <row r="1898">
      <c r="A1898" s="38" t="s">
        <v>7948</v>
      </c>
      <c r="B1898" s="38" t="s">
        <v>269</v>
      </c>
      <c r="C1898" s="25" t="s">
        <v>600</v>
      </c>
      <c r="D1898" s="38" t="s">
        <v>2116</v>
      </c>
      <c r="E1898" s="38" t="s">
        <v>28</v>
      </c>
    </row>
    <row r="1899">
      <c r="A1899" s="38" t="s">
        <v>7949</v>
      </c>
      <c r="B1899" s="38" t="s">
        <v>266</v>
      </c>
      <c r="C1899" s="25" t="s">
        <v>600</v>
      </c>
      <c r="D1899" s="38" t="s">
        <v>2116</v>
      </c>
      <c r="E1899" s="38" t="s">
        <v>28</v>
      </c>
    </row>
    <row r="1900">
      <c r="A1900" s="38" t="s">
        <v>7950</v>
      </c>
      <c r="B1900" s="38" t="s">
        <v>849</v>
      </c>
      <c r="C1900" s="25" t="s">
        <v>600</v>
      </c>
      <c r="D1900" s="38" t="s">
        <v>2116</v>
      </c>
      <c r="E1900" s="38" t="s">
        <v>28</v>
      </c>
    </row>
    <row r="1901">
      <c r="A1901" s="38" t="s">
        <v>7951</v>
      </c>
      <c r="B1901" s="38" t="s">
        <v>849</v>
      </c>
      <c r="C1901" s="25" t="s">
        <v>938</v>
      </c>
      <c r="D1901" s="38" t="s">
        <v>2116</v>
      </c>
      <c r="E1901" s="38" t="s">
        <v>28</v>
      </c>
    </row>
    <row r="1902">
      <c r="A1902" s="38" t="s">
        <v>7952</v>
      </c>
      <c r="B1902" s="38" t="s">
        <v>266</v>
      </c>
      <c r="C1902" s="25" t="s">
        <v>938</v>
      </c>
      <c r="D1902" s="38" t="s">
        <v>2116</v>
      </c>
      <c r="E1902" s="38" t="s">
        <v>28</v>
      </c>
    </row>
    <row r="1903">
      <c r="A1903" s="38" t="s">
        <v>7953</v>
      </c>
      <c r="B1903" s="38" t="s">
        <v>942</v>
      </c>
      <c r="C1903" s="25" t="s">
        <v>938</v>
      </c>
      <c r="D1903" s="38" t="s">
        <v>2116</v>
      </c>
      <c r="E1903" s="38" t="s">
        <v>28</v>
      </c>
    </row>
    <row r="1904">
      <c r="A1904" s="38" t="s">
        <v>7954</v>
      </c>
      <c r="B1904" s="38" t="s">
        <v>752</v>
      </c>
      <c r="C1904" s="25" t="s">
        <v>938</v>
      </c>
      <c r="D1904" s="38" t="s">
        <v>2116</v>
      </c>
      <c r="E1904" s="38" t="s">
        <v>28</v>
      </c>
    </row>
    <row r="1905">
      <c r="A1905" s="38" t="s">
        <v>7955</v>
      </c>
      <c r="B1905" s="38" t="s">
        <v>187</v>
      </c>
      <c r="C1905" s="38" t="s">
        <v>165</v>
      </c>
      <c r="D1905" s="38" t="s">
        <v>2119</v>
      </c>
      <c r="E1905" s="38" t="s">
        <v>28</v>
      </c>
    </row>
    <row r="1906">
      <c r="A1906" s="38" t="s">
        <v>7956</v>
      </c>
      <c r="B1906" s="38" t="s">
        <v>126</v>
      </c>
      <c r="C1906" s="38" t="s">
        <v>165</v>
      </c>
      <c r="D1906" s="38" t="s">
        <v>2119</v>
      </c>
      <c r="E1906" s="38" t="s">
        <v>28</v>
      </c>
    </row>
    <row r="1907">
      <c r="A1907" s="38" t="s">
        <v>7957</v>
      </c>
      <c r="B1907" s="38" t="s">
        <v>510</v>
      </c>
      <c r="C1907" s="38" t="s">
        <v>165</v>
      </c>
      <c r="D1907" s="38" t="s">
        <v>2119</v>
      </c>
      <c r="E1907" s="38" t="s">
        <v>28</v>
      </c>
    </row>
    <row r="1908">
      <c r="A1908" s="38" t="s">
        <v>7958</v>
      </c>
      <c r="B1908" s="38" t="s">
        <v>757</v>
      </c>
      <c r="C1908" s="38" t="s">
        <v>165</v>
      </c>
      <c r="D1908" s="38" t="s">
        <v>2119</v>
      </c>
      <c r="E1908" s="38" t="s">
        <v>28</v>
      </c>
    </row>
    <row r="1909">
      <c r="A1909" s="38" t="s">
        <v>7959</v>
      </c>
      <c r="B1909" s="38" t="s">
        <v>801</v>
      </c>
      <c r="C1909" s="38" t="s">
        <v>165</v>
      </c>
      <c r="D1909" s="38" t="s">
        <v>2119</v>
      </c>
      <c r="E1909" s="38" t="s">
        <v>28</v>
      </c>
    </row>
    <row r="1910">
      <c r="A1910" s="38" t="s">
        <v>7960</v>
      </c>
      <c r="B1910" s="38" t="s">
        <v>402</v>
      </c>
      <c r="C1910" s="38" t="s">
        <v>165</v>
      </c>
      <c r="D1910" s="38" t="s">
        <v>2119</v>
      </c>
      <c r="E1910" s="38" t="s">
        <v>28</v>
      </c>
    </row>
    <row r="1911">
      <c r="A1911" s="38" t="s">
        <v>7961</v>
      </c>
      <c r="B1911" s="38" t="s">
        <v>445</v>
      </c>
      <c r="C1911" s="38" t="s">
        <v>165</v>
      </c>
      <c r="D1911" s="38" t="s">
        <v>2119</v>
      </c>
      <c r="E1911" s="38" t="s">
        <v>28</v>
      </c>
    </row>
    <row r="1912">
      <c r="A1912" s="38" t="s">
        <v>7962</v>
      </c>
      <c r="B1912" s="38" t="s">
        <v>508</v>
      </c>
      <c r="C1912" s="38" t="s">
        <v>165</v>
      </c>
      <c r="D1912" s="38" t="s">
        <v>2119</v>
      </c>
      <c r="E1912" s="38" t="s">
        <v>28</v>
      </c>
    </row>
    <row r="1913">
      <c r="A1913" s="38" t="s">
        <v>7963</v>
      </c>
      <c r="B1913" s="38" t="s">
        <v>511</v>
      </c>
      <c r="C1913" s="38" t="s">
        <v>165</v>
      </c>
      <c r="D1913" s="38" t="s">
        <v>2119</v>
      </c>
      <c r="E1913" s="38" t="s">
        <v>28</v>
      </c>
    </row>
    <row r="1914">
      <c r="A1914" s="38" t="s">
        <v>7964</v>
      </c>
      <c r="B1914" s="38" t="s">
        <v>704</v>
      </c>
      <c r="C1914" s="38" t="s">
        <v>165</v>
      </c>
      <c r="D1914" s="38" t="s">
        <v>2119</v>
      </c>
      <c r="E1914" s="38" t="s">
        <v>28</v>
      </c>
    </row>
    <row r="1915">
      <c r="A1915" s="38" t="s">
        <v>7965</v>
      </c>
      <c r="B1915" s="38" t="s">
        <v>853</v>
      </c>
      <c r="C1915" s="38" t="s">
        <v>44</v>
      </c>
      <c r="D1915" s="38" t="s">
        <v>2119</v>
      </c>
      <c r="E1915" s="38" t="s">
        <v>28</v>
      </c>
    </row>
    <row r="1916">
      <c r="A1916" s="38" t="s">
        <v>7966</v>
      </c>
      <c r="B1916" s="38" t="s">
        <v>758</v>
      </c>
      <c r="C1916" s="38" t="s">
        <v>44</v>
      </c>
      <c r="D1916" s="38" t="s">
        <v>2119</v>
      </c>
      <c r="E1916" s="38" t="s">
        <v>28</v>
      </c>
    </row>
    <row r="1917">
      <c r="A1917" s="38" t="s">
        <v>7967</v>
      </c>
      <c r="B1917" s="38" t="s">
        <v>803</v>
      </c>
      <c r="C1917" s="38" t="s">
        <v>44</v>
      </c>
      <c r="D1917" s="38" t="s">
        <v>2119</v>
      </c>
      <c r="E1917" s="38" t="s">
        <v>28</v>
      </c>
    </row>
    <row r="1918">
      <c r="A1918" s="38" t="s">
        <v>7968</v>
      </c>
      <c r="B1918" s="38" t="s">
        <v>849</v>
      </c>
      <c r="C1918" s="38" t="s">
        <v>44</v>
      </c>
      <c r="D1918" s="38" t="s">
        <v>2119</v>
      </c>
      <c r="E1918" s="38" t="s">
        <v>28</v>
      </c>
    </row>
    <row r="1919">
      <c r="A1919" s="38" t="s">
        <v>7969</v>
      </c>
      <c r="B1919" s="38" t="s">
        <v>269</v>
      </c>
      <c r="C1919" s="25" t="s">
        <v>158</v>
      </c>
      <c r="D1919" s="38" t="s">
        <v>2119</v>
      </c>
      <c r="E1919" s="38" t="s">
        <v>28</v>
      </c>
    </row>
    <row r="1920">
      <c r="A1920" s="38" t="s">
        <v>7970</v>
      </c>
      <c r="B1920" s="38" t="s">
        <v>679</v>
      </c>
      <c r="C1920" s="25" t="s">
        <v>158</v>
      </c>
      <c r="D1920" s="38" t="s">
        <v>2119</v>
      </c>
      <c r="E1920" s="38" t="s">
        <v>28</v>
      </c>
    </row>
    <row r="1921">
      <c r="A1921" s="38" t="s">
        <v>7971</v>
      </c>
      <c r="B1921" s="38" t="s">
        <v>269</v>
      </c>
      <c r="C1921" s="25" t="s">
        <v>600</v>
      </c>
      <c r="D1921" s="38" t="s">
        <v>2119</v>
      </c>
      <c r="E1921" s="38" t="s">
        <v>28</v>
      </c>
    </row>
    <row r="1922">
      <c r="A1922" s="38" t="s">
        <v>7972</v>
      </c>
      <c r="B1922" s="38" t="s">
        <v>266</v>
      </c>
      <c r="C1922" s="25" t="s">
        <v>600</v>
      </c>
      <c r="D1922" s="38" t="s">
        <v>2119</v>
      </c>
      <c r="E1922" s="38" t="s">
        <v>28</v>
      </c>
    </row>
    <row r="1923">
      <c r="A1923" s="38" t="s">
        <v>7973</v>
      </c>
      <c r="B1923" s="38" t="s">
        <v>849</v>
      </c>
      <c r="C1923" s="25" t="s">
        <v>600</v>
      </c>
      <c r="D1923" s="38" t="s">
        <v>2119</v>
      </c>
      <c r="E1923" s="38" t="s">
        <v>28</v>
      </c>
    </row>
    <row r="1924">
      <c r="A1924" s="38" t="s">
        <v>7974</v>
      </c>
      <c r="B1924" s="38" t="s">
        <v>849</v>
      </c>
      <c r="C1924" s="25" t="s">
        <v>938</v>
      </c>
      <c r="D1924" s="38" t="s">
        <v>2119</v>
      </c>
      <c r="E1924" s="38" t="s">
        <v>28</v>
      </c>
    </row>
    <row r="1925">
      <c r="A1925" s="38" t="s">
        <v>7975</v>
      </c>
      <c r="B1925" s="38" t="s">
        <v>266</v>
      </c>
      <c r="C1925" s="25" t="s">
        <v>938</v>
      </c>
      <c r="D1925" s="38" t="s">
        <v>2119</v>
      </c>
      <c r="E1925" s="38" t="s">
        <v>28</v>
      </c>
    </row>
    <row r="1926">
      <c r="A1926" s="38" t="s">
        <v>7976</v>
      </c>
      <c r="B1926" s="38" t="s">
        <v>942</v>
      </c>
      <c r="C1926" s="25" t="s">
        <v>938</v>
      </c>
      <c r="D1926" s="38" t="s">
        <v>2119</v>
      </c>
      <c r="E1926" s="38" t="s">
        <v>28</v>
      </c>
    </row>
    <row r="1927">
      <c r="A1927" s="38" t="s">
        <v>7977</v>
      </c>
      <c r="B1927" s="38" t="s">
        <v>752</v>
      </c>
      <c r="C1927" s="25" t="s">
        <v>938</v>
      </c>
      <c r="D1927" s="38" t="s">
        <v>2119</v>
      </c>
      <c r="E1927" s="38" t="s">
        <v>28</v>
      </c>
    </row>
    <row r="1928">
      <c r="A1928" s="38" t="s">
        <v>7978</v>
      </c>
      <c r="B1928" s="38" t="s">
        <v>426</v>
      </c>
      <c r="C1928" s="38" t="s">
        <v>165</v>
      </c>
      <c r="D1928" s="38" t="s">
        <v>2122</v>
      </c>
      <c r="E1928" s="38" t="s">
        <v>28</v>
      </c>
    </row>
    <row r="1929">
      <c r="A1929" s="38" t="s">
        <v>7979</v>
      </c>
      <c r="B1929" s="38" t="s">
        <v>126</v>
      </c>
      <c r="C1929" s="38" t="s">
        <v>165</v>
      </c>
      <c r="D1929" s="38" t="s">
        <v>2122</v>
      </c>
      <c r="E1929" s="38" t="s">
        <v>28</v>
      </c>
    </row>
    <row r="1930">
      <c r="A1930" s="38" t="s">
        <v>7980</v>
      </c>
      <c r="B1930" s="38" t="s">
        <v>510</v>
      </c>
      <c r="C1930" s="38" t="s">
        <v>165</v>
      </c>
      <c r="D1930" s="38" t="s">
        <v>2122</v>
      </c>
      <c r="E1930" s="38" t="s">
        <v>28</v>
      </c>
    </row>
    <row r="1931">
      <c r="A1931" s="38" t="s">
        <v>7981</v>
      </c>
      <c r="B1931" s="38" t="s">
        <v>757</v>
      </c>
      <c r="C1931" s="38" t="s">
        <v>165</v>
      </c>
      <c r="D1931" s="38" t="s">
        <v>2122</v>
      </c>
      <c r="E1931" s="38" t="s">
        <v>28</v>
      </c>
    </row>
    <row r="1932">
      <c r="A1932" s="38" t="s">
        <v>7982</v>
      </c>
      <c r="B1932" s="38" t="s">
        <v>508</v>
      </c>
      <c r="C1932" s="38" t="s">
        <v>165</v>
      </c>
      <c r="D1932" s="38" t="s">
        <v>2122</v>
      </c>
      <c r="E1932" s="38" t="s">
        <v>28</v>
      </c>
    </row>
    <row r="1933">
      <c r="A1933" s="38" t="s">
        <v>7983</v>
      </c>
      <c r="B1933" s="38" t="s">
        <v>756</v>
      </c>
      <c r="C1933" s="38" t="s">
        <v>165</v>
      </c>
      <c r="D1933" s="38" t="s">
        <v>2122</v>
      </c>
      <c r="E1933" s="38" t="s">
        <v>28</v>
      </c>
    </row>
    <row r="1934">
      <c r="A1934" s="38" t="s">
        <v>7984</v>
      </c>
      <c r="B1934" s="38" t="s">
        <v>445</v>
      </c>
      <c r="C1934" s="38" t="s">
        <v>165</v>
      </c>
      <c r="D1934" s="38" t="s">
        <v>2122</v>
      </c>
      <c r="E1934" s="38" t="s">
        <v>28</v>
      </c>
    </row>
    <row r="1935">
      <c r="A1935" s="38" t="s">
        <v>7985</v>
      </c>
      <c r="B1935" s="38" t="s">
        <v>704</v>
      </c>
      <c r="C1935" s="38" t="s">
        <v>165</v>
      </c>
      <c r="D1935" s="38" t="s">
        <v>2122</v>
      </c>
      <c r="E1935" s="38" t="s">
        <v>28</v>
      </c>
    </row>
    <row r="1936">
      <c r="A1936" s="38" t="s">
        <v>7986</v>
      </c>
      <c r="B1936" s="38" t="s">
        <v>115</v>
      </c>
      <c r="C1936" s="38" t="s">
        <v>165</v>
      </c>
      <c r="D1936" s="38" t="s">
        <v>2122</v>
      </c>
      <c r="E1936" s="38" t="s">
        <v>28</v>
      </c>
    </row>
    <row r="1937">
      <c r="A1937" s="38" t="s">
        <v>7987</v>
      </c>
      <c r="B1937" s="38" t="s">
        <v>854</v>
      </c>
      <c r="C1937" s="38" t="s">
        <v>44</v>
      </c>
      <c r="D1937" s="38" t="s">
        <v>2122</v>
      </c>
      <c r="E1937" s="38" t="s">
        <v>28</v>
      </c>
    </row>
    <row r="1938">
      <c r="A1938" s="38" t="s">
        <v>7988</v>
      </c>
      <c r="B1938" s="38" t="s">
        <v>803</v>
      </c>
      <c r="C1938" s="38" t="s">
        <v>44</v>
      </c>
      <c r="D1938" s="38" t="s">
        <v>2122</v>
      </c>
      <c r="E1938" s="38" t="s">
        <v>28</v>
      </c>
    </row>
    <row r="1939">
      <c r="A1939" s="38" t="s">
        <v>7989</v>
      </c>
      <c r="B1939" s="38" t="s">
        <v>853</v>
      </c>
      <c r="C1939" s="38" t="s">
        <v>44</v>
      </c>
      <c r="D1939" s="38" t="s">
        <v>2122</v>
      </c>
      <c r="E1939" s="38" t="s">
        <v>28</v>
      </c>
    </row>
    <row r="1940">
      <c r="A1940" s="38" t="s">
        <v>7990</v>
      </c>
      <c r="B1940" s="38" t="s">
        <v>758</v>
      </c>
      <c r="C1940" s="38" t="s">
        <v>44</v>
      </c>
      <c r="D1940" s="38" t="s">
        <v>2122</v>
      </c>
      <c r="E1940" s="38" t="s">
        <v>28</v>
      </c>
    </row>
    <row r="1941">
      <c r="A1941" s="38" t="s">
        <v>7991</v>
      </c>
      <c r="B1941" s="38" t="s">
        <v>852</v>
      </c>
      <c r="C1941" s="38" t="s">
        <v>44</v>
      </c>
      <c r="D1941" s="38" t="s">
        <v>2122</v>
      </c>
      <c r="E1941" s="38" t="s">
        <v>28</v>
      </c>
    </row>
    <row r="1942">
      <c r="A1942" s="38" t="s">
        <v>7992</v>
      </c>
      <c r="B1942" s="38" t="s">
        <v>157</v>
      </c>
      <c r="C1942" s="25" t="s">
        <v>158</v>
      </c>
      <c r="D1942" s="38" t="s">
        <v>2122</v>
      </c>
      <c r="E1942" s="38" t="s">
        <v>28</v>
      </c>
    </row>
    <row r="1943">
      <c r="A1943" s="38" t="s">
        <v>7993</v>
      </c>
      <c r="B1943" s="38" t="s">
        <v>758</v>
      </c>
      <c r="C1943" s="25" t="s">
        <v>158</v>
      </c>
      <c r="D1943" s="38" t="s">
        <v>2122</v>
      </c>
      <c r="E1943" s="38" t="s">
        <v>28</v>
      </c>
    </row>
    <row r="1944">
      <c r="A1944" s="38" t="s">
        <v>7994</v>
      </c>
      <c r="B1944" s="38" t="s">
        <v>269</v>
      </c>
      <c r="C1944" s="25" t="s">
        <v>600</v>
      </c>
      <c r="D1944" s="38" t="s">
        <v>2122</v>
      </c>
      <c r="E1944" s="38" t="s">
        <v>28</v>
      </c>
    </row>
    <row r="1945">
      <c r="A1945" s="38" t="s">
        <v>7995</v>
      </c>
      <c r="B1945" s="38" t="s">
        <v>266</v>
      </c>
      <c r="C1945" s="25" t="s">
        <v>600</v>
      </c>
      <c r="D1945" s="38" t="s">
        <v>2122</v>
      </c>
      <c r="E1945" s="38" t="s">
        <v>28</v>
      </c>
    </row>
    <row r="1946">
      <c r="A1946" s="38" t="s">
        <v>7996</v>
      </c>
      <c r="B1946" s="38" t="s">
        <v>752</v>
      </c>
      <c r="C1946" s="25" t="s">
        <v>600</v>
      </c>
      <c r="D1946" s="38" t="s">
        <v>2122</v>
      </c>
      <c r="E1946" s="38" t="s">
        <v>28</v>
      </c>
    </row>
    <row r="1947">
      <c r="A1947" s="38" t="s">
        <v>7997</v>
      </c>
      <c r="B1947" s="38" t="s">
        <v>849</v>
      </c>
      <c r="C1947" s="25" t="s">
        <v>938</v>
      </c>
      <c r="D1947" s="38" t="s">
        <v>2122</v>
      </c>
      <c r="E1947" s="38" t="s">
        <v>28</v>
      </c>
    </row>
    <row r="1948">
      <c r="A1948" s="38" t="s">
        <v>7998</v>
      </c>
      <c r="B1948" s="38" t="s">
        <v>266</v>
      </c>
      <c r="C1948" s="25" t="s">
        <v>938</v>
      </c>
      <c r="D1948" s="38" t="s">
        <v>2122</v>
      </c>
      <c r="E1948" s="38" t="s">
        <v>28</v>
      </c>
    </row>
    <row r="1949">
      <c r="A1949" s="38" t="s">
        <v>7999</v>
      </c>
      <c r="B1949" s="38" t="s">
        <v>942</v>
      </c>
      <c r="C1949" s="25" t="s">
        <v>938</v>
      </c>
      <c r="D1949" s="38" t="s">
        <v>2122</v>
      </c>
      <c r="E1949" s="38" t="s">
        <v>28</v>
      </c>
    </row>
    <row r="1950">
      <c r="A1950" s="38" t="s">
        <v>8000</v>
      </c>
      <c r="B1950" s="38" t="s">
        <v>752</v>
      </c>
      <c r="C1950" s="25" t="s">
        <v>938</v>
      </c>
      <c r="D1950" s="38" t="s">
        <v>2122</v>
      </c>
      <c r="E1950" s="38" t="s">
        <v>28</v>
      </c>
    </row>
    <row r="1951">
      <c r="A1951" s="38" t="s">
        <v>8001</v>
      </c>
      <c r="B1951" s="38" t="s">
        <v>679</v>
      </c>
      <c r="C1951" s="25" t="s">
        <v>938</v>
      </c>
      <c r="D1951" s="38" t="s">
        <v>2122</v>
      </c>
      <c r="E1951" s="38" t="s">
        <v>28</v>
      </c>
    </row>
    <row r="1952">
      <c r="A1952" s="38" t="s">
        <v>8002</v>
      </c>
      <c r="B1952" s="38" t="s">
        <v>426</v>
      </c>
      <c r="C1952" s="38" t="s">
        <v>165</v>
      </c>
      <c r="D1952" s="38" t="s">
        <v>2125</v>
      </c>
      <c r="E1952" s="38" t="s">
        <v>28</v>
      </c>
    </row>
    <row r="1953">
      <c r="A1953" s="38" t="s">
        <v>8003</v>
      </c>
      <c r="B1953" s="38" t="s">
        <v>126</v>
      </c>
      <c r="C1953" s="38" t="s">
        <v>165</v>
      </c>
      <c r="D1953" s="38" t="s">
        <v>2125</v>
      </c>
      <c r="E1953" s="38" t="s">
        <v>28</v>
      </c>
    </row>
    <row r="1954">
      <c r="A1954" s="38" t="s">
        <v>8004</v>
      </c>
      <c r="B1954" s="38" t="s">
        <v>510</v>
      </c>
      <c r="C1954" s="38" t="s">
        <v>165</v>
      </c>
      <c r="D1954" s="38" t="s">
        <v>2125</v>
      </c>
      <c r="E1954" s="38" t="s">
        <v>28</v>
      </c>
    </row>
    <row r="1955">
      <c r="A1955" s="38" t="s">
        <v>8005</v>
      </c>
      <c r="B1955" s="38" t="s">
        <v>757</v>
      </c>
      <c r="C1955" s="38" t="s">
        <v>165</v>
      </c>
      <c r="D1955" s="38" t="s">
        <v>2125</v>
      </c>
      <c r="E1955" s="38" t="s">
        <v>28</v>
      </c>
    </row>
    <row r="1956">
      <c r="A1956" s="38" t="s">
        <v>8006</v>
      </c>
      <c r="B1956" s="38" t="s">
        <v>508</v>
      </c>
      <c r="C1956" s="38" t="s">
        <v>165</v>
      </c>
      <c r="D1956" s="38" t="s">
        <v>2125</v>
      </c>
      <c r="E1956" s="38" t="s">
        <v>28</v>
      </c>
    </row>
    <row r="1957">
      <c r="A1957" s="38" t="s">
        <v>8007</v>
      </c>
      <c r="B1957" s="38" t="s">
        <v>756</v>
      </c>
      <c r="C1957" s="38" t="s">
        <v>165</v>
      </c>
      <c r="D1957" s="38" t="s">
        <v>2125</v>
      </c>
      <c r="E1957" s="38" t="s">
        <v>28</v>
      </c>
    </row>
    <row r="1958">
      <c r="A1958" s="38" t="s">
        <v>8008</v>
      </c>
      <c r="B1958" s="38" t="s">
        <v>445</v>
      </c>
      <c r="C1958" s="38" t="s">
        <v>165</v>
      </c>
      <c r="D1958" s="38" t="s">
        <v>2125</v>
      </c>
      <c r="E1958" s="38" t="s">
        <v>28</v>
      </c>
    </row>
    <row r="1959">
      <c r="A1959" s="38" t="s">
        <v>8009</v>
      </c>
      <c r="B1959" s="38" t="s">
        <v>704</v>
      </c>
      <c r="C1959" s="38" t="s">
        <v>165</v>
      </c>
      <c r="D1959" s="38" t="s">
        <v>2125</v>
      </c>
      <c r="E1959" s="38" t="s">
        <v>28</v>
      </c>
    </row>
    <row r="1960">
      <c r="A1960" s="38" t="s">
        <v>8010</v>
      </c>
      <c r="B1960" s="38" t="s">
        <v>115</v>
      </c>
      <c r="C1960" s="38" t="s">
        <v>165</v>
      </c>
      <c r="D1960" s="38" t="s">
        <v>2125</v>
      </c>
      <c r="E1960" s="38" t="s">
        <v>28</v>
      </c>
    </row>
    <row r="1961">
      <c r="A1961" s="38" t="s">
        <v>8011</v>
      </c>
      <c r="B1961" s="38" t="s">
        <v>854</v>
      </c>
      <c r="C1961" s="38" t="s">
        <v>44</v>
      </c>
      <c r="D1961" s="38" t="s">
        <v>2125</v>
      </c>
      <c r="E1961" s="38" t="s">
        <v>28</v>
      </c>
    </row>
    <row r="1962">
      <c r="A1962" s="38" t="s">
        <v>8012</v>
      </c>
      <c r="B1962" s="38" t="s">
        <v>803</v>
      </c>
      <c r="C1962" s="38" t="s">
        <v>44</v>
      </c>
      <c r="D1962" s="38" t="s">
        <v>2125</v>
      </c>
      <c r="E1962" s="38" t="s">
        <v>28</v>
      </c>
    </row>
    <row r="1963">
      <c r="A1963" s="38" t="s">
        <v>8013</v>
      </c>
      <c r="B1963" s="38" t="s">
        <v>853</v>
      </c>
      <c r="C1963" s="38" t="s">
        <v>44</v>
      </c>
      <c r="D1963" s="38" t="s">
        <v>2125</v>
      </c>
      <c r="E1963" s="38" t="s">
        <v>28</v>
      </c>
    </row>
    <row r="1964">
      <c r="A1964" s="38" t="s">
        <v>8014</v>
      </c>
      <c r="B1964" s="38" t="s">
        <v>758</v>
      </c>
      <c r="C1964" s="38" t="s">
        <v>44</v>
      </c>
      <c r="D1964" s="38" t="s">
        <v>2125</v>
      </c>
      <c r="E1964" s="38" t="s">
        <v>28</v>
      </c>
    </row>
    <row r="1965">
      <c r="A1965" s="38" t="s">
        <v>8015</v>
      </c>
      <c r="B1965" s="38" t="s">
        <v>852</v>
      </c>
      <c r="C1965" s="38" t="s">
        <v>44</v>
      </c>
      <c r="D1965" s="38" t="s">
        <v>2125</v>
      </c>
      <c r="E1965" s="38" t="s">
        <v>28</v>
      </c>
    </row>
    <row r="1966">
      <c r="A1966" s="38" t="s">
        <v>8016</v>
      </c>
      <c r="B1966" s="38" t="s">
        <v>157</v>
      </c>
      <c r="C1966" s="25" t="s">
        <v>158</v>
      </c>
      <c r="D1966" s="38" t="s">
        <v>2125</v>
      </c>
      <c r="E1966" s="38" t="s">
        <v>28</v>
      </c>
    </row>
    <row r="1967">
      <c r="A1967" s="38" t="s">
        <v>8017</v>
      </c>
      <c r="B1967" s="38" t="s">
        <v>758</v>
      </c>
      <c r="C1967" s="25" t="s">
        <v>158</v>
      </c>
      <c r="D1967" s="38" t="s">
        <v>2125</v>
      </c>
      <c r="E1967" s="38" t="s">
        <v>28</v>
      </c>
    </row>
    <row r="1968">
      <c r="A1968" s="38" t="s">
        <v>8018</v>
      </c>
      <c r="B1968" s="38" t="s">
        <v>269</v>
      </c>
      <c r="C1968" s="25" t="s">
        <v>600</v>
      </c>
      <c r="D1968" s="38" t="s">
        <v>2125</v>
      </c>
      <c r="E1968" s="38" t="s">
        <v>28</v>
      </c>
    </row>
    <row r="1969">
      <c r="A1969" s="38" t="s">
        <v>8019</v>
      </c>
      <c r="B1969" s="38" t="s">
        <v>266</v>
      </c>
      <c r="C1969" s="25" t="s">
        <v>600</v>
      </c>
      <c r="D1969" s="38" t="s">
        <v>2125</v>
      </c>
      <c r="E1969" s="38" t="s">
        <v>28</v>
      </c>
    </row>
    <row r="1970">
      <c r="A1970" s="38" t="s">
        <v>8020</v>
      </c>
      <c r="B1970" s="38" t="s">
        <v>752</v>
      </c>
      <c r="C1970" s="25" t="s">
        <v>600</v>
      </c>
      <c r="D1970" s="38" t="s">
        <v>2125</v>
      </c>
      <c r="E1970" s="38" t="s">
        <v>28</v>
      </c>
    </row>
    <row r="1971">
      <c r="A1971" s="38" t="s">
        <v>8021</v>
      </c>
      <c r="B1971" s="38" t="s">
        <v>849</v>
      </c>
      <c r="C1971" s="25" t="s">
        <v>938</v>
      </c>
      <c r="D1971" s="38" t="s">
        <v>2125</v>
      </c>
      <c r="E1971" s="38" t="s">
        <v>28</v>
      </c>
    </row>
    <row r="1972">
      <c r="A1972" s="38" t="s">
        <v>8022</v>
      </c>
      <c r="B1972" s="38" t="s">
        <v>266</v>
      </c>
      <c r="C1972" s="25" t="s">
        <v>938</v>
      </c>
      <c r="D1972" s="38" t="s">
        <v>2125</v>
      </c>
      <c r="E1972" s="38" t="s">
        <v>28</v>
      </c>
    </row>
    <row r="1973">
      <c r="A1973" s="38" t="s">
        <v>8023</v>
      </c>
      <c r="B1973" s="38" t="s">
        <v>942</v>
      </c>
      <c r="C1973" s="25" t="s">
        <v>938</v>
      </c>
      <c r="D1973" s="38" t="s">
        <v>2125</v>
      </c>
      <c r="E1973" s="38" t="s">
        <v>28</v>
      </c>
    </row>
    <row r="1974">
      <c r="A1974" s="38" t="s">
        <v>8024</v>
      </c>
      <c r="B1974" s="38" t="s">
        <v>752</v>
      </c>
      <c r="C1974" s="25" t="s">
        <v>938</v>
      </c>
      <c r="D1974" s="38" t="s">
        <v>2125</v>
      </c>
      <c r="E1974" s="38" t="s">
        <v>28</v>
      </c>
    </row>
    <row r="1975">
      <c r="A1975" s="38" t="s">
        <v>8025</v>
      </c>
      <c r="B1975" s="38" t="s">
        <v>679</v>
      </c>
      <c r="C1975" s="25" t="s">
        <v>938</v>
      </c>
      <c r="D1975" s="38" t="s">
        <v>2125</v>
      </c>
      <c r="E1975" s="38" t="s">
        <v>28</v>
      </c>
    </row>
    <row r="1976">
      <c r="A1976" s="38" t="s">
        <v>8026</v>
      </c>
      <c r="B1976" s="38" t="s">
        <v>426</v>
      </c>
      <c r="C1976" s="38" t="s">
        <v>165</v>
      </c>
      <c r="D1976" s="38" t="s">
        <v>2128</v>
      </c>
      <c r="E1976" s="38" t="s">
        <v>28</v>
      </c>
    </row>
    <row r="1977">
      <c r="A1977" s="38" t="s">
        <v>8027</v>
      </c>
      <c r="B1977" s="38" t="s">
        <v>126</v>
      </c>
      <c r="C1977" s="38" t="s">
        <v>165</v>
      </c>
      <c r="D1977" s="38" t="s">
        <v>2128</v>
      </c>
      <c r="E1977" s="38" t="s">
        <v>28</v>
      </c>
    </row>
    <row r="1978">
      <c r="A1978" s="38" t="s">
        <v>8028</v>
      </c>
      <c r="B1978" s="38" t="s">
        <v>510</v>
      </c>
      <c r="C1978" s="38" t="s">
        <v>165</v>
      </c>
      <c r="D1978" s="38" t="s">
        <v>2128</v>
      </c>
      <c r="E1978" s="38" t="s">
        <v>28</v>
      </c>
    </row>
    <row r="1979">
      <c r="A1979" s="38" t="s">
        <v>8029</v>
      </c>
      <c r="B1979" s="38" t="s">
        <v>757</v>
      </c>
      <c r="C1979" s="38" t="s">
        <v>165</v>
      </c>
      <c r="D1979" s="38" t="s">
        <v>2128</v>
      </c>
      <c r="E1979" s="38" t="s">
        <v>28</v>
      </c>
    </row>
    <row r="1980">
      <c r="A1980" s="38" t="s">
        <v>8030</v>
      </c>
      <c r="B1980" s="38" t="s">
        <v>508</v>
      </c>
      <c r="C1980" s="38" t="s">
        <v>165</v>
      </c>
      <c r="D1980" s="38" t="s">
        <v>2128</v>
      </c>
      <c r="E1980" s="38" t="s">
        <v>28</v>
      </c>
    </row>
    <row r="1981">
      <c r="A1981" s="38" t="s">
        <v>8031</v>
      </c>
      <c r="B1981" s="38" t="s">
        <v>756</v>
      </c>
      <c r="C1981" s="38" t="s">
        <v>165</v>
      </c>
      <c r="D1981" s="38" t="s">
        <v>2128</v>
      </c>
      <c r="E1981" s="38" t="s">
        <v>28</v>
      </c>
    </row>
    <row r="1982">
      <c r="A1982" s="38" t="s">
        <v>8032</v>
      </c>
      <c r="B1982" s="38" t="s">
        <v>445</v>
      </c>
      <c r="C1982" s="38" t="s">
        <v>165</v>
      </c>
      <c r="D1982" s="38" t="s">
        <v>2128</v>
      </c>
      <c r="E1982" s="38" t="s">
        <v>28</v>
      </c>
    </row>
    <row r="1983">
      <c r="A1983" s="38" t="s">
        <v>8033</v>
      </c>
      <c r="B1983" s="38" t="s">
        <v>704</v>
      </c>
      <c r="C1983" s="38" t="s">
        <v>165</v>
      </c>
      <c r="D1983" s="38" t="s">
        <v>2128</v>
      </c>
      <c r="E1983" s="38" t="s">
        <v>28</v>
      </c>
    </row>
    <row r="1984">
      <c r="A1984" s="38" t="s">
        <v>8034</v>
      </c>
      <c r="B1984" s="38" t="s">
        <v>115</v>
      </c>
      <c r="C1984" s="38" t="s">
        <v>165</v>
      </c>
      <c r="D1984" s="38" t="s">
        <v>2128</v>
      </c>
      <c r="E1984" s="38" t="s">
        <v>28</v>
      </c>
    </row>
    <row r="1985">
      <c r="A1985" s="38" t="s">
        <v>8035</v>
      </c>
      <c r="B1985" s="38" t="s">
        <v>854</v>
      </c>
      <c r="C1985" s="38" t="s">
        <v>44</v>
      </c>
      <c r="D1985" s="38" t="s">
        <v>2128</v>
      </c>
      <c r="E1985" s="38" t="s">
        <v>28</v>
      </c>
    </row>
    <row r="1986">
      <c r="A1986" s="38" t="s">
        <v>8036</v>
      </c>
      <c r="B1986" s="38" t="s">
        <v>803</v>
      </c>
      <c r="C1986" s="38" t="s">
        <v>44</v>
      </c>
      <c r="D1986" s="38" t="s">
        <v>2128</v>
      </c>
      <c r="E1986" s="38" t="s">
        <v>28</v>
      </c>
    </row>
    <row r="1987">
      <c r="A1987" s="38" t="s">
        <v>8037</v>
      </c>
      <c r="B1987" s="38" t="s">
        <v>853</v>
      </c>
      <c r="C1987" s="38" t="s">
        <v>44</v>
      </c>
      <c r="D1987" s="38" t="s">
        <v>2128</v>
      </c>
      <c r="E1987" s="38" t="s">
        <v>28</v>
      </c>
    </row>
    <row r="1988">
      <c r="A1988" s="38" t="s">
        <v>8038</v>
      </c>
      <c r="B1988" s="38" t="s">
        <v>758</v>
      </c>
      <c r="C1988" s="38" t="s">
        <v>44</v>
      </c>
      <c r="D1988" s="38" t="s">
        <v>2128</v>
      </c>
      <c r="E1988" s="38" t="s">
        <v>28</v>
      </c>
    </row>
    <row r="1989">
      <c r="A1989" s="38" t="s">
        <v>8039</v>
      </c>
      <c r="B1989" s="38" t="s">
        <v>852</v>
      </c>
      <c r="C1989" s="38" t="s">
        <v>44</v>
      </c>
      <c r="D1989" s="38" t="s">
        <v>2128</v>
      </c>
      <c r="E1989" s="38" t="s">
        <v>28</v>
      </c>
    </row>
    <row r="1990">
      <c r="A1990" s="38" t="s">
        <v>8040</v>
      </c>
      <c r="B1990" s="38" t="s">
        <v>157</v>
      </c>
      <c r="C1990" s="25" t="s">
        <v>158</v>
      </c>
      <c r="D1990" s="38" t="s">
        <v>2128</v>
      </c>
      <c r="E1990" s="38" t="s">
        <v>28</v>
      </c>
    </row>
    <row r="1991">
      <c r="A1991" s="38" t="s">
        <v>8041</v>
      </c>
      <c r="B1991" s="38" t="s">
        <v>758</v>
      </c>
      <c r="C1991" s="25" t="s">
        <v>158</v>
      </c>
      <c r="D1991" s="38" t="s">
        <v>2128</v>
      </c>
      <c r="E1991" s="38" t="s">
        <v>28</v>
      </c>
    </row>
    <row r="1992">
      <c r="A1992" s="38" t="s">
        <v>8042</v>
      </c>
      <c r="B1992" s="38" t="s">
        <v>269</v>
      </c>
      <c r="C1992" s="25" t="s">
        <v>600</v>
      </c>
      <c r="D1992" s="38" t="s">
        <v>2128</v>
      </c>
      <c r="E1992" s="38" t="s">
        <v>28</v>
      </c>
    </row>
    <row r="1993">
      <c r="A1993" s="38" t="s">
        <v>8043</v>
      </c>
      <c r="B1993" s="38" t="s">
        <v>266</v>
      </c>
      <c r="C1993" s="25" t="s">
        <v>600</v>
      </c>
      <c r="D1993" s="38" t="s">
        <v>2128</v>
      </c>
      <c r="E1993" s="38" t="s">
        <v>28</v>
      </c>
    </row>
    <row r="1994">
      <c r="A1994" s="38" t="s">
        <v>8044</v>
      </c>
      <c r="B1994" s="38" t="s">
        <v>752</v>
      </c>
      <c r="C1994" s="25" t="s">
        <v>600</v>
      </c>
      <c r="D1994" s="38" t="s">
        <v>2128</v>
      </c>
      <c r="E1994" s="38" t="s">
        <v>28</v>
      </c>
    </row>
    <row r="1995">
      <c r="A1995" s="38" t="s">
        <v>8045</v>
      </c>
      <c r="B1995" s="38" t="s">
        <v>849</v>
      </c>
      <c r="C1995" s="25" t="s">
        <v>938</v>
      </c>
      <c r="D1995" s="38" t="s">
        <v>2128</v>
      </c>
      <c r="E1995" s="38" t="s">
        <v>28</v>
      </c>
    </row>
    <row r="1996">
      <c r="A1996" s="38" t="s">
        <v>8046</v>
      </c>
      <c r="B1996" s="38" t="s">
        <v>266</v>
      </c>
      <c r="C1996" s="25" t="s">
        <v>938</v>
      </c>
      <c r="D1996" s="38" t="s">
        <v>2128</v>
      </c>
      <c r="E1996" s="38" t="s">
        <v>28</v>
      </c>
    </row>
    <row r="1997">
      <c r="A1997" s="38" t="s">
        <v>8047</v>
      </c>
      <c r="B1997" s="38" t="s">
        <v>942</v>
      </c>
      <c r="C1997" s="25" t="s">
        <v>938</v>
      </c>
      <c r="D1997" s="38" t="s">
        <v>2128</v>
      </c>
      <c r="E1997" s="38" t="s">
        <v>28</v>
      </c>
    </row>
    <row r="1998">
      <c r="A1998" s="38" t="s">
        <v>8048</v>
      </c>
      <c r="B1998" s="38" t="s">
        <v>752</v>
      </c>
      <c r="C1998" s="25" t="s">
        <v>938</v>
      </c>
      <c r="D1998" s="38" t="s">
        <v>2128</v>
      </c>
      <c r="E1998" s="38" t="s">
        <v>28</v>
      </c>
    </row>
    <row r="1999">
      <c r="A1999" s="38" t="s">
        <v>8049</v>
      </c>
      <c r="B1999" s="38" t="s">
        <v>426</v>
      </c>
      <c r="C1999" s="38" t="s">
        <v>165</v>
      </c>
      <c r="D1999" s="38" t="s">
        <v>2131</v>
      </c>
      <c r="E1999" s="38" t="s">
        <v>28</v>
      </c>
    </row>
    <row r="2000">
      <c r="A2000" s="38" t="s">
        <v>8050</v>
      </c>
      <c r="B2000" s="38" t="s">
        <v>126</v>
      </c>
      <c r="C2000" s="38" t="s">
        <v>165</v>
      </c>
      <c r="D2000" s="38" t="s">
        <v>2131</v>
      </c>
      <c r="E2000" s="38" t="s">
        <v>28</v>
      </c>
    </row>
    <row r="2001">
      <c r="A2001" s="38" t="s">
        <v>8051</v>
      </c>
      <c r="B2001" s="38" t="s">
        <v>510</v>
      </c>
      <c r="C2001" s="38" t="s">
        <v>165</v>
      </c>
      <c r="D2001" s="38" t="s">
        <v>2131</v>
      </c>
      <c r="E2001" s="38" t="s">
        <v>28</v>
      </c>
    </row>
    <row r="2002">
      <c r="A2002" s="38" t="s">
        <v>8052</v>
      </c>
      <c r="B2002" s="38" t="s">
        <v>757</v>
      </c>
      <c r="C2002" s="38" t="s">
        <v>165</v>
      </c>
      <c r="D2002" s="38" t="s">
        <v>2131</v>
      </c>
      <c r="E2002" s="38" t="s">
        <v>28</v>
      </c>
    </row>
    <row r="2003">
      <c r="A2003" s="38" t="s">
        <v>8053</v>
      </c>
      <c r="B2003" s="38" t="s">
        <v>508</v>
      </c>
      <c r="C2003" s="38" t="s">
        <v>165</v>
      </c>
      <c r="D2003" s="38" t="s">
        <v>2131</v>
      </c>
      <c r="E2003" s="38" t="s">
        <v>28</v>
      </c>
    </row>
    <row r="2004">
      <c r="A2004" s="38" t="s">
        <v>8054</v>
      </c>
      <c r="B2004" s="38" t="s">
        <v>756</v>
      </c>
      <c r="C2004" s="38" t="s">
        <v>165</v>
      </c>
      <c r="D2004" s="38" t="s">
        <v>2131</v>
      </c>
      <c r="E2004" s="38" t="s">
        <v>28</v>
      </c>
    </row>
    <row r="2005">
      <c r="A2005" s="38" t="s">
        <v>8055</v>
      </c>
      <c r="B2005" s="38" t="s">
        <v>445</v>
      </c>
      <c r="C2005" s="38" t="s">
        <v>165</v>
      </c>
      <c r="D2005" s="38" t="s">
        <v>2131</v>
      </c>
      <c r="E2005" s="38" t="s">
        <v>28</v>
      </c>
    </row>
    <row r="2006">
      <c r="A2006" s="38" t="s">
        <v>8056</v>
      </c>
      <c r="B2006" s="38" t="s">
        <v>704</v>
      </c>
      <c r="C2006" s="38" t="s">
        <v>165</v>
      </c>
      <c r="D2006" s="38" t="s">
        <v>2131</v>
      </c>
      <c r="E2006" s="38" t="s">
        <v>28</v>
      </c>
    </row>
    <row r="2007">
      <c r="A2007" s="38" t="s">
        <v>8057</v>
      </c>
      <c r="B2007" s="38" t="s">
        <v>115</v>
      </c>
      <c r="C2007" s="38" t="s">
        <v>165</v>
      </c>
      <c r="D2007" s="38" t="s">
        <v>2131</v>
      </c>
      <c r="E2007" s="38" t="s">
        <v>28</v>
      </c>
    </row>
    <row r="2008">
      <c r="A2008" s="38" t="s">
        <v>8058</v>
      </c>
      <c r="B2008" s="38" t="s">
        <v>854</v>
      </c>
      <c r="C2008" s="38" t="s">
        <v>44</v>
      </c>
      <c r="D2008" s="38" t="s">
        <v>2131</v>
      </c>
      <c r="E2008" s="38" t="s">
        <v>28</v>
      </c>
    </row>
    <row r="2009">
      <c r="A2009" s="38" t="s">
        <v>8059</v>
      </c>
      <c r="B2009" s="38" t="s">
        <v>803</v>
      </c>
      <c r="C2009" s="38" t="s">
        <v>44</v>
      </c>
      <c r="D2009" s="38" t="s">
        <v>2131</v>
      </c>
      <c r="E2009" s="38" t="s">
        <v>28</v>
      </c>
    </row>
    <row r="2010">
      <c r="A2010" s="38" t="s">
        <v>8060</v>
      </c>
      <c r="B2010" s="38" t="s">
        <v>853</v>
      </c>
      <c r="C2010" s="38" t="s">
        <v>44</v>
      </c>
      <c r="D2010" s="38" t="s">
        <v>2131</v>
      </c>
      <c r="E2010" s="38" t="s">
        <v>28</v>
      </c>
    </row>
    <row r="2011">
      <c r="A2011" s="38" t="s">
        <v>8061</v>
      </c>
      <c r="B2011" s="38" t="s">
        <v>758</v>
      </c>
      <c r="C2011" s="38" t="s">
        <v>44</v>
      </c>
      <c r="D2011" s="38" t="s">
        <v>2131</v>
      </c>
      <c r="E2011" s="38" t="s">
        <v>28</v>
      </c>
    </row>
    <row r="2012">
      <c r="A2012" s="38" t="s">
        <v>8062</v>
      </c>
      <c r="B2012" s="38" t="s">
        <v>852</v>
      </c>
      <c r="C2012" s="38" t="s">
        <v>44</v>
      </c>
      <c r="D2012" s="38" t="s">
        <v>2131</v>
      </c>
      <c r="E2012" s="38" t="s">
        <v>28</v>
      </c>
    </row>
    <row r="2013">
      <c r="A2013" s="38" t="s">
        <v>8063</v>
      </c>
      <c r="B2013" s="38" t="s">
        <v>157</v>
      </c>
      <c r="C2013" s="25" t="s">
        <v>158</v>
      </c>
      <c r="D2013" s="38" t="s">
        <v>2131</v>
      </c>
      <c r="E2013" s="38" t="s">
        <v>28</v>
      </c>
    </row>
    <row r="2014">
      <c r="A2014" s="38" t="s">
        <v>8064</v>
      </c>
      <c r="B2014" s="38" t="s">
        <v>758</v>
      </c>
      <c r="C2014" s="25" t="s">
        <v>158</v>
      </c>
      <c r="D2014" s="38" t="s">
        <v>2131</v>
      </c>
      <c r="E2014" s="38" t="s">
        <v>28</v>
      </c>
    </row>
    <row r="2015">
      <c r="A2015" s="38" t="s">
        <v>8065</v>
      </c>
      <c r="B2015" s="38" t="s">
        <v>269</v>
      </c>
      <c r="C2015" s="25" t="s">
        <v>600</v>
      </c>
      <c r="D2015" s="38" t="s">
        <v>2131</v>
      </c>
      <c r="E2015" s="38" t="s">
        <v>28</v>
      </c>
    </row>
    <row r="2016">
      <c r="A2016" s="38" t="s">
        <v>8066</v>
      </c>
      <c r="B2016" s="38" t="s">
        <v>266</v>
      </c>
      <c r="C2016" s="25" t="s">
        <v>600</v>
      </c>
      <c r="D2016" s="38" t="s">
        <v>2131</v>
      </c>
      <c r="E2016" s="38" t="s">
        <v>28</v>
      </c>
    </row>
    <row r="2017">
      <c r="A2017" s="38" t="s">
        <v>8067</v>
      </c>
      <c r="B2017" s="38" t="s">
        <v>752</v>
      </c>
      <c r="C2017" s="25" t="s">
        <v>600</v>
      </c>
      <c r="D2017" s="38" t="s">
        <v>2131</v>
      </c>
      <c r="E2017" s="38" t="s">
        <v>28</v>
      </c>
    </row>
    <row r="2018">
      <c r="A2018" s="38" t="s">
        <v>8068</v>
      </c>
      <c r="B2018" s="38" t="s">
        <v>849</v>
      </c>
      <c r="C2018" s="25" t="s">
        <v>938</v>
      </c>
      <c r="D2018" s="38" t="s">
        <v>2131</v>
      </c>
      <c r="E2018" s="38" t="s">
        <v>28</v>
      </c>
    </row>
    <row r="2019">
      <c r="A2019" s="38" t="s">
        <v>8069</v>
      </c>
      <c r="B2019" s="38" t="s">
        <v>266</v>
      </c>
      <c r="C2019" s="25" t="s">
        <v>938</v>
      </c>
      <c r="D2019" s="38" t="s">
        <v>2131</v>
      </c>
      <c r="E2019" s="38" t="s">
        <v>28</v>
      </c>
    </row>
    <row r="2020">
      <c r="A2020" s="38" t="s">
        <v>8070</v>
      </c>
      <c r="B2020" s="38" t="s">
        <v>942</v>
      </c>
      <c r="C2020" s="25" t="s">
        <v>938</v>
      </c>
      <c r="D2020" s="38" t="s">
        <v>2131</v>
      </c>
      <c r="E2020" s="38" t="s">
        <v>28</v>
      </c>
    </row>
    <row r="2021">
      <c r="A2021" s="38" t="s">
        <v>8071</v>
      </c>
      <c r="B2021" s="38" t="s">
        <v>752</v>
      </c>
      <c r="C2021" s="25" t="s">
        <v>938</v>
      </c>
      <c r="D2021" s="38" t="s">
        <v>2131</v>
      </c>
      <c r="E2021" s="38" t="s">
        <v>28</v>
      </c>
    </row>
    <row r="2022">
      <c r="A2022" s="38" t="s">
        <v>8072</v>
      </c>
      <c r="B2022" s="38" t="s">
        <v>263</v>
      </c>
      <c r="C2022" s="38" t="s">
        <v>96</v>
      </c>
      <c r="D2022" s="38" t="s">
        <v>2134</v>
      </c>
      <c r="E2022" s="38" t="s">
        <v>28</v>
      </c>
    </row>
    <row r="2023">
      <c r="A2023" s="38" t="s">
        <v>8073</v>
      </c>
      <c r="B2023" s="38" t="s">
        <v>388</v>
      </c>
      <c r="C2023" s="38" t="s">
        <v>96</v>
      </c>
      <c r="D2023" s="38" t="s">
        <v>2134</v>
      </c>
      <c r="E2023" s="38" t="s">
        <v>28</v>
      </c>
    </row>
    <row r="2024">
      <c r="A2024" s="38" t="s">
        <v>8074</v>
      </c>
      <c r="B2024" s="38" t="s">
        <v>880</v>
      </c>
      <c r="C2024" s="38" t="s">
        <v>96</v>
      </c>
      <c r="D2024" s="38" t="s">
        <v>2134</v>
      </c>
      <c r="E2024" s="38" t="s">
        <v>28</v>
      </c>
    </row>
    <row r="2025">
      <c r="A2025" s="38" t="s">
        <v>8075</v>
      </c>
      <c r="B2025" s="38" t="s">
        <v>881</v>
      </c>
      <c r="C2025" s="38" t="s">
        <v>96</v>
      </c>
      <c r="D2025" s="38" t="s">
        <v>2134</v>
      </c>
      <c r="E2025" s="38" t="s">
        <v>28</v>
      </c>
    </row>
    <row r="2026">
      <c r="A2026" s="38" t="s">
        <v>8076</v>
      </c>
      <c r="B2026" s="38" t="s">
        <v>510</v>
      </c>
      <c r="C2026" s="38" t="s">
        <v>165</v>
      </c>
      <c r="D2026" s="38" t="s">
        <v>2137</v>
      </c>
      <c r="E2026" s="38" t="s">
        <v>28</v>
      </c>
    </row>
    <row r="2027">
      <c r="A2027" s="38" t="s">
        <v>8077</v>
      </c>
      <c r="B2027" s="38" t="s">
        <v>272</v>
      </c>
      <c r="C2027" s="38" t="s">
        <v>165</v>
      </c>
      <c r="D2027" s="38" t="s">
        <v>2137</v>
      </c>
      <c r="E2027" s="38" t="s">
        <v>28</v>
      </c>
    </row>
    <row r="2028">
      <c r="A2028" s="38" t="s">
        <v>8078</v>
      </c>
      <c r="B2028" s="38" t="s">
        <v>509</v>
      </c>
      <c r="C2028" s="38" t="s">
        <v>165</v>
      </c>
      <c r="D2028" s="38" t="s">
        <v>2137</v>
      </c>
      <c r="E2028" s="38" t="s">
        <v>28</v>
      </c>
    </row>
    <row r="2029">
      <c r="A2029" s="38" t="s">
        <v>8079</v>
      </c>
      <c r="B2029" s="38" t="s">
        <v>843</v>
      </c>
      <c r="C2029" s="38" t="s">
        <v>165</v>
      </c>
      <c r="D2029" s="38" t="s">
        <v>2137</v>
      </c>
      <c r="E2029" s="38" t="s">
        <v>28</v>
      </c>
    </row>
    <row r="2030">
      <c r="A2030" s="38" t="s">
        <v>8080</v>
      </c>
      <c r="B2030" s="38" t="s">
        <v>508</v>
      </c>
      <c r="C2030" s="38" t="s">
        <v>165</v>
      </c>
      <c r="D2030" s="38" t="s">
        <v>2137</v>
      </c>
      <c r="E2030" s="38" t="s">
        <v>28</v>
      </c>
    </row>
    <row r="2031">
      <c r="A2031" s="38" t="s">
        <v>8081</v>
      </c>
      <c r="B2031" s="38" t="s">
        <v>115</v>
      </c>
      <c r="C2031" s="38" t="s">
        <v>165</v>
      </c>
      <c r="D2031" s="38" t="s">
        <v>2137</v>
      </c>
      <c r="E2031" s="38" t="s">
        <v>28</v>
      </c>
    </row>
    <row r="2032">
      <c r="A2032" s="38" t="s">
        <v>8082</v>
      </c>
      <c r="B2032" s="38" t="s">
        <v>445</v>
      </c>
      <c r="C2032" s="38" t="s">
        <v>165</v>
      </c>
      <c r="D2032" s="38" t="s">
        <v>2137</v>
      </c>
      <c r="E2032" s="38" t="s">
        <v>28</v>
      </c>
    </row>
    <row r="2033">
      <c r="A2033" s="38" t="s">
        <v>8083</v>
      </c>
      <c r="B2033" s="38" t="s">
        <v>704</v>
      </c>
      <c r="C2033" s="38" t="s">
        <v>165</v>
      </c>
      <c r="D2033" s="38" t="s">
        <v>2137</v>
      </c>
      <c r="E2033" s="38" t="s">
        <v>28</v>
      </c>
    </row>
    <row r="2034">
      <c r="A2034" s="38" t="s">
        <v>8084</v>
      </c>
      <c r="B2034" s="38" t="s">
        <v>358</v>
      </c>
      <c r="C2034" s="38" t="s">
        <v>165</v>
      </c>
      <c r="D2034" s="38" t="s">
        <v>2137</v>
      </c>
      <c r="E2034" s="38" t="s">
        <v>28</v>
      </c>
    </row>
    <row r="2035">
      <c r="A2035" s="38" t="s">
        <v>8085</v>
      </c>
      <c r="B2035" s="38" t="s">
        <v>844</v>
      </c>
      <c r="C2035" s="38" t="s">
        <v>165</v>
      </c>
      <c r="D2035" s="38" t="s">
        <v>2137</v>
      </c>
      <c r="E2035" s="38" t="s">
        <v>28</v>
      </c>
    </row>
    <row r="2036">
      <c r="A2036" s="38" t="s">
        <v>8086</v>
      </c>
      <c r="B2036" s="38" t="s">
        <v>854</v>
      </c>
      <c r="C2036" s="38" t="s">
        <v>44</v>
      </c>
      <c r="D2036" s="38" t="s">
        <v>2137</v>
      </c>
      <c r="E2036" s="38" t="s">
        <v>28</v>
      </c>
    </row>
    <row r="2037">
      <c r="A2037" s="38" t="s">
        <v>8087</v>
      </c>
      <c r="B2037" s="38" t="s">
        <v>270</v>
      </c>
      <c r="C2037" s="38" t="s">
        <v>44</v>
      </c>
      <c r="D2037" s="38" t="s">
        <v>2137</v>
      </c>
      <c r="E2037" s="38" t="s">
        <v>28</v>
      </c>
    </row>
    <row r="2038">
      <c r="A2038" s="38" t="s">
        <v>8088</v>
      </c>
      <c r="B2038" s="38" t="s">
        <v>803</v>
      </c>
      <c r="C2038" s="38" t="s">
        <v>44</v>
      </c>
      <c r="D2038" s="38" t="s">
        <v>2137</v>
      </c>
      <c r="E2038" s="38" t="s">
        <v>28</v>
      </c>
    </row>
    <row r="2039">
      <c r="A2039" s="38" t="s">
        <v>8089</v>
      </c>
      <c r="B2039" s="38" t="s">
        <v>758</v>
      </c>
      <c r="C2039" s="38" t="s">
        <v>44</v>
      </c>
      <c r="D2039" s="38" t="s">
        <v>2137</v>
      </c>
      <c r="E2039" s="38" t="s">
        <v>28</v>
      </c>
    </row>
    <row r="2040">
      <c r="A2040" s="38" t="s">
        <v>8090</v>
      </c>
      <c r="B2040" s="38" t="s">
        <v>852</v>
      </c>
      <c r="C2040" s="38" t="s">
        <v>44</v>
      </c>
      <c r="D2040" s="38" t="s">
        <v>2137</v>
      </c>
      <c r="E2040" s="38" t="s">
        <v>28</v>
      </c>
    </row>
    <row r="2041">
      <c r="A2041" s="38" t="s">
        <v>8091</v>
      </c>
      <c r="B2041" s="38" t="s">
        <v>157</v>
      </c>
      <c r="C2041" s="25" t="s">
        <v>158</v>
      </c>
      <c r="D2041" s="38" t="s">
        <v>2137</v>
      </c>
      <c r="E2041" s="38" t="s">
        <v>28</v>
      </c>
    </row>
    <row r="2042">
      <c r="A2042" s="38" t="s">
        <v>8092</v>
      </c>
      <c r="B2042" s="38" t="s">
        <v>758</v>
      </c>
      <c r="C2042" s="25" t="s">
        <v>158</v>
      </c>
      <c r="D2042" s="38" t="s">
        <v>2137</v>
      </c>
      <c r="E2042" s="38" t="s">
        <v>28</v>
      </c>
    </row>
    <row r="2043">
      <c r="A2043" s="38" t="s">
        <v>8093</v>
      </c>
      <c r="B2043" s="38" t="s">
        <v>269</v>
      </c>
      <c r="C2043" s="25" t="s">
        <v>600</v>
      </c>
      <c r="D2043" s="38" t="s">
        <v>2137</v>
      </c>
      <c r="E2043" s="38" t="s">
        <v>28</v>
      </c>
    </row>
    <row r="2044">
      <c r="A2044" s="38" t="s">
        <v>8094</v>
      </c>
      <c r="B2044" s="38" t="s">
        <v>836</v>
      </c>
      <c r="C2044" s="25" t="s">
        <v>600</v>
      </c>
      <c r="D2044" s="38" t="s">
        <v>2137</v>
      </c>
      <c r="E2044" s="38" t="s">
        <v>28</v>
      </c>
    </row>
    <row r="2045">
      <c r="A2045" s="38" t="s">
        <v>8095</v>
      </c>
      <c r="B2045" s="38" t="s">
        <v>752</v>
      </c>
      <c r="C2045" s="25" t="s">
        <v>600</v>
      </c>
      <c r="D2045" s="38" t="s">
        <v>2137</v>
      </c>
      <c r="E2045" s="38" t="s">
        <v>28</v>
      </c>
    </row>
    <row r="2046">
      <c r="A2046" s="38" t="s">
        <v>8096</v>
      </c>
      <c r="B2046" s="38" t="s">
        <v>849</v>
      </c>
      <c r="C2046" s="25" t="s">
        <v>938</v>
      </c>
      <c r="D2046" s="38" t="s">
        <v>2137</v>
      </c>
      <c r="E2046" s="38" t="s">
        <v>28</v>
      </c>
    </row>
    <row r="2047">
      <c r="A2047" s="38" t="s">
        <v>8097</v>
      </c>
      <c r="B2047" s="38" t="s">
        <v>965</v>
      </c>
      <c r="C2047" s="25" t="s">
        <v>938</v>
      </c>
      <c r="D2047" s="38" t="s">
        <v>2137</v>
      </c>
      <c r="E2047" s="38" t="s">
        <v>28</v>
      </c>
    </row>
    <row r="2048">
      <c r="A2048" s="38" t="s">
        <v>8098</v>
      </c>
      <c r="B2048" s="38" t="s">
        <v>942</v>
      </c>
      <c r="C2048" s="25" t="s">
        <v>938</v>
      </c>
      <c r="D2048" s="38" t="s">
        <v>2137</v>
      </c>
      <c r="E2048" s="38" t="s">
        <v>28</v>
      </c>
    </row>
    <row r="2049">
      <c r="A2049" s="38" t="s">
        <v>8099</v>
      </c>
      <c r="B2049" s="38" t="s">
        <v>752</v>
      </c>
      <c r="C2049" s="25" t="s">
        <v>938</v>
      </c>
      <c r="D2049" s="38" t="s">
        <v>2137</v>
      </c>
      <c r="E2049" s="38" t="s">
        <v>28</v>
      </c>
    </row>
    <row r="2050">
      <c r="A2050" s="38" t="s">
        <v>8100</v>
      </c>
      <c r="B2050" s="38" t="s">
        <v>679</v>
      </c>
      <c r="C2050" s="25" t="s">
        <v>938</v>
      </c>
      <c r="D2050" s="38" t="s">
        <v>2137</v>
      </c>
      <c r="E2050" s="38" t="s">
        <v>28</v>
      </c>
    </row>
    <row r="2051">
      <c r="A2051" s="38" t="s">
        <v>8101</v>
      </c>
      <c r="B2051" s="38" t="s">
        <v>263</v>
      </c>
      <c r="C2051" s="38" t="s">
        <v>96</v>
      </c>
      <c r="D2051" s="38" t="s">
        <v>2140</v>
      </c>
      <c r="E2051" s="38" t="s">
        <v>28</v>
      </c>
    </row>
    <row r="2052">
      <c r="A2052" s="38" t="s">
        <v>8102</v>
      </c>
      <c r="B2052" s="38" t="s">
        <v>388</v>
      </c>
      <c r="C2052" s="38" t="s">
        <v>96</v>
      </c>
      <c r="D2052" s="38" t="s">
        <v>2140</v>
      </c>
      <c r="E2052" s="38" t="s">
        <v>28</v>
      </c>
    </row>
    <row r="2053">
      <c r="A2053" s="38" t="s">
        <v>8103</v>
      </c>
      <c r="B2053" s="38" t="s">
        <v>880</v>
      </c>
      <c r="C2053" s="38" t="s">
        <v>96</v>
      </c>
      <c r="D2053" s="38" t="s">
        <v>2140</v>
      </c>
      <c r="E2053" s="38" t="s">
        <v>28</v>
      </c>
    </row>
    <row r="2054">
      <c r="A2054" s="38" t="s">
        <v>8104</v>
      </c>
      <c r="B2054" s="38" t="s">
        <v>881</v>
      </c>
      <c r="C2054" s="38" t="s">
        <v>96</v>
      </c>
      <c r="D2054" s="38" t="s">
        <v>2140</v>
      </c>
      <c r="E2054" s="38" t="s">
        <v>28</v>
      </c>
    </row>
    <row r="2055">
      <c r="A2055" s="38" t="s">
        <v>8105</v>
      </c>
      <c r="B2055" s="38" t="s">
        <v>263</v>
      </c>
      <c r="C2055" s="38" t="s">
        <v>96</v>
      </c>
      <c r="D2055" s="38" t="s">
        <v>2142</v>
      </c>
      <c r="E2055" s="38" t="s">
        <v>28</v>
      </c>
    </row>
    <row r="2056">
      <c r="A2056" s="38" t="s">
        <v>8106</v>
      </c>
      <c r="B2056" s="38" t="s">
        <v>388</v>
      </c>
      <c r="C2056" s="38" t="s">
        <v>96</v>
      </c>
      <c r="D2056" s="38" t="s">
        <v>2142</v>
      </c>
      <c r="E2056" s="38" t="s">
        <v>28</v>
      </c>
    </row>
    <row r="2057">
      <c r="A2057" s="38" t="s">
        <v>8107</v>
      </c>
      <c r="B2057" s="38" t="s">
        <v>880</v>
      </c>
      <c r="C2057" s="38" t="s">
        <v>96</v>
      </c>
      <c r="D2057" s="38" t="s">
        <v>2142</v>
      </c>
      <c r="E2057" s="38" t="s">
        <v>28</v>
      </c>
    </row>
    <row r="2058">
      <c r="A2058" s="38" t="s">
        <v>8108</v>
      </c>
      <c r="B2058" s="38" t="s">
        <v>881</v>
      </c>
      <c r="C2058" s="38" t="s">
        <v>96</v>
      </c>
      <c r="D2058" s="38" t="s">
        <v>2142</v>
      </c>
      <c r="E2058" s="38" t="s">
        <v>28</v>
      </c>
    </row>
    <row r="2059">
      <c r="A2059" s="38" t="s">
        <v>8109</v>
      </c>
      <c r="B2059" s="38" t="s">
        <v>263</v>
      </c>
      <c r="C2059" s="38" t="s">
        <v>96</v>
      </c>
      <c r="D2059" s="38" t="s">
        <v>2144</v>
      </c>
      <c r="E2059" s="38" t="s">
        <v>28</v>
      </c>
    </row>
    <row r="2060">
      <c r="A2060" s="38" t="s">
        <v>8110</v>
      </c>
      <c r="B2060" s="38" t="s">
        <v>388</v>
      </c>
      <c r="C2060" s="38" t="s">
        <v>96</v>
      </c>
      <c r="D2060" s="38" t="s">
        <v>2144</v>
      </c>
      <c r="E2060" s="38" t="s">
        <v>28</v>
      </c>
    </row>
    <row r="2061">
      <c r="A2061" s="38" t="s">
        <v>8111</v>
      </c>
      <c r="B2061" s="38" t="s">
        <v>880</v>
      </c>
      <c r="C2061" s="38" t="s">
        <v>96</v>
      </c>
      <c r="D2061" s="38" t="s">
        <v>2144</v>
      </c>
      <c r="E2061" s="38" t="s">
        <v>28</v>
      </c>
    </row>
    <row r="2062">
      <c r="A2062" s="38" t="s">
        <v>8112</v>
      </c>
      <c r="B2062" s="38" t="s">
        <v>881</v>
      </c>
      <c r="C2062" s="38" t="s">
        <v>96</v>
      </c>
      <c r="D2062" s="38" t="s">
        <v>2144</v>
      </c>
      <c r="E2062" s="38" t="s">
        <v>28</v>
      </c>
    </row>
    <row r="2063">
      <c r="A2063" s="38" t="s">
        <v>8113</v>
      </c>
      <c r="B2063" s="38" t="s">
        <v>263</v>
      </c>
      <c r="C2063" s="38" t="s">
        <v>96</v>
      </c>
      <c r="D2063" s="38" t="s">
        <v>2146</v>
      </c>
      <c r="E2063" s="38" t="s">
        <v>28</v>
      </c>
    </row>
    <row r="2064">
      <c r="A2064" s="38" t="s">
        <v>8114</v>
      </c>
      <c r="B2064" s="38" t="s">
        <v>388</v>
      </c>
      <c r="C2064" s="38" t="s">
        <v>96</v>
      </c>
      <c r="D2064" s="38" t="s">
        <v>2146</v>
      </c>
      <c r="E2064" s="38" t="s">
        <v>28</v>
      </c>
    </row>
    <row r="2065">
      <c r="A2065" s="38" t="s">
        <v>8115</v>
      </c>
      <c r="B2065" s="38" t="s">
        <v>880</v>
      </c>
      <c r="C2065" s="38" t="s">
        <v>96</v>
      </c>
      <c r="D2065" s="38" t="s">
        <v>2146</v>
      </c>
      <c r="E2065" s="38" t="s">
        <v>28</v>
      </c>
    </row>
    <row r="2066">
      <c r="A2066" s="38" t="s">
        <v>8116</v>
      </c>
      <c r="B2066" s="38" t="s">
        <v>881</v>
      </c>
      <c r="C2066" s="38" t="s">
        <v>96</v>
      </c>
      <c r="D2066" s="38" t="s">
        <v>2146</v>
      </c>
      <c r="E2066" s="38" t="s">
        <v>28</v>
      </c>
    </row>
    <row r="2067">
      <c r="A2067" s="38" t="s">
        <v>8117</v>
      </c>
      <c r="B2067" s="38" t="s">
        <v>263</v>
      </c>
      <c r="C2067" s="38" t="s">
        <v>96</v>
      </c>
      <c r="D2067" s="38" t="s">
        <v>2148</v>
      </c>
      <c r="E2067" s="38" t="s">
        <v>28</v>
      </c>
    </row>
    <row r="2068">
      <c r="A2068" s="38" t="s">
        <v>8118</v>
      </c>
      <c r="B2068" s="38" t="s">
        <v>388</v>
      </c>
      <c r="C2068" s="38" t="s">
        <v>96</v>
      </c>
      <c r="D2068" s="38" t="s">
        <v>2148</v>
      </c>
      <c r="E2068" s="38" t="s">
        <v>28</v>
      </c>
    </row>
    <row r="2069">
      <c r="A2069" s="38" t="s">
        <v>8119</v>
      </c>
      <c r="B2069" s="38" t="s">
        <v>880</v>
      </c>
      <c r="C2069" s="38" t="s">
        <v>96</v>
      </c>
      <c r="D2069" s="38" t="s">
        <v>2148</v>
      </c>
      <c r="E2069" s="38" t="s">
        <v>28</v>
      </c>
    </row>
    <row r="2070">
      <c r="A2070" s="38" t="s">
        <v>8120</v>
      </c>
      <c r="B2070" s="38" t="s">
        <v>881</v>
      </c>
      <c r="C2070" s="38" t="s">
        <v>96</v>
      </c>
      <c r="D2070" s="38" t="s">
        <v>2148</v>
      </c>
      <c r="E2070" s="38" t="s">
        <v>28</v>
      </c>
    </row>
    <row r="2071">
      <c r="A2071" s="38" t="s">
        <v>8121</v>
      </c>
      <c r="B2071" s="38" t="s">
        <v>426</v>
      </c>
      <c r="C2071" s="38" t="s">
        <v>165</v>
      </c>
      <c r="D2071" s="38" t="s">
        <v>2150</v>
      </c>
      <c r="E2071" s="38" t="s">
        <v>28</v>
      </c>
    </row>
    <row r="2072">
      <c r="A2072" s="38" t="s">
        <v>8122</v>
      </c>
      <c r="B2072" s="38" t="s">
        <v>126</v>
      </c>
      <c r="C2072" s="38" t="s">
        <v>165</v>
      </c>
      <c r="D2072" s="38" t="s">
        <v>2150</v>
      </c>
      <c r="E2072" s="38" t="s">
        <v>28</v>
      </c>
    </row>
    <row r="2073">
      <c r="A2073" s="38" t="s">
        <v>8123</v>
      </c>
      <c r="B2073" s="38" t="s">
        <v>510</v>
      </c>
      <c r="C2073" s="38" t="s">
        <v>165</v>
      </c>
      <c r="D2073" s="38" t="s">
        <v>2150</v>
      </c>
      <c r="E2073" s="38" t="s">
        <v>28</v>
      </c>
    </row>
    <row r="2074">
      <c r="A2074" s="38" t="s">
        <v>8124</v>
      </c>
      <c r="B2074" s="38" t="s">
        <v>757</v>
      </c>
      <c r="C2074" s="38" t="s">
        <v>165</v>
      </c>
      <c r="D2074" s="38" t="s">
        <v>2150</v>
      </c>
      <c r="E2074" s="38" t="s">
        <v>28</v>
      </c>
    </row>
    <row r="2075">
      <c r="A2075" s="38" t="s">
        <v>8125</v>
      </c>
      <c r="B2075" s="38" t="s">
        <v>508</v>
      </c>
      <c r="C2075" s="38" t="s">
        <v>165</v>
      </c>
      <c r="D2075" s="38" t="s">
        <v>2150</v>
      </c>
      <c r="E2075" s="38" t="s">
        <v>28</v>
      </c>
    </row>
    <row r="2076">
      <c r="A2076" s="38" t="s">
        <v>8126</v>
      </c>
      <c r="B2076" s="38" t="s">
        <v>756</v>
      </c>
      <c r="C2076" s="38" t="s">
        <v>165</v>
      </c>
      <c r="D2076" s="38" t="s">
        <v>2150</v>
      </c>
      <c r="E2076" s="38" t="s">
        <v>28</v>
      </c>
    </row>
    <row r="2077">
      <c r="A2077" s="38" t="s">
        <v>8127</v>
      </c>
      <c r="B2077" s="38" t="s">
        <v>445</v>
      </c>
      <c r="C2077" s="38" t="s">
        <v>165</v>
      </c>
      <c r="D2077" s="38" t="s">
        <v>2150</v>
      </c>
      <c r="E2077" s="38" t="s">
        <v>28</v>
      </c>
    </row>
    <row r="2078">
      <c r="A2078" s="38" t="s">
        <v>8128</v>
      </c>
      <c r="B2078" s="38" t="s">
        <v>704</v>
      </c>
      <c r="C2078" s="38" t="s">
        <v>165</v>
      </c>
      <c r="D2078" s="38" t="s">
        <v>2150</v>
      </c>
      <c r="E2078" s="38" t="s">
        <v>28</v>
      </c>
    </row>
    <row r="2079">
      <c r="A2079" s="38" t="s">
        <v>8129</v>
      </c>
      <c r="B2079" s="38" t="s">
        <v>115</v>
      </c>
      <c r="C2079" s="38" t="s">
        <v>165</v>
      </c>
      <c r="D2079" s="38" t="s">
        <v>2150</v>
      </c>
      <c r="E2079" s="38" t="s">
        <v>28</v>
      </c>
    </row>
    <row r="2080">
      <c r="A2080" s="38" t="s">
        <v>8130</v>
      </c>
      <c r="B2080" s="38" t="s">
        <v>854</v>
      </c>
      <c r="C2080" s="38" t="s">
        <v>44</v>
      </c>
      <c r="D2080" s="38" t="s">
        <v>2150</v>
      </c>
      <c r="E2080" s="38" t="s">
        <v>28</v>
      </c>
    </row>
    <row r="2081">
      <c r="A2081" s="38" t="s">
        <v>8131</v>
      </c>
      <c r="B2081" s="38" t="s">
        <v>803</v>
      </c>
      <c r="C2081" s="38" t="s">
        <v>44</v>
      </c>
      <c r="D2081" s="38" t="s">
        <v>2150</v>
      </c>
      <c r="E2081" s="38" t="s">
        <v>28</v>
      </c>
    </row>
    <row r="2082">
      <c r="A2082" s="38" t="s">
        <v>8132</v>
      </c>
      <c r="B2082" s="38" t="s">
        <v>853</v>
      </c>
      <c r="C2082" s="38" t="s">
        <v>44</v>
      </c>
      <c r="D2082" s="38" t="s">
        <v>2150</v>
      </c>
      <c r="E2082" s="38" t="s">
        <v>28</v>
      </c>
    </row>
    <row r="2083">
      <c r="A2083" s="38" t="s">
        <v>8133</v>
      </c>
      <c r="B2083" s="38" t="s">
        <v>758</v>
      </c>
      <c r="C2083" s="38" t="s">
        <v>44</v>
      </c>
      <c r="D2083" s="38" t="s">
        <v>2150</v>
      </c>
      <c r="E2083" s="38" t="s">
        <v>28</v>
      </c>
    </row>
    <row r="2084">
      <c r="A2084" s="38" t="s">
        <v>8134</v>
      </c>
      <c r="B2084" s="38" t="s">
        <v>852</v>
      </c>
      <c r="C2084" s="38" t="s">
        <v>44</v>
      </c>
      <c r="D2084" s="38" t="s">
        <v>2150</v>
      </c>
      <c r="E2084" s="38" t="s">
        <v>28</v>
      </c>
    </row>
    <row r="2085">
      <c r="A2085" s="38" t="s">
        <v>8135</v>
      </c>
      <c r="B2085" s="38" t="s">
        <v>157</v>
      </c>
      <c r="C2085" s="25" t="s">
        <v>158</v>
      </c>
      <c r="D2085" s="38" t="s">
        <v>2150</v>
      </c>
      <c r="E2085" s="38" t="s">
        <v>28</v>
      </c>
    </row>
    <row r="2086">
      <c r="A2086" s="38" t="s">
        <v>8136</v>
      </c>
      <c r="B2086" s="38" t="s">
        <v>758</v>
      </c>
      <c r="C2086" s="25" t="s">
        <v>158</v>
      </c>
      <c r="D2086" s="38" t="s">
        <v>2150</v>
      </c>
      <c r="E2086" s="38" t="s">
        <v>28</v>
      </c>
    </row>
    <row r="2087">
      <c r="A2087" s="38" t="s">
        <v>8137</v>
      </c>
      <c r="B2087" s="38" t="s">
        <v>269</v>
      </c>
      <c r="C2087" s="25" t="s">
        <v>600</v>
      </c>
      <c r="D2087" s="38" t="s">
        <v>2150</v>
      </c>
      <c r="E2087" s="38" t="s">
        <v>28</v>
      </c>
    </row>
    <row r="2088">
      <c r="A2088" s="38" t="s">
        <v>8138</v>
      </c>
      <c r="B2088" s="38" t="s">
        <v>266</v>
      </c>
      <c r="C2088" s="25" t="s">
        <v>600</v>
      </c>
      <c r="D2088" s="38" t="s">
        <v>2150</v>
      </c>
      <c r="E2088" s="38" t="s">
        <v>28</v>
      </c>
    </row>
    <row r="2089">
      <c r="A2089" s="38" t="s">
        <v>8139</v>
      </c>
      <c r="B2089" s="38" t="s">
        <v>917</v>
      </c>
      <c r="C2089" s="25" t="s">
        <v>600</v>
      </c>
      <c r="D2089" s="38" t="s">
        <v>2150</v>
      </c>
      <c r="E2089" s="38" t="s">
        <v>28</v>
      </c>
    </row>
    <row r="2090">
      <c r="A2090" s="38" t="s">
        <v>8140</v>
      </c>
      <c r="B2090" s="38" t="s">
        <v>849</v>
      </c>
      <c r="C2090" s="25" t="s">
        <v>938</v>
      </c>
      <c r="D2090" s="38" t="s">
        <v>2150</v>
      </c>
      <c r="E2090" s="38" t="s">
        <v>28</v>
      </c>
    </row>
    <row r="2091">
      <c r="A2091" s="38" t="s">
        <v>8141</v>
      </c>
      <c r="B2091" s="38" t="s">
        <v>266</v>
      </c>
      <c r="C2091" s="25" t="s">
        <v>938</v>
      </c>
      <c r="D2091" s="38" t="s">
        <v>2150</v>
      </c>
      <c r="E2091" s="38" t="s">
        <v>28</v>
      </c>
    </row>
    <row r="2092">
      <c r="A2092" s="38" t="s">
        <v>8142</v>
      </c>
      <c r="B2092" s="38" t="s">
        <v>942</v>
      </c>
      <c r="C2092" s="25" t="s">
        <v>938</v>
      </c>
      <c r="D2092" s="38" t="s">
        <v>2150</v>
      </c>
      <c r="E2092" s="38" t="s">
        <v>28</v>
      </c>
    </row>
    <row r="2093">
      <c r="A2093" s="38" t="s">
        <v>8143</v>
      </c>
      <c r="B2093" s="38" t="s">
        <v>917</v>
      </c>
      <c r="C2093" s="25" t="s">
        <v>938</v>
      </c>
      <c r="D2093" s="38" t="s">
        <v>2150</v>
      </c>
      <c r="E2093" s="38" t="s">
        <v>28</v>
      </c>
    </row>
    <row r="2094">
      <c r="A2094" s="38" t="s">
        <v>8144</v>
      </c>
      <c r="B2094" s="38" t="s">
        <v>263</v>
      </c>
      <c r="C2094" s="38" t="s">
        <v>96</v>
      </c>
      <c r="D2094" s="38" t="s">
        <v>2154</v>
      </c>
      <c r="E2094" s="38" t="s">
        <v>28</v>
      </c>
    </row>
    <row r="2095">
      <c r="A2095" s="38" t="s">
        <v>8145</v>
      </c>
      <c r="B2095" s="38" t="s">
        <v>388</v>
      </c>
      <c r="C2095" s="38" t="s">
        <v>96</v>
      </c>
      <c r="D2095" s="38" t="s">
        <v>2154</v>
      </c>
      <c r="E2095" s="38" t="s">
        <v>28</v>
      </c>
    </row>
    <row r="2096">
      <c r="A2096" s="38" t="s">
        <v>8146</v>
      </c>
      <c r="B2096" s="38" t="s">
        <v>880</v>
      </c>
      <c r="C2096" s="38" t="s">
        <v>96</v>
      </c>
      <c r="D2096" s="38" t="s">
        <v>2154</v>
      </c>
      <c r="E2096" s="38" t="s">
        <v>28</v>
      </c>
    </row>
    <row r="2097">
      <c r="A2097" s="38" t="s">
        <v>8147</v>
      </c>
      <c r="B2097" s="38" t="s">
        <v>881</v>
      </c>
      <c r="C2097" s="38" t="s">
        <v>96</v>
      </c>
      <c r="D2097" s="38" t="s">
        <v>2154</v>
      </c>
      <c r="E2097" s="38" t="s">
        <v>28</v>
      </c>
    </row>
    <row r="2098">
      <c r="A2098" s="38" t="s">
        <v>8148</v>
      </c>
      <c r="B2098" s="38" t="s">
        <v>263</v>
      </c>
      <c r="C2098" s="38" t="s">
        <v>96</v>
      </c>
      <c r="D2098" s="38" t="s">
        <v>2157</v>
      </c>
      <c r="E2098" s="38" t="s">
        <v>28</v>
      </c>
    </row>
    <row r="2099">
      <c r="A2099" s="38" t="s">
        <v>8149</v>
      </c>
      <c r="B2099" s="38" t="s">
        <v>388</v>
      </c>
      <c r="C2099" s="38" t="s">
        <v>96</v>
      </c>
      <c r="D2099" s="38" t="s">
        <v>2157</v>
      </c>
      <c r="E2099" s="38" t="s">
        <v>28</v>
      </c>
    </row>
    <row r="2100">
      <c r="A2100" s="38" t="s">
        <v>8150</v>
      </c>
      <c r="B2100" s="38" t="s">
        <v>880</v>
      </c>
      <c r="C2100" s="38" t="s">
        <v>96</v>
      </c>
      <c r="D2100" s="38" t="s">
        <v>2157</v>
      </c>
      <c r="E2100" s="38" t="s">
        <v>28</v>
      </c>
    </row>
    <row r="2101">
      <c r="A2101" s="38" t="s">
        <v>8151</v>
      </c>
      <c r="B2101" s="38" t="s">
        <v>881</v>
      </c>
      <c r="C2101" s="38" t="s">
        <v>96</v>
      </c>
      <c r="D2101" s="38" t="s">
        <v>2157</v>
      </c>
      <c r="E2101" s="38" t="s">
        <v>28</v>
      </c>
    </row>
    <row r="2102">
      <c r="A2102" s="38" t="s">
        <v>8152</v>
      </c>
      <c r="B2102" s="38" t="s">
        <v>263</v>
      </c>
      <c r="C2102" s="38" t="s">
        <v>96</v>
      </c>
      <c r="D2102" s="38" t="s">
        <v>2160</v>
      </c>
      <c r="E2102" s="38" t="s">
        <v>28</v>
      </c>
    </row>
    <row r="2103">
      <c r="A2103" s="38" t="s">
        <v>8153</v>
      </c>
      <c r="B2103" s="38" t="s">
        <v>388</v>
      </c>
      <c r="C2103" s="38" t="s">
        <v>96</v>
      </c>
      <c r="D2103" s="38" t="s">
        <v>2160</v>
      </c>
      <c r="E2103" s="38" t="s">
        <v>28</v>
      </c>
    </row>
    <row r="2104">
      <c r="A2104" s="38" t="s">
        <v>8154</v>
      </c>
      <c r="B2104" s="38" t="s">
        <v>880</v>
      </c>
      <c r="C2104" s="38" t="s">
        <v>96</v>
      </c>
      <c r="D2104" s="38" t="s">
        <v>2160</v>
      </c>
      <c r="E2104" s="38" t="s">
        <v>28</v>
      </c>
    </row>
    <row r="2105">
      <c r="A2105" s="38" t="s">
        <v>8155</v>
      </c>
      <c r="B2105" s="38" t="s">
        <v>881</v>
      </c>
      <c r="C2105" s="38" t="s">
        <v>96</v>
      </c>
      <c r="D2105" s="38" t="s">
        <v>2160</v>
      </c>
      <c r="E2105" s="38" t="s">
        <v>28</v>
      </c>
    </row>
    <row r="2106">
      <c r="A2106" s="38" t="s">
        <v>8156</v>
      </c>
      <c r="B2106" s="38" t="s">
        <v>919</v>
      </c>
      <c r="C2106" s="38" t="s">
        <v>96</v>
      </c>
      <c r="D2106" s="38" t="s">
        <v>2163</v>
      </c>
      <c r="E2106" s="38" t="s">
        <v>28</v>
      </c>
    </row>
    <row r="2107">
      <c r="A2107" s="38" t="s">
        <v>8157</v>
      </c>
      <c r="B2107" s="38" t="s">
        <v>388</v>
      </c>
      <c r="C2107" s="38" t="s">
        <v>96</v>
      </c>
      <c r="D2107" s="38" t="s">
        <v>2163</v>
      </c>
      <c r="E2107" s="38" t="s">
        <v>28</v>
      </c>
    </row>
    <row r="2108">
      <c r="A2108" s="38" t="s">
        <v>8158</v>
      </c>
      <c r="B2108" s="38" t="s">
        <v>263</v>
      </c>
      <c r="C2108" s="38" t="s">
        <v>96</v>
      </c>
      <c r="D2108" s="38" t="s">
        <v>2163</v>
      </c>
      <c r="E2108" s="38" t="s">
        <v>28</v>
      </c>
    </row>
    <row r="2109">
      <c r="A2109" s="38" t="s">
        <v>8159</v>
      </c>
      <c r="B2109" s="38" t="s">
        <v>880</v>
      </c>
      <c r="C2109" s="38" t="s">
        <v>96</v>
      </c>
      <c r="D2109" s="38" t="s">
        <v>2163</v>
      </c>
      <c r="E2109" s="38" t="s">
        <v>28</v>
      </c>
    </row>
    <row r="2110">
      <c r="A2110" s="38" t="s">
        <v>8160</v>
      </c>
      <c r="B2110" s="38" t="s">
        <v>881</v>
      </c>
      <c r="C2110" s="38" t="s">
        <v>96</v>
      </c>
      <c r="D2110" s="38" t="s">
        <v>2163</v>
      </c>
      <c r="E2110" s="38" t="s">
        <v>28</v>
      </c>
    </row>
    <row r="2111">
      <c r="A2111" s="38" t="s">
        <v>8161</v>
      </c>
      <c r="B2111" s="38" t="s">
        <v>263</v>
      </c>
      <c r="C2111" s="38" t="s">
        <v>96</v>
      </c>
      <c r="D2111" s="38" t="s">
        <v>2165</v>
      </c>
      <c r="E2111" s="38" t="s">
        <v>28</v>
      </c>
    </row>
    <row r="2112">
      <c r="A2112" s="38" t="s">
        <v>8162</v>
      </c>
      <c r="B2112" s="38" t="s">
        <v>388</v>
      </c>
      <c r="C2112" s="38" t="s">
        <v>96</v>
      </c>
      <c r="D2112" s="38" t="s">
        <v>2165</v>
      </c>
      <c r="E2112" s="38" t="s">
        <v>28</v>
      </c>
    </row>
    <row r="2113">
      <c r="A2113" s="38" t="s">
        <v>8163</v>
      </c>
      <c r="B2113" s="38" t="s">
        <v>880</v>
      </c>
      <c r="C2113" s="38" t="s">
        <v>96</v>
      </c>
      <c r="D2113" s="38" t="s">
        <v>2165</v>
      </c>
      <c r="E2113" s="38" t="s">
        <v>28</v>
      </c>
    </row>
    <row r="2114">
      <c r="A2114" s="38" t="s">
        <v>8164</v>
      </c>
      <c r="B2114" s="38" t="s">
        <v>881</v>
      </c>
      <c r="C2114" s="38" t="s">
        <v>96</v>
      </c>
      <c r="D2114" s="38" t="s">
        <v>2165</v>
      </c>
      <c r="E2114" s="38" t="s">
        <v>28</v>
      </c>
    </row>
    <row r="2115">
      <c r="A2115" s="38" t="s">
        <v>8165</v>
      </c>
      <c r="B2115" s="38" t="s">
        <v>919</v>
      </c>
      <c r="C2115" s="38" t="s">
        <v>96</v>
      </c>
      <c r="D2115" s="38" t="s">
        <v>2168</v>
      </c>
      <c r="E2115" s="38" t="s">
        <v>28</v>
      </c>
    </row>
    <row r="2116">
      <c r="A2116" s="38" t="s">
        <v>8166</v>
      </c>
      <c r="B2116" s="38" t="s">
        <v>388</v>
      </c>
      <c r="C2116" s="38" t="s">
        <v>96</v>
      </c>
      <c r="D2116" s="38" t="s">
        <v>2168</v>
      </c>
      <c r="E2116" s="38" t="s">
        <v>28</v>
      </c>
    </row>
    <row r="2117">
      <c r="A2117" s="38" t="s">
        <v>8167</v>
      </c>
      <c r="B2117" s="38" t="s">
        <v>263</v>
      </c>
      <c r="C2117" s="38" t="s">
        <v>96</v>
      </c>
      <c r="D2117" s="38" t="s">
        <v>2168</v>
      </c>
      <c r="E2117" s="38" t="s">
        <v>28</v>
      </c>
    </row>
    <row r="2118">
      <c r="A2118" s="38" t="s">
        <v>8168</v>
      </c>
      <c r="B2118" s="38" t="s">
        <v>880</v>
      </c>
      <c r="C2118" s="38" t="s">
        <v>96</v>
      </c>
      <c r="D2118" s="38" t="s">
        <v>2168</v>
      </c>
      <c r="E2118" s="38" t="s">
        <v>28</v>
      </c>
    </row>
    <row r="2119">
      <c r="A2119" s="38" t="s">
        <v>8169</v>
      </c>
      <c r="B2119" s="38" t="s">
        <v>881</v>
      </c>
      <c r="C2119" s="38" t="s">
        <v>96</v>
      </c>
      <c r="D2119" s="38" t="s">
        <v>2168</v>
      </c>
      <c r="E2119" s="38" t="s">
        <v>28</v>
      </c>
    </row>
    <row r="2120">
      <c r="A2120" s="38" t="s">
        <v>8170</v>
      </c>
      <c r="B2120" s="38" t="s">
        <v>263</v>
      </c>
      <c r="C2120" s="38" t="s">
        <v>96</v>
      </c>
      <c r="D2120" s="38" t="s">
        <v>2171</v>
      </c>
      <c r="E2120" s="38" t="s">
        <v>28</v>
      </c>
    </row>
    <row r="2121">
      <c r="A2121" s="38" t="s">
        <v>8171</v>
      </c>
      <c r="B2121" s="38" t="s">
        <v>388</v>
      </c>
      <c r="C2121" s="38" t="s">
        <v>96</v>
      </c>
      <c r="D2121" s="38" t="s">
        <v>2171</v>
      </c>
      <c r="E2121" s="38" t="s">
        <v>28</v>
      </c>
    </row>
    <row r="2122">
      <c r="A2122" s="38" t="s">
        <v>8172</v>
      </c>
      <c r="B2122" s="38" t="s">
        <v>880</v>
      </c>
      <c r="C2122" s="38" t="s">
        <v>96</v>
      </c>
      <c r="D2122" s="38" t="s">
        <v>2171</v>
      </c>
      <c r="E2122" s="38" t="s">
        <v>28</v>
      </c>
    </row>
    <row r="2123">
      <c r="A2123" s="38" t="s">
        <v>8173</v>
      </c>
      <c r="B2123" s="38" t="s">
        <v>881</v>
      </c>
      <c r="C2123" s="38" t="s">
        <v>96</v>
      </c>
      <c r="D2123" s="38" t="s">
        <v>2171</v>
      </c>
      <c r="E2123" s="38" t="s">
        <v>28</v>
      </c>
    </row>
    <row r="2124">
      <c r="A2124" s="38" t="s">
        <v>8174</v>
      </c>
      <c r="B2124" s="38" t="s">
        <v>828</v>
      </c>
      <c r="C2124" s="25" t="s">
        <v>96</v>
      </c>
      <c r="D2124" s="38" t="s">
        <v>2174</v>
      </c>
      <c r="E2124" s="38" t="s">
        <v>145</v>
      </c>
    </row>
    <row r="2125">
      <c r="A2125" s="38" t="s">
        <v>8175</v>
      </c>
      <c r="B2125" s="38" t="s">
        <v>832</v>
      </c>
      <c r="C2125" s="25" t="s">
        <v>96</v>
      </c>
      <c r="D2125" s="38" t="s">
        <v>2174</v>
      </c>
      <c r="E2125" s="38" t="s">
        <v>145</v>
      </c>
    </row>
    <row r="2126">
      <c r="A2126" s="38" t="s">
        <v>8176</v>
      </c>
      <c r="B2126" s="38" t="s">
        <v>323</v>
      </c>
      <c r="C2126" s="25" t="s">
        <v>96</v>
      </c>
      <c r="D2126" s="38" t="s">
        <v>2174</v>
      </c>
      <c r="E2126" s="38" t="s">
        <v>145</v>
      </c>
    </row>
    <row r="2127">
      <c r="A2127" s="38" t="s">
        <v>8177</v>
      </c>
      <c r="B2127" s="38" t="s">
        <v>868</v>
      </c>
      <c r="C2127" s="25" t="s">
        <v>96</v>
      </c>
      <c r="D2127" s="38" t="s">
        <v>2174</v>
      </c>
      <c r="E2127" s="38" t="s">
        <v>145</v>
      </c>
    </row>
    <row r="2128">
      <c r="A2128" s="38" t="s">
        <v>8178</v>
      </c>
      <c r="B2128" s="38" t="s">
        <v>799</v>
      </c>
      <c r="C2128" s="25" t="s">
        <v>96</v>
      </c>
      <c r="D2128" s="38" t="s">
        <v>2174</v>
      </c>
      <c r="E2128" s="38" t="s">
        <v>145</v>
      </c>
    </row>
    <row r="2129">
      <c r="A2129" s="38" t="s">
        <v>8179</v>
      </c>
      <c r="B2129" s="38" t="s">
        <v>444</v>
      </c>
      <c r="C2129" s="25" t="s">
        <v>96</v>
      </c>
      <c r="D2129" s="38" t="s">
        <v>2174</v>
      </c>
      <c r="E2129" s="38" t="s">
        <v>145</v>
      </c>
    </row>
    <row r="2130">
      <c r="A2130" s="38" t="s">
        <v>8180</v>
      </c>
      <c r="B2130" s="38" t="s">
        <v>233</v>
      </c>
      <c r="C2130" s="25" t="s">
        <v>96</v>
      </c>
      <c r="D2130" s="38" t="s">
        <v>2174</v>
      </c>
      <c r="E2130" s="38" t="s">
        <v>145</v>
      </c>
    </row>
    <row r="2131">
      <c r="A2131" s="38" t="s">
        <v>8181</v>
      </c>
      <c r="B2131" s="38" t="s">
        <v>865</v>
      </c>
      <c r="C2131" s="25" t="s">
        <v>96</v>
      </c>
      <c r="D2131" s="38" t="s">
        <v>2174</v>
      </c>
      <c r="E2131" s="38" t="s">
        <v>145</v>
      </c>
    </row>
    <row r="2132">
      <c r="A2132" s="38" t="s">
        <v>8182</v>
      </c>
      <c r="B2132" s="38" t="s">
        <v>867</v>
      </c>
      <c r="C2132" s="25" t="s">
        <v>96</v>
      </c>
      <c r="D2132" s="38" t="s">
        <v>2174</v>
      </c>
      <c r="E2132" s="38" t="s">
        <v>145</v>
      </c>
    </row>
    <row r="2133">
      <c r="A2133" s="38" t="s">
        <v>8183</v>
      </c>
      <c r="B2133" s="38" t="s">
        <v>469</v>
      </c>
      <c r="C2133" s="25" t="s">
        <v>96</v>
      </c>
      <c r="D2133" s="38" t="s">
        <v>2174</v>
      </c>
      <c r="E2133" s="38" t="s">
        <v>114</v>
      </c>
    </row>
    <row r="2134">
      <c r="A2134" s="38" t="s">
        <v>8174</v>
      </c>
      <c r="B2134" s="38" t="s">
        <v>828</v>
      </c>
      <c r="C2134" s="25" t="s">
        <v>96</v>
      </c>
      <c r="D2134" s="38" t="s">
        <v>2174</v>
      </c>
      <c r="E2134" s="38" t="s">
        <v>114</v>
      </c>
    </row>
    <row r="2135">
      <c r="A2135" s="38" t="s">
        <v>8176</v>
      </c>
      <c r="B2135" s="38" t="s">
        <v>323</v>
      </c>
      <c r="C2135" s="25" t="s">
        <v>96</v>
      </c>
      <c r="D2135" s="38" t="s">
        <v>2174</v>
      </c>
      <c r="E2135" s="38" t="s">
        <v>114</v>
      </c>
    </row>
    <row r="2136">
      <c r="A2136" s="38" t="s">
        <v>8177</v>
      </c>
      <c r="B2136" s="38" t="s">
        <v>868</v>
      </c>
      <c r="C2136" s="25" t="s">
        <v>96</v>
      </c>
      <c r="D2136" s="38" t="s">
        <v>2174</v>
      </c>
      <c r="E2136" s="38" t="s">
        <v>114</v>
      </c>
    </row>
    <row r="2137">
      <c r="A2137" s="38" t="s">
        <v>8175</v>
      </c>
      <c r="B2137" s="38" t="s">
        <v>832</v>
      </c>
      <c r="C2137" s="25" t="s">
        <v>96</v>
      </c>
      <c r="D2137" s="38" t="s">
        <v>2174</v>
      </c>
      <c r="E2137" s="38" t="s">
        <v>114</v>
      </c>
    </row>
    <row r="2138">
      <c r="A2138" s="38" t="s">
        <v>8179</v>
      </c>
      <c r="B2138" s="38" t="s">
        <v>444</v>
      </c>
      <c r="C2138" s="25" t="s">
        <v>96</v>
      </c>
      <c r="D2138" s="38" t="s">
        <v>2174</v>
      </c>
      <c r="E2138" s="38" t="s">
        <v>114</v>
      </c>
    </row>
    <row r="2139">
      <c r="A2139" s="38" t="s">
        <v>8180</v>
      </c>
      <c r="B2139" s="38" t="s">
        <v>233</v>
      </c>
      <c r="C2139" s="25" t="s">
        <v>96</v>
      </c>
      <c r="D2139" s="38" t="s">
        <v>2174</v>
      </c>
      <c r="E2139" s="38" t="s">
        <v>114</v>
      </c>
    </row>
    <row r="2140">
      <c r="A2140" s="38" t="s">
        <v>8178</v>
      </c>
      <c r="B2140" s="38" t="s">
        <v>799</v>
      </c>
      <c r="C2140" s="25" t="s">
        <v>96</v>
      </c>
      <c r="D2140" s="38" t="s">
        <v>2174</v>
      </c>
      <c r="E2140" s="38" t="s">
        <v>114</v>
      </c>
    </row>
    <row r="2141">
      <c r="A2141" s="38" t="s">
        <v>8181</v>
      </c>
      <c r="B2141" s="38" t="s">
        <v>865</v>
      </c>
      <c r="C2141" s="25" t="s">
        <v>96</v>
      </c>
      <c r="D2141" s="38" t="s">
        <v>2174</v>
      </c>
      <c r="E2141" s="38" t="s">
        <v>114</v>
      </c>
    </row>
    <row r="2142">
      <c r="A2142" s="38" t="s">
        <v>8184</v>
      </c>
      <c r="B2142" s="38" t="s">
        <v>866</v>
      </c>
      <c r="C2142" s="25" t="s">
        <v>96</v>
      </c>
      <c r="D2142" s="38" t="s">
        <v>2174</v>
      </c>
      <c r="E2142" s="38" t="s">
        <v>114</v>
      </c>
    </row>
    <row r="2143">
      <c r="A2143" s="38" t="s">
        <v>8185</v>
      </c>
      <c r="B2143" s="38" t="s">
        <v>822</v>
      </c>
      <c r="C2143" s="25" t="s">
        <v>96</v>
      </c>
      <c r="D2143" s="38" t="s">
        <v>2174</v>
      </c>
      <c r="E2143" s="38" t="s">
        <v>114</v>
      </c>
    </row>
    <row r="2144">
      <c r="A2144" s="38" t="s">
        <v>8183</v>
      </c>
      <c r="B2144" s="38" t="s">
        <v>469</v>
      </c>
      <c r="C2144" s="25" t="s">
        <v>96</v>
      </c>
      <c r="D2144" s="38" t="s">
        <v>2174</v>
      </c>
      <c r="E2144" s="38" t="s">
        <v>101</v>
      </c>
    </row>
    <row r="2145">
      <c r="A2145" s="38" t="s">
        <v>8175</v>
      </c>
      <c r="B2145" s="38" t="s">
        <v>832</v>
      </c>
      <c r="C2145" s="25" t="s">
        <v>96</v>
      </c>
      <c r="D2145" s="38" t="s">
        <v>2174</v>
      </c>
      <c r="E2145" s="38" t="s">
        <v>101</v>
      </c>
    </row>
    <row r="2146">
      <c r="A2146" s="38" t="s">
        <v>8179</v>
      </c>
      <c r="B2146" s="38" t="s">
        <v>444</v>
      </c>
      <c r="C2146" s="25" t="s">
        <v>96</v>
      </c>
      <c r="D2146" s="38" t="s">
        <v>2174</v>
      </c>
      <c r="E2146" s="38" t="s">
        <v>101</v>
      </c>
    </row>
    <row r="2147">
      <c r="A2147" s="38" t="s">
        <v>8186</v>
      </c>
      <c r="B2147" s="38" t="s">
        <v>401</v>
      </c>
      <c r="C2147" s="25" t="s">
        <v>96</v>
      </c>
      <c r="D2147" s="38" t="s">
        <v>2174</v>
      </c>
      <c r="E2147" s="38" t="s">
        <v>101</v>
      </c>
    </row>
    <row r="2148">
      <c r="A2148" s="38" t="s">
        <v>8180</v>
      </c>
      <c r="B2148" s="38" t="s">
        <v>233</v>
      </c>
      <c r="C2148" s="25" t="s">
        <v>96</v>
      </c>
      <c r="D2148" s="38" t="s">
        <v>2174</v>
      </c>
      <c r="E2148" s="38" t="s">
        <v>101</v>
      </c>
    </row>
    <row r="2149">
      <c r="A2149" s="38" t="s">
        <v>8178</v>
      </c>
      <c r="B2149" s="38" t="s">
        <v>799</v>
      </c>
      <c r="C2149" s="25" t="s">
        <v>96</v>
      </c>
      <c r="D2149" s="38" t="s">
        <v>2174</v>
      </c>
      <c r="E2149" s="38" t="s">
        <v>101</v>
      </c>
    </row>
    <row r="2150">
      <c r="A2150" s="38" t="s">
        <v>8181</v>
      </c>
      <c r="B2150" s="38" t="s">
        <v>865</v>
      </c>
      <c r="C2150" s="25" t="s">
        <v>96</v>
      </c>
      <c r="D2150" s="38" t="s">
        <v>2174</v>
      </c>
      <c r="E2150" s="38" t="s">
        <v>101</v>
      </c>
    </row>
    <row r="2151">
      <c r="A2151" s="38" t="s">
        <v>8184</v>
      </c>
      <c r="B2151" s="38" t="s">
        <v>866</v>
      </c>
      <c r="C2151" s="25" t="s">
        <v>96</v>
      </c>
      <c r="D2151" s="38" t="s">
        <v>2174</v>
      </c>
      <c r="E2151" s="38" t="s">
        <v>101</v>
      </c>
    </row>
    <row r="2152">
      <c r="A2152" s="38" t="s">
        <v>8185</v>
      </c>
      <c r="B2152" s="38" t="s">
        <v>822</v>
      </c>
      <c r="C2152" s="25" t="s">
        <v>96</v>
      </c>
      <c r="D2152" s="38" t="s">
        <v>2174</v>
      </c>
      <c r="E2152" s="38" t="s">
        <v>101</v>
      </c>
    </row>
    <row r="2153">
      <c r="A2153" s="38" t="s">
        <v>8187</v>
      </c>
      <c r="B2153" s="38" t="s">
        <v>444</v>
      </c>
      <c r="C2153" s="38" t="s">
        <v>165</v>
      </c>
      <c r="D2153" s="38" t="s">
        <v>2176</v>
      </c>
      <c r="E2153" s="38" t="s">
        <v>28</v>
      </c>
    </row>
    <row r="2154">
      <c r="A2154" s="38" t="s">
        <v>8188</v>
      </c>
      <c r="B2154" s="38" t="s">
        <v>490</v>
      </c>
      <c r="C2154" s="38" t="s">
        <v>165</v>
      </c>
      <c r="D2154" s="38" t="s">
        <v>2176</v>
      </c>
      <c r="E2154" s="38" t="s">
        <v>28</v>
      </c>
    </row>
    <row r="2155">
      <c r="A2155" s="38" t="s">
        <v>8189</v>
      </c>
      <c r="B2155" s="38" t="s">
        <v>829</v>
      </c>
      <c r="C2155" s="38" t="s">
        <v>165</v>
      </c>
      <c r="D2155" s="38" t="s">
        <v>2176</v>
      </c>
      <c r="E2155" s="38" t="s">
        <v>28</v>
      </c>
    </row>
    <row r="2156">
      <c r="A2156" s="38" t="s">
        <v>8190</v>
      </c>
      <c r="B2156" s="38" t="s">
        <v>732</v>
      </c>
      <c r="C2156" s="38" t="s">
        <v>165</v>
      </c>
      <c r="D2156" s="38" t="s">
        <v>2176</v>
      </c>
      <c r="E2156" s="38" t="s">
        <v>28</v>
      </c>
    </row>
    <row r="2157">
      <c r="A2157" s="38" t="s">
        <v>8191</v>
      </c>
      <c r="B2157" s="38" t="s">
        <v>861</v>
      </c>
      <c r="C2157" s="38" t="s">
        <v>165</v>
      </c>
      <c r="D2157" s="38" t="s">
        <v>2176</v>
      </c>
      <c r="E2157" s="38" t="s">
        <v>28</v>
      </c>
    </row>
    <row r="2158">
      <c r="A2158" s="38" t="s">
        <v>8192</v>
      </c>
      <c r="B2158" s="38" t="s">
        <v>757</v>
      </c>
      <c r="C2158" s="38" t="s">
        <v>165</v>
      </c>
      <c r="D2158" s="38" t="s">
        <v>2176</v>
      </c>
      <c r="E2158" s="38" t="s">
        <v>28</v>
      </c>
    </row>
    <row r="2159">
      <c r="A2159" s="38" t="s">
        <v>8193</v>
      </c>
      <c r="B2159" s="38" t="s">
        <v>863</v>
      </c>
      <c r="C2159" s="38" t="s">
        <v>165</v>
      </c>
      <c r="D2159" s="38" t="s">
        <v>2176</v>
      </c>
      <c r="E2159" s="38" t="s">
        <v>28</v>
      </c>
    </row>
    <row r="2160">
      <c r="A2160" s="38" t="s">
        <v>8194</v>
      </c>
      <c r="B2160" s="38" t="s">
        <v>864</v>
      </c>
      <c r="C2160" s="38" t="s">
        <v>165</v>
      </c>
      <c r="D2160" s="38" t="s">
        <v>2176</v>
      </c>
      <c r="E2160" s="38" t="s">
        <v>28</v>
      </c>
    </row>
    <row r="2161">
      <c r="A2161" s="38" t="s">
        <v>8195</v>
      </c>
      <c r="B2161" s="38" t="s">
        <v>444</v>
      </c>
      <c r="C2161" s="38" t="s">
        <v>165</v>
      </c>
      <c r="D2161" s="38" t="s">
        <v>2178</v>
      </c>
      <c r="E2161" s="38" t="s">
        <v>28</v>
      </c>
    </row>
    <row r="2162">
      <c r="A2162" s="38" t="s">
        <v>8196</v>
      </c>
      <c r="B2162" s="38" t="s">
        <v>490</v>
      </c>
      <c r="C2162" s="38" t="s">
        <v>165</v>
      </c>
      <c r="D2162" s="38" t="s">
        <v>2178</v>
      </c>
      <c r="E2162" s="38" t="s">
        <v>28</v>
      </c>
    </row>
    <row r="2163">
      <c r="A2163" s="38" t="s">
        <v>8197</v>
      </c>
      <c r="B2163" s="38" t="s">
        <v>829</v>
      </c>
      <c r="C2163" s="38" t="s">
        <v>165</v>
      </c>
      <c r="D2163" s="38" t="s">
        <v>2178</v>
      </c>
      <c r="E2163" s="38" t="s">
        <v>28</v>
      </c>
    </row>
    <row r="2164">
      <c r="A2164" s="38" t="s">
        <v>8198</v>
      </c>
      <c r="B2164" s="38" t="s">
        <v>732</v>
      </c>
      <c r="C2164" s="38" t="s">
        <v>165</v>
      </c>
      <c r="D2164" s="38" t="s">
        <v>2178</v>
      </c>
      <c r="E2164" s="38" t="s">
        <v>28</v>
      </c>
    </row>
    <row r="2165">
      <c r="A2165" s="38" t="s">
        <v>8199</v>
      </c>
      <c r="B2165" s="38" t="s">
        <v>861</v>
      </c>
      <c r="C2165" s="38" t="s">
        <v>165</v>
      </c>
      <c r="D2165" s="38" t="s">
        <v>2178</v>
      </c>
      <c r="E2165" s="38" t="s">
        <v>28</v>
      </c>
    </row>
    <row r="2166">
      <c r="A2166" s="38" t="s">
        <v>8200</v>
      </c>
      <c r="B2166" s="38" t="s">
        <v>757</v>
      </c>
      <c r="C2166" s="38" t="s">
        <v>165</v>
      </c>
      <c r="D2166" s="38" t="s">
        <v>2178</v>
      </c>
      <c r="E2166" s="38" t="s">
        <v>28</v>
      </c>
    </row>
    <row r="2167">
      <c r="A2167" s="38" t="s">
        <v>8201</v>
      </c>
      <c r="B2167" s="38" t="s">
        <v>863</v>
      </c>
      <c r="C2167" s="38" t="s">
        <v>165</v>
      </c>
      <c r="D2167" s="38" t="s">
        <v>2178</v>
      </c>
      <c r="E2167" s="38" t="s">
        <v>28</v>
      </c>
    </row>
    <row r="2168">
      <c r="A2168" s="38" t="s">
        <v>8202</v>
      </c>
      <c r="B2168" s="38" t="s">
        <v>864</v>
      </c>
      <c r="C2168" s="38" t="s">
        <v>165</v>
      </c>
      <c r="D2168" s="38" t="s">
        <v>2178</v>
      </c>
      <c r="E2168" s="38" t="s">
        <v>28</v>
      </c>
    </row>
    <row r="2169">
      <c r="A2169" s="38" t="s">
        <v>8203</v>
      </c>
      <c r="B2169" s="38" t="s">
        <v>444</v>
      </c>
      <c r="C2169" s="38" t="s">
        <v>165</v>
      </c>
      <c r="D2169" s="38" t="s">
        <v>2180</v>
      </c>
      <c r="E2169" s="38" t="s">
        <v>28</v>
      </c>
    </row>
    <row r="2170">
      <c r="A2170" s="38" t="s">
        <v>8204</v>
      </c>
      <c r="B2170" s="38" t="s">
        <v>490</v>
      </c>
      <c r="C2170" s="38" t="s">
        <v>165</v>
      </c>
      <c r="D2170" s="38" t="s">
        <v>2180</v>
      </c>
      <c r="E2170" s="38" t="s">
        <v>28</v>
      </c>
    </row>
    <row r="2171">
      <c r="A2171" s="38" t="s">
        <v>8205</v>
      </c>
      <c r="B2171" s="38" t="s">
        <v>829</v>
      </c>
      <c r="C2171" s="38" t="s">
        <v>165</v>
      </c>
      <c r="D2171" s="38" t="s">
        <v>2180</v>
      </c>
      <c r="E2171" s="38" t="s">
        <v>28</v>
      </c>
    </row>
    <row r="2172">
      <c r="A2172" s="38" t="s">
        <v>8206</v>
      </c>
      <c r="B2172" s="38" t="s">
        <v>732</v>
      </c>
      <c r="C2172" s="38" t="s">
        <v>165</v>
      </c>
      <c r="D2172" s="38" t="s">
        <v>2180</v>
      </c>
      <c r="E2172" s="38" t="s">
        <v>28</v>
      </c>
    </row>
    <row r="2173">
      <c r="A2173" s="38" t="s">
        <v>8207</v>
      </c>
      <c r="B2173" s="38" t="s">
        <v>861</v>
      </c>
      <c r="C2173" s="38" t="s">
        <v>165</v>
      </c>
      <c r="D2173" s="38" t="s">
        <v>2180</v>
      </c>
      <c r="E2173" s="38" t="s">
        <v>28</v>
      </c>
    </row>
    <row r="2174">
      <c r="A2174" s="38" t="s">
        <v>8208</v>
      </c>
      <c r="B2174" s="38" t="s">
        <v>757</v>
      </c>
      <c r="C2174" s="38" t="s">
        <v>165</v>
      </c>
      <c r="D2174" s="38" t="s">
        <v>2180</v>
      </c>
      <c r="E2174" s="38" t="s">
        <v>28</v>
      </c>
    </row>
    <row r="2175">
      <c r="A2175" s="38" t="s">
        <v>8209</v>
      </c>
      <c r="B2175" s="38" t="s">
        <v>863</v>
      </c>
      <c r="C2175" s="38" t="s">
        <v>165</v>
      </c>
      <c r="D2175" s="38" t="s">
        <v>2180</v>
      </c>
      <c r="E2175" s="38" t="s">
        <v>28</v>
      </c>
    </row>
    <row r="2176">
      <c r="A2176" s="38" t="s">
        <v>8210</v>
      </c>
      <c r="B2176" s="38" t="s">
        <v>864</v>
      </c>
      <c r="C2176" s="38" t="s">
        <v>165</v>
      </c>
      <c r="D2176" s="38" t="s">
        <v>2180</v>
      </c>
      <c r="E2176" s="38" t="s">
        <v>28</v>
      </c>
    </row>
    <row r="2177">
      <c r="A2177" s="38" t="s">
        <v>8211</v>
      </c>
      <c r="B2177" s="38" t="s">
        <v>444</v>
      </c>
      <c r="C2177" s="38" t="s">
        <v>165</v>
      </c>
      <c r="D2177" s="38" t="s">
        <v>2182</v>
      </c>
      <c r="E2177" s="38" t="s">
        <v>28</v>
      </c>
    </row>
    <row r="2178">
      <c r="A2178" s="38" t="s">
        <v>8212</v>
      </c>
      <c r="B2178" s="38" t="s">
        <v>490</v>
      </c>
      <c r="C2178" s="38" t="s">
        <v>165</v>
      </c>
      <c r="D2178" s="38" t="s">
        <v>2182</v>
      </c>
      <c r="E2178" s="38" t="s">
        <v>28</v>
      </c>
    </row>
    <row r="2179">
      <c r="A2179" s="38" t="s">
        <v>8213</v>
      </c>
      <c r="B2179" s="38" t="s">
        <v>829</v>
      </c>
      <c r="C2179" s="38" t="s">
        <v>165</v>
      </c>
      <c r="D2179" s="38" t="s">
        <v>2182</v>
      </c>
      <c r="E2179" s="38" t="s">
        <v>28</v>
      </c>
    </row>
    <row r="2180">
      <c r="A2180" s="38" t="s">
        <v>8214</v>
      </c>
      <c r="B2180" s="38" t="s">
        <v>732</v>
      </c>
      <c r="C2180" s="38" t="s">
        <v>165</v>
      </c>
      <c r="D2180" s="38" t="s">
        <v>2182</v>
      </c>
      <c r="E2180" s="38" t="s">
        <v>28</v>
      </c>
    </row>
    <row r="2181">
      <c r="A2181" s="38" t="s">
        <v>8215</v>
      </c>
      <c r="B2181" s="38" t="s">
        <v>861</v>
      </c>
      <c r="C2181" s="38" t="s">
        <v>165</v>
      </c>
      <c r="D2181" s="38" t="s">
        <v>2182</v>
      </c>
      <c r="E2181" s="38" t="s">
        <v>28</v>
      </c>
    </row>
    <row r="2182">
      <c r="A2182" s="38" t="s">
        <v>8216</v>
      </c>
      <c r="B2182" s="38" t="s">
        <v>757</v>
      </c>
      <c r="C2182" s="38" t="s">
        <v>165</v>
      </c>
      <c r="D2182" s="38" t="s">
        <v>2182</v>
      </c>
      <c r="E2182" s="38" t="s">
        <v>28</v>
      </c>
    </row>
    <row r="2183">
      <c r="A2183" s="38" t="s">
        <v>8217</v>
      </c>
      <c r="B2183" s="38" t="s">
        <v>863</v>
      </c>
      <c r="C2183" s="38" t="s">
        <v>165</v>
      </c>
      <c r="D2183" s="38" t="s">
        <v>2182</v>
      </c>
      <c r="E2183" s="38" t="s">
        <v>28</v>
      </c>
    </row>
    <row r="2184">
      <c r="A2184" s="38" t="s">
        <v>8218</v>
      </c>
      <c r="B2184" s="38" t="s">
        <v>864</v>
      </c>
      <c r="C2184" s="38" t="s">
        <v>165</v>
      </c>
      <c r="D2184" s="38" t="s">
        <v>2182</v>
      </c>
      <c r="E2184" s="38" t="s">
        <v>28</v>
      </c>
    </row>
    <row r="2185">
      <c r="A2185" s="38" t="s">
        <v>8219</v>
      </c>
      <c r="B2185" s="38" t="s">
        <v>157</v>
      </c>
      <c r="C2185" s="25" t="s">
        <v>158</v>
      </c>
      <c r="D2185" s="38" t="s">
        <v>2184</v>
      </c>
      <c r="E2185" s="38" t="s">
        <v>28</v>
      </c>
    </row>
    <row r="2186">
      <c r="A2186" s="38" t="s">
        <v>8220</v>
      </c>
      <c r="B2186" s="38" t="s">
        <v>159</v>
      </c>
      <c r="C2186" s="25" t="s">
        <v>158</v>
      </c>
      <c r="D2186" s="38" t="s">
        <v>2184</v>
      </c>
      <c r="E2186" s="38" t="s">
        <v>28</v>
      </c>
    </row>
    <row r="2187">
      <c r="A2187" s="38" t="s">
        <v>8221</v>
      </c>
      <c r="B2187" s="38" t="s">
        <v>803</v>
      </c>
      <c r="C2187" s="25" t="s">
        <v>600</v>
      </c>
      <c r="D2187" s="38" t="s">
        <v>2184</v>
      </c>
      <c r="E2187" s="38" t="s">
        <v>28</v>
      </c>
    </row>
    <row r="2188">
      <c r="A2188" s="38" t="s">
        <v>8222</v>
      </c>
      <c r="B2188" s="38" t="s">
        <v>758</v>
      </c>
      <c r="C2188" s="25" t="s">
        <v>600</v>
      </c>
      <c r="D2188" s="38" t="s">
        <v>2184</v>
      </c>
      <c r="E2188" s="38" t="s">
        <v>28</v>
      </c>
    </row>
    <row r="2189">
      <c r="A2189" s="38" t="s">
        <v>8223</v>
      </c>
      <c r="B2189" s="38" t="s">
        <v>679</v>
      </c>
      <c r="C2189" s="25" t="s">
        <v>600</v>
      </c>
      <c r="D2189" s="38" t="s">
        <v>2184</v>
      </c>
      <c r="E2189" s="38" t="s">
        <v>28</v>
      </c>
    </row>
    <row r="2190">
      <c r="A2190" s="38" t="s">
        <v>8224</v>
      </c>
      <c r="B2190" s="38" t="s">
        <v>803</v>
      </c>
      <c r="C2190" s="25" t="s">
        <v>938</v>
      </c>
      <c r="D2190" s="38" t="s">
        <v>2184</v>
      </c>
      <c r="E2190" s="38" t="s">
        <v>28</v>
      </c>
    </row>
    <row r="2191">
      <c r="A2191" s="38" t="s">
        <v>8225</v>
      </c>
      <c r="B2191" s="38" t="s">
        <v>758</v>
      </c>
      <c r="C2191" s="25" t="s">
        <v>938</v>
      </c>
      <c r="D2191" s="38" t="s">
        <v>2184</v>
      </c>
      <c r="E2191" s="38" t="s">
        <v>28</v>
      </c>
    </row>
    <row r="2192">
      <c r="A2192" s="38" t="s">
        <v>8226</v>
      </c>
      <c r="B2192" s="38" t="s">
        <v>679</v>
      </c>
      <c r="C2192" s="25" t="s">
        <v>938</v>
      </c>
      <c r="D2192" s="38" t="s">
        <v>2184</v>
      </c>
      <c r="E2192" s="38" t="s">
        <v>28</v>
      </c>
    </row>
    <row r="2193">
      <c r="A2193" s="38" t="s">
        <v>8227</v>
      </c>
      <c r="B2193" s="38" t="s">
        <v>949</v>
      </c>
      <c r="C2193" s="25" t="s">
        <v>938</v>
      </c>
      <c r="D2193" s="38" t="s">
        <v>2184</v>
      </c>
      <c r="E2193" s="38" t="s">
        <v>28</v>
      </c>
    </row>
    <row r="2194">
      <c r="A2194" s="38" t="s">
        <v>8228</v>
      </c>
      <c r="B2194" s="38" t="s">
        <v>631</v>
      </c>
      <c r="C2194" s="25" t="s">
        <v>96</v>
      </c>
      <c r="D2194" s="38" t="s">
        <v>2184</v>
      </c>
      <c r="E2194" s="38" t="s">
        <v>145</v>
      </c>
    </row>
    <row r="2195">
      <c r="A2195" s="38" t="s">
        <v>8229</v>
      </c>
      <c r="B2195" s="38" t="s">
        <v>757</v>
      </c>
      <c r="C2195" s="25" t="s">
        <v>96</v>
      </c>
      <c r="D2195" s="38" t="s">
        <v>2184</v>
      </c>
      <c r="E2195" s="38" t="s">
        <v>145</v>
      </c>
    </row>
    <row r="2196">
      <c r="A2196" s="38" t="s">
        <v>8230</v>
      </c>
      <c r="B2196" s="38" t="s">
        <v>293</v>
      </c>
      <c r="C2196" s="25" t="s">
        <v>96</v>
      </c>
      <c r="D2196" s="38" t="s">
        <v>2184</v>
      </c>
      <c r="E2196" s="38" t="s">
        <v>145</v>
      </c>
    </row>
    <row r="2197">
      <c r="A2197" s="38" t="s">
        <v>8231</v>
      </c>
      <c r="B2197" s="38" t="s">
        <v>313</v>
      </c>
      <c r="C2197" s="25" t="s">
        <v>96</v>
      </c>
      <c r="D2197" s="38" t="s">
        <v>2184</v>
      </c>
      <c r="E2197" s="38" t="s">
        <v>145</v>
      </c>
    </row>
    <row r="2198">
      <c r="A2198" s="38" t="s">
        <v>8232</v>
      </c>
      <c r="B2198" s="38" t="s">
        <v>134</v>
      </c>
      <c r="C2198" s="25" t="s">
        <v>96</v>
      </c>
      <c r="D2198" s="38" t="s">
        <v>2184</v>
      </c>
      <c r="E2198" s="38" t="s">
        <v>145</v>
      </c>
    </row>
    <row r="2199">
      <c r="A2199" s="38" t="s">
        <v>8233</v>
      </c>
      <c r="B2199" s="38" t="s">
        <v>871</v>
      </c>
      <c r="C2199" s="25" t="s">
        <v>96</v>
      </c>
      <c r="D2199" s="38" t="s">
        <v>2184</v>
      </c>
      <c r="E2199" s="38" t="s">
        <v>145</v>
      </c>
    </row>
    <row r="2200">
      <c r="A2200" s="38" t="s">
        <v>8234</v>
      </c>
      <c r="B2200" s="38" t="s">
        <v>233</v>
      </c>
      <c r="C2200" s="25" t="s">
        <v>96</v>
      </c>
      <c r="D2200" s="38" t="s">
        <v>2184</v>
      </c>
      <c r="E2200" s="38" t="s">
        <v>145</v>
      </c>
    </row>
    <row r="2201">
      <c r="A2201" s="38" t="s">
        <v>8235</v>
      </c>
      <c r="B2201" s="38" t="s">
        <v>799</v>
      </c>
      <c r="C2201" s="25" t="s">
        <v>96</v>
      </c>
      <c r="D2201" s="38" t="s">
        <v>2184</v>
      </c>
      <c r="E2201" s="38" t="s">
        <v>145</v>
      </c>
    </row>
    <row r="2202">
      <c r="A2202" s="38" t="s">
        <v>8236</v>
      </c>
      <c r="B2202" s="38" t="s">
        <v>870</v>
      </c>
      <c r="C2202" s="25" t="s">
        <v>96</v>
      </c>
      <c r="D2202" s="38" t="s">
        <v>2184</v>
      </c>
      <c r="E2202" s="38" t="s">
        <v>145</v>
      </c>
    </row>
    <row r="2203">
      <c r="A2203" s="38" t="s">
        <v>8228</v>
      </c>
      <c r="B2203" s="38" t="s">
        <v>631</v>
      </c>
      <c r="C2203" s="25" t="s">
        <v>96</v>
      </c>
      <c r="D2203" s="38" t="s">
        <v>2184</v>
      </c>
      <c r="E2203" s="38" t="s">
        <v>114</v>
      </c>
    </row>
    <row r="2204">
      <c r="A2204" s="38" t="s">
        <v>8229</v>
      </c>
      <c r="B2204" s="38" t="s">
        <v>757</v>
      </c>
      <c r="C2204" s="25" t="s">
        <v>96</v>
      </c>
      <c r="D2204" s="38" t="s">
        <v>2184</v>
      </c>
      <c r="E2204" s="38" t="s">
        <v>114</v>
      </c>
    </row>
    <row r="2205">
      <c r="A2205" s="38" t="s">
        <v>8231</v>
      </c>
      <c r="B2205" s="38" t="s">
        <v>313</v>
      </c>
      <c r="C2205" s="25" t="s">
        <v>96</v>
      </c>
      <c r="D2205" s="38" t="s">
        <v>2184</v>
      </c>
      <c r="E2205" s="38" t="s">
        <v>114</v>
      </c>
    </row>
    <row r="2206">
      <c r="A2206" s="38" t="s">
        <v>8230</v>
      </c>
      <c r="B2206" s="38" t="s">
        <v>293</v>
      </c>
      <c r="C2206" s="25" t="s">
        <v>96</v>
      </c>
      <c r="D2206" s="38" t="s">
        <v>2184</v>
      </c>
      <c r="E2206" s="38" t="s">
        <v>114</v>
      </c>
    </row>
    <row r="2207">
      <c r="A2207" s="38" t="s">
        <v>8232</v>
      </c>
      <c r="B2207" s="38" t="s">
        <v>134</v>
      </c>
      <c r="C2207" s="25" t="s">
        <v>96</v>
      </c>
      <c r="D2207" s="38" t="s">
        <v>2184</v>
      </c>
      <c r="E2207" s="38" t="s">
        <v>114</v>
      </c>
    </row>
    <row r="2208">
      <c r="A2208" s="38" t="s">
        <v>8233</v>
      </c>
      <c r="B2208" s="38" t="s">
        <v>871</v>
      </c>
      <c r="C2208" s="25" t="s">
        <v>96</v>
      </c>
      <c r="D2208" s="38" t="s">
        <v>2184</v>
      </c>
      <c r="E2208" s="38" t="s">
        <v>114</v>
      </c>
    </row>
    <row r="2209">
      <c r="A2209" s="38" t="s">
        <v>8234</v>
      </c>
      <c r="B2209" s="38" t="s">
        <v>233</v>
      </c>
      <c r="C2209" s="25" t="s">
        <v>96</v>
      </c>
      <c r="D2209" s="38" t="s">
        <v>2184</v>
      </c>
      <c r="E2209" s="38" t="s">
        <v>114</v>
      </c>
    </row>
    <row r="2210">
      <c r="A2210" s="38" t="s">
        <v>8235</v>
      </c>
      <c r="B2210" s="38" t="s">
        <v>799</v>
      </c>
      <c r="C2210" s="25" t="s">
        <v>96</v>
      </c>
      <c r="D2210" s="38" t="s">
        <v>2184</v>
      </c>
      <c r="E2210" s="38" t="s">
        <v>114</v>
      </c>
    </row>
    <row r="2211">
      <c r="A2211" s="38" t="s">
        <v>8237</v>
      </c>
      <c r="B2211" s="38" t="s">
        <v>319</v>
      </c>
      <c r="C2211" s="25" t="s">
        <v>96</v>
      </c>
      <c r="D2211" s="38" t="s">
        <v>2184</v>
      </c>
      <c r="E2211" s="38" t="s">
        <v>114</v>
      </c>
    </row>
    <row r="2212">
      <c r="A2212" s="38" t="s">
        <v>8236</v>
      </c>
      <c r="B2212" s="38" t="s">
        <v>870</v>
      </c>
      <c r="C2212" s="25" t="s">
        <v>96</v>
      </c>
      <c r="D2212" s="38" t="s">
        <v>2184</v>
      </c>
      <c r="E2212" s="38" t="s">
        <v>114</v>
      </c>
    </row>
    <row r="2213">
      <c r="A2213" s="38" t="s">
        <v>8238</v>
      </c>
      <c r="B2213" s="38" t="s">
        <v>822</v>
      </c>
      <c r="C2213" s="25" t="s">
        <v>96</v>
      </c>
      <c r="D2213" s="38" t="s">
        <v>2184</v>
      </c>
      <c r="E2213" s="38" t="s">
        <v>114</v>
      </c>
    </row>
    <row r="2214">
      <c r="A2214" s="38" t="s">
        <v>8228</v>
      </c>
      <c r="B2214" s="38" t="s">
        <v>631</v>
      </c>
      <c r="C2214" s="25" t="s">
        <v>96</v>
      </c>
      <c r="D2214" s="38" t="s">
        <v>2184</v>
      </c>
      <c r="E2214" s="38" t="s">
        <v>101</v>
      </c>
    </row>
    <row r="2215">
      <c r="A2215" s="38" t="s">
        <v>8229</v>
      </c>
      <c r="B2215" s="38" t="s">
        <v>757</v>
      </c>
      <c r="C2215" s="25" t="s">
        <v>96</v>
      </c>
      <c r="D2215" s="38" t="s">
        <v>2184</v>
      </c>
      <c r="E2215" s="38" t="s">
        <v>101</v>
      </c>
    </row>
    <row r="2216">
      <c r="A2216" s="38" t="s">
        <v>8230</v>
      </c>
      <c r="B2216" s="38" t="s">
        <v>293</v>
      </c>
      <c r="C2216" s="25" t="s">
        <v>96</v>
      </c>
      <c r="D2216" s="38" t="s">
        <v>2184</v>
      </c>
      <c r="E2216" s="38" t="s">
        <v>101</v>
      </c>
    </row>
    <row r="2217">
      <c r="A2217" s="38" t="s">
        <v>8239</v>
      </c>
      <c r="B2217" s="38" t="s">
        <v>401</v>
      </c>
      <c r="C2217" s="25" t="s">
        <v>96</v>
      </c>
      <c r="D2217" s="38" t="s">
        <v>2184</v>
      </c>
      <c r="E2217" s="38" t="s">
        <v>101</v>
      </c>
    </row>
    <row r="2218">
      <c r="A2218" s="38" t="s">
        <v>8235</v>
      </c>
      <c r="B2218" s="38" t="s">
        <v>799</v>
      </c>
      <c r="C2218" s="25" t="s">
        <v>96</v>
      </c>
      <c r="D2218" s="38" t="s">
        <v>2184</v>
      </c>
      <c r="E2218" s="38" t="s">
        <v>101</v>
      </c>
    </row>
    <row r="2219">
      <c r="A2219" s="38" t="s">
        <v>8233</v>
      </c>
      <c r="B2219" s="38" t="s">
        <v>871</v>
      </c>
      <c r="C2219" s="25" t="s">
        <v>96</v>
      </c>
      <c r="D2219" s="38" t="s">
        <v>2184</v>
      </c>
      <c r="E2219" s="38" t="s">
        <v>101</v>
      </c>
    </row>
    <row r="2220">
      <c r="A2220" s="38" t="s">
        <v>8240</v>
      </c>
      <c r="B2220" s="38" t="s">
        <v>382</v>
      </c>
      <c r="C2220" s="25" t="s">
        <v>96</v>
      </c>
      <c r="D2220" s="38" t="s">
        <v>2184</v>
      </c>
      <c r="E2220" s="38" t="s">
        <v>101</v>
      </c>
    </row>
    <row r="2221">
      <c r="A2221" s="38" t="s">
        <v>8237</v>
      </c>
      <c r="B2221" s="38" t="s">
        <v>319</v>
      </c>
      <c r="C2221" s="25" t="s">
        <v>96</v>
      </c>
      <c r="D2221" s="38" t="s">
        <v>2184</v>
      </c>
      <c r="E2221" s="38" t="s">
        <v>101</v>
      </c>
    </row>
    <row r="2222">
      <c r="A2222" s="38" t="s">
        <v>8236</v>
      </c>
      <c r="B2222" s="38" t="s">
        <v>870</v>
      </c>
      <c r="C2222" s="25" t="s">
        <v>96</v>
      </c>
      <c r="D2222" s="38" t="s">
        <v>2184</v>
      </c>
      <c r="E2222" s="38" t="s">
        <v>101</v>
      </c>
    </row>
    <row r="2223">
      <c r="A2223" s="38" t="s">
        <v>8238</v>
      </c>
      <c r="B2223" s="38" t="s">
        <v>822</v>
      </c>
      <c r="C2223" s="25" t="s">
        <v>96</v>
      </c>
      <c r="D2223" s="38" t="s">
        <v>2184</v>
      </c>
      <c r="E2223" s="38" t="s">
        <v>101</v>
      </c>
    </row>
    <row r="2224">
      <c r="A2224" s="38" t="s">
        <v>8241</v>
      </c>
      <c r="B2224" s="38" t="s">
        <v>426</v>
      </c>
      <c r="C2224" s="38" t="s">
        <v>165</v>
      </c>
      <c r="D2224" s="38" t="s">
        <v>2186</v>
      </c>
      <c r="E2224" s="38" t="s">
        <v>28</v>
      </c>
    </row>
    <row r="2225">
      <c r="A2225" s="38" t="s">
        <v>8242</v>
      </c>
      <c r="B2225" s="38" t="s">
        <v>126</v>
      </c>
      <c r="C2225" s="38" t="s">
        <v>165</v>
      </c>
      <c r="D2225" s="38" t="s">
        <v>2186</v>
      </c>
      <c r="E2225" s="38" t="s">
        <v>28</v>
      </c>
    </row>
    <row r="2226">
      <c r="A2226" s="38" t="s">
        <v>8243</v>
      </c>
      <c r="B2226" s="38" t="s">
        <v>510</v>
      </c>
      <c r="C2226" s="38" t="s">
        <v>165</v>
      </c>
      <c r="D2226" s="38" t="s">
        <v>2186</v>
      </c>
      <c r="E2226" s="38" t="s">
        <v>28</v>
      </c>
    </row>
    <row r="2227">
      <c r="A2227" s="38" t="s">
        <v>8244</v>
      </c>
      <c r="B2227" s="38" t="s">
        <v>757</v>
      </c>
      <c r="C2227" s="38" t="s">
        <v>165</v>
      </c>
      <c r="D2227" s="38" t="s">
        <v>2186</v>
      </c>
      <c r="E2227" s="38" t="s">
        <v>28</v>
      </c>
    </row>
    <row r="2228">
      <c r="A2228" s="38" t="s">
        <v>8245</v>
      </c>
      <c r="B2228" s="38" t="s">
        <v>508</v>
      </c>
      <c r="C2228" s="38" t="s">
        <v>165</v>
      </c>
      <c r="D2228" s="38" t="s">
        <v>2186</v>
      </c>
      <c r="E2228" s="38" t="s">
        <v>28</v>
      </c>
    </row>
    <row r="2229">
      <c r="A2229" s="38" t="s">
        <v>8246</v>
      </c>
      <c r="B2229" s="38" t="s">
        <v>756</v>
      </c>
      <c r="C2229" s="38" t="s">
        <v>165</v>
      </c>
      <c r="D2229" s="38" t="s">
        <v>2186</v>
      </c>
      <c r="E2229" s="38" t="s">
        <v>28</v>
      </c>
    </row>
    <row r="2230">
      <c r="A2230" s="38" t="s">
        <v>8247</v>
      </c>
      <c r="B2230" s="38" t="s">
        <v>445</v>
      </c>
      <c r="C2230" s="38" t="s">
        <v>165</v>
      </c>
      <c r="D2230" s="38" t="s">
        <v>2186</v>
      </c>
      <c r="E2230" s="38" t="s">
        <v>28</v>
      </c>
    </row>
    <row r="2231">
      <c r="A2231" s="38" t="s">
        <v>8248</v>
      </c>
      <c r="B2231" s="38" t="s">
        <v>704</v>
      </c>
      <c r="C2231" s="38" t="s">
        <v>165</v>
      </c>
      <c r="D2231" s="38" t="s">
        <v>2186</v>
      </c>
      <c r="E2231" s="38" t="s">
        <v>28</v>
      </c>
    </row>
    <row r="2232">
      <c r="A2232" s="38" t="s">
        <v>8249</v>
      </c>
      <c r="B2232" s="38" t="s">
        <v>115</v>
      </c>
      <c r="C2232" s="38" t="s">
        <v>165</v>
      </c>
      <c r="D2232" s="38" t="s">
        <v>2186</v>
      </c>
      <c r="E2232" s="38" t="s">
        <v>28</v>
      </c>
    </row>
    <row r="2233">
      <c r="A2233" s="38" t="s">
        <v>8250</v>
      </c>
      <c r="B2233" s="38" t="s">
        <v>854</v>
      </c>
      <c r="C2233" s="38" t="s">
        <v>44</v>
      </c>
      <c r="D2233" s="38" t="s">
        <v>2186</v>
      </c>
      <c r="E2233" s="38" t="s">
        <v>28</v>
      </c>
    </row>
    <row r="2234">
      <c r="A2234" s="38" t="s">
        <v>8251</v>
      </c>
      <c r="B2234" s="38" t="s">
        <v>803</v>
      </c>
      <c r="C2234" s="38" t="s">
        <v>44</v>
      </c>
      <c r="D2234" s="38" t="s">
        <v>2186</v>
      </c>
      <c r="E2234" s="38" t="s">
        <v>28</v>
      </c>
    </row>
    <row r="2235">
      <c r="A2235" s="38" t="s">
        <v>8252</v>
      </c>
      <c r="B2235" s="38" t="s">
        <v>853</v>
      </c>
      <c r="C2235" s="38" t="s">
        <v>44</v>
      </c>
      <c r="D2235" s="38" t="s">
        <v>2186</v>
      </c>
      <c r="E2235" s="38" t="s">
        <v>28</v>
      </c>
    </row>
    <row r="2236">
      <c r="A2236" s="38" t="s">
        <v>8253</v>
      </c>
      <c r="B2236" s="38" t="s">
        <v>758</v>
      </c>
      <c r="C2236" s="38" t="s">
        <v>44</v>
      </c>
      <c r="D2236" s="38" t="s">
        <v>2186</v>
      </c>
      <c r="E2236" s="38" t="s">
        <v>28</v>
      </c>
    </row>
    <row r="2237">
      <c r="A2237" s="38" t="s">
        <v>8254</v>
      </c>
      <c r="B2237" s="38" t="s">
        <v>852</v>
      </c>
      <c r="C2237" s="38" t="s">
        <v>44</v>
      </c>
      <c r="D2237" s="38" t="s">
        <v>2186</v>
      </c>
      <c r="E2237" s="38" t="s">
        <v>28</v>
      </c>
    </row>
    <row r="2238">
      <c r="A2238" s="38" t="s">
        <v>8255</v>
      </c>
      <c r="B2238" s="38" t="s">
        <v>157</v>
      </c>
      <c r="C2238" s="25" t="s">
        <v>158</v>
      </c>
      <c r="D2238" s="38" t="s">
        <v>2186</v>
      </c>
      <c r="E2238" s="38" t="s">
        <v>28</v>
      </c>
    </row>
    <row r="2239">
      <c r="A2239" s="38" t="s">
        <v>8256</v>
      </c>
      <c r="B2239" s="38" t="s">
        <v>758</v>
      </c>
      <c r="C2239" s="25" t="s">
        <v>158</v>
      </c>
      <c r="D2239" s="38" t="s">
        <v>2186</v>
      </c>
      <c r="E2239" s="38" t="s">
        <v>28</v>
      </c>
    </row>
    <row r="2240">
      <c r="A2240" s="38" t="s">
        <v>8257</v>
      </c>
      <c r="B2240" s="38" t="s">
        <v>269</v>
      </c>
      <c r="C2240" s="25" t="s">
        <v>600</v>
      </c>
      <c r="D2240" s="38" t="s">
        <v>2186</v>
      </c>
      <c r="E2240" s="38" t="s">
        <v>28</v>
      </c>
    </row>
    <row r="2241">
      <c r="A2241" s="38" t="s">
        <v>8258</v>
      </c>
      <c r="B2241" s="38" t="s">
        <v>266</v>
      </c>
      <c r="C2241" s="25" t="s">
        <v>600</v>
      </c>
      <c r="D2241" s="38" t="s">
        <v>2186</v>
      </c>
      <c r="E2241" s="38" t="s">
        <v>28</v>
      </c>
    </row>
    <row r="2242">
      <c r="A2242" s="38" t="s">
        <v>8259</v>
      </c>
      <c r="B2242" s="38" t="s">
        <v>752</v>
      </c>
      <c r="C2242" s="25" t="s">
        <v>600</v>
      </c>
      <c r="D2242" s="38" t="s">
        <v>2186</v>
      </c>
      <c r="E2242" s="38" t="s">
        <v>28</v>
      </c>
    </row>
    <row r="2243">
      <c r="A2243" s="38" t="s">
        <v>8260</v>
      </c>
      <c r="B2243" s="38" t="s">
        <v>849</v>
      </c>
      <c r="C2243" s="25" t="s">
        <v>938</v>
      </c>
      <c r="D2243" s="38" t="s">
        <v>2186</v>
      </c>
      <c r="E2243" s="38" t="s">
        <v>28</v>
      </c>
    </row>
    <row r="2244">
      <c r="A2244" s="38" t="s">
        <v>8261</v>
      </c>
      <c r="B2244" s="38" t="s">
        <v>266</v>
      </c>
      <c r="C2244" s="25" t="s">
        <v>938</v>
      </c>
      <c r="D2244" s="38" t="s">
        <v>2186</v>
      </c>
      <c r="E2244" s="38" t="s">
        <v>28</v>
      </c>
    </row>
    <row r="2245">
      <c r="A2245" s="38" t="s">
        <v>8262</v>
      </c>
      <c r="B2245" s="38" t="s">
        <v>942</v>
      </c>
      <c r="C2245" s="25" t="s">
        <v>938</v>
      </c>
      <c r="D2245" s="38" t="s">
        <v>2186</v>
      </c>
      <c r="E2245" s="38" t="s">
        <v>28</v>
      </c>
    </row>
    <row r="2246">
      <c r="A2246" s="38" t="s">
        <v>8263</v>
      </c>
      <c r="B2246" s="38" t="s">
        <v>752</v>
      </c>
      <c r="C2246" s="25" t="s">
        <v>938</v>
      </c>
      <c r="D2246" s="38" t="s">
        <v>2186</v>
      </c>
      <c r="E2246" s="38" t="s">
        <v>28</v>
      </c>
    </row>
    <row r="2247">
      <c r="A2247" s="38" t="s">
        <v>8264</v>
      </c>
      <c r="B2247" s="38" t="s">
        <v>679</v>
      </c>
      <c r="C2247" s="25" t="s">
        <v>938</v>
      </c>
      <c r="D2247" s="38" t="s">
        <v>2186</v>
      </c>
      <c r="E2247" s="38" t="s">
        <v>28</v>
      </c>
    </row>
    <row r="2248">
      <c r="A2248" s="38" t="s">
        <v>8265</v>
      </c>
      <c r="B2248" s="38" t="s">
        <v>263</v>
      </c>
      <c r="C2248" s="38" t="s">
        <v>96</v>
      </c>
      <c r="D2248" s="38" t="s">
        <v>2187</v>
      </c>
      <c r="E2248" s="38" t="s">
        <v>28</v>
      </c>
    </row>
    <row r="2249">
      <c r="A2249" s="38" t="s">
        <v>8266</v>
      </c>
      <c r="B2249" s="38" t="s">
        <v>388</v>
      </c>
      <c r="C2249" s="38" t="s">
        <v>96</v>
      </c>
      <c r="D2249" s="38" t="s">
        <v>2187</v>
      </c>
      <c r="E2249" s="38" t="s">
        <v>28</v>
      </c>
    </row>
    <row r="2250">
      <c r="A2250" s="38" t="s">
        <v>8267</v>
      </c>
      <c r="B2250" s="38" t="s">
        <v>880</v>
      </c>
      <c r="C2250" s="38" t="s">
        <v>96</v>
      </c>
      <c r="D2250" s="38" t="s">
        <v>2187</v>
      </c>
      <c r="E2250" s="38" t="s">
        <v>28</v>
      </c>
    </row>
    <row r="2251">
      <c r="A2251" s="38" t="s">
        <v>8268</v>
      </c>
      <c r="B2251" s="38" t="s">
        <v>881</v>
      </c>
      <c r="C2251" s="38" t="s">
        <v>96</v>
      </c>
      <c r="D2251" s="38" t="s">
        <v>2187</v>
      </c>
      <c r="E2251" s="38" t="s">
        <v>28</v>
      </c>
    </row>
    <row r="2252">
      <c r="A2252" s="38" t="s">
        <v>8269</v>
      </c>
      <c r="B2252" s="38" t="s">
        <v>426</v>
      </c>
      <c r="C2252" s="38" t="s">
        <v>165</v>
      </c>
      <c r="D2252" s="38" t="s">
        <v>2188</v>
      </c>
      <c r="E2252" s="38" t="s">
        <v>28</v>
      </c>
    </row>
    <row r="2253">
      <c r="A2253" s="38" t="s">
        <v>8270</v>
      </c>
      <c r="B2253" s="38" t="s">
        <v>126</v>
      </c>
      <c r="C2253" s="38" t="s">
        <v>165</v>
      </c>
      <c r="D2253" s="38" t="s">
        <v>2188</v>
      </c>
      <c r="E2253" s="38" t="s">
        <v>28</v>
      </c>
    </row>
    <row r="2254">
      <c r="A2254" s="38" t="s">
        <v>8271</v>
      </c>
      <c r="B2254" s="38" t="s">
        <v>510</v>
      </c>
      <c r="C2254" s="38" t="s">
        <v>165</v>
      </c>
      <c r="D2254" s="38" t="s">
        <v>2188</v>
      </c>
      <c r="E2254" s="38" t="s">
        <v>28</v>
      </c>
    </row>
    <row r="2255">
      <c r="A2255" s="38" t="s">
        <v>8272</v>
      </c>
      <c r="B2255" s="38" t="s">
        <v>757</v>
      </c>
      <c r="C2255" s="38" t="s">
        <v>165</v>
      </c>
      <c r="D2255" s="38" t="s">
        <v>2188</v>
      </c>
      <c r="E2255" s="38" t="s">
        <v>28</v>
      </c>
    </row>
    <row r="2256">
      <c r="A2256" s="38" t="s">
        <v>8273</v>
      </c>
      <c r="B2256" s="38" t="s">
        <v>508</v>
      </c>
      <c r="C2256" s="38" t="s">
        <v>165</v>
      </c>
      <c r="D2256" s="38" t="s">
        <v>2188</v>
      </c>
      <c r="E2256" s="38" t="s">
        <v>28</v>
      </c>
    </row>
    <row r="2257">
      <c r="A2257" s="38" t="s">
        <v>8274</v>
      </c>
      <c r="B2257" s="38" t="s">
        <v>756</v>
      </c>
      <c r="C2257" s="38" t="s">
        <v>165</v>
      </c>
      <c r="D2257" s="38" t="s">
        <v>2188</v>
      </c>
      <c r="E2257" s="38" t="s">
        <v>28</v>
      </c>
    </row>
    <row r="2258">
      <c r="A2258" s="38" t="s">
        <v>8275</v>
      </c>
      <c r="B2258" s="38" t="s">
        <v>445</v>
      </c>
      <c r="C2258" s="38" t="s">
        <v>165</v>
      </c>
      <c r="D2258" s="38" t="s">
        <v>2188</v>
      </c>
      <c r="E2258" s="38" t="s">
        <v>28</v>
      </c>
    </row>
    <row r="2259">
      <c r="A2259" s="38" t="s">
        <v>8276</v>
      </c>
      <c r="B2259" s="38" t="s">
        <v>704</v>
      </c>
      <c r="C2259" s="38" t="s">
        <v>165</v>
      </c>
      <c r="D2259" s="38" t="s">
        <v>2188</v>
      </c>
      <c r="E2259" s="38" t="s">
        <v>28</v>
      </c>
    </row>
    <row r="2260">
      <c r="A2260" s="38" t="s">
        <v>8277</v>
      </c>
      <c r="B2260" s="38" t="s">
        <v>115</v>
      </c>
      <c r="C2260" s="38" t="s">
        <v>165</v>
      </c>
      <c r="D2260" s="38" t="s">
        <v>2188</v>
      </c>
      <c r="E2260" s="38" t="s">
        <v>28</v>
      </c>
    </row>
    <row r="2261">
      <c r="A2261" s="38" t="s">
        <v>8278</v>
      </c>
      <c r="B2261" s="38" t="s">
        <v>854</v>
      </c>
      <c r="C2261" s="38" t="s">
        <v>44</v>
      </c>
      <c r="D2261" s="38" t="s">
        <v>2188</v>
      </c>
      <c r="E2261" s="38" t="s">
        <v>28</v>
      </c>
    </row>
    <row r="2262">
      <c r="A2262" s="38" t="s">
        <v>8279</v>
      </c>
      <c r="B2262" s="38" t="s">
        <v>803</v>
      </c>
      <c r="C2262" s="38" t="s">
        <v>44</v>
      </c>
      <c r="D2262" s="38" t="s">
        <v>2188</v>
      </c>
      <c r="E2262" s="38" t="s">
        <v>28</v>
      </c>
    </row>
    <row r="2263">
      <c r="A2263" s="38" t="s">
        <v>8280</v>
      </c>
      <c r="B2263" s="38" t="s">
        <v>853</v>
      </c>
      <c r="C2263" s="38" t="s">
        <v>44</v>
      </c>
      <c r="D2263" s="38" t="s">
        <v>2188</v>
      </c>
      <c r="E2263" s="38" t="s">
        <v>28</v>
      </c>
    </row>
    <row r="2264">
      <c r="A2264" s="38" t="s">
        <v>8281</v>
      </c>
      <c r="B2264" s="38" t="s">
        <v>758</v>
      </c>
      <c r="C2264" s="38" t="s">
        <v>44</v>
      </c>
      <c r="D2264" s="38" t="s">
        <v>2188</v>
      </c>
      <c r="E2264" s="38" t="s">
        <v>28</v>
      </c>
    </row>
    <row r="2265">
      <c r="A2265" s="38" t="s">
        <v>8282</v>
      </c>
      <c r="B2265" s="38" t="s">
        <v>852</v>
      </c>
      <c r="C2265" s="38" t="s">
        <v>44</v>
      </c>
      <c r="D2265" s="38" t="s">
        <v>2188</v>
      </c>
      <c r="E2265" s="38" t="s">
        <v>28</v>
      </c>
    </row>
    <row r="2266">
      <c r="A2266" s="38" t="s">
        <v>8283</v>
      </c>
      <c r="B2266" s="38" t="s">
        <v>157</v>
      </c>
      <c r="C2266" s="25" t="s">
        <v>158</v>
      </c>
      <c r="D2266" s="38" t="s">
        <v>2188</v>
      </c>
      <c r="E2266" s="38" t="s">
        <v>28</v>
      </c>
    </row>
    <row r="2267">
      <c r="A2267" s="38" t="s">
        <v>8284</v>
      </c>
      <c r="B2267" s="38" t="s">
        <v>758</v>
      </c>
      <c r="C2267" s="25" t="s">
        <v>158</v>
      </c>
      <c r="D2267" s="38" t="s">
        <v>2188</v>
      </c>
      <c r="E2267" s="38" t="s">
        <v>28</v>
      </c>
    </row>
    <row r="2268">
      <c r="A2268" s="38" t="s">
        <v>8285</v>
      </c>
      <c r="B2268" s="38" t="s">
        <v>269</v>
      </c>
      <c r="C2268" s="25" t="s">
        <v>600</v>
      </c>
      <c r="D2268" s="38" t="s">
        <v>2188</v>
      </c>
      <c r="E2268" s="38" t="s">
        <v>28</v>
      </c>
    </row>
    <row r="2269">
      <c r="A2269" s="38" t="s">
        <v>8286</v>
      </c>
      <c r="B2269" s="38" t="s">
        <v>266</v>
      </c>
      <c r="C2269" s="25" t="s">
        <v>600</v>
      </c>
      <c r="D2269" s="38" t="s">
        <v>2188</v>
      </c>
      <c r="E2269" s="38" t="s">
        <v>28</v>
      </c>
    </row>
    <row r="2270">
      <c r="A2270" s="38" t="s">
        <v>8287</v>
      </c>
      <c r="B2270" s="38" t="s">
        <v>752</v>
      </c>
      <c r="C2270" s="25" t="s">
        <v>600</v>
      </c>
      <c r="D2270" s="38" t="s">
        <v>2188</v>
      </c>
      <c r="E2270" s="38" t="s">
        <v>28</v>
      </c>
    </row>
    <row r="2271">
      <c r="A2271" s="38" t="s">
        <v>8288</v>
      </c>
      <c r="B2271" s="38" t="s">
        <v>849</v>
      </c>
      <c r="C2271" s="25" t="s">
        <v>938</v>
      </c>
      <c r="D2271" s="38" t="s">
        <v>2188</v>
      </c>
      <c r="E2271" s="38" t="s">
        <v>28</v>
      </c>
    </row>
    <row r="2272">
      <c r="A2272" s="38" t="s">
        <v>8289</v>
      </c>
      <c r="B2272" s="38" t="s">
        <v>266</v>
      </c>
      <c r="C2272" s="25" t="s">
        <v>938</v>
      </c>
      <c r="D2272" s="38" t="s">
        <v>2188</v>
      </c>
      <c r="E2272" s="38" t="s">
        <v>28</v>
      </c>
    </row>
    <row r="2273">
      <c r="A2273" s="38" t="s">
        <v>8290</v>
      </c>
      <c r="B2273" s="38" t="s">
        <v>942</v>
      </c>
      <c r="C2273" s="25" t="s">
        <v>938</v>
      </c>
      <c r="D2273" s="38" t="s">
        <v>2188</v>
      </c>
      <c r="E2273" s="38" t="s">
        <v>28</v>
      </c>
    </row>
    <row r="2274">
      <c r="A2274" s="38" t="s">
        <v>8291</v>
      </c>
      <c r="B2274" s="38" t="s">
        <v>752</v>
      </c>
      <c r="C2274" s="25" t="s">
        <v>938</v>
      </c>
      <c r="D2274" s="38" t="s">
        <v>2188</v>
      </c>
      <c r="E2274" s="38" t="s">
        <v>28</v>
      </c>
    </row>
    <row r="2275">
      <c r="A2275" s="38" t="s">
        <v>8292</v>
      </c>
      <c r="B2275" s="38" t="s">
        <v>426</v>
      </c>
      <c r="C2275" s="38" t="s">
        <v>165</v>
      </c>
      <c r="D2275" s="38" t="s">
        <v>2189</v>
      </c>
      <c r="E2275" s="38" t="s">
        <v>28</v>
      </c>
    </row>
    <row r="2276">
      <c r="A2276" s="38" t="s">
        <v>8293</v>
      </c>
      <c r="B2276" s="38" t="s">
        <v>126</v>
      </c>
      <c r="C2276" s="38" t="s">
        <v>165</v>
      </c>
      <c r="D2276" s="38" t="s">
        <v>2189</v>
      </c>
      <c r="E2276" s="38" t="s">
        <v>28</v>
      </c>
    </row>
    <row r="2277">
      <c r="A2277" s="38" t="s">
        <v>8294</v>
      </c>
      <c r="B2277" s="38" t="s">
        <v>510</v>
      </c>
      <c r="C2277" s="38" t="s">
        <v>165</v>
      </c>
      <c r="D2277" s="38" t="s">
        <v>2189</v>
      </c>
      <c r="E2277" s="38" t="s">
        <v>28</v>
      </c>
    </row>
    <row r="2278">
      <c r="A2278" s="38" t="s">
        <v>8295</v>
      </c>
      <c r="B2278" s="38" t="s">
        <v>757</v>
      </c>
      <c r="C2278" s="38" t="s">
        <v>165</v>
      </c>
      <c r="D2278" s="38" t="s">
        <v>2189</v>
      </c>
      <c r="E2278" s="38" t="s">
        <v>28</v>
      </c>
    </row>
    <row r="2279">
      <c r="A2279" s="38" t="s">
        <v>8296</v>
      </c>
      <c r="B2279" s="38" t="s">
        <v>508</v>
      </c>
      <c r="C2279" s="38" t="s">
        <v>165</v>
      </c>
      <c r="D2279" s="38" t="s">
        <v>2189</v>
      </c>
      <c r="E2279" s="38" t="s">
        <v>28</v>
      </c>
    </row>
    <row r="2280">
      <c r="A2280" s="38" t="s">
        <v>8297</v>
      </c>
      <c r="B2280" s="38" t="s">
        <v>756</v>
      </c>
      <c r="C2280" s="38" t="s">
        <v>165</v>
      </c>
      <c r="D2280" s="38" t="s">
        <v>2189</v>
      </c>
      <c r="E2280" s="38" t="s">
        <v>28</v>
      </c>
    </row>
    <row r="2281">
      <c r="A2281" s="38" t="s">
        <v>8298</v>
      </c>
      <c r="B2281" s="38" t="s">
        <v>445</v>
      </c>
      <c r="C2281" s="38" t="s">
        <v>165</v>
      </c>
      <c r="D2281" s="38" t="s">
        <v>2189</v>
      </c>
      <c r="E2281" s="38" t="s">
        <v>28</v>
      </c>
    </row>
    <row r="2282">
      <c r="A2282" s="38" t="s">
        <v>8299</v>
      </c>
      <c r="B2282" s="38" t="s">
        <v>704</v>
      </c>
      <c r="C2282" s="38" t="s">
        <v>165</v>
      </c>
      <c r="D2282" s="38" t="s">
        <v>2189</v>
      </c>
      <c r="E2282" s="38" t="s">
        <v>28</v>
      </c>
    </row>
    <row r="2283">
      <c r="A2283" s="38" t="s">
        <v>8300</v>
      </c>
      <c r="B2283" s="38" t="s">
        <v>115</v>
      </c>
      <c r="C2283" s="38" t="s">
        <v>165</v>
      </c>
      <c r="D2283" s="38" t="s">
        <v>2189</v>
      </c>
      <c r="E2283" s="38" t="s">
        <v>28</v>
      </c>
    </row>
    <row r="2284">
      <c r="A2284" s="38" t="s">
        <v>8301</v>
      </c>
      <c r="B2284" s="38" t="s">
        <v>854</v>
      </c>
      <c r="C2284" s="38" t="s">
        <v>44</v>
      </c>
      <c r="D2284" s="38" t="s">
        <v>2189</v>
      </c>
      <c r="E2284" s="38" t="s">
        <v>28</v>
      </c>
    </row>
    <row r="2285">
      <c r="A2285" s="38" t="s">
        <v>8302</v>
      </c>
      <c r="B2285" s="38" t="s">
        <v>803</v>
      </c>
      <c r="C2285" s="38" t="s">
        <v>44</v>
      </c>
      <c r="D2285" s="38" t="s">
        <v>2189</v>
      </c>
      <c r="E2285" s="38" t="s">
        <v>28</v>
      </c>
    </row>
    <row r="2286">
      <c r="A2286" s="38" t="s">
        <v>8303</v>
      </c>
      <c r="B2286" s="38" t="s">
        <v>853</v>
      </c>
      <c r="C2286" s="38" t="s">
        <v>44</v>
      </c>
      <c r="D2286" s="38" t="s">
        <v>2189</v>
      </c>
      <c r="E2286" s="38" t="s">
        <v>28</v>
      </c>
    </row>
    <row r="2287">
      <c r="A2287" s="38" t="s">
        <v>8304</v>
      </c>
      <c r="B2287" s="38" t="s">
        <v>758</v>
      </c>
      <c r="C2287" s="38" t="s">
        <v>44</v>
      </c>
      <c r="D2287" s="38" t="s">
        <v>2189</v>
      </c>
      <c r="E2287" s="38" t="s">
        <v>28</v>
      </c>
    </row>
    <row r="2288">
      <c r="A2288" s="38" t="s">
        <v>8305</v>
      </c>
      <c r="B2288" s="38" t="s">
        <v>852</v>
      </c>
      <c r="C2288" s="38" t="s">
        <v>44</v>
      </c>
      <c r="D2288" s="38" t="s">
        <v>2189</v>
      </c>
      <c r="E2288" s="38" t="s">
        <v>28</v>
      </c>
    </row>
    <row r="2289">
      <c r="A2289" s="38" t="s">
        <v>8306</v>
      </c>
      <c r="B2289" s="38" t="s">
        <v>157</v>
      </c>
      <c r="C2289" s="25" t="s">
        <v>158</v>
      </c>
      <c r="D2289" s="38" t="s">
        <v>2189</v>
      </c>
      <c r="E2289" s="38" t="s">
        <v>28</v>
      </c>
    </row>
    <row r="2290">
      <c r="A2290" s="38" t="s">
        <v>8307</v>
      </c>
      <c r="B2290" s="38" t="s">
        <v>758</v>
      </c>
      <c r="C2290" s="25" t="s">
        <v>158</v>
      </c>
      <c r="D2290" s="38" t="s">
        <v>2189</v>
      </c>
      <c r="E2290" s="38" t="s">
        <v>28</v>
      </c>
    </row>
    <row r="2291">
      <c r="A2291" s="38" t="s">
        <v>8308</v>
      </c>
      <c r="B2291" s="38" t="s">
        <v>269</v>
      </c>
      <c r="C2291" s="25" t="s">
        <v>600</v>
      </c>
      <c r="D2291" s="38" t="s">
        <v>2189</v>
      </c>
      <c r="E2291" s="38" t="s">
        <v>28</v>
      </c>
    </row>
    <row r="2292">
      <c r="A2292" s="38" t="s">
        <v>8309</v>
      </c>
      <c r="B2292" s="38" t="s">
        <v>266</v>
      </c>
      <c r="C2292" s="25" t="s">
        <v>600</v>
      </c>
      <c r="D2292" s="38" t="s">
        <v>2189</v>
      </c>
      <c r="E2292" s="38" t="s">
        <v>28</v>
      </c>
    </row>
    <row r="2293">
      <c r="A2293" s="38" t="s">
        <v>8310</v>
      </c>
      <c r="B2293" s="38" t="s">
        <v>752</v>
      </c>
      <c r="C2293" s="25" t="s">
        <v>600</v>
      </c>
      <c r="D2293" s="38" t="s">
        <v>2189</v>
      </c>
      <c r="E2293" s="38" t="s">
        <v>28</v>
      </c>
    </row>
    <row r="2294">
      <c r="A2294" s="38" t="s">
        <v>8311</v>
      </c>
      <c r="B2294" s="38" t="s">
        <v>849</v>
      </c>
      <c r="C2294" s="25" t="s">
        <v>938</v>
      </c>
      <c r="D2294" s="38" t="s">
        <v>2189</v>
      </c>
      <c r="E2294" s="38" t="s">
        <v>28</v>
      </c>
    </row>
    <row r="2295">
      <c r="A2295" s="38" t="s">
        <v>8312</v>
      </c>
      <c r="B2295" s="38" t="s">
        <v>266</v>
      </c>
      <c r="C2295" s="25" t="s">
        <v>938</v>
      </c>
      <c r="D2295" s="38" t="s">
        <v>2189</v>
      </c>
      <c r="E2295" s="38" t="s">
        <v>28</v>
      </c>
    </row>
    <row r="2296">
      <c r="A2296" s="38" t="s">
        <v>8313</v>
      </c>
      <c r="B2296" s="38" t="s">
        <v>942</v>
      </c>
      <c r="C2296" s="25" t="s">
        <v>938</v>
      </c>
      <c r="D2296" s="38" t="s">
        <v>2189</v>
      </c>
      <c r="E2296" s="38" t="s">
        <v>28</v>
      </c>
    </row>
    <row r="2297">
      <c r="A2297" s="38" t="s">
        <v>8314</v>
      </c>
      <c r="B2297" s="38" t="s">
        <v>752</v>
      </c>
      <c r="C2297" s="25" t="s">
        <v>938</v>
      </c>
      <c r="D2297" s="38" t="s">
        <v>2189</v>
      </c>
      <c r="E2297" s="38" t="s">
        <v>28</v>
      </c>
    </row>
    <row r="2298">
      <c r="A2298" s="38" t="s">
        <v>8315</v>
      </c>
      <c r="B2298" s="38" t="s">
        <v>919</v>
      </c>
      <c r="C2298" s="38" t="s">
        <v>96</v>
      </c>
      <c r="D2298" s="38" t="s">
        <v>2190</v>
      </c>
      <c r="E2298" s="38" t="s">
        <v>28</v>
      </c>
    </row>
    <row r="2299">
      <c r="A2299" s="38" t="s">
        <v>8316</v>
      </c>
      <c r="B2299" s="38" t="s">
        <v>388</v>
      </c>
      <c r="C2299" s="38" t="s">
        <v>96</v>
      </c>
      <c r="D2299" s="38" t="s">
        <v>2190</v>
      </c>
      <c r="E2299" s="38" t="s">
        <v>28</v>
      </c>
    </row>
    <row r="2300">
      <c r="A2300" s="38" t="s">
        <v>8317</v>
      </c>
      <c r="B2300" s="38" t="s">
        <v>263</v>
      </c>
      <c r="C2300" s="38" t="s">
        <v>96</v>
      </c>
      <c r="D2300" s="38" t="s">
        <v>2190</v>
      </c>
      <c r="E2300" s="38" t="s">
        <v>28</v>
      </c>
    </row>
    <row r="2301">
      <c r="A2301" s="38" t="s">
        <v>8318</v>
      </c>
      <c r="B2301" s="38" t="s">
        <v>880</v>
      </c>
      <c r="C2301" s="38" t="s">
        <v>96</v>
      </c>
      <c r="D2301" s="38" t="s">
        <v>2190</v>
      </c>
      <c r="E2301" s="38" t="s">
        <v>28</v>
      </c>
    </row>
    <row r="2302">
      <c r="A2302" s="38" t="s">
        <v>8319</v>
      </c>
      <c r="B2302" s="38" t="s">
        <v>881</v>
      </c>
      <c r="C2302" s="38" t="s">
        <v>96</v>
      </c>
      <c r="D2302" s="38" t="s">
        <v>2190</v>
      </c>
      <c r="E2302" s="38" t="s">
        <v>28</v>
      </c>
    </row>
    <row r="2303">
      <c r="A2303" s="38" t="s">
        <v>8320</v>
      </c>
      <c r="B2303" s="38" t="s">
        <v>919</v>
      </c>
      <c r="C2303" s="38" t="s">
        <v>96</v>
      </c>
      <c r="D2303" s="38" t="s">
        <v>2191</v>
      </c>
      <c r="E2303" s="38" t="s">
        <v>28</v>
      </c>
    </row>
    <row r="2304">
      <c r="A2304" s="38" t="s">
        <v>8321</v>
      </c>
      <c r="B2304" s="38" t="s">
        <v>388</v>
      </c>
      <c r="C2304" s="38" t="s">
        <v>96</v>
      </c>
      <c r="D2304" s="38" t="s">
        <v>2191</v>
      </c>
      <c r="E2304" s="38" t="s">
        <v>28</v>
      </c>
    </row>
    <row r="2305">
      <c r="A2305" s="38" t="s">
        <v>8322</v>
      </c>
      <c r="B2305" s="38" t="s">
        <v>263</v>
      </c>
      <c r="C2305" s="38" t="s">
        <v>96</v>
      </c>
      <c r="D2305" s="38" t="s">
        <v>2191</v>
      </c>
      <c r="E2305" s="38" t="s">
        <v>28</v>
      </c>
    </row>
    <row r="2306">
      <c r="A2306" s="38" t="s">
        <v>8323</v>
      </c>
      <c r="B2306" s="38" t="s">
        <v>880</v>
      </c>
      <c r="C2306" s="38" t="s">
        <v>96</v>
      </c>
      <c r="D2306" s="38" t="s">
        <v>2191</v>
      </c>
      <c r="E2306" s="38" t="s">
        <v>28</v>
      </c>
    </row>
    <row r="2307">
      <c r="A2307" s="38" t="s">
        <v>8324</v>
      </c>
      <c r="B2307" s="38" t="s">
        <v>881</v>
      </c>
      <c r="C2307" s="38" t="s">
        <v>96</v>
      </c>
      <c r="D2307" s="38" t="s">
        <v>2191</v>
      </c>
      <c r="E2307" s="38" t="s">
        <v>28</v>
      </c>
    </row>
    <row r="2308">
      <c r="A2308" s="38" t="s">
        <v>8325</v>
      </c>
      <c r="B2308" s="38" t="s">
        <v>293</v>
      </c>
      <c r="C2308" s="25" t="s">
        <v>96</v>
      </c>
      <c r="D2308" s="38" t="s">
        <v>2192</v>
      </c>
      <c r="E2308" s="38" t="s">
        <v>145</v>
      </c>
    </row>
    <row r="2309">
      <c r="A2309" s="38" t="s">
        <v>8326</v>
      </c>
      <c r="B2309" s="38" t="s">
        <v>77</v>
      </c>
      <c r="C2309" s="25" t="s">
        <v>96</v>
      </c>
      <c r="D2309" s="38" t="s">
        <v>2192</v>
      </c>
      <c r="E2309" s="38" t="s">
        <v>145</v>
      </c>
    </row>
    <row r="2310">
      <c r="A2310" s="38" t="s">
        <v>8327</v>
      </c>
      <c r="B2310" s="38" t="s">
        <v>509</v>
      </c>
      <c r="C2310" s="25" t="s">
        <v>96</v>
      </c>
      <c r="D2310" s="38" t="s">
        <v>2192</v>
      </c>
      <c r="E2310" s="38" t="s">
        <v>145</v>
      </c>
    </row>
    <row r="2311">
      <c r="A2311" s="38" t="s">
        <v>8328</v>
      </c>
      <c r="B2311" s="38" t="s">
        <v>757</v>
      </c>
      <c r="C2311" s="25" t="s">
        <v>96</v>
      </c>
      <c r="D2311" s="38" t="s">
        <v>2192</v>
      </c>
      <c r="E2311" s="38" t="s">
        <v>145</v>
      </c>
    </row>
    <row r="2312">
      <c r="A2312" s="38" t="s">
        <v>8329</v>
      </c>
      <c r="B2312" s="38" t="s">
        <v>508</v>
      </c>
      <c r="C2312" s="25" t="s">
        <v>96</v>
      </c>
      <c r="D2312" s="38" t="s">
        <v>2192</v>
      </c>
      <c r="E2312" s="38" t="s">
        <v>145</v>
      </c>
    </row>
    <row r="2313">
      <c r="A2313" s="38" t="s">
        <v>8330</v>
      </c>
      <c r="B2313" s="38" t="s">
        <v>894</v>
      </c>
      <c r="C2313" s="25" t="s">
        <v>96</v>
      </c>
      <c r="D2313" s="38" t="s">
        <v>2192</v>
      </c>
      <c r="E2313" s="38" t="s">
        <v>145</v>
      </c>
    </row>
    <row r="2314">
      <c r="A2314" s="38" t="s">
        <v>8331</v>
      </c>
      <c r="B2314" s="38" t="s">
        <v>870</v>
      </c>
      <c r="C2314" s="25" t="s">
        <v>96</v>
      </c>
      <c r="D2314" s="38" t="s">
        <v>2192</v>
      </c>
      <c r="E2314" s="38" t="s">
        <v>145</v>
      </c>
    </row>
    <row r="2315">
      <c r="A2315" s="38" t="s">
        <v>8332</v>
      </c>
      <c r="B2315" s="38" t="s">
        <v>893</v>
      </c>
      <c r="C2315" s="25" t="s">
        <v>96</v>
      </c>
      <c r="D2315" s="38" t="s">
        <v>2192</v>
      </c>
      <c r="E2315" s="38" t="s">
        <v>145</v>
      </c>
    </row>
    <row r="2316">
      <c r="A2316" s="38" t="s">
        <v>8333</v>
      </c>
      <c r="B2316" s="38" t="s">
        <v>359</v>
      </c>
      <c r="C2316" s="25" t="s">
        <v>96</v>
      </c>
      <c r="D2316" s="38" t="s">
        <v>2192</v>
      </c>
      <c r="E2316" s="38" t="s">
        <v>145</v>
      </c>
    </row>
    <row r="2317">
      <c r="A2317" s="38" t="s">
        <v>8334</v>
      </c>
      <c r="B2317" s="38" t="s">
        <v>896</v>
      </c>
      <c r="C2317" s="25" t="s">
        <v>96</v>
      </c>
      <c r="D2317" s="38" t="s">
        <v>2192</v>
      </c>
      <c r="E2317" s="38" t="s">
        <v>145</v>
      </c>
    </row>
    <row r="2318">
      <c r="A2318" s="38" t="s">
        <v>8325</v>
      </c>
      <c r="B2318" s="38" t="s">
        <v>293</v>
      </c>
      <c r="C2318" s="25" t="s">
        <v>96</v>
      </c>
      <c r="D2318" s="38" t="s">
        <v>2192</v>
      </c>
      <c r="E2318" s="38" t="s">
        <v>114</v>
      </c>
    </row>
    <row r="2319">
      <c r="A2319" s="38" t="s">
        <v>8326</v>
      </c>
      <c r="B2319" s="38" t="s">
        <v>77</v>
      </c>
      <c r="C2319" s="25" t="s">
        <v>96</v>
      </c>
      <c r="D2319" s="38" t="s">
        <v>2192</v>
      </c>
      <c r="E2319" s="38" t="s">
        <v>114</v>
      </c>
    </row>
    <row r="2320">
      <c r="A2320" s="38" t="s">
        <v>8327</v>
      </c>
      <c r="B2320" s="38" t="s">
        <v>509</v>
      </c>
      <c r="C2320" s="25" t="s">
        <v>96</v>
      </c>
      <c r="D2320" s="38" t="s">
        <v>2192</v>
      </c>
      <c r="E2320" s="38" t="s">
        <v>114</v>
      </c>
    </row>
    <row r="2321">
      <c r="A2321" s="38" t="s">
        <v>8328</v>
      </c>
      <c r="B2321" s="38" t="s">
        <v>757</v>
      </c>
      <c r="C2321" s="25" t="s">
        <v>96</v>
      </c>
      <c r="D2321" s="38" t="s">
        <v>2192</v>
      </c>
      <c r="E2321" s="38" t="s">
        <v>114</v>
      </c>
    </row>
    <row r="2322">
      <c r="A2322" s="38" t="s">
        <v>8329</v>
      </c>
      <c r="B2322" s="38" t="s">
        <v>508</v>
      </c>
      <c r="C2322" s="25" t="s">
        <v>96</v>
      </c>
      <c r="D2322" s="38" t="s">
        <v>2192</v>
      </c>
      <c r="E2322" s="38" t="s">
        <v>114</v>
      </c>
    </row>
    <row r="2323">
      <c r="A2323" s="38" t="s">
        <v>8330</v>
      </c>
      <c r="B2323" s="38" t="s">
        <v>894</v>
      </c>
      <c r="C2323" s="25" t="s">
        <v>96</v>
      </c>
      <c r="D2323" s="38" t="s">
        <v>2192</v>
      </c>
      <c r="E2323" s="38" t="s">
        <v>114</v>
      </c>
    </row>
    <row r="2324">
      <c r="A2324" s="38" t="s">
        <v>8331</v>
      </c>
      <c r="B2324" s="38" t="s">
        <v>870</v>
      </c>
      <c r="C2324" s="25" t="s">
        <v>96</v>
      </c>
      <c r="D2324" s="38" t="s">
        <v>2192</v>
      </c>
      <c r="E2324" s="38" t="s">
        <v>114</v>
      </c>
    </row>
    <row r="2325">
      <c r="A2325" s="38" t="s">
        <v>8332</v>
      </c>
      <c r="B2325" s="38" t="s">
        <v>893</v>
      </c>
      <c r="C2325" s="25" t="s">
        <v>96</v>
      </c>
      <c r="D2325" s="38" t="s">
        <v>2192</v>
      </c>
      <c r="E2325" s="38" t="s">
        <v>114</v>
      </c>
    </row>
    <row r="2326">
      <c r="A2326" s="38" t="s">
        <v>8333</v>
      </c>
      <c r="B2326" s="38" t="s">
        <v>359</v>
      </c>
      <c r="C2326" s="25" t="s">
        <v>96</v>
      </c>
      <c r="D2326" s="38" t="s">
        <v>2192</v>
      </c>
      <c r="E2326" s="38" t="s">
        <v>114</v>
      </c>
    </row>
    <row r="2327">
      <c r="A2327" s="38" t="s">
        <v>8334</v>
      </c>
      <c r="B2327" s="38" t="s">
        <v>896</v>
      </c>
      <c r="C2327" s="25" t="s">
        <v>96</v>
      </c>
      <c r="D2327" s="38" t="s">
        <v>2192</v>
      </c>
      <c r="E2327" s="38" t="s">
        <v>114</v>
      </c>
    </row>
    <row r="2328">
      <c r="A2328" s="38" t="s">
        <v>8335</v>
      </c>
      <c r="B2328" s="38" t="s">
        <v>822</v>
      </c>
      <c r="C2328" s="25" t="s">
        <v>96</v>
      </c>
      <c r="D2328" s="38" t="s">
        <v>2192</v>
      </c>
      <c r="E2328" s="38" t="s">
        <v>114</v>
      </c>
    </row>
    <row r="2329">
      <c r="A2329" s="38" t="s">
        <v>8325</v>
      </c>
      <c r="B2329" s="38" t="s">
        <v>293</v>
      </c>
      <c r="C2329" s="25" t="s">
        <v>96</v>
      </c>
      <c r="D2329" s="38" t="s">
        <v>2192</v>
      </c>
      <c r="E2329" s="38" t="s">
        <v>101</v>
      </c>
    </row>
    <row r="2330">
      <c r="A2330" s="38" t="s">
        <v>8326</v>
      </c>
      <c r="B2330" s="38" t="s">
        <v>77</v>
      </c>
      <c r="C2330" s="25" t="s">
        <v>96</v>
      </c>
      <c r="D2330" s="38" t="s">
        <v>2192</v>
      </c>
      <c r="E2330" s="38" t="s">
        <v>101</v>
      </c>
    </row>
    <row r="2331">
      <c r="A2331" s="38" t="s">
        <v>8327</v>
      </c>
      <c r="B2331" s="38" t="s">
        <v>509</v>
      </c>
      <c r="C2331" s="25" t="s">
        <v>96</v>
      </c>
      <c r="D2331" s="38" t="s">
        <v>2192</v>
      </c>
      <c r="E2331" s="38" t="s">
        <v>101</v>
      </c>
    </row>
    <row r="2332">
      <c r="A2332" s="38" t="s">
        <v>8328</v>
      </c>
      <c r="B2332" s="38" t="s">
        <v>757</v>
      </c>
      <c r="C2332" s="25" t="s">
        <v>96</v>
      </c>
      <c r="D2332" s="38" t="s">
        <v>2192</v>
      </c>
      <c r="E2332" s="38" t="s">
        <v>101</v>
      </c>
    </row>
    <row r="2333">
      <c r="A2333" s="38" t="s">
        <v>8329</v>
      </c>
      <c r="B2333" s="38" t="s">
        <v>508</v>
      </c>
      <c r="C2333" s="25" t="s">
        <v>96</v>
      </c>
      <c r="D2333" s="38" t="s">
        <v>2192</v>
      </c>
      <c r="E2333" s="38" t="s">
        <v>101</v>
      </c>
    </row>
    <row r="2334">
      <c r="A2334" s="38" t="s">
        <v>8330</v>
      </c>
      <c r="B2334" s="38" t="s">
        <v>894</v>
      </c>
      <c r="C2334" s="25" t="s">
        <v>96</v>
      </c>
      <c r="D2334" s="38" t="s">
        <v>2192</v>
      </c>
      <c r="E2334" s="38" t="s">
        <v>101</v>
      </c>
    </row>
    <row r="2335">
      <c r="A2335" s="38" t="s">
        <v>8336</v>
      </c>
      <c r="B2335" s="38" t="s">
        <v>401</v>
      </c>
      <c r="C2335" s="25" t="s">
        <v>96</v>
      </c>
      <c r="D2335" s="38" t="s">
        <v>2192</v>
      </c>
      <c r="E2335" s="38" t="s">
        <v>101</v>
      </c>
    </row>
    <row r="2336">
      <c r="A2336" s="38" t="s">
        <v>8333</v>
      </c>
      <c r="B2336" s="38" t="s">
        <v>359</v>
      </c>
      <c r="C2336" s="25" t="s">
        <v>96</v>
      </c>
      <c r="D2336" s="38" t="s">
        <v>2192</v>
      </c>
      <c r="E2336" s="38" t="s">
        <v>101</v>
      </c>
    </row>
    <row r="2337">
      <c r="A2337" s="38" t="s">
        <v>8334</v>
      </c>
      <c r="B2337" s="38" t="s">
        <v>896</v>
      </c>
      <c r="C2337" s="25" t="s">
        <v>96</v>
      </c>
      <c r="D2337" s="38" t="s">
        <v>2192</v>
      </c>
      <c r="E2337" s="38" t="s">
        <v>101</v>
      </c>
    </row>
    <row r="2338">
      <c r="A2338" s="38" t="s">
        <v>8335</v>
      </c>
      <c r="B2338" s="38" t="s">
        <v>822</v>
      </c>
      <c r="C2338" s="25" t="s">
        <v>96</v>
      </c>
      <c r="D2338" s="38" t="s">
        <v>2192</v>
      </c>
      <c r="E2338" s="38" t="s">
        <v>101</v>
      </c>
    </row>
    <row r="2339">
      <c r="A2339" s="38" t="s">
        <v>8337</v>
      </c>
      <c r="B2339" s="38" t="s">
        <v>510</v>
      </c>
      <c r="C2339" s="38" t="s">
        <v>165</v>
      </c>
      <c r="D2339" s="38" t="s">
        <v>2193</v>
      </c>
      <c r="E2339" s="38" t="s">
        <v>28</v>
      </c>
    </row>
    <row r="2340">
      <c r="A2340" s="38" t="s">
        <v>8338</v>
      </c>
      <c r="B2340" s="38" t="s">
        <v>272</v>
      </c>
      <c r="C2340" s="38" t="s">
        <v>165</v>
      </c>
      <c r="D2340" s="38" t="s">
        <v>2193</v>
      </c>
      <c r="E2340" s="38" t="s">
        <v>28</v>
      </c>
    </row>
    <row r="2341">
      <c r="A2341" s="38" t="s">
        <v>8339</v>
      </c>
      <c r="B2341" s="38" t="s">
        <v>509</v>
      </c>
      <c r="C2341" s="38" t="s">
        <v>165</v>
      </c>
      <c r="D2341" s="38" t="s">
        <v>2193</v>
      </c>
      <c r="E2341" s="38" t="s">
        <v>28</v>
      </c>
    </row>
    <row r="2342">
      <c r="A2342" s="38" t="s">
        <v>8340</v>
      </c>
      <c r="B2342" s="38" t="s">
        <v>843</v>
      </c>
      <c r="C2342" s="38" t="s">
        <v>165</v>
      </c>
      <c r="D2342" s="38" t="s">
        <v>2193</v>
      </c>
      <c r="E2342" s="38" t="s">
        <v>28</v>
      </c>
    </row>
    <row r="2343">
      <c r="A2343" s="38" t="s">
        <v>8341</v>
      </c>
      <c r="B2343" s="38" t="s">
        <v>508</v>
      </c>
      <c r="C2343" s="38" t="s">
        <v>165</v>
      </c>
      <c r="D2343" s="38" t="s">
        <v>2193</v>
      </c>
      <c r="E2343" s="38" t="s">
        <v>28</v>
      </c>
    </row>
    <row r="2344">
      <c r="A2344" s="38" t="s">
        <v>8342</v>
      </c>
      <c r="B2344" s="38" t="s">
        <v>115</v>
      </c>
      <c r="C2344" s="38" t="s">
        <v>165</v>
      </c>
      <c r="D2344" s="38" t="s">
        <v>2193</v>
      </c>
      <c r="E2344" s="38" t="s">
        <v>28</v>
      </c>
    </row>
    <row r="2345">
      <c r="A2345" s="38" t="s">
        <v>8343</v>
      </c>
      <c r="B2345" s="38" t="s">
        <v>445</v>
      </c>
      <c r="C2345" s="38" t="s">
        <v>165</v>
      </c>
      <c r="D2345" s="38" t="s">
        <v>2193</v>
      </c>
      <c r="E2345" s="38" t="s">
        <v>28</v>
      </c>
    </row>
    <row r="2346">
      <c r="A2346" s="38" t="s">
        <v>8344</v>
      </c>
      <c r="B2346" s="38" t="s">
        <v>704</v>
      </c>
      <c r="C2346" s="38" t="s">
        <v>165</v>
      </c>
      <c r="D2346" s="38" t="s">
        <v>2193</v>
      </c>
      <c r="E2346" s="38" t="s">
        <v>28</v>
      </c>
    </row>
    <row r="2347">
      <c r="A2347" s="38" t="s">
        <v>8345</v>
      </c>
      <c r="B2347" s="38" t="s">
        <v>358</v>
      </c>
      <c r="C2347" s="38" t="s">
        <v>165</v>
      </c>
      <c r="D2347" s="38" t="s">
        <v>2193</v>
      </c>
      <c r="E2347" s="38" t="s">
        <v>28</v>
      </c>
    </row>
    <row r="2348">
      <c r="A2348" s="38" t="s">
        <v>8346</v>
      </c>
      <c r="B2348" s="38" t="s">
        <v>844</v>
      </c>
      <c r="C2348" s="38" t="s">
        <v>165</v>
      </c>
      <c r="D2348" s="38" t="s">
        <v>2193</v>
      </c>
      <c r="E2348" s="38" t="s">
        <v>28</v>
      </c>
    </row>
    <row r="2349">
      <c r="A2349" s="38" t="s">
        <v>8347</v>
      </c>
      <c r="B2349" s="38" t="s">
        <v>510</v>
      </c>
      <c r="C2349" s="38" t="s">
        <v>165</v>
      </c>
      <c r="D2349" s="38" t="s">
        <v>2195</v>
      </c>
      <c r="E2349" s="38" t="s">
        <v>28</v>
      </c>
    </row>
    <row r="2350">
      <c r="A2350" s="38" t="s">
        <v>8348</v>
      </c>
      <c r="B2350" s="38" t="s">
        <v>272</v>
      </c>
      <c r="C2350" s="38" t="s">
        <v>165</v>
      </c>
      <c r="D2350" s="38" t="s">
        <v>2195</v>
      </c>
      <c r="E2350" s="38" t="s">
        <v>28</v>
      </c>
    </row>
    <row r="2351">
      <c r="A2351" s="38" t="s">
        <v>8349</v>
      </c>
      <c r="B2351" s="38" t="s">
        <v>509</v>
      </c>
      <c r="C2351" s="38" t="s">
        <v>165</v>
      </c>
      <c r="D2351" s="38" t="s">
        <v>2195</v>
      </c>
      <c r="E2351" s="38" t="s">
        <v>28</v>
      </c>
    </row>
    <row r="2352">
      <c r="A2352" s="38" t="s">
        <v>8350</v>
      </c>
      <c r="B2352" s="38" t="s">
        <v>843</v>
      </c>
      <c r="C2352" s="38" t="s">
        <v>165</v>
      </c>
      <c r="D2352" s="38" t="s">
        <v>2195</v>
      </c>
      <c r="E2352" s="38" t="s">
        <v>28</v>
      </c>
    </row>
    <row r="2353">
      <c r="A2353" s="38" t="s">
        <v>8351</v>
      </c>
      <c r="B2353" s="38" t="s">
        <v>508</v>
      </c>
      <c r="C2353" s="38" t="s">
        <v>165</v>
      </c>
      <c r="D2353" s="38" t="s">
        <v>2195</v>
      </c>
      <c r="E2353" s="38" t="s">
        <v>28</v>
      </c>
    </row>
    <row r="2354">
      <c r="A2354" s="38" t="s">
        <v>8352</v>
      </c>
      <c r="B2354" s="38" t="s">
        <v>115</v>
      </c>
      <c r="C2354" s="38" t="s">
        <v>165</v>
      </c>
      <c r="D2354" s="38" t="s">
        <v>2195</v>
      </c>
      <c r="E2354" s="38" t="s">
        <v>28</v>
      </c>
    </row>
    <row r="2355">
      <c r="A2355" s="38" t="s">
        <v>8353</v>
      </c>
      <c r="B2355" s="38" t="s">
        <v>445</v>
      </c>
      <c r="C2355" s="38" t="s">
        <v>165</v>
      </c>
      <c r="D2355" s="38" t="s">
        <v>2195</v>
      </c>
      <c r="E2355" s="38" t="s">
        <v>28</v>
      </c>
    </row>
    <row r="2356">
      <c r="A2356" s="38" t="s">
        <v>8354</v>
      </c>
      <c r="B2356" s="38" t="s">
        <v>704</v>
      </c>
      <c r="C2356" s="38" t="s">
        <v>165</v>
      </c>
      <c r="D2356" s="38" t="s">
        <v>2195</v>
      </c>
      <c r="E2356" s="38" t="s">
        <v>28</v>
      </c>
    </row>
    <row r="2357">
      <c r="A2357" s="38" t="s">
        <v>8355</v>
      </c>
      <c r="B2357" s="38" t="s">
        <v>358</v>
      </c>
      <c r="C2357" s="38" t="s">
        <v>165</v>
      </c>
      <c r="D2357" s="38" t="s">
        <v>2195</v>
      </c>
      <c r="E2357" s="38" t="s">
        <v>28</v>
      </c>
    </row>
    <row r="2358">
      <c r="A2358" s="38" t="s">
        <v>8356</v>
      </c>
      <c r="B2358" s="38" t="s">
        <v>844</v>
      </c>
      <c r="C2358" s="38" t="s">
        <v>165</v>
      </c>
      <c r="D2358" s="38" t="s">
        <v>2195</v>
      </c>
      <c r="E2358" s="38" t="s">
        <v>28</v>
      </c>
    </row>
    <row r="2359">
      <c r="A2359" s="38" t="s">
        <v>8357</v>
      </c>
      <c r="B2359" s="38" t="s">
        <v>510</v>
      </c>
      <c r="C2359" s="38" t="s">
        <v>165</v>
      </c>
      <c r="D2359" s="38" t="s">
        <v>2197</v>
      </c>
      <c r="E2359" s="38" t="s">
        <v>28</v>
      </c>
    </row>
    <row r="2360">
      <c r="A2360" s="38" t="s">
        <v>8358</v>
      </c>
      <c r="B2360" s="38" t="s">
        <v>272</v>
      </c>
      <c r="C2360" s="38" t="s">
        <v>165</v>
      </c>
      <c r="D2360" s="38" t="s">
        <v>2197</v>
      </c>
      <c r="E2360" s="38" t="s">
        <v>28</v>
      </c>
    </row>
    <row r="2361">
      <c r="A2361" s="38" t="s">
        <v>8359</v>
      </c>
      <c r="B2361" s="38" t="s">
        <v>509</v>
      </c>
      <c r="C2361" s="38" t="s">
        <v>165</v>
      </c>
      <c r="D2361" s="38" t="s">
        <v>2197</v>
      </c>
      <c r="E2361" s="38" t="s">
        <v>28</v>
      </c>
    </row>
    <row r="2362">
      <c r="A2362" s="38" t="s">
        <v>8360</v>
      </c>
      <c r="B2362" s="38" t="s">
        <v>843</v>
      </c>
      <c r="C2362" s="38" t="s">
        <v>165</v>
      </c>
      <c r="D2362" s="38" t="s">
        <v>2197</v>
      </c>
      <c r="E2362" s="38" t="s">
        <v>28</v>
      </c>
    </row>
    <row r="2363">
      <c r="A2363" s="38" t="s">
        <v>8361</v>
      </c>
      <c r="B2363" s="38" t="s">
        <v>508</v>
      </c>
      <c r="C2363" s="38" t="s">
        <v>165</v>
      </c>
      <c r="D2363" s="38" t="s">
        <v>2197</v>
      </c>
      <c r="E2363" s="38" t="s">
        <v>28</v>
      </c>
    </row>
    <row r="2364">
      <c r="A2364" s="38" t="s">
        <v>8362</v>
      </c>
      <c r="B2364" s="38" t="s">
        <v>115</v>
      </c>
      <c r="C2364" s="38" t="s">
        <v>165</v>
      </c>
      <c r="D2364" s="38" t="s">
        <v>2197</v>
      </c>
      <c r="E2364" s="38" t="s">
        <v>28</v>
      </c>
    </row>
    <row r="2365">
      <c r="A2365" s="38" t="s">
        <v>8363</v>
      </c>
      <c r="B2365" s="38" t="s">
        <v>445</v>
      </c>
      <c r="C2365" s="38" t="s">
        <v>165</v>
      </c>
      <c r="D2365" s="38" t="s">
        <v>2197</v>
      </c>
      <c r="E2365" s="38" t="s">
        <v>28</v>
      </c>
    </row>
    <row r="2366">
      <c r="A2366" s="38" t="s">
        <v>8364</v>
      </c>
      <c r="B2366" s="38" t="s">
        <v>704</v>
      </c>
      <c r="C2366" s="38" t="s">
        <v>165</v>
      </c>
      <c r="D2366" s="38" t="s">
        <v>2197</v>
      </c>
      <c r="E2366" s="38" t="s">
        <v>28</v>
      </c>
    </row>
    <row r="2367">
      <c r="A2367" s="38" t="s">
        <v>8365</v>
      </c>
      <c r="B2367" s="38" t="s">
        <v>358</v>
      </c>
      <c r="C2367" s="38" t="s">
        <v>165</v>
      </c>
      <c r="D2367" s="38" t="s">
        <v>2197</v>
      </c>
      <c r="E2367" s="38" t="s">
        <v>28</v>
      </c>
    </row>
    <row r="2368">
      <c r="A2368" s="38" t="s">
        <v>8366</v>
      </c>
      <c r="B2368" s="38" t="s">
        <v>844</v>
      </c>
      <c r="C2368" s="38" t="s">
        <v>165</v>
      </c>
      <c r="D2368" s="38" t="s">
        <v>2197</v>
      </c>
      <c r="E2368" s="38" t="s">
        <v>28</v>
      </c>
    </row>
    <row r="2369">
      <c r="A2369" s="38" t="s">
        <v>8367</v>
      </c>
      <c r="B2369" s="38" t="s">
        <v>582</v>
      </c>
      <c r="C2369" s="38" t="s">
        <v>165</v>
      </c>
      <c r="D2369" s="38" t="s">
        <v>2199</v>
      </c>
      <c r="E2369" s="38" t="s">
        <v>28</v>
      </c>
    </row>
    <row r="2370">
      <c r="A2370" s="38" t="s">
        <v>8368</v>
      </c>
      <c r="B2370" s="38" t="s">
        <v>442</v>
      </c>
      <c r="C2370" s="38" t="s">
        <v>165</v>
      </c>
      <c r="D2370" s="38" t="s">
        <v>2199</v>
      </c>
      <c r="E2370" s="38" t="s">
        <v>28</v>
      </c>
    </row>
    <row r="2371">
      <c r="A2371" s="38" t="s">
        <v>8369</v>
      </c>
      <c r="B2371" s="38" t="s">
        <v>352</v>
      </c>
      <c r="C2371" s="38" t="s">
        <v>165</v>
      </c>
      <c r="D2371" s="38" t="s">
        <v>2199</v>
      </c>
      <c r="E2371" s="38" t="s">
        <v>28</v>
      </c>
    </row>
    <row r="2372">
      <c r="A2372" s="38" t="s">
        <v>8370</v>
      </c>
      <c r="B2372" s="38" t="s">
        <v>815</v>
      </c>
      <c r="C2372" s="38" t="s">
        <v>165</v>
      </c>
      <c r="D2372" s="38" t="s">
        <v>2199</v>
      </c>
      <c r="E2372" s="38" t="s">
        <v>28</v>
      </c>
    </row>
    <row r="2373">
      <c r="A2373" s="38" t="s">
        <v>8371</v>
      </c>
      <c r="B2373" s="38" t="s">
        <v>106</v>
      </c>
      <c r="C2373" s="38" t="s">
        <v>96</v>
      </c>
      <c r="D2373" s="38" t="s">
        <v>2200</v>
      </c>
      <c r="E2373" s="38" t="s">
        <v>28</v>
      </c>
    </row>
    <row r="2374">
      <c r="A2374" s="38" t="s">
        <v>8372</v>
      </c>
      <c r="B2374" s="38" t="s">
        <v>95</v>
      </c>
      <c r="C2374" s="38" t="s">
        <v>96</v>
      </c>
      <c r="D2374" s="38" t="s">
        <v>2200</v>
      </c>
      <c r="E2374" s="38" t="s">
        <v>28</v>
      </c>
    </row>
    <row r="2375">
      <c r="A2375" s="38" t="s">
        <v>8373</v>
      </c>
      <c r="B2375" s="38" t="s">
        <v>104</v>
      </c>
      <c r="C2375" s="38" t="s">
        <v>96</v>
      </c>
      <c r="D2375" s="38" t="s">
        <v>2200</v>
      </c>
      <c r="E2375" s="38" t="s">
        <v>28</v>
      </c>
    </row>
    <row r="2376">
      <c r="A2376" s="38" t="s">
        <v>8374</v>
      </c>
      <c r="B2376" s="38" t="s">
        <v>105</v>
      </c>
      <c r="C2376" s="38" t="s">
        <v>96</v>
      </c>
      <c r="D2376" s="38" t="s">
        <v>2200</v>
      </c>
      <c r="E2376" s="38" t="s">
        <v>28</v>
      </c>
    </row>
    <row r="2377">
      <c r="A2377" s="38" t="s">
        <v>8375</v>
      </c>
      <c r="B2377" s="38" t="s">
        <v>102</v>
      </c>
      <c r="C2377" s="38" t="s">
        <v>96</v>
      </c>
      <c r="D2377" s="38" t="s">
        <v>2200</v>
      </c>
      <c r="E2377" s="38" t="s">
        <v>28</v>
      </c>
    </row>
    <row r="2378">
      <c r="A2378" s="38" t="s">
        <v>8376</v>
      </c>
      <c r="B2378" s="38" t="s">
        <v>99</v>
      </c>
      <c r="C2378" s="38" t="s">
        <v>96</v>
      </c>
      <c r="D2378" s="38" t="s">
        <v>2200</v>
      </c>
      <c r="E2378" s="38" t="s">
        <v>28</v>
      </c>
    </row>
    <row r="2379">
      <c r="A2379" s="38" t="s">
        <v>8377</v>
      </c>
      <c r="B2379" s="38" t="s">
        <v>161</v>
      </c>
      <c r="C2379" s="38" t="s">
        <v>96</v>
      </c>
      <c r="D2379" s="38" t="s">
        <v>2201</v>
      </c>
      <c r="E2379" s="38" t="s">
        <v>28</v>
      </c>
    </row>
    <row r="2380">
      <c r="A2380" s="38" t="s">
        <v>8378</v>
      </c>
      <c r="B2380" s="38" t="s">
        <v>588</v>
      </c>
      <c r="C2380" s="38" t="s">
        <v>96</v>
      </c>
      <c r="D2380" s="38" t="s">
        <v>2201</v>
      </c>
      <c r="E2380" s="38" t="s">
        <v>28</v>
      </c>
    </row>
    <row r="2381">
      <c r="A2381" s="38" t="s">
        <v>8379</v>
      </c>
      <c r="B2381" s="38" t="s">
        <v>254</v>
      </c>
      <c r="C2381" s="38" t="s">
        <v>96</v>
      </c>
      <c r="D2381" s="38" t="s">
        <v>2201</v>
      </c>
      <c r="E2381" s="38" t="s">
        <v>28</v>
      </c>
    </row>
    <row r="2382">
      <c r="A2382" s="38" t="s">
        <v>8380</v>
      </c>
      <c r="B2382" s="38" t="s">
        <v>582</v>
      </c>
      <c r="C2382" s="38" t="s">
        <v>96</v>
      </c>
      <c r="D2382" s="38" t="s">
        <v>2201</v>
      </c>
      <c r="E2382" s="38" t="s">
        <v>28</v>
      </c>
    </row>
    <row r="2383">
      <c r="A2383" s="38" t="s">
        <v>8381</v>
      </c>
      <c r="B2383" s="38" t="s">
        <v>591</v>
      </c>
      <c r="C2383" s="38" t="s">
        <v>96</v>
      </c>
      <c r="D2383" s="38" t="s">
        <v>2201</v>
      </c>
      <c r="E2383" s="38" t="s">
        <v>28</v>
      </c>
    </row>
    <row r="2384">
      <c r="A2384" s="38" t="s">
        <v>8382</v>
      </c>
      <c r="B2384" s="38" t="s">
        <v>99</v>
      </c>
      <c r="C2384" s="38" t="s">
        <v>96</v>
      </c>
      <c r="D2384" s="38" t="s">
        <v>2201</v>
      </c>
      <c r="E2384" s="38" t="s">
        <v>28</v>
      </c>
    </row>
    <row r="2385">
      <c r="A2385" s="38" t="s">
        <v>8383</v>
      </c>
      <c r="B2385" s="38" t="s">
        <v>396</v>
      </c>
      <c r="C2385" s="38" t="s">
        <v>96</v>
      </c>
      <c r="D2385" s="38" t="s">
        <v>2201</v>
      </c>
      <c r="E2385" s="38" t="s">
        <v>28</v>
      </c>
    </row>
    <row r="2386">
      <c r="A2386" s="38" t="s">
        <v>8384</v>
      </c>
      <c r="B2386" s="38" t="s">
        <v>585</v>
      </c>
      <c r="C2386" s="38" t="s">
        <v>96</v>
      </c>
      <c r="D2386" s="38" t="s">
        <v>2201</v>
      </c>
      <c r="E2386" s="38" t="s">
        <v>28</v>
      </c>
    </row>
    <row r="2387">
      <c r="A2387" s="38" t="s">
        <v>8385</v>
      </c>
      <c r="B2387" s="38" t="s">
        <v>235</v>
      </c>
      <c r="C2387" s="38" t="s">
        <v>96</v>
      </c>
      <c r="D2387" s="38" t="s">
        <v>2201</v>
      </c>
      <c r="E2387" s="38" t="s">
        <v>28</v>
      </c>
    </row>
    <row r="2388">
      <c r="A2388" s="38" t="s">
        <v>8386</v>
      </c>
      <c r="B2388" s="38" t="s">
        <v>900</v>
      </c>
      <c r="C2388" s="38" t="s">
        <v>96</v>
      </c>
      <c r="D2388" s="38" t="s">
        <v>2201</v>
      </c>
      <c r="E2388" s="38" t="s">
        <v>28</v>
      </c>
    </row>
    <row r="2389">
      <c r="A2389" s="38" t="s">
        <v>8387</v>
      </c>
      <c r="B2389" s="38" t="s">
        <v>751</v>
      </c>
      <c r="C2389" s="38" t="s">
        <v>96</v>
      </c>
      <c r="D2389" s="38" t="s">
        <v>2201</v>
      </c>
      <c r="E2389" s="38" t="s">
        <v>28</v>
      </c>
    </row>
    <row r="2390">
      <c r="A2390" s="38" t="s">
        <v>8388</v>
      </c>
      <c r="B2390" s="38" t="s">
        <v>188</v>
      </c>
      <c r="C2390" s="38" t="s">
        <v>96</v>
      </c>
      <c r="D2390" s="38" t="s">
        <v>2202</v>
      </c>
      <c r="E2390" s="38" t="s">
        <v>28</v>
      </c>
    </row>
    <row r="2391">
      <c r="A2391" s="38" t="s">
        <v>8389</v>
      </c>
      <c r="B2391" s="38" t="s">
        <v>194</v>
      </c>
      <c r="C2391" s="38" t="s">
        <v>165</v>
      </c>
      <c r="D2391" s="38" t="s">
        <v>2203</v>
      </c>
      <c r="E2391" s="38" t="s">
        <v>28</v>
      </c>
    </row>
    <row r="2392">
      <c r="A2392" s="38" t="s">
        <v>8390</v>
      </c>
      <c r="B2392" s="38" t="s">
        <v>903</v>
      </c>
      <c r="C2392" s="38" t="s">
        <v>165</v>
      </c>
      <c r="D2392" s="38" t="s">
        <v>2203</v>
      </c>
      <c r="E2392" s="38" t="s">
        <v>28</v>
      </c>
    </row>
    <row r="2393">
      <c r="A2393" s="38" t="s">
        <v>8391</v>
      </c>
      <c r="B2393" s="38" t="s">
        <v>582</v>
      </c>
      <c r="C2393" s="38" t="s">
        <v>165</v>
      </c>
      <c r="D2393" s="38" t="s">
        <v>2203</v>
      </c>
      <c r="E2393" s="38" t="s">
        <v>28</v>
      </c>
    </row>
    <row r="2394">
      <c r="A2394" s="38" t="s">
        <v>8392</v>
      </c>
      <c r="B2394" s="38" t="s">
        <v>442</v>
      </c>
      <c r="C2394" s="38" t="s">
        <v>165</v>
      </c>
      <c r="D2394" s="38" t="s">
        <v>2203</v>
      </c>
      <c r="E2394" s="38" t="s">
        <v>28</v>
      </c>
    </row>
    <row r="2395">
      <c r="A2395" s="38" t="s">
        <v>8393</v>
      </c>
      <c r="B2395" s="38" t="s">
        <v>573</v>
      </c>
      <c r="C2395" s="38" t="s">
        <v>165</v>
      </c>
      <c r="D2395" s="38" t="s">
        <v>2203</v>
      </c>
      <c r="E2395" s="38" t="s">
        <v>28</v>
      </c>
    </row>
    <row r="2396">
      <c r="A2396" s="38" t="s">
        <v>8394</v>
      </c>
      <c r="B2396" s="38" t="s">
        <v>826</v>
      </c>
      <c r="C2396" s="38" t="s">
        <v>165</v>
      </c>
      <c r="D2396" s="38" t="s">
        <v>2203</v>
      </c>
      <c r="E2396" s="38" t="s">
        <v>28</v>
      </c>
    </row>
    <row r="2397">
      <c r="A2397" s="38" t="s">
        <v>8395</v>
      </c>
      <c r="B2397" s="38" t="s">
        <v>900</v>
      </c>
      <c r="C2397" s="38" t="s">
        <v>165</v>
      </c>
      <c r="D2397" s="38" t="s">
        <v>2203</v>
      </c>
      <c r="E2397" s="38" t="s">
        <v>28</v>
      </c>
    </row>
    <row r="2398">
      <c r="A2398" s="38" t="s">
        <v>8396</v>
      </c>
      <c r="B2398" s="38" t="s">
        <v>444</v>
      </c>
      <c r="C2398" s="38" t="s">
        <v>165</v>
      </c>
      <c r="D2398" s="38" t="s">
        <v>2203</v>
      </c>
      <c r="E2398" s="38" t="s">
        <v>28</v>
      </c>
    </row>
    <row r="2399">
      <c r="A2399" s="38" t="s">
        <v>8397</v>
      </c>
      <c r="B2399" s="38" t="s">
        <v>829</v>
      </c>
      <c r="C2399" s="38" t="s">
        <v>165</v>
      </c>
      <c r="D2399" s="38" t="s">
        <v>2204</v>
      </c>
      <c r="E2399" s="38" t="s">
        <v>28</v>
      </c>
    </row>
    <row r="2400">
      <c r="A2400" s="38" t="s">
        <v>8398</v>
      </c>
      <c r="B2400" s="38" t="s">
        <v>766</v>
      </c>
      <c r="C2400" s="38" t="s">
        <v>165</v>
      </c>
      <c r="D2400" s="38" t="s">
        <v>2204</v>
      </c>
      <c r="E2400" s="38" t="s">
        <v>28</v>
      </c>
    </row>
    <row r="2401">
      <c r="A2401" s="38" t="s">
        <v>8399</v>
      </c>
      <c r="B2401" s="38" t="s">
        <v>900</v>
      </c>
      <c r="C2401" s="38" t="s">
        <v>165</v>
      </c>
      <c r="D2401" s="38" t="s">
        <v>2204</v>
      </c>
      <c r="E2401" s="38" t="s">
        <v>28</v>
      </c>
    </row>
    <row r="2402">
      <c r="A2402" s="38" t="s">
        <v>8400</v>
      </c>
      <c r="B2402" s="38" t="s">
        <v>907</v>
      </c>
      <c r="C2402" s="38" t="s">
        <v>165</v>
      </c>
      <c r="D2402" s="38" t="s">
        <v>2204</v>
      </c>
      <c r="E2402" s="38" t="s">
        <v>28</v>
      </c>
    </row>
    <row r="2403">
      <c r="A2403" s="38" t="s">
        <v>8401</v>
      </c>
      <c r="B2403" s="38" t="s">
        <v>575</v>
      </c>
      <c r="C2403" s="38" t="s">
        <v>165</v>
      </c>
      <c r="D2403" s="38" t="s">
        <v>2204</v>
      </c>
      <c r="E2403" s="38" t="s">
        <v>28</v>
      </c>
    </row>
    <row r="2404">
      <c r="A2404" s="38" t="s">
        <v>8402</v>
      </c>
      <c r="B2404" s="38" t="s">
        <v>905</v>
      </c>
      <c r="C2404" s="38" t="s">
        <v>165</v>
      </c>
      <c r="D2404" s="38" t="s">
        <v>2204</v>
      </c>
      <c r="E2404" s="38" t="s">
        <v>28</v>
      </c>
    </row>
    <row r="2405">
      <c r="A2405" s="38" t="s">
        <v>8403</v>
      </c>
      <c r="B2405" s="38" t="s">
        <v>396</v>
      </c>
      <c r="C2405" s="38" t="s">
        <v>165</v>
      </c>
      <c r="D2405" s="38" t="s">
        <v>2204</v>
      </c>
      <c r="E2405" s="38" t="s">
        <v>28</v>
      </c>
    </row>
    <row r="2406">
      <c r="A2406" s="38" t="s">
        <v>8404</v>
      </c>
      <c r="B2406" s="38" t="s">
        <v>906</v>
      </c>
      <c r="C2406" s="38" t="s">
        <v>165</v>
      </c>
      <c r="D2406" s="38" t="s">
        <v>2204</v>
      </c>
      <c r="E2406" s="38" t="s">
        <v>28</v>
      </c>
    </row>
    <row r="2407">
      <c r="A2407" s="38" t="s">
        <v>8405</v>
      </c>
      <c r="B2407" s="38" t="s">
        <v>751</v>
      </c>
      <c r="C2407" s="38" t="s">
        <v>165</v>
      </c>
      <c r="D2407" s="38" t="s">
        <v>2204</v>
      </c>
      <c r="E2407" s="38" t="s">
        <v>28</v>
      </c>
    </row>
    <row r="2408">
      <c r="A2408" s="38" t="s">
        <v>8406</v>
      </c>
      <c r="B2408" s="38" t="s">
        <v>380</v>
      </c>
      <c r="C2408" s="25" t="s">
        <v>96</v>
      </c>
      <c r="D2408" s="38" t="s">
        <v>2205</v>
      </c>
      <c r="E2408" s="38" t="s">
        <v>145</v>
      </c>
    </row>
    <row r="2409">
      <c r="A2409" s="38" t="s">
        <v>8407</v>
      </c>
      <c r="B2409" s="38" t="s">
        <v>144</v>
      </c>
      <c r="C2409" s="25" t="s">
        <v>96</v>
      </c>
      <c r="D2409" s="38" t="s">
        <v>2205</v>
      </c>
      <c r="E2409" s="38" t="s">
        <v>145</v>
      </c>
    </row>
    <row r="2410">
      <c r="A2410" s="38" t="s">
        <v>8408</v>
      </c>
      <c r="B2410" s="38" t="s">
        <v>209</v>
      </c>
      <c r="C2410" s="25" t="s">
        <v>96</v>
      </c>
      <c r="D2410" s="38" t="s">
        <v>2205</v>
      </c>
      <c r="E2410" s="38" t="s">
        <v>145</v>
      </c>
    </row>
    <row r="2411">
      <c r="A2411" s="38" t="s">
        <v>8409</v>
      </c>
      <c r="B2411" s="38" t="s">
        <v>371</v>
      </c>
      <c r="C2411" s="25" t="s">
        <v>96</v>
      </c>
      <c r="D2411" s="38" t="s">
        <v>2205</v>
      </c>
      <c r="E2411" s="38" t="s">
        <v>145</v>
      </c>
    </row>
    <row r="2412">
      <c r="A2412" s="38" t="s">
        <v>8410</v>
      </c>
      <c r="B2412" s="38" t="s">
        <v>138</v>
      </c>
      <c r="C2412" s="25" t="s">
        <v>96</v>
      </c>
      <c r="D2412" s="38" t="s">
        <v>2205</v>
      </c>
      <c r="E2412" s="38" t="s">
        <v>145</v>
      </c>
    </row>
    <row r="2413">
      <c r="A2413" s="38" t="s">
        <v>8411</v>
      </c>
      <c r="B2413" s="38" t="s">
        <v>630</v>
      </c>
      <c r="C2413" s="25" t="s">
        <v>96</v>
      </c>
      <c r="D2413" s="38" t="s">
        <v>2205</v>
      </c>
      <c r="E2413" s="38" t="s">
        <v>145</v>
      </c>
    </row>
    <row r="2414">
      <c r="A2414" s="38" t="s">
        <v>8406</v>
      </c>
      <c r="B2414" s="38" t="s">
        <v>380</v>
      </c>
      <c r="C2414" s="25" t="s">
        <v>96</v>
      </c>
      <c r="D2414" s="38" t="s">
        <v>2205</v>
      </c>
      <c r="E2414" s="38" t="s">
        <v>114</v>
      </c>
    </row>
    <row r="2415">
      <c r="A2415" s="38" t="s">
        <v>8408</v>
      </c>
      <c r="B2415" s="38" t="s">
        <v>209</v>
      </c>
      <c r="C2415" s="25" t="s">
        <v>96</v>
      </c>
      <c r="D2415" s="38" t="s">
        <v>2205</v>
      </c>
      <c r="E2415" s="38" t="s">
        <v>114</v>
      </c>
    </row>
    <row r="2416">
      <c r="A2416" s="38" t="s">
        <v>8410</v>
      </c>
      <c r="B2416" s="38" t="s">
        <v>138</v>
      </c>
      <c r="C2416" s="25" t="s">
        <v>96</v>
      </c>
      <c r="D2416" s="38" t="s">
        <v>2205</v>
      </c>
      <c r="E2416" s="38" t="s">
        <v>114</v>
      </c>
    </row>
    <row r="2417">
      <c r="A2417" s="38" t="s">
        <v>8411</v>
      </c>
      <c r="B2417" s="38" t="s">
        <v>630</v>
      </c>
      <c r="C2417" s="25" t="s">
        <v>96</v>
      </c>
      <c r="D2417" s="38" t="s">
        <v>2205</v>
      </c>
      <c r="E2417" s="38" t="s">
        <v>114</v>
      </c>
    </row>
    <row r="2418">
      <c r="A2418" s="38" t="s">
        <v>8406</v>
      </c>
      <c r="B2418" s="38" t="s">
        <v>380</v>
      </c>
      <c r="C2418" s="25" t="s">
        <v>96</v>
      </c>
      <c r="D2418" s="38" t="s">
        <v>2205</v>
      </c>
      <c r="E2418" s="38" t="s">
        <v>101</v>
      </c>
    </row>
    <row r="2419">
      <c r="A2419" s="38" t="s">
        <v>8408</v>
      </c>
      <c r="B2419" s="38" t="s">
        <v>209</v>
      </c>
      <c r="C2419" s="25" t="s">
        <v>96</v>
      </c>
      <c r="D2419" s="38" t="s">
        <v>2205</v>
      </c>
      <c r="E2419" s="38" t="s">
        <v>101</v>
      </c>
    </row>
    <row r="2420">
      <c r="A2420" s="38" t="s">
        <v>8410</v>
      </c>
      <c r="B2420" s="38" t="s">
        <v>138</v>
      </c>
      <c r="C2420" s="25" t="s">
        <v>96</v>
      </c>
      <c r="D2420" s="38" t="s">
        <v>2205</v>
      </c>
      <c r="E2420" s="38" t="s">
        <v>101</v>
      </c>
    </row>
    <row r="2421">
      <c r="A2421" s="38" t="s">
        <v>8412</v>
      </c>
      <c r="B2421" s="38" t="s">
        <v>807</v>
      </c>
      <c r="C2421" s="25" t="s">
        <v>96</v>
      </c>
      <c r="D2421" s="38" t="s">
        <v>2205</v>
      </c>
      <c r="E2421" s="38" t="s">
        <v>101</v>
      </c>
    </row>
    <row r="2422">
      <c r="A2422" s="38" t="s">
        <v>8411</v>
      </c>
      <c r="B2422" s="38" t="s">
        <v>630</v>
      </c>
      <c r="C2422" s="25" t="s">
        <v>96</v>
      </c>
      <c r="D2422" s="38" t="s">
        <v>2205</v>
      </c>
      <c r="E2422" s="38" t="s">
        <v>101</v>
      </c>
    </row>
    <row r="2423">
      <c r="A2423" s="38" t="s">
        <v>8413</v>
      </c>
      <c r="B2423" s="38" t="s">
        <v>122</v>
      </c>
      <c r="C2423" s="38" t="s">
        <v>96</v>
      </c>
      <c r="D2423" s="38" t="s">
        <v>2206</v>
      </c>
      <c r="E2423" s="38" t="s">
        <v>28</v>
      </c>
    </row>
    <row r="2424">
      <c r="A2424" s="38" t="s">
        <v>8414</v>
      </c>
      <c r="B2424" s="38" t="s">
        <v>161</v>
      </c>
      <c r="C2424" s="38" t="s">
        <v>96</v>
      </c>
      <c r="D2424" s="38" t="s">
        <v>2206</v>
      </c>
      <c r="E2424" s="38" t="s">
        <v>28</v>
      </c>
    </row>
    <row r="2425">
      <c r="A2425" s="38" t="s">
        <v>8415</v>
      </c>
      <c r="B2425" s="38" t="s">
        <v>933</v>
      </c>
      <c r="C2425" s="38" t="s">
        <v>96</v>
      </c>
      <c r="D2425" s="38" t="s">
        <v>2206</v>
      </c>
      <c r="E2425" s="38" t="s">
        <v>28</v>
      </c>
    </row>
    <row r="2426">
      <c r="A2426" s="38" t="s">
        <v>8416</v>
      </c>
      <c r="B2426" s="38" t="s">
        <v>588</v>
      </c>
      <c r="C2426" s="38" t="s">
        <v>96</v>
      </c>
      <c r="D2426" s="38" t="s">
        <v>2206</v>
      </c>
      <c r="E2426" s="38" t="s">
        <v>28</v>
      </c>
    </row>
    <row r="2427">
      <c r="A2427" s="38" t="s">
        <v>8417</v>
      </c>
      <c r="B2427" s="38" t="s">
        <v>122</v>
      </c>
      <c r="C2427" s="38" t="s">
        <v>44</v>
      </c>
      <c r="D2427" s="38" t="s">
        <v>2206</v>
      </c>
      <c r="E2427" s="38" t="s">
        <v>28</v>
      </c>
    </row>
    <row r="2428">
      <c r="A2428" s="38" t="s">
        <v>8418</v>
      </c>
      <c r="B2428" s="38" t="s">
        <v>161</v>
      </c>
      <c r="C2428" s="38" t="s">
        <v>44</v>
      </c>
      <c r="D2428" s="38" t="s">
        <v>2206</v>
      </c>
      <c r="E2428" s="38" t="s">
        <v>28</v>
      </c>
    </row>
    <row r="2429">
      <c r="A2429" s="38" t="s">
        <v>8419</v>
      </c>
      <c r="B2429" s="38" t="s">
        <v>588</v>
      </c>
      <c r="C2429" s="38" t="s">
        <v>44</v>
      </c>
      <c r="D2429" s="38" t="s">
        <v>2206</v>
      </c>
      <c r="E2429" s="38" t="s">
        <v>28</v>
      </c>
    </row>
    <row r="2430">
      <c r="A2430" s="38" t="s">
        <v>8420</v>
      </c>
      <c r="B2430" s="38" t="s">
        <v>933</v>
      </c>
      <c r="C2430" s="38" t="s">
        <v>44</v>
      </c>
      <c r="D2430" s="38" t="s">
        <v>2206</v>
      </c>
      <c r="E2430" s="38" t="s">
        <v>28</v>
      </c>
    </row>
    <row r="2431">
      <c r="A2431" s="38" t="s">
        <v>8421</v>
      </c>
      <c r="B2431" s="38" t="s">
        <v>122</v>
      </c>
      <c r="C2431" s="25" t="s">
        <v>158</v>
      </c>
      <c r="D2431" s="38" t="s">
        <v>2206</v>
      </c>
      <c r="E2431" s="38" t="s">
        <v>28</v>
      </c>
    </row>
    <row r="2432">
      <c r="A2432" s="38" t="s">
        <v>8422</v>
      </c>
      <c r="B2432" s="38" t="s">
        <v>161</v>
      </c>
      <c r="C2432" s="25" t="s">
        <v>158</v>
      </c>
      <c r="D2432" s="38" t="s">
        <v>2206</v>
      </c>
      <c r="E2432" s="38" t="s">
        <v>28</v>
      </c>
    </row>
    <row r="2433">
      <c r="A2433" s="38" t="s">
        <v>8423</v>
      </c>
      <c r="B2433" s="38" t="s">
        <v>122</v>
      </c>
      <c r="C2433" s="25" t="s">
        <v>600</v>
      </c>
      <c r="D2433" s="38" t="s">
        <v>2206</v>
      </c>
      <c r="E2433" s="38" t="s">
        <v>28</v>
      </c>
    </row>
    <row r="2434">
      <c r="A2434" s="38" t="s">
        <v>8424</v>
      </c>
      <c r="B2434" s="38" t="s">
        <v>161</v>
      </c>
      <c r="C2434" s="25" t="s">
        <v>600</v>
      </c>
      <c r="D2434" s="38" t="s">
        <v>2206</v>
      </c>
      <c r="E2434" s="38" t="s">
        <v>28</v>
      </c>
    </row>
    <row r="2435">
      <c r="A2435" s="38" t="s">
        <v>8425</v>
      </c>
      <c r="B2435" s="38" t="s">
        <v>588</v>
      </c>
      <c r="C2435" s="25" t="s">
        <v>600</v>
      </c>
      <c r="D2435" s="38" t="s">
        <v>2206</v>
      </c>
      <c r="E2435" s="38" t="s">
        <v>28</v>
      </c>
    </row>
    <row r="2436">
      <c r="A2436" s="38" t="s">
        <v>8426</v>
      </c>
      <c r="B2436" s="38" t="s">
        <v>933</v>
      </c>
      <c r="C2436" s="25" t="s">
        <v>938</v>
      </c>
      <c r="D2436" s="38" t="s">
        <v>2206</v>
      </c>
      <c r="E2436" s="38" t="s">
        <v>28</v>
      </c>
    </row>
    <row r="2437">
      <c r="A2437" s="38" t="s">
        <v>8427</v>
      </c>
      <c r="B2437" s="38" t="s">
        <v>588</v>
      </c>
      <c r="C2437" s="25" t="s">
        <v>938</v>
      </c>
      <c r="D2437" s="38" t="s">
        <v>2206</v>
      </c>
      <c r="E2437" s="38" t="s">
        <v>28</v>
      </c>
    </row>
    <row r="2438">
      <c r="A2438" s="38" t="s">
        <v>8428</v>
      </c>
      <c r="B2438" s="38" t="s">
        <v>603</v>
      </c>
      <c r="C2438" s="25" t="s">
        <v>938</v>
      </c>
      <c r="D2438" s="38" t="s">
        <v>2206</v>
      </c>
      <c r="E2438" s="38" t="s">
        <v>28</v>
      </c>
    </row>
    <row r="2439">
      <c r="A2439" s="38" t="s">
        <v>8429</v>
      </c>
      <c r="B2439" s="38" t="s">
        <v>966</v>
      </c>
      <c r="C2439" s="25" t="s">
        <v>938</v>
      </c>
      <c r="D2439" s="38" t="s">
        <v>2206</v>
      </c>
      <c r="E2439" s="38" t="s">
        <v>28</v>
      </c>
    </row>
    <row r="2440">
      <c r="A2440" s="38" t="s">
        <v>8430</v>
      </c>
      <c r="B2440" s="38" t="s">
        <v>122</v>
      </c>
      <c r="C2440" s="38" t="s">
        <v>96</v>
      </c>
      <c r="D2440" s="38" t="s">
        <v>2207</v>
      </c>
      <c r="E2440" s="38" t="s">
        <v>28</v>
      </c>
    </row>
    <row r="2441">
      <c r="A2441" s="38" t="s">
        <v>8431</v>
      </c>
      <c r="B2441" s="38" t="s">
        <v>161</v>
      </c>
      <c r="C2441" s="38" t="s">
        <v>96</v>
      </c>
      <c r="D2441" s="38" t="s">
        <v>2207</v>
      </c>
      <c r="E2441" s="38" t="s">
        <v>28</v>
      </c>
    </row>
    <row r="2442">
      <c r="A2442" s="38" t="s">
        <v>8432</v>
      </c>
      <c r="B2442" s="38" t="s">
        <v>933</v>
      </c>
      <c r="C2442" s="38" t="s">
        <v>96</v>
      </c>
      <c r="D2442" s="38" t="s">
        <v>2207</v>
      </c>
      <c r="E2442" s="38" t="s">
        <v>28</v>
      </c>
    </row>
    <row r="2443">
      <c r="A2443" s="38" t="s">
        <v>8433</v>
      </c>
      <c r="B2443" s="38" t="s">
        <v>588</v>
      </c>
      <c r="C2443" s="38" t="s">
        <v>96</v>
      </c>
      <c r="D2443" s="38" t="s">
        <v>2207</v>
      </c>
      <c r="E2443" s="38" t="s">
        <v>28</v>
      </c>
    </row>
    <row r="2444">
      <c r="A2444" s="38" t="s">
        <v>8434</v>
      </c>
      <c r="B2444" s="38" t="s">
        <v>122</v>
      </c>
      <c r="C2444" s="38" t="s">
        <v>44</v>
      </c>
      <c r="D2444" s="38" t="s">
        <v>2207</v>
      </c>
      <c r="E2444" s="38" t="s">
        <v>28</v>
      </c>
    </row>
    <row r="2445">
      <c r="A2445" s="38" t="s">
        <v>8435</v>
      </c>
      <c r="B2445" s="38" t="s">
        <v>161</v>
      </c>
      <c r="C2445" s="38" t="s">
        <v>44</v>
      </c>
      <c r="D2445" s="38" t="s">
        <v>2207</v>
      </c>
      <c r="E2445" s="38" t="s">
        <v>28</v>
      </c>
    </row>
    <row r="2446">
      <c r="A2446" s="38" t="s">
        <v>8436</v>
      </c>
      <c r="B2446" s="38" t="s">
        <v>588</v>
      </c>
      <c r="C2446" s="38" t="s">
        <v>44</v>
      </c>
      <c r="D2446" s="38" t="s">
        <v>2207</v>
      </c>
      <c r="E2446" s="38" t="s">
        <v>28</v>
      </c>
    </row>
    <row r="2447">
      <c r="A2447" s="38" t="s">
        <v>8437</v>
      </c>
      <c r="B2447" s="38" t="s">
        <v>933</v>
      </c>
      <c r="C2447" s="38" t="s">
        <v>44</v>
      </c>
      <c r="D2447" s="38" t="s">
        <v>2207</v>
      </c>
      <c r="E2447" s="38" t="s">
        <v>28</v>
      </c>
    </row>
    <row r="2448">
      <c r="A2448" s="38" t="s">
        <v>8438</v>
      </c>
      <c r="B2448" s="38" t="s">
        <v>122</v>
      </c>
      <c r="C2448" s="25" t="s">
        <v>158</v>
      </c>
      <c r="D2448" s="38" t="s">
        <v>2207</v>
      </c>
      <c r="E2448" s="38" t="s">
        <v>28</v>
      </c>
    </row>
    <row r="2449">
      <c r="A2449" s="38" t="s">
        <v>8439</v>
      </c>
      <c r="B2449" s="38" t="s">
        <v>161</v>
      </c>
      <c r="C2449" s="25" t="s">
        <v>158</v>
      </c>
      <c r="D2449" s="38" t="s">
        <v>2207</v>
      </c>
      <c r="E2449" s="38" t="s">
        <v>28</v>
      </c>
    </row>
    <row r="2450">
      <c r="A2450" s="38" t="s">
        <v>8440</v>
      </c>
      <c r="B2450" s="38" t="s">
        <v>122</v>
      </c>
      <c r="C2450" s="25" t="s">
        <v>600</v>
      </c>
      <c r="D2450" s="38" t="s">
        <v>2207</v>
      </c>
      <c r="E2450" s="38" t="s">
        <v>28</v>
      </c>
    </row>
    <row r="2451">
      <c r="A2451" s="38" t="s">
        <v>8441</v>
      </c>
      <c r="B2451" s="38" t="s">
        <v>161</v>
      </c>
      <c r="C2451" s="25" t="s">
        <v>600</v>
      </c>
      <c r="D2451" s="38" t="s">
        <v>2207</v>
      </c>
      <c r="E2451" s="38" t="s">
        <v>28</v>
      </c>
    </row>
    <row r="2452">
      <c r="A2452" s="38" t="s">
        <v>8442</v>
      </c>
      <c r="B2452" s="38" t="s">
        <v>588</v>
      </c>
      <c r="C2452" s="25" t="s">
        <v>600</v>
      </c>
      <c r="D2452" s="38" t="s">
        <v>2207</v>
      </c>
      <c r="E2452" s="38" t="s">
        <v>28</v>
      </c>
    </row>
    <row r="2453">
      <c r="A2453" s="38" t="s">
        <v>8443</v>
      </c>
      <c r="B2453" s="38" t="s">
        <v>933</v>
      </c>
      <c r="C2453" s="25" t="s">
        <v>938</v>
      </c>
      <c r="D2453" s="38" t="s">
        <v>2207</v>
      </c>
      <c r="E2453" s="38" t="s">
        <v>28</v>
      </c>
    </row>
    <row r="2454">
      <c r="A2454" s="38" t="s">
        <v>8444</v>
      </c>
      <c r="B2454" s="38" t="s">
        <v>588</v>
      </c>
      <c r="C2454" s="25" t="s">
        <v>938</v>
      </c>
      <c r="D2454" s="38" t="s">
        <v>2207</v>
      </c>
      <c r="E2454" s="38" t="s">
        <v>28</v>
      </c>
    </row>
    <row r="2455">
      <c r="A2455" s="38" t="s">
        <v>8445</v>
      </c>
      <c r="B2455" s="38" t="s">
        <v>603</v>
      </c>
      <c r="C2455" s="25" t="s">
        <v>938</v>
      </c>
      <c r="D2455" s="38" t="s">
        <v>2207</v>
      </c>
      <c r="E2455" s="38" t="s">
        <v>28</v>
      </c>
    </row>
    <row r="2456">
      <c r="A2456" s="38" t="s">
        <v>8446</v>
      </c>
      <c r="B2456" s="38" t="s">
        <v>966</v>
      </c>
      <c r="C2456" s="25" t="s">
        <v>938</v>
      </c>
      <c r="D2456" s="38" t="s">
        <v>2207</v>
      </c>
      <c r="E2456" s="38" t="s">
        <v>28</v>
      </c>
    </row>
    <row r="2457">
      <c r="A2457" s="38" t="s">
        <v>8447</v>
      </c>
      <c r="B2457" s="38" t="s">
        <v>122</v>
      </c>
      <c r="C2457" s="38" t="s">
        <v>96</v>
      </c>
      <c r="D2457" s="38" t="s">
        <v>2208</v>
      </c>
      <c r="E2457" s="38" t="s">
        <v>28</v>
      </c>
    </row>
    <row r="2458">
      <c r="A2458" s="38" t="s">
        <v>8448</v>
      </c>
      <c r="B2458" s="38" t="s">
        <v>161</v>
      </c>
      <c r="C2458" s="38" t="s">
        <v>96</v>
      </c>
      <c r="D2458" s="38" t="s">
        <v>2208</v>
      </c>
      <c r="E2458" s="38" t="s">
        <v>28</v>
      </c>
    </row>
    <row r="2459">
      <c r="A2459" s="38" t="s">
        <v>8449</v>
      </c>
      <c r="B2459" s="38" t="s">
        <v>933</v>
      </c>
      <c r="C2459" s="38" t="s">
        <v>96</v>
      </c>
      <c r="D2459" s="38" t="s">
        <v>2208</v>
      </c>
      <c r="E2459" s="38" t="s">
        <v>28</v>
      </c>
    </row>
    <row r="2460">
      <c r="A2460" s="38" t="s">
        <v>8450</v>
      </c>
      <c r="B2460" s="38" t="s">
        <v>588</v>
      </c>
      <c r="C2460" s="38" t="s">
        <v>96</v>
      </c>
      <c r="D2460" s="38" t="s">
        <v>2208</v>
      </c>
      <c r="E2460" s="38" t="s">
        <v>28</v>
      </c>
    </row>
    <row r="2461">
      <c r="A2461" s="38" t="s">
        <v>8451</v>
      </c>
      <c r="B2461" s="38" t="s">
        <v>122</v>
      </c>
      <c r="C2461" s="38" t="s">
        <v>44</v>
      </c>
      <c r="D2461" s="38" t="s">
        <v>2208</v>
      </c>
      <c r="E2461" s="38" t="s">
        <v>28</v>
      </c>
    </row>
    <row r="2462">
      <c r="A2462" s="38" t="s">
        <v>8452</v>
      </c>
      <c r="B2462" s="38" t="s">
        <v>161</v>
      </c>
      <c r="C2462" s="38" t="s">
        <v>44</v>
      </c>
      <c r="D2462" s="38" t="s">
        <v>2208</v>
      </c>
      <c r="E2462" s="38" t="s">
        <v>28</v>
      </c>
    </row>
    <row r="2463">
      <c r="A2463" s="38" t="s">
        <v>8453</v>
      </c>
      <c r="B2463" s="38" t="s">
        <v>588</v>
      </c>
      <c r="C2463" s="38" t="s">
        <v>44</v>
      </c>
      <c r="D2463" s="38" t="s">
        <v>2208</v>
      </c>
      <c r="E2463" s="38" t="s">
        <v>28</v>
      </c>
    </row>
    <row r="2464">
      <c r="A2464" s="38" t="s">
        <v>8454</v>
      </c>
      <c r="B2464" s="38" t="s">
        <v>933</v>
      </c>
      <c r="C2464" s="38" t="s">
        <v>44</v>
      </c>
      <c r="D2464" s="38" t="s">
        <v>2208</v>
      </c>
      <c r="E2464" s="38" t="s">
        <v>28</v>
      </c>
    </row>
    <row r="2465">
      <c r="A2465" s="38" t="s">
        <v>8455</v>
      </c>
      <c r="B2465" s="38" t="s">
        <v>122</v>
      </c>
      <c r="C2465" s="25" t="s">
        <v>158</v>
      </c>
      <c r="D2465" s="38" t="s">
        <v>2208</v>
      </c>
      <c r="E2465" s="38" t="s">
        <v>28</v>
      </c>
    </row>
    <row r="2466">
      <c r="A2466" s="38" t="s">
        <v>8456</v>
      </c>
      <c r="B2466" s="38" t="s">
        <v>161</v>
      </c>
      <c r="C2466" s="25" t="s">
        <v>158</v>
      </c>
      <c r="D2466" s="38" t="s">
        <v>2208</v>
      </c>
      <c r="E2466" s="38" t="s">
        <v>28</v>
      </c>
    </row>
    <row r="2467">
      <c r="A2467" s="38" t="s">
        <v>8457</v>
      </c>
      <c r="B2467" s="38" t="s">
        <v>122</v>
      </c>
      <c r="C2467" s="25" t="s">
        <v>600</v>
      </c>
      <c r="D2467" s="38" t="s">
        <v>2208</v>
      </c>
      <c r="E2467" s="38" t="s">
        <v>28</v>
      </c>
    </row>
    <row r="2468">
      <c r="A2468" s="38" t="s">
        <v>8458</v>
      </c>
      <c r="B2468" s="38" t="s">
        <v>161</v>
      </c>
      <c r="C2468" s="25" t="s">
        <v>600</v>
      </c>
      <c r="D2468" s="38" t="s">
        <v>2208</v>
      </c>
      <c r="E2468" s="38" t="s">
        <v>28</v>
      </c>
    </row>
    <row r="2469">
      <c r="A2469" s="38" t="s">
        <v>8459</v>
      </c>
      <c r="B2469" s="38" t="s">
        <v>588</v>
      </c>
      <c r="C2469" s="25" t="s">
        <v>600</v>
      </c>
      <c r="D2469" s="38" t="s">
        <v>2208</v>
      </c>
      <c r="E2469" s="38" t="s">
        <v>28</v>
      </c>
    </row>
    <row r="2470">
      <c r="A2470" s="38" t="s">
        <v>8460</v>
      </c>
      <c r="B2470" s="38" t="s">
        <v>933</v>
      </c>
      <c r="C2470" s="25" t="s">
        <v>938</v>
      </c>
      <c r="D2470" s="38" t="s">
        <v>2208</v>
      </c>
      <c r="E2470" s="38" t="s">
        <v>28</v>
      </c>
    </row>
    <row r="2471">
      <c r="A2471" s="38" t="s">
        <v>8461</v>
      </c>
      <c r="B2471" s="38" t="s">
        <v>588</v>
      </c>
      <c r="C2471" s="25" t="s">
        <v>938</v>
      </c>
      <c r="D2471" s="38" t="s">
        <v>2208</v>
      </c>
      <c r="E2471" s="38" t="s">
        <v>28</v>
      </c>
    </row>
    <row r="2472">
      <c r="A2472" s="38" t="s">
        <v>8462</v>
      </c>
      <c r="B2472" s="38" t="s">
        <v>603</v>
      </c>
      <c r="C2472" s="25" t="s">
        <v>938</v>
      </c>
      <c r="D2472" s="38" t="s">
        <v>2208</v>
      </c>
      <c r="E2472" s="38" t="s">
        <v>28</v>
      </c>
    </row>
    <row r="2473">
      <c r="A2473" s="38" t="s">
        <v>8463</v>
      </c>
      <c r="B2473" s="38" t="s">
        <v>966</v>
      </c>
      <c r="C2473" s="25" t="s">
        <v>938</v>
      </c>
      <c r="D2473" s="38" t="s">
        <v>2208</v>
      </c>
      <c r="E2473" s="38" t="s">
        <v>28</v>
      </c>
    </row>
    <row r="2474">
      <c r="A2474" s="38" t="s">
        <v>8464</v>
      </c>
      <c r="B2474" s="38" t="s">
        <v>122</v>
      </c>
      <c r="C2474" s="38" t="s">
        <v>96</v>
      </c>
      <c r="D2474" s="38" t="s">
        <v>2209</v>
      </c>
      <c r="E2474" s="38" t="s">
        <v>28</v>
      </c>
    </row>
    <row r="2475">
      <c r="A2475" s="38" t="s">
        <v>8465</v>
      </c>
      <c r="B2475" s="38" t="s">
        <v>161</v>
      </c>
      <c r="C2475" s="38" t="s">
        <v>96</v>
      </c>
      <c r="D2475" s="38" t="s">
        <v>2209</v>
      </c>
      <c r="E2475" s="38" t="s">
        <v>28</v>
      </c>
    </row>
    <row r="2476">
      <c r="A2476" s="38" t="s">
        <v>8466</v>
      </c>
      <c r="B2476" s="38" t="s">
        <v>933</v>
      </c>
      <c r="C2476" s="38" t="s">
        <v>96</v>
      </c>
      <c r="D2476" s="38" t="s">
        <v>2209</v>
      </c>
      <c r="E2476" s="38" t="s">
        <v>28</v>
      </c>
    </row>
    <row r="2477">
      <c r="A2477" s="38" t="s">
        <v>8467</v>
      </c>
      <c r="B2477" s="38" t="s">
        <v>588</v>
      </c>
      <c r="C2477" s="38" t="s">
        <v>96</v>
      </c>
      <c r="D2477" s="38" t="s">
        <v>2209</v>
      </c>
      <c r="E2477" s="38" t="s">
        <v>28</v>
      </c>
    </row>
    <row r="2478">
      <c r="A2478" s="38" t="s">
        <v>8468</v>
      </c>
      <c r="B2478" s="38" t="s">
        <v>122</v>
      </c>
      <c r="C2478" s="38" t="s">
        <v>44</v>
      </c>
      <c r="D2478" s="38" t="s">
        <v>2209</v>
      </c>
      <c r="E2478" s="38" t="s">
        <v>28</v>
      </c>
    </row>
    <row r="2479">
      <c r="A2479" s="38" t="s">
        <v>8469</v>
      </c>
      <c r="B2479" s="38" t="s">
        <v>161</v>
      </c>
      <c r="C2479" s="38" t="s">
        <v>44</v>
      </c>
      <c r="D2479" s="38" t="s">
        <v>2209</v>
      </c>
      <c r="E2479" s="38" t="s">
        <v>28</v>
      </c>
    </row>
    <row r="2480">
      <c r="A2480" s="38" t="s">
        <v>8470</v>
      </c>
      <c r="B2480" s="38" t="s">
        <v>588</v>
      </c>
      <c r="C2480" s="38" t="s">
        <v>44</v>
      </c>
      <c r="D2480" s="38" t="s">
        <v>2209</v>
      </c>
      <c r="E2480" s="38" t="s">
        <v>28</v>
      </c>
    </row>
    <row r="2481">
      <c r="A2481" s="38" t="s">
        <v>8471</v>
      </c>
      <c r="B2481" s="38" t="s">
        <v>933</v>
      </c>
      <c r="C2481" s="38" t="s">
        <v>44</v>
      </c>
      <c r="D2481" s="38" t="s">
        <v>2209</v>
      </c>
      <c r="E2481" s="38" t="s">
        <v>28</v>
      </c>
    </row>
    <row r="2482">
      <c r="A2482" s="38" t="s">
        <v>8472</v>
      </c>
      <c r="B2482" s="38" t="s">
        <v>122</v>
      </c>
      <c r="C2482" s="25" t="s">
        <v>158</v>
      </c>
      <c r="D2482" s="38" t="s">
        <v>2209</v>
      </c>
      <c r="E2482" s="38" t="s">
        <v>28</v>
      </c>
    </row>
    <row r="2483">
      <c r="A2483" s="38" t="s">
        <v>8473</v>
      </c>
      <c r="B2483" s="38" t="s">
        <v>161</v>
      </c>
      <c r="C2483" s="25" t="s">
        <v>158</v>
      </c>
      <c r="D2483" s="38" t="s">
        <v>2209</v>
      </c>
      <c r="E2483" s="38" t="s">
        <v>28</v>
      </c>
    </row>
    <row r="2484">
      <c r="A2484" s="38" t="s">
        <v>8474</v>
      </c>
      <c r="B2484" s="38" t="s">
        <v>122</v>
      </c>
      <c r="C2484" s="25" t="s">
        <v>600</v>
      </c>
      <c r="D2484" s="38" t="s">
        <v>2209</v>
      </c>
      <c r="E2484" s="38" t="s">
        <v>28</v>
      </c>
    </row>
    <row r="2485">
      <c r="A2485" s="38" t="s">
        <v>8475</v>
      </c>
      <c r="B2485" s="38" t="s">
        <v>161</v>
      </c>
      <c r="C2485" s="25" t="s">
        <v>600</v>
      </c>
      <c r="D2485" s="38" t="s">
        <v>2209</v>
      </c>
      <c r="E2485" s="38" t="s">
        <v>28</v>
      </c>
    </row>
    <row r="2486">
      <c r="A2486" s="38" t="s">
        <v>8476</v>
      </c>
      <c r="B2486" s="38" t="s">
        <v>588</v>
      </c>
      <c r="C2486" s="25" t="s">
        <v>600</v>
      </c>
      <c r="D2486" s="38" t="s">
        <v>2209</v>
      </c>
      <c r="E2486" s="38" t="s">
        <v>28</v>
      </c>
    </row>
    <row r="2487">
      <c r="A2487" s="38" t="s">
        <v>8477</v>
      </c>
      <c r="B2487" s="38" t="s">
        <v>933</v>
      </c>
      <c r="C2487" s="25" t="s">
        <v>938</v>
      </c>
      <c r="D2487" s="38" t="s">
        <v>2209</v>
      </c>
      <c r="E2487" s="38" t="s">
        <v>28</v>
      </c>
    </row>
    <row r="2488">
      <c r="A2488" s="38" t="s">
        <v>8478</v>
      </c>
      <c r="B2488" s="38" t="s">
        <v>588</v>
      </c>
      <c r="C2488" s="25" t="s">
        <v>938</v>
      </c>
      <c r="D2488" s="38" t="s">
        <v>2209</v>
      </c>
      <c r="E2488" s="38" t="s">
        <v>28</v>
      </c>
    </row>
    <row r="2489">
      <c r="A2489" s="38" t="s">
        <v>8479</v>
      </c>
      <c r="B2489" s="38" t="s">
        <v>603</v>
      </c>
      <c r="C2489" s="25" t="s">
        <v>938</v>
      </c>
      <c r="D2489" s="38" t="s">
        <v>2209</v>
      </c>
      <c r="E2489" s="38" t="s">
        <v>28</v>
      </c>
    </row>
    <row r="2490">
      <c r="A2490" s="38" t="s">
        <v>8480</v>
      </c>
      <c r="B2490" s="38" t="s">
        <v>966</v>
      </c>
      <c r="C2490" s="25" t="s">
        <v>938</v>
      </c>
      <c r="D2490" s="38" t="s">
        <v>2209</v>
      </c>
      <c r="E2490" s="38" t="s">
        <v>28</v>
      </c>
    </row>
    <row r="2491">
      <c r="A2491" s="38" t="s">
        <v>8481</v>
      </c>
      <c r="B2491" s="38" t="s">
        <v>122</v>
      </c>
      <c r="C2491" s="38" t="s">
        <v>96</v>
      </c>
      <c r="D2491" s="38" t="s">
        <v>2210</v>
      </c>
      <c r="E2491" s="38" t="s">
        <v>28</v>
      </c>
    </row>
    <row r="2492">
      <c r="A2492" s="38" t="s">
        <v>8482</v>
      </c>
      <c r="B2492" s="38" t="s">
        <v>161</v>
      </c>
      <c r="C2492" s="38" t="s">
        <v>96</v>
      </c>
      <c r="D2492" s="38" t="s">
        <v>2210</v>
      </c>
      <c r="E2492" s="38" t="s">
        <v>28</v>
      </c>
    </row>
    <row r="2493">
      <c r="A2493" s="38" t="s">
        <v>8483</v>
      </c>
      <c r="B2493" s="38" t="s">
        <v>933</v>
      </c>
      <c r="C2493" s="38" t="s">
        <v>96</v>
      </c>
      <c r="D2493" s="38" t="s">
        <v>2210</v>
      </c>
      <c r="E2493" s="38" t="s">
        <v>28</v>
      </c>
    </row>
    <row r="2494">
      <c r="A2494" s="38" t="s">
        <v>8484</v>
      </c>
      <c r="B2494" s="38" t="s">
        <v>588</v>
      </c>
      <c r="C2494" s="38" t="s">
        <v>96</v>
      </c>
      <c r="D2494" s="38" t="s">
        <v>2210</v>
      </c>
      <c r="E2494" s="38" t="s">
        <v>28</v>
      </c>
    </row>
    <row r="2495">
      <c r="A2495" s="38" t="s">
        <v>8485</v>
      </c>
      <c r="B2495" s="38" t="s">
        <v>122</v>
      </c>
      <c r="C2495" s="38" t="s">
        <v>44</v>
      </c>
      <c r="D2495" s="38" t="s">
        <v>2210</v>
      </c>
      <c r="E2495" s="38" t="s">
        <v>28</v>
      </c>
    </row>
    <row r="2496">
      <c r="A2496" s="38" t="s">
        <v>8486</v>
      </c>
      <c r="B2496" s="38" t="s">
        <v>161</v>
      </c>
      <c r="C2496" s="38" t="s">
        <v>44</v>
      </c>
      <c r="D2496" s="38" t="s">
        <v>2210</v>
      </c>
      <c r="E2496" s="38" t="s">
        <v>28</v>
      </c>
    </row>
    <row r="2497">
      <c r="A2497" s="38" t="s">
        <v>8487</v>
      </c>
      <c r="B2497" s="38" t="s">
        <v>588</v>
      </c>
      <c r="C2497" s="38" t="s">
        <v>44</v>
      </c>
      <c r="D2497" s="38" t="s">
        <v>2210</v>
      </c>
      <c r="E2497" s="38" t="s">
        <v>28</v>
      </c>
    </row>
    <row r="2498">
      <c r="A2498" s="38" t="s">
        <v>8488</v>
      </c>
      <c r="B2498" s="38" t="s">
        <v>933</v>
      </c>
      <c r="C2498" s="38" t="s">
        <v>44</v>
      </c>
      <c r="D2498" s="38" t="s">
        <v>2210</v>
      </c>
      <c r="E2498" s="38" t="s">
        <v>28</v>
      </c>
    </row>
    <row r="2499">
      <c r="A2499" s="38" t="s">
        <v>8489</v>
      </c>
      <c r="B2499" s="38" t="s">
        <v>122</v>
      </c>
      <c r="C2499" s="25" t="s">
        <v>158</v>
      </c>
      <c r="D2499" s="38" t="s">
        <v>2210</v>
      </c>
      <c r="E2499" s="38" t="s">
        <v>28</v>
      </c>
    </row>
    <row r="2500">
      <c r="A2500" s="38" t="s">
        <v>8490</v>
      </c>
      <c r="B2500" s="38" t="s">
        <v>161</v>
      </c>
      <c r="C2500" s="25" t="s">
        <v>158</v>
      </c>
      <c r="D2500" s="38" t="s">
        <v>2210</v>
      </c>
      <c r="E2500" s="38" t="s">
        <v>28</v>
      </c>
    </row>
    <row r="2501">
      <c r="A2501" s="38" t="s">
        <v>8491</v>
      </c>
      <c r="B2501" s="38" t="s">
        <v>122</v>
      </c>
      <c r="C2501" s="25" t="s">
        <v>600</v>
      </c>
      <c r="D2501" s="38" t="s">
        <v>2210</v>
      </c>
      <c r="E2501" s="38" t="s">
        <v>28</v>
      </c>
    </row>
    <row r="2502">
      <c r="A2502" s="38" t="s">
        <v>8492</v>
      </c>
      <c r="B2502" s="38" t="s">
        <v>161</v>
      </c>
      <c r="C2502" s="25" t="s">
        <v>600</v>
      </c>
      <c r="D2502" s="38" t="s">
        <v>2210</v>
      </c>
      <c r="E2502" s="38" t="s">
        <v>28</v>
      </c>
    </row>
    <row r="2503">
      <c r="A2503" s="38" t="s">
        <v>8493</v>
      </c>
      <c r="B2503" s="38" t="s">
        <v>588</v>
      </c>
      <c r="C2503" s="25" t="s">
        <v>600</v>
      </c>
      <c r="D2503" s="38" t="s">
        <v>2210</v>
      </c>
      <c r="E2503" s="38" t="s">
        <v>28</v>
      </c>
    </row>
    <row r="2504">
      <c r="A2504" s="38" t="s">
        <v>8494</v>
      </c>
      <c r="B2504" s="38" t="s">
        <v>933</v>
      </c>
      <c r="C2504" s="25" t="s">
        <v>938</v>
      </c>
      <c r="D2504" s="38" t="s">
        <v>2210</v>
      </c>
      <c r="E2504" s="38" t="s">
        <v>28</v>
      </c>
    </row>
    <row r="2505">
      <c r="A2505" s="38" t="s">
        <v>8495</v>
      </c>
      <c r="B2505" s="38" t="s">
        <v>588</v>
      </c>
      <c r="C2505" s="25" t="s">
        <v>938</v>
      </c>
      <c r="D2505" s="38" t="s">
        <v>2210</v>
      </c>
      <c r="E2505" s="38" t="s">
        <v>28</v>
      </c>
    </row>
    <row r="2506">
      <c r="A2506" s="38" t="s">
        <v>8496</v>
      </c>
      <c r="B2506" s="38" t="s">
        <v>603</v>
      </c>
      <c r="C2506" s="25" t="s">
        <v>938</v>
      </c>
      <c r="D2506" s="38" t="s">
        <v>2210</v>
      </c>
      <c r="E2506" s="38" t="s">
        <v>28</v>
      </c>
    </row>
    <row r="2507">
      <c r="A2507" s="38" t="s">
        <v>8497</v>
      </c>
      <c r="B2507" s="38" t="s">
        <v>966</v>
      </c>
      <c r="C2507" s="25" t="s">
        <v>938</v>
      </c>
      <c r="D2507" s="38" t="s">
        <v>2210</v>
      </c>
      <c r="E2507" s="38" t="s">
        <v>28</v>
      </c>
    </row>
    <row r="2508">
      <c r="A2508" s="38" t="s">
        <v>8498</v>
      </c>
      <c r="B2508" s="38" t="s">
        <v>122</v>
      </c>
      <c r="C2508" s="38" t="s">
        <v>96</v>
      </c>
      <c r="D2508" s="38" t="s">
        <v>2211</v>
      </c>
      <c r="E2508" s="38" t="s">
        <v>28</v>
      </c>
    </row>
    <row r="2509">
      <c r="A2509" s="38" t="s">
        <v>8499</v>
      </c>
      <c r="B2509" s="38" t="s">
        <v>161</v>
      </c>
      <c r="C2509" s="38" t="s">
        <v>96</v>
      </c>
      <c r="D2509" s="38" t="s">
        <v>2211</v>
      </c>
      <c r="E2509" s="38" t="s">
        <v>28</v>
      </c>
    </row>
    <row r="2510">
      <c r="A2510" s="38" t="s">
        <v>8500</v>
      </c>
      <c r="B2510" s="38" t="s">
        <v>933</v>
      </c>
      <c r="C2510" s="38" t="s">
        <v>96</v>
      </c>
      <c r="D2510" s="38" t="s">
        <v>2211</v>
      </c>
      <c r="E2510" s="38" t="s">
        <v>28</v>
      </c>
    </row>
    <row r="2511">
      <c r="A2511" s="38" t="s">
        <v>8501</v>
      </c>
      <c r="B2511" s="38" t="s">
        <v>588</v>
      </c>
      <c r="C2511" s="38" t="s">
        <v>96</v>
      </c>
      <c r="D2511" s="38" t="s">
        <v>2211</v>
      </c>
      <c r="E2511" s="38" t="s">
        <v>28</v>
      </c>
    </row>
    <row r="2512">
      <c r="A2512" s="38" t="s">
        <v>8502</v>
      </c>
      <c r="B2512" s="38" t="s">
        <v>122</v>
      </c>
      <c r="C2512" s="38" t="s">
        <v>44</v>
      </c>
      <c r="D2512" s="38" t="s">
        <v>2211</v>
      </c>
      <c r="E2512" s="38" t="s">
        <v>28</v>
      </c>
    </row>
    <row r="2513">
      <c r="A2513" s="38" t="s">
        <v>8503</v>
      </c>
      <c r="B2513" s="38" t="s">
        <v>161</v>
      </c>
      <c r="C2513" s="38" t="s">
        <v>44</v>
      </c>
      <c r="D2513" s="38" t="s">
        <v>2211</v>
      </c>
      <c r="E2513" s="38" t="s">
        <v>28</v>
      </c>
    </row>
    <row r="2514">
      <c r="A2514" s="38" t="s">
        <v>8504</v>
      </c>
      <c r="B2514" s="38" t="s">
        <v>588</v>
      </c>
      <c r="C2514" s="38" t="s">
        <v>44</v>
      </c>
      <c r="D2514" s="38" t="s">
        <v>2211</v>
      </c>
      <c r="E2514" s="38" t="s">
        <v>28</v>
      </c>
    </row>
    <row r="2515">
      <c r="A2515" s="38" t="s">
        <v>8505</v>
      </c>
      <c r="B2515" s="38" t="s">
        <v>933</v>
      </c>
      <c r="C2515" s="38" t="s">
        <v>44</v>
      </c>
      <c r="D2515" s="38" t="s">
        <v>2211</v>
      </c>
      <c r="E2515" s="38" t="s">
        <v>28</v>
      </c>
    </row>
    <row r="2516">
      <c r="A2516" s="38" t="s">
        <v>8506</v>
      </c>
      <c r="B2516" s="38" t="s">
        <v>122</v>
      </c>
      <c r="C2516" s="25" t="s">
        <v>158</v>
      </c>
      <c r="D2516" s="38" t="s">
        <v>2211</v>
      </c>
      <c r="E2516" s="38" t="s">
        <v>28</v>
      </c>
    </row>
    <row r="2517">
      <c r="A2517" s="38" t="s">
        <v>8507</v>
      </c>
      <c r="B2517" s="38" t="s">
        <v>161</v>
      </c>
      <c r="C2517" s="25" t="s">
        <v>158</v>
      </c>
      <c r="D2517" s="38" t="s">
        <v>2211</v>
      </c>
      <c r="E2517" s="38" t="s">
        <v>28</v>
      </c>
    </row>
    <row r="2518">
      <c r="A2518" s="38" t="s">
        <v>8508</v>
      </c>
      <c r="B2518" s="38" t="s">
        <v>122</v>
      </c>
      <c r="C2518" s="25" t="s">
        <v>600</v>
      </c>
      <c r="D2518" s="38" t="s">
        <v>2211</v>
      </c>
      <c r="E2518" s="38" t="s">
        <v>28</v>
      </c>
    </row>
    <row r="2519">
      <c r="A2519" s="38" t="s">
        <v>8509</v>
      </c>
      <c r="B2519" s="38" t="s">
        <v>161</v>
      </c>
      <c r="C2519" s="25" t="s">
        <v>600</v>
      </c>
      <c r="D2519" s="38" t="s">
        <v>2211</v>
      </c>
      <c r="E2519" s="38" t="s">
        <v>28</v>
      </c>
    </row>
    <row r="2520">
      <c r="A2520" s="38" t="s">
        <v>8510</v>
      </c>
      <c r="B2520" s="38" t="s">
        <v>588</v>
      </c>
      <c r="C2520" s="25" t="s">
        <v>600</v>
      </c>
      <c r="D2520" s="38" t="s">
        <v>2211</v>
      </c>
      <c r="E2520" s="38" t="s">
        <v>28</v>
      </c>
    </row>
    <row r="2521">
      <c r="A2521" s="38" t="s">
        <v>8511</v>
      </c>
      <c r="B2521" s="38" t="s">
        <v>933</v>
      </c>
      <c r="C2521" s="25" t="s">
        <v>938</v>
      </c>
      <c r="D2521" s="38" t="s">
        <v>2211</v>
      </c>
      <c r="E2521" s="38" t="s">
        <v>28</v>
      </c>
    </row>
    <row r="2522">
      <c r="A2522" s="38" t="s">
        <v>8512</v>
      </c>
      <c r="B2522" s="38" t="s">
        <v>588</v>
      </c>
      <c r="C2522" s="25" t="s">
        <v>938</v>
      </c>
      <c r="D2522" s="38" t="s">
        <v>2211</v>
      </c>
      <c r="E2522" s="38" t="s">
        <v>28</v>
      </c>
    </row>
    <row r="2523">
      <c r="A2523" s="38" t="s">
        <v>8513</v>
      </c>
      <c r="B2523" s="38" t="s">
        <v>603</v>
      </c>
      <c r="C2523" s="25" t="s">
        <v>938</v>
      </c>
      <c r="D2523" s="38" t="s">
        <v>2211</v>
      </c>
      <c r="E2523" s="38" t="s">
        <v>28</v>
      </c>
    </row>
    <row r="2524">
      <c r="A2524" s="38" t="s">
        <v>8514</v>
      </c>
      <c r="B2524" s="38" t="s">
        <v>966</v>
      </c>
      <c r="C2524" s="25" t="s">
        <v>938</v>
      </c>
      <c r="D2524" s="38" t="s">
        <v>2211</v>
      </c>
      <c r="E2524" s="38" t="s">
        <v>28</v>
      </c>
    </row>
    <row r="2525">
      <c r="A2525" s="38" t="s">
        <v>8515</v>
      </c>
      <c r="B2525" s="38" t="s">
        <v>122</v>
      </c>
      <c r="C2525" s="38" t="s">
        <v>96</v>
      </c>
      <c r="D2525" s="38" t="s">
        <v>2212</v>
      </c>
      <c r="E2525" s="38" t="s">
        <v>28</v>
      </c>
    </row>
    <row r="2526">
      <c r="A2526" s="38" t="s">
        <v>8516</v>
      </c>
      <c r="B2526" s="38" t="s">
        <v>161</v>
      </c>
      <c r="C2526" s="38" t="s">
        <v>96</v>
      </c>
      <c r="D2526" s="38" t="s">
        <v>2212</v>
      </c>
      <c r="E2526" s="38" t="s">
        <v>28</v>
      </c>
    </row>
    <row r="2527">
      <c r="A2527" s="38" t="s">
        <v>8517</v>
      </c>
      <c r="B2527" s="38" t="s">
        <v>933</v>
      </c>
      <c r="C2527" s="38" t="s">
        <v>96</v>
      </c>
      <c r="D2527" s="38" t="s">
        <v>2212</v>
      </c>
      <c r="E2527" s="38" t="s">
        <v>28</v>
      </c>
    </row>
    <row r="2528">
      <c r="A2528" s="38" t="s">
        <v>8518</v>
      </c>
      <c r="B2528" s="38" t="s">
        <v>588</v>
      </c>
      <c r="C2528" s="38" t="s">
        <v>96</v>
      </c>
      <c r="D2528" s="38" t="s">
        <v>2212</v>
      </c>
      <c r="E2528" s="38" t="s">
        <v>28</v>
      </c>
    </row>
    <row r="2529">
      <c r="A2529" s="38" t="s">
        <v>8519</v>
      </c>
      <c r="B2529" s="38" t="s">
        <v>122</v>
      </c>
      <c r="C2529" s="38" t="s">
        <v>44</v>
      </c>
      <c r="D2529" s="38" t="s">
        <v>2212</v>
      </c>
      <c r="E2529" s="38" t="s">
        <v>28</v>
      </c>
    </row>
    <row r="2530">
      <c r="A2530" s="38" t="s">
        <v>8520</v>
      </c>
      <c r="B2530" s="38" t="s">
        <v>161</v>
      </c>
      <c r="C2530" s="38" t="s">
        <v>44</v>
      </c>
      <c r="D2530" s="38" t="s">
        <v>2212</v>
      </c>
      <c r="E2530" s="38" t="s">
        <v>28</v>
      </c>
    </row>
    <row r="2531">
      <c r="A2531" s="38" t="s">
        <v>8521</v>
      </c>
      <c r="B2531" s="38" t="s">
        <v>588</v>
      </c>
      <c r="C2531" s="38" t="s">
        <v>44</v>
      </c>
      <c r="D2531" s="38" t="s">
        <v>2212</v>
      </c>
      <c r="E2531" s="38" t="s">
        <v>28</v>
      </c>
    </row>
    <row r="2532">
      <c r="A2532" s="38" t="s">
        <v>8522</v>
      </c>
      <c r="B2532" s="38" t="s">
        <v>933</v>
      </c>
      <c r="C2532" s="38" t="s">
        <v>44</v>
      </c>
      <c r="D2532" s="38" t="s">
        <v>2212</v>
      </c>
      <c r="E2532" s="38" t="s">
        <v>28</v>
      </c>
    </row>
    <row r="2533">
      <c r="A2533" s="38" t="s">
        <v>8523</v>
      </c>
      <c r="B2533" s="38" t="s">
        <v>122</v>
      </c>
      <c r="C2533" s="25" t="s">
        <v>158</v>
      </c>
      <c r="D2533" s="38" t="s">
        <v>2212</v>
      </c>
      <c r="E2533" s="38" t="s">
        <v>28</v>
      </c>
    </row>
    <row r="2534">
      <c r="A2534" s="38" t="s">
        <v>8524</v>
      </c>
      <c r="B2534" s="38" t="s">
        <v>161</v>
      </c>
      <c r="C2534" s="25" t="s">
        <v>158</v>
      </c>
      <c r="D2534" s="38" t="s">
        <v>2212</v>
      </c>
      <c r="E2534" s="38" t="s">
        <v>28</v>
      </c>
    </row>
    <row r="2535">
      <c r="A2535" s="38" t="s">
        <v>8525</v>
      </c>
      <c r="B2535" s="38" t="s">
        <v>122</v>
      </c>
      <c r="C2535" s="25" t="s">
        <v>600</v>
      </c>
      <c r="D2535" s="38" t="s">
        <v>2212</v>
      </c>
      <c r="E2535" s="38" t="s">
        <v>28</v>
      </c>
    </row>
    <row r="2536">
      <c r="A2536" s="38" t="s">
        <v>8526</v>
      </c>
      <c r="B2536" s="38" t="s">
        <v>161</v>
      </c>
      <c r="C2536" s="25" t="s">
        <v>600</v>
      </c>
      <c r="D2536" s="38" t="s">
        <v>2212</v>
      </c>
      <c r="E2536" s="38" t="s">
        <v>28</v>
      </c>
    </row>
    <row r="2537">
      <c r="A2537" s="38" t="s">
        <v>8527</v>
      </c>
      <c r="B2537" s="38" t="s">
        <v>588</v>
      </c>
      <c r="C2537" s="25" t="s">
        <v>600</v>
      </c>
      <c r="D2537" s="38" t="s">
        <v>2212</v>
      </c>
      <c r="E2537" s="38" t="s">
        <v>28</v>
      </c>
    </row>
    <row r="2538">
      <c r="A2538" s="38" t="s">
        <v>8528</v>
      </c>
      <c r="B2538" s="38" t="s">
        <v>933</v>
      </c>
      <c r="C2538" s="25" t="s">
        <v>938</v>
      </c>
      <c r="D2538" s="38" t="s">
        <v>2212</v>
      </c>
      <c r="E2538" s="38" t="s">
        <v>28</v>
      </c>
    </row>
    <row r="2539">
      <c r="A2539" s="38" t="s">
        <v>8529</v>
      </c>
      <c r="B2539" s="38" t="s">
        <v>588</v>
      </c>
      <c r="C2539" s="25" t="s">
        <v>938</v>
      </c>
      <c r="D2539" s="38" t="s">
        <v>2212</v>
      </c>
      <c r="E2539" s="38" t="s">
        <v>28</v>
      </c>
    </row>
    <row r="2540">
      <c r="A2540" s="38" t="s">
        <v>8530</v>
      </c>
      <c r="B2540" s="38" t="s">
        <v>603</v>
      </c>
      <c r="C2540" s="25" t="s">
        <v>938</v>
      </c>
      <c r="D2540" s="38" t="s">
        <v>2212</v>
      </c>
      <c r="E2540" s="38" t="s">
        <v>28</v>
      </c>
    </row>
    <row r="2541">
      <c r="A2541" s="38" t="s">
        <v>8531</v>
      </c>
      <c r="B2541" s="38" t="s">
        <v>966</v>
      </c>
      <c r="C2541" s="25" t="s">
        <v>938</v>
      </c>
      <c r="D2541" s="38" t="s">
        <v>2212</v>
      </c>
      <c r="E2541" s="38" t="s">
        <v>28</v>
      </c>
    </row>
    <row r="2542">
      <c r="A2542" s="38" t="s">
        <v>8532</v>
      </c>
      <c r="B2542" s="38" t="s">
        <v>122</v>
      </c>
      <c r="C2542" s="38" t="s">
        <v>96</v>
      </c>
      <c r="D2542" s="38" t="s">
        <v>2213</v>
      </c>
      <c r="E2542" s="38" t="s">
        <v>28</v>
      </c>
    </row>
    <row r="2543">
      <c r="A2543" s="38" t="s">
        <v>8533</v>
      </c>
      <c r="B2543" s="38" t="s">
        <v>161</v>
      </c>
      <c r="C2543" s="38" t="s">
        <v>96</v>
      </c>
      <c r="D2543" s="38" t="s">
        <v>2213</v>
      </c>
      <c r="E2543" s="38" t="s">
        <v>28</v>
      </c>
    </row>
    <row r="2544">
      <c r="A2544" s="38" t="s">
        <v>8534</v>
      </c>
      <c r="B2544" s="38" t="s">
        <v>933</v>
      </c>
      <c r="C2544" s="38" t="s">
        <v>96</v>
      </c>
      <c r="D2544" s="38" t="s">
        <v>2213</v>
      </c>
      <c r="E2544" s="38" t="s">
        <v>28</v>
      </c>
    </row>
    <row r="2545">
      <c r="A2545" s="38" t="s">
        <v>8535</v>
      </c>
      <c r="B2545" s="38" t="s">
        <v>588</v>
      </c>
      <c r="C2545" s="38" t="s">
        <v>96</v>
      </c>
      <c r="D2545" s="38" t="s">
        <v>2213</v>
      </c>
      <c r="E2545" s="38" t="s">
        <v>28</v>
      </c>
    </row>
    <row r="2546">
      <c r="A2546" s="38" t="s">
        <v>8536</v>
      </c>
      <c r="B2546" s="38" t="s">
        <v>122</v>
      </c>
      <c r="C2546" s="38" t="s">
        <v>44</v>
      </c>
      <c r="D2546" s="38" t="s">
        <v>2213</v>
      </c>
      <c r="E2546" s="38" t="s">
        <v>28</v>
      </c>
    </row>
    <row r="2547">
      <c r="A2547" s="38" t="s">
        <v>8537</v>
      </c>
      <c r="B2547" s="38" t="s">
        <v>161</v>
      </c>
      <c r="C2547" s="38" t="s">
        <v>44</v>
      </c>
      <c r="D2547" s="38" t="s">
        <v>2213</v>
      </c>
      <c r="E2547" s="38" t="s">
        <v>28</v>
      </c>
    </row>
    <row r="2548">
      <c r="A2548" s="38" t="s">
        <v>8538</v>
      </c>
      <c r="B2548" s="38" t="s">
        <v>588</v>
      </c>
      <c r="C2548" s="38" t="s">
        <v>44</v>
      </c>
      <c r="D2548" s="38" t="s">
        <v>2213</v>
      </c>
      <c r="E2548" s="38" t="s">
        <v>28</v>
      </c>
    </row>
    <row r="2549">
      <c r="A2549" s="38" t="s">
        <v>8539</v>
      </c>
      <c r="B2549" s="38" t="s">
        <v>933</v>
      </c>
      <c r="C2549" s="38" t="s">
        <v>44</v>
      </c>
      <c r="D2549" s="38" t="s">
        <v>2213</v>
      </c>
      <c r="E2549" s="38" t="s">
        <v>28</v>
      </c>
    </row>
    <row r="2550">
      <c r="A2550" s="38" t="s">
        <v>8540</v>
      </c>
      <c r="B2550" s="38" t="s">
        <v>122</v>
      </c>
      <c r="C2550" s="25" t="s">
        <v>158</v>
      </c>
      <c r="D2550" s="38" t="s">
        <v>2213</v>
      </c>
      <c r="E2550" s="38" t="s">
        <v>28</v>
      </c>
    </row>
    <row r="2551">
      <c r="A2551" s="38" t="s">
        <v>8541</v>
      </c>
      <c r="B2551" s="38" t="s">
        <v>161</v>
      </c>
      <c r="C2551" s="25" t="s">
        <v>158</v>
      </c>
      <c r="D2551" s="38" t="s">
        <v>2213</v>
      </c>
      <c r="E2551" s="38" t="s">
        <v>28</v>
      </c>
    </row>
    <row r="2552">
      <c r="A2552" s="38" t="s">
        <v>8542</v>
      </c>
      <c r="B2552" s="38" t="s">
        <v>122</v>
      </c>
      <c r="C2552" s="25" t="s">
        <v>600</v>
      </c>
      <c r="D2552" s="38" t="s">
        <v>2213</v>
      </c>
      <c r="E2552" s="38" t="s">
        <v>28</v>
      </c>
    </row>
    <row r="2553">
      <c r="A2553" s="38" t="s">
        <v>8543</v>
      </c>
      <c r="B2553" s="38" t="s">
        <v>161</v>
      </c>
      <c r="C2553" s="25" t="s">
        <v>600</v>
      </c>
      <c r="D2553" s="38" t="s">
        <v>2213</v>
      </c>
      <c r="E2553" s="38" t="s">
        <v>28</v>
      </c>
    </row>
    <row r="2554">
      <c r="A2554" s="38" t="s">
        <v>8544</v>
      </c>
      <c r="B2554" s="38" t="s">
        <v>588</v>
      </c>
      <c r="C2554" s="25" t="s">
        <v>600</v>
      </c>
      <c r="D2554" s="38" t="s">
        <v>2213</v>
      </c>
      <c r="E2554" s="38" t="s">
        <v>28</v>
      </c>
    </row>
    <row r="2555">
      <c r="A2555" s="38" t="s">
        <v>8545</v>
      </c>
      <c r="B2555" s="38" t="s">
        <v>933</v>
      </c>
      <c r="C2555" s="25" t="s">
        <v>938</v>
      </c>
      <c r="D2555" s="38" t="s">
        <v>2213</v>
      </c>
      <c r="E2555" s="38" t="s">
        <v>28</v>
      </c>
    </row>
    <row r="2556">
      <c r="A2556" s="38" t="s">
        <v>8546</v>
      </c>
      <c r="B2556" s="38" t="s">
        <v>588</v>
      </c>
      <c r="C2556" s="25" t="s">
        <v>938</v>
      </c>
      <c r="D2556" s="38" t="s">
        <v>2213</v>
      </c>
      <c r="E2556" s="38" t="s">
        <v>28</v>
      </c>
    </row>
    <row r="2557">
      <c r="A2557" s="38" t="s">
        <v>8547</v>
      </c>
      <c r="B2557" s="38" t="s">
        <v>603</v>
      </c>
      <c r="C2557" s="25" t="s">
        <v>938</v>
      </c>
      <c r="D2557" s="38" t="s">
        <v>2213</v>
      </c>
      <c r="E2557" s="38" t="s">
        <v>28</v>
      </c>
    </row>
    <row r="2558">
      <c r="A2558" s="38" t="s">
        <v>8548</v>
      </c>
      <c r="B2558" s="38" t="s">
        <v>966</v>
      </c>
      <c r="C2558" s="25" t="s">
        <v>938</v>
      </c>
      <c r="D2558" s="38" t="s">
        <v>2213</v>
      </c>
      <c r="E2558" s="38" t="s">
        <v>28</v>
      </c>
    </row>
    <row r="2559">
      <c r="A2559" s="38" t="s">
        <v>8549</v>
      </c>
      <c r="B2559" s="38" t="s">
        <v>122</v>
      </c>
      <c r="C2559" s="38" t="s">
        <v>96</v>
      </c>
      <c r="D2559" s="38" t="s">
        <v>2214</v>
      </c>
      <c r="E2559" s="38" t="s">
        <v>28</v>
      </c>
    </row>
    <row r="2560">
      <c r="A2560" s="38" t="s">
        <v>8550</v>
      </c>
      <c r="B2560" s="38" t="s">
        <v>161</v>
      </c>
      <c r="C2560" s="38" t="s">
        <v>96</v>
      </c>
      <c r="D2560" s="38" t="s">
        <v>2214</v>
      </c>
      <c r="E2560" s="38" t="s">
        <v>28</v>
      </c>
    </row>
    <row r="2561">
      <c r="A2561" s="38" t="s">
        <v>8551</v>
      </c>
      <c r="B2561" s="38" t="s">
        <v>933</v>
      </c>
      <c r="C2561" s="38" t="s">
        <v>96</v>
      </c>
      <c r="D2561" s="38" t="s">
        <v>2214</v>
      </c>
      <c r="E2561" s="38" t="s">
        <v>28</v>
      </c>
    </row>
    <row r="2562">
      <c r="A2562" s="38" t="s">
        <v>8552</v>
      </c>
      <c r="B2562" s="38" t="s">
        <v>588</v>
      </c>
      <c r="C2562" s="38" t="s">
        <v>96</v>
      </c>
      <c r="D2562" s="38" t="s">
        <v>2214</v>
      </c>
      <c r="E2562" s="38" t="s">
        <v>28</v>
      </c>
    </row>
    <row r="2563">
      <c r="A2563" s="38" t="s">
        <v>8553</v>
      </c>
      <c r="B2563" s="38" t="s">
        <v>122</v>
      </c>
      <c r="C2563" s="38" t="s">
        <v>44</v>
      </c>
      <c r="D2563" s="38" t="s">
        <v>2214</v>
      </c>
      <c r="E2563" s="38" t="s">
        <v>28</v>
      </c>
    </row>
    <row r="2564">
      <c r="A2564" s="38" t="s">
        <v>8554</v>
      </c>
      <c r="B2564" s="38" t="s">
        <v>161</v>
      </c>
      <c r="C2564" s="38" t="s">
        <v>44</v>
      </c>
      <c r="D2564" s="38" t="s">
        <v>2214</v>
      </c>
      <c r="E2564" s="38" t="s">
        <v>28</v>
      </c>
    </row>
    <row r="2565">
      <c r="A2565" s="38" t="s">
        <v>8555</v>
      </c>
      <c r="B2565" s="38" t="s">
        <v>588</v>
      </c>
      <c r="C2565" s="38" t="s">
        <v>44</v>
      </c>
      <c r="D2565" s="38" t="s">
        <v>2214</v>
      </c>
      <c r="E2565" s="38" t="s">
        <v>28</v>
      </c>
    </row>
    <row r="2566">
      <c r="A2566" s="38" t="s">
        <v>8556</v>
      </c>
      <c r="B2566" s="38" t="s">
        <v>933</v>
      </c>
      <c r="C2566" s="38" t="s">
        <v>44</v>
      </c>
      <c r="D2566" s="38" t="s">
        <v>2214</v>
      </c>
      <c r="E2566" s="38" t="s">
        <v>28</v>
      </c>
    </row>
    <row r="2567">
      <c r="A2567" s="38" t="s">
        <v>8557</v>
      </c>
      <c r="B2567" s="38" t="s">
        <v>122</v>
      </c>
      <c r="C2567" s="25" t="s">
        <v>158</v>
      </c>
      <c r="D2567" s="38" t="s">
        <v>2214</v>
      </c>
      <c r="E2567" s="38" t="s">
        <v>28</v>
      </c>
    </row>
    <row r="2568">
      <c r="A2568" s="38" t="s">
        <v>8558</v>
      </c>
      <c r="B2568" s="38" t="s">
        <v>161</v>
      </c>
      <c r="C2568" s="25" t="s">
        <v>158</v>
      </c>
      <c r="D2568" s="38" t="s">
        <v>2214</v>
      </c>
      <c r="E2568" s="38" t="s">
        <v>28</v>
      </c>
    </row>
    <row r="2569">
      <c r="A2569" s="38" t="s">
        <v>8559</v>
      </c>
      <c r="B2569" s="38" t="s">
        <v>122</v>
      </c>
      <c r="C2569" s="25" t="s">
        <v>600</v>
      </c>
      <c r="D2569" s="38" t="s">
        <v>2214</v>
      </c>
      <c r="E2569" s="38" t="s">
        <v>28</v>
      </c>
    </row>
    <row r="2570">
      <c r="A2570" s="38" t="s">
        <v>8560</v>
      </c>
      <c r="B2570" s="38" t="s">
        <v>161</v>
      </c>
      <c r="C2570" s="25" t="s">
        <v>600</v>
      </c>
      <c r="D2570" s="38" t="s">
        <v>2214</v>
      </c>
      <c r="E2570" s="38" t="s">
        <v>28</v>
      </c>
    </row>
    <row r="2571">
      <c r="A2571" s="38" t="s">
        <v>8561</v>
      </c>
      <c r="B2571" s="38" t="s">
        <v>588</v>
      </c>
      <c r="C2571" s="25" t="s">
        <v>600</v>
      </c>
      <c r="D2571" s="38" t="s">
        <v>2214</v>
      </c>
      <c r="E2571" s="38" t="s">
        <v>28</v>
      </c>
    </row>
    <row r="2572">
      <c r="A2572" s="38" t="s">
        <v>8562</v>
      </c>
      <c r="B2572" s="38" t="s">
        <v>933</v>
      </c>
      <c r="C2572" s="25" t="s">
        <v>938</v>
      </c>
      <c r="D2572" s="38" t="s">
        <v>2214</v>
      </c>
      <c r="E2572" s="38" t="s">
        <v>28</v>
      </c>
    </row>
    <row r="2573">
      <c r="A2573" s="38" t="s">
        <v>8563</v>
      </c>
      <c r="B2573" s="38" t="s">
        <v>588</v>
      </c>
      <c r="C2573" s="25" t="s">
        <v>938</v>
      </c>
      <c r="D2573" s="38" t="s">
        <v>2214</v>
      </c>
      <c r="E2573" s="38" t="s">
        <v>28</v>
      </c>
    </row>
    <row r="2574">
      <c r="A2574" s="38" t="s">
        <v>8564</v>
      </c>
      <c r="B2574" s="38" t="s">
        <v>603</v>
      </c>
      <c r="C2574" s="25" t="s">
        <v>938</v>
      </c>
      <c r="D2574" s="38" t="s">
        <v>2214</v>
      </c>
      <c r="E2574" s="38" t="s">
        <v>28</v>
      </c>
    </row>
    <row r="2575">
      <c r="A2575" s="38" t="s">
        <v>8565</v>
      </c>
      <c r="B2575" s="38" t="s">
        <v>966</v>
      </c>
      <c r="C2575" s="25" t="s">
        <v>938</v>
      </c>
      <c r="D2575" s="38" t="s">
        <v>2214</v>
      </c>
      <c r="E2575" s="38" t="s">
        <v>28</v>
      </c>
    </row>
    <row r="2576">
      <c r="A2576" s="38" t="s">
        <v>8566</v>
      </c>
      <c r="B2576" s="38" t="s">
        <v>122</v>
      </c>
      <c r="C2576" s="38" t="s">
        <v>96</v>
      </c>
      <c r="D2576" s="38" t="s">
        <v>2215</v>
      </c>
      <c r="E2576" s="38" t="s">
        <v>28</v>
      </c>
    </row>
    <row r="2577">
      <c r="A2577" s="38" t="s">
        <v>8567</v>
      </c>
      <c r="B2577" s="38" t="s">
        <v>161</v>
      </c>
      <c r="C2577" s="38" t="s">
        <v>96</v>
      </c>
      <c r="D2577" s="38" t="s">
        <v>2215</v>
      </c>
      <c r="E2577" s="38" t="s">
        <v>28</v>
      </c>
    </row>
    <row r="2578">
      <c r="A2578" s="38" t="s">
        <v>8568</v>
      </c>
      <c r="B2578" s="38" t="s">
        <v>933</v>
      </c>
      <c r="C2578" s="38" t="s">
        <v>96</v>
      </c>
      <c r="D2578" s="38" t="s">
        <v>2215</v>
      </c>
      <c r="E2578" s="38" t="s">
        <v>28</v>
      </c>
    </row>
    <row r="2579">
      <c r="A2579" s="38" t="s">
        <v>8569</v>
      </c>
      <c r="B2579" s="38" t="s">
        <v>588</v>
      </c>
      <c r="C2579" s="38" t="s">
        <v>96</v>
      </c>
      <c r="D2579" s="38" t="s">
        <v>2215</v>
      </c>
      <c r="E2579" s="38" t="s">
        <v>28</v>
      </c>
    </row>
    <row r="2580">
      <c r="A2580" s="38" t="s">
        <v>8570</v>
      </c>
      <c r="B2580" s="38" t="s">
        <v>122</v>
      </c>
      <c r="C2580" s="38" t="s">
        <v>44</v>
      </c>
      <c r="D2580" s="38" t="s">
        <v>2215</v>
      </c>
      <c r="E2580" s="38" t="s">
        <v>28</v>
      </c>
    </row>
    <row r="2581">
      <c r="A2581" s="38" t="s">
        <v>8571</v>
      </c>
      <c r="B2581" s="38" t="s">
        <v>161</v>
      </c>
      <c r="C2581" s="38" t="s">
        <v>44</v>
      </c>
      <c r="D2581" s="38" t="s">
        <v>2215</v>
      </c>
      <c r="E2581" s="38" t="s">
        <v>28</v>
      </c>
    </row>
    <row r="2582">
      <c r="A2582" s="38" t="s">
        <v>8572</v>
      </c>
      <c r="B2582" s="38" t="s">
        <v>588</v>
      </c>
      <c r="C2582" s="38" t="s">
        <v>44</v>
      </c>
      <c r="D2582" s="38" t="s">
        <v>2215</v>
      </c>
      <c r="E2582" s="38" t="s">
        <v>28</v>
      </c>
    </row>
    <row r="2583">
      <c r="A2583" s="38" t="s">
        <v>8573</v>
      </c>
      <c r="B2583" s="38" t="s">
        <v>933</v>
      </c>
      <c r="C2583" s="38" t="s">
        <v>44</v>
      </c>
      <c r="D2583" s="38" t="s">
        <v>2215</v>
      </c>
      <c r="E2583" s="38" t="s">
        <v>28</v>
      </c>
    </row>
    <row r="2584">
      <c r="A2584" s="38" t="s">
        <v>8574</v>
      </c>
      <c r="B2584" s="38" t="s">
        <v>122</v>
      </c>
      <c r="C2584" s="25" t="s">
        <v>158</v>
      </c>
      <c r="D2584" s="38" t="s">
        <v>2215</v>
      </c>
      <c r="E2584" s="38" t="s">
        <v>28</v>
      </c>
    </row>
    <row r="2585">
      <c r="A2585" s="38" t="s">
        <v>8575</v>
      </c>
      <c r="B2585" s="38" t="s">
        <v>161</v>
      </c>
      <c r="C2585" s="25" t="s">
        <v>158</v>
      </c>
      <c r="D2585" s="38" t="s">
        <v>2215</v>
      </c>
      <c r="E2585" s="38" t="s">
        <v>28</v>
      </c>
    </row>
    <row r="2586">
      <c r="A2586" s="38" t="s">
        <v>8576</v>
      </c>
      <c r="B2586" s="38" t="s">
        <v>122</v>
      </c>
      <c r="C2586" s="25" t="s">
        <v>600</v>
      </c>
      <c r="D2586" s="38" t="s">
        <v>2215</v>
      </c>
      <c r="E2586" s="38" t="s">
        <v>28</v>
      </c>
    </row>
    <row r="2587">
      <c r="A2587" s="38" t="s">
        <v>8577</v>
      </c>
      <c r="B2587" s="38" t="s">
        <v>161</v>
      </c>
      <c r="C2587" s="25" t="s">
        <v>600</v>
      </c>
      <c r="D2587" s="38" t="s">
        <v>2215</v>
      </c>
      <c r="E2587" s="38" t="s">
        <v>28</v>
      </c>
    </row>
    <row r="2588">
      <c r="A2588" s="38" t="s">
        <v>8578</v>
      </c>
      <c r="B2588" s="38" t="s">
        <v>588</v>
      </c>
      <c r="C2588" s="25" t="s">
        <v>600</v>
      </c>
      <c r="D2588" s="38" t="s">
        <v>2215</v>
      </c>
      <c r="E2588" s="38" t="s">
        <v>28</v>
      </c>
    </row>
    <row r="2589">
      <c r="A2589" s="38" t="s">
        <v>8579</v>
      </c>
      <c r="B2589" s="38" t="s">
        <v>933</v>
      </c>
      <c r="C2589" s="25" t="s">
        <v>938</v>
      </c>
      <c r="D2589" s="38" t="s">
        <v>2215</v>
      </c>
      <c r="E2589" s="38" t="s">
        <v>28</v>
      </c>
    </row>
    <row r="2590">
      <c r="A2590" s="38" t="s">
        <v>8580</v>
      </c>
      <c r="B2590" s="38" t="s">
        <v>588</v>
      </c>
      <c r="C2590" s="25" t="s">
        <v>938</v>
      </c>
      <c r="D2590" s="38" t="s">
        <v>2215</v>
      </c>
      <c r="E2590" s="38" t="s">
        <v>28</v>
      </c>
    </row>
    <row r="2591">
      <c r="A2591" s="38" t="s">
        <v>8581</v>
      </c>
      <c r="B2591" s="38" t="s">
        <v>603</v>
      </c>
      <c r="C2591" s="25" t="s">
        <v>938</v>
      </c>
      <c r="D2591" s="38" t="s">
        <v>2215</v>
      </c>
      <c r="E2591" s="38" t="s">
        <v>28</v>
      </c>
    </row>
    <row r="2592">
      <c r="A2592" s="38" t="s">
        <v>8582</v>
      </c>
      <c r="B2592" s="38" t="s">
        <v>966</v>
      </c>
      <c r="C2592" s="25" t="s">
        <v>938</v>
      </c>
      <c r="D2592" s="38" t="s">
        <v>2215</v>
      </c>
      <c r="E2592" s="38" t="s">
        <v>28</v>
      </c>
    </row>
    <row r="2593">
      <c r="A2593" s="38" t="s">
        <v>8583</v>
      </c>
      <c r="B2593" s="38" t="s">
        <v>122</v>
      </c>
      <c r="C2593" s="38" t="s">
        <v>96</v>
      </c>
      <c r="D2593" s="38" t="s">
        <v>2216</v>
      </c>
      <c r="E2593" s="38" t="s">
        <v>28</v>
      </c>
    </row>
    <row r="2594">
      <c r="A2594" s="38" t="s">
        <v>8584</v>
      </c>
      <c r="B2594" s="38" t="s">
        <v>161</v>
      </c>
      <c r="C2594" s="38" t="s">
        <v>96</v>
      </c>
      <c r="D2594" s="38" t="s">
        <v>2216</v>
      </c>
      <c r="E2594" s="38" t="s">
        <v>28</v>
      </c>
    </row>
    <row r="2595">
      <c r="A2595" s="38" t="s">
        <v>8585</v>
      </c>
      <c r="B2595" s="38" t="s">
        <v>933</v>
      </c>
      <c r="C2595" s="38" t="s">
        <v>96</v>
      </c>
      <c r="D2595" s="38" t="s">
        <v>2216</v>
      </c>
      <c r="E2595" s="38" t="s">
        <v>28</v>
      </c>
    </row>
    <row r="2596">
      <c r="A2596" s="38" t="s">
        <v>8586</v>
      </c>
      <c r="B2596" s="38" t="s">
        <v>588</v>
      </c>
      <c r="C2596" s="38" t="s">
        <v>96</v>
      </c>
      <c r="D2596" s="38" t="s">
        <v>2216</v>
      </c>
      <c r="E2596" s="38" t="s">
        <v>28</v>
      </c>
    </row>
    <row r="2597">
      <c r="A2597" s="38" t="s">
        <v>8587</v>
      </c>
      <c r="B2597" s="38" t="s">
        <v>122</v>
      </c>
      <c r="C2597" s="38" t="s">
        <v>44</v>
      </c>
      <c r="D2597" s="38" t="s">
        <v>2216</v>
      </c>
      <c r="E2597" s="38" t="s">
        <v>28</v>
      </c>
    </row>
    <row r="2598">
      <c r="A2598" s="38" t="s">
        <v>8588</v>
      </c>
      <c r="B2598" s="38" t="s">
        <v>161</v>
      </c>
      <c r="C2598" s="38" t="s">
        <v>44</v>
      </c>
      <c r="D2598" s="38" t="s">
        <v>2216</v>
      </c>
      <c r="E2598" s="38" t="s">
        <v>28</v>
      </c>
    </row>
    <row r="2599">
      <c r="A2599" s="38" t="s">
        <v>8589</v>
      </c>
      <c r="B2599" s="38" t="s">
        <v>588</v>
      </c>
      <c r="C2599" s="38" t="s">
        <v>44</v>
      </c>
      <c r="D2599" s="38" t="s">
        <v>2216</v>
      </c>
      <c r="E2599" s="38" t="s">
        <v>28</v>
      </c>
    </row>
    <row r="2600">
      <c r="A2600" s="38" t="s">
        <v>8590</v>
      </c>
      <c r="B2600" s="38" t="s">
        <v>933</v>
      </c>
      <c r="C2600" s="38" t="s">
        <v>44</v>
      </c>
      <c r="D2600" s="38" t="s">
        <v>2216</v>
      </c>
      <c r="E2600" s="38" t="s">
        <v>28</v>
      </c>
    </row>
    <row r="2601">
      <c r="A2601" s="38" t="s">
        <v>8591</v>
      </c>
      <c r="B2601" s="38" t="s">
        <v>122</v>
      </c>
      <c r="C2601" s="25" t="s">
        <v>158</v>
      </c>
      <c r="D2601" s="38" t="s">
        <v>2216</v>
      </c>
      <c r="E2601" s="38" t="s">
        <v>28</v>
      </c>
    </row>
    <row r="2602">
      <c r="A2602" s="38" t="s">
        <v>8592</v>
      </c>
      <c r="B2602" s="38" t="s">
        <v>161</v>
      </c>
      <c r="C2602" s="25" t="s">
        <v>158</v>
      </c>
      <c r="D2602" s="38" t="s">
        <v>2216</v>
      </c>
      <c r="E2602" s="38" t="s">
        <v>28</v>
      </c>
    </row>
    <row r="2603">
      <c r="A2603" s="38" t="s">
        <v>8593</v>
      </c>
      <c r="B2603" s="38" t="s">
        <v>122</v>
      </c>
      <c r="C2603" s="25" t="s">
        <v>600</v>
      </c>
      <c r="D2603" s="38" t="s">
        <v>2216</v>
      </c>
      <c r="E2603" s="38" t="s">
        <v>28</v>
      </c>
    </row>
    <row r="2604">
      <c r="A2604" s="38" t="s">
        <v>8594</v>
      </c>
      <c r="B2604" s="38" t="s">
        <v>161</v>
      </c>
      <c r="C2604" s="25" t="s">
        <v>600</v>
      </c>
      <c r="D2604" s="38" t="s">
        <v>2216</v>
      </c>
      <c r="E2604" s="38" t="s">
        <v>28</v>
      </c>
    </row>
    <row r="2605">
      <c r="A2605" s="38" t="s">
        <v>8595</v>
      </c>
      <c r="B2605" s="38" t="s">
        <v>588</v>
      </c>
      <c r="C2605" s="25" t="s">
        <v>600</v>
      </c>
      <c r="D2605" s="38" t="s">
        <v>2216</v>
      </c>
      <c r="E2605" s="38" t="s">
        <v>28</v>
      </c>
    </row>
    <row r="2606">
      <c r="A2606" s="38" t="s">
        <v>8596</v>
      </c>
      <c r="B2606" s="38" t="s">
        <v>933</v>
      </c>
      <c r="C2606" s="25" t="s">
        <v>938</v>
      </c>
      <c r="D2606" s="38" t="s">
        <v>2216</v>
      </c>
      <c r="E2606" s="38" t="s">
        <v>28</v>
      </c>
    </row>
    <row r="2607">
      <c r="A2607" s="38" t="s">
        <v>8597</v>
      </c>
      <c r="B2607" s="38" t="s">
        <v>588</v>
      </c>
      <c r="C2607" s="25" t="s">
        <v>938</v>
      </c>
      <c r="D2607" s="38" t="s">
        <v>2216</v>
      </c>
      <c r="E2607" s="38" t="s">
        <v>28</v>
      </c>
    </row>
    <row r="2608">
      <c r="A2608" s="38" t="s">
        <v>8598</v>
      </c>
      <c r="B2608" s="38" t="s">
        <v>603</v>
      </c>
      <c r="C2608" s="25" t="s">
        <v>938</v>
      </c>
      <c r="D2608" s="38" t="s">
        <v>2216</v>
      </c>
      <c r="E2608" s="38" t="s">
        <v>28</v>
      </c>
    </row>
    <row r="2609">
      <c r="A2609" s="38" t="s">
        <v>8599</v>
      </c>
      <c r="B2609" s="38" t="s">
        <v>966</v>
      </c>
      <c r="C2609" s="25" t="s">
        <v>938</v>
      </c>
      <c r="D2609" s="38" t="s">
        <v>2216</v>
      </c>
      <c r="E2609" s="38" t="s">
        <v>28</v>
      </c>
    </row>
    <row r="2610">
      <c r="A2610" s="38" t="s">
        <v>8600</v>
      </c>
      <c r="B2610" s="38" t="s">
        <v>122</v>
      </c>
      <c r="C2610" s="38" t="s">
        <v>96</v>
      </c>
      <c r="D2610" s="38" t="s">
        <v>2217</v>
      </c>
      <c r="E2610" s="38" t="s">
        <v>28</v>
      </c>
    </row>
    <row r="2611">
      <c r="A2611" s="38" t="s">
        <v>8601</v>
      </c>
      <c r="B2611" s="38" t="s">
        <v>161</v>
      </c>
      <c r="C2611" s="38" t="s">
        <v>96</v>
      </c>
      <c r="D2611" s="38" t="s">
        <v>2217</v>
      </c>
      <c r="E2611" s="38" t="s">
        <v>28</v>
      </c>
    </row>
    <row r="2612">
      <c r="A2612" s="38" t="s">
        <v>8602</v>
      </c>
      <c r="B2612" s="38" t="s">
        <v>933</v>
      </c>
      <c r="C2612" s="38" t="s">
        <v>96</v>
      </c>
      <c r="D2612" s="38" t="s">
        <v>2217</v>
      </c>
      <c r="E2612" s="38" t="s">
        <v>28</v>
      </c>
    </row>
    <row r="2613">
      <c r="A2613" s="38" t="s">
        <v>8603</v>
      </c>
      <c r="B2613" s="38" t="s">
        <v>588</v>
      </c>
      <c r="C2613" s="38" t="s">
        <v>96</v>
      </c>
      <c r="D2613" s="38" t="s">
        <v>2217</v>
      </c>
      <c r="E2613" s="38" t="s">
        <v>28</v>
      </c>
    </row>
    <row r="2614">
      <c r="A2614" s="38" t="s">
        <v>8604</v>
      </c>
      <c r="B2614" s="38" t="s">
        <v>122</v>
      </c>
      <c r="C2614" s="38" t="s">
        <v>44</v>
      </c>
      <c r="D2614" s="38" t="s">
        <v>2217</v>
      </c>
      <c r="E2614" s="38" t="s">
        <v>28</v>
      </c>
    </row>
    <row r="2615">
      <c r="A2615" s="38" t="s">
        <v>8605</v>
      </c>
      <c r="B2615" s="38" t="s">
        <v>161</v>
      </c>
      <c r="C2615" s="38" t="s">
        <v>44</v>
      </c>
      <c r="D2615" s="38" t="s">
        <v>2217</v>
      </c>
      <c r="E2615" s="38" t="s">
        <v>28</v>
      </c>
    </row>
    <row r="2616">
      <c r="A2616" s="38" t="s">
        <v>8606</v>
      </c>
      <c r="B2616" s="38" t="s">
        <v>588</v>
      </c>
      <c r="C2616" s="38" t="s">
        <v>44</v>
      </c>
      <c r="D2616" s="38" t="s">
        <v>2217</v>
      </c>
      <c r="E2616" s="38" t="s">
        <v>28</v>
      </c>
    </row>
    <row r="2617">
      <c r="A2617" s="38" t="s">
        <v>8607</v>
      </c>
      <c r="B2617" s="38" t="s">
        <v>933</v>
      </c>
      <c r="C2617" s="38" t="s">
        <v>44</v>
      </c>
      <c r="D2617" s="38" t="s">
        <v>2217</v>
      </c>
      <c r="E2617" s="38" t="s">
        <v>28</v>
      </c>
    </row>
    <row r="2618">
      <c r="A2618" s="38" t="s">
        <v>8608</v>
      </c>
      <c r="B2618" s="38" t="s">
        <v>122</v>
      </c>
      <c r="C2618" s="25" t="s">
        <v>158</v>
      </c>
      <c r="D2618" s="38" t="s">
        <v>2217</v>
      </c>
      <c r="E2618" s="38" t="s">
        <v>28</v>
      </c>
    </row>
    <row r="2619">
      <c r="A2619" s="38" t="s">
        <v>8609</v>
      </c>
      <c r="B2619" s="38" t="s">
        <v>161</v>
      </c>
      <c r="C2619" s="25" t="s">
        <v>158</v>
      </c>
      <c r="D2619" s="38" t="s">
        <v>2217</v>
      </c>
      <c r="E2619" s="38" t="s">
        <v>28</v>
      </c>
    </row>
    <row r="2620">
      <c r="A2620" s="38" t="s">
        <v>8610</v>
      </c>
      <c r="B2620" s="38" t="s">
        <v>122</v>
      </c>
      <c r="C2620" s="25" t="s">
        <v>600</v>
      </c>
      <c r="D2620" s="38" t="s">
        <v>2217</v>
      </c>
      <c r="E2620" s="38" t="s">
        <v>28</v>
      </c>
    </row>
    <row r="2621">
      <c r="A2621" s="38" t="s">
        <v>8611</v>
      </c>
      <c r="B2621" s="38" t="s">
        <v>161</v>
      </c>
      <c r="C2621" s="25" t="s">
        <v>600</v>
      </c>
      <c r="D2621" s="38" t="s">
        <v>2217</v>
      </c>
      <c r="E2621" s="38" t="s">
        <v>28</v>
      </c>
    </row>
    <row r="2622">
      <c r="A2622" s="38" t="s">
        <v>8612</v>
      </c>
      <c r="B2622" s="38" t="s">
        <v>588</v>
      </c>
      <c r="C2622" s="25" t="s">
        <v>600</v>
      </c>
      <c r="D2622" s="38" t="s">
        <v>2217</v>
      </c>
      <c r="E2622" s="38" t="s">
        <v>28</v>
      </c>
    </row>
    <row r="2623">
      <c r="A2623" s="38" t="s">
        <v>8613</v>
      </c>
      <c r="B2623" s="38" t="s">
        <v>933</v>
      </c>
      <c r="C2623" s="25" t="s">
        <v>938</v>
      </c>
      <c r="D2623" s="38" t="s">
        <v>2217</v>
      </c>
      <c r="E2623" s="38" t="s">
        <v>28</v>
      </c>
    </row>
    <row r="2624">
      <c r="A2624" s="38" t="s">
        <v>8614</v>
      </c>
      <c r="B2624" s="38" t="s">
        <v>588</v>
      </c>
      <c r="C2624" s="25" t="s">
        <v>938</v>
      </c>
      <c r="D2624" s="38" t="s">
        <v>2217</v>
      </c>
      <c r="E2624" s="38" t="s">
        <v>28</v>
      </c>
    </row>
    <row r="2625">
      <c r="A2625" s="38" t="s">
        <v>8615</v>
      </c>
      <c r="B2625" s="38" t="s">
        <v>603</v>
      </c>
      <c r="C2625" s="25" t="s">
        <v>938</v>
      </c>
      <c r="D2625" s="38" t="s">
        <v>2217</v>
      </c>
      <c r="E2625" s="38" t="s">
        <v>28</v>
      </c>
    </row>
    <row r="2626">
      <c r="A2626" s="38" t="s">
        <v>8616</v>
      </c>
      <c r="B2626" s="38" t="s">
        <v>966</v>
      </c>
      <c r="C2626" s="25" t="s">
        <v>938</v>
      </c>
      <c r="D2626" s="38" t="s">
        <v>2217</v>
      </c>
      <c r="E2626" s="38" t="s">
        <v>28</v>
      </c>
    </row>
    <row r="2627">
      <c r="A2627" s="38" t="s">
        <v>8617</v>
      </c>
      <c r="B2627" s="38" t="s">
        <v>122</v>
      </c>
      <c r="C2627" s="38" t="s">
        <v>96</v>
      </c>
      <c r="D2627" s="38" t="s">
        <v>2218</v>
      </c>
      <c r="E2627" s="38" t="s">
        <v>28</v>
      </c>
    </row>
    <row r="2628">
      <c r="A2628" s="38" t="s">
        <v>8618</v>
      </c>
      <c r="B2628" s="38" t="s">
        <v>161</v>
      </c>
      <c r="C2628" s="38" t="s">
        <v>96</v>
      </c>
      <c r="D2628" s="38" t="s">
        <v>2218</v>
      </c>
      <c r="E2628" s="38" t="s">
        <v>28</v>
      </c>
    </row>
    <row r="2629">
      <c r="A2629" s="38" t="s">
        <v>8619</v>
      </c>
      <c r="B2629" s="38" t="s">
        <v>933</v>
      </c>
      <c r="C2629" s="38" t="s">
        <v>96</v>
      </c>
      <c r="D2629" s="38" t="s">
        <v>2218</v>
      </c>
      <c r="E2629" s="38" t="s">
        <v>28</v>
      </c>
    </row>
    <row r="2630">
      <c r="A2630" s="38" t="s">
        <v>8620</v>
      </c>
      <c r="B2630" s="38" t="s">
        <v>588</v>
      </c>
      <c r="C2630" s="38" t="s">
        <v>96</v>
      </c>
      <c r="D2630" s="38" t="s">
        <v>2218</v>
      </c>
      <c r="E2630" s="38" t="s">
        <v>28</v>
      </c>
    </row>
    <row r="2631">
      <c r="A2631" s="38" t="s">
        <v>8621</v>
      </c>
      <c r="B2631" s="38" t="s">
        <v>122</v>
      </c>
      <c r="C2631" s="38" t="s">
        <v>44</v>
      </c>
      <c r="D2631" s="38" t="s">
        <v>2218</v>
      </c>
      <c r="E2631" s="38" t="s">
        <v>28</v>
      </c>
    </row>
    <row r="2632">
      <c r="A2632" s="38" t="s">
        <v>8622</v>
      </c>
      <c r="B2632" s="38" t="s">
        <v>161</v>
      </c>
      <c r="C2632" s="38" t="s">
        <v>44</v>
      </c>
      <c r="D2632" s="38" t="s">
        <v>2218</v>
      </c>
      <c r="E2632" s="38" t="s">
        <v>28</v>
      </c>
    </row>
    <row r="2633">
      <c r="A2633" s="38" t="s">
        <v>8623</v>
      </c>
      <c r="B2633" s="38" t="s">
        <v>588</v>
      </c>
      <c r="C2633" s="38" t="s">
        <v>44</v>
      </c>
      <c r="D2633" s="38" t="s">
        <v>2218</v>
      </c>
      <c r="E2633" s="38" t="s">
        <v>28</v>
      </c>
    </row>
    <row r="2634">
      <c r="A2634" s="38" t="s">
        <v>8624</v>
      </c>
      <c r="B2634" s="38" t="s">
        <v>933</v>
      </c>
      <c r="C2634" s="38" t="s">
        <v>44</v>
      </c>
      <c r="D2634" s="38" t="s">
        <v>2218</v>
      </c>
      <c r="E2634" s="38" t="s">
        <v>28</v>
      </c>
    </row>
    <row r="2635">
      <c r="A2635" s="38" t="s">
        <v>8625</v>
      </c>
      <c r="B2635" s="38" t="s">
        <v>122</v>
      </c>
      <c r="C2635" s="25" t="s">
        <v>158</v>
      </c>
      <c r="D2635" s="38" t="s">
        <v>2218</v>
      </c>
      <c r="E2635" s="38" t="s">
        <v>28</v>
      </c>
    </row>
    <row r="2636">
      <c r="A2636" s="38" t="s">
        <v>8626</v>
      </c>
      <c r="B2636" s="38" t="s">
        <v>161</v>
      </c>
      <c r="C2636" s="25" t="s">
        <v>158</v>
      </c>
      <c r="D2636" s="38" t="s">
        <v>2218</v>
      </c>
      <c r="E2636" s="38" t="s">
        <v>28</v>
      </c>
    </row>
    <row r="2637">
      <c r="A2637" s="38" t="s">
        <v>8627</v>
      </c>
      <c r="B2637" s="38" t="s">
        <v>122</v>
      </c>
      <c r="C2637" s="25" t="s">
        <v>600</v>
      </c>
      <c r="D2637" s="38" t="s">
        <v>2218</v>
      </c>
      <c r="E2637" s="38" t="s">
        <v>28</v>
      </c>
    </row>
    <row r="2638">
      <c r="A2638" s="38" t="s">
        <v>8628</v>
      </c>
      <c r="B2638" s="38" t="s">
        <v>161</v>
      </c>
      <c r="C2638" s="25" t="s">
        <v>600</v>
      </c>
      <c r="D2638" s="38" t="s">
        <v>2218</v>
      </c>
      <c r="E2638" s="38" t="s">
        <v>28</v>
      </c>
    </row>
    <row r="2639">
      <c r="A2639" s="38" t="s">
        <v>8629</v>
      </c>
      <c r="B2639" s="38" t="s">
        <v>588</v>
      </c>
      <c r="C2639" s="25" t="s">
        <v>600</v>
      </c>
      <c r="D2639" s="38" t="s">
        <v>2218</v>
      </c>
      <c r="E2639" s="38" t="s">
        <v>28</v>
      </c>
    </row>
    <row r="2640">
      <c r="A2640" s="38" t="s">
        <v>8630</v>
      </c>
      <c r="B2640" s="38" t="s">
        <v>933</v>
      </c>
      <c r="C2640" s="25" t="s">
        <v>938</v>
      </c>
      <c r="D2640" s="38" t="s">
        <v>2218</v>
      </c>
      <c r="E2640" s="38" t="s">
        <v>28</v>
      </c>
    </row>
    <row r="2641">
      <c r="A2641" s="38" t="s">
        <v>8631</v>
      </c>
      <c r="B2641" s="38" t="s">
        <v>588</v>
      </c>
      <c r="C2641" s="25" t="s">
        <v>938</v>
      </c>
      <c r="D2641" s="38" t="s">
        <v>2218</v>
      </c>
      <c r="E2641" s="38" t="s">
        <v>28</v>
      </c>
    </row>
    <row r="2642">
      <c r="A2642" s="38" t="s">
        <v>8632</v>
      </c>
      <c r="B2642" s="38" t="s">
        <v>603</v>
      </c>
      <c r="C2642" s="25" t="s">
        <v>938</v>
      </c>
      <c r="D2642" s="38" t="s">
        <v>2218</v>
      </c>
      <c r="E2642" s="38" t="s">
        <v>28</v>
      </c>
    </row>
    <row r="2643">
      <c r="A2643" s="38" t="s">
        <v>8633</v>
      </c>
      <c r="B2643" s="38" t="s">
        <v>966</v>
      </c>
      <c r="C2643" s="25" t="s">
        <v>938</v>
      </c>
      <c r="D2643" s="38" t="s">
        <v>2218</v>
      </c>
      <c r="E2643" s="38" t="s">
        <v>28</v>
      </c>
    </row>
    <row r="2644">
      <c r="A2644" s="38" t="s">
        <v>8634</v>
      </c>
      <c r="B2644" s="38" t="s">
        <v>122</v>
      </c>
      <c r="C2644" s="38" t="s">
        <v>96</v>
      </c>
      <c r="D2644" s="38" t="s">
        <v>2219</v>
      </c>
      <c r="E2644" s="38" t="s">
        <v>28</v>
      </c>
    </row>
    <row r="2645">
      <c r="A2645" s="38" t="s">
        <v>8635</v>
      </c>
      <c r="B2645" s="38" t="s">
        <v>161</v>
      </c>
      <c r="C2645" s="38" t="s">
        <v>96</v>
      </c>
      <c r="D2645" s="38" t="s">
        <v>2219</v>
      </c>
      <c r="E2645" s="38" t="s">
        <v>28</v>
      </c>
    </row>
    <row r="2646">
      <c r="A2646" s="38" t="s">
        <v>8636</v>
      </c>
      <c r="B2646" s="38" t="s">
        <v>933</v>
      </c>
      <c r="C2646" s="38" t="s">
        <v>96</v>
      </c>
      <c r="D2646" s="38" t="s">
        <v>2219</v>
      </c>
      <c r="E2646" s="38" t="s">
        <v>28</v>
      </c>
    </row>
    <row r="2647">
      <c r="A2647" s="38" t="s">
        <v>8637</v>
      </c>
      <c r="B2647" s="38" t="s">
        <v>588</v>
      </c>
      <c r="C2647" s="38" t="s">
        <v>96</v>
      </c>
      <c r="D2647" s="38" t="s">
        <v>2219</v>
      </c>
      <c r="E2647" s="38" t="s">
        <v>28</v>
      </c>
    </row>
    <row r="2648">
      <c r="A2648" s="38" t="s">
        <v>8638</v>
      </c>
      <c r="B2648" s="38" t="s">
        <v>122</v>
      </c>
      <c r="C2648" s="38" t="s">
        <v>44</v>
      </c>
      <c r="D2648" s="38" t="s">
        <v>2219</v>
      </c>
      <c r="E2648" s="38" t="s">
        <v>28</v>
      </c>
    </row>
    <row r="2649">
      <c r="A2649" s="38" t="s">
        <v>8639</v>
      </c>
      <c r="B2649" s="38" t="s">
        <v>161</v>
      </c>
      <c r="C2649" s="38" t="s">
        <v>44</v>
      </c>
      <c r="D2649" s="38" t="s">
        <v>2219</v>
      </c>
      <c r="E2649" s="38" t="s">
        <v>28</v>
      </c>
    </row>
    <row r="2650">
      <c r="A2650" s="38" t="s">
        <v>8640</v>
      </c>
      <c r="B2650" s="38" t="s">
        <v>588</v>
      </c>
      <c r="C2650" s="38" t="s">
        <v>44</v>
      </c>
      <c r="D2650" s="38" t="s">
        <v>2219</v>
      </c>
      <c r="E2650" s="38" t="s">
        <v>28</v>
      </c>
    </row>
    <row r="2651">
      <c r="A2651" s="38" t="s">
        <v>8641</v>
      </c>
      <c r="B2651" s="38" t="s">
        <v>933</v>
      </c>
      <c r="C2651" s="38" t="s">
        <v>44</v>
      </c>
      <c r="D2651" s="38" t="s">
        <v>2219</v>
      </c>
      <c r="E2651" s="38" t="s">
        <v>28</v>
      </c>
    </row>
    <row r="2652">
      <c r="A2652" s="38" t="s">
        <v>8642</v>
      </c>
      <c r="B2652" s="38" t="s">
        <v>122</v>
      </c>
      <c r="C2652" s="25" t="s">
        <v>158</v>
      </c>
      <c r="D2652" s="38" t="s">
        <v>2219</v>
      </c>
      <c r="E2652" s="38" t="s">
        <v>28</v>
      </c>
    </row>
    <row r="2653">
      <c r="A2653" s="38" t="s">
        <v>8643</v>
      </c>
      <c r="B2653" s="38" t="s">
        <v>161</v>
      </c>
      <c r="C2653" s="25" t="s">
        <v>158</v>
      </c>
      <c r="D2653" s="38" t="s">
        <v>2219</v>
      </c>
      <c r="E2653" s="38" t="s">
        <v>28</v>
      </c>
    </row>
    <row r="2654">
      <c r="A2654" s="38" t="s">
        <v>8644</v>
      </c>
      <c r="B2654" s="38" t="s">
        <v>122</v>
      </c>
      <c r="C2654" s="25" t="s">
        <v>600</v>
      </c>
      <c r="D2654" s="38" t="s">
        <v>2219</v>
      </c>
      <c r="E2654" s="38" t="s">
        <v>28</v>
      </c>
    </row>
    <row r="2655">
      <c r="A2655" s="38" t="s">
        <v>8645</v>
      </c>
      <c r="B2655" s="38" t="s">
        <v>161</v>
      </c>
      <c r="C2655" s="25" t="s">
        <v>600</v>
      </c>
      <c r="D2655" s="38" t="s">
        <v>2219</v>
      </c>
      <c r="E2655" s="38" t="s">
        <v>28</v>
      </c>
    </row>
    <row r="2656">
      <c r="A2656" s="38" t="s">
        <v>8646</v>
      </c>
      <c r="B2656" s="38" t="s">
        <v>588</v>
      </c>
      <c r="C2656" s="25" t="s">
        <v>600</v>
      </c>
      <c r="D2656" s="38" t="s">
        <v>2219</v>
      </c>
      <c r="E2656" s="38" t="s">
        <v>28</v>
      </c>
    </row>
    <row r="2657">
      <c r="A2657" s="38" t="s">
        <v>8647</v>
      </c>
      <c r="B2657" s="38" t="s">
        <v>933</v>
      </c>
      <c r="C2657" s="25" t="s">
        <v>938</v>
      </c>
      <c r="D2657" s="38" t="s">
        <v>2219</v>
      </c>
      <c r="E2657" s="38" t="s">
        <v>28</v>
      </c>
    </row>
    <row r="2658">
      <c r="A2658" s="38" t="s">
        <v>8648</v>
      </c>
      <c r="B2658" s="38" t="s">
        <v>588</v>
      </c>
      <c r="C2658" s="25" t="s">
        <v>938</v>
      </c>
      <c r="D2658" s="38" t="s">
        <v>2219</v>
      </c>
      <c r="E2658" s="38" t="s">
        <v>28</v>
      </c>
    </row>
    <row r="2659">
      <c r="A2659" s="38" t="s">
        <v>8649</v>
      </c>
      <c r="B2659" s="38" t="s">
        <v>603</v>
      </c>
      <c r="C2659" s="25" t="s">
        <v>938</v>
      </c>
      <c r="D2659" s="38" t="s">
        <v>2219</v>
      </c>
      <c r="E2659" s="38" t="s">
        <v>28</v>
      </c>
    </row>
    <row r="2660">
      <c r="A2660" s="38" t="s">
        <v>8650</v>
      </c>
      <c r="B2660" s="38" t="s">
        <v>966</v>
      </c>
      <c r="C2660" s="25" t="s">
        <v>938</v>
      </c>
      <c r="D2660" s="38" t="s">
        <v>2219</v>
      </c>
      <c r="E2660" s="38" t="s">
        <v>28</v>
      </c>
    </row>
    <row r="2661">
      <c r="A2661" s="38" t="s">
        <v>8651</v>
      </c>
      <c r="B2661" s="38" t="s">
        <v>122</v>
      </c>
      <c r="C2661" s="38" t="s">
        <v>96</v>
      </c>
      <c r="D2661" s="38" t="s">
        <v>2220</v>
      </c>
      <c r="E2661" s="38" t="s">
        <v>28</v>
      </c>
    </row>
    <row r="2662">
      <c r="A2662" s="38" t="s">
        <v>8652</v>
      </c>
      <c r="B2662" s="38" t="s">
        <v>161</v>
      </c>
      <c r="C2662" s="38" t="s">
        <v>96</v>
      </c>
      <c r="D2662" s="38" t="s">
        <v>2220</v>
      </c>
      <c r="E2662" s="38" t="s">
        <v>28</v>
      </c>
    </row>
    <row r="2663">
      <c r="A2663" s="38" t="s">
        <v>8653</v>
      </c>
      <c r="B2663" s="38" t="s">
        <v>933</v>
      </c>
      <c r="C2663" s="38" t="s">
        <v>96</v>
      </c>
      <c r="D2663" s="38" t="s">
        <v>2220</v>
      </c>
      <c r="E2663" s="38" t="s">
        <v>28</v>
      </c>
    </row>
    <row r="2664">
      <c r="A2664" s="38" t="s">
        <v>8654</v>
      </c>
      <c r="B2664" s="38" t="s">
        <v>588</v>
      </c>
      <c r="C2664" s="38" t="s">
        <v>96</v>
      </c>
      <c r="D2664" s="38" t="s">
        <v>2220</v>
      </c>
      <c r="E2664" s="38" t="s">
        <v>28</v>
      </c>
    </row>
    <row r="2665">
      <c r="A2665" s="38" t="s">
        <v>8655</v>
      </c>
      <c r="B2665" s="38" t="s">
        <v>122</v>
      </c>
      <c r="C2665" s="38" t="s">
        <v>44</v>
      </c>
      <c r="D2665" s="38" t="s">
        <v>2220</v>
      </c>
      <c r="E2665" s="38" t="s">
        <v>28</v>
      </c>
    </row>
    <row r="2666">
      <c r="A2666" s="38" t="s">
        <v>8656</v>
      </c>
      <c r="B2666" s="38" t="s">
        <v>161</v>
      </c>
      <c r="C2666" s="38" t="s">
        <v>44</v>
      </c>
      <c r="D2666" s="38" t="s">
        <v>2220</v>
      </c>
      <c r="E2666" s="38" t="s">
        <v>28</v>
      </c>
    </row>
    <row r="2667">
      <c r="A2667" s="38" t="s">
        <v>8657</v>
      </c>
      <c r="B2667" s="38" t="s">
        <v>588</v>
      </c>
      <c r="C2667" s="38" t="s">
        <v>44</v>
      </c>
      <c r="D2667" s="38" t="s">
        <v>2220</v>
      </c>
      <c r="E2667" s="38" t="s">
        <v>28</v>
      </c>
    </row>
    <row r="2668">
      <c r="A2668" s="38" t="s">
        <v>8658</v>
      </c>
      <c r="B2668" s="38" t="s">
        <v>933</v>
      </c>
      <c r="C2668" s="38" t="s">
        <v>44</v>
      </c>
      <c r="D2668" s="38" t="s">
        <v>2220</v>
      </c>
      <c r="E2668" s="38" t="s">
        <v>28</v>
      </c>
    </row>
    <row r="2669">
      <c r="A2669" s="38" t="s">
        <v>8659</v>
      </c>
      <c r="B2669" s="38" t="s">
        <v>122</v>
      </c>
      <c r="C2669" s="25" t="s">
        <v>158</v>
      </c>
      <c r="D2669" s="38" t="s">
        <v>2220</v>
      </c>
      <c r="E2669" s="38" t="s">
        <v>28</v>
      </c>
    </row>
    <row r="2670">
      <c r="A2670" s="38" t="s">
        <v>8660</v>
      </c>
      <c r="B2670" s="38" t="s">
        <v>161</v>
      </c>
      <c r="C2670" s="25" t="s">
        <v>158</v>
      </c>
      <c r="D2670" s="38" t="s">
        <v>2220</v>
      </c>
      <c r="E2670" s="38" t="s">
        <v>28</v>
      </c>
    </row>
    <row r="2671">
      <c r="A2671" s="38" t="s">
        <v>8661</v>
      </c>
      <c r="B2671" s="38" t="s">
        <v>122</v>
      </c>
      <c r="C2671" s="25" t="s">
        <v>600</v>
      </c>
      <c r="D2671" s="38" t="s">
        <v>2220</v>
      </c>
      <c r="E2671" s="38" t="s">
        <v>28</v>
      </c>
    </row>
    <row r="2672">
      <c r="A2672" s="38" t="s">
        <v>8662</v>
      </c>
      <c r="B2672" s="38" t="s">
        <v>161</v>
      </c>
      <c r="C2672" s="25" t="s">
        <v>600</v>
      </c>
      <c r="D2672" s="38" t="s">
        <v>2220</v>
      </c>
      <c r="E2672" s="38" t="s">
        <v>28</v>
      </c>
    </row>
    <row r="2673">
      <c r="A2673" s="38" t="s">
        <v>8663</v>
      </c>
      <c r="B2673" s="38" t="s">
        <v>588</v>
      </c>
      <c r="C2673" s="25" t="s">
        <v>600</v>
      </c>
      <c r="D2673" s="38" t="s">
        <v>2220</v>
      </c>
      <c r="E2673" s="38" t="s">
        <v>28</v>
      </c>
    </row>
    <row r="2674">
      <c r="A2674" s="38" t="s">
        <v>8664</v>
      </c>
      <c r="B2674" s="38" t="s">
        <v>933</v>
      </c>
      <c r="C2674" s="25" t="s">
        <v>938</v>
      </c>
      <c r="D2674" s="38" t="s">
        <v>2220</v>
      </c>
      <c r="E2674" s="38" t="s">
        <v>28</v>
      </c>
    </row>
    <row r="2675">
      <c r="A2675" s="38" t="s">
        <v>8665</v>
      </c>
      <c r="B2675" s="38" t="s">
        <v>588</v>
      </c>
      <c r="C2675" s="25" t="s">
        <v>938</v>
      </c>
      <c r="D2675" s="38" t="s">
        <v>2220</v>
      </c>
      <c r="E2675" s="38" t="s">
        <v>28</v>
      </c>
    </row>
    <row r="2676">
      <c r="A2676" s="38" t="s">
        <v>8666</v>
      </c>
      <c r="B2676" s="38" t="s">
        <v>603</v>
      </c>
      <c r="C2676" s="25" t="s">
        <v>938</v>
      </c>
      <c r="D2676" s="38" t="s">
        <v>2220</v>
      </c>
      <c r="E2676" s="38" t="s">
        <v>28</v>
      </c>
    </row>
    <row r="2677">
      <c r="A2677" s="38" t="s">
        <v>8667</v>
      </c>
      <c r="B2677" s="38" t="s">
        <v>966</v>
      </c>
      <c r="C2677" s="25" t="s">
        <v>938</v>
      </c>
      <c r="D2677" s="38" t="s">
        <v>2220</v>
      </c>
      <c r="E2677" s="38" t="s">
        <v>28</v>
      </c>
    </row>
    <row r="2678">
      <c r="A2678" s="38" t="s">
        <v>8668</v>
      </c>
      <c r="B2678" s="38" t="s">
        <v>122</v>
      </c>
      <c r="C2678" s="38" t="s">
        <v>96</v>
      </c>
      <c r="D2678" s="38" t="s">
        <v>2221</v>
      </c>
      <c r="E2678" s="38" t="s">
        <v>28</v>
      </c>
    </row>
    <row r="2679">
      <c r="A2679" s="38" t="s">
        <v>8669</v>
      </c>
      <c r="B2679" s="38" t="s">
        <v>161</v>
      </c>
      <c r="C2679" s="38" t="s">
        <v>96</v>
      </c>
      <c r="D2679" s="38" t="s">
        <v>2221</v>
      </c>
      <c r="E2679" s="38" t="s">
        <v>28</v>
      </c>
    </row>
    <row r="2680">
      <c r="A2680" s="38" t="s">
        <v>8670</v>
      </c>
      <c r="B2680" s="38" t="s">
        <v>933</v>
      </c>
      <c r="C2680" s="38" t="s">
        <v>96</v>
      </c>
      <c r="D2680" s="38" t="s">
        <v>2221</v>
      </c>
      <c r="E2680" s="38" t="s">
        <v>28</v>
      </c>
    </row>
    <row r="2681">
      <c r="A2681" s="38" t="s">
        <v>8671</v>
      </c>
      <c r="B2681" s="38" t="s">
        <v>588</v>
      </c>
      <c r="C2681" s="38" t="s">
        <v>96</v>
      </c>
      <c r="D2681" s="38" t="s">
        <v>2221</v>
      </c>
      <c r="E2681" s="38" t="s">
        <v>28</v>
      </c>
    </row>
    <row r="2682">
      <c r="A2682" s="38" t="s">
        <v>8672</v>
      </c>
      <c r="B2682" s="38" t="s">
        <v>122</v>
      </c>
      <c r="C2682" s="38" t="s">
        <v>44</v>
      </c>
      <c r="D2682" s="38" t="s">
        <v>2221</v>
      </c>
      <c r="E2682" s="38" t="s">
        <v>28</v>
      </c>
    </row>
    <row r="2683">
      <c r="A2683" s="38" t="s">
        <v>8673</v>
      </c>
      <c r="B2683" s="38" t="s">
        <v>161</v>
      </c>
      <c r="C2683" s="38" t="s">
        <v>44</v>
      </c>
      <c r="D2683" s="38" t="s">
        <v>2221</v>
      </c>
      <c r="E2683" s="38" t="s">
        <v>28</v>
      </c>
    </row>
    <row r="2684">
      <c r="A2684" s="38" t="s">
        <v>8674</v>
      </c>
      <c r="B2684" s="38" t="s">
        <v>588</v>
      </c>
      <c r="C2684" s="38" t="s">
        <v>44</v>
      </c>
      <c r="D2684" s="38" t="s">
        <v>2221</v>
      </c>
      <c r="E2684" s="38" t="s">
        <v>28</v>
      </c>
    </row>
    <row r="2685">
      <c r="A2685" s="38" t="s">
        <v>8675</v>
      </c>
      <c r="B2685" s="38" t="s">
        <v>933</v>
      </c>
      <c r="C2685" s="38" t="s">
        <v>44</v>
      </c>
      <c r="D2685" s="38" t="s">
        <v>2221</v>
      </c>
      <c r="E2685" s="38" t="s">
        <v>28</v>
      </c>
    </row>
    <row r="2686">
      <c r="A2686" s="38" t="s">
        <v>8676</v>
      </c>
      <c r="B2686" s="38" t="s">
        <v>122</v>
      </c>
      <c r="C2686" s="25" t="s">
        <v>158</v>
      </c>
      <c r="D2686" s="38" t="s">
        <v>2221</v>
      </c>
      <c r="E2686" s="38" t="s">
        <v>28</v>
      </c>
    </row>
    <row r="2687">
      <c r="A2687" s="38" t="s">
        <v>8677</v>
      </c>
      <c r="B2687" s="38" t="s">
        <v>161</v>
      </c>
      <c r="C2687" s="25" t="s">
        <v>158</v>
      </c>
      <c r="D2687" s="38" t="s">
        <v>2221</v>
      </c>
      <c r="E2687" s="38" t="s">
        <v>28</v>
      </c>
    </row>
    <row r="2688">
      <c r="A2688" s="38" t="s">
        <v>8678</v>
      </c>
      <c r="B2688" s="38" t="s">
        <v>122</v>
      </c>
      <c r="C2688" s="25" t="s">
        <v>600</v>
      </c>
      <c r="D2688" s="38" t="s">
        <v>2221</v>
      </c>
      <c r="E2688" s="38" t="s">
        <v>28</v>
      </c>
    </row>
    <row r="2689">
      <c r="A2689" s="38" t="s">
        <v>8679</v>
      </c>
      <c r="B2689" s="38" t="s">
        <v>161</v>
      </c>
      <c r="C2689" s="25" t="s">
        <v>600</v>
      </c>
      <c r="D2689" s="38" t="s">
        <v>2221</v>
      </c>
      <c r="E2689" s="38" t="s">
        <v>28</v>
      </c>
    </row>
    <row r="2690">
      <c r="A2690" s="38" t="s">
        <v>8680</v>
      </c>
      <c r="B2690" s="38" t="s">
        <v>588</v>
      </c>
      <c r="C2690" s="25" t="s">
        <v>600</v>
      </c>
      <c r="D2690" s="38" t="s">
        <v>2221</v>
      </c>
      <c r="E2690" s="38" t="s">
        <v>28</v>
      </c>
    </row>
    <row r="2691">
      <c r="A2691" s="38" t="s">
        <v>8681</v>
      </c>
      <c r="B2691" s="38" t="s">
        <v>933</v>
      </c>
      <c r="C2691" s="25" t="s">
        <v>938</v>
      </c>
      <c r="D2691" s="38" t="s">
        <v>2221</v>
      </c>
      <c r="E2691" s="38" t="s">
        <v>28</v>
      </c>
    </row>
    <row r="2692">
      <c r="A2692" s="38" t="s">
        <v>8682</v>
      </c>
      <c r="B2692" s="38" t="s">
        <v>588</v>
      </c>
      <c r="C2692" s="25" t="s">
        <v>938</v>
      </c>
      <c r="D2692" s="38" t="s">
        <v>2221</v>
      </c>
      <c r="E2692" s="38" t="s">
        <v>28</v>
      </c>
    </row>
    <row r="2693">
      <c r="A2693" s="38" t="s">
        <v>8683</v>
      </c>
      <c r="B2693" s="38" t="s">
        <v>603</v>
      </c>
      <c r="C2693" s="25" t="s">
        <v>938</v>
      </c>
      <c r="D2693" s="38" t="s">
        <v>2221</v>
      </c>
      <c r="E2693" s="38" t="s">
        <v>28</v>
      </c>
    </row>
    <row r="2694">
      <c r="A2694" s="38" t="s">
        <v>8684</v>
      </c>
      <c r="B2694" s="38" t="s">
        <v>966</v>
      </c>
      <c r="C2694" s="25" t="s">
        <v>938</v>
      </c>
      <c r="D2694" s="38" t="s">
        <v>2221</v>
      </c>
      <c r="E2694" s="38" t="s">
        <v>28</v>
      </c>
    </row>
    <row r="2695">
      <c r="A2695" s="38" t="s">
        <v>8685</v>
      </c>
      <c r="B2695" s="38" t="s">
        <v>122</v>
      </c>
      <c r="C2695" s="38" t="s">
        <v>96</v>
      </c>
      <c r="D2695" s="38" t="s">
        <v>2222</v>
      </c>
      <c r="E2695" s="38" t="s">
        <v>28</v>
      </c>
    </row>
    <row r="2696">
      <c r="A2696" s="38" t="s">
        <v>8686</v>
      </c>
      <c r="B2696" s="38" t="s">
        <v>161</v>
      </c>
      <c r="C2696" s="38" t="s">
        <v>96</v>
      </c>
      <c r="D2696" s="38" t="s">
        <v>2222</v>
      </c>
      <c r="E2696" s="38" t="s">
        <v>28</v>
      </c>
    </row>
    <row r="2697">
      <c r="A2697" s="38" t="s">
        <v>8687</v>
      </c>
      <c r="B2697" s="38" t="s">
        <v>933</v>
      </c>
      <c r="C2697" s="38" t="s">
        <v>96</v>
      </c>
      <c r="D2697" s="38" t="s">
        <v>2222</v>
      </c>
      <c r="E2697" s="38" t="s">
        <v>28</v>
      </c>
    </row>
    <row r="2698">
      <c r="A2698" s="38" t="s">
        <v>8688</v>
      </c>
      <c r="B2698" s="38" t="s">
        <v>588</v>
      </c>
      <c r="C2698" s="38" t="s">
        <v>96</v>
      </c>
      <c r="D2698" s="38" t="s">
        <v>2222</v>
      </c>
      <c r="E2698" s="38" t="s">
        <v>28</v>
      </c>
    </row>
    <row r="2699">
      <c r="A2699" s="38" t="s">
        <v>8689</v>
      </c>
      <c r="B2699" s="38" t="s">
        <v>122</v>
      </c>
      <c r="C2699" s="38" t="s">
        <v>44</v>
      </c>
      <c r="D2699" s="38" t="s">
        <v>2222</v>
      </c>
      <c r="E2699" s="38" t="s">
        <v>28</v>
      </c>
    </row>
    <row r="2700">
      <c r="A2700" s="38" t="s">
        <v>8690</v>
      </c>
      <c r="B2700" s="38" t="s">
        <v>161</v>
      </c>
      <c r="C2700" s="38" t="s">
        <v>44</v>
      </c>
      <c r="D2700" s="38" t="s">
        <v>2222</v>
      </c>
      <c r="E2700" s="38" t="s">
        <v>28</v>
      </c>
    </row>
    <row r="2701">
      <c r="A2701" s="38" t="s">
        <v>8691</v>
      </c>
      <c r="B2701" s="38" t="s">
        <v>588</v>
      </c>
      <c r="C2701" s="38" t="s">
        <v>44</v>
      </c>
      <c r="D2701" s="38" t="s">
        <v>2222</v>
      </c>
      <c r="E2701" s="38" t="s">
        <v>28</v>
      </c>
    </row>
    <row r="2702">
      <c r="A2702" s="38" t="s">
        <v>8692</v>
      </c>
      <c r="B2702" s="38" t="s">
        <v>933</v>
      </c>
      <c r="C2702" s="38" t="s">
        <v>44</v>
      </c>
      <c r="D2702" s="38" t="s">
        <v>2222</v>
      </c>
      <c r="E2702" s="38" t="s">
        <v>28</v>
      </c>
    </row>
    <row r="2703">
      <c r="A2703" s="38" t="s">
        <v>8693</v>
      </c>
      <c r="B2703" s="38" t="s">
        <v>122</v>
      </c>
      <c r="C2703" s="25" t="s">
        <v>158</v>
      </c>
      <c r="D2703" s="38" t="s">
        <v>2222</v>
      </c>
      <c r="E2703" s="38" t="s">
        <v>28</v>
      </c>
    </row>
    <row r="2704">
      <c r="A2704" s="38" t="s">
        <v>8694</v>
      </c>
      <c r="B2704" s="38" t="s">
        <v>161</v>
      </c>
      <c r="C2704" s="25" t="s">
        <v>158</v>
      </c>
      <c r="D2704" s="38" t="s">
        <v>2222</v>
      </c>
      <c r="E2704" s="38" t="s">
        <v>28</v>
      </c>
    </row>
    <row r="2705">
      <c r="A2705" s="38" t="s">
        <v>8695</v>
      </c>
      <c r="B2705" s="38" t="s">
        <v>122</v>
      </c>
      <c r="C2705" s="25" t="s">
        <v>600</v>
      </c>
      <c r="D2705" s="38" t="s">
        <v>2222</v>
      </c>
      <c r="E2705" s="38" t="s">
        <v>28</v>
      </c>
    </row>
    <row r="2706">
      <c r="A2706" s="38" t="s">
        <v>8696</v>
      </c>
      <c r="B2706" s="38" t="s">
        <v>161</v>
      </c>
      <c r="C2706" s="25" t="s">
        <v>600</v>
      </c>
      <c r="D2706" s="38" t="s">
        <v>2222</v>
      </c>
      <c r="E2706" s="38" t="s">
        <v>28</v>
      </c>
    </row>
    <row r="2707">
      <c r="A2707" s="38" t="s">
        <v>8697</v>
      </c>
      <c r="B2707" s="38" t="s">
        <v>588</v>
      </c>
      <c r="C2707" s="25" t="s">
        <v>600</v>
      </c>
      <c r="D2707" s="38" t="s">
        <v>2222</v>
      </c>
      <c r="E2707" s="38" t="s">
        <v>28</v>
      </c>
    </row>
    <row r="2708">
      <c r="A2708" s="38" t="s">
        <v>8698</v>
      </c>
      <c r="B2708" s="38" t="s">
        <v>933</v>
      </c>
      <c r="C2708" s="25" t="s">
        <v>938</v>
      </c>
      <c r="D2708" s="38" t="s">
        <v>2222</v>
      </c>
      <c r="E2708" s="38" t="s">
        <v>28</v>
      </c>
    </row>
    <row r="2709">
      <c r="A2709" s="38" t="s">
        <v>8699</v>
      </c>
      <c r="B2709" s="38" t="s">
        <v>588</v>
      </c>
      <c r="C2709" s="25" t="s">
        <v>938</v>
      </c>
      <c r="D2709" s="38" t="s">
        <v>2222</v>
      </c>
      <c r="E2709" s="38" t="s">
        <v>28</v>
      </c>
    </row>
    <row r="2710">
      <c r="A2710" s="38" t="s">
        <v>8700</v>
      </c>
      <c r="B2710" s="38" t="s">
        <v>603</v>
      </c>
      <c r="C2710" s="25" t="s">
        <v>938</v>
      </c>
      <c r="D2710" s="38" t="s">
        <v>2222</v>
      </c>
      <c r="E2710" s="38" t="s">
        <v>28</v>
      </c>
    </row>
    <row r="2711">
      <c r="A2711" s="38" t="s">
        <v>8701</v>
      </c>
      <c r="B2711" s="38" t="s">
        <v>966</v>
      </c>
      <c r="C2711" s="25" t="s">
        <v>938</v>
      </c>
      <c r="D2711" s="38" t="s">
        <v>2222</v>
      </c>
      <c r="E2711" s="38" t="s">
        <v>28</v>
      </c>
    </row>
    <row r="2712">
      <c r="A2712" s="38" t="s">
        <v>8702</v>
      </c>
      <c r="B2712" s="38" t="s">
        <v>122</v>
      </c>
      <c r="C2712" s="38" t="s">
        <v>96</v>
      </c>
      <c r="D2712" s="38" t="s">
        <v>2223</v>
      </c>
      <c r="E2712" s="38" t="s">
        <v>28</v>
      </c>
    </row>
    <row r="2713">
      <c r="A2713" s="38" t="s">
        <v>8703</v>
      </c>
      <c r="B2713" s="38" t="s">
        <v>161</v>
      </c>
      <c r="C2713" s="38" t="s">
        <v>96</v>
      </c>
      <c r="D2713" s="38" t="s">
        <v>2223</v>
      </c>
      <c r="E2713" s="38" t="s">
        <v>28</v>
      </c>
    </row>
    <row r="2714">
      <c r="A2714" s="38" t="s">
        <v>8704</v>
      </c>
      <c r="B2714" s="38" t="s">
        <v>933</v>
      </c>
      <c r="C2714" s="38" t="s">
        <v>96</v>
      </c>
      <c r="D2714" s="38" t="s">
        <v>2223</v>
      </c>
      <c r="E2714" s="38" t="s">
        <v>28</v>
      </c>
    </row>
    <row r="2715">
      <c r="A2715" s="38" t="s">
        <v>8705</v>
      </c>
      <c r="B2715" s="38" t="s">
        <v>588</v>
      </c>
      <c r="C2715" s="38" t="s">
        <v>96</v>
      </c>
      <c r="D2715" s="38" t="s">
        <v>2223</v>
      </c>
      <c r="E2715" s="38" t="s">
        <v>28</v>
      </c>
    </row>
    <row r="2716">
      <c r="A2716" s="38" t="s">
        <v>8706</v>
      </c>
      <c r="B2716" s="38" t="s">
        <v>122</v>
      </c>
      <c r="C2716" s="38" t="s">
        <v>44</v>
      </c>
      <c r="D2716" s="38" t="s">
        <v>2223</v>
      </c>
      <c r="E2716" s="38" t="s">
        <v>28</v>
      </c>
    </row>
    <row r="2717">
      <c r="A2717" s="38" t="s">
        <v>8707</v>
      </c>
      <c r="B2717" s="38" t="s">
        <v>161</v>
      </c>
      <c r="C2717" s="38" t="s">
        <v>44</v>
      </c>
      <c r="D2717" s="38" t="s">
        <v>2223</v>
      </c>
      <c r="E2717" s="38" t="s">
        <v>28</v>
      </c>
    </row>
    <row r="2718">
      <c r="A2718" s="38" t="s">
        <v>8708</v>
      </c>
      <c r="B2718" s="38" t="s">
        <v>588</v>
      </c>
      <c r="C2718" s="38" t="s">
        <v>44</v>
      </c>
      <c r="D2718" s="38" t="s">
        <v>2223</v>
      </c>
      <c r="E2718" s="38" t="s">
        <v>28</v>
      </c>
    </row>
    <row r="2719">
      <c r="A2719" s="38" t="s">
        <v>8709</v>
      </c>
      <c r="B2719" s="38" t="s">
        <v>933</v>
      </c>
      <c r="C2719" s="38" t="s">
        <v>44</v>
      </c>
      <c r="D2719" s="38" t="s">
        <v>2223</v>
      </c>
      <c r="E2719" s="38" t="s">
        <v>28</v>
      </c>
    </row>
    <row r="2720">
      <c r="A2720" s="38" t="s">
        <v>8710</v>
      </c>
      <c r="B2720" s="38" t="s">
        <v>122</v>
      </c>
      <c r="C2720" s="25" t="s">
        <v>158</v>
      </c>
      <c r="D2720" s="38" t="s">
        <v>2223</v>
      </c>
      <c r="E2720" s="38" t="s">
        <v>28</v>
      </c>
    </row>
    <row r="2721">
      <c r="A2721" s="38" t="s">
        <v>8711</v>
      </c>
      <c r="B2721" s="38" t="s">
        <v>161</v>
      </c>
      <c r="C2721" s="25" t="s">
        <v>158</v>
      </c>
      <c r="D2721" s="38" t="s">
        <v>2223</v>
      </c>
      <c r="E2721" s="38" t="s">
        <v>28</v>
      </c>
    </row>
    <row r="2722">
      <c r="A2722" s="38" t="s">
        <v>8712</v>
      </c>
      <c r="B2722" s="38" t="s">
        <v>122</v>
      </c>
      <c r="C2722" s="25" t="s">
        <v>600</v>
      </c>
      <c r="D2722" s="38" t="s">
        <v>2223</v>
      </c>
      <c r="E2722" s="38" t="s">
        <v>28</v>
      </c>
    </row>
    <row r="2723">
      <c r="A2723" s="38" t="s">
        <v>8713</v>
      </c>
      <c r="B2723" s="38" t="s">
        <v>161</v>
      </c>
      <c r="C2723" s="25" t="s">
        <v>600</v>
      </c>
      <c r="D2723" s="38" t="s">
        <v>2223</v>
      </c>
      <c r="E2723" s="38" t="s">
        <v>28</v>
      </c>
    </row>
    <row r="2724">
      <c r="A2724" s="38" t="s">
        <v>8714</v>
      </c>
      <c r="B2724" s="38" t="s">
        <v>588</v>
      </c>
      <c r="C2724" s="25" t="s">
        <v>600</v>
      </c>
      <c r="D2724" s="38" t="s">
        <v>2223</v>
      </c>
      <c r="E2724" s="38" t="s">
        <v>28</v>
      </c>
    </row>
    <row r="2725">
      <c r="A2725" s="38" t="s">
        <v>8715</v>
      </c>
      <c r="B2725" s="38" t="s">
        <v>933</v>
      </c>
      <c r="C2725" s="25" t="s">
        <v>938</v>
      </c>
      <c r="D2725" s="38" t="s">
        <v>2223</v>
      </c>
      <c r="E2725" s="38" t="s">
        <v>28</v>
      </c>
    </row>
    <row r="2726">
      <c r="A2726" s="38" t="s">
        <v>8716</v>
      </c>
      <c r="B2726" s="38" t="s">
        <v>588</v>
      </c>
      <c r="C2726" s="25" t="s">
        <v>938</v>
      </c>
      <c r="D2726" s="38" t="s">
        <v>2223</v>
      </c>
      <c r="E2726" s="38" t="s">
        <v>28</v>
      </c>
    </row>
    <row r="2727">
      <c r="A2727" s="38" t="s">
        <v>8717</v>
      </c>
      <c r="B2727" s="38" t="s">
        <v>603</v>
      </c>
      <c r="C2727" s="25" t="s">
        <v>938</v>
      </c>
      <c r="D2727" s="38" t="s">
        <v>2223</v>
      </c>
      <c r="E2727" s="38" t="s">
        <v>28</v>
      </c>
    </row>
    <row r="2728">
      <c r="A2728" s="38" t="s">
        <v>8718</v>
      </c>
      <c r="B2728" s="38" t="s">
        <v>966</v>
      </c>
      <c r="C2728" s="25" t="s">
        <v>938</v>
      </c>
      <c r="D2728" s="38" t="s">
        <v>2223</v>
      </c>
      <c r="E2728" s="38" t="s">
        <v>28</v>
      </c>
    </row>
    <row r="2729">
      <c r="A2729" s="38" t="s">
        <v>8719</v>
      </c>
      <c r="B2729" s="38" t="s">
        <v>122</v>
      </c>
      <c r="C2729" s="38" t="s">
        <v>96</v>
      </c>
      <c r="D2729" s="38" t="s">
        <v>2224</v>
      </c>
      <c r="E2729" s="38" t="s">
        <v>28</v>
      </c>
    </row>
    <row r="2730">
      <c r="A2730" s="38" t="s">
        <v>8720</v>
      </c>
      <c r="B2730" s="38" t="s">
        <v>161</v>
      </c>
      <c r="C2730" s="38" t="s">
        <v>96</v>
      </c>
      <c r="D2730" s="38" t="s">
        <v>2224</v>
      </c>
      <c r="E2730" s="38" t="s">
        <v>28</v>
      </c>
    </row>
    <row r="2731">
      <c r="A2731" s="38" t="s">
        <v>8721</v>
      </c>
      <c r="B2731" s="38" t="s">
        <v>933</v>
      </c>
      <c r="C2731" s="38" t="s">
        <v>96</v>
      </c>
      <c r="D2731" s="38" t="s">
        <v>2224</v>
      </c>
      <c r="E2731" s="38" t="s">
        <v>28</v>
      </c>
    </row>
    <row r="2732">
      <c r="A2732" s="38" t="s">
        <v>8722</v>
      </c>
      <c r="B2732" s="38" t="s">
        <v>588</v>
      </c>
      <c r="C2732" s="38" t="s">
        <v>96</v>
      </c>
      <c r="D2732" s="38" t="s">
        <v>2224</v>
      </c>
      <c r="E2732" s="38" t="s">
        <v>28</v>
      </c>
    </row>
    <row r="2733">
      <c r="A2733" s="38" t="s">
        <v>8723</v>
      </c>
      <c r="B2733" s="38" t="s">
        <v>122</v>
      </c>
      <c r="C2733" s="38" t="s">
        <v>44</v>
      </c>
      <c r="D2733" s="38" t="s">
        <v>2224</v>
      </c>
      <c r="E2733" s="38" t="s">
        <v>28</v>
      </c>
    </row>
    <row r="2734">
      <c r="A2734" s="38" t="s">
        <v>8724</v>
      </c>
      <c r="B2734" s="38" t="s">
        <v>161</v>
      </c>
      <c r="C2734" s="38" t="s">
        <v>44</v>
      </c>
      <c r="D2734" s="38" t="s">
        <v>2224</v>
      </c>
      <c r="E2734" s="38" t="s">
        <v>28</v>
      </c>
    </row>
    <row r="2735">
      <c r="A2735" s="38" t="s">
        <v>8725</v>
      </c>
      <c r="B2735" s="38" t="s">
        <v>588</v>
      </c>
      <c r="C2735" s="38" t="s">
        <v>44</v>
      </c>
      <c r="D2735" s="38" t="s">
        <v>2224</v>
      </c>
      <c r="E2735" s="38" t="s">
        <v>28</v>
      </c>
    </row>
    <row r="2736">
      <c r="A2736" s="38" t="s">
        <v>8726</v>
      </c>
      <c r="B2736" s="38" t="s">
        <v>933</v>
      </c>
      <c r="C2736" s="38" t="s">
        <v>44</v>
      </c>
      <c r="D2736" s="38" t="s">
        <v>2224</v>
      </c>
      <c r="E2736" s="38" t="s">
        <v>28</v>
      </c>
    </row>
    <row r="2737">
      <c r="A2737" s="38" t="s">
        <v>8727</v>
      </c>
      <c r="B2737" s="38" t="s">
        <v>122</v>
      </c>
      <c r="C2737" s="25" t="s">
        <v>158</v>
      </c>
      <c r="D2737" s="38" t="s">
        <v>2224</v>
      </c>
      <c r="E2737" s="38" t="s">
        <v>28</v>
      </c>
    </row>
    <row r="2738">
      <c r="A2738" s="38" t="s">
        <v>8728</v>
      </c>
      <c r="B2738" s="38" t="s">
        <v>161</v>
      </c>
      <c r="C2738" s="25" t="s">
        <v>158</v>
      </c>
      <c r="D2738" s="38" t="s">
        <v>2224</v>
      </c>
      <c r="E2738" s="38" t="s">
        <v>28</v>
      </c>
    </row>
    <row r="2739">
      <c r="A2739" s="38" t="s">
        <v>8729</v>
      </c>
      <c r="B2739" s="38" t="s">
        <v>122</v>
      </c>
      <c r="C2739" s="25" t="s">
        <v>600</v>
      </c>
      <c r="D2739" s="38" t="s">
        <v>2224</v>
      </c>
      <c r="E2739" s="38" t="s">
        <v>28</v>
      </c>
    </row>
    <row r="2740">
      <c r="A2740" s="38" t="s">
        <v>8730</v>
      </c>
      <c r="B2740" s="38" t="s">
        <v>161</v>
      </c>
      <c r="C2740" s="25" t="s">
        <v>600</v>
      </c>
      <c r="D2740" s="38" t="s">
        <v>2224</v>
      </c>
      <c r="E2740" s="38" t="s">
        <v>28</v>
      </c>
    </row>
    <row r="2741">
      <c r="A2741" s="38" t="s">
        <v>8731</v>
      </c>
      <c r="B2741" s="38" t="s">
        <v>588</v>
      </c>
      <c r="C2741" s="25" t="s">
        <v>600</v>
      </c>
      <c r="D2741" s="38" t="s">
        <v>2224</v>
      </c>
      <c r="E2741" s="38" t="s">
        <v>28</v>
      </c>
    </row>
    <row r="2742">
      <c r="A2742" s="38" t="s">
        <v>8732</v>
      </c>
      <c r="B2742" s="38" t="s">
        <v>933</v>
      </c>
      <c r="C2742" s="25" t="s">
        <v>938</v>
      </c>
      <c r="D2742" s="38" t="s">
        <v>2224</v>
      </c>
      <c r="E2742" s="38" t="s">
        <v>28</v>
      </c>
    </row>
    <row r="2743">
      <c r="A2743" s="38" t="s">
        <v>8733</v>
      </c>
      <c r="B2743" s="38" t="s">
        <v>588</v>
      </c>
      <c r="C2743" s="25" t="s">
        <v>938</v>
      </c>
      <c r="D2743" s="38" t="s">
        <v>2224</v>
      </c>
      <c r="E2743" s="38" t="s">
        <v>28</v>
      </c>
    </row>
    <row r="2744">
      <c r="A2744" s="38" t="s">
        <v>8734</v>
      </c>
      <c r="B2744" s="38" t="s">
        <v>603</v>
      </c>
      <c r="C2744" s="25" t="s">
        <v>938</v>
      </c>
      <c r="D2744" s="38" t="s">
        <v>2224</v>
      </c>
      <c r="E2744" s="38" t="s">
        <v>28</v>
      </c>
    </row>
    <row r="2745">
      <c r="A2745" s="38" t="s">
        <v>8735</v>
      </c>
      <c r="B2745" s="38" t="s">
        <v>966</v>
      </c>
      <c r="C2745" s="25" t="s">
        <v>938</v>
      </c>
      <c r="D2745" s="38" t="s">
        <v>2224</v>
      </c>
      <c r="E2745" s="38" t="s">
        <v>28</v>
      </c>
    </row>
    <row r="2746">
      <c r="A2746" s="38" t="s">
        <v>8736</v>
      </c>
      <c r="B2746" s="38" t="s">
        <v>122</v>
      </c>
      <c r="C2746" s="38" t="s">
        <v>96</v>
      </c>
      <c r="D2746" s="38" t="s">
        <v>2225</v>
      </c>
      <c r="E2746" s="38" t="s">
        <v>28</v>
      </c>
    </row>
    <row r="2747">
      <c r="A2747" s="38" t="s">
        <v>8737</v>
      </c>
      <c r="B2747" s="38" t="s">
        <v>161</v>
      </c>
      <c r="C2747" s="38" t="s">
        <v>96</v>
      </c>
      <c r="D2747" s="38" t="s">
        <v>2225</v>
      </c>
      <c r="E2747" s="38" t="s">
        <v>28</v>
      </c>
    </row>
    <row r="2748">
      <c r="A2748" s="38" t="s">
        <v>8738</v>
      </c>
      <c r="B2748" s="38" t="s">
        <v>933</v>
      </c>
      <c r="C2748" s="38" t="s">
        <v>96</v>
      </c>
      <c r="D2748" s="38" t="s">
        <v>2225</v>
      </c>
      <c r="E2748" s="38" t="s">
        <v>28</v>
      </c>
    </row>
    <row r="2749">
      <c r="A2749" s="38" t="s">
        <v>8739</v>
      </c>
      <c r="B2749" s="38" t="s">
        <v>588</v>
      </c>
      <c r="C2749" s="38" t="s">
        <v>96</v>
      </c>
      <c r="D2749" s="38" t="s">
        <v>2225</v>
      </c>
      <c r="E2749" s="38" t="s">
        <v>28</v>
      </c>
    </row>
    <row r="2750">
      <c r="A2750" s="38" t="s">
        <v>8740</v>
      </c>
      <c r="B2750" s="38" t="s">
        <v>122</v>
      </c>
      <c r="C2750" s="38" t="s">
        <v>44</v>
      </c>
      <c r="D2750" s="38" t="s">
        <v>2225</v>
      </c>
      <c r="E2750" s="38" t="s">
        <v>28</v>
      </c>
    </row>
    <row r="2751">
      <c r="A2751" s="38" t="s">
        <v>8741</v>
      </c>
      <c r="B2751" s="38" t="s">
        <v>161</v>
      </c>
      <c r="C2751" s="38" t="s">
        <v>44</v>
      </c>
      <c r="D2751" s="38" t="s">
        <v>2225</v>
      </c>
      <c r="E2751" s="38" t="s">
        <v>28</v>
      </c>
    </row>
    <row r="2752">
      <c r="A2752" s="38" t="s">
        <v>8742</v>
      </c>
      <c r="B2752" s="38" t="s">
        <v>588</v>
      </c>
      <c r="C2752" s="38" t="s">
        <v>44</v>
      </c>
      <c r="D2752" s="38" t="s">
        <v>2225</v>
      </c>
      <c r="E2752" s="38" t="s">
        <v>28</v>
      </c>
    </row>
    <row r="2753">
      <c r="A2753" s="38" t="s">
        <v>8743</v>
      </c>
      <c r="B2753" s="38" t="s">
        <v>933</v>
      </c>
      <c r="C2753" s="38" t="s">
        <v>44</v>
      </c>
      <c r="D2753" s="38" t="s">
        <v>2225</v>
      </c>
      <c r="E2753" s="38" t="s">
        <v>28</v>
      </c>
    </row>
    <row r="2754">
      <c r="A2754" s="38" t="s">
        <v>8744</v>
      </c>
      <c r="B2754" s="38" t="s">
        <v>122</v>
      </c>
      <c r="C2754" s="25" t="s">
        <v>158</v>
      </c>
      <c r="D2754" s="38" t="s">
        <v>2225</v>
      </c>
      <c r="E2754" s="38" t="s">
        <v>28</v>
      </c>
    </row>
    <row r="2755">
      <c r="A2755" s="38" t="s">
        <v>8745</v>
      </c>
      <c r="B2755" s="38" t="s">
        <v>161</v>
      </c>
      <c r="C2755" s="25" t="s">
        <v>158</v>
      </c>
      <c r="D2755" s="38" t="s">
        <v>2225</v>
      </c>
      <c r="E2755" s="38" t="s">
        <v>28</v>
      </c>
    </row>
    <row r="2756">
      <c r="A2756" s="38" t="s">
        <v>8746</v>
      </c>
      <c r="B2756" s="38" t="s">
        <v>122</v>
      </c>
      <c r="C2756" s="25" t="s">
        <v>600</v>
      </c>
      <c r="D2756" s="38" t="s">
        <v>2225</v>
      </c>
      <c r="E2756" s="38" t="s">
        <v>28</v>
      </c>
    </row>
    <row r="2757">
      <c r="A2757" s="38" t="s">
        <v>8747</v>
      </c>
      <c r="B2757" s="38" t="s">
        <v>161</v>
      </c>
      <c r="C2757" s="25" t="s">
        <v>600</v>
      </c>
      <c r="D2757" s="38" t="s">
        <v>2225</v>
      </c>
      <c r="E2757" s="38" t="s">
        <v>28</v>
      </c>
    </row>
    <row r="2758">
      <c r="A2758" s="38" t="s">
        <v>8748</v>
      </c>
      <c r="B2758" s="38" t="s">
        <v>588</v>
      </c>
      <c r="C2758" s="25" t="s">
        <v>600</v>
      </c>
      <c r="D2758" s="38" t="s">
        <v>2225</v>
      </c>
      <c r="E2758" s="38" t="s">
        <v>28</v>
      </c>
    </row>
    <row r="2759">
      <c r="A2759" s="38" t="s">
        <v>8749</v>
      </c>
      <c r="B2759" s="38" t="s">
        <v>933</v>
      </c>
      <c r="C2759" s="25" t="s">
        <v>938</v>
      </c>
      <c r="D2759" s="38" t="s">
        <v>2225</v>
      </c>
      <c r="E2759" s="38" t="s">
        <v>28</v>
      </c>
    </row>
    <row r="2760">
      <c r="A2760" s="38" t="s">
        <v>8750</v>
      </c>
      <c r="B2760" s="38" t="s">
        <v>588</v>
      </c>
      <c r="C2760" s="25" t="s">
        <v>938</v>
      </c>
      <c r="D2760" s="38" t="s">
        <v>2225</v>
      </c>
      <c r="E2760" s="38" t="s">
        <v>28</v>
      </c>
    </row>
    <row r="2761">
      <c r="A2761" s="38" t="s">
        <v>8751</v>
      </c>
      <c r="B2761" s="38" t="s">
        <v>603</v>
      </c>
      <c r="C2761" s="25" t="s">
        <v>938</v>
      </c>
      <c r="D2761" s="38" t="s">
        <v>2225</v>
      </c>
      <c r="E2761" s="38" t="s">
        <v>28</v>
      </c>
    </row>
    <row r="2762">
      <c r="A2762" s="38" t="s">
        <v>8752</v>
      </c>
      <c r="B2762" s="38" t="s">
        <v>966</v>
      </c>
      <c r="C2762" s="25" t="s">
        <v>938</v>
      </c>
      <c r="D2762" s="38" t="s">
        <v>2225</v>
      </c>
      <c r="E2762" s="38" t="s">
        <v>28</v>
      </c>
    </row>
    <row r="2763">
      <c r="A2763" s="38" t="s">
        <v>8753</v>
      </c>
      <c r="B2763" s="38" t="s">
        <v>122</v>
      </c>
      <c r="C2763" s="38" t="s">
        <v>96</v>
      </c>
      <c r="D2763" s="38" t="s">
        <v>2226</v>
      </c>
      <c r="E2763" s="38" t="s">
        <v>28</v>
      </c>
    </row>
    <row r="2764">
      <c r="A2764" s="38" t="s">
        <v>8754</v>
      </c>
      <c r="B2764" s="38" t="s">
        <v>161</v>
      </c>
      <c r="C2764" s="38" t="s">
        <v>96</v>
      </c>
      <c r="D2764" s="38" t="s">
        <v>2226</v>
      </c>
      <c r="E2764" s="38" t="s">
        <v>28</v>
      </c>
    </row>
    <row r="2765">
      <c r="A2765" s="38" t="s">
        <v>8755</v>
      </c>
      <c r="B2765" s="38" t="s">
        <v>933</v>
      </c>
      <c r="C2765" s="38" t="s">
        <v>96</v>
      </c>
      <c r="D2765" s="38" t="s">
        <v>2226</v>
      </c>
      <c r="E2765" s="38" t="s">
        <v>28</v>
      </c>
    </row>
    <row r="2766">
      <c r="A2766" s="38" t="s">
        <v>8756</v>
      </c>
      <c r="B2766" s="38" t="s">
        <v>588</v>
      </c>
      <c r="C2766" s="38" t="s">
        <v>96</v>
      </c>
      <c r="D2766" s="38" t="s">
        <v>2226</v>
      </c>
      <c r="E2766" s="38" t="s">
        <v>28</v>
      </c>
    </row>
    <row r="2767">
      <c r="A2767" s="38" t="s">
        <v>8757</v>
      </c>
      <c r="B2767" s="38" t="s">
        <v>122</v>
      </c>
      <c r="C2767" s="38" t="s">
        <v>44</v>
      </c>
      <c r="D2767" s="38" t="s">
        <v>2226</v>
      </c>
      <c r="E2767" s="38" t="s">
        <v>28</v>
      </c>
    </row>
    <row r="2768">
      <c r="A2768" s="38" t="s">
        <v>8758</v>
      </c>
      <c r="B2768" s="38" t="s">
        <v>161</v>
      </c>
      <c r="C2768" s="38" t="s">
        <v>44</v>
      </c>
      <c r="D2768" s="38" t="s">
        <v>2226</v>
      </c>
      <c r="E2768" s="38" t="s">
        <v>28</v>
      </c>
    </row>
    <row r="2769">
      <c r="A2769" s="38" t="s">
        <v>8759</v>
      </c>
      <c r="B2769" s="38" t="s">
        <v>588</v>
      </c>
      <c r="C2769" s="38" t="s">
        <v>44</v>
      </c>
      <c r="D2769" s="38" t="s">
        <v>2226</v>
      </c>
      <c r="E2769" s="38" t="s">
        <v>28</v>
      </c>
    </row>
    <row r="2770">
      <c r="A2770" s="38" t="s">
        <v>8760</v>
      </c>
      <c r="B2770" s="38" t="s">
        <v>933</v>
      </c>
      <c r="C2770" s="38" t="s">
        <v>44</v>
      </c>
      <c r="D2770" s="38" t="s">
        <v>2226</v>
      </c>
      <c r="E2770" s="38" t="s">
        <v>28</v>
      </c>
    </row>
    <row r="2771">
      <c r="A2771" s="38" t="s">
        <v>8761</v>
      </c>
      <c r="B2771" s="38" t="s">
        <v>122</v>
      </c>
      <c r="C2771" s="25" t="s">
        <v>158</v>
      </c>
      <c r="D2771" s="38" t="s">
        <v>2226</v>
      </c>
      <c r="E2771" s="38" t="s">
        <v>28</v>
      </c>
    </row>
    <row r="2772">
      <c r="A2772" s="38" t="s">
        <v>8762</v>
      </c>
      <c r="B2772" s="38" t="s">
        <v>161</v>
      </c>
      <c r="C2772" s="25" t="s">
        <v>158</v>
      </c>
      <c r="D2772" s="38" t="s">
        <v>2226</v>
      </c>
      <c r="E2772" s="38" t="s">
        <v>28</v>
      </c>
    </row>
    <row r="2773">
      <c r="A2773" s="38" t="s">
        <v>8763</v>
      </c>
      <c r="B2773" s="38" t="s">
        <v>122</v>
      </c>
      <c r="C2773" s="25" t="s">
        <v>600</v>
      </c>
      <c r="D2773" s="38" t="s">
        <v>2226</v>
      </c>
      <c r="E2773" s="38" t="s">
        <v>28</v>
      </c>
    </row>
    <row r="2774">
      <c r="A2774" s="38" t="s">
        <v>8764</v>
      </c>
      <c r="B2774" s="38" t="s">
        <v>161</v>
      </c>
      <c r="C2774" s="25" t="s">
        <v>600</v>
      </c>
      <c r="D2774" s="38" t="s">
        <v>2226</v>
      </c>
      <c r="E2774" s="38" t="s">
        <v>28</v>
      </c>
    </row>
    <row r="2775">
      <c r="A2775" s="38" t="s">
        <v>8765</v>
      </c>
      <c r="B2775" s="38" t="s">
        <v>588</v>
      </c>
      <c r="C2775" s="25" t="s">
        <v>600</v>
      </c>
      <c r="D2775" s="38" t="s">
        <v>2226</v>
      </c>
      <c r="E2775" s="38" t="s">
        <v>28</v>
      </c>
    </row>
    <row r="2776">
      <c r="A2776" s="38" t="s">
        <v>8766</v>
      </c>
      <c r="B2776" s="38" t="s">
        <v>933</v>
      </c>
      <c r="C2776" s="25" t="s">
        <v>938</v>
      </c>
      <c r="D2776" s="38" t="s">
        <v>2226</v>
      </c>
      <c r="E2776" s="38" t="s">
        <v>28</v>
      </c>
    </row>
    <row r="2777">
      <c r="A2777" s="38" t="s">
        <v>8767</v>
      </c>
      <c r="B2777" s="38" t="s">
        <v>588</v>
      </c>
      <c r="C2777" s="25" t="s">
        <v>938</v>
      </c>
      <c r="D2777" s="38" t="s">
        <v>2226</v>
      </c>
      <c r="E2777" s="38" t="s">
        <v>28</v>
      </c>
    </row>
    <row r="2778">
      <c r="A2778" s="38" t="s">
        <v>8768</v>
      </c>
      <c r="B2778" s="38" t="s">
        <v>603</v>
      </c>
      <c r="C2778" s="25" t="s">
        <v>938</v>
      </c>
      <c r="D2778" s="38" t="s">
        <v>2226</v>
      </c>
      <c r="E2778" s="38" t="s">
        <v>28</v>
      </c>
    </row>
    <row r="2779">
      <c r="A2779" s="38" t="s">
        <v>8769</v>
      </c>
      <c r="B2779" s="38" t="s">
        <v>966</v>
      </c>
      <c r="C2779" s="25" t="s">
        <v>938</v>
      </c>
      <c r="D2779" s="38" t="s">
        <v>2226</v>
      </c>
      <c r="E2779" s="38" t="s">
        <v>28</v>
      </c>
    </row>
    <row r="2780">
      <c r="A2780" s="38" t="s">
        <v>8770</v>
      </c>
      <c r="B2780" s="38" t="s">
        <v>122</v>
      </c>
      <c r="C2780" s="38" t="s">
        <v>96</v>
      </c>
      <c r="D2780" s="38" t="s">
        <v>2227</v>
      </c>
      <c r="E2780" s="38" t="s">
        <v>28</v>
      </c>
    </row>
    <row r="2781">
      <c r="A2781" s="38" t="s">
        <v>8771</v>
      </c>
      <c r="B2781" s="38" t="s">
        <v>161</v>
      </c>
      <c r="C2781" s="38" t="s">
        <v>96</v>
      </c>
      <c r="D2781" s="38" t="s">
        <v>2227</v>
      </c>
      <c r="E2781" s="38" t="s">
        <v>28</v>
      </c>
    </row>
    <row r="2782">
      <c r="A2782" s="38" t="s">
        <v>8772</v>
      </c>
      <c r="B2782" s="38" t="s">
        <v>933</v>
      </c>
      <c r="C2782" s="38" t="s">
        <v>96</v>
      </c>
      <c r="D2782" s="38" t="s">
        <v>2227</v>
      </c>
      <c r="E2782" s="38" t="s">
        <v>28</v>
      </c>
    </row>
    <row r="2783">
      <c r="A2783" s="38" t="s">
        <v>8773</v>
      </c>
      <c r="B2783" s="38" t="s">
        <v>588</v>
      </c>
      <c r="C2783" s="38" t="s">
        <v>96</v>
      </c>
      <c r="D2783" s="38" t="s">
        <v>2227</v>
      </c>
      <c r="E2783" s="38" t="s">
        <v>28</v>
      </c>
    </row>
    <row r="2784">
      <c r="A2784" s="38" t="s">
        <v>8774</v>
      </c>
      <c r="B2784" s="38" t="s">
        <v>122</v>
      </c>
      <c r="C2784" s="38" t="s">
        <v>44</v>
      </c>
      <c r="D2784" s="38" t="s">
        <v>2227</v>
      </c>
      <c r="E2784" s="38" t="s">
        <v>28</v>
      </c>
    </row>
    <row r="2785">
      <c r="A2785" s="38" t="s">
        <v>8775</v>
      </c>
      <c r="B2785" s="38" t="s">
        <v>161</v>
      </c>
      <c r="C2785" s="38" t="s">
        <v>44</v>
      </c>
      <c r="D2785" s="38" t="s">
        <v>2227</v>
      </c>
      <c r="E2785" s="38" t="s">
        <v>28</v>
      </c>
    </row>
    <row r="2786">
      <c r="A2786" s="38" t="s">
        <v>8776</v>
      </c>
      <c r="B2786" s="38" t="s">
        <v>588</v>
      </c>
      <c r="C2786" s="38" t="s">
        <v>44</v>
      </c>
      <c r="D2786" s="38" t="s">
        <v>2227</v>
      </c>
      <c r="E2786" s="38" t="s">
        <v>28</v>
      </c>
    </row>
    <row r="2787">
      <c r="A2787" s="38" t="s">
        <v>8777</v>
      </c>
      <c r="B2787" s="38" t="s">
        <v>933</v>
      </c>
      <c r="C2787" s="38" t="s">
        <v>44</v>
      </c>
      <c r="D2787" s="38" t="s">
        <v>2227</v>
      </c>
      <c r="E2787" s="38" t="s">
        <v>28</v>
      </c>
    </row>
    <row r="2788">
      <c r="A2788" s="38" t="s">
        <v>8778</v>
      </c>
      <c r="B2788" s="38" t="s">
        <v>122</v>
      </c>
      <c r="C2788" s="25" t="s">
        <v>158</v>
      </c>
      <c r="D2788" s="38" t="s">
        <v>2227</v>
      </c>
      <c r="E2788" s="38" t="s">
        <v>28</v>
      </c>
    </row>
    <row r="2789">
      <c r="A2789" s="38" t="s">
        <v>8779</v>
      </c>
      <c r="B2789" s="38" t="s">
        <v>161</v>
      </c>
      <c r="C2789" s="25" t="s">
        <v>158</v>
      </c>
      <c r="D2789" s="38" t="s">
        <v>2227</v>
      </c>
      <c r="E2789" s="38" t="s">
        <v>28</v>
      </c>
    </row>
    <row r="2790">
      <c r="A2790" s="38" t="s">
        <v>8780</v>
      </c>
      <c r="B2790" s="38" t="s">
        <v>122</v>
      </c>
      <c r="C2790" s="25" t="s">
        <v>600</v>
      </c>
      <c r="D2790" s="38" t="s">
        <v>2227</v>
      </c>
      <c r="E2790" s="38" t="s">
        <v>28</v>
      </c>
    </row>
    <row r="2791">
      <c r="A2791" s="38" t="s">
        <v>8781</v>
      </c>
      <c r="B2791" s="38" t="s">
        <v>161</v>
      </c>
      <c r="C2791" s="25" t="s">
        <v>600</v>
      </c>
      <c r="D2791" s="38" t="s">
        <v>2227</v>
      </c>
      <c r="E2791" s="38" t="s">
        <v>28</v>
      </c>
    </row>
    <row r="2792">
      <c r="A2792" s="38" t="s">
        <v>8782</v>
      </c>
      <c r="B2792" s="38" t="s">
        <v>588</v>
      </c>
      <c r="C2792" s="25" t="s">
        <v>600</v>
      </c>
      <c r="D2792" s="38" t="s">
        <v>2227</v>
      </c>
      <c r="E2792" s="38" t="s">
        <v>28</v>
      </c>
    </row>
    <row r="2793">
      <c r="A2793" s="38" t="s">
        <v>8783</v>
      </c>
      <c r="B2793" s="38" t="s">
        <v>933</v>
      </c>
      <c r="C2793" s="25" t="s">
        <v>938</v>
      </c>
      <c r="D2793" s="38" t="s">
        <v>2227</v>
      </c>
      <c r="E2793" s="38" t="s">
        <v>28</v>
      </c>
    </row>
    <row r="2794">
      <c r="A2794" s="38" t="s">
        <v>8784</v>
      </c>
      <c r="B2794" s="38" t="s">
        <v>588</v>
      </c>
      <c r="C2794" s="25" t="s">
        <v>938</v>
      </c>
      <c r="D2794" s="38" t="s">
        <v>2227</v>
      </c>
      <c r="E2794" s="38" t="s">
        <v>28</v>
      </c>
    </row>
    <row r="2795">
      <c r="A2795" s="38" t="s">
        <v>8785</v>
      </c>
      <c r="B2795" s="38" t="s">
        <v>603</v>
      </c>
      <c r="C2795" s="25" t="s">
        <v>938</v>
      </c>
      <c r="D2795" s="38" t="s">
        <v>2227</v>
      </c>
      <c r="E2795" s="38" t="s">
        <v>28</v>
      </c>
    </row>
    <row r="2796">
      <c r="A2796" s="38" t="s">
        <v>8786</v>
      </c>
      <c r="B2796" s="38" t="s">
        <v>966</v>
      </c>
      <c r="C2796" s="25" t="s">
        <v>938</v>
      </c>
      <c r="D2796" s="38" t="s">
        <v>2227</v>
      </c>
      <c r="E2796" s="38" t="s">
        <v>28</v>
      </c>
    </row>
    <row r="2797">
      <c r="A2797" s="38" t="s">
        <v>8787</v>
      </c>
      <c r="B2797" s="38" t="s">
        <v>122</v>
      </c>
      <c r="C2797" s="38" t="s">
        <v>96</v>
      </c>
      <c r="D2797" s="38" t="s">
        <v>2228</v>
      </c>
      <c r="E2797" s="38" t="s">
        <v>28</v>
      </c>
    </row>
    <row r="2798">
      <c r="A2798" s="38" t="s">
        <v>8788</v>
      </c>
      <c r="B2798" s="38" t="s">
        <v>161</v>
      </c>
      <c r="C2798" s="38" t="s">
        <v>96</v>
      </c>
      <c r="D2798" s="38" t="s">
        <v>2228</v>
      </c>
      <c r="E2798" s="38" t="s">
        <v>28</v>
      </c>
    </row>
    <row r="2799">
      <c r="A2799" s="38" t="s">
        <v>8789</v>
      </c>
      <c r="B2799" s="38" t="s">
        <v>933</v>
      </c>
      <c r="C2799" s="38" t="s">
        <v>96</v>
      </c>
      <c r="D2799" s="38" t="s">
        <v>2228</v>
      </c>
      <c r="E2799" s="38" t="s">
        <v>28</v>
      </c>
    </row>
    <row r="2800">
      <c r="A2800" s="38" t="s">
        <v>8790</v>
      </c>
      <c r="B2800" s="38" t="s">
        <v>588</v>
      </c>
      <c r="C2800" s="38" t="s">
        <v>96</v>
      </c>
      <c r="D2800" s="38" t="s">
        <v>2228</v>
      </c>
      <c r="E2800" s="38" t="s">
        <v>28</v>
      </c>
    </row>
    <row r="2801">
      <c r="A2801" s="38" t="s">
        <v>8791</v>
      </c>
      <c r="B2801" s="38" t="s">
        <v>122</v>
      </c>
      <c r="C2801" s="38" t="s">
        <v>44</v>
      </c>
      <c r="D2801" s="38" t="s">
        <v>2228</v>
      </c>
      <c r="E2801" s="38" t="s">
        <v>28</v>
      </c>
    </row>
    <row r="2802">
      <c r="A2802" s="38" t="s">
        <v>8792</v>
      </c>
      <c r="B2802" s="38" t="s">
        <v>161</v>
      </c>
      <c r="C2802" s="38" t="s">
        <v>44</v>
      </c>
      <c r="D2802" s="38" t="s">
        <v>2228</v>
      </c>
      <c r="E2802" s="38" t="s">
        <v>28</v>
      </c>
    </row>
    <row r="2803">
      <c r="A2803" s="38" t="s">
        <v>8793</v>
      </c>
      <c r="B2803" s="38" t="s">
        <v>588</v>
      </c>
      <c r="C2803" s="38" t="s">
        <v>44</v>
      </c>
      <c r="D2803" s="38" t="s">
        <v>2228</v>
      </c>
      <c r="E2803" s="38" t="s">
        <v>28</v>
      </c>
    </row>
    <row r="2804">
      <c r="A2804" s="38" t="s">
        <v>8794</v>
      </c>
      <c r="B2804" s="38" t="s">
        <v>933</v>
      </c>
      <c r="C2804" s="38" t="s">
        <v>44</v>
      </c>
      <c r="D2804" s="38" t="s">
        <v>2228</v>
      </c>
      <c r="E2804" s="38" t="s">
        <v>28</v>
      </c>
    </row>
    <row r="2805">
      <c r="A2805" s="38" t="s">
        <v>8795</v>
      </c>
      <c r="B2805" s="38" t="s">
        <v>122</v>
      </c>
      <c r="C2805" s="25" t="s">
        <v>158</v>
      </c>
      <c r="D2805" s="38" t="s">
        <v>2228</v>
      </c>
      <c r="E2805" s="38" t="s">
        <v>28</v>
      </c>
    </row>
    <row r="2806">
      <c r="A2806" s="38" t="s">
        <v>8796</v>
      </c>
      <c r="B2806" s="38" t="s">
        <v>161</v>
      </c>
      <c r="C2806" s="25" t="s">
        <v>158</v>
      </c>
      <c r="D2806" s="38" t="s">
        <v>2228</v>
      </c>
      <c r="E2806" s="38" t="s">
        <v>28</v>
      </c>
    </row>
    <row r="2807">
      <c r="A2807" s="38" t="s">
        <v>8797</v>
      </c>
      <c r="B2807" s="38" t="s">
        <v>122</v>
      </c>
      <c r="C2807" s="25" t="s">
        <v>600</v>
      </c>
      <c r="D2807" s="38" t="s">
        <v>2228</v>
      </c>
      <c r="E2807" s="38" t="s">
        <v>28</v>
      </c>
    </row>
    <row r="2808">
      <c r="A2808" s="38" t="s">
        <v>8798</v>
      </c>
      <c r="B2808" s="38" t="s">
        <v>161</v>
      </c>
      <c r="C2808" s="25" t="s">
        <v>600</v>
      </c>
      <c r="D2808" s="38" t="s">
        <v>2228</v>
      </c>
      <c r="E2808" s="38" t="s">
        <v>28</v>
      </c>
    </row>
    <row r="2809">
      <c r="A2809" s="38" t="s">
        <v>8799</v>
      </c>
      <c r="B2809" s="38" t="s">
        <v>588</v>
      </c>
      <c r="C2809" s="25" t="s">
        <v>600</v>
      </c>
      <c r="D2809" s="38" t="s">
        <v>2228</v>
      </c>
      <c r="E2809" s="38" t="s">
        <v>28</v>
      </c>
    </row>
    <row r="2810">
      <c r="A2810" s="38" t="s">
        <v>8800</v>
      </c>
      <c r="B2810" s="38" t="s">
        <v>933</v>
      </c>
      <c r="C2810" s="25" t="s">
        <v>938</v>
      </c>
      <c r="D2810" s="38" t="s">
        <v>2228</v>
      </c>
      <c r="E2810" s="38" t="s">
        <v>28</v>
      </c>
    </row>
    <row r="2811">
      <c r="A2811" s="38" t="s">
        <v>8801</v>
      </c>
      <c r="B2811" s="38" t="s">
        <v>588</v>
      </c>
      <c r="C2811" s="25" t="s">
        <v>938</v>
      </c>
      <c r="D2811" s="38" t="s">
        <v>2228</v>
      </c>
      <c r="E2811" s="38" t="s">
        <v>28</v>
      </c>
    </row>
    <row r="2812">
      <c r="A2812" s="38" t="s">
        <v>8802</v>
      </c>
      <c r="B2812" s="38" t="s">
        <v>603</v>
      </c>
      <c r="C2812" s="25" t="s">
        <v>938</v>
      </c>
      <c r="D2812" s="38" t="s">
        <v>2228</v>
      </c>
      <c r="E2812" s="38" t="s">
        <v>28</v>
      </c>
    </row>
    <row r="2813">
      <c r="A2813" s="38" t="s">
        <v>8803</v>
      </c>
      <c r="B2813" s="38" t="s">
        <v>966</v>
      </c>
      <c r="C2813" s="25" t="s">
        <v>938</v>
      </c>
      <c r="D2813" s="38" t="s">
        <v>2228</v>
      </c>
      <c r="E2813" s="38" t="s">
        <v>28</v>
      </c>
    </row>
    <row r="2814">
      <c r="A2814" s="38" t="s">
        <v>8804</v>
      </c>
      <c r="B2814" s="38" t="s">
        <v>122</v>
      </c>
      <c r="C2814" s="38" t="s">
        <v>96</v>
      </c>
      <c r="D2814" s="38" t="s">
        <v>2229</v>
      </c>
      <c r="E2814" s="38" t="s">
        <v>28</v>
      </c>
    </row>
    <row r="2815">
      <c r="A2815" s="38" t="s">
        <v>8805</v>
      </c>
      <c r="B2815" s="38" t="s">
        <v>161</v>
      </c>
      <c r="C2815" s="38" t="s">
        <v>96</v>
      </c>
      <c r="D2815" s="38" t="s">
        <v>2229</v>
      </c>
      <c r="E2815" s="38" t="s">
        <v>28</v>
      </c>
    </row>
    <row r="2816">
      <c r="A2816" s="38" t="s">
        <v>8806</v>
      </c>
      <c r="B2816" s="38" t="s">
        <v>933</v>
      </c>
      <c r="C2816" s="38" t="s">
        <v>96</v>
      </c>
      <c r="D2816" s="38" t="s">
        <v>2229</v>
      </c>
      <c r="E2816" s="38" t="s">
        <v>28</v>
      </c>
    </row>
    <row r="2817">
      <c r="A2817" s="38" t="s">
        <v>8807</v>
      </c>
      <c r="B2817" s="38" t="s">
        <v>588</v>
      </c>
      <c r="C2817" s="38" t="s">
        <v>96</v>
      </c>
      <c r="D2817" s="38" t="s">
        <v>2229</v>
      </c>
      <c r="E2817" s="38" t="s">
        <v>28</v>
      </c>
    </row>
    <row r="2818">
      <c r="A2818" s="38" t="s">
        <v>8808</v>
      </c>
      <c r="B2818" s="38" t="s">
        <v>122</v>
      </c>
      <c r="C2818" s="38" t="s">
        <v>44</v>
      </c>
      <c r="D2818" s="38" t="s">
        <v>2229</v>
      </c>
      <c r="E2818" s="38" t="s">
        <v>28</v>
      </c>
    </row>
    <row r="2819">
      <c r="A2819" s="38" t="s">
        <v>8809</v>
      </c>
      <c r="B2819" s="38" t="s">
        <v>161</v>
      </c>
      <c r="C2819" s="38" t="s">
        <v>44</v>
      </c>
      <c r="D2819" s="38" t="s">
        <v>2229</v>
      </c>
      <c r="E2819" s="38" t="s">
        <v>28</v>
      </c>
    </row>
    <row r="2820">
      <c r="A2820" s="38" t="s">
        <v>8810</v>
      </c>
      <c r="B2820" s="38" t="s">
        <v>588</v>
      </c>
      <c r="C2820" s="38" t="s">
        <v>44</v>
      </c>
      <c r="D2820" s="38" t="s">
        <v>2229</v>
      </c>
      <c r="E2820" s="38" t="s">
        <v>28</v>
      </c>
    </row>
    <row r="2821">
      <c r="A2821" s="38" t="s">
        <v>8811</v>
      </c>
      <c r="B2821" s="38" t="s">
        <v>933</v>
      </c>
      <c r="C2821" s="38" t="s">
        <v>44</v>
      </c>
      <c r="D2821" s="38" t="s">
        <v>2229</v>
      </c>
      <c r="E2821" s="38" t="s">
        <v>28</v>
      </c>
    </row>
    <row r="2822">
      <c r="A2822" s="38" t="s">
        <v>8812</v>
      </c>
      <c r="B2822" s="38" t="s">
        <v>122</v>
      </c>
      <c r="C2822" s="25" t="s">
        <v>158</v>
      </c>
      <c r="D2822" s="38" t="s">
        <v>2229</v>
      </c>
      <c r="E2822" s="38" t="s">
        <v>28</v>
      </c>
    </row>
    <row r="2823">
      <c r="A2823" s="38" t="s">
        <v>8813</v>
      </c>
      <c r="B2823" s="38" t="s">
        <v>161</v>
      </c>
      <c r="C2823" s="25" t="s">
        <v>158</v>
      </c>
      <c r="D2823" s="38" t="s">
        <v>2229</v>
      </c>
      <c r="E2823" s="38" t="s">
        <v>28</v>
      </c>
    </row>
    <row r="2824">
      <c r="A2824" s="38" t="s">
        <v>8814</v>
      </c>
      <c r="B2824" s="38" t="s">
        <v>122</v>
      </c>
      <c r="C2824" s="25" t="s">
        <v>600</v>
      </c>
      <c r="D2824" s="38" t="s">
        <v>2229</v>
      </c>
      <c r="E2824" s="38" t="s">
        <v>28</v>
      </c>
    </row>
    <row r="2825">
      <c r="A2825" s="38" t="s">
        <v>8815</v>
      </c>
      <c r="B2825" s="38" t="s">
        <v>161</v>
      </c>
      <c r="C2825" s="25" t="s">
        <v>600</v>
      </c>
      <c r="D2825" s="38" t="s">
        <v>2229</v>
      </c>
      <c r="E2825" s="38" t="s">
        <v>28</v>
      </c>
    </row>
    <row r="2826">
      <c r="A2826" s="38" t="s">
        <v>8816</v>
      </c>
      <c r="B2826" s="38" t="s">
        <v>588</v>
      </c>
      <c r="C2826" s="25" t="s">
        <v>600</v>
      </c>
      <c r="D2826" s="38" t="s">
        <v>2229</v>
      </c>
      <c r="E2826" s="38" t="s">
        <v>28</v>
      </c>
    </row>
    <row r="2827">
      <c r="A2827" s="38" t="s">
        <v>8817</v>
      </c>
      <c r="B2827" s="38" t="s">
        <v>933</v>
      </c>
      <c r="C2827" s="25" t="s">
        <v>938</v>
      </c>
      <c r="D2827" s="38" t="s">
        <v>2229</v>
      </c>
      <c r="E2827" s="38" t="s">
        <v>28</v>
      </c>
    </row>
    <row r="2828">
      <c r="A2828" s="38" t="s">
        <v>8818</v>
      </c>
      <c r="B2828" s="38" t="s">
        <v>588</v>
      </c>
      <c r="C2828" s="25" t="s">
        <v>938</v>
      </c>
      <c r="D2828" s="38" t="s">
        <v>2229</v>
      </c>
      <c r="E2828" s="38" t="s">
        <v>28</v>
      </c>
    </row>
    <row r="2829">
      <c r="A2829" s="38" t="s">
        <v>8819</v>
      </c>
      <c r="B2829" s="38" t="s">
        <v>603</v>
      </c>
      <c r="C2829" s="25" t="s">
        <v>938</v>
      </c>
      <c r="D2829" s="38" t="s">
        <v>2229</v>
      </c>
      <c r="E2829" s="38" t="s">
        <v>28</v>
      </c>
    </row>
    <row r="2830">
      <c r="A2830" s="38" t="s">
        <v>8820</v>
      </c>
      <c r="B2830" s="38" t="s">
        <v>966</v>
      </c>
      <c r="C2830" s="25" t="s">
        <v>938</v>
      </c>
      <c r="D2830" s="38" t="s">
        <v>2229</v>
      </c>
      <c r="E2830" s="38" t="s">
        <v>28</v>
      </c>
    </row>
    <row r="2831">
      <c r="A2831" s="38" t="s">
        <v>8821</v>
      </c>
      <c r="B2831" s="38" t="s">
        <v>122</v>
      </c>
      <c r="C2831" s="38" t="s">
        <v>96</v>
      </c>
      <c r="D2831" s="38" t="s">
        <v>2230</v>
      </c>
      <c r="E2831" s="38" t="s">
        <v>28</v>
      </c>
    </row>
    <row r="2832">
      <c r="A2832" s="38" t="s">
        <v>8822</v>
      </c>
      <c r="B2832" s="38" t="s">
        <v>161</v>
      </c>
      <c r="C2832" s="38" t="s">
        <v>96</v>
      </c>
      <c r="D2832" s="38" t="s">
        <v>2230</v>
      </c>
      <c r="E2832" s="38" t="s">
        <v>28</v>
      </c>
    </row>
    <row r="2833">
      <c r="A2833" s="38" t="s">
        <v>8823</v>
      </c>
      <c r="B2833" s="38" t="s">
        <v>933</v>
      </c>
      <c r="C2833" s="38" t="s">
        <v>96</v>
      </c>
      <c r="D2833" s="38" t="s">
        <v>2230</v>
      </c>
      <c r="E2833" s="38" t="s">
        <v>28</v>
      </c>
    </row>
    <row r="2834">
      <c r="A2834" s="38" t="s">
        <v>8824</v>
      </c>
      <c r="B2834" s="38" t="s">
        <v>588</v>
      </c>
      <c r="C2834" s="38" t="s">
        <v>96</v>
      </c>
      <c r="D2834" s="38" t="s">
        <v>2230</v>
      </c>
      <c r="E2834" s="38" t="s">
        <v>28</v>
      </c>
    </row>
    <row r="2835">
      <c r="A2835" s="38" t="s">
        <v>8825</v>
      </c>
      <c r="B2835" s="38" t="s">
        <v>122</v>
      </c>
      <c r="C2835" s="38" t="s">
        <v>44</v>
      </c>
      <c r="D2835" s="38" t="s">
        <v>2230</v>
      </c>
      <c r="E2835" s="38" t="s">
        <v>28</v>
      </c>
    </row>
    <row r="2836">
      <c r="A2836" s="38" t="s">
        <v>8826</v>
      </c>
      <c r="B2836" s="38" t="s">
        <v>161</v>
      </c>
      <c r="C2836" s="38" t="s">
        <v>44</v>
      </c>
      <c r="D2836" s="38" t="s">
        <v>2230</v>
      </c>
      <c r="E2836" s="38" t="s">
        <v>28</v>
      </c>
    </row>
    <row r="2837">
      <c r="A2837" s="38" t="s">
        <v>8827</v>
      </c>
      <c r="B2837" s="38" t="s">
        <v>588</v>
      </c>
      <c r="C2837" s="38" t="s">
        <v>44</v>
      </c>
      <c r="D2837" s="38" t="s">
        <v>2230</v>
      </c>
      <c r="E2837" s="38" t="s">
        <v>28</v>
      </c>
    </row>
    <row r="2838">
      <c r="A2838" s="38" t="s">
        <v>8828</v>
      </c>
      <c r="B2838" s="38" t="s">
        <v>933</v>
      </c>
      <c r="C2838" s="38" t="s">
        <v>44</v>
      </c>
      <c r="D2838" s="38" t="s">
        <v>2230</v>
      </c>
      <c r="E2838" s="38" t="s">
        <v>28</v>
      </c>
    </row>
    <row r="2839">
      <c r="A2839" s="38" t="s">
        <v>8829</v>
      </c>
      <c r="B2839" s="38" t="s">
        <v>122</v>
      </c>
      <c r="C2839" s="25" t="s">
        <v>158</v>
      </c>
      <c r="D2839" s="38" t="s">
        <v>2230</v>
      </c>
      <c r="E2839" s="38" t="s">
        <v>28</v>
      </c>
    </row>
    <row r="2840">
      <c r="A2840" s="38" t="s">
        <v>8830</v>
      </c>
      <c r="B2840" s="38" t="s">
        <v>161</v>
      </c>
      <c r="C2840" s="25" t="s">
        <v>158</v>
      </c>
      <c r="D2840" s="38" t="s">
        <v>2230</v>
      </c>
      <c r="E2840" s="38" t="s">
        <v>28</v>
      </c>
    </row>
    <row r="2841">
      <c r="A2841" s="38" t="s">
        <v>8831</v>
      </c>
      <c r="B2841" s="38" t="s">
        <v>122</v>
      </c>
      <c r="C2841" s="25" t="s">
        <v>600</v>
      </c>
      <c r="D2841" s="38" t="s">
        <v>2230</v>
      </c>
      <c r="E2841" s="38" t="s">
        <v>28</v>
      </c>
    </row>
    <row r="2842">
      <c r="A2842" s="38" t="s">
        <v>8832</v>
      </c>
      <c r="B2842" s="38" t="s">
        <v>161</v>
      </c>
      <c r="C2842" s="25" t="s">
        <v>600</v>
      </c>
      <c r="D2842" s="38" t="s">
        <v>2230</v>
      </c>
      <c r="E2842" s="38" t="s">
        <v>28</v>
      </c>
    </row>
    <row r="2843">
      <c r="A2843" s="38" t="s">
        <v>8833</v>
      </c>
      <c r="B2843" s="38" t="s">
        <v>588</v>
      </c>
      <c r="C2843" s="25" t="s">
        <v>600</v>
      </c>
      <c r="D2843" s="38" t="s">
        <v>2230</v>
      </c>
      <c r="E2843" s="38" t="s">
        <v>28</v>
      </c>
    </row>
    <row r="2844">
      <c r="A2844" s="38" t="s">
        <v>8834</v>
      </c>
      <c r="B2844" s="38" t="s">
        <v>933</v>
      </c>
      <c r="C2844" s="25" t="s">
        <v>938</v>
      </c>
      <c r="D2844" s="38" t="s">
        <v>2230</v>
      </c>
      <c r="E2844" s="38" t="s">
        <v>28</v>
      </c>
    </row>
    <row r="2845">
      <c r="A2845" s="38" t="s">
        <v>8835</v>
      </c>
      <c r="B2845" s="38" t="s">
        <v>588</v>
      </c>
      <c r="C2845" s="25" t="s">
        <v>938</v>
      </c>
      <c r="D2845" s="38" t="s">
        <v>2230</v>
      </c>
      <c r="E2845" s="38" t="s">
        <v>28</v>
      </c>
    </row>
    <row r="2846">
      <c r="A2846" s="38" t="s">
        <v>8836</v>
      </c>
      <c r="B2846" s="38" t="s">
        <v>603</v>
      </c>
      <c r="C2846" s="25" t="s">
        <v>938</v>
      </c>
      <c r="D2846" s="38" t="s">
        <v>2230</v>
      </c>
      <c r="E2846" s="38" t="s">
        <v>28</v>
      </c>
    </row>
    <row r="2847">
      <c r="A2847" s="38" t="s">
        <v>8837</v>
      </c>
      <c r="B2847" s="38" t="s">
        <v>966</v>
      </c>
      <c r="C2847" s="25" t="s">
        <v>938</v>
      </c>
      <c r="D2847" s="38" t="s">
        <v>2230</v>
      </c>
      <c r="E2847" s="38" t="s">
        <v>28</v>
      </c>
    </row>
    <row r="2848">
      <c r="A2848" s="38" t="s">
        <v>8838</v>
      </c>
      <c r="B2848" s="38" t="s">
        <v>122</v>
      </c>
      <c r="C2848" s="38" t="s">
        <v>96</v>
      </c>
      <c r="D2848" s="38" t="s">
        <v>2231</v>
      </c>
      <c r="E2848" s="38" t="s">
        <v>28</v>
      </c>
    </row>
    <row r="2849">
      <c r="A2849" s="38" t="s">
        <v>8839</v>
      </c>
      <c r="B2849" s="38" t="s">
        <v>161</v>
      </c>
      <c r="C2849" s="38" t="s">
        <v>96</v>
      </c>
      <c r="D2849" s="38" t="s">
        <v>2231</v>
      </c>
      <c r="E2849" s="38" t="s">
        <v>28</v>
      </c>
    </row>
    <row r="2850">
      <c r="A2850" s="38" t="s">
        <v>8840</v>
      </c>
      <c r="B2850" s="38" t="s">
        <v>933</v>
      </c>
      <c r="C2850" s="38" t="s">
        <v>96</v>
      </c>
      <c r="D2850" s="38" t="s">
        <v>2231</v>
      </c>
      <c r="E2850" s="38" t="s">
        <v>28</v>
      </c>
    </row>
    <row r="2851">
      <c r="A2851" s="38" t="s">
        <v>8841</v>
      </c>
      <c r="B2851" s="38" t="s">
        <v>588</v>
      </c>
      <c r="C2851" s="38" t="s">
        <v>96</v>
      </c>
      <c r="D2851" s="38" t="s">
        <v>2231</v>
      </c>
      <c r="E2851" s="38" t="s">
        <v>28</v>
      </c>
    </row>
    <row r="2852">
      <c r="A2852" s="38" t="s">
        <v>8842</v>
      </c>
      <c r="B2852" s="38" t="s">
        <v>122</v>
      </c>
      <c r="C2852" s="38" t="s">
        <v>44</v>
      </c>
      <c r="D2852" s="38" t="s">
        <v>2231</v>
      </c>
      <c r="E2852" s="38" t="s">
        <v>28</v>
      </c>
    </row>
    <row r="2853">
      <c r="A2853" s="38" t="s">
        <v>8843</v>
      </c>
      <c r="B2853" s="38" t="s">
        <v>161</v>
      </c>
      <c r="C2853" s="38" t="s">
        <v>44</v>
      </c>
      <c r="D2853" s="38" t="s">
        <v>2231</v>
      </c>
      <c r="E2853" s="38" t="s">
        <v>28</v>
      </c>
    </row>
    <row r="2854">
      <c r="A2854" s="38" t="s">
        <v>8844</v>
      </c>
      <c r="B2854" s="38" t="s">
        <v>588</v>
      </c>
      <c r="C2854" s="38" t="s">
        <v>44</v>
      </c>
      <c r="D2854" s="38" t="s">
        <v>2231</v>
      </c>
      <c r="E2854" s="38" t="s">
        <v>28</v>
      </c>
    </row>
    <row r="2855">
      <c r="A2855" s="38" t="s">
        <v>8845</v>
      </c>
      <c r="B2855" s="38" t="s">
        <v>933</v>
      </c>
      <c r="C2855" s="38" t="s">
        <v>44</v>
      </c>
      <c r="D2855" s="38" t="s">
        <v>2231</v>
      </c>
      <c r="E2855" s="38" t="s">
        <v>28</v>
      </c>
    </row>
    <row r="2856">
      <c r="A2856" s="38" t="s">
        <v>8846</v>
      </c>
      <c r="B2856" s="38" t="s">
        <v>122</v>
      </c>
      <c r="C2856" s="25" t="s">
        <v>158</v>
      </c>
      <c r="D2856" s="38" t="s">
        <v>2231</v>
      </c>
      <c r="E2856" s="38" t="s">
        <v>28</v>
      </c>
    </row>
    <row r="2857">
      <c r="A2857" s="38" t="s">
        <v>8847</v>
      </c>
      <c r="B2857" s="38" t="s">
        <v>161</v>
      </c>
      <c r="C2857" s="25" t="s">
        <v>158</v>
      </c>
      <c r="D2857" s="38" t="s">
        <v>2231</v>
      </c>
      <c r="E2857" s="38" t="s">
        <v>28</v>
      </c>
    </row>
    <row r="2858">
      <c r="A2858" s="38" t="s">
        <v>8848</v>
      </c>
      <c r="B2858" s="38" t="s">
        <v>122</v>
      </c>
      <c r="C2858" s="25" t="s">
        <v>600</v>
      </c>
      <c r="D2858" s="38" t="s">
        <v>2231</v>
      </c>
      <c r="E2858" s="38" t="s">
        <v>28</v>
      </c>
    </row>
    <row r="2859">
      <c r="A2859" s="38" t="s">
        <v>8849</v>
      </c>
      <c r="B2859" s="38" t="s">
        <v>161</v>
      </c>
      <c r="C2859" s="25" t="s">
        <v>600</v>
      </c>
      <c r="D2859" s="38" t="s">
        <v>2231</v>
      </c>
      <c r="E2859" s="38" t="s">
        <v>28</v>
      </c>
    </row>
    <row r="2860">
      <c r="A2860" s="38" t="s">
        <v>8850</v>
      </c>
      <c r="B2860" s="38" t="s">
        <v>588</v>
      </c>
      <c r="C2860" s="25" t="s">
        <v>600</v>
      </c>
      <c r="D2860" s="38" t="s">
        <v>2231</v>
      </c>
      <c r="E2860" s="38" t="s">
        <v>28</v>
      </c>
    </row>
    <row r="2861">
      <c r="A2861" s="38" t="s">
        <v>8851</v>
      </c>
      <c r="B2861" s="38" t="s">
        <v>933</v>
      </c>
      <c r="C2861" s="25" t="s">
        <v>938</v>
      </c>
      <c r="D2861" s="38" t="s">
        <v>2231</v>
      </c>
      <c r="E2861" s="38" t="s">
        <v>28</v>
      </c>
    </row>
    <row r="2862">
      <c r="A2862" s="38" t="s">
        <v>8852</v>
      </c>
      <c r="B2862" s="38" t="s">
        <v>588</v>
      </c>
      <c r="C2862" s="25" t="s">
        <v>938</v>
      </c>
      <c r="D2862" s="38" t="s">
        <v>2231</v>
      </c>
      <c r="E2862" s="38" t="s">
        <v>28</v>
      </c>
    </row>
    <row r="2863">
      <c r="A2863" s="38" t="s">
        <v>8853</v>
      </c>
      <c r="B2863" s="38" t="s">
        <v>603</v>
      </c>
      <c r="C2863" s="25" t="s">
        <v>938</v>
      </c>
      <c r="D2863" s="38" t="s">
        <v>2231</v>
      </c>
      <c r="E2863" s="38" t="s">
        <v>28</v>
      </c>
    </row>
    <row r="2864">
      <c r="A2864" s="38" t="s">
        <v>8854</v>
      </c>
      <c r="B2864" s="38" t="s">
        <v>966</v>
      </c>
      <c r="C2864" s="25" t="s">
        <v>938</v>
      </c>
      <c r="D2864" s="38" t="s">
        <v>2231</v>
      </c>
      <c r="E2864" s="38" t="s">
        <v>28</v>
      </c>
    </row>
    <row r="2865">
      <c r="A2865" s="38" t="s">
        <v>8855</v>
      </c>
      <c r="B2865" s="38" t="s">
        <v>122</v>
      </c>
      <c r="C2865" s="38" t="s">
        <v>96</v>
      </c>
      <c r="D2865" s="38" t="s">
        <v>2232</v>
      </c>
      <c r="E2865" s="38" t="s">
        <v>28</v>
      </c>
    </row>
    <row r="2866">
      <c r="A2866" s="38" t="s">
        <v>8856</v>
      </c>
      <c r="B2866" s="38" t="s">
        <v>161</v>
      </c>
      <c r="C2866" s="38" t="s">
        <v>96</v>
      </c>
      <c r="D2866" s="38" t="s">
        <v>2232</v>
      </c>
      <c r="E2866" s="38" t="s">
        <v>28</v>
      </c>
    </row>
    <row r="2867">
      <c r="A2867" s="38" t="s">
        <v>8857</v>
      </c>
      <c r="B2867" s="38" t="s">
        <v>933</v>
      </c>
      <c r="C2867" s="38" t="s">
        <v>96</v>
      </c>
      <c r="D2867" s="38" t="s">
        <v>2232</v>
      </c>
      <c r="E2867" s="38" t="s">
        <v>28</v>
      </c>
    </row>
    <row r="2868">
      <c r="A2868" s="38" t="s">
        <v>8858</v>
      </c>
      <c r="B2868" s="38" t="s">
        <v>588</v>
      </c>
      <c r="C2868" s="38" t="s">
        <v>96</v>
      </c>
      <c r="D2868" s="38" t="s">
        <v>2232</v>
      </c>
      <c r="E2868" s="38" t="s">
        <v>28</v>
      </c>
    </row>
    <row r="2869">
      <c r="A2869" s="38" t="s">
        <v>8859</v>
      </c>
      <c r="B2869" s="38" t="s">
        <v>122</v>
      </c>
      <c r="C2869" s="38" t="s">
        <v>44</v>
      </c>
      <c r="D2869" s="38" t="s">
        <v>2232</v>
      </c>
      <c r="E2869" s="38" t="s">
        <v>28</v>
      </c>
    </row>
    <row r="2870">
      <c r="A2870" s="38" t="s">
        <v>8860</v>
      </c>
      <c r="B2870" s="38" t="s">
        <v>161</v>
      </c>
      <c r="C2870" s="38" t="s">
        <v>44</v>
      </c>
      <c r="D2870" s="38" t="s">
        <v>2232</v>
      </c>
      <c r="E2870" s="38" t="s">
        <v>28</v>
      </c>
    </row>
    <row r="2871">
      <c r="A2871" s="38" t="s">
        <v>8861</v>
      </c>
      <c r="B2871" s="38" t="s">
        <v>588</v>
      </c>
      <c r="C2871" s="38" t="s">
        <v>44</v>
      </c>
      <c r="D2871" s="38" t="s">
        <v>2232</v>
      </c>
      <c r="E2871" s="38" t="s">
        <v>28</v>
      </c>
    </row>
    <row r="2872">
      <c r="A2872" s="38" t="s">
        <v>8862</v>
      </c>
      <c r="B2872" s="38" t="s">
        <v>933</v>
      </c>
      <c r="C2872" s="38" t="s">
        <v>44</v>
      </c>
      <c r="D2872" s="38" t="s">
        <v>2232</v>
      </c>
      <c r="E2872" s="38" t="s">
        <v>28</v>
      </c>
    </row>
    <row r="2873">
      <c r="A2873" s="38" t="s">
        <v>8863</v>
      </c>
      <c r="B2873" s="38" t="s">
        <v>122</v>
      </c>
      <c r="C2873" s="25" t="s">
        <v>158</v>
      </c>
      <c r="D2873" s="38" t="s">
        <v>2232</v>
      </c>
      <c r="E2873" s="38" t="s">
        <v>28</v>
      </c>
    </row>
    <row r="2874">
      <c r="A2874" s="38" t="s">
        <v>8864</v>
      </c>
      <c r="B2874" s="38" t="s">
        <v>161</v>
      </c>
      <c r="C2874" s="25" t="s">
        <v>158</v>
      </c>
      <c r="D2874" s="38" t="s">
        <v>2232</v>
      </c>
      <c r="E2874" s="38" t="s">
        <v>28</v>
      </c>
    </row>
    <row r="2875">
      <c r="A2875" s="38" t="s">
        <v>8865</v>
      </c>
      <c r="B2875" s="38" t="s">
        <v>122</v>
      </c>
      <c r="C2875" s="25" t="s">
        <v>600</v>
      </c>
      <c r="D2875" s="38" t="s">
        <v>2232</v>
      </c>
      <c r="E2875" s="38" t="s">
        <v>28</v>
      </c>
    </row>
    <row r="2876">
      <c r="A2876" s="38" t="s">
        <v>8866</v>
      </c>
      <c r="B2876" s="38" t="s">
        <v>161</v>
      </c>
      <c r="C2876" s="25" t="s">
        <v>600</v>
      </c>
      <c r="D2876" s="38" t="s">
        <v>2232</v>
      </c>
      <c r="E2876" s="38" t="s">
        <v>28</v>
      </c>
    </row>
    <row r="2877">
      <c r="A2877" s="38" t="s">
        <v>8867</v>
      </c>
      <c r="B2877" s="38" t="s">
        <v>588</v>
      </c>
      <c r="C2877" s="25" t="s">
        <v>600</v>
      </c>
      <c r="D2877" s="38" t="s">
        <v>2232</v>
      </c>
      <c r="E2877" s="38" t="s">
        <v>28</v>
      </c>
    </row>
    <row r="2878">
      <c r="A2878" s="38" t="s">
        <v>8868</v>
      </c>
      <c r="B2878" s="38" t="s">
        <v>933</v>
      </c>
      <c r="C2878" s="25" t="s">
        <v>938</v>
      </c>
      <c r="D2878" s="38" t="s">
        <v>2232</v>
      </c>
      <c r="E2878" s="38" t="s">
        <v>28</v>
      </c>
    </row>
    <row r="2879">
      <c r="A2879" s="38" t="s">
        <v>8869</v>
      </c>
      <c r="B2879" s="38" t="s">
        <v>588</v>
      </c>
      <c r="C2879" s="25" t="s">
        <v>938</v>
      </c>
      <c r="D2879" s="38" t="s">
        <v>2232</v>
      </c>
      <c r="E2879" s="38" t="s">
        <v>28</v>
      </c>
    </row>
    <row r="2880">
      <c r="A2880" s="38" t="s">
        <v>8870</v>
      </c>
      <c r="B2880" s="38" t="s">
        <v>603</v>
      </c>
      <c r="C2880" s="25" t="s">
        <v>938</v>
      </c>
      <c r="D2880" s="38" t="s">
        <v>2232</v>
      </c>
      <c r="E2880" s="38" t="s">
        <v>28</v>
      </c>
    </row>
    <row r="2881">
      <c r="A2881" s="38" t="s">
        <v>8871</v>
      </c>
      <c r="B2881" s="38" t="s">
        <v>966</v>
      </c>
      <c r="C2881" s="25" t="s">
        <v>938</v>
      </c>
      <c r="D2881" s="38" t="s">
        <v>2232</v>
      </c>
      <c r="E2881" s="38" t="s">
        <v>28</v>
      </c>
    </row>
    <row r="2882">
      <c r="A2882" s="38" t="s">
        <v>8872</v>
      </c>
      <c r="B2882" s="38" t="s">
        <v>122</v>
      </c>
      <c r="C2882" s="38" t="s">
        <v>96</v>
      </c>
      <c r="D2882" s="38" t="s">
        <v>2233</v>
      </c>
      <c r="E2882" s="38" t="s">
        <v>28</v>
      </c>
    </row>
    <row r="2883">
      <c r="A2883" s="38" t="s">
        <v>8873</v>
      </c>
      <c r="B2883" s="38" t="s">
        <v>161</v>
      </c>
      <c r="C2883" s="38" t="s">
        <v>96</v>
      </c>
      <c r="D2883" s="38" t="s">
        <v>2233</v>
      </c>
      <c r="E2883" s="38" t="s">
        <v>28</v>
      </c>
    </row>
    <row r="2884">
      <c r="A2884" s="38" t="s">
        <v>8874</v>
      </c>
      <c r="B2884" s="38" t="s">
        <v>933</v>
      </c>
      <c r="C2884" s="38" t="s">
        <v>96</v>
      </c>
      <c r="D2884" s="38" t="s">
        <v>2233</v>
      </c>
      <c r="E2884" s="38" t="s">
        <v>28</v>
      </c>
    </row>
    <row r="2885">
      <c r="A2885" s="38" t="s">
        <v>8875</v>
      </c>
      <c r="B2885" s="38" t="s">
        <v>588</v>
      </c>
      <c r="C2885" s="38" t="s">
        <v>96</v>
      </c>
      <c r="D2885" s="38" t="s">
        <v>2233</v>
      </c>
      <c r="E2885" s="38" t="s">
        <v>28</v>
      </c>
    </row>
    <row r="2886">
      <c r="A2886" s="38" t="s">
        <v>8876</v>
      </c>
      <c r="B2886" s="38" t="s">
        <v>122</v>
      </c>
      <c r="C2886" s="38" t="s">
        <v>44</v>
      </c>
      <c r="D2886" s="38" t="s">
        <v>2233</v>
      </c>
      <c r="E2886" s="38" t="s">
        <v>28</v>
      </c>
    </row>
    <row r="2887">
      <c r="A2887" s="38" t="s">
        <v>8877</v>
      </c>
      <c r="B2887" s="38" t="s">
        <v>161</v>
      </c>
      <c r="C2887" s="38" t="s">
        <v>44</v>
      </c>
      <c r="D2887" s="38" t="s">
        <v>2233</v>
      </c>
      <c r="E2887" s="38" t="s">
        <v>28</v>
      </c>
    </row>
    <row r="2888">
      <c r="A2888" s="38" t="s">
        <v>8878</v>
      </c>
      <c r="B2888" s="38" t="s">
        <v>588</v>
      </c>
      <c r="C2888" s="38" t="s">
        <v>44</v>
      </c>
      <c r="D2888" s="38" t="s">
        <v>2233</v>
      </c>
      <c r="E2888" s="38" t="s">
        <v>28</v>
      </c>
    </row>
    <row r="2889">
      <c r="A2889" s="38" t="s">
        <v>8879</v>
      </c>
      <c r="B2889" s="38" t="s">
        <v>933</v>
      </c>
      <c r="C2889" s="38" t="s">
        <v>44</v>
      </c>
      <c r="D2889" s="38" t="s">
        <v>2233</v>
      </c>
      <c r="E2889" s="38" t="s">
        <v>28</v>
      </c>
    </row>
    <row r="2890">
      <c r="A2890" s="38" t="s">
        <v>8880</v>
      </c>
      <c r="B2890" s="38" t="s">
        <v>122</v>
      </c>
      <c r="C2890" s="25" t="s">
        <v>158</v>
      </c>
      <c r="D2890" s="38" t="s">
        <v>2233</v>
      </c>
      <c r="E2890" s="38" t="s">
        <v>28</v>
      </c>
    </row>
    <row r="2891">
      <c r="A2891" s="38" t="s">
        <v>8881</v>
      </c>
      <c r="B2891" s="38" t="s">
        <v>161</v>
      </c>
      <c r="C2891" s="25" t="s">
        <v>158</v>
      </c>
      <c r="D2891" s="38" t="s">
        <v>2233</v>
      </c>
      <c r="E2891" s="38" t="s">
        <v>28</v>
      </c>
    </row>
    <row r="2892">
      <c r="A2892" s="38" t="s">
        <v>8882</v>
      </c>
      <c r="B2892" s="38" t="s">
        <v>122</v>
      </c>
      <c r="C2892" s="25" t="s">
        <v>600</v>
      </c>
      <c r="D2892" s="38" t="s">
        <v>2233</v>
      </c>
      <c r="E2892" s="38" t="s">
        <v>28</v>
      </c>
    </row>
    <row r="2893">
      <c r="A2893" s="38" t="s">
        <v>8883</v>
      </c>
      <c r="B2893" s="38" t="s">
        <v>161</v>
      </c>
      <c r="C2893" s="25" t="s">
        <v>600</v>
      </c>
      <c r="D2893" s="38" t="s">
        <v>2233</v>
      </c>
      <c r="E2893" s="38" t="s">
        <v>28</v>
      </c>
    </row>
    <row r="2894">
      <c r="A2894" s="38" t="s">
        <v>8884</v>
      </c>
      <c r="B2894" s="38" t="s">
        <v>588</v>
      </c>
      <c r="C2894" s="25" t="s">
        <v>600</v>
      </c>
      <c r="D2894" s="38" t="s">
        <v>2233</v>
      </c>
      <c r="E2894" s="38" t="s">
        <v>28</v>
      </c>
    </row>
    <row r="2895">
      <c r="A2895" s="38" t="s">
        <v>8885</v>
      </c>
      <c r="B2895" s="38" t="s">
        <v>933</v>
      </c>
      <c r="C2895" s="25" t="s">
        <v>938</v>
      </c>
      <c r="D2895" s="38" t="s">
        <v>2233</v>
      </c>
      <c r="E2895" s="38" t="s">
        <v>28</v>
      </c>
    </row>
    <row r="2896">
      <c r="A2896" s="38" t="s">
        <v>8886</v>
      </c>
      <c r="B2896" s="38" t="s">
        <v>588</v>
      </c>
      <c r="C2896" s="25" t="s">
        <v>938</v>
      </c>
      <c r="D2896" s="38" t="s">
        <v>2233</v>
      </c>
      <c r="E2896" s="38" t="s">
        <v>28</v>
      </c>
    </row>
    <row r="2897">
      <c r="A2897" s="38" t="s">
        <v>8887</v>
      </c>
      <c r="B2897" s="38" t="s">
        <v>603</v>
      </c>
      <c r="C2897" s="25" t="s">
        <v>938</v>
      </c>
      <c r="D2897" s="38" t="s">
        <v>2233</v>
      </c>
      <c r="E2897" s="38" t="s">
        <v>28</v>
      </c>
    </row>
    <row r="2898">
      <c r="A2898" s="38" t="s">
        <v>8888</v>
      </c>
      <c r="B2898" s="38" t="s">
        <v>966</v>
      </c>
      <c r="C2898" s="25" t="s">
        <v>938</v>
      </c>
      <c r="D2898" s="38" t="s">
        <v>2233</v>
      </c>
      <c r="E2898" s="38" t="s">
        <v>28</v>
      </c>
    </row>
    <row r="2899">
      <c r="A2899" s="38" t="s">
        <v>8889</v>
      </c>
      <c r="B2899" s="38" t="s">
        <v>122</v>
      </c>
      <c r="C2899" s="38" t="s">
        <v>96</v>
      </c>
      <c r="D2899" s="38" t="s">
        <v>2234</v>
      </c>
      <c r="E2899" s="38" t="s">
        <v>28</v>
      </c>
    </row>
    <row r="2900">
      <c r="A2900" s="38" t="s">
        <v>8890</v>
      </c>
      <c r="B2900" s="38" t="s">
        <v>161</v>
      </c>
      <c r="C2900" s="38" t="s">
        <v>96</v>
      </c>
      <c r="D2900" s="38" t="s">
        <v>2234</v>
      </c>
      <c r="E2900" s="38" t="s">
        <v>28</v>
      </c>
    </row>
    <row r="2901">
      <c r="A2901" s="38" t="s">
        <v>8891</v>
      </c>
      <c r="B2901" s="38" t="s">
        <v>933</v>
      </c>
      <c r="C2901" s="38" t="s">
        <v>96</v>
      </c>
      <c r="D2901" s="38" t="s">
        <v>2234</v>
      </c>
      <c r="E2901" s="38" t="s">
        <v>28</v>
      </c>
    </row>
    <row r="2902">
      <c r="A2902" s="38" t="s">
        <v>8892</v>
      </c>
      <c r="B2902" s="38" t="s">
        <v>588</v>
      </c>
      <c r="C2902" s="38" t="s">
        <v>96</v>
      </c>
      <c r="D2902" s="38" t="s">
        <v>2234</v>
      </c>
      <c r="E2902" s="38" t="s">
        <v>28</v>
      </c>
    </row>
    <row r="2903">
      <c r="A2903" s="38" t="s">
        <v>8893</v>
      </c>
      <c r="B2903" s="38" t="s">
        <v>122</v>
      </c>
      <c r="C2903" s="38" t="s">
        <v>44</v>
      </c>
      <c r="D2903" s="38" t="s">
        <v>2234</v>
      </c>
      <c r="E2903" s="38" t="s">
        <v>28</v>
      </c>
    </row>
    <row r="2904">
      <c r="A2904" s="38" t="s">
        <v>8894</v>
      </c>
      <c r="B2904" s="38" t="s">
        <v>161</v>
      </c>
      <c r="C2904" s="38" t="s">
        <v>44</v>
      </c>
      <c r="D2904" s="38" t="s">
        <v>2234</v>
      </c>
      <c r="E2904" s="38" t="s">
        <v>28</v>
      </c>
    </row>
    <row r="2905">
      <c r="A2905" s="38" t="s">
        <v>8895</v>
      </c>
      <c r="B2905" s="38" t="s">
        <v>588</v>
      </c>
      <c r="C2905" s="38" t="s">
        <v>44</v>
      </c>
      <c r="D2905" s="38" t="s">
        <v>2234</v>
      </c>
      <c r="E2905" s="38" t="s">
        <v>28</v>
      </c>
    </row>
    <row r="2906">
      <c r="A2906" s="38" t="s">
        <v>8896</v>
      </c>
      <c r="B2906" s="38" t="s">
        <v>933</v>
      </c>
      <c r="C2906" s="38" t="s">
        <v>44</v>
      </c>
      <c r="D2906" s="38" t="s">
        <v>2234</v>
      </c>
      <c r="E2906" s="38" t="s">
        <v>28</v>
      </c>
    </row>
    <row r="2907">
      <c r="A2907" s="38" t="s">
        <v>8897</v>
      </c>
      <c r="B2907" s="38" t="s">
        <v>122</v>
      </c>
      <c r="C2907" s="25" t="s">
        <v>158</v>
      </c>
      <c r="D2907" s="38" t="s">
        <v>2234</v>
      </c>
      <c r="E2907" s="38" t="s">
        <v>28</v>
      </c>
    </row>
    <row r="2908">
      <c r="A2908" s="38" t="s">
        <v>8898</v>
      </c>
      <c r="B2908" s="38" t="s">
        <v>161</v>
      </c>
      <c r="C2908" s="25" t="s">
        <v>158</v>
      </c>
      <c r="D2908" s="38" t="s">
        <v>2234</v>
      </c>
      <c r="E2908" s="38" t="s">
        <v>28</v>
      </c>
    </row>
    <row r="2909">
      <c r="A2909" s="38" t="s">
        <v>8899</v>
      </c>
      <c r="B2909" s="38" t="s">
        <v>122</v>
      </c>
      <c r="C2909" s="25" t="s">
        <v>600</v>
      </c>
      <c r="D2909" s="38" t="s">
        <v>2234</v>
      </c>
      <c r="E2909" s="38" t="s">
        <v>28</v>
      </c>
    </row>
    <row r="2910">
      <c r="A2910" s="38" t="s">
        <v>8900</v>
      </c>
      <c r="B2910" s="38" t="s">
        <v>161</v>
      </c>
      <c r="C2910" s="25" t="s">
        <v>600</v>
      </c>
      <c r="D2910" s="38" t="s">
        <v>2234</v>
      </c>
      <c r="E2910" s="38" t="s">
        <v>28</v>
      </c>
    </row>
    <row r="2911">
      <c r="A2911" s="38" t="s">
        <v>8901</v>
      </c>
      <c r="B2911" s="38" t="s">
        <v>588</v>
      </c>
      <c r="C2911" s="25" t="s">
        <v>600</v>
      </c>
      <c r="D2911" s="38" t="s">
        <v>2234</v>
      </c>
      <c r="E2911" s="38" t="s">
        <v>28</v>
      </c>
    </row>
    <row r="2912">
      <c r="A2912" s="38" t="s">
        <v>8902</v>
      </c>
      <c r="B2912" s="38" t="s">
        <v>933</v>
      </c>
      <c r="C2912" s="25" t="s">
        <v>938</v>
      </c>
      <c r="D2912" s="38" t="s">
        <v>2234</v>
      </c>
      <c r="E2912" s="38" t="s">
        <v>28</v>
      </c>
    </row>
    <row r="2913">
      <c r="A2913" s="38" t="s">
        <v>8903</v>
      </c>
      <c r="B2913" s="38" t="s">
        <v>588</v>
      </c>
      <c r="C2913" s="25" t="s">
        <v>938</v>
      </c>
      <c r="D2913" s="38" t="s">
        <v>2234</v>
      </c>
      <c r="E2913" s="38" t="s">
        <v>28</v>
      </c>
    </row>
    <row r="2914">
      <c r="A2914" s="38" t="s">
        <v>8904</v>
      </c>
      <c r="B2914" s="38" t="s">
        <v>603</v>
      </c>
      <c r="C2914" s="25" t="s">
        <v>938</v>
      </c>
      <c r="D2914" s="38" t="s">
        <v>2234</v>
      </c>
      <c r="E2914" s="38" t="s">
        <v>28</v>
      </c>
    </row>
    <row r="2915">
      <c r="A2915" s="38" t="s">
        <v>8905</v>
      </c>
      <c r="B2915" s="38" t="s">
        <v>966</v>
      </c>
      <c r="C2915" s="25" t="s">
        <v>938</v>
      </c>
      <c r="D2915" s="38" t="s">
        <v>2234</v>
      </c>
      <c r="E2915" s="38" t="s">
        <v>28</v>
      </c>
    </row>
    <row r="2916">
      <c r="A2916" s="38" t="s">
        <v>8906</v>
      </c>
      <c r="B2916" s="38" t="s">
        <v>122</v>
      </c>
      <c r="C2916" s="38" t="s">
        <v>96</v>
      </c>
      <c r="D2916" s="38" t="s">
        <v>2235</v>
      </c>
      <c r="E2916" s="38" t="s">
        <v>28</v>
      </c>
    </row>
    <row r="2917">
      <c r="A2917" s="38" t="s">
        <v>8907</v>
      </c>
      <c r="B2917" s="38" t="s">
        <v>161</v>
      </c>
      <c r="C2917" s="38" t="s">
        <v>96</v>
      </c>
      <c r="D2917" s="38" t="s">
        <v>2235</v>
      </c>
      <c r="E2917" s="38" t="s">
        <v>28</v>
      </c>
    </row>
    <row r="2918">
      <c r="A2918" s="38" t="s">
        <v>8908</v>
      </c>
      <c r="B2918" s="38" t="s">
        <v>933</v>
      </c>
      <c r="C2918" s="38" t="s">
        <v>96</v>
      </c>
      <c r="D2918" s="38" t="s">
        <v>2235</v>
      </c>
      <c r="E2918" s="38" t="s">
        <v>28</v>
      </c>
    </row>
    <row r="2919">
      <c r="A2919" s="38" t="s">
        <v>8909</v>
      </c>
      <c r="B2919" s="38" t="s">
        <v>588</v>
      </c>
      <c r="C2919" s="38" t="s">
        <v>96</v>
      </c>
      <c r="D2919" s="38" t="s">
        <v>2235</v>
      </c>
      <c r="E2919" s="38" t="s">
        <v>28</v>
      </c>
    </row>
    <row r="2920">
      <c r="A2920" s="38" t="s">
        <v>8910</v>
      </c>
      <c r="B2920" s="38" t="s">
        <v>122</v>
      </c>
      <c r="C2920" s="38" t="s">
        <v>44</v>
      </c>
      <c r="D2920" s="38" t="s">
        <v>2235</v>
      </c>
      <c r="E2920" s="38" t="s">
        <v>28</v>
      </c>
    </row>
    <row r="2921">
      <c r="A2921" s="38" t="s">
        <v>8911</v>
      </c>
      <c r="B2921" s="38" t="s">
        <v>161</v>
      </c>
      <c r="C2921" s="38" t="s">
        <v>44</v>
      </c>
      <c r="D2921" s="38" t="s">
        <v>2235</v>
      </c>
      <c r="E2921" s="38" t="s">
        <v>28</v>
      </c>
    </row>
    <row r="2922">
      <c r="A2922" s="38" t="s">
        <v>8912</v>
      </c>
      <c r="B2922" s="38" t="s">
        <v>588</v>
      </c>
      <c r="C2922" s="38" t="s">
        <v>44</v>
      </c>
      <c r="D2922" s="38" t="s">
        <v>2235</v>
      </c>
      <c r="E2922" s="38" t="s">
        <v>28</v>
      </c>
    </row>
    <row r="2923">
      <c r="A2923" s="38" t="s">
        <v>8913</v>
      </c>
      <c r="B2923" s="38" t="s">
        <v>933</v>
      </c>
      <c r="C2923" s="38" t="s">
        <v>44</v>
      </c>
      <c r="D2923" s="38" t="s">
        <v>2235</v>
      </c>
      <c r="E2923" s="38" t="s">
        <v>28</v>
      </c>
    </row>
    <row r="2924">
      <c r="A2924" s="38" t="s">
        <v>8914</v>
      </c>
      <c r="B2924" s="38" t="s">
        <v>122</v>
      </c>
      <c r="C2924" s="25" t="s">
        <v>158</v>
      </c>
      <c r="D2924" s="38" t="s">
        <v>2235</v>
      </c>
      <c r="E2924" s="38" t="s">
        <v>28</v>
      </c>
    </row>
    <row r="2925">
      <c r="A2925" s="38" t="s">
        <v>8915</v>
      </c>
      <c r="B2925" s="38" t="s">
        <v>161</v>
      </c>
      <c r="C2925" s="25" t="s">
        <v>158</v>
      </c>
      <c r="D2925" s="38" t="s">
        <v>2235</v>
      </c>
      <c r="E2925" s="38" t="s">
        <v>28</v>
      </c>
    </row>
    <row r="2926">
      <c r="A2926" s="38" t="s">
        <v>8916</v>
      </c>
      <c r="B2926" s="38" t="s">
        <v>122</v>
      </c>
      <c r="C2926" s="25" t="s">
        <v>600</v>
      </c>
      <c r="D2926" s="38" t="s">
        <v>2235</v>
      </c>
      <c r="E2926" s="38" t="s">
        <v>28</v>
      </c>
    </row>
    <row r="2927">
      <c r="A2927" s="38" t="s">
        <v>8917</v>
      </c>
      <c r="B2927" s="38" t="s">
        <v>161</v>
      </c>
      <c r="C2927" s="25" t="s">
        <v>600</v>
      </c>
      <c r="D2927" s="38" t="s">
        <v>2235</v>
      </c>
      <c r="E2927" s="38" t="s">
        <v>28</v>
      </c>
    </row>
    <row r="2928">
      <c r="A2928" s="38" t="s">
        <v>8918</v>
      </c>
      <c r="B2928" s="38" t="s">
        <v>588</v>
      </c>
      <c r="C2928" s="25" t="s">
        <v>600</v>
      </c>
      <c r="D2928" s="38" t="s">
        <v>2235</v>
      </c>
      <c r="E2928" s="38" t="s">
        <v>28</v>
      </c>
    </row>
    <row r="2929">
      <c r="A2929" s="38" t="s">
        <v>8919</v>
      </c>
      <c r="B2929" s="38" t="s">
        <v>933</v>
      </c>
      <c r="C2929" s="25" t="s">
        <v>938</v>
      </c>
      <c r="D2929" s="38" t="s">
        <v>2235</v>
      </c>
      <c r="E2929" s="38" t="s">
        <v>28</v>
      </c>
    </row>
    <row r="2930">
      <c r="A2930" s="38" t="s">
        <v>8920</v>
      </c>
      <c r="B2930" s="38" t="s">
        <v>588</v>
      </c>
      <c r="C2930" s="25" t="s">
        <v>938</v>
      </c>
      <c r="D2930" s="38" t="s">
        <v>2235</v>
      </c>
      <c r="E2930" s="38" t="s">
        <v>28</v>
      </c>
    </row>
    <row r="2931">
      <c r="A2931" s="38" t="s">
        <v>8921</v>
      </c>
      <c r="B2931" s="38" t="s">
        <v>603</v>
      </c>
      <c r="C2931" s="25" t="s">
        <v>938</v>
      </c>
      <c r="D2931" s="38" t="s">
        <v>2235</v>
      </c>
      <c r="E2931" s="38" t="s">
        <v>28</v>
      </c>
    </row>
    <row r="2932">
      <c r="A2932" s="38" t="s">
        <v>8922</v>
      </c>
      <c r="B2932" s="38" t="s">
        <v>966</v>
      </c>
      <c r="C2932" s="25" t="s">
        <v>938</v>
      </c>
      <c r="D2932" s="38" t="s">
        <v>2235</v>
      </c>
      <c r="E2932" s="38" t="s">
        <v>28</v>
      </c>
    </row>
    <row r="2933">
      <c r="A2933" s="38" t="s">
        <v>8923</v>
      </c>
      <c r="B2933" s="38" t="s">
        <v>122</v>
      </c>
      <c r="C2933" s="38" t="s">
        <v>96</v>
      </c>
      <c r="D2933" s="38" t="s">
        <v>2236</v>
      </c>
      <c r="E2933" s="38" t="s">
        <v>28</v>
      </c>
    </row>
    <row r="2934">
      <c r="A2934" s="38" t="s">
        <v>8924</v>
      </c>
      <c r="B2934" s="38" t="s">
        <v>161</v>
      </c>
      <c r="C2934" s="38" t="s">
        <v>96</v>
      </c>
      <c r="D2934" s="38" t="s">
        <v>2236</v>
      </c>
      <c r="E2934" s="38" t="s">
        <v>28</v>
      </c>
    </row>
    <row r="2935">
      <c r="A2935" s="38" t="s">
        <v>8925</v>
      </c>
      <c r="B2935" s="38" t="s">
        <v>933</v>
      </c>
      <c r="C2935" s="38" t="s">
        <v>96</v>
      </c>
      <c r="D2935" s="38" t="s">
        <v>2236</v>
      </c>
      <c r="E2935" s="38" t="s">
        <v>28</v>
      </c>
    </row>
    <row r="2936">
      <c r="A2936" s="38" t="s">
        <v>8926</v>
      </c>
      <c r="B2936" s="38" t="s">
        <v>588</v>
      </c>
      <c r="C2936" s="38" t="s">
        <v>96</v>
      </c>
      <c r="D2936" s="38" t="s">
        <v>2236</v>
      </c>
      <c r="E2936" s="38" t="s">
        <v>28</v>
      </c>
    </row>
    <row r="2937">
      <c r="A2937" s="38" t="s">
        <v>8927</v>
      </c>
      <c r="B2937" s="38" t="s">
        <v>122</v>
      </c>
      <c r="C2937" s="38" t="s">
        <v>44</v>
      </c>
      <c r="D2937" s="38" t="s">
        <v>2236</v>
      </c>
      <c r="E2937" s="38" t="s">
        <v>28</v>
      </c>
    </row>
    <row r="2938">
      <c r="A2938" s="38" t="s">
        <v>8928</v>
      </c>
      <c r="B2938" s="38" t="s">
        <v>161</v>
      </c>
      <c r="C2938" s="38" t="s">
        <v>44</v>
      </c>
      <c r="D2938" s="38" t="s">
        <v>2236</v>
      </c>
      <c r="E2938" s="38" t="s">
        <v>28</v>
      </c>
    </row>
    <row r="2939">
      <c r="A2939" s="38" t="s">
        <v>8929</v>
      </c>
      <c r="B2939" s="38" t="s">
        <v>588</v>
      </c>
      <c r="C2939" s="38" t="s">
        <v>44</v>
      </c>
      <c r="D2939" s="38" t="s">
        <v>2236</v>
      </c>
      <c r="E2939" s="38" t="s">
        <v>28</v>
      </c>
    </row>
    <row r="2940">
      <c r="A2940" s="38" t="s">
        <v>8930</v>
      </c>
      <c r="B2940" s="38" t="s">
        <v>933</v>
      </c>
      <c r="C2940" s="38" t="s">
        <v>44</v>
      </c>
      <c r="D2940" s="38" t="s">
        <v>2236</v>
      </c>
      <c r="E2940" s="38" t="s">
        <v>28</v>
      </c>
    </row>
    <row r="2941">
      <c r="A2941" s="38" t="s">
        <v>8931</v>
      </c>
      <c r="B2941" s="38" t="s">
        <v>122</v>
      </c>
      <c r="C2941" s="25" t="s">
        <v>158</v>
      </c>
      <c r="D2941" s="38" t="s">
        <v>2236</v>
      </c>
      <c r="E2941" s="38" t="s">
        <v>28</v>
      </c>
    </row>
    <row r="2942">
      <c r="A2942" s="38" t="s">
        <v>8932</v>
      </c>
      <c r="B2942" s="38" t="s">
        <v>161</v>
      </c>
      <c r="C2942" s="25" t="s">
        <v>158</v>
      </c>
      <c r="D2942" s="38" t="s">
        <v>2236</v>
      </c>
      <c r="E2942" s="38" t="s">
        <v>28</v>
      </c>
    </row>
    <row r="2943">
      <c r="A2943" s="38" t="s">
        <v>8933</v>
      </c>
      <c r="B2943" s="38" t="s">
        <v>122</v>
      </c>
      <c r="C2943" s="25" t="s">
        <v>600</v>
      </c>
      <c r="D2943" s="38" t="s">
        <v>2236</v>
      </c>
      <c r="E2943" s="38" t="s">
        <v>28</v>
      </c>
    </row>
    <row r="2944">
      <c r="A2944" s="38" t="s">
        <v>8934</v>
      </c>
      <c r="B2944" s="38" t="s">
        <v>161</v>
      </c>
      <c r="C2944" s="25" t="s">
        <v>600</v>
      </c>
      <c r="D2944" s="38" t="s">
        <v>2236</v>
      </c>
      <c r="E2944" s="38" t="s">
        <v>28</v>
      </c>
    </row>
    <row r="2945">
      <c r="A2945" s="38" t="s">
        <v>8935</v>
      </c>
      <c r="B2945" s="38" t="s">
        <v>588</v>
      </c>
      <c r="C2945" s="25" t="s">
        <v>600</v>
      </c>
      <c r="D2945" s="38" t="s">
        <v>2236</v>
      </c>
      <c r="E2945" s="38" t="s">
        <v>28</v>
      </c>
    </row>
    <row r="2946">
      <c r="A2946" s="38" t="s">
        <v>8936</v>
      </c>
      <c r="B2946" s="38" t="s">
        <v>933</v>
      </c>
      <c r="C2946" s="25" t="s">
        <v>938</v>
      </c>
      <c r="D2946" s="38" t="s">
        <v>2236</v>
      </c>
      <c r="E2946" s="38" t="s">
        <v>28</v>
      </c>
    </row>
    <row r="2947">
      <c r="A2947" s="38" t="s">
        <v>8937</v>
      </c>
      <c r="B2947" s="38" t="s">
        <v>588</v>
      </c>
      <c r="C2947" s="25" t="s">
        <v>938</v>
      </c>
      <c r="D2947" s="38" t="s">
        <v>2236</v>
      </c>
      <c r="E2947" s="38" t="s">
        <v>28</v>
      </c>
    </row>
    <row r="2948">
      <c r="A2948" s="38" t="s">
        <v>8938</v>
      </c>
      <c r="B2948" s="38" t="s">
        <v>603</v>
      </c>
      <c r="C2948" s="25" t="s">
        <v>938</v>
      </c>
      <c r="D2948" s="38" t="s">
        <v>2236</v>
      </c>
      <c r="E2948" s="38" t="s">
        <v>28</v>
      </c>
    </row>
    <row r="2949">
      <c r="A2949" s="38" t="s">
        <v>8939</v>
      </c>
      <c r="B2949" s="38" t="s">
        <v>966</v>
      </c>
      <c r="C2949" s="25" t="s">
        <v>938</v>
      </c>
      <c r="D2949" s="38" t="s">
        <v>2236</v>
      </c>
      <c r="E2949" s="38" t="s">
        <v>28</v>
      </c>
    </row>
    <row r="2950">
      <c r="A2950" s="38" t="s">
        <v>8940</v>
      </c>
      <c r="B2950" s="38" t="s">
        <v>122</v>
      </c>
      <c r="C2950" s="38" t="s">
        <v>96</v>
      </c>
      <c r="D2950" s="38" t="s">
        <v>2237</v>
      </c>
      <c r="E2950" s="38" t="s">
        <v>28</v>
      </c>
    </row>
    <row r="2951">
      <c r="A2951" s="38" t="s">
        <v>8941</v>
      </c>
      <c r="B2951" s="38" t="s">
        <v>161</v>
      </c>
      <c r="C2951" s="38" t="s">
        <v>96</v>
      </c>
      <c r="D2951" s="38" t="s">
        <v>2237</v>
      </c>
      <c r="E2951" s="38" t="s">
        <v>28</v>
      </c>
    </row>
    <row r="2952">
      <c r="A2952" s="38" t="s">
        <v>8942</v>
      </c>
      <c r="B2952" s="38" t="s">
        <v>933</v>
      </c>
      <c r="C2952" s="38" t="s">
        <v>96</v>
      </c>
      <c r="D2952" s="38" t="s">
        <v>2237</v>
      </c>
      <c r="E2952" s="38" t="s">
        <v>28</v>
      </c>
    </row>
    <row r="2953">
      <c r="A2953" s="38" t="s">
        <v>8943</v>
      </c>
      <c r="B2953" s="38" t="s">
        <v>588</v>
      </c>
      <c r="C2953" s="38" t="s">
        <v>96</v>
      </c>
      <c r="D2953" s="38" t="s">
        <v>2237</v>
      </c>
      <c r="E2953" s="38" t="s">
        <v>28</v>
      </c>
    </row>
    <row r="2954">
      <c r="A2954" s="38" t="s">
        <v>8944</v>
      </c>
      <c r="B2954" s="38" t="s">
        <v>122</v>
      </c>
      <c r="C2954" s="38" t="s">
        <v>44</v>
      </c>
      <c r="D2954" s="38" t="s">
        <v>2237</v>
      </c>
      <c r="E2954" s="38" t="s">
        <v>28</v>
      </c>
    </row>
    <row r="2955">
      <c r="A2955" s="38" t="s">
        <v>8945</v>
      </c>
      <c r="B2955" s="38" t="s">
        <v>161</v>
      </c>
      <c r="C2955" s="38" t="s">
        <v>44</v>
      </c>
      <c r="D2955" s="38" t="s">
        <v>2237</v>
      </c>
      <c r="E2955" s="38" t="s">
        <v>28</v>
      </c>
    </row>
    <row r="2956">
      <c r="A2956" s="38" t="s">
        <v>8946</v>
      </c>
      <c r="B2956" s="38" t="s">
        <v>588</v>
      </c>
      <c r="C2956" s="38" t="s">
        <v>44</v>
      </c>
      <c r="D2956" s="38" t="s">
        <v>2237</v>
      </c>
      <c r="E2956" s="38" t="s">
        <v>28</v>
      </c>
    </row>
    <row r="2957">
      <c r="A2957" s="38" t="s">
        <v>8947</v>
      </c>
      <c r="B2957" s="38" t="s">
        <v>933</v>
      </c>
      <c r="C2957" s="38" t="s">
        <v>44</v>
      </c>
      <c r="D2957" s="38" t="s">
        <v>2237</v>
      </c>
      <c r="E2957" s="38" t="s">
        <v>28</v>
      </c>
    </row>
    <row r="2958">
      <c r="A2958" s="38" t="s">
        <v>8948</v>
      </c>
      <c r="B2958" s="38" t="s">
        <v>122</v>
      </c>
      <c r="C2958" s="25" t="s">
        <v>158</v>
      </c>
      <c r="D2958" s="38" t="s">
        <v>2237</v>
      </c>
      <c r="E2958" s="38" t="s">
        <v>28</v>
      </c>
    </row>
    <row r="2959">
      <c r="A2959" s="38" t="s">
        <v>8949</v>
      </c>
      <c r="B2959" s="38" t="s">
        <v>161</v>
      </c>
      <c r="C2959" s="25" t="s">
        <v>158</v>
      </c>
      <c r="D2959" s="38" t="s">
        <v>2237</v>
      </c>
      <c r="E2959" s="38" t="s">
        <v>28</v>
      </c>
    </row>
    <row r="2960">
      <c r="A2960" s="38" t="s">
        <v>8950</v>
      </c>
      <c r="B2960" s="38" t="s">
        <v>122</v>
      </c>
      <c r="C2960" s="25" t="s">
        <v>600</v>
      </c>
      <c r="D2960" s="38" t="s">
        <v>2237</v>
      </c>
      <c r="E2960" s="38" t="s">
        <v>28</v>
      </c>
    </row>
    <row r="2961">
      <c r="A2961" s="38" t="s">
        <v>8951</v>
      </c>
      <c r="B2961" s="38" t="s">
        <v>161</v>
      </c>
      <c r="C2961" s="25" t="s">
        <v>600</v>
      </c>
      <c r="D2961" s="38" t="s">
        <v>2237</v>
      </c>
      <c r="E2961" s="38" t="s">
        <v>28</v>
      </c>
    </row>
    <row r="2962">
      <c r="A2962" s="38" t="s">
        <v>8952</v>
      </c>
      <c r="B2962" s="38" t="s">
        <v>588</v>
      </c>
      <c r="C2962" s="25" t="s">
        <v>600</v>
      </c>
      <c r="D2962" s="38" t="s">
        <v>2237</v>
      </c>
      <c r="E2962" s="38" t="s">
        <v>28</v>
      </c>
    </row>
    <row r="2963">
      <c r="A2963" s="38" t="s">
        <v>8953</v>
      </c>
      <c r="B2963" s="38" t="s">
        <v>933</v>
      </c>
      <c r="C2963" s="25" t="s">
        <v>938</v>
      </c>
      <c r="D2963" s="38" t="s">
        <v>2237</v>
      </c>
      <c r="E2963" s="38" t="s">
        <v>28</v>
      </c>
    </row>
    <row r="2964">
      <c r="A2964" s="38" t="s">
        <v>8954</v>
      </c>
      <c r="B2964" s="38" t="s">
        <v>588</v>
      </c>
      <c r="C2964" s="25" t="s">
        <v>938</v>
      </c>
      <c r="D2964" s="38" t="s">
        <v>2237</v>
      </c>
      <c r="E2964" s="38" t="s">
        <v>28</v>
      </c>
    </row>
    <row r="2965">
      <c r="A2965" s="38" t="s">
        <v>8955</v>
      </c>
      <c r="B2965" s="38" t="s">
        <v>603</v>
      </c>
      <c r="C2965" s="25" t="s">
        <v>938</v>
      </c>
      <c r="D2965" s="38" t="s">
        <v>2237</v>
      </c>
      <c r="E2965" s="38" t="s">
        <v>28</v>
      </c>
    </row>
    <row r="2966">
      <c r="A2966" s="38" t="s">
        <v>8956</v>
      </c>
      <c r="B2966" s="38" t="s">
        <v>966</v>
      </c>
      <c r="C2966" s="25" t="s">
        <v>938</v>
      </c>
      <c r="D2966" s="38" t="s">
        <v>2237</v>
      </c>
      <c r="E2966" s="38" t="s">
        <v>28</v>
      </c>
    </row>
    <row r="2967">
      <c r="A2967" s="38" t="s">
        <v>8957</v>
      </c>
      <c r="B2967" s="38" t="s">
        <v>122</v>
      </c>
      <c r="C2967" s="38" t="s">
        <v>96</v>
      </c>
      <c r="D2967" s="38" t="s">
        <v>2238</v>
      </c>
      <c r="E2967" s="38" t="s">
        <v>28</v>
      </c>
    </row>
    <row r="2968">
      <c r="A2968" s="38" t="s">
        <v>8958</v>
      </c>
      <c r="B2968" s="38" t="s">
        <v>161</v>
      </c>
      <c r="C2968" s="38" t="s">
        <v>96</v>
      </c>
      <c r="D2968" s="38" t="s">
        <v>2238</v>
      </c>
      <c r="E2968" s="38" t="s">
        <v>28</v>
      </c>
    </row>
    <row r="2969">
      <c r="A2969" s="38" t="s">
        <v>8959</v>
      </c>
      <c r="B2969" s="38" t="s">
        <v>933</v>
      </c>
      <c r="C2969" s="38" t="s">
        <v>96</v>
      </c>
      <c r="D2969" s="38" t="s">
        <v>2238</v>
      </c>
      <c r="E2969" s="38" t="s">
        <v>28</v>
      </c>
    </row>
    <row r="2970">
      <c r="A2970" s="38" t="s">
        <v>8960</v>
      </c>
      <c r="B2970" s="38" t="s">
        <v>588</v>
      </c>
      <c r="C2970" s="38" t="s">
        <v>96</v>
      </c>
      <c r="D2970" s="38" t="s">
        <v>2238</v>
      </c>
      <c r="E2970" s="38" t="s">
        <v>28</v>
      </c>
    </row>
    <row r="2971">
      <c r="A2971" s="38" t="s">
        <v>8961</v>
      </c>
      <c r="B2971" s="38" t="s">
        <v>122</v>
      </c>
      <c r="C2971" s="38" t="s">
        <v>44</v>
      </c>
      <c r="D2971" s="38" t="s">
        <v>2238</v>
      </c>
      <c r="E2971" s="38" t="s">
        <v>28</v>
      </c>
    </row>
    <row r="2972">
      <c r="A2972" s="38" t="s">
        <v>8962</v>
      </c>
      <c r="B2972" s="38" t="s">
        <v>161</v>
      </c>
      <c r="C2972" s="38" t="s">
        <v>44</v>
      </c>
      <c r="D2972" s="38" t="s">
        <v>2238</v>
      </c>
      <c r="E2972" s="38" t="s">
        <v>28</v>
      </c>
    </row>
    <row r="2973">
      <c r="A2973" s="38" t="s">
        <v>8963</v>
      </c>
      <c r="B2973" s="38" t="s">
        <v>588</v>
      </c>
      <c r="C2973" s="38" t="s">
        <v>44</v>
      </c>
      <c r="D2973" s="38" t="s">
        <v>2238</v>
      </c>
      <c r="E2973" s="38" t="s">
        <v>28</v>
      </c>
    </row>
    <row r="2974">
      <c r="A2974" s="38" t="s">
        <v>8964</v>
      </c>
      <c r="B2974" s="38" t="s">
        <v>933</v>
      </c>
      <c r="C2974" s="38" t="s">
        <v>44</v>
      </c>
      <c r="D2974" s="38" t="s">
        <v>2238</v>
      </c>
      <c r="E2974" s="38" t="s">
        <v>28</v>
      </c>
    </row>
    <row r="2975">
      <c r="A2975" s="38" t="s">
        <v>8965</v>
      </c>
      <c r="B2975" s="38" t="s">
        <v>122</v>
      </c>
      <c r="C2975" s="25" t="s">
        <v>158</v>
      </c>
      <c r="D2975" s="38" t="s">
        <v>2238</v>
      </c>
      <c r="E2975" s="38" t="s">
        <v>28</v>
      </c>
    </row>
    <row r="2976">
      <c r="A2976" s="38" t="s">
        <v>8966</v>
      </c>
      <c r="B2976" s="38" t="s">
        <v>161</v>
      </c>
      <c r="C2976" s="25" t="s">
        <v>158</v>
      </c>
      <c r="D2976" s="38" t="s">
        <v>2238</v>
      </c>
      <c r="E2976" s="38" t="s">
        <v>28</v>
      </c>
    </row>
    <row r="2977">
      <c r="A2977" s="38" t="s">
        <v>8967</v>
      </c>
      <c r="B2977" s="38" t="s">
        <v>122</v>
      </c>
      <c r="C2977" s="25" t="s">
        <v>600</v>
      </c>
      <c r="D2977" s="38" t="s">
        <v>2238</v>
      </c>
      <c r="E2977" s="38" t="s">
        <v>28</v>
      </c>
    </row>
    <row r="2978">
      <c r="A2978" s="38" t="s">
        <v>8968</v>
      </c>
      <c r="B2978" s="38" t="s">
        <v>161</v>
      </c>
      <c r="C2978" s="25" t="s">
        <v>600</v>
      </c>
      <c r="D2978" s="38" t="s">
        <v>2238</v>
      </c>
      <c r="E2978" s="38" t="s">
        <v>28</v>
      </c>
    </row>
    <row r="2979">
      <c r="A2979" s="38" t="s">
        <v>8969</v>
      </c>
      <c r="B2979" s="38" t="s">
        <v>588</v>
      </c>
      <c r="C2979" s="25" t="s">
        <v>600</v>
      </c>
      <c r="D2979" s="38" t="s">
        <v>2238</v>
      </c>
      <c r="E2979" s="38" t="s">
        <v>28</v>
      </c>
    </row>
    <row r="2980">
      <c r="A2980" s="38" t="s">
        <v>8970</v>
      </c>
      <c r="B2980" s="38" t="s">
        <v>933</v>
      </c>
      <c r="C2980" s="25" t="s">
        <v>938</v>
      </c>
      <c r="D2980" s="38" t="s">
        <v>2238</v>
      </c>
      <c r="E2980" s="38" t="s">
        <v>28</v>
      </c>
    </row>
    <row r="2981">
      <c r="A2981" s="38" t="s">
        <v>8971</v>
      </c>
      <c r="B2981" s="38" t="s">
        <v>588</v>
      </c>
      <c r="C2981" s="25" t="s">
        <v>938</v>
      </c>
      <c r="D2981" s="38" t="s">
        <v>2238</v>
      </c>
      <c r="E2981" s="38" t="s">
        <v>28</v>
      </c>
    </row>
    <row r="2982">
      <c r="A2982" s="38" t="s">
        <v>8972</v>
      </c>
      <c r="B2982" s="38" t="s">
        <v>603</v>
      </c>
      <c r="C2982" s="25" t="s">
        <v>938</v>
      </c>
      <c r="D2982" s="38" t="s">
        <v>2238</v>
      </c>
      <c r="E2982" s="38" t="s">
        <v>28</v>
      </c>
    </row>
    <row r="2983">
      <c r="A2983" s="38" t="s">
        <v>8973</v>
      </c>
      <c r="B2983" s="38" t="s">
        <v>966</v>
      </c>
      <c r="C2983" s="25" t="s">
        <v>938</v>
      </c>
      <c r="D2983" s="38" t="s">
        <v>2238</v>
      </c>
      <c r="E2983" s="38" t="s">
        <v>28</v>
      </c>
    </row>
    <row r="2984">
      <c r="A2984" s="38" t="s">
        <v>8974</v>
      </c>
      <c r="B2984" s="38" t="s">
        <v>122</v>
      </c>
      <c r="C2984" s="38" t="s">
        <v>96</v>
      </c>
      <c r="D2984" s="38" t="s">
        <v>2239</v>
      </c>
      <c r="E2984" s="38" t="s">
        <v>28</v>
      </c>
    </row>
    <row r="2985">
      <c r="A2985" s="38" t="s">
        <v>8975</v>
      </c>
      <c r="B2985" s="38" t="s">
        <v>161</v>
      </c>
      <c r="C2985" s="38" t="s">
        <v>96</v>
      </c>
      <c r="D2985" s="38" t="s">
        <v>2239</v>
      </c>
      <c r="E2985" s="38" t="s">
        <v>28</v>
      </c>
    </row>
    <row r="2986">
      <c r="A2986" s="38" t="s">
        <v>8976</v>
      </c>
      <c r="B2986" s="38" t="s">
        <v>933</v>
      </c>
      <c r="C2986" s="38" t="s">
        <v>96</v>
      </c>
      <c r="D2986" s="38" t="s">
        <v>2239</v>
      </c>
      <c r="E2986" s="38" t="s">
        <v>28</v>
      </c>
    </row>
    <row r="2987">
      <c r="A2987" s="38" t="s">
        <v>8977</v>
      </c>
      <c r="B2987" s="38" t="s">
        <v>588</v>
      </c>
      <c r="C2987" s="38" t="s">
        <v>96</v>
      </c>
      <c r="D2987" s="38" t="s">
        <v>2239</v>
      </c>
      <c r="E2987" s="38" t="s">
        <v>28</v>
      </c>
    </row>
    <row r="2988">
      <c r="A2988" s="38" t="s">
        <v>8978</v>
      </c>
      <c r="B2988" s="38" t="s">
        <v>122</v>
      </c>
      <c r="C2988" s="38" t="s">
        <v>44</v>
      </c>
      <c r="D2988" s="38" t="s">
        <v>2239</v>
      </c>
      <c r="E2988" s="38" t="s">
        <v>28</v>
      </c>
    </row>
    <row r="2989">
      <c r="A2989" s="38" t="s">
        <v>8979</v>
      </c>
      <c r="B2989" s="38" t="s">
        <v>161</v>
      </c>
      <c r="C2989" s="38" t="s">
        <v>44</v>
      </c>
      <c r="D2989" s="38" t="s">
        <v>2239</v>
      </c>
      <c r="E2989" s="38" t="s">
        <v>28</v>
      </c>
    </row>
    <row r="2990">
      <c r="A2990" s="38" t="s">
        <v>8980</v>
      </c>
      <c r="B2990" s="38" t="s">
        <v>588</v>
      </c>
      <c r="C2990" s="38" t="s">
        <v>44</v>
      </c>
      <c r="D2990" s="38" t="s">
        <v>2239</v>
      </c>
      <c r="E2990" s="38" t="s">
        <v>28</v>
      </c>
    </row>
    <row r="2991">
      <c r="A2991" s="38" t="s">
        <v>8981</v>
      </c>
      <c r="B2991" s="38" t="s">
        <v>933</v>
      </c>
      <c r="C2991" s="38" t="s">
        <v>44</v>
      </c>
      <c r="D2991" s="38" t="s">
        <v>2239</v>
      </c>
      <c r="E2991" s="38" t="s">
        <v>28</v>
      </c>
    </row>
    <row r="2992">
      <c r="A2992" s="38" t="s">
        <v>8982</v>
      </c>
      <c r="B2992" s="38" t="s">
        <v>122</v>
      </c>
      <c r="C2992" s="25" t="s">
        <v>158</v>
      </c>
      <c r="D2992" s="38" t="s">
        <v>2239</v>
      </c>
      <c r="E2992" s="38" t="s">
        <v>28</v>
      </c>
    </row>
    <row r="2993">
      <c r="A2993" s="38" t="s">
        <v>8983</v>
      </c>
      <c r="B2993" s="38" t="s">
        <v>161</v>
      </c>
      <c r="C2993" s="25" t="s">
        <v>158</v>
      </c>
      <c r="D2993" s="38" t="s">
        <v>2239</v>
      </c>
      <c r="E2993" s="38" t="s">
        <v>28</v>
      </c>
    </row>
    <row r="2994">
      <c r="A2994" s="38" t="s">
        <v>8984</v>
      </c>
      <c r="B2994" s="38" t="s">
        <v>122</v>
      </c>
      <c r="C2994" s="25" t="s">
        <v>600</v>
      </c>
      <c r="D2994" s="38" t="s">
        <v>2239</v>
      </c>
      <c r="E2994" s="38" t="s">
        <v>28</v>
      </c>
    </row>
    <row r="2995">
      <c r="A2995" s="38" t="s">
        <v>8985</v>
      </c>
      <c r="B2995" s="38" t="s">
        <v>161</v>
      </c>
      <c r="C2995" s="25" t="s">
        <v>600</v>
      </c>
      <c r="D2995" s="38" t="s">
        <v>2239</v>
      </c>
      <c r="E2995" s="38" t="s">
        <v>28</v>
      </c>
    </row>
    <row r="2996">
      <c r="A2996" s="38" t="s">
        <v>8986</v>
      </c>
      <c r="B2996" s="38" t="s">
        <v>588</v>
      </c>
      <c r="C2996" s="25" t="s">
        <v>600</v>
      </c>
      <c r="D2996" s="38" t="s">
        <v>2239</v>
      </c>
      <c r="E2996" s="38" t="s">
        <v>28</v>
      </c>
    </row>
    <row r="2997">
      <c r="A2997" s="38" t="s">
        <v>8987</v>
      </c>
      <c r="B2997" s="38" t="s">
        <v>933</v>
      </c>
      <c r="C2997" s="25" t="s">
        <v>938</v>
      </c>
      <c r="D2997" s="38" t="s">
        <v>2239</v>
      </c>
      <c r="E2997" s="38" t="s">
        <v>28</v>
      </c>
    </row>
    <row r="2998">
      <c r="A2998" s="38" t="s">
        <v>8988</v>
      </c>
      <c r="B2998" s="38" t="s">
        <v>588</v>
      </c>
      <c r="C2998" s="25" t="s">
        <v>938</v>
      </c>
      <c r="D2998" s="38" t="s">
        <v>2239</v>
      </c>
      <c r="E2998" s="38" t="s">
        <v>28</v>
      </c>
    </row>
    <row r="2999">
      <c r="A2999" s="38" t="s">
        <v>8989</v>
      </c>
      <c r="B2999" s="38" t="s">
        <v>603</v>
      </c>
      <c r="C2999" s="25" t="s">
        <v>938</v>
      </c>
      <c r="D2999" s="38" t="s">
        <v>2239</v>
      </c>
      <c r="E2999" s="38" t="s">
        <v>28</v>
      </c>
    </row>
    <row r="3000">
      <c r="A3000" s="38" t="s">
        <v>8990</v>
      </c>
      <c r="B3000" s="38" t="s">
        <v>966</v>
      </c>
      <c r="C3000" s="25" t="s">
        <v>938</v>
      </c>
      <c r="D3000" s="38" t="s">
        <v>2239</v>
      </c>
      <c r="E3000" s="38" t="s">
        <v>28</v>
      </c>
    </row>
    <row r="3001">
      <c r="A3001" s="38" t="s">
        <v>8991</v>
      </c>
      <c r="B3001" s="38" t="s">
        <v>122</v>
      </c>
      <c r="C3001" s="38" t="s">
        <v>96</v>
      </c>
      <c r="D3001" s="38" t="s">
        <v>2240</v>
      </c>
      <c r="E3001" s="38" t="s">
        <v>28</v>
      </c>
    </row>
    <row r="3002">
      <c r="A3002" s="38" t="s">
        <v>8992</v>
      </c>
      <c r="B3002" s="38" t="s">
        <v>161</v>
      </c>
      <c r="C3002" s="38" t="s">
        <v>96</v>
      </c>
      <c r="D3002" s="38" t="s">
        <v>2240</v>
      </c>
      <c r="E3002" s="38" t="s">
        <v>28</v>
      </c>
    </row>
    <row r="3003">
      <c r="A3003" s="38" t="s">
        <v>8993</v>
      </c>
      <c r="B3003" s="38" t="s">
        <v>933</v>
      </c>
      <c r="C3003" s="38" t="s">
        <v>96</v>
      </c>
      <c r="D3003" s="38" t="s">
        <v>2240</v>
      </c>
      <c r="E3003" s="38" t="s">
        <v>28</v>
      </c>
    </row>
    <row r="3004">
      <c r="A3004" s="38" t="s">
        <v>8994</v>
      </c>
      <c r="B3004" s="38" t="s">
        <v>588</v>
      </c>
      <c r="C3004" s="38" t="s">
        <v>96</v>
      </c>
      <c r="D3004" s="38" t="s">
        <v>2240</v>
      </c>
      <c r="E3004" s="38" t="s">
        <v>28</v>
      </c>
    </row>
    <row r="3005">
      <c r="A3005" s="38" t="s">
        <v>8995</v>
      </c>
      <c r="B3005" s="38" t="s">
        <v>122</v>
      </c>
      <c r="C3005" s="38" t="s">
        <v>44</v>
      </c>
      <c r="D3005" s="38" t="s">
        <v>2240</v>
      </c>
      <c r="E3005" s="38" t="s">
        <v>28</v>
      </c>
    </row>
    <row r="3006">
      <c r="A3006" s="38" t="s">
        <v>8996</v>
      </c>
      <c r="B3006" s="38" t="s">
        <v>161</v>
      </c>
      <c r="C3006" s="38" t="s">
        <v>44</v>
      </c>
      <c r="D3006" s="38" t="s">
        <v>2240</v>
      </c>
      <c r="E3006" s="38" t="s">
        <v>28</v>
      </c>
    </row>
    <row r="3007">
      <c r="A3007" s="38" t="s">
        <v>8997</v>
      </c>
      <c r="B3007" s="38" t="s">
        <v>588</v>
      </c>
      <c r="C3007" s="38" t="s">
        <v>44</v>
      </c>
      <c r="D3007" s="38" t="s">
        <v>2240</v>
      </c>
      <c r="E3007" s="38" t="s">
        <v>28</v>
      </c>
    </row>
    <row r="3008">
      <c r="A3008" s="38" t="s">
        <v>8998</v>
      </c>
      <c r="B3008" s="38" t="s">
        <v>933</v>
      </c>
      <c r="C3008" s="38" t="s">
        <v>44</v>
      </c>
      <c r="D3008" s="38" t="s">
        <v>2240</v>
      </c>
      <c r="E3008" s="38" t="s">
        <v>28</v>
      </c>
    </row>
    <row r="3009">
      <c r="A3009" s="38" t="s">
        <v>8999</v>
      </c>
      <c r="B3009" s="38" t="s">
        <v>122</v>
      </c>
      <c r="C3009" s="25" t="s">
        <v>158</v>
      </c>
      <c r="D3009" s="38" t="s">
        <v>2240</v>
      </c>
      <c r="E3009" s="38" t="s">
        <v>28</v>
      </c>
    </row>
    <row r="3010">
      <c r="A3010" s="38" t="s">
        <v>9000</v>
      </c>
      <c r="B3010" s="38" t="s">
        <v>161</v>
      </c>
      <c r="C3010" s="25" t="s">
        <v>158</v>
      </c>
      <c r="D3010" s="38" t="s">
        <v>2240</v>
      </c>
      <c r="E3010" s="38" t="s">
        <v>28</v>
      </c>
    </row>
    <row r="3011">
      <c r="A3011" s="38" t="s">
        <v>9001</v>
      </c>
      <c r="B3011" s="38" t="s">
        <v>122</v>
      </c>
      <c r="C3011" s="25" t="s">
        <v>600</v>
      </c>
      <c r="D3011" s="38" t="s">
        <v>2240</v>
      </c>
      <c r="E3011" s="38" t="s">
        <v>28</v>
      </c>
    </row>
    <row r="3012">
      <c r="A3012" s="38" t="s">
        <v>9002</v>
      </c>
      <c r="B3012" s="38" t="s">
        <v>161</v>
      </c>
      <c r="C3012" s="25" t="s">
        <v>600</v>
      </c>
      <c r="D3012" s="38" t="s">
        <v>2240</v>
      </c>
      <c r="E3012" s="38" t="s">
        <v>28</v>
      </c>
    </row>
    <row r="3013">
      <c r="A3013" s="38" t="s">
        <v>9003</v>
      </c>
      <c r="B3013" s="38" t="s">
        <v>588</v>
      </c>
      <c r="C3013" s="25" t="s">
        <v>600</v>
      </c>
      <c r="D3013" s="38" t="s">
        <v>2240</v>
      </c>
      <c r="E3013" s="38" t="s">
        <v>28</v>
      </c>
    </row>
    <row r="3014">
      <c r="A3014" s="38" t="s">
        <v>9004</v>
      </c>
      <c r="B3014" s="38" t="s">
        <v>933</v>
      </c>
      <c r="C3014" s="25" t="s">
        <v>938</v>
      </c>
      <c r="D3014" s="38" t="s">
        <v>2240</v>
      </c>
      <c r="E3014" s="38" t="s">
        <v>28</v>
      </c>
    </row>
    <row r="3015">
      <c r="A3015" s="38" t="s">
        <v>9005</v>
      </c>
      <c r="B3015" s="38" t="s">
        <v>588</v>
      </c>
      <c r="C3015" s="25" t="s">
        <v>938</v>
      </c>
      <c r="D3015" s="38" t="s">
        <v>2240</v>
      </c>
      <c r="E3015" s="38" t="s">
        <v>28</v>
      </c>
    </row>
    <row r="3016">
      <c r="A3016" s="38" t="s">
        <v>9006</v>
      </c>
      <c r="B3016" s="38" t="s">
        <v>603</v>
      </c>
      <c r="C3016" s="25" t="s">
        <v>938</v>
      </c>
      <c r="D3016" s="38" t="s">
        <v>2240</v>
      </c>
      <c r="E3016" s="38" t="s">
        <v>28</v>
      </c>
    </row>
    <row r="3017">
      <c r="A3017" s="38" t="s">
        <v>9007</v>
      </c>
      <c r="B3017" s="38" t="s">
        <v>966</v>
      </c>
      <c r="C3017" s="25" t="s">
        <v>938</v>
      </c>
      <c r="D3017" s="38" t="s">
        <v>2240</v>
      </c>
      <c r="E3017" s="38" t="s">
        <v>28</v>
      </c>
    </row>
    <row r="3018">
      <c r="A3018" s="38" t="s">
        <v>9008</v>
      </c>
      <c r="B3018" s="38" t="s">
        <v>122</v>
      </c>
      <c r="C3018" s="38" t="s">
        <v>96</v>
      </c>
      <c r="D3018" s="38" t="s">
        <v>2241</v>
      </c>
      <c r="E3018" s="38" t="s">
        <v>28</v>
      </c>
    </row>
    <row r="3019">
      <c r="A3019" s="38" t="s">
        <v>9009</v>
      </c>
      <c r="B3019" s="38" t="s">
        <v>161</v>
      </c>
      <c r="C3019" s="38" t="s">
        <v>96</v>
      </c>
      <c r="D3019" s="38" t="s">
        <v>2241</v>
      </c>
      <c r="E3019" s="38" t="s">
        <v>28</v>
      </c>
    </row>
    <row r="3020">
      <c r="A3020" s="38" t="s">
        <v>9010</v>
      </c>
      <c r="B3020" s="38" t="s">
        <v>933</v>
      </c>
      <c r="C3020" s="38" t="s">
        <v>96</v>
      </c>
      <c r="D3020" s="38" t="s">
        <v>2241</v>
      </c>
      <c r="E3020" s="38" t="s">
        <v>28</v>
      </c>
    </row>
    <row r="3021">
      <c r="A3021" s="38" t="s">
        <v>9011</v>
      </c>
      <c r="B3021" s="38" t="s">
        <v>588</v>
      </c>
      <c r="C3021" s="38" t="s">
        <v>96</v>
      </c>
      <c r="D3021" s="38" t="s">
        <v>2241</v>
      </c>
      <c r="E3021" s="38" t="s">
        <v>28</v>
      </c>
    </row>
    <row r="3022">
      <c r="A3022" s="38" t="s">
        <v>9012</v>
      </c>
      <c r="B3022" s="38" t="s">
        <v>122</v>
      </c>
      <c r="C3022" s="38" t="s">
        <v>44</v>
      </c>
      <c r="D3022" s="38" t="s">
        <v>2241</v>
      </c>
      <c r="E3022" s="38" t="s">
        <v>28</v>
      </c>
    </row>
    <row r="3023">
      <c r="A3023" s="38" t="s">
        <v>9013</v>
      </c>
      <c r="B3023" s="38" t="s">
        <v>161</v>
      </c>
      <c r="C3023" s="38" t="s">
        <v>44</v>
      </c>
      <c r="D3023" s="38" t="s">
        <v>2241</v>
      </c>
      <c r="E3023" s="38" t="s">
        <v>28</v>
      </c>
    </row>
    <row r="3024">
      <c r="A3024" s="38" t="s">
        <v>9014</v>
      </c>
      <c r="B3024" s="38" t="s">
        <v>588</v>
      </c>
      <c r="C3024" s="38" t="s">
        <v>44</v>
      </c>
      <c r="D3024" s="38" t="s">
        <v>2241</v>
      </c>
      <c r="E3024" s="38" t="s">
        <v>28</v>
      </c>
    </row>
    <row r="3025">
      <c r="A3025" s="38" t="s">
        <v>9015</v>
      </c>
      <c r="B3025" s="38" t="s">
        <v>933</v>
      </c>
      <c r="C3025" s="38" t="s">
        <v>44</v>
      </c>
      <c r="D3025" s="38" t="s">
        <v>2241</v>
      </c>
      <c r="E3025" s="38" t="s">
        <v>28</v>
      </c>
    </row>
    <row r="3026">
      <c r="A3026" s="38" t="s">
        <v>9016</v>
      </c>
      <c r="B3026" s="38" t="s">
        <v>122</v>
      </c>
      <c r="C3026" s="25" t="s">
        <v>158</v>
      </c>
      <c r="D3026" s="38" t="s">
        <v>2241</v>
      </c>
      <c r="E3026" s="38" t="s">
        <v>28</v>
      </c>
    </row>
    <row r="3027">
      <c r="A3027" s="38" t="s">
        <v>9017</v>
      </c>
      <c r="B3027" s="38" t="s">
        <v>161</v>
      </c>
      <c r="C3027" s="25" t="s">
        <v>158</v>
      </c>
      <c r="D3027" s="38" t="s">
        <v>2241</v>
      </c>
      <c r="E3027" s="38" t="s">
        <v>28</v>
      </c>
    </row>
    <row r="3028">
      <c r="A3028" s="38" t="s">
        <v>9018</v>
      </c>
      <c r="B3028" s="38" t="s">
        <v>122</v>
      </c>
      <c r="C3028" s="25" t="s">
        <v>600</v>
      </c>
      <c r="D3028" s="38" t="s">
        <v>2241</v>
      </c>
      <c r="E3028" s="38" t="s">
        <v>28</v>
      </c>
    </row>
    <row r="3029">
      <c r="A3029" s="38" t="s">
        <v>9019</v>
      </c>
      <c r="B3029" s="38" t="s">
        <v>161</v>
      </c>
      <c r="C3029" s="25" t="s">
        <v>600</v>
      </c>
      <c r="D3029" s="38" t="s">
        <v>2241</v>
      </c>
      <c r="E3029" s="38" t="s">
        <v>28</v>
      </c>
    </row>
    <row r="3030">
      <c r="A3030" s="38" t="s">
        <v>9020</v>
      </c>
      <c r="B3030" s="38" t="s">
        <v>588</v>
      </c>
      <c r="C3030" s="25" t="s">
        <v>600</v>
      </c>
      <c r="D3030" s="38" t="s">
        <v>2241</v>
      </c>
      <c r="E3030" s="38" t="s">
        <v>28</v>
      </c>
    </row>
    <row r="3031">
      <c r="A3031" s="38" t="s">
        <v>9021</v>
      </c>
      <c r="B3031" s="38" t="s">
        <v>933</v>
      </c>
      <c r="C3031" s="25" t="s">
        <v>938</v>
      </c>
      <c r="D3031" s="38" t="s">
        <v>2241</v>
      </c>
      <c r="E3031" s="38" t="s">
        <v>28</v>
      </c>
    </row>
    <row r="3032">
      <c r="A3032" s="38" t="s">
        <v>9022</v>
      </c>
      <c r="B3032" s="38" t="s">
        <v>588</v>
      </c>
      <c r="C3032" s="25" t="s">
        <v>938</v>
      </c>
      <c r="D3032" s="38" t="s">
        <v>2241</v>
      </c>
      <c r="E3032" s="38" t="s">
        <v>28</v>
      </c>
    </row>
    <row r="3033">
      <c r="A3033" s="38" t="s">
        <v>9023</v>
      </c>
      <c r="B3033" s="38" t="s">
        <v>603</v>
      </c>
      <c r="C3033" s="25" t="s">
        <v>938</v>
      </c>
      <c r="D3033" s="38" t="s">
        <v>2241</v>
      </c>
      <c r="E3033" s="38" t="s">
        <v>28</v>
      </c>
    </row>
    <row r="3034">
      <c r="A3034" s="38" t="s">
        <v>9024</v>
      </c>
      <c r="B3034" s="38" t="s">
        <v>966</v>
      </c>
      <c r="C3034" s="25" t="s">
        <v>938</v>
      </c>
      <c r="D3034" s="38" t="s">
        <v>2241</v>
      </c>
      <c r="E3034" s="38" t="s">
        <v>28</v>
      </c>
    </row>
    <row r="3035">
      <c r="A3035" s="38" t="s">
        <v>9025</v>
      </c>
      <c r="B3035" s="38" t="s">
        <v>122</v>
      </c>
      <c r="C3035" s="38" t="s">
        <v>96</v>
      </c>
      <c r="D3035" s="38" t="s">
        <v>2242</v>
      </c>
      <c r="E3035" s="38" t="s">
        <v>28</v>
      </c>
    </row>
    <row r="3036">
      <c r="A3036" s="38" t="s">
        <v>9026</v>
      </c>
      <c r="B3036" s="38" t="s">
        <v>161</v>
      </c>
      <c r="C3036" s="38" t="s">
        <v>96</v>
      </c>
      <c r="D3036" s="38" t="s">
        <v>2242</v>
      </c>
      <c r="E3036" s="38" t="s">
        <v>28</v>
      </c>
    </row>
    <row r="3037">
      <c r="A3037" s="38" t="s">
        <v>9027</v>
      </c>
      <c r="B3037" s="38" t="s">
        <v>933</v>
      </c>
      <c r="C3037" s="38" t="s">
        <v>96</v>
      </c>
      <c r="D3037" s="38" t="s">
        <v>2242</v>
      </c>
      <c r="E3037" s="38" t="s">
        <v>28</v>
      </c>
    </row>
    <row r="3038">
      <c r="A3038" s="38" t="s">
        <v>9028</v>
      </c>
      <c r="B3038" s="38" t="s">
        <v>588</v>
      </c>
      <c r="C3038" s="38" t="s">
        <v>96</v>
      </c>
      <c r="D3038" s="38" t="s">
        <v>2242</v>
      </c>
      <c r="E3038" s="38" t="s">
        <v>28</v>
      </c>
    </row>
    <row r="3039">
      <c r="A3039" s="38" t="s">
        <v>9029</v>
      </c>
      <c r="B3039" s="38" t="s">
        <v>122</v>
      </c>
      <c r="C3039" s="38" t="s">
        <v>44</v>
      </c>
      <c r="D3039" s="38" t="s">
        <v>2242</v>
      </c>
      <c r="E3039" s="38" t="s">
        <v>28</v>
      </c>
    </row>
    <row r="3040">
      <c r="A3040" s="38" t="s">
        <v>9030</v>
      </c>
      <c r="B3040" s="38" t="s">
        <v>161</v>
      </c>
      <c r="C3040" s="38" t="s">
        <v>44</v>
      </c>
      <c r="D3040" s="38" t="s">
        <v>2242</v>
      </c>
      <c r="E3040" s="38" t="s">
        <v>28</v>
      </c>
    </row>
    <row r="3041">
      <c r="A3041" s="38" t="s">
        <v>9031</v>
      </c>
      <c r="B3041" s="38" t="s">
        <v>588</v>
      </c>
      <c r="C3041" s="38" t="s">
        <v>44</v>
      </c>
      <c r="D3041" s="38" t="s">
        <v>2242</v>
      </c>
      <c r="E3041" s="38" t="s">
        <v>28</v>
      </c>
    </row>
    <row r="3042">
      <c r="A3042" s="38" t="s">
        <v>9032</v>
      </c>
      <c r="B3042" s="38" t="s">
        <v>933</v>
      </c>
      <c r="C3042" s="38" t="s">
        <v>44</v>
      </c>
      <c r="D3042" s="38" t="s">
        <v>2242</v>
      </c>
      <c r="E3042" s="38" t="s">
        <v>28</v>
      </c>
    </row>
    <row r="3043">
      <c r="A3043" s="38" t="s">
        <v>9033</v>
      </c>
      <c r="B3043" s="38" t="s">
        <v>122</v>
      </c>
      <c r="C3043" s="25" t="s">
        <v>158</v>
      </c>
      <c r="D3043" s="38" t="s">
        <v>2242</v>
      </c>
      <c r="E3043" s="38" t="s">
        <v>28</v>
      </c>
    </row>
    <row r="3044">
      <c r="A3044" s="38" t="s">
        <v>9034</v>
      </c>
      <c r="B3044" s="38" t="s">
        <v>161</v>
      </c>
      <c r="C3044" s="25" t="s">
        <v>158</v>
      </c>
      <c r="D3044" s="38" t="s">
        <v>2242</v>
      </c>
      <c r="E3044" s="38" t="s">
        <v>28</v>
      </c>
    </row>
    <row r="3045">
      <c r="A3045" s="38" t="s">
        <v>9035</v>
      </c>
      <c r="B3045" s="38" t="s">
        <v>122</v>
      </c>
      <c r="C3045" s="25" t="s">
        <v>600</v>
      </c>
      <c r="D3045" s="38" t="s">
        <v>2242</v>
      </c>
      <c r="E3045" s="38" t="s">
        <v>28</v>
      </c>
    </row>
    <row r="3046">
      <c r="A3046" s="38" t="s">
        <v>9036</v>
      </c>
      <c r="B3046" s="38" t="s">
        <v>161</v>
      </c>
      <c r="C3046" s="25" t="s">
        <v>600</v>
      </c>
      <c r="D3046" s="38" t="s">
        <v>2242</v>
      </c>
      <c r="E3046" s="38" t="s">
        <v>28</v>
      </c>
    </row>
    <row r="3047">
      <c r="A3047" s="38" t="s">
        <v>9037</v>
      </c>
      <c r="B3047" s="38" t="s">
        <v>588</v>
      </c>
      <c r="C3047" s="25" t="s">
        <v>600</v>
      </c>
      <c r="D3047" s="38" t="s">
        <v>2242</v>
      </c>
      <c r="E3047" s="38" t="s">
        <v>28</v>
      </c>
    </row>
    <row r="3048">
      <c r="A3048" s="38" t="s">
        <v>9038</v>
      </c>
      <c r="B3048" s="38" t="s">
        <v>933</v>
      </c>
      <c r="C3048" s="25" t="s">
        <v>938</v>
      </c>
      <c r="D3048" s="38" t="s">
        <v>2242</v>
      </c>
      <c r="E3048" s="38" t="s">
        <v>28</v>
      </c>
    </row>
    <row r="3049">
      <c r="A3049" s="38" t="s">
        <v>9039</v>
      </c>
      <c r="B3049" s="38" t="s">
        <v>588</v>
      </c>
      <c r="C3049" s="25" t="s">
        <v>938</v>
      </c>
      <c r="D3049" s="38" t="s">
        <v>2242</v>
      </c>
      <c r="E3049" s="38" t="s">
        <v>28</v>
      </c>
    </row>
    <row r="3050">
      <c r="A3050" s="38" t="s">
        <v>9040</v>
      </c>
      <c r="B3050" s="38" t="s">
        <v>603</v>
      </c>
      <c r="C3050" s="25" t="s">
        <v>938</v>
      </c>
      <c r="D3050" s="38" t="s">
        <v>2242</v>
      </c>
      <c r="E3050" s="38" t="s">
        <v>28</v>
      </c>
    </row>
    <row r="3051">
      <c r="A3051" s="38" t="s">
        <v>9041</v>
      </c>
      <c r="B3051" s="38" t="s">
        <v>966</v>
      </c>
      <c r="C3051" s="25" t="s">
        <v>938</v>
      </c>
      <c r="D3051" s="38" t="s">
        <v>2242</v>
      </c>
      <c r="E3051" s="38" t="s">
        <v>28</v>
      </c>
    </row>
    <row r="3052">
      <c r="A3052" s="38" t="s">
        <v>9042</v>
      </c>
      <c r="B3052" s="38" t="s">
        <v>122</v>
      </c>
      <c r="C3052" s="38" t="s">
        <v>96</v>
      </c>
      <c r="D3052" s="38" t="s">
        <v>2243</v>
      </c>
      <c r="E3052" s="38" t="s">
        <v>28</v>
      </c>
    </row>
    <row r="3053">
      <c r="A3053" s="38" t="s">
        <v>9043</v>
      </c>
      <c r="B3053" s="38" t="s">
        <v>161</v>
      </c>
      <c r="C3053" s="38" t="s">
        <v>96</v>
      </c>
      <c r="D3053" s="38" t="s">
        <v>2243</v>
      </c>
      <c r="E3053" s="38" t="s">
        <v>28</v>
      </c>
    </row>
    <row r="3054">
      <c r="A3054" s="38" t="s">
        <v>9044</v>
      </c>
      <c r="B3054" s="38" t="s">
        <v>933</v>
      </c>
      <c r="C3054" s="38" t="s">
        <v>96</v>
      </c>
      <c r="D3054" s="38" t="s">
        <v>2243</v>
      </c>
      <c r="E3054" s="38" t="s">
        <v>28</v>
      </c>
    </row>
    <row r="3055">
      <c r="A3055" s="38" t="s">
        <v>9045</v>
      </c>
      <c r="B3055" s="38" t="s">
        <v>588</v>
      </c>
      <c r="C3055" s="38" t="s">
        <v>96</v>
      </c>
      <c r="D3055" s="38" t="s">
        <v>2243</v>
      </c>
      <c r="E3055" s="38" t="s">
        <v>28</v>
      </c>
    </row>
    <row r="3056">
      <c r="A3056" s="38" t="s">
        <v>9046</v>
      </c>
      <c r="B3056" s="38" t="s">
        <v>122</v>
      </c>
      <c r="C3056" s="38" t="s">
        <v>44</v>
      </c>
      <c r="D3056" s="38" t="s">
        <v>2243</v>
      </c>
      <c r="E3056" s="38" t="s">
        <v>28</v>
      </c>
    </row>
    <row r="3057">
      <c r="A3057" s="38" t="s">
        <v>9047</v>
      </c>
      <c r="B3057" s="38" t="s">
        <v>161</v>
      </c>
      <c r="C3057" s="38" t="s">
        <v>44</v>
      </c>
      <c r="D3057" s="38" t="s">
        <v>2243</v>
      </c>
      <c r="E3057" s="38" t="s">
        <v>28</v>
      </c>
    </row>
    <row r="3058">
      <c r="A3058" s="38" t="s">
        <v>9048</v>
      </c>
      <c r="B3058" s="38" t="s">
        <v>588</v>
      </c>
      <c r="C3058" s="38" t="s">
        <v>44</v>
      </c>
      <c r="D3058" s="38" t="s">
        <v>2243</v>
      </c>
      <c r="E3058" s="38" t="s">
        <v>28</v>
      </c>
    </row>
    <row r="3059">
      <c r="A3059" s="38" t="s">
        <v>9049</v>
      </c>
      <c r="B3059" s="38" t="s">
        <v>933</v>
      </c>
      <c r="C3059" s="38" t="s">
        <v>44</v>
      </c>
      <c r="D3059" s="38" t="s">
        <v>2243</v>
      </c>
      <c r="E3059" s="38" t="s">
        <v>28</v>
      </c>
    </row>
    <row r="3060">
      <c r="A3060" s="38" t="s">
        <v>9050</v>
      </c>
      <c r="B3060" s="38" t="s">
        <v>122</v>
      </c>
      <c r="C3060" s="25" t="s">
        <v>158</v>
      </c>
      <c r="D3060" s="38" t="s">
        <v>2243</v>
      </c>
      <c r="E3060" s="38" t="s">
        <v>28</v>
      </c>
    </row>
    <row r="3061">
      <c r="A3061" s="38" t="s">
        <v>9051</v>
      </c>
      <c r="B3061" s="38" t="s">
        <v>161</v>
      </c>
      <c r="C3061" s="25" t="s">
        <v>158</v>
      </c>
      <c r="D3061" s="38" t="s">
        <v>2243</v>
      </c>
      <c r="E3061" s="38" t="s">
        <v>28</v>
      </c>
    </row>
    <row r="3062">
      <c r="A3062" s="38" t="s">
        <v>9052</v>
      </c>
      <c r="B3062" s="38" t="s">
        <v>122</v>
      </c>
      <c r="C3062" s="25" t="s">
        <v>600</v>
      </c>
      <c r="D3062" s="38" t="s">
        <v>2243</v>
      </c>
      <c r="E3062" s="38" t="s">
        <v>28</v>
      </c>
    </row>
    <row r="3063">
      <c r="A3063" s="38" t="s">
        <v>9053</v>
      </c>
      <c r="B3063" s="38" t="s">
        <v>161</v>
      </c>
      <c r="C3063" s="25" t="s">
        <v>600</v>
      </c>
      <c r="D3063" s="38" t="s">
        <v>2243</v>
      </c>
      <c r="E3063" s="38" t="s">
        <v>28</v>
      </c>
    </row>
    <row r="3064">
      <c r="A3064" s="38" t="s">
        <v>9054</v>
      </c>
      <c r="B3064" s="38" t="s">
        <v>588</v>
      </c>
      <c r="C3064" s="25" t="s">
        <v>600</v>
      </c>
      <c r="D3064" s="38" t="s">
        <v>2243</v>
      </c>
      <c r="E3064" s="38" t="s">
        <v>28</v>
      </c>
    </row>
    <row r="3065">
      <c r="A3065" s="38" t="s">
        <v>9055</v>
      </c>
      <c r="B3065" s="38" t="s">
        <v>933</v>
      </c>
      <c r="C3065" s="25" t="s">
        <v>938</v>
      </c>
      <c r="D3065" s="38" t="s">
        <v>2243</v>
      </c>
      <c r="E3065" s="38" t="s">
        <v>28</v>
      </c>
    </row>
    <row r="3066">
      <c r="A3066" s="38" t="s">
        <v>9056</v>
      </c>
      <c r="B3066" s="38" t="s">
        <v>588</v>
      </c>
      <c r="C3066" s="25" t="s">
        <v>938</v>
      </c>
      <c r="D3066" s="38" t="s">
        <v>2243</v>
      </c>
      <c r="E3066" s="38" t="s">
        <v>28</v>
      </c>
    </row>
    <row r="3067">
      <c r="A3067" s="38" t="s">
        <v>9057</v>
      </c>
      <c r="B3067" s="38" t="s">
        <v>603</v>
      </c>
      <c r="C3067" s="25" t="s">
        <v>938</v>
      </c>
      <c r="D3067" s="38" t="s">
        <v>2243</v>
      </c>
      <c r="E3067" s="38" t="s">
        <v>28</v>
      </c>
    </row>
    <row r="3068">
      <c r="A3068" s="38" t="s">
        <v>9058</v>
      </c>
      <c r="B3068" s="38" t="s">
        <v>966</v>
      </c>
      <c r="C3068" s="25" t="s">
        <v>938</v>
      </c>
      <c r="D3068" s="38" t="s">
        <v>2243</v>
      </c>
      <c r="E3068" s="38" t="s">
        <v>28</v>
      </c>
    </row>
    <row r="3069">
      <c r="A3069" s="38" t="s">
        <v>9059</v>
      </c>
      <c r="B3069" s="38" t="s">
        <v>122</v>
      </c>
      <c r="C3069" s="38" t="s">
        <v>96</v>
      </c>
      <c r="D3069" s="38" t="s">
        <v>2244</v>
      </c>
      <c r="E3069" s="38" t="s">
        <v>28</v>
      </c>
    </row>
    <row r="3070">
      <c r="A3070" s="38" t="s">
        <v>9060</v>
      </c>
      <c r="B3070" s="38" t="s">
        <v>161</v>
      </c>
      <c r="C3070" s="38" t="s">
        <v>96</v>
      </c>
      <c r="D3070" s="38" t="s">
        <v>2244</v>
      </c>
      <c r="E3070" s="38" t="s">
        <v>28</v>
      </c>
    </row>
    <row r="3071">
      <c r="A3071" s="38" t="s">
        <v>9061</v>
      </c>
      <c r="B3071" s="38" t="s">
        <v>933</v>
      </c>
      <c r="C3071" s="38" t="s">
        <v>96</v>
      </c>
      <c r="D3071" s="38" t="s">
        <v>2244</v>
      </c>
      <c r="E3071" s="38" t="s">
        <v>28</v>
      </c>
    </row>
    <row r="3072">
      <c r="A3072" s="38" t="s">
        <v>9062</v>
      </c>
      <c r="B3072" s="38" t="s">
        <v>588</v>
      </c>
      <c r="C3072" s="38" t="s">
        <v>96</v>
      </c>
      <c r="D3072" s="38" t="s">
        <v>2244</v>
      </c>
      <c r="E3072" s="38" t="s">
        <v>28</v>
      </c>
    </row>
    <row r="3073">
      <c r="A3073" s="38" t="s">
        <v>9063</v>
      </c>
      <c r="B3073" s="38" t="s">
        <v>122</v>
      </c>
      <c r="C3073" s="38" t="s">
        <v>44</v>
      </c>
      <c r="D3073" s="38" t="s">
        <v>2244</v>
      </c>
      <c r="E3073" s="38" t="s">
        <v>28</v>
      </c>
    </row>
    <row r="3074">
      <c r="A3074" s="38" t="s">
        <v>9064</v>
      </c>
      <c r="B3074" s="38" t="s">
        <v>161</v>
      </c>
      <c r="C3074" s="38" t="s">
        <v>44</v>
      </c>
      <c r="D3074" s="38" t="s">
        <v>2244</v>
      </c>
      <c r="E3074" s="38" t="s">
        <v>28</v>
      </c>
    </row>
    <row r="3075">
      <c r="A3075" s="38" t="s">
        <v>9065</v>
      </c>
      <c r="B3075" s="38" t="s">
        <v>588</v>
      </c>
      <c r="C3075" s="38" t="s">
        <v>44</v>
      </c>
      <c r="D3075" s="38" t="s">
        <v>2244</v>
      </c>
      <c r="E3075" s="38" t="s">
        <v>28</v>
      </c>
    </row>
    <row r="3076">
      <c r="A3076" s="38" t="s">
        <v>9066</v>
      </c>
      <c r="B3076" s="38" t="s">
        <v>933</v>
      </c>
      <c r="C3076" s="38" t="s">
        <v>44</v>
      </c>
      <c r="D3076" s="38" t="s">
        <v>2244</v>
      </c>
      <c r="E3076" s="38" t="s">
        <v>28</v>
      </c>
    </row>
    <row r="3077">
      <c r="A3077" s="38" t="s">
        <v>9067</v>
      </c>
      <c r="B3077" s="38" t="s">
        <v>122</v>
      </c>
      <c r="C3077" s="25" t="s">
        <v>158</v>
      </c>
      <c r="D3077" s="38" t="s">
        <v>2244</v>
      </c>
      <c r="E3077" s="38" t="s">
        <v>28</v>
      </c>
    </row>
    <row r="3078">
      <c r="A3078" s="38" t="s">
        <v>9068</v>
      </c>
      <c r="B3078" s="38" t="s">
        <v>161</v>
      </c>
      <c r="C3078" s="25" t="s">
        <v>158</v>
      </c>
      <c r="D3078" s="38" t="s">
        <v>2244</v>
      </c>
      <c r="E3078" s="38" t="s">
        <v>28</v>
      </c>
    </row>
    <row r="3079">
      <c r="A3079" s="38" t="s">
        <v>9069</v>
      </c>
      <c r="B3079" s="38" t="s">
        <v>122</v>
      </c>
      <c r="C3079" s="25" t="s">
        <v>600</v>
      </c>
      <c r="D3079" s="38" t="s">
        <v>2244</v>
      </c>
      <c r="E3079" s="38" t="s">
        <v>28</v>
      </c>
    </row>
    <row r="3080">
      <c r="A3080" s="38" t="s">
        <v>9070</v>
      </c>
      <c r="B3080" s="38" t="s">
        <v>161</v>
      </c>
      <c r="C3080" s="25" t="s">
        <v>600</v>
      </c>
      <c r="D3080" s="38" t="s">
        <v>2244</v>
      </c>
      <c r="E3080" s="38" t="s">
        <v>28</v>
      </c>
    </row>
    <row r="3081">
      <c r="A3081" s="38" t="s">
        <v>9071</v>
      </c>
      <c r="B3081" s="38" t="s">
        <v>588</v>
      </c>
      <c r="C3081" s="25" t="s">
        <v>600</v>
      </c>
      <c r="D3081" s="38" t="s">
        <v>2244</v>
      </c>
      <c r="E3081" s="38" t="s">
        <v>28</v>
      </c>
    </row>
    <row r="3082">
      <c r="A3082" s="38" t="s">
        <v>9072</v>
      </c>
      <c r="B3082" s="38" t="s">
        <v>933</v>
      </c>
      <c r="C3082" s="25" t="s">
        <v>938</v>
      </c>
      <c r="D3082" s="38" t="s">
        <v>2244</v>
      </c>
      <c r="E3082" s="38" t="s">
        <v>28</v>
      </c>
    </row>
    <row r="3083">
      <c r="A3083" s="38" t="s">
        <v>9073</v>
      </c>
      <c r="B3083" s="38" t="s">
        <v>588</v>
      </c>
      <c r="C3083" s="25" t="s">
        <v>938</v>
      </c>
      <c r="D3083" s="38" t="s">
        <v>2244</v>
      </c>
      <c r="E3083" s="38" t="s">
        <v>28</v>
      </c>
    </row>
    <row r="3084">
      <c r="A3084" s="38" t="s">
        <v>9074</v>
      </c>
      <c r="B3084" s="38" t="s">
        <v>603</v>
      </c>
      <c r="C3084" s="25" t="s">
        <v>938</v>
      </c>
      <c r="D3084" s="38" t="s">
        <v>2244</v>
      </c>
      <c r="E3084" s="38" t="s">
        <v>28</v>
      </c>
    </row>
    <row r="3085">
      <c r="A3085" s="38" t="s">
        <v>9075</v>
      </c>
      <c r="B3085" s="38" t="s">
        <v>966</v>
      </c>
      <c r="C3085" s="25" t="s">
        <v>938</v>
      </c>
      <c r="D3085" s="38" t="s">
        <v>2244</v>
      </c>
      <c r="E3085" s="38" t="s">
        <v>28</v>
      </c>
    </row>
    <row r="3086">
      <c r="A3086" s="38" t="s">
        <v>9076</v>
      </c>
      <c r="B3086" s="38" t="s">
        <v>796</v>
      </c>
      <c r="C3086" s="38" t="s">
        <v>165</v>
      </c>
      <c r="D3086" s="38" t="s">
        <v>2245</v>
      </c>
      <c r="E3086" s="38" t="s">
        <v>28</v>
      </c>
    </row>
    <row r="3087">
      <c r="A3087" s="38" t="s">
        <v>9077</v>
      </c>
      <c r="B3087" s="38" t="s">
        <v>445</v>
      </c>
      <c r="C3087" s="38" t="s">
        <v>165</v>
      </c>
      <c r="D3087" s="38" t="s">
        <v>2246</v>
      </c>
      <c r="E3087" s="38" t="s">
        <v>28</v>
      </c>
    </row>
    <row r="3088">
      <c r="A3088" s="38" t="s">
        <v>9078</v>
      </c>
      <c r="B3088" s="38" t="s">
        <v>444</v>
      </c>
      <c r="C3088" s="38" t="s">
        <v>165</v>
      </c>
      <c r="D3088" s="38" t="s">
        <v>2246</v>
      </c>
      <c r="E3088" s="38" t="s">
        <v>28</v>
      </c>
    </row>
    <row r="3089">
      <c r="A3089" s="38" t="s">
        <v>9079</v>
      </c>
      <c r="B3089" s="38" t="s">
        <v>439</v>
      </c>
      <c r="C3089" s="38" t="s">
        <v>165</v>
      </c>
      <c r="D3089" s="38" t="s">
        <v>2246</v>
      </c>
      <c r="E3089" s="38" t="s">
        <v>28</v>
      </c>
    </row>
    <row r="3090">
      <c r="A3090" s="38" t="s">
        <v>9080</v>
      </c>
      <c r="B3090" s="38" t="s">
        <v>436</v>
      </c>
      <c r="C3090" s="38" t="s">
        <v>165</v>
      </c>
      <c r="D3090" s="38" t="s">
        <v>2246</v>
      </c>
      <c r="E3090" s="38" t="s">
        <v>28</v>
      </c>
    </row>
    <row r="3091">
      <c r="A3091" s="38" t="s">
        <v>9081</v>
      </c>
      <c r="B3091" s="38" t="s">
        <v>442</v>
      </c>
      <c r="C3091" s="38" t="s">
        <v>165</v>
      </c>
      <c r="D3091" s="38" t="s">
        <v>2246</v>
      </c>
      <c r="E3091" s="38" t="s">
        <v>28</v>
      </c>
    </row>
    <row r="3092">
      <c r="A3092" s="38" t="s">
        <v>9082</v>
      </c>
      <c r="B3092" s="38" t="s">
        <v>449</v>
      </c>
      <c r="C3092" s="38" t="s">
        <v>165</v>
      </c>
      <c r="D3092" s="38" t="s">
        <v>2246</v>
      </c>
      <c r="E3092" s="38" t="s">
        <v>28</v>
      </c>
    </row>
    <row r="3093">
      <c r="A3093" s="38" t="s">
        <v>9083</v>
      </c>
      <c r="B3093" s="38" t="s">
        <v>441</v>
      </c>
      <c r="C3093" s="38" t="s">
        <v>165</v>
      </c>
      <c r="D3093" s="38" t="s">
        <v>2246</v>
      </c>
      <c r="E3093" s="38" t="s">
        <v>28</v>
      </c>
    </row>
    <row r="3094">
      <c r="A3094" s="38" t="s">
        <v>9084</v>
      </c>
      <c r="B3094" s="38" t="s">
        <v>603</v>
      </c>
      <c r="C3094" s="38" t="s">
        <v>44</v>
      </c>
      <c r="D3094" s="38" t="s">
        <v>2247</v>
      </c>
      <c r="E3094" s="38" t="s">
        <v>28</v>
      </c>
    </row>
    <row r="3095">
      <c r="A3095" s="38" t="s">
        <v>9085</v>
      </c>
      <c r="B3095" s="38" t="s">
        <v>979</v>
      </c>
      <c r="C3095" s="38" t="s">
        <v>44</v>
      </c>
      <c r="D3095" s="38" t="s">
        <v>2247</v>
      </c>
      <c r="E3095" s="38" t="s">
        <v>28</v>
      </c>
    </row>
    <row r="3096">
      <c r="A3096" s="38" t="s">
        <v>9086</v>
      </c>
      <c r="B3096" s="38" t="s">
        <v>966</v>
      </c>
      <c r="C3096" s="38" t="s">
        <v>44</v>
      </c>
      <c r="D3096" s="38" t="s">
        <v>2247</v>
      </c>
      <c r="E3096" s="38" t="s">
        <v>28</v>
      </c>
    </row>
    <row r="3097">
      <c r="A3097" s="38" t="s">
        <v>9087</v>
      </c>
      <c r="B3097" s="38" t="s">
        <v>977</v>
      </c>
      <c r="C3097" s="38" t="s">
        <v>44</v>
      </c>
      <c r="D3097" s="38" t="s">
        <v>2247</v>
      </c>
      <c r="E3097" s="38" t="s">
        <v>28</v>
      </c>
    </row>
    <row r="3098">
      <c r="A3098" s="38" t="s">
        <v>9088</v>
      </c>
      <c r="B3098" s="38" t="s">
        <v>280</v>
      </c>
      <c r="C3098" s="38" t="s">
        <v>44</v>
      </c>
      <c r="D3098" s="38" t="s">
        <v>2247</v>
      </c>
      <c r="E3098" s="38" t="s">
        <v>28</v>
      </c>
    </row>
    <row r="3099">
      <c r="A3099" s="38" t="s">
        <v>9089</v>
      </c>
      <c r="B3099" s="38" t="s">
        <v>577</v>
      </c>
      <c r="C3099" s="25" t="s">
        <v>158</v>
      </c>
      <c r="D3099" s="38" t="s">
        <v>2247</v>
      </c>
      <c r="E3099" s="38" t="s">
        <v>28</v>
      </c>
    </row>
    <row r="3100">
      <c r="A3100" s="38" t="s">
        <v>9090</v>
      </c>
      <c r="B3100" s="38" t="s">
        <v>481</v>
      </c>
      <c r="C3100" s="25" t="s">
        <v>600</v>
      </c>
      <c r="D3100" s="38" t="s">
        <v>2247</v>
      </c>
      <c r="E3100" s="38" t="s">
        <v>28</v>
      </c>
    </row>
    <row r="3101">
      <c r="A3101" s="38" t="s">
        <v>9091</v>
      </c>
      <c r="B3101" s="38" t="s">
        <v>532</v>
      </c>
      <c r="C3101" s="25" t="s">
        <v>600</v>
      </c>
      <c r="D3101" s="38" t="s">
        <v>2247</v>
      </c>
      <c r="E3101" s="38" t="s">
        <v>28</v>
      </c>
    </row>
    <row r="3102">
      <c r="A3102" s="38" t="s">
        <v>9092</v>
      </c>
      <c r="B3102" s="38" t="s">
        <v>266</v>
      </c>
      <c r="C3102" s="25" t="s">
        <v>600</v>
      </c>
      <c r="D3102" s="38" t="s">
        <v>2247</v>
      </c>
      <c r="E3102" s="38" t="s">
        <v>28</v>
      </c>
    </row>
    <row r="3103">
      <c r="A3103" s="38" t="s">
        <v>9093</v>
      </c>
      <c r="B3103" s="38" t="s">
        <v>973</v>
      </c>
      <c r="C3103" s="25" t="s">
        <v>938</v>
      </c>
      <c r="D3103" s="38" t="s">
        <v>2247</v>
      </c>
      <c r="E3103" s="38" t="s">
        <v>28</v>
      </c>
    </row>
    <row r="3104">
      <c r="A3104" s="38" t="s">
        <v>9094</v>
      </c>
      <c r="B3104" s="38" t="s">
        <v>324</v>
      </c>
      <c r="C3104" s="25" t="s">
        <v>938</v>
      </c>
      <c r="D3104" s="38" t="s">
        <v>2247</v>
      </c>
      <c r="E3104" s="38" t="s">
        <v>28</v>
      </c>
    </row>
    <row r="3105">
      <c r="A3105" s="38" t="s">
        <v>9095</v>
      </c>
      <c r="B3105" s="38" t="s">
        <v>972</v>
      </c>
      <c r="C3105" s="25" t="s">
        <v>938</v>
      </c>
      <c r="D3105" s="38" t="s">
        <v>2247</v>
      </c>
      <c r="E3105" s="38" t="s">
        <v>28</v>
      </c>
    </row>
    <row r="3106">
      <c r="A3106" s="38" t="s">
        <v>9096</v>
      </c>
      <c r="B3106" s="38" t="s">
        <v>948</v>
      </c>
      <c r="C3106" s="25" t="s">
        <v>938</v>
      </c>
      <c r="D3106" s="38" t="s">
        <v>2247</v>
      </c>
      <c r="E3106" s="38" t="s">
        <v>28</v>
      </c>
    </row>
    <row r="3107">
      <c r="A3107" s="38" t="s">
        <v>9097</v>
      </c>
      <c r="B3107" s="38" t="s">
        <v>974</v>
      </c>
      <c r="C3107" s="25" t="s">
        <v>938</v>
      </c>
      <c r="D3107" s="38" t="s">
        <v>2247</v>
      </c>
      <c r="E3107" s="38" t="s">
        <v>28</v>
      </c>
    </row>
    <row r="3108">
      <c r="A3108" s="38" t="s">
        <v>9098</v>
      </c>
      <c r="B3108" s="38" t="s">
        <v>603</v>
      </c>
      <c r="C3108" s="38" t="s">
        <v>44</v>
      </c>
      <c r="D3108" s="38" t="s">
        <v>2248</v>
      </c>
      <c r="E3108" s="38" t="s">
        <v>28</v>
      </c>
    </row>
    <row r="3109">
      <c r="A3109" s="38" t="s">
        <v>9099</v>
      </c>
      <c r="B3109" s="38" t="s">
        <v>979</v>
      </c>
      <c r="C3109" s="38" t="s">
        <v>44</v>
      </c>
      <c r="D3109" s="38" t="s">
        <v>2248</v>
      </c>
      <c r="E3109" s="38" t="s">
        <v>28</v>
      </c>
    </row>
    <row r="3110">
      <c r="A3110" s="38" t="s">
        <v>9100</v>
      </c>
      <c r="B3110" s="38" t="s">
        <v>966</v>
      </c>
      <c r="C3110" s="38" t="s">
        <v>44</v>
      </c>
      <c r="D3110" s="38" t="s">
        <v>2248</v>
      </c>
      <c r="E3110" s="38" t="s">
        <v>28</v>
      </c>
    </row>
    <row r="3111">
      <c r="A3111" s="38" t="s">
        <v>9101</v>
      </c>
      <c r="B3111" s="38" t="s">
        <v>977</v>
      </c>
      <c r="C3111" s="38" t="s">
        <v>44</v>
      </c>
      <c r="D3111" s="38" t="s">
        <v>2248</v>
      </c>
      <c r="E3111" s="38" t="s">
        <v>28</v>
      </c>
    </row>
    <row r="3112">
      <c r="A3112" s="38" t="s">
        <v>9102</v>
      </c>
      <c r="B3112" s="38" t="s">
        <v>280</v>
      </c>
      <c r="C3112" s="38" t="s">
        <v>44</v>
      </c>
      <c r="D3112" s="38" t="s">
        <v>2248</v>
      </c>
      <c r="E3112" s="38" t="s">
        <v>28</v>
      </c>
    </row>
    <row r="3113">
      <c r="A3113" s="38" t="s">
        <v>9103</v>
      </c>
      <c r="B3113" s="38" t="s">
        <v>577</v>
      </c>
      <c r="C3113" s="25" t="s">
        <v>158</v>
      </c>
      <c r="D3113" s="38" t="s">
        <v>2248</v>
      </c>
      <c r="E3113" s="38" t="s">
        <v>28</v>
      </c>
    </row>
    <row r="3114">
      <c r="A3114" s="38" t="s">
        <v>9104</v>
      </c>
      <c r="B3114" s="38" t="s">
        <v>481</v>
      </c>
      <c r="C3114" s="25" t="s">
        <v>600</v>
      </c>
      <c r="D3114" s="38" t="s">
        <v>2248</v>
      </c>
      <c r="E3114" s="38" t="s">
        <v>28</v>
      </c>
    </row>
    <row r="3115">
      <c r="A3115" s="38" t="s">
        <v>9105</v>
      </c>
      <c r="B3115" s="38" t="s">
        <v>532</v>
      </c>
      <c r="C3115" s="25" t="s">
        <v>600</v>
      </c>
      <c r="D3115" s="38" t="s">
        <v>2248</v>
      </c>
      <c r="E3115" s="38" t="s">
        <v>28</v>
      </c>
    </row>
    <row r="3116">
      <c r="A3116" s="38" t="s">
        <v>9106</v>
      </c>
      <c r="B3116" s="38" t="s">
        <v>266</v>
      </c>
      <c r="C3116" s="25" t="s">
        <v>600</v>
      </c>
      <c r="D3116" s="38" t="s">
        <v>2248</v>
      </c>
      <c r="E3116" s="38" t="s">
        <v>28</v>
      </c>
    </row>
    <row r="3117">
      <c r="A3117" s="38" t="s">
        <v>9107</v>
      </c>
      <c r="B3117" s="38" t="s">
        <v>973</v>
      </c>
      <c r="C3117" s="25" t="s">
        <v>938</v>
      </c>
      <c r="D3117" s="38" t="s">
        <v>2248</v>
      </c>
      <c r="E3117" s="38" t="s">
        <v>28</v>
      </c>
    </row>
    <row r="3118">
      <c r="A3118" s="38" t="s">
        <v>9108</v>
      </c>
      <c r="B3118" s="38" t="s">
        <v>324</v>
      </c>
      <c r="C3118" s="25" t="s">
        <v>938</v>
      </c>
      <c r="D3118" s="38" t="s">
        <v>2248</v>
      </c>
      <c r="E3118" s="38" t="s">
        <v>28</v>
      </c>
    </row>
    <row r="3119">
      <c r="A3119" s="38" t="s">
        <v>9109</v>
      </c>
      <c r="B3119" s="38" t="s">
        <v>972</v>
      </c>
      <c r="C3119" s="25" t="s">
        <v>938</v>
      </c>
      <c r="D3119" s="38" t="s">
        <v>2248</v>
      </c>
      <c r="E3119" s="38" t="s">
        <v>28</v>
      </c>
    </row>
    <row r="3120">
      <c r="A3120" s="38" t="s">
        <v>9110</v>
      </c>
      <c r="B3120" s="38" t="s">
        <v>948</v>
      </c>
      <c r="C3120" s="25" t="s">
        <v>938</v>
      </c>
      <c r="D3120" s="38" t="s">
        <v>2248</v>
      </c>
      <c r="E3120" s="38" t="s">
        <v>28</v>
      </c>
    </row>
    <row r="3121">
      <c r="A3121" s="38" t="s">
        <v>9111</v>
      </c>
      <c r="B3121" s="38" t="s">
        <v>974</v>
      </c>
      <c r="C3121" s="25" t="s">
        <v>938</v>
      </c>
      <c r="D3121" s="38" t="s">
        <v>2248</v>
      </c>
      <c r="E3121" s="38" t="s">
        <v>28</v>
      </c>
    </row>
    <row r="3122">
      <c r="A3122" s="38" t="s">
        <v>9112</v>
      </c>
      <c r="B3122" s="38" t="s">
        <v>93</v>
      </c>
      <c r="C3122" s="25" t="s">
        <v>88</v>
      </c>
      <c r="D3122" s="38" t="s">
        <v>2248</v>
      </c>
      <c r="E3122" s="38" t="s">
        <v>28</v>
      </c>
    </row>
    <row r="3123">
      <c r="A3123" s="38" t="s">
        <v>9113</v>
      </c>
      <c r="B3123" s="38" t="s">
        <v>91</v>
      </c>
      <c r="C3123" s="25" t="s">
        <v>88</v>
      </c>
      <c r="D3123" s="38" t="s">
        <v>2248</v>
      </c>
      <c r="E3123" s="38" t="s">
        <v>28</v>
      </c>
    </row>
    <row r="3124">
      <c r="A3124" s="38" t="s">
        <v>9114</v>
      </c>
      <c r="B3124" s="38" t="s">
        <v>87</v>
      </c>
      <c r="C3124" s="25" t="s">
        <v>88</v>
      </c>
      <c r="D3124" s="38" t="s">
        <v>2248</v>
      </c>
      <c r="E3124" s="38" t="s">
        <v>28</v>
      </c>
    </row>
    <row r="3125">
      <c r="A3125" s="38" t="s">
        <v>9115</v>
      </c>
      <c r="B3125" s="38" t="s">
        <v>398</v>
      </c>
      <c r="C3125" s="25" t="s">
        <v>88</v>
      </c>
      <c r="D3125" s="38" t="s">
        <v>2248</v>
      </c>
      <c r="E3125" s="38" t="s">
        <v>28</v>
      </c>
    </row>
    <row r="3126">
      <c r="A3126" s="38" t="s">
        <v>9116</v>
      </c>
      <c r="B3126" s="38" t="s">
        <v>968</v>
      </c>
      <c r="C3126" s="25" t="s">
        <v>88</v>
      </c>
      <c r="D3126" s="38" t="s">
        <v>2248</v>
      </c>
      <c r="E3126" s="38" t="s">
        <v>28</v>
      </c>
    </row>
    <row r="3127">
      <c r="A3127" s="38" t="s">
        <v>9117</v>
      </c>
      <c r="B3127" s="38" t="s">
        <v>969</v>
      </c>
      <c r="C3127" s="25" t="s">
        <v>88</v>
      </c>
      <c r="D3127" s="38" t="s">
        <v>2248</v>
      </c>
      <c r="E3127" s="38" t="s">
        <v>28</v>
      </c>
    </row>
    <row r="3128">
      <c r="A3128" s="38" t="s">
        <v>9112</v>
      </c>
      <c r="B3128" s="38" t="s">
        <v>93</v>
      </c>
      <c r="C3128" s="25" t="s">
        <v>88</v>
      </c>
      <c r="D3128" s="38" t="s">
        <v>2248</v>
      </c>
      <c r="E3128" s="38" t="s">
        <v>28</v>
      </c>
    </row>
    <row r="3129">
      <c r="A3129" s="38" t="s">
        <v>9113</v>
      </c>
      <c r="B3129" s="38" t="s">
        <v>91</v>
      </c>
      <c r="C3129" s="25" t="s">
        <v>88</v>
      </c>
      <c r="D3129" s="38" t="s">
        <v>2248</v>
      </c>
      <c r="E3129" s="38" t="s">
        <v>28</v>
      </c>
    </row>
    <row r="3130">
      <c r="A3130" s="38" t="s">
        <v>9114</v>
      </c>
      <c r="B3130" s="38" t="s">
        <v>87</v>
      </c>
      <c r="C3130" s="25" t="s">
        <v>88</v>
      </c>
      <c r="D3130" s="38" t="s">
        <v>2248</v>
      </c>
      <c r="E3130" s="38" t="s">
        <v>28</v>
      </c>
    </row>
    <row r="3131">
      <c r="A3131" s="38" t="s">
        <v>9115</v>
      </c>
      <c r="B3131" s="38" t="s">
        <v>398</v>
      </c>
      <c r="C3131" s="25" t="s">
        <v>88</v>
      </c>
      <c r="D3131" s="38" t="s">
        <v>2248</v>
      </c>
      <c r="E3131" s="38" t="s">
        <v>28</v>
      </c>
    </row>
    <row r="3132">
      <c r="A3132" s="38" t="s">
        <v>9116</v>
      </c>
      <c r="B3132" s="38" t="s">
        <v>968</v>
      </c>
      <c r="C3132" s="25" t="s">
        <v>88</v>
      </c>
      <c r="D3132" s="38" t="s">
        <v>2248</v>
      </c>
      <c r="E3132" s="38" t="s">
        <v>28</v>
      </c>
    </row>
    <row r="3133">
      <c r="A3133" s="38" t="s">
        <v>9117</v>
      </c>
      <c r="B3133" s="38" t="s">
        <v>969</v>
      </c>
      <c r="C3133" s="25" t="s">
        <v>88</v>
      </c>
      <c r="D3133" s="38" t="s">
        <v>2248</v>
      </c>
      <c r="E3133" s="38" t="s">
        <v>28</v>
      </c>
    </row>
    <row r="3134">
      <c r="A3134" s="38" t="s">
        <v>9118</v>
      </c>
      <c r="B3134" s="38" t="s">
        <v>106</v>
      </c>
      <c r="C3134" s="25" t="s">
        <v>96</v>
      </c>
      <c r="D3134" s="38" t="s">
        <v>2248</v>
      </c>
      <c r="E3134" s="38" t="s">
        <v>145</v>
      </c>
    </row>
    <row r="3135">
      <c r="A3135" s="38" t="s">
        <v>9119</v>
      </c>
      <c r="B3135" s="38" t="s">
        <v>95</v>
      </c>
      <c r="C3135" s="25" t="s">
        <v>96</v>
      </c>
      <c r="D3135" s="38" t="s">
        <v>2248</v>
      </c>
      <c r="E3135" s="38" t="s">
        <v>145</v>
      </c>
    </row>
    <row r="3136">
      <c r="A3136" s="38" t="s">
        <v>9120</v>
      </c>
      <c r="B3136" s="38" t="s">
        <v>104</v>
      </c>
      <c r="C3136" s="25" t="s">
        <v>96</v>
      </c>
      <c r="D3136" s="38" t="s">
        <v>2248</v>
      </c>
      <c r="E3136" s="38" t="s">
        <v>145</v>
      </c>
    </row>
    <row r="3137">
      <c r="A3137" s="38" t="s">
        <v>9121</v>
      </c>
      <c r="B3137" s="38" t="s">
        <v>105</v>
      </c>
      <c r="C3137" s="25" t="s">
        <v>96</v>
      </c>
      <c r="D3137" s="38" t="s">
        <v>2248</v>
      </c>
      <c r="E3137" s="38" t="s">
        <v>145</v>
      </c>
    </row>
    <row r="3138">
      <c r="A3138" s="38" t="s">
        <v>9122</v>
      </c>
      <c r="B3138" s="38" t="s">
        <v>83</v>
      </c>
      <c r="C3138" s="25" t="s">
        <v>96</v>
      </c>
      <c r="D3138" s="38" t="s">
        <v>2248</v>
      </c>
      <c r="E3138" s="38" t="s">
        <v>145</v>
      </c>
    </row>
    <row r="3139">
      <c r="A3139" s="38" t="s">
        <v>9123</v>
      </c>
      <c r="B3139" s="38" t="s">
        <v>102</v>
      </c>
      <c r="C3139" s="25" t="s">
        <v>96</v>
      </c>
      <c r="D3139" s="38" t="s">
        <v>2248</v>
      </c>
      <c r="E3139" s="38" t="s">
        <v>145</v>
      </c>
    </row>
    <row r="3140">
      <c r="A3140" s="38" t="s">
        <v>9124</v>
      </c>
      <c r="B3140" s="38" t="s">
        <v>971</v>
      </c>
      <c r="C3140" s="25" t="s">
        <v>96</v>
      </c>
      <c r="D3140" s="38" t="s">
        <v>2248</v>
      </c>
      <c r="E3140" s="38" t="s">
        <v>145</v>
      </c>
    </row>
    <row r="3141">
      <c r="A3141" s="38" t="s">
        <v>9125</v>
      </c>
      <c r="B3141" s="38" t="s">
        <v>338</v>
      </c>
      <c r="C3141" s="25" t="s">
        <v>96</v>
      </c>
      <c r="D3141" s="38" t="s">
        <v>2248</v>
      </c>
      <c r="E3141" s="38" t="s">
        <v>145</v>
      </c>
    </row>
    <row r="3142">
      <c r="A3142" s="38" t="s">
        <v>9126</v>
      </c>
      <c r="B3142" s="38" t="s">
        <v>733</v>
      </c>
      <c r="C3142" s="25" t="s">
        <v>96</v>
      </c>
      <c r="D3142" s="38" t="s">
        <v>2248</v>
      </c>
      <c r="E3142" s="38" t="s">
        <v>145</v>
      </c>
    </row>
    <row r="3143">
      <c r="A3143" s="38" t="s">
        <v>9127</v>
      </c>
      <c r="B3143" s="38" t="s">
        <v>523</v>
      </c>
      <c r="C3143" s="25" t="s">
        <v>96</v>
      </c>
      <c r="D3143" s="38" t="s">
        <v>2248</v>
      </c>
      <c r="E3143" s="38" t="s">
        <v>145</v>
      </c>
    </row>
    <row r="3144">
      <c r="A3144" s="38" t="s">
        <v>9128</v>
      </c>
      <c r="B3144" s="38" t="s">
        <v>970</v>
      </c>
      <c r="C3144" s="25" t="s">
        <v>96</v>
      </c>
      <c r="D3144" s="38" t="s">
        <v>2248</v>
      </c>
      <c r="E3144" s="38" t="s">
        <v>145</v>
      </c>
    </row>
    <row r="3145">
      <c r="A3145" s="38" t="s">
        <v>9118</v>
      </c>
      <c r="B3145" s="38" t="s">
        <v>106</v>
      </c>
      <c r="C3145" s="25" t="s">
        <v>96</v>
      </c>
      <c r="D3145" s="38" t="s">
        <v>2248</v>
      </c>
      <c r="E3145" s="38" t="s">
        <v>114</v>
      </c>
    </row>
    <row r="3146">
      <c r="A3146" s="38" t="s">
        <v>9119</v>
      </c>
      <c r="B3146" s="38" t="s">
        <v>95</v>
      </c>
      <c r="C3146" s="25" t="s">
        <v>96</v>
      </c>
      <c r="D3146" s="38" t="s">
        <v>2248</v>
      </c>
      <c r="E3146" s="38" t="s">
        <v>114</v>
      </c>
    </row>
    <row r="3147">
      <c r="A3147" s="38" t="s">
        <v>9120</v>
      </c>
      <c r="B3147" s="38" t="s">
        <v>104</v>
      </c>
      <c r="C3147" s="25" t="s">
        <v>96</v>
      </c>
      <c r="D3147" s="38" t="s">
        <v>2248</v>
      </c>
      <c r="E3147" s="38" t="s">
        <v>114</v>
      </c>
    </row>
    <row r="3148">
      <c r="A3148" s="38" t="s">
        <v>9121</v>
      </c>
      <c r="B3148" s="38" t="s">
        <v>105</v>
      </c>
      <c r="C3148" s="25" t="s">
        <v>96</v>
      </c>
      <c r="D3148" s="38" t="s">
        <v>2248</v>
      </c>
      <c r="E3148" s="38" t="s">
        <v>114</v>
      </c>
    </row>
    <row r="3149">
      <c r="A3149" s="38" t="s">
        <v>9122</v>
      </c>
      <c r="B3149" s="38" t="s">
        <v>83</v>
      </c>
      <c r="C3149" s="25" t="s">
        <v>96</v>
      </c>
      <c r="D3149" s="38" t="s">
        <v>2248</v>
      </c>
      <c r="E3149" s="38" t="s">
        <v>114</v>
      </c>
    </row>
    <row r="3150">
      <c r="A3150" s="38" t="s">
        <v>9123</v>
      </c>
      <c r="B3150" s="38" t="s">
        <v>102</v>
      </c>
      <c r="C3150" s="25" t="s">
        <v>96</v>
      </c>
      <c r="D3150" s="38" t="s">
        <v>2248</v>
      </c>
      <c r="E3150" s="38" t="s">
        <v>114</v>
      </c>
    </row>
    <row r="3151">
      <c r="A3151" s="38" t="s">
        <v>9124</v>
      </c>
      <c r="B3151" s="38" t="s">
        <v>971</v>
      </c>
      <c r="C3151" s="25" t="s">
        <v>96</v>
      </c>
      <c r="D3151" s="38" t="s">
        <v>2248</v>
      </c>
      <c r="E3151" s="38" t="s">
        <v>114</v>
      </c>
    </row>
    <row r="3152">
      <c r="A3152" s="38" t="s">
        <v>9125</v>
      </c>
      <c r="B3152" s="38" t="s">
        <v>338</v>
      </c>
      <c r="C3152" s="25" t="s">
        <v>96</v>
      </c>
      <c r="D3152" s="38" t="s">
        <v>2248</v>
      </c>
      <c r="E3152" s="38" t="s">
        <v>114</v>
      </c>
    </row>
    <row r="3153">
      <c r="A3153" s="38" t="s">
        <v>9126</v>
      </c>
      <c r="B3153" s="38" t="s">
        <v>733</v>
      </c>
      <c r="C3153" s="25" t="s">
        <v>96</v>
      </c>
      <c r="D3153" s="38" t="s">
        <v>2248</v>
      </c>
      <c r="E3153" s="38" t="s">
        <v>114</v>
      </c>
    </row>
    <row r="3154">
      <c r="A3154" s="38" t="s">
        <v>9127</v>
      </c>
      <c r="B3154" s="38" t="s">
        <v>523</v>
      </c>
      <c r="C3154" s="25" t="s">
        <v>96</v>
      </c>
      <c r="D3154" s="38" t="s">
        <v>2248</v>
      </c>
      <c r="E3154" s="38" t="s">
        <v>114</v>
      </c>
    </row>
    <row r="3155">
      <c r="A3155" s="38" t="s">
        <v>9128</v>
      </c>
      <c r="B3155" s="38" t="s">
        <v>970</v>
      </c>
      <c r="C3155" s="25" t="s">
        <v>96</v>
      </c>
      <c r="D3155" s="38" t="s">
        <v>2248</v>
      </c>
      <c r="E3155" s="38" t="s">
        <v>114</v>
      </c>
    </row>
    <row r="3156">
      <c r="A3156" s="38" t="s">
        <v>9118</v>
      </c>
      <c r="B3156" s="38" t="s">
        <v>106</v>
      </c>
      <c r="C3156" s="25" t="s">
        <v>96</v>
      </c>
      <c r="D3156" s="38" t="s">
        <v>2248</v>
      </c>
      <c r="E3156" s="38" t="s">
        <v>101</v>
      </c>
    </row>
    <row r="3157">
      <c r="A3157" s="38" t="s">
        <v>9123</v>
      </c>
      <c r="B3157" s="38" t="s">
        <v>102</v>
      </c>
      <c r="C3157" s="25" t="s">
        <v>96</v>
      </c>
      <c r="D3157" s="38" t="s">
        <v>2248</v>
      </c>
      <c r="E3157" s="38" t="s">
        <v>101</v>
      </c>
    </row>
    <row r="3158">
      <c r="A3158" s="38" t="s">
        <v>9129</v>
      </c>
      <c r="B3158" s="38" t="s">
        <v>107</v>
      </c>
      <c r="C3158" s="25" t="s">
        <v>96</v>
      </c>
      <c r="D3158" s="38" t="s">
        <v>2248</v>
      </c>
      <c r="E3158" s="38" t="s">
        <v>101</v>
      </c>
    </row>
    <row r="3159">
      <c r="A3159" s="38" t="s">
        <v>9130</v>
      </c>
      <c r="B3159" s="38" t="s">
        <v>100</v>
      </c>
      <c r="C3159" s="25" t="s">
        <v>96</v>
      </c>
      <c r="D3159" s="38" t="s">
        <v>2248</v>
      </c>
      <c r="E3159" s="38" t="s">
        <v>101</v>
      </c>
    </row>
    <row r="3160">
      <c r="A3160" s="38" t="s">
        <v>9122</v>
      </c>
      <c r="B3160" s="38" t="s">
        <v>83</v>
      </c>
      <c r="C3160" s="25" t="s">
        <v>96</v>
      </c>
      <c r="D3160" s="38" t="s">
        <v>2248</v>
      </c>
      <c r="E3160" s="38" t="s">
        <v>101</v>
      </c>
    </row>
    <row r="3161">
      <c r="A3161" s="38" t="s">
        <v>9128</v>
      </c>
      <c r="B3161" s="38" t="s">
        <v>970</v>
      </c>
      <c r="C3161" s="25" t="s">
        <v>96</v>
      </c>
      <c r="D3161" s="38" t="s">
        <v>2248</v>
      </c>
      <c r="E3161" s="38" t="s">
        <v>101</v>
      </c>
    </row>
    <row r="3162">
      <c r="A3162" s="38" t="s">
        <v>9124</v>
      </c>
      <c r="B3162" s="38" t="s">
        <v>971</v>
      </c>
      <c r="C3162" s="25" t="s">
        <v>96</v>
      </c>
      <c r="D3162" s="38" t="s">
        <v>2248</v>
      </c>
      <c r="E3162" s="38" t="s">
        <v>101</v>
      </c>
    </row>
    <row r="3163">
      <c r="A3163" s="38" t="s">
        <v>9131</v>
      </c>
      <c r="B3163" s="38" t="s">
        <v>401</v>
      </c>
      <c r="C3163" s="25" t="s">
        <v>96</v>
      </c>
      <c r="D3163" s="38" t="s">
        <v>2248</v>
      </c>
      <c r="E3163" s="38" t="s">
        <v>101</v>
      </c>
    </row>
    <row r="3164">
      <c r="A3164" s="38" t="s">
        <v>9126</v>
      </c>
      <c r="B3164" s="38" t="s">
        <v>733</v>
      </c>
      <c r="C3164" s="25" t="s">
        <v>96</v>
      </c>
      <c r="D3164" s="38" t="s">
        <v>2248</v>
      </c>
      <c r="E3164" s="38" t="s">
        <v>101</v>
      </c>
    </row>
    <row r="3165">
      <c r="A3165" s="38" t="s">
        <v>9132</v>
      </c>
      <c r="B3165" s="38" t="s">
        <v>365</v>
      </c>
      <c r="C3165" s="25" t="s">
        <v>96</v>
      </c>
      <c r="D3165" s="38" t="s">
        <v>2248</v>
      </c>
      <c r="E3165" s="38" t="s">
        <v>101</v>
      </c>
    </row>
    <row r="3166">
      <c r="A3166" s="38" t="s">
        <v>9133</v>
      </c>
      <c r="B3166" s="38" t="s">
        <v>214</v>
      </c>
      <c r="C3166" s="25" t="s">
        <v>96</v>
      </c>
      <c r="D3166" s="38" t="s">
        <v>2249</v>
      </c>
      <c r="E3166" s="38" t="s">
        <v>145</v>
      </c>
    </row>
    <row r="3167">
      <c r="A3167" s="38" t="s">
        <v>9134</v>
      </c>
      <c r="B3167" s="38" t="s">
        <v>211</v>
      </c>
      <c r="C3167" s="25" t="s">
        <v>96</v>
      </c>
      <c r="D3167" s="38" t="s">
        <v>2249</v>
      </c>
      <c r="E3167" s="38" t="s">
        <v>145</v>
      </c>
    </row>
    <row r="3168">
      <c r="A3168" s="38" t="s">
        <v>9135</v>
      </c>
      <c r="B3168" s="38" t="s">
        <v>216</v>
      </c>
      <c r="C3168" s="25" t="s">
        <v>96</v>
      </c>
      <c r="D3168" s="38" t="s">
        <v>2249</v>
      </c>
      <c r="E3168" s="38" t="s">
        <v>145</v>
      </c>
    </row>
    <row r="3169">
      <c r="A3169" s="38" t="s">
        <v>9136</v>
      </c>
      <c r="B3169" s="38" t="s">
        <v>218</v>
      </c>
      <c r="C3169" s="25" t="s">
        <v>96</v>
      </c>
      <c r="D3169" s="38" t="s">
        <v>2249</v>
      </c>
      <c r="E3169" s="38" t="s">
        <v>145</v>
      </c>
    </row>
    <row r="3170">
      <c r="A3170" s="38" t="s">
        <v>9137</v>
      </c>
      <c r="B3170" s="38" t="s">
        <v>219</v>
      </c>
      <c r="C3170" s="25" t="s">
        <v>96</v>
      </c>
      <c r="D3170" s="38" t="s">
        <v>2249</v>
      </c>
      <c r="E3170" s="38" t="s">
        <v>145</v>
      </c>
    </row>
    <row r="3171">
      <c r="A3171" s="38" t="s">
        <v>9138</v>
      </c>
      <c r="B3171" s="38" t="s">
        <v>220</v>
      </c>
      <c r="C3171" s="25" t="s">
        <v>96</v>
      </c>
      <c r="D3171" s="38" t="s">
        <v>2249</v>
      </c>
      <c r="E3171" s="38" t="s">
        <v>145</v>
      </c>
    </row>
    <row r="3172">
      <c r="A3172" s="38" t="s">
        <v>9139</v>
      </c>
      <c r="B3172" s="38" t="s">
        <v>999</v>
      </c>
      <c r="C3172" s="25" t="s">
        <v>96</v>
      </c>
      <c r="D3172" s="38" t="s">
        <v>2249</v>
      </c>
      <c r="E3172" s="38" t="s">
        <v>145</v>
      </c>
    </row>
    <row r="3173">
      <c r="A3173" s="38" t="s">
        <v>9140</v>
      </c>
      <c r="B3173" s="38" t="s">
        <v>370</v>
      </c>
      <c r="C3173" s="25" t="s">
        <v>96</v>
      </c>
      <c r="D3173" s="38" t="s">
        <v>2249</v>
      </c>
      <c r="E3173" s="38" t="s">
        <v>145</v>
      </c>
    </row>
    <row r="3174">
      <c r="A3174" s="38" t="s">
        <v>9141</v>
      </c>
      <c r="B3174" s="38" t="s">
        <v>1012</v>
      </c>
      <c r="C3174" s="25" t="s">
        <v>96</v>
      </c>
      <c r="D3174" s="38" t="s">
        <v>2249</v>
      </c>
      <c r="E3174" s="38" t="s">
        <v>145</v>
      </c>
    </row>
    <row r="3175">
      <c r="A3175" s="38" t="s">
        <v>9142</v>
      </c>
      <c r="B3175" s="38" t="s">
        <v>1013</v>
      </c>
      <c r="C3175" s="25" t="s">
        <v>96</v>
      </c>
      <c r="D3175" s="38" t="s">
        <v>2249</v>
      </c>
      <c r="E3175" s="38" t="s">
        <v>145</v>
      </c>
    </row>
    <row r="3176">
      <c r="A3176" s="38" t="s">
        <v>9143</v>
      </c>
      <c r="B3176" s="38" t="s">
        <v>1015</v>
      </c>
      <c r="C3176" s="25" t="s">
        <v>96</v>
      </c>
      <c r="D3176" s="38" t="s">
        <v>2249</v>
      </c>
      <c r="E3176" s="38" t="s">
        <v>145</v>
      </c>
    </row>
    <row r="3177">
      <c r="A3177" s="38" t="s">
        <v>9133</v>
      </c>
      <c r="B3177" s="38" t="s">
        <v>214</v>
      </c>
      <c r="C3177" s="25" t="s">
        <v>96</v>
      </c>
      <c r="D3177" s="38" t="s">
        <v>2249</v>
      </c>
      <c r="E3177" s="38" t="s">
        <v>114</v>
      </c>
    </row>
    <row r="3178">
      <c r="A3178" s="38" t="s">
        <v>9135</v>
      </c>
      <c r="B3178" s="38" t="s">
        <v>216</v>
      </c>
      <c r="C3178" s="25" t="s">
        <v>96</v>
      </c>
      <c r="D3178" s="38" t="s">
        <v>2249</v>
      </c>
      <c r="E3178" s="38" t="s">
        <v>114</v>
      </c>
    </row>
    <row r="3179">
      <c r="A3179" s="38" t="s">
        <v>9144</v>
      </c>
      <c r="B3179" s="38" t="s">
        <v>212</v>
      </c>
      <c r="C3179" s="25" t="s">
        <v>96</v>
      </c>
      <c r="D3179" s="38" t="s">
        <v>2249</v>
      </c>
      <c r="E3179" s="38" t="s">
        <v>114</v>
      </c>
    </row>
    <row r="3180">
      <c r="A3180" s="38" t="s">
        <v>9145</v>
      </c>
      <c r="B3180" s="38" t="s">
        <v>221</v>
      </c>
      <c r="C3180" s="25" t="s">
        <v>96</v>
      </c>
      <c r="D3180" s="38" t="s">
        <v>2249</v>
      </c>
      <c r="E3180" s="38" t="s">
        <v>114</v>
      </c>
    </row>
    <row r="3181">
      <c r="A3181" s="38" t="s">
        <v>9137</v>
      </c>
      <c r="B3181" s="38" t="s">
        <v>219</v>
      </c>
      <c r="C3181" s="25" t="s">
        <v>96</v>
      </c>
      <c r="D3181" s="38" t="s">
        <v>2249</v>
      </c>
      <c r="E3181" s="38" t="s">
        <v>114</v>
      </c>
    </row>
    <row r="3182">
      <c r="A3182" s="38" t="s">
        <v>9138</v>
      </c>
      <c r="B3182" s="38" t="s">
        <v>220</v>
      </c>
      <c r="C3182" s="25" t="s">
        <v>96</v>
      </c>
      <c r="D3182" s="38" t="s">
        <v>2249</v>
      </c>
      <c r="E3182" s="38" t="s">
        <v>114</v>
      </c>
    </row>
    <row r="3183">
      <c r="A3183" s="38" t="s">
        <v>9146</v>
      </c>
      <c r="B3183" s="38" t="s">
        <v>724</v>
      </c>
      <c r="C3183" s="25" t="s">
        <v>96</v>
      </c>
      <c r="D3183" s="38" t="s">
        <v>2249</v>
      </c>
      <c r="E3183" s="38" t="s">
        <v>114</v>
      </c>
    </row>
    <row r="3184">
      <c r="A3184" s="38" t="s">
        <v>9140</v>
      </c>
      <c r="B3184" s="38" t="s">
        <v>370</v>
      </c>
      <c r="C3184" s="25" t="s">
        <v>96</v>
      </c>
      <c r="D3184" s="38" t="s">
        <v>2249</v>
      </c>
      <c r="E3184" s="38" t="s">
        <v>114</v>
      </c>
    </row>
    <row r="3185">
      <c r="A3185" s="38" t="s">
        <v>9142</v>
      </c>
      <c r="B3185" s="38" t="s">
        <v>1013</v>
      </c>
      <c r="C3185" s="25" t="s">
        <v>96</v>
      </c>
      <c r="D3185" s="38" t="s">
        <v>2249</v>
      </c>
      <c r="E3185" s="38" t="s">
        <v>114</v>
      </c>
    </row>
    <row r="3186">
      <c r="A3186" s="38" t="s">
        <v>9143</v>
      </c>
      <c r="B3186" s="38" t="s">
        <v>1015</v>
      </c>
      <c r="C3186" s="25" t="s">
        <v>96</v>
      </c>
      <c r="D3186" s="38" t="s">
        <v>2249</v>
      </c>
      <c r="E3186" s="38" t="s">
        <v>114</v>
      </c>
    </row>
    <row r="3187">
      <c r="A3187" s="38" t="s">
        <v>9147</v>
      </c>
      <c r="B3187" s="38" t="s">
        <v>100</v>
      </c>
      <c r="C3187" s="25" t="s">
        <v>96</v>
      </c>
      <c r="D3187" s="38" t="s">
        <v>2249</v>
      </c>
      <c r="E3187" s="38" t="s">
        <v>101</v>
      </c>
    </row>
    <row r="3188">
      <c r="A3188" s="38" t="s">
        <v>9145</v>
      </c>
      <c r="B3188" s="38" t="s">
        <v>221</v>
      </c>
      <c r="C3188" s="25" t="s">
        <v>96</v>
      </c>
      <c r="D3188" s="38" t="s">
        <v>2249</v>
      </c>
      <c r="E3188" s="38" t="s">
        <v>101</v>
      </c>
    </row>
    <row r="3189">
      <c r="A3189" s="38" t="s">
        <v>9134</v>
      </c>
      <c r="B3189" s="38" t="s">
        <v>211</v>
      </c>
      <c r="C3189" s="25" t="s">
        <v>96</v>
      </c>
      <c r="D3189" s="38" t="s">
        <v>2249</v>
      </c>
      <c r="E3189" s="38" t="s">
        <v>101</v>
      </c>
    </row>
    <row r="3190">
      <c r="A3190" s="38" t="s">
        <v>9135</v>
      </c>
      <c r="B3190" s="38" t="s">
        <v>216</v>
      </c>
      <c r="C3190" s="25" t="s">
        <v>96</v>
      </c>
      <c r="D3190" s="38" t="s">
        <v>2249</v>
      </c>
      <c r="E3190" s="38" t="s">
        <v>101</v>
      </c>
    </row>
    <row r="3191">
      <c r="A3191" s="38" t="s">
        <v>9148</v>
      </c>
      <c r="B3191" s="38" t="s">
        <v>173</v>
      </c>
      <c r="C3191" s="25" t="s">
        <v>96</v>
      </c>
      <c r="D3191" s="38" t="s">
        <v>2249</v>
      </c>
      <c r="E3191" s="38" t="s">
        <v>101</v>
      </c>
    </row>
    <row r="3192">
      <c r="A3192" s="38" t="s">
        <v>9149</v>
      </c>
      <c r="B3192" s="38" t="s">
        <v>401</v>
      </c>
      <c r="C3192" s="25" t="s">
        <v>96</v>
      </c>
      <c r="D3192" s="38" t="s">
        <v>2249</v>
      </c>
      <c r="E3192" s="38" t="s">
        <v>101</v>
      </c>
    </row>
    <row r="3193">
      <c r="A3193" s="38" t="s">
        <v>9146</v>
      </c>
      <c r="B3193" s="38" t="s">
        <v>724</v>
      </c>
      <c r="C3193" s="25" t="s">
        <v>96</v>
      </c>
      <c r="D3193" s="38" t="s">
        <v>2249</v>
      </c>
      <c r="E3193" s="38" t="s">
        <v>101</v>
      </c>
    </row>
    <row r="3194">
      <c r="A3194" s="38" t="s">
        <v>9140</v>
      </c>
      <c r="B3194" s="38" t="s">
        <v>370</v>
      </c>
      <c r="C3194" s="25" t="s">
        <v>96</v>
      </c>
      <c r="D3194" s="38" t="s">
        <v>2249</v>
      </c>
      <c r="E3194" s="38" t="s">
        <v>101</v>
      </c>
    </row>
    <row r="3195">
      <c r="A3195" s="38" t="s">
        <v>9139</v>
      </c>
      <c r="B3195" s="38" t="s">
        <v>999</v>
      </c>
      <c r="C3195" s="25" t="s">
        <v>96</v>
      </c>
      <c r="D3195" s="38" t="s">
        <v>2249</v>
      </c>
      <c r="E3195" s="38" t="s">
        <v>101</v>
      </c>
    </row>
    <row r="3196">
      <c r="A3196" s="38" t="s">
        <v>9150</v>
      </c>
      <c r="B3196" s="38" t="s">
        <v>1014</v>
      </c>
      <c r="C3196" s="25" t="s">
        <v>96</v>
      </c>
      <c r="D3196" s="38" t="s">
        <v>2249</v>
      </c>
      <c r="E3196" s="38" t="s">
        <v>101</v>
      </c>
    </row>
    <row r="3197">
      <c r="A3197" s="38" t="s">
        <v>9151</v>
      </c>
      <c r="B3197" s="38" t="s">
        <v>907</v>
      </c>
      <c r="C3197" s="25" t="s">
        <v>96</v>
      </c>
      <c r="D3197" s="38" t="s">
        <v>2249</v>
      </c>
      <c r="E3197" s="38" t="s">
        <v>101</v>
      </c>
    </row>
    <row r="3198">
      <c r="A3198" s="38" t="s">
        <v>9152</v>
      </c>
      <c r="B3198" s="38" t="s">
        <v>603</v>
      </c>
      <c r="C3198" s="38" t="s">
        <v>44</v>
      </c>
      <c r="D3198" s="38" t="s">
        <v>2250</v>
      </c>
      <c r="E3198" s="38" t="s">
        <v>28</v>
      </c>
    </row>
    <row r="3199">
      <c r="A3199" s="38" t="s">
        <v>9153</v>
      </c>
      <c r="B3199" s="38" t="s">
        <v>979</v>
      </c>
      <c r="C3199" s="38" t="s">
        <v>44</v>
      </c>
      <c r="D3199" s="38" t="s">
        <v>2250</v>
      </c>
      <c r="E3199" s="38" t="s">
        <v>28</v>
      </c>
    </row>
    <row r="3200">
      <c r="A3200" s="38" t="s">
        <v>9154</v>
      </c>
      <c r="B3200" s="38" t="s">
        <v>966</v>
      </c>
      <c r="C3200" s="38" t="s">
        <v>44</v>
      </c>
      <c r="D3200" s="38" t="s">
        <v>2250</v>
      </c>
      <c r="E3200" s="38" t="s">
        <v>28</v>
      </c>
    </row>
    <row r="3201">
      <c r="A3201" s="38" t="s">
        <v>9155</v>
      </c>
      <c r="B3201" s="38" t="s">
        <v>977</v>
      </c>
      <c r="C3201" s="38" t="s">
        <v>44</v>
      </c>
      <c r="D3201" s="38" t="s">
        <v>2250</v>
      </c>
      <c r="E3201" s="38" t="s">
        <v>28</v>
      </c>
    </row>
    <row r="3202">
      <c r="A3202" s="38" t="s">
        <v>9156</v>
      </c>
      <c r="B3202" s="38" t="s">
        <v>280</v>
      </c>
      <c r="C3202" s="38" t="s">
        <v>44</v>
      </c>
      <c r="D3202" s="38" t="s">
        <v>2250</v>
      </c>
      <c r="E3202" s="38" t="s">
        <v>28</v>
      </c>
    </row>
    <row r="3203">
      <c r="A3203" s="38" t="s">
        <v>9157</v>
      </c>
      <c r="B3203" s="38" t="s">
        <v>577</v>
      </c>
      <c r="C3203" s="25" t="s">
        <v>158</v>
      </c>
      <c r="D3203" s="38" t="s">
        <v>2250</v>
      </c>
      <c r="E3203" s="38" t="s">
        <v>28</v>
      </c>
    </row>
    <row r="3204">
      <c r="A3204" s="38" t="s">
        <v>9158</v>
      </c>
      <c r="B3204" s="38" t="s">
        <v>481</v>
      </c>
      <c r="C3204" s="25" t="s">
        <v>600</v>
      </c>
      <c r="D3204" s="38" t="s">
        <v>2250</v>
      </c>
      <c r="E3204" s="38" t="s">
        <v>28</v>
      </c>
    </row>
    <row r="3205">
      <c r="A3205" s="38" t="s">
        <v>9159</v>
      </c>
      <c r="B3205" s="38" t="s">
        <v>532</v>
      </c>
      <c r="C3205" s="25" t="s">
        <v>600</v>
      </c>
      <c r="D3205" s="38" t="s">
        <v>2250</v>
      </c>
      <c r="E3205" s="38" t="s">
        <v>28</v>
      </c>
    </row>
    <row r="3206">
      <c r="A3206" s="38" t="s">
        <v>9160</v>
      </c>
      <c r="B3206" s="38" t="s">
        <v>266</v>
      </c>
      <c r="C3206" s="25" t="s">
        <v>600</v>
      </c>
      <c r="D3206" s="38" t="s">
        <v>2250</v>
      </c>
      <c r="E3206" s="38" t="s">
        <v>28</v>
      </c>
    </row>
    <row r="3207">
      <c r="A3207" s="38" t="s">
        <v>9161</v>
      </c>
      <c r="B3207" s="38" t="s">
        <v>973</v>
      </c>
      <c r="C3207" s="25" t="s">
        <v>938</v>
      </c>
      <c r="D3207" s="38" t="s">
        <v>2250</v>
      </c>
      <c r="E3207" s="38" t="s">
        <v>28</v>
      </c>
    </row>
    <row r="3208">
      <c r="A3208" s="38" t="s">
        <v>9162</v>
      </c>
      <c r="B3208" s="38" t="s">
        <v>324</v>
      </c>
      <c r="C3208" s="25" t="s">
        <v>938</v>
      </c>
      <c r="D3208" s="38" t="s">
        <v>2250</v>
      </c>
      <c r="E3208" s="38" t="s">
        <v>28</v>
      </c>
    </row>
    <row r="3209">
      <c r="A3209" s="38" t="s">
        <v>9163</v>
      </c>
      <c r="B3209" s="38" t="s">
        <v>972</v>
      </c>
      <c r="C3209" s="25" t="s">
        <v>938</v>
      </c>
      <c r="D3209" s="38" t="s">
        <v>2250</v>
      </c>
      <c r="E3209" s="38" t="s">
        <v>28</v>
      </c>
    </row>
    <row r="3210">
      <c r="A3210" s="38" t="s">
        <v>9164</v>
      </c>
      <c r="B3210" s="38" t="s">
        <v>948</v>
      </c>
      <c r="C3210" s="25" t="s">
        <v>938</v>
      </c>
      <c r="D3210" s="38" t="s">
        <v>2250</v>
      </c>
      <c r="E3210" s="38" t="s">
        <v>28</v>
      </c>
    </row>
    <row r="3211">
      <c r="A3211" s="38" t="s">
        <v>9165</v>
      </c>
      <c r="B3211" s="38" t="s">
        <v>974</v>
      </c>
      <c r="C3211" s="25" t="s">
        <v>938</v>
      </c>
      <c r="D3211" s="38" t="s">
        <v>2250</v>
      </c>
      <c r="E3211" s="38" t="s">
        <v>28</v>
      </c>
    </row>
    <row r="3212">
      <c r="A3212" s="38" t="s">
        <v>9166</v>
      </c>
      <c r="B3212" s="38" t="s">
        <v>91</v>
      </c>
      <c r="C3212" s="25" t="s">
        <v>88</v>
      </c>
      <c r="D3212" s="38" t="s">
        <v>2250</v>
      </c>
      <c r="E3212" s="38" t="s">
        <v>28</v>
      </c>
    </row>
    <row r="3213">
      <c r="A3213" s="38" t="s">
        <v>9167</v>
      </c>
      <c r="B3213" s="38" t="s">
        <v>136</v>
      </c>
      <c r="C3213" s="25" t="s">
        <v>88</v>
      </c>
      <c r="D3213" s="38" t="s">
        <v>2250</v>
      </c>
      <c r="E3213" s="38" t="s">
        <v>28</v>
      </c>
    </row>
    <row r="3214">
      <c r="A3214" s="38" t="s">
        <v>9168</v>
      </c>
      <c r="B3214" s="38" t="s">
        <v>719</v>
      </c>
      <c r="C3214" s="25" t="s">
        <v>88</v>
      </c>
      <c r="D3214" s="38" t="s">
        <v>2250</v>
      </c>
      <c r="E3214" s="38" t="s">
        <v>28</v>
      </c>
    </row>
    <row r="3215">
      <c r="A3215" s="38" t="s">
        <v>9169</v>
      </c>
      <c r="B3215" s="38" t="s">
        <v>968</v>
      </c>
      <c r="C3215" s="25" t="s">
        <v>88</v>
      </c>
      <c r="D3215" s="38" t="s">
        <v>2250</v>
      </c>
      <c r="E3215" s="38" t="s">
        <v>28</v>
      </c>
    </row>
    <row r="3216">
      <c r="A3216" s="38" t="s">
        <v>9170</v>
      </c>
      <c r="B3216" s="38" t="s">
        <v>717</v>
      </c>
      <c r="C3216" s="25" t="s">
        <v>88</v>
      </c>
      <c r="D3216" s="38" t="s">
        <v>2250</v>
      </c>
      <c r="E3216" s="38" t="s">
        <v>28</v>
      </c>
    </row>
    <row r="3217">
      <c r="A3217" s="38" t="s">
        <v>9166</v>
      </c>
      <c r="B3217" s="38" t="s">
        <v>91</v>
      </c>
      <c r="C3217" s="25" t="s">
        <v>88</v>
      </c>
      <c r="D3217" s="38" t="s">
        <v>2250</v>
      </c>
      <c r="E3217" s="38" t="s">
        <v>28</v>
      </c>
    </row>
    <row r="3218">
      <c r="A3218" s="38" t="s">
        <v>9167</v>
      </c>
      <c r="B3218" s="38" t="s">
        <v>136</v>
      </c>
      <c r="C3218" s="25" t="s">
        <v>88</v>
      </c>
      <c r="D3218" s="38" t="s">
        <v>2250</v>
      </c>
      <c r="E3218" s="38" t="s">
        <v>28</v>
      </c>
    </row>
    <row r="3219">
      <c r="A3219" s="38" t="s">
        <v>9170</v>
      </c>
      <c r="B3219" s="38" t="s">
        <v>717</v>
      </c>
      <c r="C3219" s="25" t="s">
        <v>88</v>
      </c>
      <c r="D3219" s="38" t="s">
        <v>2250</v>
      </c>
      <c r="E3219" s="38" t="s">
        <v>28</v>
      </c>
    </row>
    <row r="3220">
      <c r="A3220" s="38" t="s">
        <v>9169</v>
      </c>
      <c r="B3220" s="38" t="s">
        <v>968</v>
      </c>
      <c r="C3220" s="25" t="s">
        <v>88</v>
      </c>
      <c r="D3220" s="38" t="s">
        <v>2250</v>
      </c>
      <c r="E3220" s="38" t="s">
        <v>28</v>
      </c>
    </row>
    <row r="3221">
      <c r="A3221" s="38" t="s">
        <v>9168</v>
      </c>
      <c r="B3221" s="38" t="s">
        <v>719</v>
      </c>
      <c r="C3221" s="25" t="s">
        <v>88</v>
      </c>
      <c r="D3221" s="38" t="s">
        <v>2250</v>
      </c>
      <c r="E3221" s="38" t="s">
        <v>28</v>
      </c>
    </row>
    <row r="3222">
      <c r="A3222" s="38" t="s">
        <v>9171</v>
      </c>
      <c r="B3222" s="38" t="s">
        <v>144</v>
      </c>
      <c r="C3222" s="25" t="s">
        <v>96</v>
      </c>
      <c r="D3222" s="38" t="s">
        <v>2250</v>
      </c>
      <c r="E3222" s="38" t="s">
        <v>145</v>
      </c>
    </row>
    <row r="3223">
      <c r="A3223" s="38" t="s">
        <v>9172</v>
      </c>
      <c r="B3223" s="38" t="s">
        <v>371</v>
      </c>
      <c r="C3223" s="25" t="s">
        <v>96</v>
      </c>
      <c r="D3223" s="38" t="s">
        <v>2250</v>
      </c>
      <c r="E3223" s="38" t="s">
        <v>145</v>
      </c>
    </row>
    <row r="3224">
      <c r="A3224" s="38" t="s">
        <v>9173</v>
      </c>
      <c r="B3224" s="38" t="s">
        <v>807</v>
      </c>
      <c r="C3224" s="25" t="s">
        <v>96</v>
      </c>
      <c r="D3224" s="38" t="s">
        <v>2250</v>
      </c>
      <c r="E3224" s="38" t="s">
        <v>145</v>
      </c>
    </row>
    <row r="3225">
      <c r="A3225" s="38" t="s">
        <v>9174</v>
      </c>
      <c r="B3225" s="38" t="s">
        <v>804</v>
      </c>
      <c r="C3225" s="25" t="s">
        <v>96</v>
      </c>
      <c r="D3225" s="38" t="s">
        <v>2250</v>
      </c>
      <c r="E3225" s="38" t="s">
        <v>145</v>
      </c>
    </row>
    <row r="3226">
      <c r="A3226" s="38" t="s">
        <v>9175</v>
      </c>
      <c r="B3226" s="38" t="s">
        <v>166</v>
      </c>
      <c r="C3226" s="25" t="s">
        <v>96</v>
      </c>
      <c r="D3226" s="38" t="s">
        <v>2250</v>
      </c>
      <c r="E3226" s="38" t="s">
        <v>145</v>
      </c>
    </row>
    <row r="3227">
      <c r="A3227" s="38" t="s">
        <v>9176</v>
      </c>
      <c r="B3227" s="38" t="s">
        <v>981</v>
      </c>
      <c r="C3227" s="25" t="s">
        <v>96</v>
      </c>
      <c r="D3227" s="38" t="s">
        <v>2250</v>
      </c>
      <c r="E3227" s="38" t="s">
        <v>145</v>
      </c>
    </row>
    <row r="3228">
      <c r="A3228" s="38" t="s">
        <v>9177</v>
      </c>
      <c r="B3228" s="38" t="s">
        <v>982</v>
      </c>
      <c r="C3228" s="25" t="s">
        <v>96</v>
      </c>
      <c r="D3228" s="38" t="s">
        <v>2250</v>
      </c>
      <c r="E3228" s="38" t="s">
        <v>145</v>
      </c>
    </row>
    <row r="3229">
      <c r="A3229" s="38" t="s">
        <v>9178</v>
      </c>
      <c r="B3229" s="38" t="s">
        <v>730</v>
      </c>
      <c r="C3229" s="25" t="s">
        <v>96</v>
      </c>
      <c r="D3229" s="38" t="s">
        <v>2250</v>
      </c>
      <c r="E3229" s="38" t="s">
        <v>145</v>
      </c>
    </row>
    <row r="3230">
      <c r="A3230" s="38" t="s">
        <v>9179</v>
      </c>
      <c r="B3230" s="38" t="s">
        <v>496</v>
      </c>
      <c r="C3230" s="25" t="s">
        <v>96</v>
      </c>
      <c r="D3230" s="38" t="s">
        <v>2250</v>
      </c>
      <c r="E3230" s="38" t="s">
        <v>145</v>
      </c>
    </row>
    <row r="3231">
      <c r="A3231" s="38" t="s">
        <v>9173</v>
      </c>
      <c r="B3231" s="38" t="s">
        <v>807</v>
      </c>
      <c r="C3231" s="25" t="s">
        <v>96</v>
      </c>
      <c r="D3231" s="38" t="s">
        <v>2250</v>
      </c>
      <c r="E3231" s="38" t="s">
        <v>114</v>
      </c>
    </row>
    <row r="3232">
      <c r="A3232" s="38" t="s">
        <v>9174</v>
      </c>
      <c r="B3232" s="38" t="s">
        <v>804</v>
      </c>
      <c r="C3232" s="25" t="s">
        <v>96</v>
      </c>
      <c r="D3232" s="38" t="s">
        <v>2250</v>
      </c>
      <c r="E3232" s="38" t="s">
        <v>114</v>
      </c>
    </row>
    <row r="3233">
      <c r="A3233" s="38" t="s">
        <v>9180</v>
      </c>
      <c r="B3233" s="38" t="s">
        <v>250</v>
      </c>
      <c r="C3233" s="25" t="s">
        <v>96</v>
      </c>
      <c r="D3233" s="38" t="s">
        <v>2250</v>
      </c>
      <c r="E3233" s="38" t="s">
        <v>114</v>
      </c>
    </row>
    <row r="3234">
      <c r="A3234" s="38" t="s">
        <v>9175</v>
      </c>
      <c r="B3234" s="38" t="s">
        <v>166</v>
      </c>
      <c r="C3234" s="25" t="s">
        <v>96</v>
      </c>
      <c r="D3234" s="38" t="s">
        <v>2250</v>
      </c>
      <c r="E3234" s="38" t="s">
        <v>114</v>
      </c>
    </row>
    <row r="3235">
      <c r="A3235" s="38" t="s">
        <v>9176</v>
      </c>
      <c r="B3235" s="38" t="s">
        <v>981</v>
      </c>
      <c r="C3235" s="25" t="s">
        <v>96</v>
      </c>
      <c r="D3235" s="38" t="s">
        <v>2250</v>
      </c>
      <c r="E3235" s="38" t="s">
        <v>114</v>
      </c>
    </row>
    <row r="3236">
      <c r="A3236" s="38" t="s">
        <v>9178</v>
      </c>
      <c r="B3236" s="38" t="s">
        <v>730</v>
      </c>
      <c r="C3236" s="25" t="s">
        <v>96</v>
      </c>
      <c r="D3236" s="38" t="s">
        <v>2250</v>
      </c>
      <c r="E3236" s="38" t="s">
        <v>114</v>
      </c>
    </row>
    <row r="3237">
      <c r="A3237" s="38" t="s">
        <v>9177</v>
      </c>
      <c r="B3237" s="38" t="s">
        <v>982</v>
      </c>
      <c r="C3237" s="25" t="s">
        <v>96</v>
      </c>
      <c r="D3237" s="38" t="s">
        <v>2250</v>
      </c>
      <c r="E3237" s="38" t="s">
        <v>114</v>
      </c>
    </row>
    <row r="3238">
      <c r="A3238" s="38" t="s">
        <v>9181</v>
      </c>
      <c r="B3238" s="38" t="s">
        <v>985</v>
      </c>
      <c r="C3238" s="25" t="s">
        <v>96</v>
      </c>
      <c r="D3238" s="38" t="s">
        <v>2250</v>
      </c>
      <c r="E3238" s="38" t="s">
        <v>114</v>
      </c>
    </row>
    <row r="3239">
      <c r="A3239" s="38" t="s">
        <v>9179</v>
      </c>
      <c r="B3239" s="38" t="s">
        <v>496</v>
      </c>
      <c r="C3239" s="25" t="s">
        <v>96</v>
      </c>
      <c r="D3239" s="38" t="s">
        <v>2250</v>
      </c>
      <c r="E3239" s="38" t="s">
        <v>114</v>
      </c>
    </row>
    <row r="3240">
      <c r="A3240" s="38" t="s">
        <v>9182</v>
      </c>
      <c r="B3240" s="38" t="s">
        <v>100</v>
      </c>
      <c r="C3240" s="25" t="s">
        <v>96</v>
      </c>
      <c r="D3240" s="38" t="s">
        <v>2250</v>
      </c>
      <c r="E3240" s="38" t="s">
        <v>101</v>
      </c>
    </row>
    <row r="3241">
      <c r="A3241" s="38" t="s">
        <v>9183</v>
      </c>
      <c r="B3241" s="38" t="s">
        <v>401</v>
      </c>
      <c r="C3241" s="25" t="s">
        <v>96</v>
      </c>
      <c r="D3241" s="38" t="s">
        <v>2250</v>
      </c>
      <c r="E3241" s="38" t="s">
        <v>101</v>
      </c>
    </row>
    <row r="3242">
      <c r="A3242" s="38" t="s">
        <v>9173</v>
      </c>
      <c r="B3242" s="38" t="s">
        <v>807</v>
      </c>
      <c r="C3242" s="25" t="s">
        <v>96</v>
      </c>
      <c r="D3242" s="38" t="s">
        <v>2250</v>
      </c>
      <c r="E3242" s="38" t="s">
        <v>101</v>
      </c>
    </row>
    <row r="3243">
      <c r="A3243" s="38" t="s">
        <v>9180</v>
      </c>
      <c r="B3243" s="38" t="s">
        <v>250</v>
      </c>
      <c r="C3243" s="25" t="s">
        <v>96</v>
      </c>
      <c r="D3243" s="38" t="s">
        <v>2250</v>
      </c>
      <c r="E3243" s="38" t="s">
        <v>101</v>
      </c>
    </row>
    <row r="3244">
      <c r="A3244" s="38" t="s">
        <v>9174</v>
      </c>
      <c r="B3244" s="38" t="s">
        <v>804</v>
      </c>
      <c r="C3244" s="25" t="s">
        <v>96</v>
      </c>
      <c r="D3244" s="38" t="s">
        <v>2250</v>
      </c>
      <c r="E3244" s="38" t="s">
        <v>101</v>
      </c>
    </row>
    <row r="3245">
      <c r="A3245" s="38" t="s">
        <v>9184</v>
      </c>
      <c r="B3245" s="38" t="s">
        <v>169</v>
      </c>
      <c r="C3245" s="25" t="s">
        <v>96</v>
      </c>
      <c r="D3245" s="38" t="s">
        <v>2250</v>
      </c>
      <c r="E3245" s="38" t="s">
        <v>101</v>
      </c>
    </row>
    <row r="3246">
      <c r="A3246" s="38" t="s">
        <v>9176</v>
      </c>
      <c r="B3246" s="38" t="s">
        <v>981</v>
      </c>
      <c r="C3246" s="25" t="s">
        <v>96</v>
      </c>
      <c r="D3246" s="38" t="s">
        <v>2250</v>
      </c>
      <c r="E3246" s="38" t="s">
        <v>101</v>
      </c>
    </row>
    <row r="3247">
      <c r="A3247" s="38" t="s">
        <v>9185</v>
      </c>
      <c r="B3247" s="38" t="s">
        <v>984</v>
      </c>
      <c r="C3247" s="25" t="s">
        <v>96</v>
      </c>
      <c r="D3247" s="38" t="s">
        <v>2250</v>
      </c>
      <c r="E3247" s="38" t="s">
        <v>101</v>
      </c>
    </row>
    <row r="3248">
      <c r="A3248" s="38" t="s">
        <v>9186</v>
      </c>
      <c r="B3248" s="38" t="s">
        <v>365</v>
      </c>
      <c r="C3248" s="25" t="s">
        <v>96</v>
      </c>
      <c r="D3248" s="38" t="s">
        <v>2250</v>
      </c>
      <c r="E3248" s="38" t="s">
        <v>101</v>
      </c>
    </row>
    <row r="3249">
      <c r="A3249" s="38" t="s">
        <v>9181</v>
      </c>
      <c r="B3249" s="38" t="s">
        <v>985</v>
      </c>
      <c r="C3249" s="25" t="s">
        <v>96</v>
      </c>
      <c r="D3249" s="38" t="s">
        <v>2250</v>
      </c>
      <c r="E3249" s="38" t="s">
        <v>101</v>
      </c>
    </row>
    <row r="3250">
      <c r="A3250" s="38" t="s">
        <v>9187</v>
      </c>
      <c r="B3250" s="38" t="s">
        <v>335</v>
      </c>
      <c r="C3250" s="25" t="s">
        <v>96</v>
      </c>
      <c r="D3250" s="38" t="s">
        <v>2251</v>
      </c>
      <c r="E3250" s="38" t="s">
        <v>145</v>
      </c>
    </row>
    <row r="3251">
      <c r="A3251" s="38" t="s">
        <v>9188</v>
      </c>
      <c r="B3251" s="38" t="s">
        <v>492</v>
      </c>
      <c r="C3251" s="25" t="s">
        <v>96</v>
      </c>
      <c r="D3251" s="38" t="s">
        <v>2251</v>
      </c>
      <c r="E3251" s="38" t="s">
        <v>145</v>
      </c>
    </row>
    <row r="3252">
      <c r="A3252" s="38" t="s">
        <v>9189</v>
      </c>
      <c r="B3252" s="38" t="s">
        <v>341</v>
      </c>
      <c r="C3252" s="25" t="s">
        <v>96</v>
      </c>
      <c r="D3252" s="38" t="s">
        <v>2251</v>
      </c>
      <c r="E3252" s="38" t="s">
        <v>145</v>
      </c>
    </row>
    <row r="3253">
      <c r="A3253" s="38" t="s">
        <v>9190</v>
      </c>
      <c r="B3253" s="38" t="s">
        <v>996</v>
      </c>
      <c r="C3253" s="25" t="s">
        <v>96</v>
      </c>
      <c r="D3253" s="38" t="s">
        <v>2251</v>
      </c>
      <c r="E3253" s="38" t="s">
        <v>145</v>
      </c>
    </row>
    <row r="3254">
      <c r="A3254" s="38" t="s">
        <v>9191</v>
      </c>
      <c r="B3254" s="38" t="s">
        <v>371</v>
      </c>
      <c r="C3254" s="25" t="s">
        <v>96</v>
      </c>
      <c r="D3254" s="38" t="s">
        <v>2251</v>
      </c>
      <c r="E3254" s="38" t="s">
        <v>145</v>
      </c>
    </row>
    <row r="3255">
      <c r="A3255" s="38" t="s">
        <v>9192</v>
      </c>
      <c r="B3255" s="38" t="s">
        <v>338</v>
      </c>
      <c r="C3255" s="25" t="s">
        <v>96</v>
      </c>
      <c r="D3255" s="38" t="s">
        <v>2251</v>
      </c>
      <c r="E3255" s="38" t="s">
        <v>145</v>
      </c>
    </row>
    <row r="3256">
      <c r="A3256" s="38" t="s">
        <v>9193</v>
      </c>
      <c r="B3256" s="38" t="s">
        <v>999</v>
      </c>
      <c r="C3256" s="25" t="s">
        <v>96</v>
      </c>
      <c r="D3256" s="38" t="s">
        <v>2251</v>
      </c>
      <c r="E3256" s="38" t="s">
        <v>145</v>
      </c>
    </row>
    <row r="3257">
      <c r="A3257" s="38" t="s">
        <v>9194</v>
      </c>
      <c r="B3257" s="38" t="s">
        <v>370</v>
      </c>
      <c r="C3257" s="25" t="s">
        <v>96</v>
      </c>
      <c r="D3257" s="38" t="s">
        <v>2251</v>
      </c>
      <c r="E3257" s="38" t="s">
        <v>145</v>
      </c>
    </row>
    <row r="3258">
      <c r="A3258" s="38" t="s">
        <v>9195</v>
      </c>
      <c r="B3258" s="38" t="s">
        <v>332</v>
      </c>
      <c r="C3258" s="25" t="s">
        <v>96</v>
      </c>
      <c r="D3258" s="38" t="s">
        <v>2251</v>
      </c>
      <c r="E3258" s="38" t="s">
        <v>145</v>
      </c>
    </row>
    <row r="3259">
      <c r="A3259" s="38" t="s">
        <v>9196</v>
      </c>
      <c r="B3259" s="38" t="s">
        <v>995</v>
      </c>
      <c r="C3259" s="25" t="s">
        <v>96</v>
      </c>
      <c r="D3259" s="38" t="s">
        <v>2251</v>
      </c>
      <c r="E3259" s="38" t="s">
        <v>145</v>
      </c>
    </row>
    <row r="3260">
      <c r="A3260" s="38" t="s">
        <v>9197</v>
      </c>
      <c r="B3260" s="38" t="s">
        <v>998</v>
      </c>
      <c r="C3260" s="25" t="s">
        <v>96</v>
      </c>
      <c r="D3260" s="38" t="s">
        <v>2251</v>
      </c>
      <c r="E3260" s="38" t="s">
        <v>145</v>
      </c>
    </row>
    <row r="3261">
      <c r="A3261" s="38" t="s">
        <v>9198</v>
      </c>
      <c r="B3261" s="38" t="s">
        <v>993</v>
      </c>
      <c r="C3261" s="25" t="s">
        <v>96</v>
      </c>
      <c r="D3261" s="38" t="s">
        <v>2251</v>
      </c>
      <c r="E3261" s="38" t="s">
        <v>145</v>
      </c>
    </row>
    <row r="3262">
      <c r="A3262" s="38" t="s">
        <v>9187</v>
      </c>
      <c r="B3262" s="38" t="s">
        <v>335</v>
      </c>
      <c r="C3262" s="25" t="s">
        <v>96</v>
      </c>
      <c r="D3262" s="38" t="s">
        <v>2251</v>
      </c>
      <c r="E3262" s="38" t="s">
        <v>114</v>
      </c>
    </row>
    <row r="3263">
      <c r="A3263" s="38" t="s">
        <v>9188</v>
      </c>
      <c r="B3263" s="38" t="s">
        <v>492</v>
      </c>
      <c r="C3263" s="25" t="s">
        <v>96</v>
      </c>
      <c r="D3263" s="38" t="s">
        <v>2251</v>
      </c>
      <c r="E3263" s="38" t="s">
        <v>114</v>
      </c>
    </row>
    <row r="3264">
      <c r="A3264" s="38" t="s">
        <v>9190</v>
      </c>
      <c r="B3264" s="38" t="s">
        <v>996</v>
      </c>
      <c r="C3264" s="25" t="s">
        <v>96</v>
      </c>
      <c r="D3264" s="38" t="s">
        <v>2251</v>
      </c>
      <c r="E3264" s="38" t="s">
        <v>114</v>
      </c>
    </row>
    <row r="3265">
      <c r="A3265" s="38" t="s">
        <v>9199</v>
      </c>
      <c r="B3265" s="38" t="s">
        <v>330</v>
      </c>
      <c r="C3265" s="25" t="s">
        <v>96</v>
      </c>
      <c r="D3265" s="38" t="s">
        <v>2251</v>
      </c>
      <c r="E3265" s="38" t="s">
        <v>114</v>
      </c>
    </row>
    <row r="3266">
      <c r="A3266" s="38" t="s">
        <v>9200</v>
      </c>
      <c r="B3266" s="38" t="s">
        <v>337</v>
      </c>
      <c r="C3266" s="25" t="s">
        <v>96</v>
      </c>
      <c r="D3266" s="38" t="s">
        <v>2251</v>
      </c>
      <c r="E3266" s="38" t="s">
        <v>114</v>
      </c>
    </row>
    <row r="3267">
      <c r="A3267" s="38" t="s">
        <v>9192</v>
      </c>
      <c r="B3267" s="38" t="s">
        <v>338</v>
      </c>
      <c r="C3267" s="25" t="s">
        <v>96</v>
      </c>
      <c r="D3267" s="38" t="s">
        <v>2251</v>
      </c>
      <c r="E3267" s="38" t="s">
        <v>114</v>
      </c>
    </row>
    <row r="3268">
      <c r="A3268" s="38" t="s">
        <v>9189</v>
      </c>
      <c r="B3268" s="38" t="s">
        <v>341</v>
      </c>
      <c r="C3268" s="25" t="s">
        <v>96</v>
      </c>
      <c r="D3268" s="38" t="s">
        <v>2251</v>
      </c>
      <c r="E3268" s="38" t="s">
        <v>114</v>
      </c>
    </row>
    <row r="3269">
      <c r="A3269" s="38" t="s">
        <v>9194</v>
      </c>
      <c r="B3269" s="38" t="s">
        <v>370</v>
      </c>
      <c r="C3269" s="25" t="s">
        <v>96</v>
      </c>
      <c r="D3269" s="38" t="s">
        <v>2251</v>
      </c>
      <c r="E3269" s="38" t="s">
        <v>114</v>
      </c>
    </row>
    <row r="3270">
      <c r="A3270" s="38" t="s">
        <v>9195</v>
      </c>
      <c r="B3270" s="38" t="s">
        <v>332</v>
      </c>
      <c r="C3270" s="25" t="s">
        <v>96</v>
      </c>
      <c r="D3270" s="38" t="s">
        <v>2251</v>
      </c>
      <c r="E3270" s="38" t="s">
        <v>114</v>
      </c>
    </row>
    <row r="3271">
      <c r="A3271" s="38" t="s">
        <v>9196</v>
      </c>
      <c r="B3271" s="38" t="s">
        <v>995</v>
      </c>
      <c r="C3271" s="25" t="s">
        <v>96</v>
      </c>
      <c r="D3271" s="38" t="s">
        <v>2251</v>
      </c>
      <c r="E3271" s="38" t="s">
        <v>114</v>
      </c>
    </row>
    <row r="3272">
      <c r="A3272" s="38" t="s">
        <v>9197</v>
      </c>
      <c r="B3272" s="38" t="s">
        <v>998</v>
      </c>
      <c r="C3272" s="25" t="s">
        <v>96</v>
      </c>
      <c r="D3272" s="38" t="s">
        <v>2251</v>
      </c>
      <c r="E3272" s="38" t="s">
        <v>114</v>
      </c>
    </row>
    <row r="3273">
      <c r="A3273" s="38" t="s">
        <v>9198</v>
      </c>
      <c r="B3273" s="38" t="s">
        <v>993</v>
      </c>
      <c r="C3273" s="25" t="s">
        <v>96</v>
      </c>
      <c r="D3273" s="38" t="s">
        <v>2251</v>
      </c>
      <c r="E3273" s="38" t="s">
        <v>114</v>
      </c>
    </row>
    <row r="3274">
      <c r="A3274" s="38" t="s">
        <v>9187</v>
      </c>
      <c r="B3274" s="38" t="s">
        <v>335</v>
      </c>
      <c r="C3274" s="25" t="s">
        <v>96</v>
      </c>
      <c r="D3274" s="38" t="s">
        <v>2251</v>
      </c>
      <c r="E3274" s="38" t="s">
        <v>101</v>
      </c>
    </row>
    <row r="3275">
      <c r="A3275" s="38" t="s">
        <v>9201</v>
      </c>
      <c r="B3275" s="38" t="s">
        <v>401</v>
      </c>
      <c r="C3275" s="25" t="s">
        <v>96</v>
      </c>
      <c r="D3275" s="38" t="s">
        <v>2251</v>
      </c>
      <c r="E3275" s="38" t="s">
        <v>101</v>
      </c>
    </row>
    <row r="3276">
      <c r="A3276" s="38" t="s">
        <v>9202</v>
      </c>
      <c r="B3276" s="38" t="s">
        <v>575</v>
      </c>
      <c r="C3276" s="25" t="s">
        <v>96</v>
      </c>
      <c r="D3276" s="38" t="s">
        <v>2251</v>
      </c>
      <c r="E3276" s="38" t="s">
        <v>101</v>
      </c>
    </row>
    <row r="3277">
      <c r="A3277" s="38" t="s">
        <v>9199</v>
      </c>
      <c r="B3277" s="38" t="s">
        <v>330</v>
      </c>
      <c r="C3277" s="25" t="s">
        <v>96</v>
      </c>
      <c r="D3277" s="38" t="s">
        <v>2251</v>
      </c>
      <c r="E3277" s="38" t="s">
        <v>101</v>
      </c>
    </row>
    <row r="3278">
      <c r="A3278" s="38" t="s">
        <v>9200</v>
      </c>
      <c r="B3278" s="38" t="s">
        <v>337</v>
      </c>
      <c r="C3278" s="25" t="s">
        <v>96</v>
      </c>
      <c r="D3278" s="38" t="s">
        <v>2251</v>
      </c>
      <c r="E3278" s="38" t="s">
        <v>101</v>
      </c>
    </row>
    <row r="3279">
      <c r="A3279" s="38" t="s">
        <v>9192</v>
      </c>
      <c r="B3279" s="38" t="s">
        <v>338</v>
      </c>
      <c r="C3279" s="25" t="s">
        <v>96</v>
      </c>
      <c r="D3279" s="38" t="s">
        <v>2251</v>
      </c>
      <c r="E3279" s="38" t="s">
        <v>101</v>
      </c>
    </row>
    <row r="3280">
      <c r="A3280" s="38" t="s">
        <v>9193</v>
      </c>
      <c r="B3280" s="38" t="s">
        <v>999</v>
      </c>
      <c r="C3280" s="25" t="s">
        <v>96</v>
      </c>
      <c r="D3280" s="38" t="s">
        <v>2251</v>
      </c>
      <c r="E3280" s="38" t="s">
        <v>101</v>
      </c>
    </row>
    <row r="3281">
      <c r="A3281" s="38" t="s">
        <v>9194</v>
      </c>
      <c r="B3281" s="38" t="s">
        <v>370</v>
      </c>
      <c r="C3281" s="25" t="s">
        <v>96</v>
      </c>
      <c r="D3281" s="38" t="s">
        <v>2251</v>
      </c>
      <c r="E3281" s="38" t="s">
        <v>101</v>
      </c>
    </row>
    <row r="3282">
      <c r="A3282" s="38" t="s">
        <v>9203</v>
      </c>
      <c r="B3282" s="38" t="s">
        <v>365</v>
      </c>
      <c r="C3282" s="25" t="s">
        <v>96</v>
      </c>
      <c r="D3282" s="38" t="s">
        <v>2251</v>
      </c>
      <c r="E3282" s="38" t="s">
        <v>101</v>
      </c>
    </row>
    <row r="3283">
      <c r="A3283" s="38" t="s">
        <v>9197</v>
      </c>
      <c r="B3283" s="38" t="s">
        <v>998</v>
      </c>
      <c r="C3283" s="25" t="s">
        <v>96</v>
      </c>
      <c r="D3283" s="38" t="s">
        <v>2251</v>
      </c>
      <c r="E3283" s="38" t="s">
        <v>101</v>
      </c>
    </row>
    <row r="3284">
      <c r="A3284" s="38" t="s">
        <v>9198</v>
      </c>
      <c r="B3284" s="38" t="s">
        <v>993</v>
      </c>
      <c r="C3284" s="25" t="s">
        <v>96</v>
      </c>
      <c r="D3284" s="38" t="s">
        <v>2251</v>
      </c>
      <c r="E3284" s="38" t="s">
        <v>101</v>
      </c>
    </row>
    <row r="3285">
      <c r="A3285" s="38" t="s">
        <v>9204</v>
      </c>
      <c r="B3285" s="38" t="s">
        <v>371</v>
      </c>
      <c r="C3285" s="25" t="s">
        <v>96</v>
      </c>
      <c r="D3285" s="38" t="s">
        <v>2252</v>
      </c>
      <c r="E3285" s="38" t="s">
        <v>145</v>
      </c>
    </row>
    <row r="3286">
      <c r="A3286" s="38" t="s">
        <v>9205</v>
      </c>
      <c r="B3286" s="38" t="s">
        <v>102</v>
      </c>
      <c r="C3286" s="25" t="s">
        <v>96</v>
      </c>
      <c r="D3286" s="38" t="s">
        <v>2252</v>
      </c>
      <c r="E3286" s="38" t="s">
        <v>145</v>
      </c>
    </row>
    <row r="3287">
      <c r="A3287" s="38" t="s">
        <v>9206</v>
      </c>
      <c r="B3287" s="38" t="s">
        <v>108</v>
      </c>
      <c r="C3287" s="25" t="s">
        <v>96</v>
      </c>
      <c r="D3287" s="38" t="s">
        <v>2252</v>
      </c>
      <c r="E3287" s="38" t="s">
        <v>145</v>
      </c>
    </row>
    <row r="3288">
      <c r="A3288" s="38" t="s">
        <v>9207</v>
      </c>
      <c r="B3288" s="38" t="s">
        <v>436</v>
      </c>
      <c r="C3288" s="25" t="s">
        <v>96</v>
      </c>
      <c r="D3288" s="38" t="s">
        <v>2252</v>
      </c>
      <c r="E3288" s="38" t="s">
        <v>145</v>
      </c>
    </row>
    <row r="3289">
      <c r="A3289" s="38" t="s">
        <v>9208</v>
      </c>
      <c r="B3289" s="38" t="s">
        <v>106</v>
      </c>
      <c r="C3289" s="25" t="s">
        <v>96</v>
      </c>
      <c r="D3289" s="38" t="s">
        <v>2252</v>
      </c>
      <c r="E3289" s="38" t="s">
        <v>145</v>
      </c>
    </row>
    <row r="3290">
      <c r="A3290" s="38" t="s">
        <v>9209</v>
      </c>
      <c r="B3290" s="38" t="s">
        <v>164</v>
      </c>
      <c r="C3290" s="25" t="s">
        <v>96</v>
      </c>
      <c r="D3290" s="38" t="s">
        <v>2252</v>
      </c>
      <c r="E3290" s="38" t="s">
        <v>145</v>
      </c>
    </row>
    <row r="3291">
      <c r="A3291" s="38" t="s">
        <v>9210</v>
      </c>
      <c r="B3291" s="38" t="s">
        <v>416</v>
      </c>
      <c r="C3291" s="25" t="s">
        <v>96</v>
      </c>
      <c r="D3291" s="38" t="s">
        <v>2252</v>
      </c>
      <c r="E3291" s="38" t="s">
        <v>145</v>
      </c>
    </row>
    <row r="3292">
      <c r="A3292" s="38" t="s">
        <v>9211</v>
      </c>
      <c r="B3292" s="38" t="s">
        <v>971</v>
      </c>
      <c r="C3292" s="25" t="s">
        <v>96</v>
      </c>
      <c r="D3292" s="38" t="s">
        <v>2252</v>
      </c>
      <c r="E3292" s="38" t="s">
        <v>145</v>
      </c>
    </row>
    <row r="3293">
      <c r="A3293" s="38" t="s">
        <v>9212</v>
      </c>
      <c r="B3293" s="38" t="s">
        <v>1023</v>
      </c>
      <c r="C3293" s="25" t="s">
        <v>96</v>
      </c>
      <c r="D3293" s="38" t="s">
        <v>2252</v>
      </c>
      <c r="E3293" s="38" t="s">
        <v>145</v>
      </c>
    </row>
    <row r="3294">
      <c r="A3294" s="38" t="s">
        <v>9213</v>
      </c>
      <c r="B3294" s="38" t="s">
        <v>970</v>
      </c>
      <c r="C3294" s="25" t="s">
        <v>96</v>
      </c>
      <c r="D3294" s="38" t="s">
        <v>2252</v>
      </c>
      <c r="E3294" s="38" t="s">
        <v>145</v>
      </c>
    </row>
    <row r="3295">
      <c r="A3295" s="38" t="s">
        <v>9214</v>
      </c>
      <c r="B3295" s="38" t="s">
        <v>988</v>
      </c>
      <c r="C3295" s="25" t="s">
        <v>96</v>
      </c>
      <c r="D3295" s="38" t="s">
        <v>2252</v>
      </c>
      <c r="E3295" s="38" t="s">
        <v>145</v>
      </c>
    </row>
    <row r="3296">
      <c r="A3296" s="38" t="s">
        <v>9215</v>
      </c>
      <c r="B3296" s="38" t="s">
        <v>474</v>
      </c>
      <c r="C3296" s="25" t="s">
        <v>96</v>
      </c>
      <c r="D3296" s="38" t="s">
        <v>2252</v>
      </c>
      <c r="E3296" s="38" t="s">
        <v>114</v>
      </c>
    </row>
    <row r="3297">
      <c r="A3297" s="38" t="s">
        <v>9205</v>
      </c>
      <c r="B3297" s="38" t="s">
        <v>102</v>
      </c>
      <c r="C3297" s="25" t="s">
        <v>96</v>
      </c>
      <c r="D3297" s="38" t="s">
        <v>2252</v>
      </c>
      <c r="E3297" s="38" t="s">
        <v>114</v>
      </c>
    </row>
    <row r="3298">
      <c r="A3298" s="38" t="s">
        <v>9206</v>
      </c>
      <c r="B3298" s="38" t="s">
        <v>108</v>
      </c>
      <c r="C3298" s="25" t="s">
        <v>96</v>
      </c>
      <c r="D3298" s="38" t="s">
        <v>2252</v>
      </c>
      <c r="E3298" s="38" t="s">
        <v>114</v>
      </c>
    </row>
    <row r="3299">
      <c r="A3299" s="38" t="s">
        <v>9207</v>
      </c>
      <c r="B3299" s="38" t="s">
        <v>436</v>
      </c>
      <c r="C3299" s="25" t="s">
        <v>96</v>
      </c>
      <c r="D3299" s="38" t="s">
        <v>2252</v>
      </c>
      <c r="E3299" s="38" t="s">
        <v>114</v>
      </c>
    </row>
    <row r="3300">
      <c r="A3300" s="38" t="s">
        <v>9208</v>
      </c>
      <c r="B3300" s="38" t="s">
        <v>106</v>
      </c>
      <c r="C3300" s="25" t="s">
        <v>96</v>
      </c>
      <c r="D3300" s="38" t="s">
        <v>2252</v>
      </c>
      <c r="E3300" s="38" t="s">
        <v>114</v>
      </c>
    </row>
    <row r="3301">
      <c r="A3301" s="38" t="s">
        <v>9209</v>
      </c>
      <c r="B3301" s="38" t="s">
        <v>164</v>
      </c>
      <c r="C3301" s="25" t="s">
        <v>96</v>
      </c>
      <c r="D3301" s="38" t="s">
        <v>2252</v>
      </c>
      <c r="E3301" s="38" t="s">
        <v>114</v>
      </c>
    </row>
    <row r="3302">
      <c r="A3302" s="38" t="s">
        <v>9210</v>
      </c>
      <c r="B3302" s="38" t="s">
        <v>416</v>
      </c>
      <c r="C3302" s="25" t="s">
        <v>96</v>
      </c>
      <c r="D3302" s="38" t="s">
        <v>2252</v>
      </c>
      <c r="E3302" s="38" t="s">
        <v>114</v>
      </c>
    </row>
    <row r="3303">
      <c r="A3303" s="38" t="s">
        <v>9211</v>
      </c>
      <c r="B3303" s="38" t="s">
        <v>971</v>
      </c>
      <c r="C3303" s="25" t="s">
        <v>96</v>
      </c>
      <c r="D3303" s="38" t="s">
        <v>2252</v>
      </c>
      <c r="E3303" s="38" t="s">
        <v>114</v>
      </c>
    </row>
    <row r="3304">
      <c r="A3304" s="38" t="s">
        <v>9212</v>
      </c>
      <c r="B3304" s="38" t="s">
        <v>1023</v>
      </c>
      <c r="C3304" s="25" t="s">
        <v>96</v>
      </c>
      <c r="D3304" s="38" t="s">
        <v>2252</v>
      </c>
      <c r="E3304" s="38" t="s">
        <v>114</v>
      </c>
    </row>
    <row r="3305">
      <c r="A3305" s="38" t="s">
        <v>9213</v>
      </c>
      <c r="B3305" s="38" t="s">
        <v>970</v>
      </c>
      <c r="C3305" s="25" t="s">
        <v>96</v>
      </c>
      <c r="D3305" s="38" t="s">
        <v>2252</v>
      </c>
      <c r="E3305" s="38" t="s">
        <v>114</v>
      </c>
    </row>
    <row r="3306">
      <c r="A3306" s="38" t="s">
        <v>9216</v>
      </c>
      <c r="B3306" s="38" t="s">
        <v>1018</v>
      </c>
      <c r="C3306" s="25" t="s">
        <v>96</v>
      </c>
      <c r="D3306" s="38" t="s">
        <v>2252</v>
      </c>
      <c r="E3306" s="38" t="s">
        <v>114</v>
      </c>
    </row>
    <row r="3307">
      <c r="A3307" s="38" t="s">
        <v>9214</v>
      </c>
      <c r="B3307" s="38" t="s">
        <v>988</v>
      </c>
      <c r="C3307" s="25" t="s">
        <v>96</v>
      </c>
      <c r="D3307" s="38" t="s">
        <v>2252</v>
      </c>
      <c r="E3307" s="38" t="s">
        <v>114</v>
      </c>
    </row>
    <row r="3308">
      <c r="A3308" s="38" t="s">
        <v>9217</v>
      </c>
      <c r="B3308" s="38" t="s">
        <v>528</v>
      </c>
      <c r="C3308" s="25" t="s">
        <v>96</v>
      </c>
      <c r="D3308" s="38" t="s">
        <v>2252</v>
      </c>
      <c r="E3308" s="38" t="s">
        <v>101</v>
      </c>
    </row>
    <row r="3309">
      <c r="A3309" s="38" t="s">
        <v>9205</v>
      </c>
      <c r="B3309" s="38" t="s">
        <v>102</v>
      </c>
      <c r="C3309" s="25" t="s">
        <v>96</v>
      </c>
      <c r="D3309" s="38" t="s">
        <v>2252</v>
      </c>
      <c r="E3309" s="38" t="s">
        <v>101</v>
      </c>
    </row>
    <row r="3310">
      <c r="A3310" s="38" t="s">
        <v>9206</v>
      </c>
      <c r="B3310" s="38" t="s">
        <v>108</v>
      </c>
      <c r="C3310" s="25" t="s">
        <v>96</v>
      </c>
      <c r="D3310" s="38" t="s">
        <v>2252</v>
      </c>
      <c r="E3310" s="38" t="s">
        <v>101</v>
      </c>
    </row>
    <row r="3311">
      <c r="A3311" s="38" t="s">
        <v>9207</v>
      </c>
      <c r="B3311" s="38" t="s">
        <v>436</v>
      </c>
      <c r="C3311" s="25" t="s">
        <v>96</v>
      </c>
      <c r="D3311" s="38" t="s">
        <v>2252</v>
      </c>
      <c r="E3311" s="38" t="s">
        <v>101</v>
      </c>
    </row>
    <row r="3312">
      <c r="A3312" s="38" t="s">
        <v>9208</v>
      </c>
      <c r="B3312" s="38" t="s">
        <v>106</v>
      </c>
      <c r="C3312" s="25" t="s">
        <v>96</v>
      </c>
      <c r="D3312" s="38" t="s">
        <v>2252</v>
      </c>
      <c r="E3312" s="38" t="s">
        <v>101</v>
      </c>
    </row>
    <row r="3313">
      <c r="A3313" s="38" t="s">
        <v>9209</v>
      </c>
      <c r="B3313" s="38" t="s">
        <v>164</v>
      </c>
      <c r="C3313" s="25" t="s">
        <v>96</v>
      </c>
      <c r="D3313" s="38" t="s">
        <v>2252</v>
      </c>
      <c r="E3313" s="38" t="s">
        <v>101</v>
      </c>
    </row>
    <row r="3314">
      <c r="A3314" s="38" t="s">
        <v>9210</v>
      </c>
      <c r="B3314" s="38" t="s">
        <v>416</v>
      </c>
      <c r="C3314" s="25" t="s">
        <v>96</v>
      </c>
      <c r="D3314" s="38" t="s">
        <v>2252</v>
      </c>
      <c r="E3314" s="38" t="s">
        <v>101</v>
      </c>
    </row>
    <row r="3315">
      <c r="A3315" s="38" t="s">
        <v>9211</v>
      </c>
      <c r="B3315" s="38" t="s">
        <v>971</v>
      </c>
      <c r="C3315" s="25" t="s">
        <v>96</v>
      </c>
      <c r="D3315" s="38" t="s">
        <v>2252</v>
      </c>
      <c r="E3315" s="38" t="s">
        <v>101</v>
      </c>
    </row>
    <row r="3316">
      <c r="A3316" s="38" t="s">
        <v>9212</v>
      </c>
      <c r="B3316" s="38" t="s">
        <v>1023</v>
      </c>
      <c r="C3316" s="25" t="s">
        <v>96</v>
      </c>
      <c r="D3316" s="38" t="s">
        <v>2252</v>
      </c>
      <c r="E3316" s="38" t="s">
        <v>101</v>
      </c>
    </row>
    <row r="3317">
      <c r="A3317" s="38" t="s">
        <v>9213</v>
      </c>
      <c r="B3317" s="38" t="s">
        <v>970</v>
      </c>
      <c r="C3317" s="25" t="s">
        <v>96</v>
      </c>
      <c r="D3317" s="38" t="s">
        <v>2252</v>
      </c>
      <c r="E3317" s="38" t="s">
        <v>101</v>
      </c>
    </row>
    <row r="3318">
      <c r="A3318" s="38" t="s">
        <v>9216</v>
      </c>
      <c r="B3318" s="38" t="s">
        <v>1018</v>
      </c>
      <c r="C3318" s="25" t="s">
        <v>96</v>
      </c>
      <c r="D3318" s="38" t="s">
        <v>2252</v>
      </c>
      <c r="E3318" s="38" t="s">
        <v>101</v>
      </c>
    </row>
    <row r="3319">
      <c r="A3319" s="38" t="s">
        <v>9214</v>
      </c>
      <c r="B3319" s="38" t="s">
        <v>988</v>
      </c>
      <c r="C3319" s="25" t="s">
        <v>96</v>
      </c>
      <c r="D3319" s="38" t="s">
        <v>2252</v>
      </c>
      <c r="E3319" s="38" t="s">
        <v>101</v>
      </c>
    </row>
    <row r="3320">
      <c r="A3320" s="38" t="s">
        <v>9218</v>
      </c>
      <c r="B3320" s="38" t="s">
        <v>91</v>
      </c>
      <c r="C3320" s="25" t="s">
        <v>88</v>
      </c>
      <c r="D3320" s="38" t="s">
        <v>2253</v>
      </c>
      <c r="E3320" s="38" t="s">
        <v>28</v>
      </c>
    </row>
    <row r="3321">
      <c r="A3321" s="38" t="s">
        <v>9219</v>
      </c>
      <c r="B3321" s="38" t="s">
        <v>395</v>
      </c>
      <c r="C3321" s="25" t="s">
        <v>88</v>
      </c>
      <c r="D3321" s="38" t="s">
        <v>2253</v>
      </c>
      <c r="E3321" s="38" t="s">
        <v>28</v>
      </c>
    </row>
    <row r="3322">
      <c r="A3322" s="38" t="s">
        <v>9220</v>
      </c>
      <c r="B3322" s="38" t="s">
        <v>136</v>
      </c>
      <c r="C3322" s="25" t="s">
        <v>88</v>
      </c>
      <c r="D3322" s="38" t="s">
        <v>2253</v>
      </c>
      <c r="E3322" s="38" t="s">
        <v>28</v>
      </c>
    </row>
    <row r="3323">
      <c r="A3323" s="38" t="s">
        <v>9221</v>
      </c>
      <c r="B3323" s="38" t="s">
        <v>717</v>
      </c>
      <c r="C3323" s="25" t="s">
        <v>88</v>
      </c>
      <c r="D3323" s="38" t="s">
        <v>2253</v>
      </c>
      <c r="E3323" s="38" t="s">
        <v>28</v>
      </c>
    </row>
    <row r="3324">
      <c r="A3324" s="38" t="s">
        <v>9222</v>
      </c>
      <c r="B3324" s="38" t="s">
        <v>968</v>
      </c>
      <c r="C3324" s="25" t="s">
        <v>88</v>
      </c>
      <c r="D3324" s="38" t="s">
        <v>2253</v>
      </c>
      <c r="E3324" s="38" t="s">
        <v>28</v>
      </c>
    </row>
    <row r="3325">
      <c r="A3325" s="38" t="s">
        <v>9223</v>
      </c>
      <c r="B3325" s="38" t="s">
        <v>893</v>
      </c>
      <c r="C3325" s="25" t="s">
        <v>88</v>
      </c>
      <c r="D3325" s="38" t="s">
        <v>2253</v>
      </c>
      <c r="E3325" s="38" t="s">
        <v>28</v>
      </c>
    </row>
    <row r="3326">
      <c r="A3326" s="38" t="s">
        <v>9218</v>
      </c>
      <c r="B3326" s="38" t="s">
        <v>91</v>
      </c>
      <c r="C3326" s="25" t="s">
        <v>88</v>
      </c>
      <c r="D3326" s="38" t="s">
        <v>2253</v>
      </c>
      <c r="E3326" s="38" t="s">
        <v>28</v>
      </c>
    </row>
    <row r="3327">
      <c r="A3327" s="38" t="s">
        <v>9219</v>
      </c>
      <c r="B3327" s="38" t="s">
        <v>395</v>
      </c>
      <c r="C3327" s="25" t="s">
        <v>88</v>
      </c>
      <c r="D3327" s="38" t="s">
        <v>2253</v>
      </c>
      <c r="E3327" s="38" t="s">
        <v>28</v>
      </c>
    </row>
    <row r="3328">
      <c r="A3328" s="38" t="s">
        <v>9220</v>
      </c>
      <c r="B3328" s="38" t="s">
        <v>136</v>
      </c>
      <c r="C3328" s="25" t="s">
        <v>88</v>
      </c>
      <c r="D3328" s="38" t="s">
        <v>2253</v>
      </c>
      <c r="E3328" s="38" t="s">
        <v>28</v>
      </c>
    </row>
    <row r="3329">
      <c r="A3329" s="38" t="s">
        <v>9224</v>
      </c>
      <c r="B3329" s="38" t="s">
        <v>719</v>
      </c>
      <c r="C3329" s="25" t="s">
        <v>88</v>
      </c>
      <c r="D3329" s="38" t="s">
        <v>2253</v>
      </c>
      <c r="E3329" s="38" t="s">
        <v>28</v>
      </c>
    </row>
    <row r="3330">
      <c r="A3330" s="38" t="s">
        <v>9222</v>
      </c>
      <c r="B3330" s="38" t="s">
        <v>968</v>
      </c>
      <c r="C3330" s="25" t="s">
        <v>88</v>
      </c>
      <c r="D3330" s="38" t="s">
        <v>2253</v>
      </c>
      <c r="E3330" s="38" t="s">
        <v>28</v>
      </c>
    </row>
    <row r="3331">
      <c r="A3331" s="38" t="s">
        <v>9223</v>
      </c>
      <c r="B3331" s="38" t="s">
        <v>893</v>
      </c>
      <c r="C3331" s="25" t="s">
        <v>88</v>
      </c>
      <c r="D3331" s="38" t="s">
        <v>2253</v>
      </c>
      <c r="E3331" s="38" t="s">
        <v>28</v>
      </c>
    </row>
    <row r="3332">
      <c r="A3332" s="38" t="s">
        <v>9225</v>
      </c>
      <c r="B3332" s="38" t="s">
        <v>398</v>
      </c>
      <c r="C3332" s="25" t="s">
        <v>96</v>
      </c>
      <c r="D3332" s="38" t="s">
        <v>2253</v>
      </c>
      <c r="E3332" s="38" t="s">
        <v>145</v>
      </c>
    </row>
    <row r="3333">
      <c r="A3333" s="38" t="s">
        <v>9226</v>
      </c>
      <c r="B3333" s="38" t="s">
        <v>396</v>
      </c>
      <c r="C3333" s="25" t="s">
        <v>96</v>
      </c>
      <c r="D3333" s="38" t="s">
        <v>2253</v>
      </c>
      <c r="E3333" s="38" t="s">
        <v>145</v>
      </c>
    </row>
    <row r="3334">
      <c r="A3334" s="38" t="s">
        <v>9227</v>
      </c>
      <c r="B3334" s="38" t="s">
        <v>113</v>
      </c>
      <c r="C3334" s="25" t="s">
        <v>96</v>
      </c>
      <c r="D3334" s="38" t="s">
        <v>2253</v>
      </c>
      <c r="E3334" s="38" t="s">
        <v>145</v>
      </c>
    </row>
    <row r="3335">
      <c r="A3335" s="38" t="s">
        <v>9228</v>
      </c>
      <c r="B3335" s="38" t="s">
        <v>378</v>
      </c>
      <c r="C3335" s="25" t="s">
        <v>96</v>
      </c>
      <c r="D3335" s="38" t="s">
        <v>2253</v>
      </c>
      <c r="E3335" s="38" t="s">
        <v>145</v>
      </c>
    </row>
    <row r="3336">
      <c r="A3336" s="38" t="s">
        <v>9229</v>
      </c>
      <c r="B3336" s="38" t="s">
        <v>402</v>
      </c>
      <c r="C3336" s="25" t="s">
        <v>96</v>
      </c>
      <c r="D3336" s="38" t="s">
        <v>2253</v>
      </c>
      <c r="E3336" s="38" t="s">
        <v>145</v>
      </c>
    </row>
    <row r="3337">
      <c r="A3337" s="38" t="s">
        <v>9230</v>
      </c>
      <c r="B3337" s="38" t="s">
        <v>367</v>
      </c>
      <c r="C3337" s="25" t="s">
        <v>96</v>
      </c>
      <c r="D3337" s="38" t="s">
        <v>2253</v>
      </c>
      <c r="E3337" s="38" t="s">
        <v>145</v>
      </c>
    </row>
    <row r="3338">
      <c r="A3338" s="38" t="s">
        <v>9231</v>
      </c>
      <c r="B3338" s="38" t="s">
        <v>511</v>
      </c>
      <c r="C3338" s="25" t="s">
        <v>96</v>
      </c>
      <c r="D3338" s="38" t="s">
        <v>2253</v>
      </c>
      <c r="E3338" s="38" t="s">
        <v>145</v>
      </c>
    </row>
    <row r="3339">
      <c r="A3339" s="38" t="s">
        <v>9232</v>
      </c>
      <c r="B3339" s="38" t="s">
        <v>905</v>
      </c>
      <c r="C3339" s="25" t="s">
        <v>96</v>
      </c>
      <c r="D3339" s="38" t="s">
        <v>2253</v>
      </c>
      <c r="E3339" s="38" t="s">
        <v>145</v>
      </c>
    </row>
    <row r="3340">
      <c r="A3340" s="38" t="s">
        <v>9233</v>
      </c>
      <c r="B3340" s="38" t="s">
        <v>489</v>
      </c>
      <c r="C3340" s="25" t="s">
        <v>96</v>
      </c>
      <c r="D3340" s="38" t="s">
        <v>2253</v>
      </c>
      <c r="E3340" s="38" t="s">
        <v>145</v>
      </c>
    </row>
    <row r="3341">
      <c r="A3341" s="38" t="s">
        <v>9234</v>
      </c>
      <c r="B3341" s="38" t="s">
        <v>832</v>
      </c>
      <c r="C3341" s="25" t="s">
        <v>96</v>
      </c>
      <c r="D3341" s="38" t="s">
        <v>2253</v>
      </c>
      <c r="E3341" s="38" t="s">
        <v>145</v>
      </c>
    </row>
    <row r="3342">
      <c r="A3342" s="38" t="s">
        <v>9225</v>
      </c>
      <c r="B3342" s="38" t="s">
        <v>398</v>
      </c>
      <c r="C3342" s="25" t="s">
        <v>96</v>
      </c>
      <c r="D3342" s="38" t="s">
        <v>2253</v>
      </c>
      <c r="E3342" s="38" t="s">
        <v>114</v>
      </c>
    </row>
    <row r="3343">
      <c r="A3343" s="38" t="s">
        <v>9226</v>
      </c>
      <c r="B3343" s="38" t="s">
        <v>396</v>
      </c>
      <c r="C3343" s="25" t="s">
        <v>96</v>
      </c>
      <c r="D3343" s="38" t="s">
        <v>2253</v>
      </c>
      <c r="E3343" s="38" t="s">
        <v>114</v>
      </c>
    </row>
    <row r="3344">
      <c r="A3344" s="38" t="s">
        <v>9227</v>
      </c>
      <c r="B3344" s="38" t="s">
        <v>113</v>
      </c>
      <c r="C3344" s="25" t="s">
        <v>96</v>
      </c>
      <c r="D3344" s="38" t="s">
        <v>2253</v>
      </c>
      <c r="E3344" s="38" t="s">
        <v>114</v>
      </c>
    </row>
    <row r="3345">
      <c r="A3345" s="38" t="s">
        <v>9228</v>
      </c>
      <c r="B3345" s="38" t="s">
        <v>378</v>
      </c>
      <c r="C3345" s="25" t="s">
        <v>96</v>
      </c>
      <c r="D3345" s="38" t="s">
        <v>2253</v>
      </c>
      <c r="E3345" s="38" t="s">
        <v>114</v>
      </c>
    </row>
    <row r="3346">
      <c r="A3346" s="38" t="s">
        <v>9229</v>
      </c>
      <c r="B3346" s="38" t="s">
        <v>402</v>
      </c>
      <c r="C3346" s="25" t="s">
        <v>96</v>
      </c>
      <c r="D3346" s="38" t="s">
        <v>2253</v>
      </c>
      <c r="E3346" s="38" t="s">
        <v>114</v>
      </c>
    </row>
    <row r="3347">
      <c r="A3347" s="38" t="s">
        <v>9230</v>
      </c>
      <c r="B3347" s="38" t="s">
        <v>367</v>
      </c>
      <c r="C3347" s="25" t="s">
        <v>96</v>
      </c>
      <c r="D3347" s="38" t="s">
        <v>2253</v>
      </c>
      <c r="E3347" s="38" t="s">
        <v>114</v>
      </c>
    </row>
    <row r="3348">
      <c r="A3348" s="38" t="s">
        <v>9231</v>
      </c>
      <c r="B3348" s="38" t="s">
        <v>511</v>
      </c>
      <c r="C3348" s="25" t="s">
        <v>96</v>
      </c>
      <c r="D3348" s="38" t="s">
        <v>2253</v>
      </c>
      <c r="E3348" s="38" t="s">
        <v>114</v>
      </c>
    </row>
    <row r="3349">
      <c r="A3349" s="38" t="s">
        <v>9232</v>
      </c>
      <c r="B3349" s="38" t="s">
        <v>905</v>
      </c>
      <c r="C3349" s="25" t="s">
        <v>96</v>
      </c>
      <c r="D3349" s="38" t="s">
        <v>2253</v>
      </c>
      <c r="E3349" s="38" t="s">
        <v>114</v>
      </c>
    </row>
    <row r="3350">
      <c r="A3350" s="38" t="s">
        <v>9233</v>
      </c>
      <c r="B3350" s="38" t="s">
        <v>489</v>
      </c>
      <c r="C3350" s="25" t="s">
        <v>96</v>
      </c>
      <c r="D3350" s="38" t="s">
        <v>2253</v>
      </c>
      <c r="E3350" s="38" t="s">
        <v>114</v>
      </c>
    </row>
    <row r="3351">
      <c r="A3351" s="38" t="s">
        <v>9234</v>
      </c>
      <c r="B3351" s="38" t="s">
        <v>832</v>
      </c>
      <c r="C3351" s="25" t="s">
        <v>96</v>
      </c>
      <c r="D3351" s="38" t="s">
        <v>2253</v>
      </c>
      <c r="E3351" s="38" t="s">
        <v>114</v>
      </c>
    </row>
    <row r="3352">
      <c r="A3352" s="38" t="s">
        <v>9235</v>
      </c>
      <c r="B3352" s="38" t="s">
        <v>100</v>
      </c>
      <c r="C3352" s="25" t="s">
        <v>96</v>
      </c>
      <c r="D3352" s="38" t="s">
        <v>2253</v>
      </c>
      <c r="E3352" s="38" t="s">
        <v>101</v>
      </c>
    </row>
    <row r="3353">
      <c r="A3353" s="38" t="s">
        <v>9226</v>
      </c>
      <c r="B3353" s="38" t="s">
        <v>396</v>
      </c>
      <c r="C3353" s="25" t="s">
        <v>96</v>
      </c>
      <c r="D3353" s="38" t="s">
        <v>2253</v>
      </c>
      <c r="E3353" s="38" t="s">
        <v>101</v>
      </c>
    </row>
    <row r="3354">
      <c r="A3354" s="38" t="s">
        <v>9227</v>
      </c>
      <c r="B3354" s="38" t="s">
        <v>113</v>
      </c>
      <c r="C3354" s="25" t="s">
        <v>96</v>
      </c>
      <c r="D3354" s="38" t="s">
        <v>2253</v>
      </c>
      <c r="E3354" s="38" t="s">
        <v>101</v>
      </c>
    </row>
    <row r="3355">
      <c r="A3355" s="38" t="s">
        <v>9236</v>
      </c>
      <c r="B3355" s="38" t="s">
        <v>102</v>
      </c>
      <c r="C3355" s="25" t="s">
        <v>96</v>
      </c>
      <c r="D3355" s="38" t="s">
        <v>2253</v>
      </c>
      <c r="E3355" s="38" t="s">
        <v>101</v>
      </c>
    </row>
    <row r="3356">
      <c r="A3356" s="38" t="s">
        <v>9237</v>
      </c>
      <c r="B3356" s="38" t="s">
        <v>401</v>
      </c>
      <c r="C3356" s="25" t="s">
        <v>96</v>
      </c>
      <c r="D3356" s="38" t="s">
        <v>2253</v>
      </c>
      <c r="E3356" s="38" t="s">
        <v>101</v>
      </c>
    </row>
    <row r="3357">
      <c r="A3357" s="38" t="s">
        <v>9238</v>
      </c>
      <c r="B3357" s="38" t="s">
        <v>970</v>
      </c>
      <c r="C3357" s="25" t="s">
        <v>96</v>
      </c>
      <c r="D3357" s="38" t="s">
        <v>2253</v>
      </c>
      <c r="E3357" s="38" t="s">
        <v>101</v>
      </c>
    </row>
    <row r="3358">
      <c r="A3358" s="38" t="s">
        <v>9234</v>
      </c>
      <c r="B3358" s="38" t="s">
        <v>832</v>
      </c>
      <c r="C3358" s="25" t="s">
        <v>96</v>
      </c>
      <c r="D3358" s="38" t="s">
        <v>2253</v>
      </c>
      <c r="E3358" s="38" t="s">
        <v>101</v>
      </c>
    </row>
    <row r="3359">
      <c r="A3359" s="38" t="s">
        <v>9239</v>
      </c>
      <c r="B3359" s="38" t="s">
        <v>603</v>
      </c>
      <c r="C3359" s="38" t="s">
        <v>44</v>
      </c>
      <c r="D3359" s="38" t="s">
        <v>2254</v>
      </c>
      <c r="E3359" s="38" t="s">
        <v>28</v>
      </c>
    </row>
    <row r="3360">
      <c r="A3360" s="38" t="s">
        <v>9240</v>
      </c>
      <c r="B3360" s="38" t="s">
        <v>979</v>
      </c>
      <c r="C3360" s="38" t="s">
        <v>44</v>
      </c>
      <c r="D3360" s="38" t="s">
        <v>2254</v>
      </c>
      <c r="E3360" s="38" t="s">
        <v>28</v>
      </c>
    </row>
    <row r="3361">
      <c r="A3361" s="38" t="s">
        <v>9241</v>
      </c>
      <c r="B3361" s="38" t="s">
        <v>966</v>
      </c>
      <c r="C3361" s="38" t="s">
        <v>44</v>
      </c>
      <c r="D3361" s="38" t="s">
        <v>2254</v>
      </c>
      <c r="E3361" s="38" t="s">
        <v>28</v>
      </c>
    </row>
    <row r="3362">
      <c r="A3362" s="38" t="s">
        <v>9242</v>
      </c>
      <c r="B3362" s="38" t="s">
        <v>977</v>
      </c>
      <c r="C3362" s="38" t="s">
        <v>44</v>
      </c>
      <c r="D3362" s="38" t="s">
        <v>2254</v>
      </c>
      <c r="E3362" s="38" t="s">
        <v>28</v>
      </c>
    </row>
    <row r="3363">
      <c r="A3363" s="38" t="s">
        <v>9243</v>
      </c>
      <c r="B3363" s="38" t="s">
        <v>280</v>
      </c>
      <c r="C3363" s="38" t="s">
        <v>44</v>
      </c>
      <c r="D3363" s="38" t="s">
        <v>2254</v>
      </c>
      <c r="E3363" s="38" t="s">
        <v>28</v>
      </c>
    </row>
    <row r="3364">
      <c r="A3364" s="38" t="s">
        <v>9244</v>
      </c>
      <c r="B3364" s="38" t="s">
        <v>577</v>
      </c>
      <c r="C3364" s="25" t="s">
        <v>158</v>
      </c>
      <c r="D3364" s="38" t="s">
        <v>2254</v>
      </c>
      <c r="E3364" s="38" t="s">
        <v>28</v>
      </c>
    </row>
    <row r="3365">
      <c r="A3365" s="38" t="s">
        <v>9245</v>
      </c>
      <c r="B3365" s="38" t="s">
        <v>481</v>
      </c>
      <c r="C3365" s="25" t="s">
        <v>600</v>
      </c>
      <c r="D3365" s="38" t="s">
        <v>2254</v>
      </c>
      <c r="E3365" s="38" t="s">
        <v>28</v>
      </c>
    </row>
    <row r="3366">
      <c r="A3366" s="38" t="s">
        <v>9246</v>
      </c>
      <c r="B3366" s="38" t="s">
        <v>532</v>
      </c>
      <c r="C3366" s="25" t="s">
        <v>600</v>
      </c>
      <c r="D3366" s="38" t="s">
        <v>2254</v>
      </c>
      <c r="E3366" s="38" t="s">
        <v>28</v>
      </c>
    </row>
    <row r="3367">
      <c r="A3367" s="38" t="s">
        <v>9247</v>
      </c>
      <c r="B3367" s="38" t="s">
        <v>266</v>
      </c>
      <c r="C3367" s="25" t="s">
        <v>600</v>
      </c>
      <c r="D3367" s="38" t="s">
        <v>2254</v>
      </c>
      <c r="E3367" s="38" t="s">
        <v>28</v>
      </c>
    </row>
    <row r="3368">
      <c r="A3368" s="38" t="s">
        <v>9248</v>
      </c>
      <c r="B3368" s="38" t="s">
        <v>973</v>
      </c>
      <c r="C3368" s="25" t="s">
        <v>938</v>
      </c>
      <c r="D3368" s="38" t="s">
        <v>2254</v>
      </c>
      <c r="E3368" s="38" t="s">
        <v>28</v>
      </c>
    </row>
    <row r="3369">
      <c r="A3369" s="38" t="s">
        <v>9249</v>
      </c>
      <c r="B3369" s="38" t="s">
        <v>324</v>
      </c>
      <c r="C3369" s="25" t="s">
        <v>938</v>
      </c>
      <c r="D3369" s="38" t="s">
        <v>2254</v>
      </c>
      <c r="E3369" s="38" t="s">
        <v>28</v>
      </c>
    </row>
    <row r="3370">
      <c r="A3370" s="38" t="s">
        <v>9250</v>
      </c>
      <c r="B3370" s="38" t="s">
        <v>972</v>
      </c>
      <c r="C3370" s="25" t="s">
        <v>938</v>
      </c>
      <c r="D3370" s="38" t="s">
        <v>2254</v>
      </c>
      <c r="E3370" s="38" t="s">
        <v>28</v>
      </c>
    </row>
    <row r="3371">
      <c r="A3371" s="38" t="s">
        <v>9251</v>
      </c>
      <c r="B3371" s="38" t="s">
        <v>948</v>
      </c>
      <c r="C3371" s="25" t="s">
        <v>938</v>
      </c>
      <c r="D3371" s="38" t="s">
        <v>2254</v>
      </c>
      <c r="E3371" s="38" t="s">
        <v>28</v>
      </c>
    </row>
    <row r="3372">
      <c r="A3372" s="38" t="s">
        <v>9252</v>
      </c>
      <c r="B3372" s="38" t="s">
        <v>974</v>
      </c>
      <c r="C3372" s="25" t="s">
        <v>938</v>
      </c>
      <c r="D3372" s="38" t="s">
        <v>2254</v>
      </c>
      <c r="E3372" s="38" t="s">
        <v>28</v>
      </c>
    </row>
    <row r="3373">
      <c r="A3373" s="38" t="s">
        <v>9253</v>
      </c>
      <c r="B3373" s="38" t="s">
        <v>979</v>
      </c>
      <c r="C3373" s="25" t="s">
        <v>96</v>
      </c>
      <c r="D3373" s="38" t="s">
        <v>2254</v>
      </c>
      <c r="E3373" s="38" t="s">
        <v>145</v>
      </c>
    </row>
    <row r="3374">
      <c r="A3374" s="38" t="s">
        <v>9254</v>
      </c>
      <c r="B3374" s="38" t="s">
        <v>302</v>
      </c>
      <c r="C3374" s="25" t="s">
        <v>96</v>
      </c>
      <c r="D3374" s="38" t="s">
        <v>2254</v>
      </c>
      <c r="E3374" s="38" t="s">
        <v>145</v>
      </c>
    </row>
    <row r="3375">
      <c r="A3375" s="38" t="s">
        <v>9255</v>
      </c>
      <c r="B3375" s="38" t="s">
        <v>939</v>
      </c>
      <c r="C3375" s="25" t="s">
        <v>96</v>
      </c>
      <c r="D3375" s="38" t="s">
        <v>2254</v>
      </c>
      <c r="E3375" s="38" t="s">
        <v>145</v>
      </c>
    </row>
    <row r="3376">
      <c r="A3376" s="38" t="s">
        <v>9256</v>
      </c>
      <c r="B3376" s="38" t="s">
        <v>1028</v>
      </c>
      <c r="C3376" s="25" t="s">
        <v>96</v>
      </c>
      <c r="D3376" s="38" t="s">
        <v>2254</v>
      </c>
      <c r="E3376" s="38" t="s">
        <v>145</v>
      </c>
    </row>
    <row r="3377">
      <c r="A3377" s="38" t="s">
        <v>9257</v>
      </c>
      <c r="B3377" s="38" t="s">
        <v>977</v>
      </c>
      <c r="C3377" s="25" t="s">
        <v>96</v>
      </c>
      <c r="D3377" s="38" t="s">
        <v>2254</v>
      </c>
      <c r="E3377" s="38" t="s">
        <v>145</v>
      </c>
    </row>
    <row r="3378">
      <c r="A3378" s="38" t="s">
        <v>9258</v>
      </c>
      <c r="B3378" s="38" t="s">
        <v>178</v>
      </c>
      <c r="C3378" s="25" t="s">
        <v>96</v>
      </c>
      <c r="D3378" s="38" t="s">
        <v>2254</v>
      </c>
      <c r="E3378" s="38" t="s">
        <v>145</v>
      </c>
    </row>
    <row r="3379">
      <c r="A3379" s="38" t="s">
        <v>9259</v>
      </c>
      <c r="B3379" s="38" t="s">
        <v>117</v>
      </c>
      <c r="C3379" s="25" t="s">
        <v>96</v>
      </c>
      <c r="D3379" s="38" t="s">
        <v>2254</v>
      </c>
      <c r="E3379" s="38" t="s">
        <v>145</v>
      </c>
    </row>
    <row r="3380">
      <c r="A3380" s="38" t="s">
        <v>9260</v>
      </c>
      <c r="B3380" s="38" t="s">
        <v>5884</v>
      </c>
      <c r="C3380" s="25" t="s">
        <v>96</v>
      </c>
      <c r="D3380" s="38" t="s">
        <v>2254</v>
      </c>
      <c r="E3380" s="38" t="s">
        <v>145</v>
      </c>
    </row>
    <row r="3381">
      <c r="A3381" s="38" t="s">
        <v>9261</v>
      </c>
      <c r="B3381" s="38" t="s">
        <v>1032</v>
      </c>
      <c r="C3381" s="25" t="s">
        <v>96</v>
      </c>
      <c r="D3381" s="38" t="s">
        <v>2254</v>
      </c>
      <c r="E3381" s="38" t="s">
        <v>145</v>
      </c>
    </row>
    <row r="3382">
      <c r="A3382" s="38" t="s">
        <v>9262</v>
      </c>
      <c r="B3382" s="38" t="s">
        <v>1030</v>
      </c>
      <c r="C3382" s="25" t="s">
        <v>96</v>
      </c>
      <c r="D3382" s="38" t="s">
        <v>2254</v>
      </c>
      <c r="E3382" s="38" t="s">
        <v>145</v>
      </c>
    </row>
    <row r="3383">
      <c r="A3383" s="38" t="s">
        <v>9263</v>
      </c>
      <c r="B3383" s="38" t="s">
        <v>1029</v>
      </c>
      <c r="C3383" s="25" t="s">
        <v>96</v>
      </c>
      <c r="D3383" s="38" t="s">
        <v>2254</v>
      </c>
      <c r="E3383" s="38" t="s">
        <v>145</v>
      </c>
    </row>
    <row r="3384">
      <c r="A3384" s="38" t="s">
        <v>9264</v>
      </c>
      <c r="B3384" s="38" t="s">
        <v>5885</v>
      </c>
      <c r="C3384" s="25" t="s">
        <v>96</v>
      </c>
      <c r="D3384" s="38" t="s">
        <v>2254</v>
      </c>
      <c r="E3384" s="38" t="s">
        <v>145</v>
      </c>
    </row>
    <row r="3385">
      <c r="A3385" s="38" t="s">
        <v>9253</v>
      </c>
      <c r="B3385" s="38" t="s">
        <v>979</v>
      </c>
      <c r="C3385" s="25" t="s">
        <v>96</v>
      </c>
      <c r="D3385" s="38" t="s">
        <v>2254</v>
      </c>
      <c r="E3385" s="38" t="s">
        <v>114</v>
      </c>
    </row>
    <row r="3386">
      <c r="A3386" s="38" t="s">
        <v>9254</v>
      </c>
      <c r="B3386" s="38" t="s">
        <v>302</v>
      </c>
      <c r="C3386" s="25" t="s">
        <v>96</v>
      </c>
      <c r="D3386" s="38" t="s">
        <v>2254</v>
      </c>
      <c r="E3386" s="38" t="s">
        <v>114</v>
      </c>
    </row>
    <row r="3387">
      <c r="A3387" s="38" t="s">
        <v>9255</v>
      </c>
      <c r="B3387" s="38" t="s">
        <v>939</v>
      </c>
      <c r="C3387" s="25" t="s">
        <v>96</v>
      </c>
      <c r="D3387" s="38" t="s">
        <v>2254</v>
      </c>
      <c r="E3387" s="38" t="s">
        <v>114</v>
      </c>
    </row>
    <row r="3388">
      <c r="A3388" s="38" t="s">
        <v>9256</v>
      </c>
      <c r="B3388" s="38" t="s">
        <v>1028</v>
      </c>
      <c r="C3388" s="25" t="s">
        <v>96</v>
      </c>
      <c r="D3388" s="38" t="s">
        <v>2254</v>
      </c>
      <c r="E3388" s="38" t="s">
        <v>114</v>
      </c>
    </row>
    <row r="3389">
      <c r="A3389" s="38" t="s">
        <v>9257</v>
      </c>
      <c r="B3389" s="38" t="s">
        <v>977</v>
      </c>
      <c r="C3389" s="25" t="s">
        <v>96</v>
      </c>
      <c r="D3389" s="38" t="s">
        <v>2254</v>
      </c>
      <c r="E3389" s="38" t="s">
        <v>114</v>
      </c>
    </row>
    <row r="3390">
      <c r="A3390" s="38" t="s">
        <v>9258</v>
      </c>
      <c r="B3390" s="38" t="s">
        <v>178</v>
      </c>
      <c r="C3390" s="25" t="s">
        <v>96</v>
      </c>
      <c r="D3390" s="38" t="s">
        <v>2254</v>
      </c>
      <c r="E3390" s="38" t="s">
        <v>114</v>
      </c>
    </row>
    <row r="3391">
      <c r="A3391" s="38" t="s">
        <v>9259</v>
      </c>
      <c r="B3391" s="38" t="s">
        <v>117</v>
      </c>
      <c r="C3391" s="25" t="s">
        <v>96</v>
      </c>
      <c r="D3391" s="38" t="s">
        <v>2254</v>
      </c>
      <c r="E3391" s="38" t="s">
        <v>114</v>
      </c>
    </row>
    <row r="3392">
      <c r="A3392" s="38" t="s">
        <v>9265</v>
      </c>
      <c r="B3392" s="38" t="s">
        <v>241</v>
      </c>
      <c r="C3392" s="25" t="s">
        <v>96</v>
      </c>
      <c r="D3392" s="38" t="s">
        <v>2254</v>
      </c>
      <c r="E3392" s="38" t="s">
        <v>114</v>
      </c>
    </row>
    <row r="3393">
      <c r="A3393" s="38" t="s">
        <v>9261</v>
      </c>
      <c r="B3393" s="38" t="s">
        <v>1032</v>
      </c>
      <c r="C3393" s="25" t="s">
        <v>96</v>
      </c>
      <c r="D3393" s="38" t="s">
        <v>2254</v>
      </c>
      <c r="E3393" s="38" t="s">
        <v>114</v>
      </c>
    </row>
    <row r="3394">
      <c r="A3394" s="38" t="s">
        <v>9262</v>
      </c>
      <c r="B3394" s="38" t="s">
        <v>1030</v>
      </c>
      <c r="C3394" s="25" t="s">
        <v>96</v>
      </c>
      <c r="D3394" s="38" t="s">
        <v>2254</v>
      </c>
      <c r="E3394" s="38" t="s">
        <v>114</v>
      </c>
    </row>
    <row r="3395">
      <c r="A3395" s="38" t="s">
        <v>9263</v>
      </c>
      <c r="B3395" s="38" t="s">
        <v>1029</v>
      </c>
      <c r="C3395" s="25" t="s">
        <v>96</v>
      </c>
      <c r="D3395" s="38" t="s">
        <v>2254</v>
      </c>
      <c r="E3395" s="38" t="s">
        <v>114</v>
      </c>
    </row>
    <row r="3396">
      <c r="A3396" s="38" t="s">
        <v>9266</v>
      </c>
      <c r="B3396" s="38" t="s">
        <v>1031</v>
      </c>
      <c r="C3396" s="25" t="s">
        <v>96</v>
      </c>
      <c r="D3396" s="38" t="s">
        <v>2254</v>
      </c>
      <c r="E3396" s="38" t="s">
        <v>114</v>
      </c>
    </row>
    <row r="3397">
      <c r="A3397" s="38" t="s">
        <v>9267</v>
      </c>
      <c r="B3397" s="38" t="s">
        <v>100</v>
      </c>
      <c r="C3397" s="25" t="s">
        <v>96</v>
      </c>
      <c r="D3397" s="38" t="s">
        <v>2254</v>
      </c>
      <c r="E3397" s="38" t="s">
        <v>101</v>
      </c>
    </row>
    <row r="3398">
      <c r="A3398" s="38" t="s">
        <v>9254</v>
      </c>
      <c r="B3398" s="38" t="s">
        <v>302</v>
      </c>
      <c r="C3398" s="25" t="s">
        <v>96</v>
      </c>
      <c r="D3398" s="38" t="s">
        <v>2254</v>
      </c>
      <c r="E3398" s="38" t="s">
        <v>101</v>
      </c>
    </row>
    <row r="3399">
      <c r="A3399" s="38" t="s">
        <v>9255</v>
      </c>
      <c r="B3399" s="38" t="s">
        <v>939</v>
      </c>
      <c r="C3399" s="25" t="s">
        <v>96</v>
      </c>
      <c r="D3399" s="38" t="s">
        <v>2254</v>
      </c>
      <c r="E3399" s="38" t="s">
        <v>101</v>
      </c>
    </row>
    <row r="3400">
      <c r="A3400" s="38" t="s">
        <v>9256</v>
      </c>
      <c r="B3400" s="38" t="s">
        <v>1028</v>
      </c>
      <c r="C3400" s="25" t="s">
        <v>96</v>
      </c>
      <c r="D3400" s="38" t="s">
        <v>2254</v>
      </c>
      <c r="E3400" s="38" t="s">
        <v>101</v>
      </c>
    </row>
    <row r="3401">
      <c r="A3401" s="38" t="s">
        <v>9268</v>
      </c>
      <c r="B3401" s="38" t="s">
        <v>401</v>
      </c>
      <c r="C3401" s="25" t="s">
        <v>96</v>
      </c>
      <c r="D3401" s="38" t="s">
        <v>2254</v>
      </c>
      <c r="E3401" s="38" t="s">
        <v>101</v>
      </c>
    </row>
    <row r="3402">
      <c r="A3402" s="38" t="s">
        <v>9258</v>
      </c>
      <c r="B3402" s="38" t="s">
        <v>178</v>
      </c>
      <c r="C3402" s="25" t="s">
        <v>96</v>
      </c>
      <c r="D3402" s="38" t="s">
        <v>2254</v>
      </c>
      <c r="E3402" s="38" t="s">
        <v>101</v>
      </c>
    </row>
    <row r="3403">
      <c r="A3403" s="38" t="s">
        <v>9259</v>
      </c>
      <c r="B3403" s="38" t="s">
        <v>117</v>
      </c>
      <c r="C3403" s="25" t="s">
        <v>96</v>
      </c>
      <c r="D3403" s="38" t="s">
        <v>2254</v>
      </c>
      <c r="E3403" s="38" t="s">
        <v>101</v>
      </c>
    </row>
    <row r="3404">
      <c r="A3404" s="38" t="s">
        <v>9265</v>
      </c>
      <c r="B3404" s="38" t="s">
        <v>241</v>
      </c>
      <c r="C3404" s="25" t="s">
        <v>96</v>
      </c>
      <c r="D3404" s="38" t="s">
        <v>2254</v>
      </c>
      <c r="E3404" s="38" t="s">
        <v>101</v>
      </c>
    </row>
    <row r="3405">
      <c r="A3405" s="38" t="s">
        <v>9261</v>
      </c>
      <c r="B3405" s="38" t="s">
        <v>1032</v>
      </c>
      <c r="C3405" s="25" t="s">
        <v>96</v>
      </c>
      <c r="D3405" s="38" t="s">
        <v>2254</v>
      </c>
      <c r="E3405" s="38" t="s">
        <v>101</v>
      </c>
    </row>
    <row r="3406">
      <c r="A3406" s="38" t="s">
        <v>9262</v>
      </c>
      <c r="B3406" s="38" t="s">
        <v>1030</v>
      </c>
      <c r="C3406" s="25" t="s">
        <v>96</v>
      </c>
      <c r="D3406" s="38" t="s">
        <v>2254</v>
      </c>
      <c r="E3406" s="38" t="s">
        <v>101</v>
      </c>
    </row>
    <row r="3407">
      <c r="A3407" s="38" t="s">
        <v>9263</v>
      </c>
      <c r="B3407" s="38" t="s">
        <v>1029</v>
      </c>
      <c r="C3407" s="25" t="s">
        <v>96</v>
      </c>
      <c r="D3407" s="38" t="s">
        <v>2254</v>
      </c>
      <c r="E3407" s="38" t="s">
        <v>101</v>
      </c>
    </row>
    <row r="3408">
      <c r="A3408" s="38" t="s">
        <v>9266</v>
      </c>
      <c r="B3408" s="38" t="s">
        <v>1031</v>
      </c>
      <c r="C3408" s="25" t="s">
        <v>96</v>
      </c>
      <c r="D3408" s="38" t="s">
        <v>2254</v>
      </c>
      <c r="E3408" s="38" t="s">
        <v>101</v>
      </c>
    </row>
    <row r="3409">
      <c r="A3409" s="38" t="s">
        <v>9269</v>
      </c>
      <c r="B3409" s="38" t="s">
        <v>214</v>
      </c>
      <c r="C3409" s="25" t="s">
        <v>96</v>
      </c>
      <c r="D3409" s="38" t="s">
        <v>2255</v>
      </c>
      <c r="E3409" s="38" t="s">
        <v>145</v>
      </c>
    </row>
    <row r="3410">
      <c r="A3410" s="38" t="s">
        <v>9270</v>
      </c>
      <c r="B3410" s="38" t="s">
        <v>211</v>
      </c>
      <c r="C3410" s="25" t="s">
        <v>96</v>
      </c>
      <c r="D3410" s="38" t="s">
        <v>2255</v>
      </c>
      <c r="E3410" s="38" t="s">
        <v>145</v>
      </c>
    </row>
    <row r="3411">
      <c r="A3411" s="38" t="s">
        <v>9271</v>
      </c>
      <c r="B3411" s="38" t="s">
        <v>216</v>
      </c>
      <c r="C3411" s="25" t="s">
        <v>96</v>
      </c>
      <c r="D3411" s="38" t="s">
        <v>2255</v>
      </c>
      <c r="E3411" s="38" t="s">
        <v>145</v>
      </c>
    </row>
    <row r="3412">
      <c r="A3412" s="38" t="s">
        <v>9272</v>
      </c>
      <c r="B3412" s="38" t="s">
        <v>218</v>
      </c>
      <c r="C3412" s="25" t="s">
        <v>96</v>
      </c>
      <c r="D3412" s="38" t="s">
        <v>2255</v>
      </c>
      <c r="E3412" s="38" t="s">
        <v>145</v>
      </c>
    </row>
    <row r="3413">
      <c r="A3413" s="38" t="s">
        <v>9273</v>
      </c>
      <c r="B3413" s="38" t="s">
        <v>219</v>
      </c>
      <c r="C3413" s="25" t="s">
        <v>96</v>
      </c>
      <c r="D3413" s="38" t="s">
        <v>2255</v>
      </c>
      <c r="E3413" s="38" t="s">
        <v>145</v>
      </c>
    </row>
    <row r="3414">
      <c r="A3414" s="38" t="s">
        <v>9274</v>
      </c>
      <c r="B3414" s="38" t="s">
        <v>220</v>
      </c>
      <c r="C3414" s="25" t="s">
        <v>96</v>
      </c>
      <c r="D3414" s="38" t="s">
        <v>2255</v>
      </c>
      <c r="E3414" s="38" t="s">
        <v>145</v>
      </c>
    </row>
    <row r="3415">
      <c r="A3415" s="38" t="s">
        <v>9275</v>
      </c>
      <c r="B3415" s="38" t="s">
        <v>999</v>
      </c>
      <c r="C3415" s="25" t="s">
        <v>96</v>
      </c>
      <c r="D3415" s="38" t="s">
        <v>2255</v>
      </c>
      <c r="E3415" s="38" t="s">
        <v>145</v>
      </c>
    </row>
    <row r="3416">
      <c r="A3416" s="38" t="s">
        <v>9276</v>
      </c>
      <c r="B3416" s="38" t="s">
        <v>370</v>
      </c>
      <c r="C3416" s="25" t="s">
        <v>96</v>
      </c>
      <c r="D3416" s="38" t="s">
        <v>2255</v>
      </c>
      <c r="E3416" s="38" t="s">
        <v>145</v>
      </c>
    </row>
    <row r="3417">
      <c r="A3417" s="38" t="s">
        <v>9277</v>
      </c>
      <c r="B3417" s="38" t="s">
        <v>1012</v>
      </c>
      <c r="C3417" s="25" t="s">
        <v>96</v>
      </c>
      <c r="D3417" s="38" t="s">
        <v>2255</v>
      </c>
      <c r="E3417" s="38" t="s">
        <v>145</v>
      </c>
    </row>
    <row r="3418">
      <c r="A3418" s="38" t="s">
        <v>9278</v>
      </c>
      <c r="B3418" s="38" t="s">
        <v>1013</v>
      </c>
      <c r="C3418" s="25" t="s">
        <v>96</v>
      </c>
      <c r="D3418" s="38" t="s">
        <v>2255</v>
      </c>
      <c r="E3418" s="38" t="s">
        <v>145</v>
      </c>
    </row>
    <row r="3419">
      <c r="A3419" s="38" t="s">
        <v>9279</v>
      </c>
      <c r="B3419" s="38" t="s">
        <v>1015</v>
      </c>
      <c r="C3419" s="25" t="s">
        <v>96</v>
      </c>
      <c r="D3419" s="38" t="s">
        <v>2255</v>
      </c>
      <c r="E3419" s="38" t="s">
        <v>145</v>
      </c>
    </row>
    <row r="3420">
      <c r="A3420" s="38" t="s">
        <v>9269</v>
      </c>
      <c r="B3420" s="38" t="s">
        <v>214</v>
      </c>
      <c r="C3420" s="25" t="s">
        <v>96</v>
      </c>
      <c r="D3420" s="38" t="s">
        <v>2255</v>
      </c>
      <c r="E3420" s="38" t="s">
        <v>114</v>
      </c>
    </row>
    <row r="3421">
      <c r="A3421" s="38" t="s">
        <v>9271</v>
      </c>
      <c r="B3421" s="38" t="s">
        <v>216</v>
      </c>
      <c r="C3421" s="25" t="s">
        <v>96</v>
      </c>
      <c r="D3421" s="38" t="s">
        <v>2255</v>
      </c>
      <c r="E3421" s="38" t="s">
        <v>114</v>
      </c>
    </row>
    <row r="3422">
      <c r="A3422" s="38" t="s">
        <v>9280</v>
      </c>
      <c r="B3422" s="38" t="s">
        <v>212</v>
      </c>
      <c r="C3422" s="25" t="s">
        <v>96</v>
      </c>
      <c r="D3422" s="38" t="s">
        <v>2255</v>
      </c>
      <c r="E3422" s="38" t="s">
        <v>114</v>
      </c>
    </row>
    <row r="3423">
      <c r="A3423" s="38" t="s">
        <v>9281</v>
      </c>
      <c r="B3423" s="38" t="s">
        <v>221</v>
      </c>
      <c r="C3423" s="25" t="s">
        <v>96</v>
      </c>
      <c r="D3423" s="38" t="s">
        <v>2255</v>
      </c>
      <c r="E3423" s="38" t="s">
        <v>114</v>
      </c>
    </row>
    <row r="3424">
      <c r="A3424" s="38" t="s">
        <v>9273</v>
      </c>
      <c r="B3424" s="38" t="s">
        <v>219</v>
      </c>
      <c r="C3424" s="25" t="s">
        <v>96</v>
      </c>
      <c r="D3424" s="38" t="s">
        <v>2255</v>
      </c>
      <c r="E3424" s="38" t="s">
        <v>114</v>
      </c>
    </row>
    <row r="3425">
      <c r="A3425" s="38" t="s">
        <v>9274</v>
      </c>
      <c r="B3425" s="38" t="s">
        <v>220</v>
      </c>
      <c r="C3425" s="25" t="s">
        <v>96</v>
      </c>
      <c r="D3425" s="38" t="s">
        <v>2255</v>
      </c>
      <c r="E3425" s="38" t="s">
        <v>114</v>
      </c>
    </row>
    <row r="3426">
      <c r="A3426" s="38" t="s">
        <v>9282</v>
      </c>
      <c r="B3426" s="38" t="s">
        <v>724</v>
      </c>
      <c r="C3426" s="25" t="s">
        <v>96</v>
      </c>
      <c r="D3426" s="38" t="s">
        <v>2255</v>
      </c>
      <c r="E3426" s="38" t="s">
        <v>114</v>
      </c>
    </row>
    <row r="3427">
      <c r="A3427" s="38" t="s">
        <v>9276</v>
      </c>
      <c r="B3427" s="38" t="s">
        <v>370</v>
      </c>
      <c r="C3427" s="25" t="s">
        <v>96</v>
      </c>
      <c r="D3427" s="38" t="s">
        <v>2255</v>
      </c>
      <c r="E3427" s="38" t="s">
        <v>114</v>
      </c>
    </row>
    <row r="3428">
      <c r="A3428" s="38" t="s">
        <v>9278</v>
      </c>
      <c r="B3428" s="38" t="s">
        <v>1013</v>
      </c>
      <c r="C3428" s="25" t="s">
        <v>96</v>
      </c>
      <c r="D3428" s="38" t="s">
        <v>2255</v>
      </c>
      <c r="E3428" s="38" t="s">
        <v>114</v>
      </c>
    </row>
    <row r="3429">
      <c r="A3429" s="38" t="s">
        <v>9279</v>
      </c>
      <c r="B3429" s="38" t="s">
        <v>1015</v>
      </c>
      <c r="C3429" s="25" t="s">
        <v>96</v>
      </c>
      <c r="D3429" s="38" t="s">
        <v>2255</v>
      </c>
      <c r="E3429" s="38" t="s">
        <v>114</v>
      </c>
    </row>
    <row r="3430">
      <c r="A3430" s="38" t="s">
        <v>9283</v>
      </c>
      <c r="B3430" s="38" t="s">
        <v>100</v>
      </c>
      <c r="C3430" s="25" t="s">
        <v>96</v>
      </c>
      <c r="D3430" s="38" t="s">
        <v>2255</v>
      </c>
      <c r="E3430" s="38" t="s">
        <v>101</v>
      </c>
    </row>
    <row r="3431">
      <c r="A3431" s="38" t="s">
        <v>9281</v>
      </c>
      <c r="B3431" s="38" t="s">
        <v>221</v>
      </c>
      <c r="C3431" s="25" t="s">
        <v>96</v>
      </c>
      <c r="D3431" s="38" t="s">
        <v>2255</v>
      </c>
      <c r="E3431" s="38" t="s">
        <v>101</v>
      </c>
    </row>
    <row r="3432">
      <c r="A3432" s="38" t="s">
        <v>9270</v>
      </c>
      <c r="B3432" s="38" t="s">
        <v>211</v>
      </c>
      <c r="C3432" s="25" t="s">
        <v>96</v>
      </c>
      <c r="D3432" s="38" t="s">
        <v>2255</v>
      </c>
      <c r="E3432" s="38" t="s">
        <v>101</v>
      </c>
    </row>
    <row r="3433">
      <c r="A3433" s="38" t="s">
        <v>9271</v>
      </c>
      <c r="B3433" s="38" t="s">
        <v>216</v>
      </c>
      <c r="C3433" s="25" t="s">
        <v>96</v>
      </c>
      <c r="D3433" s="38" t="s">
        <v>2255</v>
      </c>
      <c r="E3433" s="38" t="s">
        <v>101</v>
      </c>
    </row>
    <row r="3434">
      <c r="A3434" s="38" t="s">
        <v>9284</v>
      </c>
      <c r="B3434" s="38" t="s">
        <v>173</v>
      </c>
      <c r="C3434" s="25" t="s">
        <v>96</v>
      </c>
      <c r="D3434" s="38" t="s">
        <v>2255</v>
      </c>
      <c r="E3434" s="38" t="s">
        <v>101</v>
      </c>
    </row>
    <row r="3435">
      <c r="A3435" s="38" t="s">
        <v>9285</v>
      </c>
      <c r="B3435" s="38" t="s">
        <v>401</v>
      </c>
      <c r="C3435" s="25" t="s">
        <v>96</v>
      </c>
      <c r="D3435" s="38" t="s">
        <v>2255</v>
      </c>
      <c r="E3435" s="38" t="s">
        <v>101</v>
      </c>
    </row>
    <row r="3436">
      <c r="A3436" s="38" t="s">
        <v>9282</v>
      </c>
      <c r="B3436" s="38" t="s">
        <v>724</v>
      </c>
      <c r="C3436" s="25" t="s">
        <v>96</v>
      </c>
      <c r="D3436" s="38" t="s">
        <v>2255</v>
      </c>
      <c r="E3436" s="38" t="s">
        <v>101</v>
      </c>
    </row>
    <row r="3437">
      <c r="A3437" s="38" t="s">
        <v>9276</v>
      </c>
      <c r="B3437" s="38" t="s">
        <v>370</v>
      </c>
      <c r="C3437" s="25" t="s">
        <v>96</v>
      </c>
      <c r="D3437" s="38" t="s">
        <v>2255</v>
      </c>
      <c r="E3437" s="38" t="s">
        <v>101</v>
      </c>
    </row>
    <row r="3438">
      <c r="A3438" s="38" t="s">
        <v>9275</v>
      </c>
      <c r="B3438" s="38" t="s">
        <v>999</v>
      </c>
      <c r="C3438" s="25" t="s">
        <v>96</v>
      </c>
      <c r="D3438" s="38" t="s">
        <v>2255</v>
      </c>
      <c r="E3438" s="38" t="s">
        <v>101</v>
      </c>
    </row>
    <row r="3439">
      <c r="A3439" s="38" t="s">
        <v>9286</v>
      </c>
      <c r="B3439" s="38" t="s">
        <v>1014</v>
      </c>
      <c r="C3439" s="25" t="s">
        <v>96</v>
      </c>
      <c r="D3439" s="38" t="s">
        <v>2255</v>
      </c>
      <c r="E3439" s="38" t="s">
        <v>101</v>
      </c>
    </row>
    <row r="3440">
      <c r="A3440" s="38" t="s">
        <v>9287</v>
      </c>
      <c r="B3440" s="38" t="s">
        <v>907</v>
      </c>
      <c r="C3440" s="25" t="s">
        <v>96</v>
      </c>
      <c r="D3440" s="38" t="s">
        <v>2255</v>
      </c>
      <c r="E3440" s="38" t="s">
        <v>101</v>
      </c>
    </row>
    <row r="3441">
      <c r="A3441" s="38" t="s">
        <v>9288</v>
      </c>
      <c r="B3441" s="38" t="s">
        <v>603</v>
      </c>
      <c r="C3441" s="38" t="s">
        <v>44</v>
      </c>
      <c r="D3441" s="38" t="s">
        <v>2256</v>
      </c>
      <c r="E3441" s="38" t="s">
        <v>28</v>
      </c>
    </row>
    <row r="3442">
      <c r="A3442" s="38" t="s">
        <v>9289</v>
      </c>
      <c r="B3442" s="38" t="s">
        <v>979</v>
      </c>
      <c r="C3442" s="38" t="s">
        <v>44</v>
      </c>
      <c r="D3442" s="38" t="s">
        <v>2256</v>
      </c>
      <c r="E3442" s="38" t="s">
        <v>28</v>
      </c>
    </row>
    <row r="3443">
      <c r="A3443" s="38" t="s">
        <v>9290</v>
      </c>
      <c r="B3443" s="38" t="s">
        <v>966</v>
      </c>
      <c r="C3443" s="38" t="s">
        <v>44</v>
      </c>
      <c r="D3443" s="38" t="s">
        <v>2256</v>
      </c>
      <c r="E3443" s="38" t="s">
        <v>28</v>
      </c>
    </row>
    <row r="3444">
      <c r="A3444" s="38" t="s">
        <v>9291</v>
      </c>
      <c r="B3444" s="38" t="s">
        <v>977</v>
      </c>
      <c r="C3444" s="38" t="s">
        <v>44</v>
      </c>
      <c r="D3444" s="38" t="s">
        <v>2256</v>
      </c>
      <c r="E3444" s="38" t="s">
        <v>28</v>
      </c>
    </row>
    <row r="3445">
      <c r="A3445" s="38" t="s">
        <v>9292</v>
      </c>
      <c r="B3445" s="38" t="s">
        <v>280</v>
      </c>
      <c r="C3445" s="38" t="s">
        <v>44</v>
      </c>
      <c r="D3445" s="38" t="s">
        <v>2256</v>
      </c>
      <c r="E3445" s="38" t="s">
        <v>28</v>
      </c>
    </row>
    <row r="3446">
      <c r="A3446" s="38" t="s">
        <v>9293</v>
      </c>
      <c r="B3446" s="38" t="s">
        <v>577</v>
      </c>
      <c r="C3446" s="25" t="s">
        <v>158</v>
      </c>
      <c r="D3446" s="38" t="s">
        <v>2256</v>
      </c>
      <c r="E3446" s="38" t="s">
        <v>28</v>
      </c>
    </row>
    <row r="3447">
      <c r="A3447" s="38" t="s">
        <v>9294</v>
      </c>
      <c r="B3447" s="38" t="s">
        <v>481</v>
      </c>
      <c r="C3447" s="25" t="s">
        <v>600</v>
      </c>
      <c r="D3447" s="38" t="s">
        <v>2256</v>
      </c>
      <c r="E3447" s="38" t="s">
        <v>28</v>
      </c>
    </row>
    <row r="3448">
      <c r="A3448" s="38" t="s">
        <v>9295</v>
      </c>
      <c r="B3448" s="38" t="s">
        <v>532</v>
      </c>
      <c r="C3448" s="25" t="s">
        <v>600</v>
      </c>
      <c r="D3448" s="38" t="s">
        <v>2256</v>
      </c>
      <c r="E3448" s="38" t="s">
        <v>28</v>
      </c>
    </row>
    <row r="3449">
      <c r="A3449" s="38" t="s">
        <v>9296</v>
      </c>
      <c r="B3449" s="38" t="s">
        <v>266</v>
      </c>
      <c r="C3449" s="25" t="s">
        <v>600</v>
      </c>
      <c r="D3449" s="38" t="s">
        <v>2256</v>
      </c>
      <c r="E3449" s="38" t="s">
        <v>28</v>
      </c>
    </row>
    <row r="3450">
      <c r="A3450" s="38" t="s">
        <v>9297</v>
      </c>
      <c r="B3450" s="38" t="s">
        <v>973</v>
      </c>
      <c r="C3450" s="25" t="s">
        <v>938</v>
      </c>
      <c r="D3450" s="38" t="s">
        <v>2256</v>
      </c>
      <c r="E3450" s="38" t="s">
        <v>28</v>
      </c>
    </row>
    <row r="3451">
      <c r="A3451" s="38" t="s">
        <v>9298</v>
      </c>
      <c r="B3451" s="38" t="s">
        <v>324</v>
      </c>
      <c r="C3451" s="25" t="s">
        <v>938</v>
      </c>
      <c r="D3451" s="38" t="s">
        <v>2256</v>
      </c>
      <c r="E3451" s="38" t="s">
        <v>28</v>
      </c>
    </row>
    <row r="3452">
      <c r="A3452" s="38" t="s">
        <v>9299</v>
      </c>
      <c r="B3452" s="38" t="s">
        <v>972</v>
      </c>
      <c r="C3452" s="25" t="s">
        <v>938</v>
      </c>
      <c r="D3452" s="38" t="s">
        <v>2256</v>
      </c>
      <c r="E3452" s="38" t="s">
        <v>28</v>
      </c>
    </row>
    <row r="3453">
      <c r="A3453" s="38" t="s">
        <v>9300</v>
      </c>
      <c r="B3453" s="38" t="s">
        <v>948</v>
      </c>
      <c r="C3453" s="25" t="s">
        <v>938</v>
      </c>
      <c r="D3453" s="38" t="s">
        <v>2256</v>
      </c>
      <c r="E3453" s="38" t="s">
        <v>28</v>
      </c>
    </row>
    <row r="3454">
      <c r="A3454" s="38" t="s">
        <v>9301</v>
      </c>
      <c r="B3454" s="38" t="s">
        <v>974</v>
      </c>
      <c r="C3454" s="25" t="s">
        <v>938</v>
      </c>
      <c r="D3454" s="38" t="s">
        <v>2256</v>
      </c>
      <c r="E3454" s="38" t="s">
        <v>28</v>
      </c>
    </row>
    <row r="3455">
      <c r="A3455" s="38" t="s">
        <v>9302</v>
      </c>
      <c r="B3455" s="38" t="s">
        <v>214</v>
      </c>
      <c r="C3455" s="25" t="s">
        <v>96</v>
      </c>
      <c r="D3455" s="38" t="s">
        <v>2256</v>
      </c>
      <c r="E3455" s="38" t="s">
        <v>145</v>
      </c>
    </row>
    <row r="3456">
      <c r="A3456" s="38" t="s">
        <v>9303</v>
      </c>
      <c r="B3456" s="38" t="s">
        <v>211</v>
      </c>
      <c r="C3456" s="25" t="s">
        <v>96</v>
      </c>
      <c r="D3456" s="38" t="s">
        <v>2256</v>
      </c>
      <c r="E3456" s="38" t="s">
        <v>145</v>
      </c>
    </row>
    <row r="3457">
      <c r="A3457" s="38" t="s">
        <v>9304</v>
      </c>
      <c r="B3457" s="38" t="s">
        <v>216</v>
      </c>
      <c r="C3457" s="25" t="s">
        <v>96</v>
      </c>
      <c r="D3457" s="38" t="s">
        <v>2256</v>
      </c>
      <c r="E3457" s="38" t="s">
        <v>145</v>
      </c>
    </row>
    <row r="3458">
      <c r="A3458" s="38" t="s">
        <v>9305</v>
      </c>
      <c r="B3458" s="38" t="s">
        <v>218</v>
      </c>
      <c r="C3458" s="25" t="s">
        <v>96</v>
      </c>
      <c r="D3458" s="38" t="s">
        <v>2256</v>
      </c>
      <c r="E3458" s="38" t="s">
        <v>145</v>
      </c>
    </row>
    <row r="3459">
      <c r="A3459" s="38" t="s">
        <v>9306</v>
      </c>
      <c r="B3459" s="38" t="s">
        <v>219</v>
      </c>
      <c r="C3459" s="25" t="s">
        <v>96</v>
      </c>
      <c r="D3459" s="38" t="s">
        <v>2256</v>
      </c>
      <c r="E3459" s="38" t="s">
        <v>145</v>
      </c>
    </row>
    <row r="3460">
      <c r="A3460" s="38" t="s">
        <v>9307</v>
      </c>
      <c r="B3460" s="38" t="s">
        <v>220</v>
      </c>
      <c r="C3460" s="25" t="s">
        <v>96</v>
      </c>
      <c r="D3460" s="38" t="s">
        <v>2256</v>
      </c>
      <c r="E3460" s="38" t="s">
        <v>145</v>
      </c>
    </row>
    <row r="3461">
      <c r="A3461" s="38" t="s">
        <v>9308</v>
      </c>
      <c r="B3461" s="38" t="s">
        <v>999</v>
      </c>
      <c r="C3461" s="25" t="s">
        <v>96</v>
      </c>
      <c r="D3461" s="38" t="s">
        <v>2256</v>
      </c>
      <c r="E3461" s="38" t="s">
        <v>145</v>
      </c>
    </row>
    <row r="3462">
      <c r="A3462" s="38" t="s">
        <v>9309</v>
      </c>
      <c r="B3462" s="38" t="s">
        <v>370</v>
      </c>
      <c r="C3462" s="25" t="s">
        <v>96</v>
      </c>
      <c r="D3462" s="38" t="s">
        <v>2256</v>
      </c>
      <c r="E3462" s="38" t="s">
        <v>145</v>
      </c>
    </row>
    <row r="3463">
      <c r="A3463" s="38" t="s">
        <v>9310</v>
      </c>
      <c r="B3463" s="38" t="s">
        <v>1012</v>
      </c>
      <c r="C3463" s="25" t="s">
        <v>96</v>
      </c>
      <c r="D3463" s="38" t="s">
        <v>2256</v>
      </c>
      <c r="E3463" s="38" t="s">
        <v>145</v>
      </c>
    </row>
    <row r="3464">
      <c r="A3464" s="38" t="s">
        <v>9311</v>
      </c>
      <c r="B3464" s="38" t="s">
        <v>1013</v>
      </c>
      <c r="C3464" s="25" t="s">
        <v>96</v>
      </c>
      <c r="D3464" s="38" t="s">
        <v>2256</v>
      </c>
      <c r="E3464" s="38" t="s">
        <v>145</v>
      </c>
    </row>
    <row r="3465">
      <c r="A3465" s="38" t="s">
        <v>9312</v>
      </c>
      <c r="B3465" s="38" t="s">
        <v>1015</v>
      </c>
      <c r="C3465" s="25" t="s">
        <v>96</v>
      </c>
      <c r="D3465" s="38" t="s">
        <v>2256</v>
      </c>
      <c r="E3465" s="38" t="s">
        <v>145</v>
      </c>
    </row>
    <row r="3466">
      <c r="A3466" s="38" t="s">
        <v>9302</v>
      </c>
      <c r="B3466" s="38" t="s">
        <v>214</v>
      </c>
      <c r="C3466" s="25" t="s">
        <v>96</v>
      </c>
      <c r="D3466" s="38" t="s">
        <v>2256</v>
      </c>
      <c r="E3466" s="38" t="s">
        <v>114</v>
      </c>
    </row>
    <row r="3467">
      <c r="A3467" s="38" t="s">
        <v>9304</v>
      </c>
      <c r="B3467" s="38" t="s">
        <v>216</v>
      </c>
      <c r="C3467" s="25" t="s">
        <v>96</v>
      </c>
      <c r="D3467" s="38" t="s">
        <v>2256</v>
      </c>
      <c r="E3467" s="38" t="s">
        <v>114</v>
      </c>
    </row>
    <row r="3468">
      <c r="A3468" s="38" t="s">
        <v>9313</v>
      </c>
      <c r="B3468" s="38" t="s">
        <v>212</v>
      </c>
      <c r="C3468" s="25" t="s">
        <v>96</v>
      </c>
      <c r="D3468" s="38" t="s">
        <v>2256</v>
      </c>
      <c r="E3468" s="38" t="s">
        <v>114</v>
      </c>
    </row>
    <row r="3469">
      <c r="A3469" s="38" t="s">
        <v>9314</v>
      </c>
      <c r="B3469" s="38" t="s">
        <v>221</v>
      </c>
      <c r="C3469" s="25" t="s">
        <v>96</v>
      </c>
      <c r="D3469" s="38" t="s">
        <v>2256</v>
      </c>
      <c r="E3469" s="38" t="s">
        <v>114</v>
      </c>
    </row>
    <row r="3470">
      <c r="A3470" s="38" t="s">
        <v>9306</v>
      </c>
      <c r="B3470" s="38" t="s">
        <v>219</v>
      </c>
      <c r="C3470" s="25" t="s">
        <v>96</v>
      </c>
      <c r="D3470" s="38" t="s">
        <v>2256</v>
      </c>
      <c r="E3470" s="38" t="s">
        <v>114</v>
      </c>
    </row>
    <row r="3471">
      <c r="A3471" s="38" t="s">
        <v>9307</v>
      </c>
      <c r="B3471" s="38" t="s">
        <v>220</v>
      </c>
      <c r="C3471" s="25" t="s">
        <v>96</v>
      </c>
      <c r="D3471" s="38" t="s">
        <v>2256</v>
      </c>
      <c r="E3471" s="38" t="s">
        <v>114</v>
      </c>
    </row>
    <row r="3472">
      <c r="A3472" s="38" t="s">
        <v>9315</v>
      </c>
      <c r="B3472" s="38" t="s">
        <v>724</v>
      </c>
      <c r="C3472" s="25" t="s">
        <v>96</v>
      </c>
      <c r="D3472" s="38" t="s">
        <v>2256</v>
      </c>
      <c r="E3472" s="38" t="s">
        <v>114</v>
      </c>
    </row>
    <row r="3473">
      <c r="A3473" s="38" t="s">
        <v>9309</v>
      </c>
      <c r="B3473" s="38" t="s">
        <v>370</v>
      </c>
      <c r="C3473" s="25" t="s">
        <v>96</v>
      </c>
      <c r="D3473" s="38" t="s">
        <v>2256</v>
      </c>
      <c r="E3473" s="38" t="s">
        <v>114</v>
      </c>
    </row>
    <row r="3474">
      <c r="A3474" s="38" t="s">
        <v>9311</v>
      </c>
      <c r="B3474" s="38" t="s">
        <v>1013</v>
      </c>
      <c r="C3474" s="25" t="s">
        <v>96</v>
      </c>
      <c r="D3474" s="38" t="s">
        <v>2256</v>
      </c>
      <c r="E3474" s="38" t="s">
        <v>114</v>
      </c>
    </row>
    <row r="3475">
      <c r="A3475" s="38" t="s">
        <v>9312</v>
      </c>
      <c r="B3475" s="38" t="s">
        <v>1015</v>
      </c>
      <c r="C3475" s="25" t="s">
        <v>96</v>
      </c>
      <c r="D3475" s="38" t="s">
        <v>2256</v>
      </c>
      <c r="E3475" s="38" t="s">
        <v>114</v>
      </c>
    </row>
    <row r="3476">
      <c r="A3476" s="38" t="s">
        <v>9316</v>
      </c>
      <c r="B3476" s="38" t="s">
        <v>100</v>
      </c>
      <c r="C3476" s="25" t="s">
        <v>96</v>
      </c>
      <c r="D3476" s="38" t="s">
        <v>2256</v>
      </c>
      <c r="E3476" s="38" t="s">
        <v>101</v>
      </c>
    </row>
    <row r="3477">
      <c r="A3477" s="38" t="s">
        <v>9314</v>
      </c>
      <c r="B3477" s="38" t="s">
        <v>221</v>
      </c>
      <c r="C3477" s="25" t="s">
        <v>96</v>
      </c>
      <c r="D3477" s="38" t="s">
        <v>2256</v>
      </c>
      <c r="E3477" s="38" t="s">
        <v>101</v>
      </c>
    </row>
    <row r="3478">
      <c r="A3478" s="38" t="s">
        <v>9303</v>
      </c>
      <c r="B3478" s="38" t="s">
        <v>211</v>
      </c>
      <c r="C3478" s="25" t="s">
        <v>96</v>
      </c>
      <c r="D3478" s="38" t="s">
        <v>2256</v>
      </c>
      <c r="E3478" s="38" t="s">
        <v>101</v>
      </c>
    </row>
    <row r="3479">
      <c r="A3479" s="38" t="s">
        <v>9304</v>
      </c>
      <c r="B3479" s="38" t="s">
        <v>216</v>
      </c>
      <c r="C3479" s="25" t="s">
        <v>96</v>
      </c>
      <c r="D3479" s="38" t="s">
        <v>2256</v>
      </c>
      <c r="E3479" s="38" t="s">
        <v>101</v>
      </c>
    </row>
    <row r="3480">
      <c r="A3480" s="38" t="s">
        <v>9317</v>
      </c>
      <c r="B3480" s="38" t="s">
        <v>173</v>
      </c>
      <c r="C3480" s="25" t="s">
        <v>96</v>
      </c>
      <c r="D3480" s="38" t="s">
        <v>2256</v>
      </c>
      <c r="E3480" s="38" t="s">
        <v>101</v>
      </c>
    </row>
    <row r="3481">
      <c r="A3481" s="38" t="s">
        <v>9318</v>
      </c>
      <c r="B3481" s="38" t="s">
        <v>401</v>
      </c>
      <c r="C3481" s="25" t="s">
        <v>96</v>
      </c>
      <c r="D3481" s="38" t="s">
        <v>2256</v>
      </c>
      <c r="E3481" s="38" t="s">
        <v>101</v>
      </c>
    </row>
    <row r="3482">
      <c r="A3482" s="38" t="s">
        <v>9315</v>
      </c>
      <c r="B3482" s="38" t="s">
        <v>724</v>
      </c>
      <c r="C3482" s="25" t="s">
        <v>96</v>
      </c>
      <c r="D3482" s="38" t="s">
        <v>2256</v>
      </c>
      <c r="E3482" s="38" t="s">
        <v>101</v>
      </c>
    </row>
    <row r="3483">
      <c r="A3483" s="38" t="s">
        <v>9309</v>
      </c>
      <c r="B3483" s="38" t="s">
        <v>370</v>
      </c>
      <c r="C3483" s="25" t="s">
        <v>96</v>
      </c>
      <c r="D3483" s="38" t="s">
        <v>2256</v>
      </c>
      <c r="E3483" s="38" t="s">
        <v>101</v>
      </c>
    </row>
    <row r="3484">
      <c r="A3484" s="38" t="s">
        <v>9308</v>
      </c>
      <c r="B3484" s="38" t="s">
        <v>999</v>
      </c>
      <c r="C3484" s="25" t="s">
        <v>96</v>
      </c>
      <c r="D3484" s="38" t="s">
        <v>2256</v>
      </c>
      <c r="E3484" s="38" t="s">
        <v>101</v>
      </c>
    </row>
    <row r="3485">
      <c r="A3485" s="38" t="s">
        <v>9319</v>
      </c>
      <c r="B3485" s="38" t="s">
        <v>1014</v>
      </c>
      <c r="C3485" s="25" t="s">
        <v>96</v>
      </c>
      <c r="D3485" s="38" t="s">
        <v>2256</v>
      </c>
      <c r="E3485" s="38" t="s">
        <v>101</v>
      </c>
    </row>
    <row r="3486">
      <c r="A3486" s="38" t="s">
        <v>9320</v>
      </c>
      <c r="B3486" s="38" t="s">
        <v>907</v>
      </c>
      <c r="C3486" s="25" t="s">
        <v>96</v>
      </c>
      <c r="D3486" s="38" t="s">
        <v>2256</v>
      </c>
      <c r="E3486" s="38" t="s">
        <v>101</v>
      </c>
    </row>
    <row r="3487">
      <c r="A3487" s="38" t="s">
        <v>9321</v>
      </c>
      <c r="B3487" s="38" t="s">
        <v>164</v>
      </c>
      <c r="C3487" s="38" t="s">
        <v>165</v>
      </c>
      <c r="D3487" s="38" t="s">
        <v>2257</v>
      </c>
      <c r="E3487" s="38" t="s">
        <v>28</v>
      </c>
    </row>
    <row r="3488">
      <c r="A3488" s="38" t="s">
        <v>9322</v>
      </c>
      <c r="B3488" s="38" t="s">
        <v>231</v>
      </c>
      <c r="C3488" s="38" t="s">
        <v>165</v>
      </c>
      <c r="D3488" s="38" t="s">
        <v>2257</v>
      </c>
      <c r="E3488" s="38" t="s">
        <v>28</v>
      </c>
    </row>
    <row r="3489">
      <c r="A3489" s="38" t="s">
        <v>9323</v>
      </c>
      <c r="B3489" s="38" t="s">
        <v>183</v>
      </c>
      <c r="C3489" s="38" t="s">
        <v>165</v>
      </c>
      <c r="D3489" s="38" t="s">
        <v>2257</v>
      </c>
      <c r="E3489" s="38" t="s">
        <v>28</v>
      </c>
    </row>
    <row r="3490">
      <c r="A3490" s="38" t="s">
        <v>9324</v>
      </c>
      <c r="B3490" s="38" t="s">
        <v>300</v>
      </c>
      <c r="C3490" s="38" t="s">
        <v>165</v>
      </c>
      <c r="D3490" s="38" t="s">
        <v>2257</v>
      </c>
      <c r="E3490" s="38" t="s">
        <v>28</v>
      </c>
    </row>
    <row r="3491">
      <c r="A3491" s="38" t="s">
        <v>9325</v>
      </c>
      <c r="B3491" s="38" t="s">
        <v>1016</v>
      </c>
      <c r="C3491" s="38" t="s">
        <v>165</v>
      </c>
      <c r="D3491" s="38" t="s">
        <v>2257</v>
      </c>
      <c r="E3491" s="38" t="s">
        <v>28</v>
      </c>
    </row>
    <row r="3492">
      <c r="A3492" s="38" t="s">
        <v>9326</v>
      </c>
      <c r="B3492" s="38" t="s">
        <v>416</v>
      </c>
      <c r="C3492" s="38" t="s">
        <v>165</v>
      </c>
      <c r="D3492" s="38" t="s">
        <v>2257</v>
      </c>
      <c r="E3492" s="38" t="s">
        <v>28</v>
      </c>
    </row>
    <row r="3493">
      <c r="A3493" s="38" t="s">
        <v>9327</v>
      </c>
      <c r="B3493" s="38" t="s">
        <v>987</v>
      </c>
      <c r="C3493" s="38" t="s">
        <v>165</v>
      </c>
      <c r="D3493" s="38" t="s">
        <v>2257</v>
      </c>
      <c r="E3493" s="38" t="s">
        <v>28</v>
      </c>
    </row>
    <row r="3494">
      <c r="A3494" s="38" t="s">
        <v>9328</v>
      </c>
      <c r="B3494" s="38" t="s">
        <v>911</v>
      </c>
      <c r="C3494" s="38" t="s">
        <v>165</v>
      </c>
      <c r="D3494" s="38" t="s">
        <v>2257</v>
      </c>
      <c r="E3494" s="38" t="s">
        <v>28</v>
      </c>
    </row>
    <row r="3495">
      <c r="A3495" s="38" t="s">
        <v>9329</v>
      </c>
      <c r="B3495" s="38" t="s">
        <v>474</v>
      </c>
      <c r="C3495" s="38" t="s">
        <v>165</v>
      </c>
      <c r="D3495" s="38" t="s">
        <v>2257</v>
      </c>
      <c r="E3495" s="38" t="s">
        <v>28</v>
      </c>
    </row>
    <row r="3496">
      <c r="A3496" s="38" t="s">
        <v>9330</v>
      </c>
      <c r="B3496" s="38" t="s">
        <v>1018</v>
      </c>
      <c r="C3496" s="38" t="s">
        <v>165</v>
      </c>
      <c r="D3496" s="38" t="s">
        <v>2257</v>
      </c>
      <c r="E3496" s="38" t="s">
        <v>28</v>
      </c>
    </row>
    <row r="3497">
      <c r="A3497" s="38" t="s">
        <v>9331</v>
      </c>
      <c r="B3497" s="38" t="s">
        <v>603</v>
      </c>
      <c r="C3497" s="38" t="s">
        <v>44</v>
      </c>
      <c r="D3497" s="38" t="s">
        <v>2258</v>
      </c>
      <c r="E3497" s="38" t="s">
        <v>28</v>
      </c>
    </row>
    <row r="3498">
      <c r="A3498" s="38" t="s">
        <v>9332</v>
      </c>
      <c r="B3498" s="38" t="s">
        <v>979</v>
      </c>
      <c r="C3498" s="38" t="s">
        <v>44</v>
      </c>
      <c r="D3498" s="38" t="s">
        <v>2258</v>
      </c>
      <c r="E3498" s="38" t="s">
        <v>28</v>
      </c>
    </row>
    <row r="3499">
      <c r="A3499" s="38" t="s">
        <v>9333</v>
      </c>
      <c r="B3499" s="38" t="s">
        <v>966</v>
      </c>
      <c r="C3499" s="38" t="s">
        <v>44</v>
      </c>
      <c r="D3499" s="38" t="s">
        <v>2258</v>
      </c>
      <c r="E3499" s="38" t="s">
        <v>28</v>
      </c>
    </row>
    <row r="3500">
      <c r="A3500" s="38" t="s">
        <v>9334</v>
      </c>
      <c r="B3500" s="38" t="s">
        <v>977</v>
      </c>
      <c r="C3500" s="38" t="s">
        <v>44</v>
      </c>
      <c r="D3500" s="38" t="s">
        <v>2258</v>
      </c>
      <c r="E3500" s="38" t="s">
        <v>28</v>
      </c>
    </row>
    <row r="3501">
      <c r="A3501" s="38" t="s">
        <v>9335</v>
      </c>
      <c r="B3501" s="38" t="s">
        <v>280</v>
      </c>
      <c r="C3501" s="38" t="s">
        <v>44</v>
      </c>
      <c r="D3501" s="38" t="s">
        <v>2258</v>
      </c>
      <c r="E3501" s="38" t="s">
        <v>28</v>
      </c>
    </row>
    <row r="3502">
      <c r="A3502" s="38" t="s">
        <v>9336</v>
      </c>
      <c r="B3502" s="38" t="s">
        <v>577</v>
      </c>
      <c r="C3502" s="25" t="s">
        <v>158</v>
      </c>
      <c r="D3502" s="38" t="s">
        <v>2258</v>
      </c>
      <c r="E3502" s="38" t="s">
        <v>28</v>
      </c>
    </row>
    <row r="3503">
      <c r="A3503" s="38" t="s">
        <v>9337</v>
      </c>
      <c r="B3503" s="38" t="s">
        <v>481</v>
      </c>
      <c r="C3503" s="25" t="s">
        <v>600</v>
      </c>
      <c r="D3503" s="38" t="s">
        <v>2258</v>
      </c>
      <c r="E3503" s="38" t="s">
        <v>28</v>
      </c>
    </row>
    <row r="3504">
      <c r="A3504" s="38" t="s">
        <v>9338</v>
      </c>
      <c r="B3504" s="38" t="s">
        <v>532</v>
      </c>
      <c r="C3504" s="25" t="s">
        <v>600</v>
      </c>
      <c r="D3504" s="38" t="s">
        <v>2258</v>
      </c>
      <c r="E3504" s="38" t="s">
        <v>28</v>
      </c>
    </row>
    <row r="3505">
      <c r="A3505" s="38" t="s">
        <v>9339</v>
      </c>
      <c r="B3505" s="38" t="s">
        <v>266</v>
      </c>
      <c r="C3505" s="25" t="s">
        <v>600</v>
      </c>
      <c r="D3505" s="38" t="s">
        <v>2258</v>
      </c>
      <c r="E3505" s="38" t="s">
        <v>28</v>
      </c>
    </row>
    <row r="3506">
      <c r="A3506" s="38" t="s">
        <v>9340</v>
      </c>
      <c r="B3506" s="38" t="s">
        <v>973</v>
      </c>
      <c r="C3506" s="25" t="s">
        <v>938</v>
      </c>
      <c r="D3506" s="38" t="s">
        <v>2258</v>
      </c>
      <c r="E3506" s="38" t="s">
        <v>28</v>
      </c>
    </row>
    <row r="3507">
      <c r="A3507" s="38" t="s">
        <v>9341</v>
      </c>
      <c r="B3507" s="38" t="s">
        <v>324</v>
      </c>
      <c r="C3507" s="25" t="s">
        <v>938</v>
      </c>
      <c r="D3507" s="38" t="s">
        <v>2258</v>
      </c>
      <c r="E3507" s="38" t="s">
        <v>28</v>
      </c>
    </row>
    <row r="3508">
      <c r="A3508" s="38" t="s">
        <v>9342</v>
      </c>
      <c r="B3508" s="38" t="s">
        <v>972</v>
      </c>
      <c r="C3508" s="25" t="s">
        <v>938</v>
      </c>
      <c r="D3508" s="38" t="s">
        <v>2258</v>
      </c>
      <c r="E3508" s="38" t="s">
        <v>28</v>
      </c>
    </row>
    <row r="3509">
      <c r="A3509" s="38" t="s">
        <v>9343</v>
      </c>
      <c r="B3509" s="38" t="s">
        <v>948</v>
      </c>
      <c r="C3509" s="25" t="s">
        <v>938</v>
      </c>
      <c r="D3509" s="38" t="s">
        <v>2258</v>
      </c>
      <c r="E3509" s="38" t="s">
        <v>28</v>
      </c>
    </row>
    <row r="3510">
      <c r="A3510" s="38" t="s">
        <v>9344</v>
      </c>
      <c r="B3510" s="38" t="s">
        <v>974</v>
      </c>
      <c r="C3510" s="25" t="s">
        <v>938</v>
      </c>
      <c r="D3510" s="38" t="s">
        <v>2258</v>
      </c>
      <c r="E3510" s="38" t="s">
        <v>28</v>
      </c>
    </row>
    <row r="3511">
      <c r="A3511" s="38" t="s">
        <v>9345</v>
      </c>
      <c r="B3511" s="38" t="s">
        <v>91</v>
      </c>
      <c r="C3511" s="25" t="s">
        <v>88</v>
      </c>
      <c r="D3511" s="38" t="s">
        <v>2258</v>
      </c>
      <c r="E3511" s="38" t="s">
        <v>28</v>
      </c>
    </row>
    <row r="3512">
      <c r="A3512" s="38" t="s">
        <v>9346</v>
      </c>
      <c r="B3512" s="38" t="s">
        <v>136</v>
      </c>
      <c r="C3512" s="25" t="s">
        <v>88</v>
      </c>
      <c r="D3512" s="38" t="s">
        <v>2258</v>
      </c>
      <c r="E3512" s="38" t="s">
        <v>28</v>
      </c>
    </row>
    <row r="3513">
      <c r="A3513" s="38" t="s">
        <v>9347</v>
      </c>
      <c r="B3513" s="38" t="s">
        <v>719</v>
      </c>
      <c r="C3513" s="25" t="s">
        <v>88</v>
      </c>
      <c r="D3513" s="38" t="s">
        <v>2258</v>
      </c>
      <c r="E3513" s="38" t="s">
        <v>28</v>
      </c>
    </row>
    <row r="3514">
      <c r="A3514" s="38" t="s">
        <v>9348</v>
      </c>
      <c r="B3514" s="38" t="s">
        <v>968</v>
      </c>
      <c r="C3514" s="25" t="s">
        <v>88</v>
      </c>
      <c r="D3514" s="38" t="s">
        <v>2258</v>
      </c>
      <c r="E3514" s="38" t="s">
        <v>28</v>
      </c>
    </row>
    <row r="3515">
      <c r="A3515" s="38" t="s">
        <v>9349</v>
      </c>
      <c r="B3515" s="38" t="s">
        <v>717</v>
      </c>
      <c r="C3515" s="25" t="s">
        <v>88</v>
      </c>
      <c r="D3515" s="38" t="s">
        <v>2258</v>
      </c>
      <c r="E3515" s="38" t="s">
        <v>28</v>
      </c>
    </row>
    <row r="3516">
      <c r="A3516" s="38" t="s">
        <v>9345</v>
      </c>
      <c r="B3516" s="38" t="s">
        <v>91</v>
      </c>
      <c r="C3516" s="25" t="s">
        <v>88</v>
      </c>
      <c r="D3516" s="38" t="s">
        <v>2258</v>
      </c>
      <c r="E3516" s="38" t="s">
        <v>28</v>
      </c>
    </row>
    <row r="3517">
      <c r="A3517" s="38" t="s">
        <v>9346</v>
      </c>
      <c r="B3517" s="38" t="s">
        <v>136</v>
      </c>
      <c r="C3517" s="25" t="s">
        <v>88</v>
      </c>
      <c r="D3517" s="38" t="s">
        <v>2258</v>
      </c>
      <c r="E3517" s="38" t="s">
        <v>28</v>
      </c>
    </row>
    <row r="3518">
      <c r="A3518" s="38" t="s">
        <v>9349</v>
      </c>
      <c r="B3518" s="38" t="s">
        <v>717</v>
      </c>
      <c r="C3518" s="25" t="s">
        <v>88</v>
      </c>
      <c r="D3518" s="38" t="s">
        <v>2258</v>
      </c>
      <c r="E3518" s="38" t="s">
        <v>28</v>
      </c>
    </row>
    <row r="3519">
      <c r="A3519" s="38" t="s">
        <v>9348</v>
      </c>
      <c r="B3519" s="38" t="s">
        <v>968</v>
      </c>
      <c r="C3519" s="25" t="s">
        <v>88</v>
      </c>
      <c r="D3519" s="38" t="s">
        <v>2258</v>
      </c>
      <c r="E3519" s="38" t="s">
        <v>28</v>
      </c>
    </row>
    <row r="3520">
      <c r="A3520" s="38" t="s">
        <v>9347</v>
      </c>
      <c r="B3520" s="38" t="s">
        <v>719</v>
      </c>
      <c r="C3520" s="25" t="s">
        <v>88</v>
      </c>
      <c r="D3520" s="38" t="s">
        <v>2258</v>
      </c>
      <c r="E3520" s="38" t="s">
        <v>28</v>
      </c>
    </row>
    <row r="3521">
      <c r="A3521" s="38" t="s">
        <v>9350</v>
      </c>
      <c r="B3521" s="38" t="s">
        <v>144</v>
      </c>
      <c r="C3521" s="25" t="s">
        <v>96</v>
      </c>
      <c r="D3521" s="38" t="s">
        <v>2258</v>
      </c>
      <c r="E3521" s="38" t="s">
        <v>145</v>
      </c>
    </row>
    <row r="3522">
      <c r="A3522" s="38" t="s">
        <v>9351</v>
      </c>
      <c r="B3522" s="38" t="s">
        <v>371</v>
      </c>
      <c r="C3522" s="25" t="s">
        <v>96</v>
      </c>
      <c r="D3522" s="38" t="s">
        <v>2258</v>
      </c>
      <c r="E3522" s="38" t="s">
        <v>145</v>
      </c>
    </row>
    <row r="3523">
      <c r="A3523" s="38" t="s">
        <v>9352</v>
      </c>
      <c r="B3523" s="38" t="s">
        <v>807</v>
      </c>
      <c r="C3523" s="25" t="s">
        <v>96</v>
      </c>
      <c r="D3523" s="38" t="s">
        <v>2258</v>
      </c>
      <c r="E3523" s="38" t="s">
        <v>145</v>
      </c>
    </row>
    <row r="3524">
      <c r="A3524" s="38" t="s">
        <v>9353</v>
      </c>
      <c r="B3524" s="38" t="s">
        <v>804</v>
      </c>
      <c r="C3524" s="25" t="s">
        <v>96</v>
      </c>
      <c r="D3524" s="38" t="s">
        <v>2258</v>
      </c>
      <c r="E3524" s="38" t="s">
        <v>145</v>
      </c>
    </row>
    <row r="3525">
      <c r="A3525" s="38" t="s">
        <v>9354</v>
      </c>
      <c r="B3525" s="38" t="s">
        <v>166</v>
      </c>
      <c r="C3525" s="25" t="s">
        <v>96</v>
      </c>
      <c r="D3525" s="38" t="s">
        <v>2258</v>
      </c>
      <c r="E3525" s="38" t="s">
        <v>145</v>
      </c>
    </row>
    <row r="3526">
      <c r="A3526" s="38" t="s">
        <v>9355</v>
      </c>
      <c r="B3526" s="38" t="s">
        <v>981</v>
      </c>
      <c r="C3526" s="25" t="s">
        <v>96</v>
      </c>
      <c r="D3526" s="38" t="s">
        <v>2258</v>
      </c>
      <c r="E3526" s="38" t="s">
        <v>145</v>
      </c>
    </row>
    <row r="3527">
      <c r="A3527" s="38" t="s">
        <v>9356</v>
      </c>
      <c r="B3527" s="38" t="s">
        <v>982</v>
      </c>
      <c r="C3527" s="25" t="s">
        <v>96</v>
      </c>
      <c r="D3527" s="38" t="s">
        <v>2258</v>
      </c>
      <c r="E3527" s="38" t="s">
        <v>145</v>
      </c>
    </row>
    <row r="3528">
      <c r="A3528" s="38" t="s">
        <v>9357</v>
      </c>
      <c r="B3528" s="38" t="s">
        <v>730</v>
      </c>
      <c r="C3528" s="25" t="s">
        <v>96</v>
      </c>
      <c r="D3528" s="38" t="s">
        <v>2258</v>
      </c>
      <c r="E3528" s="38" t="s">
        <v>145</v>
      </c>
    </row>
    <row r="3529">
      <c r="A3529" s="38" t="s">
        <v>9358</v>
      </c>
      <c r="B3529" s="38" t="s">
        <v>496</v>
      </c>
      <c r="C3529" s="25" t="s">
        <v>96</v>
      </c>
      <c r="D3529" s="38" t="s">
        <v>2258</v>
      </c>
      <c r="E3529" s="38" t="s">
        <v>145</v>
      </c>
    </row>
    <row r="3530">
      <c r="A3530" s="38" t="s">
        <v>9352</v>
      </c>
      <c r="B3530" s="38" t="s">
        <v>807</v>
      </c>
      <c r="C3530" s="25" t="s">
        <v>96</v>
      </c>
      <c r="D3530" s="38" t="s">
        <v>2258</v>
      </c>
      <c r="E3530" s="38" t="s">
        <v>114</v>
      </c>
    </row>
    <row r="3531">
      <c r="A3531" s="38" t="s">
        <v>9353</v>
      </c>
      <c r="B3531" s="38" t="s">
        <v>804</v>
      </c>
      <c r="C3531" s="25" t="s">
        <v>96</v>
      </c>
      <c r="D3531" s="38" t="s">
        <v>2258</v>
      </c>
      <c r="E3531" s="38" t="s">
        <v>114</v>
      </c>
    </row>
    <row r="3532">
      <c r="A3532" s="38" t="s">
        <v>9359</v>
      </c>
      <c r="B3532" s="38" t="s">
        <v>250</v>
      </c>
      <c r="C3532" s="25" t="s">
        <v>96</v>
      </c>
      <c r="D3532" s="38" t="s">
        <v>2258</v>
      </c>
      <c r="E3532" s="38" t="s">
        <v>114</v>
      </c>
    </row>
    <row r="3533">
      <c r="A3533" s="38" t="s">
        <v>9354</v>
      </c>
      <c r="B3533" s="38" t="s">
        <v>166</v>
      </c>
      <c r="C3533" s="25" t="s">
        <v>96</v>
      </c>
      <c r="D3533" s="38" t="s">
        <v>2258</v>
      </c>
      <c r="E3533" s="38" t="s">
        <v>114</v>
      </c>
    </row>
    <row r="3534">
      <c r="A3534" s="38" t="s">
        <v>9355</v>
      </c>
      <c r="B3534" s="38" t="s">
        <v>981</v>
      </c>
      <c r="C3534" s="25" t="s">
        <v>96</v>
      </c>
      <c r="D3534" s="38" t="s">
        <v>2258</v>
      </c>
      <c r="E3534" s="38" t="s">
        <v>114</v>
      </c>
    </row>
    <row r="3535">
      <c r="A3535" s="38" t="s">
        <v>9357</v>
      </c>
      <c r="B3535" s="38" t="s">
        <v>730</v>
      </c>
      <c r="C3535" s="25" t="s">
        <v>96</v>
      </c>
      <c r="D3535" s="38" t="s">
        <v>2258</v>
      </c>
      <c r="E3535" s="38" t="s">
        <v>114</v>
      </c>
    </row>
    <row r="3536">
      <c r="A3536" s="38" t="s">
        <v>9356</v>
      </c>
      <c r="B3536" s="38" t="s">
        <v>982</v>
      </c>
      <c r="C3536" s="25" t="s">
        <v>96</v>
      </c>
      <c r="D3536" s="38" t="s">
        <v>2258</v>
      </c>
      <c r="E3536" s="38" t="s">
        <v>114</v>
      </c>
    </row>
    <row r="3537">
      <c r="A3537" s="38" t="s">
        <v>9360</v>
      </c>
      <c r="B3537" s="38" t="s">
        <v>985</v>
      </c>
      <c r="C3537" s="25" t="s">
        <v>96</v>
      </c>
      <c r="D3537" s="38" t="s">
        <v>2258</v>
      </c>
      <c r="E3537" s="38" t="s">
        <v>114</v>
      </c>
    </row>
    <row r="3538">
      <c r="A3538" s="38" t="s">
        <v>9358</v>
      </c>
      <c r="B3538" s="38" t="s">
        <v>496</v>
      </c>
      <c r="C3538" s="25" t="s">
        <v>96</v>
      </c>
      <c r="D3538" s="38" t="s">
        <v>2258</v>
      </c>
      <c r="E3538" s="38" t="s">
        <v>114</v>
      </c>
    </row>
    <row r="3539">
      <c r="A3539" s="38" t="s">
        <v>9361</v>
      </c>
      <c r="B3539" s="38" t="s">
        <v>100</v>
      </c>
      <c r="C3539" s="25" t="s">
        <v>96</v>
      </c>
      <c r="D3539" s="38" t="s">
        <v>2258</v>
      </c>
      <c r="E3539" s="38" t="s">
        <v>101</v>
      </c>
    </row>
    <row r="3540">
      <c r="A3540" s="38" t="s">
        <v>9362</v>
      </c>
      <c r="B3540" s="38" t="s">
        <v>401</v>
      </c>
      <c r="C3540" s="25" t="s">
        <v>96</v>
      </c>
      <c r="D3540" s="38" t="s">
        <v>2258</v>
      </c>
      <c r="E3540" s="38" t="s">
        <v>101</v>
      </c>
    </row>
    <row r="3541">
      <c r="A3541" s="38" t="s">
        <v>9352</v>
      </c>
      <c r="B3541" s="38" t="s">
        <v>807</v>
      </c>
      <c r="C3541" s="25" t="s">
        <v>96</v>
      </c>
      <c r="D3541" s="38" t="s">
        <v>2258</v>
      </c>
      <c r="E3541" s="38" t="s">
        <v>101</v>
      </c>
    </row>
    <row r="3542">
      <c r="A3542" s="38" t="s">
        <v>9359</v>
      </c>
      <c r="B3542" s="38" t="s">
        <v>250</v>
      </c>
      <c r="C3542" s="25" t="s">
        <v>96</v>
      </c>
      <c r="D3542" s="38" t="s">
        <v>2258</v>
      </c>
      <c r="E3542" s="38" t="s">
        <v>101</v>
      </c>
    </row>
    <row r="3543">
      <c r="A3543" s="38" t="s">
        <v>9353</v>
      </c>
      <c r="B3543" s="38" t="s">
        <v>804</v>
      </c>
      <c r="C3543" s="25" t="s">
        <v>96</v>
      </c>
      <c r="D3543" s="38" t="s">
        <v>2258</v>
      </c>
      <c r="E3543" s="38" t="s">
        <v>101</v>
      </c>
    </row>
    <row r="3544">
      <c r="A3544" s="38" t="s">
        <v>9363</v>
      </c>
      <c r="B3544" s="38" t="s">
        <v>169</v>
      </c>
      <c r="C3544" s="25" t="s">
        <v>96</v>
      </c>
      <c r="D3544" s="38" t="s">
        <v>2258</v>
      </c>
      <c r="E3544" s="38" t="s">
        <v>101</v>
      </c>
    </row>
    <row r="3545">
      <c r="A3545" s="38" t="s">
        <v>9355</v>
      </c>
      <c r="B3545" s="38" t="s">
        <v>981</v>
      </c>
      <c r="C3545" s="25" t="s">
        <v>96</v>
      </c>
      <c r="D3545" s="38" t="s">
        <v>2258</v>
      </c>
      <c r="E3545" s="38" t="s">
        <v>101</v>
      </c>
    </row>
    <row r="3546">
      <c r="A3546" s="38" t="s">
        <v>9364</v>
      </c>
      <c r="B3546" s="38" t="s">
        <v>984</v>
      </c>
      <c r="C3546" s="25" t="s">
        <v>96</v>
      </c>
      <c r="D3546" s="38" t="s">
        <v>2258</v>
      </c>
      <c r="E3546" s="38" t="s">
        <v>101</v>
      </c>
    </row>
    <row r="3547">
      <c r="A3547" s="38" t="s">
        <v>9365</v>
      </c>
      <c r="B3547" s="38" t="s">
        <v>365</v>
      </c>
      <c r="C3547" s="25" t="s">
        <v>96</v>
      </c>
      <c r="D3547" s="38" t="s">
        <v>2258</v>
      </c>
      <c r="E3547" s="38" t="s">
        <v>101</v>
      </c>
    </row>
    <row r="3548">
      <c r="A3548" s="38" t="s">
        <v>9360</v>
      </c>
      <c r="B3548" s="38" t="s">
        <v>985</v>
      </c>
      <c r="C3548" s="25" t="s">
        <v>96</v>
      </c>
      <c r="D3548" s="38" t="s">
        <v>2258</v>
      </c>
      <c r="E3548" s="38" t="s">
        <v>101</v>
      </c>
    </row>
    <row r="3549">
      <c r="A3549" s="38" t="s">
        <v>9366</v>
      </c>
      <c r="B3549" s="38" t="s">
        <v>108</v>
      </c>
      <c r="C3549" s="38" t="s">
        <v>165</v>
      </c>
      <c r="D3549" s="38" t="s">
        <v>2259</v>
      </c>
      <c r="E3549" s="38" t="s">
        <v>28</v>
      </c>
    </row>
    <row r="3550">
      <c r="A3550" s="38" t="s">
        <v>9367</v>
      </c>
      <c r="B3550" s="38" t="s">
        <v>164</v>
      </c>
      <c r="C3550" s="38" t="s">
        <v>165</v>
      </c>
      <c r="D3550" s="38" t="s">
        <v>2259</v>
      </c>
      <c r="E3550" s="38" t="s">
        <v>28</v>
      </c>
    </row>
    <row r="3551">
      <c r="A3551" s="38" t="s">
        <v>9368</v>
      </c>
      <c r="B3551" s="38" t="s">
        <v>300</v>
      </c>
      <c r="C3551" s="38" t="s">
        <v>165</v>
      </c>
      <c r="D3551" s="38" t="s">
        <v>2259</v>
      </c>
      <c r="E3551" s="38" t="s">
        <v>28</v>
      </c>
    </row>
    <row r="3552">
      <c r="A3552" s="38" t="s">
        <v>9369</v>
      </c>
      <c r="B3552" s="38" t="s">
        <v>146</v>
      </c>
      <c r="C3552" s="38" t="s">
        <v>165</v>
      </c>
      <c r="D3552" s="38" t="s">
        <v>2259</v>
      </c>
      <c r="E3552" s="38" t="s">
        <v>28</v>
      </c>
    </row>
    <row r="3553">
      <c r="A3553" s="38" t="s">
        <v>9370</v>
      </c>
      <c r="B3553" s="38" t="s">
        <v>416</v>
      </c>
      <c r="C3553" s="38" t="s">
        <v>165</v>
      </c>
      <c r="D3553" s="38" t="s">
        <v>2259</v>
      </c>
      <c r="E3553" s="38" t="s">
        <v>28</v>
      </c>
    </row>
    <row r="3554">
      <c r="A3554" s="38" t="s">
        <v>9371</v>
      </c>
      <c r="B3554" s="38" t="s">
        <v>988</v>
      </c>
      <c r="C3554" s="38" t="s">
        <v>165</v>
      </c>
      <c r="D3554" s="38" t="s">
        <v>2259</v>
      </c>
      <c r="E3554" s="38" t="s">
        <v>28</v>
      </c>
    </row>
    <row r="3555">
      <c r="A3555" s="38" t="s">
        <v>9372</v>
      </c>
      <c r="B3555" s="38" t="s">
        <v>987</v>
      </c>
      <c r="C3555" s="38" t="s">
        <v>165</v>
      </c>
      <c r="D3555" s="38" t="s">
        <v>2259</v>
      </c>
      <c r="E3555" s="38" t="s">
        <v>28</v>
      </c>
    </row>
    <row r="3556">
      <c r="A3556" s="38" t="s">
        <v>9373</v>
      </c>
      <c r="B3556" s="38" t="s">
        <v>911</v>
      </c>
      <c r="C3556" s="38" t="s">
        <v>165</v>
      </c>
      <c r="D3556" s="38" t="s">
        <v>2259</v>
      </c>
      <c r="E3556" s="38" t="s">
        <v>28</v>
      </c>
    </row>
    <row r="3557">
      <c r="A3557" s="38" t="s">
        <v>9374</v>
      </c>
      <c r="B3557" s="38" t="s">
        <v>250</v>
      </c>
      <c r="C3557" s="38" t="s">
        <v>165</v>
      </c>
      <c r="D3557" s="38" t="s">
        <v>2259</v>
      </c>
      <c r="E3557" s="38" t="s">
        <v>28</v>
      </c>
    </row>
    <row r="3558">
      <c r="A3558" s="38" t="s">
        <v>9375</v>
      </c>
      <c r="B3558" s="38" t="s">
        <v>985</v>
      </c>
      <c r="C3558" s="38" t="s">
        <v>165</v>
      </c>
      <c r="D3558" s="38" t="s">
        <v>2259</v>
      </c>
      <c r="E3558" s="38" t="s">
        <v>28</v>
      </c>
    </row>
    <row r="3559">
      <c r="A3559" s="38" t="s">
        <v>9376</v>
      </c>
      <c r="B3559" s="38" t="s">
        <v>108</v>
      </c>
      <c r="C3559" s="38" t="s">
        <v>165</v>
      </c>
      <c r="D3559" s="38" t="s">
        <v>2260</v>
      </c>
      <c r="E3559" s="38" t="s">
        <v>28</v>
      </c>
    </row>
    <row r="3560">
      <c r="A3560" s="38" t="s">
        <v>9377</v>
      </c>
      <c r="B3560" s="38" t="s">
        <v>164</v>
      </c>
      <c r="C3560" s="38" t="s">
        <v>165</v>
      </c>
      <c r="D3560" s="38" t="s">
        <v>2260</v>
      </c>
      <c r="E3560" s="38" t="s">
        <v>28</v>
      </c>
    </row>
    <row r="3561">
      <c r="A3561" s="38" t="s">
        <v>9378</v>
      </c>
      <c r="B3561" s="38" t="s">
        <v>183</v>
      </c>
      <c r="C3561" s="38" t="s">
        <v>165</v>
      </c>
      <c r="D3561" s="38" t="s">
        <v>2260</v>
      </c>
      <c r="E3561" s="38" t="s">
        <v>28</v>
      </c>
    </row>
    <row r="3562">
      <c r="A3562" s="38" t="s">
        <v>9379</v>
      </c>
      <c r="B3562" s="38" t="s">
        <v>300</v>
      </c>
      <c r="C3562" s="38" t="s">
        <v>165</v>
      </c>
      <c r="D3562" s="38" t="s">
        <v>2260</v>
      </c>
      <c r="E3562" s="38" t="s">
        <v>28</v>
      </c>
    </row>
    <row r="3563">
      <c r="A3563" s="38" t="s">
        <v>9380</v>
      </c>
      <c r="B3563" s="38" t="s">
        <v>416</v>
      </c>
      <c r="C3563" s="38" t="s">
        <v>165</v>
      </c>
      <c r="D3563" s="38" t="s">
        <v>2260</v>
      </c>
      <c r="E3563" s="38" t="s">
        <v>28</v>
      </c>
    </row>
    <row r="3564">
      <c r="A3564" s="38" t="s">
        <v>9381</v>
      </c>
      <c r="B3564" s="38" t="s">
        <v>988</v>
      </c>
      <c r="C3564" s="38" t="s">
        <v>165</v>
      </c>
      <c r="D3564" s="38" t="s">
        <v>2260</v>
      </c>
      <c r="E3564" s="38" t="s">
        <v>28</v>
      </c>
    </row>
    <row r="3565">
      <c r="A3565" s="38" t="s">
        <v>9382</v>
      </c>
      <c r="B3565" s="38" t="s">
        <v>987</v>
      </c>
      <c r="C3565" s="38" t="s">
        <v>165</v>
      </c>
      <c r="D3565" s="38" t="s">
        <v>2260</v>
      </c>
      <c r="E3565" s="38" t="s">
        <v>28</v>
      </c>
    </row>
    <row r="3566">
      <c r="A3566" s="38" t="s">
        <v>9383</v>
      </c>
      <c r="B3566" s="38" t="s">
        <v>911</v>
      </c>
      <c r="C3566" s="38" t="s">
        <v>165</v>
      </c>
      <c r="D3566" s="38" t="s">
        <v>2260</v>
      </c>
      <c r="E3566" s="38" t="s">
        <v>28</v>
      </c>
    </row>
    <row r="3567">
      <c r="A3567" s="38" t="s">
        <v>9384</v>
      </c>
      <c r="B3567" s="38" t="s">
        <v>250</v>
      </c>
      <c r="C3567" s="38" t="s">
        <v>165</v>
      </c>
      <c r="D3567" s="38" t="s">
        <v>2260</v>
      </c>
      <c r="E3567" s="38" t="s">
        <v>28</v>
      </c>
    </row>
    <row r="3568">
      <c r="A3568" s="38" t="s">
        <v>9385</v>
      </c>
      <c r="B3568" s="38" t="s">
        <v>985</v>
      </c>
      <c r="C3568" s="38" t="s">
        <v>165</v>
      </c>
      <c r="D3568" s="38" t="s">
        <v>2260</v>
      </c>
      <c r="E3568" s="38" t="s">
        <v>28</v>
      </c>
    </row>
    <row r="3569">
      <c r="A3569" s="38" t="s">
        <v>9386</v>
      </c>
      <c r="B3569" s="38" t="s">
        <v>335</v>
      </c>
      <c r="C3569" s="25" t="s">
        <v>96</v>
      </c>
      <c r="D3569" s="38" t="s">
        <v>2261</v>
      </c>
      <c r="E3569" s="38" t="s">
        <v>145</v>
      </c>
    </row>
    <row r="3570">
      <c r="A3570" s="38" t="s">
        <v>9387</v>
      </c>
      <c r="B3570" s="38" t="s">
        <v>492</v>
      </c>
      <c r="C3570" s="25" t="s">
        <v>96</v>
      </c>
      <c r="D3570" s="38" t="s">
        <v>2261</v>
      </c>
      <c r="E3570" s="38" t="s">
        <v>145</v>
      </c>
    </row>
    <row r="3571">
      <c r="A3571" s="38" t="s">
        <v>9388</v>
      </c>
      <c r="B3571" s="38" t="s">
        <v>996</v>
      </c>
      <c r="C3571" s="25" t="s">
        <v>96</v>
      </c>
      <c r="D3571" s="38" t="s">
        <v>2261</v>
      </c>
      <c r="E3571" s="38" t="s">
        <v>145</v>
      </c>
    </row>
    <row r="3572">
      <c r="A3572" s="38" t="s">
        <v>9389</v>
      </c>
      <c r="B3572" s="38" t="s">
        <v>1001</v>
      </c>
      <c r="C3572" s="25" t="s">
        <v>96</v>
      </c>
      <c r="D3572" s="38" t="s">
        <v>2261</v>
      </c>
      <c r="E3572" s="38" t="s">
        <v>145</v>
      </c>
    </row>
    <row r="3573">
      <c r="A3573" s="38" t="s">
        <v>9390</v>
      </c>
      <c r="B3573" s="38" t="s">
        <v>371</v>
      </c>
      <c r="C3573" s="25" t="s">
        <v>96</v>
      </c>
      <c r="D3573" s="38" t="s">
        <v>2261</v>
      </c>
      <c r="E3573" s="38" t="s">
        <v>145</v>
      </c>
    </row>
    <row r="3574">
      <c r="A3574" s="38" t="s">
        <v>9391</v>
      </c>
      <c r="B3574" s="38" t="s">
        <v>338</v>
      </c>
      <c r="C3574" s="25" t="s">
        <v>96</v>
      </c>
      <c r="D3574" s="38" t="s">
        <v>2261</v>
      </c>
      <c r="E3574" s="38" t="s">
        <v>145</v>
      </c>
    </row>
    <row r="3575">
      <c r="A3575" s="38" t="s">
        <v>9392</v>
      </c>
      <c r="B3575" s="38" t="s">
        <v>999</v>
      </c>
      <c r="C3575" s="25" t="s">
        <v>96</v>
      </c>
      <c r="D3575" s="38" t="s">
        <v>2261</v>
      </c>
      <c r="E3575" s="38" t="s">
        <v>145</v>
      </c>
    </row>
    <row r="3576">
      <c r="A3576" s="38" t="s">
        <v>9393</v>
      </c>
      <c r="B3576" s="38" t="s">
        <v>370</v>
      </c>
      <c r="C3576" s="25" t="s">
        <v>96</v>
      </c>
      <c r="D3576" s="38" t="s">
        <v>2261</v>
      </c>
      <c r="E3576" s="38" t="s">
        <v>145</v>
      </c>
    </row>
    <row r="3577">
      <c r="A3577" s="38" t="s">
        <v>9394</v>
      </c>
      <c r="B3577" s="38" t="s">
        <v>332</v>
      </c>
      <c r="C3577" s="25" t="s">
        <v>96</v>
      </c>
      <c r="D3577" s="38" t="s">
        <v>2261</v>
      </c>
      <c r="E3577" s="38" t="s">
        <v>145</v>
      </c>
    </row>
    <row r="3578">
      <c r="A3578" s="38" t="s">
        <v>9395</v>
      </c>
      <c r="B3578" s="38" t="s">
        <v>995</v>
      </c>
      <c r="C3578" s="25" t="s">
        <v>96</v>
      </c>
      <c r="D3578" s="38" t="s">
        <v>2261</v>
      </c>
      <c r="E3578" s="38" t="s">
        <v>145</v>
      </c>
    </row>
    <row r="3579">
      <c r="A3579" s="38" t="s">
        <v>9396</v>
      </c>
      <c r="B3579" s="38" t="s">
        <v>998</v>
      </c>
      <c r="C3579" s="25" t="s">
        <v>96</v>
      </c>
      <c r="D3579" s="38" t="s">
        <v>2261</v>
      </c>
      <c r="E3579" s="38" t="s">
        <v>145</v>
      </c>
    </row>
    <row r="3580">
      <c r="A3580" s="38" t="s">
        <v>9397</v>
      </c>
      <c r="B3580" s="38" t="s">
        <v>993</v>
      </c>
      <c r="C3580" s="25" t="s">
        <v>96</v>
      </c>
      <c r="D3580" s="38" t="s">
        <v>2261</v>
      </c>
      <c r="E3580" s="38" t="s">
        <v>145</v>
      </c>
    </row>
    <row r="3581">
      <c r="A3581" s="38" t="s">
        <v>9386</v>
      </c>
      <c r="B3581" s="38" t="s">
        <v>335</v>
      </c>
      <c r="C3581" s="25" t="s">
        <v>96</v>
      </c>
      <c r="D3581" s="38" t="s">
        <v>2261</v>
      </c>
      <c r="E3581" s="38" t="s">
        <v>114</v>
      </c>
    </row>
    <row r="3582">
      <c r="A3582" s="38" t="s">
        <v>9387</v>
      </c>
      <c r="B3582" s="38" t="s">
        <v>492</v>
      </c>
      <c r="C3582" s="25" t="s">
        <v>96</v>
      </c>
      <c r="D3582" s="38" t="s">
        <v>2261</v>
      </c>
      <c r="E3582" s="38" t="s">
        <v>114</v>
      </c>
    </row>
    <row r="3583">
      <c r="A3583" s="38" t="s">
        <v>9388</v>
      </c>
      <c r="B3583" s="38" t="s">
        <v>996</v>
      </c>
      <c r="C3583" s="25" t="s">
        <v>96</v>
      </c>
      <c r="D3583" s="38" t="s">
        <v>2261</v>
      </c>
      <c r="E3583" s="38" t="s">
        <v>114</v>
      </c>
    </row>
    <row r="3584">
      <c r="A3584" s="38" t="s">
        <v>9389</v>
      </c>
      <c r="B3584" s="38" t="s">
        <v>1001</v>
      </c>
      <c r="C3584" s="25" t="s">
        <v>96</v>
      </c>
      <c r="D3584" s="38" t="s">
        <v>2261</v>
      </c>
      <c r="E3584" s="38" t="s">
        <v>114</v>
      </c>
    </row>
    <row r="3585">
      <c r="A3585" s="38" t="s">
        <v>9398</v>
      </c>
      <c r="B3585" s="38" t="s">
        <v>337</v>
      </c>
      <c r="C3585" s="25" t="s">
        <v>96</v>
      </c>
      <c r="D3585" s="38" t="s">
        <v>2261</v>
      </c>
      <c r="E3585" s="38" t="s">
        <v>114</v>
      </c>
    </row>
    <row r="3586">
      <c r="A3586" s="38" t="s">
        <v>9391</v>
      </c>
      <c r="B3586" s="38" t="s">
        <v>338</v>
      </c>
      <c r="C3586" s="25" t="s">
        <v>96</v>
      </c>
      <c r="D3586" s="38" t="s">
        <v>2261</v>
      </c>
      <c r="E3586" s="38" t="s">
        <v>114</v>
      </c>
    </row>
    <row r="3587">
      <c r="A3587" s="38" t="s">
        <v>9392</v>
      </c>
      <c r="B3587" s="38" t="s">
        <v>999</v>
      </c>
      <c r="C3587" s="25" t="s">
        <v>96</v>
      </c>
      <c r="D3587" s="38" t="s">
        <v>2261</v>
      </c>
      <c r="E3587" s="38" t="s">
        <v>114</v>
      </c>
    </row>
    <row r="3588">
      <c r="A3588" s="38" t="s">
        <v>9393</v>
      </c>
      <c r="B3588" s="38" t="s">
        <v>370</v>
      </c>
      <c r="C3588" s="25" t="s">
        <v>96</v>
      </c>
      <c r="D3588" s="38" t="s">
        <v>2261</v>
      </c>
      <c r="E3588" s="38" t="s">
        <v>114</v>
      </c>
    </row>
    <row r="3589">
      <c r="A3589" s="38" t="s">
        <v>9394</v>
      </c>
      <c r="B3589" s="38" t="s">
        <v>332</v>
      </c>
      <c r="C3589" s="25" t="s">
        <v>96</v>
      </c>
      <c r="D3589" s="38" t="s">
        <v>2261</v>
      </c>
      <c r="E3589" s="38" t="s">
        <v>114</v>
      </c>
    </row>
    <row r="3590">
      <c r="A3590" s="38" t="s">
        <v>9395</v>
      </c>
      <c r="B3590" s="38" t="s">
        <v>995</v>
      </c>
      <c r="C3590" s="25" t="s">
        <v>96</v>
      </c>
      <c r="D3590" s="38" t="s">
        <v>2261</v>
      </c>
      <c r="E3590" s="38" t="s">
        <v>114</v>
      </c>
    </row>
    <row r="3591">
      <c r="A3591" s="38" t="s">
        <v>9396</v>
      </c>
      <c r="B3591" s="38" t="s">
        <v>998</v>
      </c>
      <c r="C3591" s="25" t="s">
        <v>96</v>
      </c>
      <c r="D3591" s="38" t="s">
        <v>2261</v>
      </c>
      <c r="E3591" s="38" t="s">
        <v>114</v>
      </c>
    </row>
    <row r="3592">
      <c r="A3592" s="38" t="s">
        <v>9397</v>
      </c>
      <c r="B3592" s="38" t="s">
        <v>993</v>
      </c>
      <c r="C3592" s="25" t="s">
        <v>96</v>
      </c>
      <c r="D3592" s="38" t="s">
        <v>2261</v>
      </c>
      <c r="E3592" s="38" t="s">
        <v>114</v>
      </c>
    </row>
    <row r="3593">
      <c r="A3593" s="38" t="s">
        <v>9386</v>
      </c>
      <c r="B3593" s="38" t="s">
        <v>335</v>
      </c>
      <c r="C3593" s="25" t="s">
        <v>96</v>
      </c>
      <c r="D3593" s="38" t="s">
        <v>2261</v>
      </c>
      <c r="E3593" s="38" t="s">
        <v>101</v>
      </c>
    </row>
    <row r="3594">
      <c r="A3594" s="38" t="s">
        <v>9399</v>
      </c>
      <c r="B3594" s="38" t="s">
        <v>401</v>
      </c>
      <c r="C3594" s="25" t="s">
        <v>96</v>
      </c>
      <c r="D3594" s="38" t="s">
        <v>2261</v>
      </c>
      <c r="E3594" s="38" t="s">
        <v>101</v>
      </c>
    </row>
    <row r="3595">
      <c r="A3595" s="38" t="s">
        <v>9400</v>
      </c>
      <c r="B3595" s="38" t="s">
        <v>575</v>
      </c>
      <c r="C3595" s="25" t="s">
        <v>96</v>
      </c>
      <c r="D3595" s="38" t="s">
        <v>2261</v>
      </c>
      <c r="E3595" s="38" t="s">
        <v>101</v>
      </c>
    </row>
    <row r="3596">
      <c r="A3596" s="38" t="s">
        <v>9389</v>
      </c>
      <c r="B3596" s="38" t="s">
        <v>1001</v>
      </c>
      <c r="C3596" s="25" t="s">
        <v>96</v>
      </c>
      <c r="D3596" s="38" t="s">
        <v>2261</v>
      </c>
      <c r="E3596" s="38" t="s">
        <v>101</v>
      </c>
    </row>
    <row r="3597">
      <c r="A3597" s="38" t="s">
        <v>9398</v>
      </c>
      <c r="B3597" s="38" t="s">
        <v>337</v>
      </c>
      <c r="C3597" s="25" t="s">
        <v>96</v>
      </c>
      <c r="D3597" s="38" t="s">
        <v>2261</v>
      </c>
      <c r="E3597" s="38" t="s">
        <v>101</v>
      </c>
    </row>
    <row r="3598">
      <c r="A3598" s="38" t="s">
        <v>9391</v>
      </c>
      <c r="B3598" s="38" t="s">
        <v>338</v>
      </c>
      <c r="C3598" s="25" t="s">
        <v>96</v>
      </c>
      <c r="D3598" s="38" t="s">
        <v>2261</v>
      </c>
      <c r="E3598" s="38" t="s">
        <v>101</v>
      </c>
    </row>
    <row r="3599">
      <c r="A3599" s="38" t="s">
        <v>9392</v>
      </c>
      <c r="B3599" s="38" t="s">
        <v>999</v>
      </c>
      <c r="C3599" s="25" t="s">
        <v>96</v>
      </c>
      <c r="D3599" s="38" t="s">
        <v>2261</v>
      </c>
      <c r="E3599" s="38" t="s">
        <v>101</v>
      </c>
    </row>
    <row r="3600">
      <c r="A3600" s="38" t="s">
        <v>9393</v>
      </c>
      <c r="B3600" s="38" t="s">
        <v>370</v>
      </c>
      <c r="C3600" s="25" t="s">
        <v>96</v>
      </c>
      <c r="D3600" s="38" t="s">
        <v>2261</v>
      </c>
      <c r="E3600" s="38" t="s">
        <v>101</v>
      </c>
    </row>
    <row r="3601">
      <c r="A3601" s="38" t="s">
        <v>9401</v>
      </c>
      <c r="B3601" s="38" t="s">
        <v>365</v>
      </c>
      <c r="C3601" s="25" t="s">
        <v>96</v>
      </c>
      <c r="D3601" s="38" t="s">
        <v>2261</v>
      </c>
      <c r="E3601" s="38" t="s">
        <v>101</v>
      </c>
    </row>
    <row r="3602">
      <c r="A3602" s="38" t="s">
        <v>9396</v>
      </c>
      <c r="B3602" s="38" t="s">
        <v>998</v>
      </c>
      <c r="C3602" s="25" t="s">
        <v>96</v>
      </c>
      <c r="D3602" s="38" t="s">
        <v>2261</v>
      </c>
      <c r="E3602" s="38" t="s">
        <v>101</v>
      </c>
    </row>
    <row r="3603">
      <c r="A3603" s="38" t="s">
        <v>9397</v>
      </c>
      <c r="B3603" s="38" t="s">
        <v>993</v>
      </c>
      <c r="C3603" s="25" t="s">
        <v>96</v>
      </c>
      <c r="D3603" s="38" t="s">
        <v>2261</v>
      </c>
      <c r="E3603" s="38" t="s">
        <v>101</v>
      </c>
    </row>
    <row r="3604">
      <c r="A3604" s="38" t="s">
        <v>9402</v>
      </c>
      <c r="B3604" s="38" t="s">
        <v>603</v>
      </c>
      <c r="C3604" s="38" t="s">
        <v>44</v>
      </c>
      <c r="D3604" s="38" t="s">
        <v>2262</v>
      </c>
      <c r="E3604" s="38" t="s">
        <v>28</v>
      </c>
    </row>
    <row r="3605">
      <c r="A3605" s="38" t="s">
        <v>9403</v>
      </c>
      <c r="B3605" s="38" t="s">
        <v>979</v>
      </c>
      <c r="C3605" s="38" t="s">
        <v>44</v>
      </c>
      <c r="D3605" s="38" t="s">
        <v>2262</v>
      </c>
      <c r="E3605" s="38" t="s">
        <v>28</v>
      </c>
    </row>
    <row r="3606">
      <c r="A3606" s="38" t="s">
        <v>9404</v>
      </c>
      <c r="B3606" s="38" t="s">
        <v>966</v>
      </c>
      <c r="C3606" s="38" t="s">
        <v>44</v>
      </c>
      <c r="D3606" s="38" t="s">
        <v>2262</v>
      </c>
      <c r="E3606" s="38" t="s">
        <v>28</v>
      </c>
    </row>
    <row r="3607">
      <c r="A3607" s="38" t="s">
        <v>9405</v>
      </c>
      <c r="B3607" s="38" t="s">
        <v>977</v>
      </c>
      <c r="C3607" s="38" t="s">
        <v>44</v>
      </c>
      <c r="D3607" s="38" t="s">
        <v>2262</v>
      </c>
      <c r="E3607" s="38" t="s">
        <v>28</v>
      </c>
    </row>
    <row r="3608">
      <c r="A3608" s="38" t="s">
        <v>9406</v>
      </c>
      <c r="B3608" s="38" t="s">
        <v>280</v>
      </c>
      <c r="C3608" s="38" t="s">
        <v>44</v>
      </c>
      <c r="D3608" s="38" t="s">
        <v>2262</v>
      </c>
      <c r="E3608" s="38" t="s">
        <v>28</v>
      </c>
    </row>
    <row r="3609">
      <c r="A3609" s="38" t="s">
        <v>9407</v>
      </c>
      <c r="B3609" s="38" t="s">
        <v>577</v>
      </c>
      <c r="C3609" s="25" t="s">
        <v>158</v>
      </c>
      <c r="D3609" s="38" t="s">
        <v>2262</v>
      </c>
      <c r="E3609" s="38" t="s">
        <v>28</v>
      </c>
    </row>
    <row r="3610">
      <c r="A3610" s="38" t="s">
        <v>9408</v>
      </c>
      <c r="B3610" s="38" t="s">
        <v>481</v>
      </c>
      <c r="C3610" s="25" t="s">
        <v>600</v>
      </c>
      <c r="D3610" s="38" t="s">
        <v>2262</v>
      </c>
      <c r="E3610" s="38" t="s">
        <v>28</v>
      </c>
    </row>
    <row r="3611">
      <c r="A3611" s="38" t="s">
        <v>9409</v>
      </c>
      <c r="B3611" s="38" t="s">
        <v>532</v>
      </c>
      <c r="C3611" s="25" t="s">
        <v>600</v>
      </c>
      <c r="D3611" s="38" t="s">
        <v>2262</v>
      </c>
      <c r="E3611" s="38" t="s">
        <v>28</v>
      </c>
    </row>
    <row r="3612">
      <c r="A3612" s="38" t="s">
        <v>9410</v>
      </c>
      <c r="B3612" s="38" t="s">
        <v>266</v>
      </c>
      <c r="C3612" s="25" t="s">
        <v>600</v>
      </c>
      <c r="D3612" s="38" t="s">
        <v>2262</v>
      </c>
      <c r="E3612" s="38" t="s">
        <v>28</v>
      </c>
    </row>
    <row r="3613">
      <c r="A3613" s="38" t="s">
        <v>9411</v>
      </c>
      <c r="B3613" s="38" t="s">
        <v>973</v>
      </c>
      <c r="C3613" s="25" t="s">
        <v>938</v>
      </c>
      <c r="D3613" s="38" t="s">
        <v>2262</v>
      </c>
      <c r="E3613" s="38" t="s">
        <v>28</v>
      </c>
    </row>
    <row r="3614">
      <c r="A3614" s="38" t="s">
        <v>9412</v>
      </c>
      <c r="B3614" s="38" t="s">
        <v>324</v>
      </c>
      <c r="C3614" s="25" t="s">
        <v>938</v>
      </c>
      <c r="D3614" s="38" t="s">
        <v>2262</v>
      </c>
      <c r="E3614" s="38" t="s">
        <v>28</v>
      </c>
    </row>
    <row r="3615">
      <c r="A3615" s="38" t="s">
        <v>9413</v>
      </c>
      <c r="B3615" s="38" t="s">
        <v>972</v>
      </c>
      <c r="C3615" s="25" t="s">
        <v>938</v>
      </c>
      <c r="D3615" s="38" t="s">
        <v>2262</v>
      </c>
      <c r="E3615" s="38" t="s">
        <v>28</v>
      </c>
    </row>
    <row r="3616">
      <c r="A3616" s="38" t="s">
        <v>9414</v>
      </c>
      <c r="B3616" s="38" t="s">
        <v>948</v>
      </c>
      <c r="C3616" s="25" t="s">
        <v>938</v>
      </c>
      <c r="D3616" s="38" t="s">
        <v>2262</v>
      </c>
      <c r="E3616" s="38" t="s">
        <v>28</v>
      </c>
    </row>
    <row r="3617">
      <c r="A3617" s="38" t="s">
        <v>9415</v>
      </c>
      <c r="B3617" s="38" t="s">
        <v>974</v>
      </c>
      <c r="C3617" s="25" t="s">
        <v>938</v>
      </c>
      <c r="D3617" s="38" t="s">
        <v>2262</v>
      </c>
      <c r="E3617" s="38" t="s">
        <v>28</v>
      </c>
    </row>
    <row r="3618">
      <c r="A3618" s="38" t="s">
        <v>9416</v>
      </c>
      <c r="B3618" s="38" t="s">
        <v>603</v>
      </c>
      <c r="C3618" s="38" t="s">
        <v>44</v>
      </c>
      <c r="D3618" s="38" t="s">
        <v>2263</v>
      </c>
      <c r="E3618" s="38" t="s">
        <v>28</v>
      </c>
    </row>
    <row r="3619">
      <c r="A3619" s="38" t="s">
        <v>9417</v>
      </c>
      <c r="B3619" s="38" t="s">
        <v>979</v>
      </c>
      <c r="C3619" s="38" t="s">
        <v>44</v>
      </c>
      <c r="D3619" s="38" t="s">
        <v>2263</v>
      </c>
      <c r="E3619" s="38" t="s">
        <v>28</v>
      </c>
    </row>
    <row r="3620">
      <c r="A3620" s="38" t="s">
        <v>9418</v>
      </c>
      <c r="B3620" s="38" t="s">
        <v>966</v>
      </c>
      <c r="C3620" s="38" t="s">
        <v>44</v>
      </c>
      <c r="D3620" s="38" t="s">
        <v>2263</v>
      </c>
      <c r="E3620" s="38" t="s">
        <v>28</v>
      </c>
    </row>
    <row r="3621">
      <c r="A3621" s="38" t="s">
        <v>9419</v>
      </c>
      <c r="B3621" s="38" t="s">
        <v>977</v>
      </c>
      <c r="C3621" s="38" t="s">
        <v>44</v>
      </c>
      <c r="D3621" s="38" t="s">
        <v>2263</v>
      </c>
      <c r="E3621" s="38" t="s">
        <v>28</v>
      </c>
    </row>
    <row r="3622">
      <c r="A3622" s="38" t="s">
        <v>9420</v>
      </c>
      <c r="B3622" s="38" t="s">
        <v>280</v>
      </c>
      <c r="C3622" s="38" t="s">
        <v>44</v>
      </c>
      <c r="D3622" s="38" t="s">
        <v>2263</v>
      </c>
      <c r="E3622" s="38" t="s">
        <v>28</v>
      </c>
    </row>
    <row r="3623">
      <c r="A3623" s="38" t="s">
        <v>9421</v>
      </c>
      <c r="B3623" s="38" t="s">
        <v>577</v>
      </c>
      <c r="C3623" s="25" t="s">
        <v>158</v>
      </c>
      <c r="D3623" s="38" t="s">
        <v>2263</v>
      </c>
      <c r="E3623" s="38" t="s">
        <v>28</v>
      </c>
    </row>
    <row r="3624">
      <c r="A3624" s="38" t="s">
        <v>9422</v>
      </c>
      <c r="B3624" s="38" t="s">
        <v>481</v>
      </c>
      <c r="C3624" s="25" t="s">
        <v>600</v>
      </c>
      <c r="D3624" s="38" t="s">
        <v>2263</v>
      </c>
      <c r="E3624" s="38" t="s">
        <v>28</v>
      </c>
    </row>
    <row r="3625">
      <c r="A3625" s="38" t="s">
        <v>9423</v>
      </c>
      <c r="B3625" s="38" t="s">
        <v>532</v>
      </c>
      <c r="C3625" s="25" t="s">
        <v>600</v>
      </c>
      <c r="D3625" s="38" t="s">
        <v>2263</v>
      </c>
      <c r="E3625" s="38" t="s">
        <v>28</v>
      </c>
    </row>
    <row r="3626">
      <c r="A3626" s="38" t="s">
        <v>9424</v>
      </c>
      <c r="B3626" s="38" t="s">
        <v>266</v>
      </c>
      <c r="C3626" s="25" t="s">
        <v>600</v>
      </c>
      <c r="D3626" s="38" t="s">
        <v>2263</v>
      </c>
      <c r="E3626" s="38" t="s">
        <v>28</v>
      </c>
    </row>
    <row r="3627">
      <c r="A3627" s="38" t="s">
        <v>9425</v>
      </c>
      <c r="B3627" s="38" t="s">
        <v>973</v>
      </c>
      <c r="C3627" s="25" t="s">
        <v>938</v>
      </c>
      <c r="D3627" s="38" t="s">
        <v>2263</v>
      </c>
      <c r="E3627" s="38" t="s">
        <v>28</v>
      </c>
    </row>
    <row r="3628">
      <c r="A3628" s="38" t="s">
        <v>9426</v>
      </c>
      <c r="B3628" s="38" t="s">
        <v>324</v>
      </c>
      <c r="C3628" s="25" t="s">
        <v>938</v>
      </c>
      <c r="D3628" s="38" t="s">
        <v>2263</v>
      </c>
      <c r="E3628" s="38" t="s">
        <v>28</v>
      </c>
    </row>
    <row r="3629">
      <c r="A3629" s="38" t="s">
        <v>9427</v>
      </c>
      <c r="B3629" s="38" t="s">
        <v>972</v>
      </c>
      <c r="C3629" s="25" t="s">
        <v>938</v>
      </c>
      <c r="D3629" s="38" t="s">
        <v>2263</v>
      </c>
      <c r="E3629" s="38" t="s">
        <v>28</v>
      </c>
    </row>
    <row r="3630">
      <c r="A3630" s="38" t="s">
        <v>9428</v>
      </c>
      <c r="B3630" s="38" t="s">
        <v>948</v>
      </c>
      <c r="C3630" s="25" t="s">
        <v>938</v>
      </c>
      <c r="D3630" s="38" t="s">
        <v>2263</v>
      </c>
      <c r="E3630" s="38" t="s">
        <v>28</v>
      </c>
    </row>
    <row r="3631">
      <c r="A3631" s="38" t="s">
        <v>9429</v>
      </c>
      <c r="B3631" s="38" t="s">
        <v>974</v>
      </c>
      <c r="C3631" s="25" t="s">
        <v>938</v>
      </c>
      <c r="D3631" s="38" t="s">
        <v>2263</v>
      </c>
      <c r="E3631" s="38" t="s">
        <v>28</v>
      </c>
    </row>
    <row r="3632">
      <c r="A3632" s="38" t="s">
        <v>9430</v>
      </c>
      <c r="B3632" s="38" t="s">
        <v>91</v>
      </c>
      <c r="C3632" s="25" t="s">
        <v>88</v>
      </c>
      <c r="D3632" s="38" t="s">
        <v>2264</v>
      </c>
      <c r="E3632" s="38" t="s">
        <v>28</v>
      </c>
    </row>
    <row r="3633">
      <c r="A3633" s="38" t="s">
        <v>9431</v>
      </c>
      <c r="B3633" s="38" t="s">
        <v>395</v>
      </c>
      <c r="C3633" s="25" t="s">
        <v>88</v>
      </c>
      <c r="D3633" s="38" t="s">
        <v>2264</v>
      </c>
      <c r="E3633" s="38" t="s">
        <v>28</v>
      </c>
    </row>
    <row r="3634">
      <c r="A3634" s="38" t="s">
        <v>9432</v>
      </c>
      <c r="B3634" s="38" t="s">
        <v>136</v>
      </c>
      <c r="C3634" s="25" t="s">
        <v>88</v>
      </c>
      <c r="D3634" s="38" t="s">
        <v>2264</v>
      </c>
      <c r="E3634" s="38" t="s">
        <v>28</v>
      </c>
    </row>
    <row r="3635">
      <c r="A3635" s="38" t="s">
        <v>9433</v>
      </c>
      <c r="B3635" s="38" t="s">
        <v>719</v>
      </c>
      <c r="C3635" s="25" t="s">
        <v>88</v>
      </c>
      <c r="D3635" s="38" t="s">
        <v>2264</v>
      </c>
      <c r="E3635" s="38" t="s">
        <v>28</v>
      </c>
    </row>
    <row r="3636">
      <c r="A3636" s="38" t="s">
        <v>9434</v>
      </c>
      <c r="B3636" s="38" t="s">
        <v>968</v>
      </c>
      <c r="C3636" s="25" t="s">
        <v>88</v>
      </c>
      <c r="D3636" s="38" t="s">
        <v>2264</v>
      </c>
      <c r="E3636" s="38" t="s">
        <v>28</v>
      </c>
    </row>
    <row r="3637">
      <c r="A3637" s="38" t="s">
        <v>9435</v>
      </c>
      <c r="B3637" s="38" t="s">
        <v>893</v>
      </c>
      <c r="C3637" s="25" t="s">
        <v>88</v>
      </c>
      <c r="D3637" s="38" t="s">
        <v>2264</v>
      </c>
      <c r="E3637" s="38" t="s">
        <v>28</v>
      </c>
    </row>
    <row r="3638">
      <c r="A3638" s="38" t="s">
        <v>9430</v>
      </c>
      <c r="B3638" s="38" t="s">
        <v>91</v>
      </c>
      <c r="C3638" s="25" t="s">
        <v>88</v>
      </c>
      <c r="D3638" s="38" t="s">
        <v>2264</v>
      </c>
      <c r="E3638" s="38" t="s">
        <v>28</v>
      </c>
    </row>
    <row r="3639">
      <c r="A3639" s="38" t="s">
        <v>9431</v>
      </c>
      <c r="B3639" s="38" t="s">
        <v>395</v>
      </c>
      <c r="C3639" s="25" t="s">
        <v>88</v>
      </c>
      <c r="D3639" s="38" t="s">
        <v>2264</v>
      </c>
      <c r="E3639" s="38" t="s">
        <v>28</v>
      </c>
    </row>
    <row r="3640">
      <c r="A3640" s="38" t="s">
        <v>9432</v>
      </c>
      <c r="B3640" s="38" t="s">
        <v>136</v>
      </c>
      <c r="C3640" s="25" t="s">
        <v>88</v>
      </c>
      <c r="D3640" s="38" t="s">
        <v>2264</v>
      </c>
      <c r="E3640" s="38" t="s">
        <v>28</v>
      </c>
    </row>
    <row r="3641">
      <c r="A3641" s="38" t="s">
        <v>9436</v>
      </c>
      <c r="B3641" s="38" t="s">
        <v>717</v>
      </c>
      <c r="C3641" s="25" t="s">
        <v>88</v>
      </c>
      <c r="D3641" s="38" t="s">
        <v>2264</v>
      </c>
      <c r="E3641" s="38" t="s">
        <v>28</v>
      </c>
    </row>
    <row r="3642">
      <c r="A3642" s="38" t="s">
        <v>9434</v>
      </c>
      <c r="B3642" s="38" t="s">
        <v>968</v>
      </c>
      <c r="C3642" s="25" t="s">
        <v>88</v>
      </c>
      <c r="D3642" s="38" t="s">
        <v>2264</v>
      </c>
      <c r="E3642" s="38" t="s">
        <v>28</v>
      </c>
    </row>
    <row r="3643">
      <c r="A3643" s="38" t="s">
        <v>9435</v>
      </c>
      <c r="B3643" s="38" t="s">
        <v>893</v>
      </c>
      <c r="C3643" s="25" t="s">
        <v>88</v>
      </c>
      <c r="D3643" s="38" t="s">
        <v>2264</v>
      </c>
      <c r="E3643" s="38" t="s">
        <v>28</v>
      </c>
    </row>
    <row r="3644">
      <c r="A3644" s="38" t="s">
        <v>9437</v>
      </c>
      <c r="B3644" s="38" t="s">
        <v>398</v>
      </c>
      <c r="C3644" s="25" t="s">
        <v>96</v>
      </c>
      <c r="D3644" s="38" t="s">
        <v>2264</v>
      </c>
      <c r="E3644" s="38" t="s">
        <v>145</v>
      </c>
    </row>
    <row r="3645">
      <c r="A3645" s="38" t="s">
        <v>9438</v>
      </c>
      <c r="B3645" s="38" t="s">
        <v>396</v>
      </c>
      <c r="C3645" s="25" t="s">
        <v>96</v>
      </c>
      <c r="D3645" s="38" t="s">
        <v>2264</v>
      </c>
      <c r="E3645" s="38" t="s">
        <v>145</v>
      </c>
    </row>
    <row r="3646">
      <c r="A3646" s="38" t="s">
        <v>9439</v>
      </c>
      <c r="B3646" s="38" t="s">
        <v>113</v>
      </c>
      <c r="C3646" s="25" t="s">
        <v>96</v>
      </c>
      <c r="D3646" s="38" t="s">
        <v>2264</v>
      </c>
      <c r="E3646" s="38" t="s">
        <v>145</v>
      </c>
    </row>
    <row r="3647">
      <c r="A3647" s="38" t="s">
        <v>9440</v>
      </c>
      <c r="B3647" s="38" t="s">
        <v>378</v>
      </c>
      <c r="C3647" s="25" t="s">
        <v>96</v>
      </c>
      <c r="D3647" s="38" t="s">
        <v>2264</v>
      </c>
      <c r="E3647" s="38" t="s">
        <v>145</v>
      </c>
    </row>
    <row r="3648">
      <c r="A3648" s="38" t="s">
        <v>9441</v>
      </c>
      <c r="B3648" s="38" t="s">
        <v>402</v>
      </c>
      <c r="C3648" s="25" t="s">
        <v>96</v>
      </c>
      <c r="D3648" s="38" t="s">
        <v>2264</v>
      </c>
      <c r="E3648" s="38" t="s">
        <v>145</v>
      </c>
    </row>
    <row r="3649">
      <c r="A3649" s="38" t="s">
        <v>9442</v>
      </c>
      <c r="B3649" s="38" t="s">
        <v>367</v>
      </c>
      <c r="C3649" s="25" t="s">
        <v>96</v>
      </c>
      <c r="D3649" s="38" t="s">
        <v>2264</v>
      </c>
      <c r="E3649" s="38" t="s">
        <v>145</v>
      </c>
    </row>
    <row r="3650">
      <c r="A3650" s="38" t="s">
        <v>9443</v>
      </c>
      <c r="B3650" s="38" t="s">
        <v>511</v>
      </c>
      <c r="C3650" s="25" t="s">
        <v>96</v>
      </c>
      <c r="D3650" s="38" t="s">
        <v>2264</v>
      </c>
      <c r="E3650" s="38" t="s">
        <v>145</v>
      </c>
    </row>
    <row r="3651">
      <c r="A3651" s="38" t="s">
        <v>9444</v>
      </c>
      <c r="B3651" s="38" t="s">
        <v>905</v>
      </c>
      <c r="C3651" s="25" t="s">
        <v>96</v>
      </c>
      <c r="D3651" s="38" t="s">
        <v>2264</v>
      </c>
      <c r="E3651" s="38" t="s">
        <v>145</v>
      </c>
    </row>
    <row r="3652">
      <c r="A3652" s="38" t="s">
        <v>9445</v>
      </c>
      <c r="B3652" s="38" t="s">
        <v>489</v>
      </c>
      <c r="C3652" s="25" t="s">
        <v>96</v>
      </c>
      <c r="D3652" s="38" t="s">
        <v>2264</v>
      </c>
      <c r="E3652" s="38" t="s">
        <v>145</v>
      </c>
    </row>
    <row r="3653">
      <c r="A3653" s="38" t="s">
        <v>9446</v>
      </c>
      <c r="B3653" s="38" t="s">
        <v>832</v>
      </c>
      <c r="C3653" s="25" t="s">
        <v>96</v>
      </c>
      <c r="D3653" s="38" t="s">
        <v>2264</v>
      </c>
      <c r="E3653" s="38" t="s">
        <v>145</v>
      </c>
    </row>
    <row r="3654">
      <c r="A3654" s="38" t="s">
        <v>9437</v>
      </c>
      <c r="B3654" s="38" t="s">
        <v>398</v>
      </c>
      <c r="C3654" s="25" t="s">
        <v>96</v>
      </c>
      <c r="D3654" s="38" t="s">
        <v>2264</v>
      </c>
      <c r="E3654" s="38" t="s">
        <v>114</v>
      </c>
    </row>
    <row r="3655">
      <c r="A3655" s="38" t="s">
        <v>9438</v>
      </c>
      <c r="B3655" s="38" t="s">
        <v>396</v>
      </c>
      <c r="C3655" s="25" t="s">
        <v>96</v>
      </c>
      <c r="D3655" s="38" t="s">
        <v>2264</v>
      </c>
      <c r="E3655" s="38" t="s">
        <v>114</v>
      </c>
    </row>
    <row r="3656">
      <c r="A3656" s="38" t="s">
        <v>9439</v>
      </c>
      <c r="B3656" s="38" t="s">
        <v>113</v>
      </c>
      <c r="C3656" s="25" t="s">
        <v>96</v>
      </c>
      <c r="D3656" s="38" t="s">
        <v>2264</v>
      </c>
      <c r="E3656" s="38" t="s">
        <v>114</v>
      </c>
    </row>
    <row r="3657">
      <c r="A3657" s="38" t="s">
        <v>9440</v>
      </c>
      <c r="B3657" s="38" t="s">
        <v>378</v>
      </c>
      <c r="C3657" s="25" t="s">
        <v>96</v>
      </c>
      <c r="D3657" s="38" t="s">
        <v>2264</v>
      </c>
      <c r="E3657" s="38" t="s">
        <v>114</v>
      </c>
    </row>
    <row r="3658">
      <c r="A3658" s="38" t="s">
        <v>9441</v>
      </c>
      <c r="B3658" s="38" t="s">
        <v>402</v>
      </c>
      <c r="C3658" s="25" t="s">
        <v>96</v>
      </c>
      <c r="D3658" s="38" t="s">
        <v>2264</v>
      </c>
      <c r="E3658" s="38" t="s">
        <v>114</v>
      </c>
    </row>
    <row r="3659">
      <c r="A3659" s="38" t="s">
        <v>9442</v>
      </c>
      <c r="B3659" s="38" t="s">
        <v>367</v>
      </c>
      <c r="C3659" s="25" t="s">
        <v>96</v>
      </c>
      <c r="D3659" s="38" t="s">
        <v>2264</v>
      </c>
      <c r="E3659" s="38" t="s">
        <v>114</v>
      </c>
    </row>
    <row r="3660">
      <c r="A3660" s="38" t="s">
        <v>9443</v>
      </c>
      <c r="B3660" s="38" t="s">
        <v>511</v>
      </c>
      <c r="C3660" s="25" t="s">
        <v>96</v>
      </c>
      <c r="D3660" s="38" t="s">
        <v>2264</v>
      </c>
      <c r="E3660" s="38" t="s">
        <v>114</v>
      </c>
    </row>
    <row r="3661">
      <c r="A3661" s="38" t="s">
        <v>9444</v>
      </c>
      <c r="B3661" s="38" t="s">
        <v>905</v>
      </c>
      <c r="C3661" s="25" t="s">
        <v>96</v>
      </c>
      <c r="D3661" s="38" t="s">
        <v>2264</v>
      </c>
      <c r="E3661" s="38" t="s">
        <v>114</v>
      </c>
    </row>
    <row r="3662">
      <c r="A3662" s="38" t="s">
        <v>9445</v>
      </c>
      <c r="B3662" s="38" t="s">
        <v>489</v>
      </c>
      <c r="C3662" s="25" t="s">
        <v>96</v>
      </c>
      <c r="D3662" s="38" t="s">
        <v>2264</v>
      </c>
      <c r="E3662" s="38" t="s">
        <v>114</v>
      </c>
    </row>
    <row r="3663">
      <c r="A3663" s="38" t="s">
        <v>9446</v>
      </c>
      <c r="B3663" s="38" t="s">
        <v>832</v>
      </c>
      <c r="C3663" s="25" t="s">
        <v>96</v>
      </c>
      <c r="D3663" s="38" t="s">
        <v>2264</v>
      </c>
      <c r="E3663" s="38" t="s">
        <v>114</v>
      </c>
    </row>
    <row r="3664">
      <c r="A3664" s="38" t="s">
        <v>9447</v>
      </c>
      <c r="B3664" s="38" t="s">
        <v>100</v>
      </c>
      <c r="C3664" s="25" t="s">
        <v>96</v>
      </c>
      <c r="D3664" s="38" t="s">
        <v>2264</v>
      </c>
      <c r="E3664" s="38" t="s">
        <v>101</v>
      </c>
    </row>
    <row r="3665">
      <c r="A3665" s="38" t="s">
        <v>9438</v>
      </c>
      <c r="B3665" s="38" t="s">
        <v>396</v>
      </c>
      <c r="C3665" s="25" t="s">
        <v>96</v>
      </c>
      <c r="D3665" s="38" t="s">
        <v>2264</v>
      </c>
      <c r="E3665" s="38" t="s">
        <v>101</v>
      </c>
    </row>
    <row r="3666">
      <c r="A3666" s="38" t="s">
        <v>9439</v>
      </c>
      <c r="B3666" s="38" t="s">
        <v>113</v>
      </c>
      <c r="C3666" s="25" t="s">
        <v>96</v>
      </c>
      <c r="D3666" s="38" t="s">
        <v>2264</v>
      </c>
      <c r="E3666" s="38" t="s">
        <v>101</v>
      </c>
    </row>
    <row r="3667">
      <c r="A3667" s="38" t="s">
        <v>9448</v>
      </c>
      <c r="B3667" s="38" t="s">
        <v>102</v>
      </c>
      <c r="C3667" s="25" t="s">
        <v>96</v>
      </c>
      <c r="D3667" s="38" t="s">
        <v>2264</v>
      </c>
      <c r="E3667" s="38" t="s">
        <v>101</v>
      </c>
    </row>
    <row r="3668">
      <c r="A3668" s="38" t="s">
        <v>9449</v>
      </c>
      <c r="B3668" s="38" t="s">
        <v>401</v>
      </c>
      <c r="C3668" s="25" t="s">
        <v>96</v>
      </c>
      <c r="D3668" s="38" t="s">
        <v>2264</v>
      </c>
      <c r="E3668" s="38" t="s">
        <v>101</v>
      </c>
    </row>
    <row r="3669">
      <c r="A3669" s="38" t="s">
        <v>9450</v>
      </c>
      <c r="B3669" s="38" t="s">
        <v>970</v>
      </c>
      <c r="C3669" s="25" t="s">
        <v>96</v>
      </c>
      <c r="D3669" s="38" t="s">
        <v>2264</v>
      </c>
      <c r="E3669" s="38" t="s">
        <v>101</v>
      </c>
    </row>
    <row r="3670">
      <c r="A3670" s="38" t="s">
        <v>9446</v>
      </c>
      <c r="B3670" s="38" t="s">
        <v>832</v>
      </c>
      <c r="C3670" s="25" t="s">
        <v>96</v>
      </c>
      <c r="D3670" s="38" t="s">
        <v>2264</v>
      </c>
      <c r="E3670" s="38" t="s">
        <v>101</v>
      </c>
    </row>
    <row r="3671">
      <c r="A3671" s="38" t="s">
        <v>9451</v>
      </c>
      <c r="B3671" s="38" t="s">
        <v>194</v>
      </c>
      <c r="C3671" s="38" t="s">
        <v>165</v>
      </c>
      <c r="D3671" s="38" t="s">
        <v>2265</v>
      </c>
      <c r="E3671" s="38" t="s">
        <v>28</v>
      </c>
    </row>
    <row r="3672">
      <c r="A3672" s="38" t="s">
        <v>9452</v>
      </c>
      <c r="B3672" s="38" t="s">
        <v>191</v>
      </c>
      <c r="C3672" s="38" t="s">
        <v>165</v>
      </c>
      <c r="D3672" s="38" t="s">
        <v>2265</v>
      </c>
      <c r="E3672" s="38" t="s">
        <v>28</v>
      </c>
    </row>
    <row r="3673">
      <c r="A3673" s="38" t="s">
        <v>9453</v>
      </c>
      <c r="B3673" s="38" t="s">
        <v>84</v>
      </c>
      <c r="C3673" s="38" t="s">
        <v>165</v>
      </c>
      <c r="D3673" s="38" t="s">
        <v>2265</v>
      </c>
      <c r="E3673" s="38" t="s">
        <v>28</v>
      </c>
    </row>
    <row r="3674">
      <c r="A3674" s="38" t="s">
        <v>9454</v>
      </c>
      <c r="B3674" s="38" t="s">
        <v>86</v>
      </c>
      <c r="C3674" s="38" t="s">
        <v>165</v>
      </c>
      <c r="D3674" s="38" t="s">
        <v>2265</v>
      </c>
      <c r="E3674" s="38" t="s">
        <v>28</v>
      </c>
    </row>
    <row r="3675">
      <c r="A3675" s="38" t="s">
        <v>9455</v>
      </c>
      <c r="B3675" s="38" t="s">
        <v>951</v>
      </c>
      <c r="C3675" s="38" t="s">
        <v>165</v>
      </c>
      <c r="D3675" s="38" t="s">
        <v>2265</v>
      </c>
      <c r="E3675" s="38" t="s">
        <v>28</v>
      </c>
    </row>
    <row r="3676">
      <c r="A3676" s="38" t="s">
        <v>9456</v>
      </c>
      <c r="B3676" s="38" t="s">
        <v>610</v>
      </c>
      <c r="C3676" s="38" t="s">
        <v>165</v>
      </c>
      <c r="D3676" s="38" t="s">
        <v>2265</v>
      </c>
      <c r="E3676" s="38" t="s">
        <v>28</v>
      </c>
    </row>
    <row r="3677">
      <c r="A3677" s="38" t="s">
        <v>9457</v>
      </c>
      <c r="B3677" s="38" t="s">
        <v>952</v>
      </c>
      <c r="C3677" s="38" t="s">
        <v>165</v>
      </c>
      <c r="D3677" s="38" t="s">
        <v>2265</v>
      </c>
      <c r="E3677" s="38" t="s">
        <v>28</v>
      </c>
    </row>
    <row r="3678">
      <c r="A3678" s="38" t="s">
        <v>9458</v>
      </c>
      <c r="B3678" s="38" t="s">
        <v>380</v>
      </c>
      <c r="C3678" s="38" t="s">
        <v>165</v>
      </c>
      <c r="D3678" s="38" t="s">
        <v>2265</v>
      </c>
      <c r="E3678" s="38" t="s">
        <v>28</v>
      </c>
    </row>
    <row r="3679">
      <c r="A3679" s="38" t="s">
        <v>9459</v>
      </c>
      <c r="B3679" s="38" t="s">
        <v>648</v>
      </c>
      <c r="C3679" s="38" t="s">
        <v>165</v>
      </c>
      <c r="D3679" s="38" t="s">
        <v>2265</v>
      </c>
      <c r="E3679" s="38" t="s">
        <v>28</v>
      </c>
    </row>
    <row r="3680">
      <c r="A3680" s="38" t="s">
        <v>9460</v>
      </c>
      <c r="B3680" s="38" t="s">
        <v>647</v>
      </c>
      <c r="C3680" s="38" t="s">
        <v>165</v>
      </c>
      <c r="D3680" s="38" t="s">
        <v>2265</v>
      </c>
      <c r="E3680" s="38" t="s">
        <v>28</v>
      </c>
    </row>
    <row r="3681">
      <c r="A3681" s="38" t="s">
        <v>9461</v>
      </c>
      <c r="B3681" s="38" t="s">
        <v>646</v>
      </c>
      <c r="C3681" s="38" t="s">
        <v>165</v>
      </c>
      <c r="D3681" s="38" t="s">
        <v>2265</v>
      </c>
      <c r="E3681" s="38" t="s">
        <v>28</v>
      </c>
    </row>
    <row r="3682">
      <c r="A3682" s="38" t="s">
        <v>9462</v>
      </c>
      <c r="B3682" s="38" t="s">
        <v>644</v>
      </c>
      <c r="C3682" s="38" t="s">
        <v>165</v>
      </c>
      <c r="D3682" s="38" t="s">
        <v>2265</v>
      </c>
      <c r="E3682" s="38" t="s">
        <v>28</v>
      </c>
    </row>
    <row r="3683">
      <c r="A3683" s="38" t="s">
        <v>9463</v>
      </c>
      <c r="B3683" s="38" t="s">
        <v>577</v>
      </c>
      <c r="C3683" s="38" t="s">
        <v>44</v>
      </c>
      <c r="D3683" s="38" t="s">
        <v>2265</v>
      </c>
      <c r="E3683" s="38" t="s">
        <v>28</v>
      </c>
    </row>
    <row r="3684">
      <c r="A3684" s="38" t="s">
        <v>9464</v>
      </c>
      <c r="B3684" s="38" t="s">
        <v>387</v>
      </c>
      <c r="C3684" s="38" t="s">
        <v>44</v>
      </c>
      <c r="D3684" s="38" t="s">
        <v>2265</v>
      </c>
      <c r="E3684" s="38" t="s">
        <v>28</v>
      </c>
    </row>
    <row r="3685">
      <c r="A3685" s="38" t="s">
        <v>9465</v>
      </c>
      <c r="B3685" s="38" t="s">
        <v>646</v>
      </c>
      <c r="C3685" s="38" t="s">
        <v>44</v>
      </c>
      <c r="D3685" s="38" t="s">
        <v>2265</v>
      </c>
      <c r="E3685" s="38" t="s">
        <v>28</v>
      </c>
    </row>
    <row r="3686">
      <c r="A3686" s="38" t="s">
        <v>9466</v>
      </c>
      <c r="B3686" s="38" t="s">
        <v>608</v>
      </c>
      <c r="C3686" s="38" t="s">
        <v>44</v>
      </c>
      <c r="D3686" s="38" t="s">
        <v>2265</v>
      </c>
      <c r="E3686" s="38" t="s">
        <v>28</v>
      </c>
    </row>
    <row r="3687">
      <c r="A3687" s="38" t="s">
        <v>9467</v>
      </c>
      <c r="B3687" s="38" t="s">
        <v>576</v>
      </c>
      <c r="C3687" s="38" t="s">
        <v>44</v>
      </c>
      <c r="D3687" s="38" t="s">
        <v>2265</v>
      </c>
      <c r="E3687" s="38" t="s">
        <v>28</v>
      </c>
    </row>
    <row r="3688">
      <c r="A3688" s="38" t="s">
        <v>9468</v>
      </c>
      <c r="B3688" s="38" t="s">
        <v>577</v>
      </c>
      <c r="C3688" s="25" t="s">
        <v>158</v>
      </c>
      <c r="D3688" s="38" t="s">
        <v>2265</v>
      </c>
      <c r="E3688" s="38" t="s">
        <v>28</v>
      </c>
    </row>
    <row r="3689">
      <c r="A3689" s="38" t="s">
        <v>9469</v>
      </c>
      <c r="B3689" s="38" t="s">
        <v>387</v>
      </c>
      <c r="C3689" s="25" t="s">
        <v>158</v>
      </c>
      <c r="D3689" s="38" t="s">
        <v>2265</v>
      </c>
      <c r="E3689" s="38" t="s">
        <v>28</v>
      </c>
    </row>
    <row r="3690">
      <c r="A3690" s="38" t="s">
        <v>9470</v>
      </c>
      <c r="B3690" s="38" t="s">
        <v>577</v>
      </c>
      <c r="C3690" s="25" t="s">
        <v>600</v>
      </c>
      <c r="D3690" s="38" t="s">
        <v>2265</v>
      </c>
      <c r="E3690" s="38" t="s">
        <v>28</v>
      </c>
    </row>
    <row r="3691">
      <c r="A3691" s="38" t="s">
        <v>9471</v>
      </c>
      <c r="B3691" s="38" t="s">
        <v>387</v>
      </c>
      <c r="C3691" s="25" t="s">
        <v>600</v>
      </c>
      <c r="D3691" s="38" t="s">
        <v>2265</v>
      </c>
      <c r="E3691" s="38" t="s">
        <v>28</v>
      </c>
    </row>
    <row r="3692">
      <c r="A3692" s="38" t="s">
        <v>9472</v>
      </c>
      <c r="B3692" s="38" t="s">
        <v>266</v>
      </c>
      <c r="C3692" s="25" t="s">
        <v>600</v>
      </c>
      <c r="D3692" s="38" t="s">
        <v>2265</v>
      </c>
      <c r="E3692" s="38" t="s">
        <v>28</v>
      </c>
    </row>
    <row r="3693">
      <c r="A3693" s="38" t="s">
        <v>9473</v>
      </c>
      <c r="B3693" s="38" t="s">
        <v>949</v>
      </c>
      <c r="C3693" s="25" t="s">
        <v>938</v>
      </c>
      <c r="D3693" s="38" t="s">
        <v>2265</v>
      </c>
      <c r="E3693" s="38" t="s">
        <v>28</v>
      </c>
    </row>
    <row r="3694">
      <c r="A3694" s="38" t="s">
        <v>9474</v>
      </c>
      <c r="B3694" s="38" t="s">
        <v>646</v>
      </c>
      <c r="C3694" s="25" t="s">
        <v>938</v>
      </c>
      <c r="D3694" s="38" t="s">
        <v>2265</v>
      </c>
      <c r="E3694" s="38" t="s">
        <v>28</v>
      </c>
    </row>
    <row r="3695">
      <c r="A3695" s="38" t="s">
        <v>9475</v>
      </c>
      <c r="B3695" s="38" t="s">
        <v>608</v>
      </c>
      <c r="C3695" s="25" t="s">
        <v>938</v>
      </c>
      <c r="D3695" s="38" t="s">
        <v>2265</v>
      </c>
      <c r="E3695" s="38" t="s">
        <v>28</v>
      </c>
    </row>
    <row r="3696">
      <c r="A3696" s="38" t="s">
        <v>9476</v>
      </c>
      <c r="B3696" s="38" t="s">
        <v>576</v>
      </c>
      <c r="C3696" s="25" t="s">
        <v>938</v>
      </c>
      <c r="D3696" s="38" t="s">
        <v>2265</v>
      </c>
      <c r="E3696" s="38" t="s">
        <v>28</v>
      </c>
    </row>
    <row r="3697">
      <c r="A3697" s="38" t="s">
        <v>9477</v>
      </c>
      <c r="B3697" s="38" t="s">
        <v>948</v>
      </c>
      <c r="C3697" s="25" t="s">
        <v>938</v>
      </c>
      <c r="D3697" s="38" t="s">
        <v>2265</v>
      </c>
      <c r="E3697" s="38" t="s">
        <v>28</v>
      </c>
    </row>
    <row r="3698">
      <c r="A3698" s="38" t="s">
        <v>9478</v>
      </c>
      <c r="B3698" s="38" t="s">
        <v>194</v>
      </c>
      <c r="C3698" s="38" t="s">
        <v>165</v>
      </c>
      <c r="D3698" s="38" t="s">
        <v>2267</v>
      </c>
      <c r="E3698" s="38" t="s">
        <v>28</v>
      </c>
    </row>
    <row r="3699">
      <c r="A3699" s="38" t="s">
        <v>9479</v>
      </c>
      <c r="B3699" s="38" t="s">
        <v>191</v>
      </c>
      <c r="C3699" s="38" t="s">
        <v>165</v>
      </c>
      <c r="D3699" s="38" t="s">
        <v>2267</v>
      </c>
      <c r="E3699" s="38" t="s">
        <v>28</v>
      </c>
    </row>
    <row r="3700">
      <c r="A3700" s="38" t="s">
        <v>9480</v>
      </c>
      <c r="B3700" s="38" t="s">
        <v>84</v>
      </c>
      <c r="C3700" s="38" t="s">
        <v>165</v>
      </c>
      <c r="D3700" s="38" t="s">
        <v>2267</v>
      </c>
      <c r="E3700" s="38" t="s">
        <v>28</v>
      </c>
    </row>
    <row r="3701">
      <c r="A3701" s="38" t="s">
        <v>9481</v>
      </c>
      <c r="B3701" s="38" t="s">
        <v>86</v>
      </c>
      <c r="C3701" s="38" t="s">
        <v>165</v>
      </c>
      <c r="D3701" s="38" t="s">
        <v>2267</v>
      </c>
      <c r="E3701" s="38" t="s">
        <v>28</v>
      </c>
    </row>
    <row r="3702">
      <c r="A3702" s="38" t="s">
        <v>9482</v>
      </c>
      <c r="B3702" s="38" t="s">
        <v>951</v>
      </c>
      <c r="C3702" s="38" t="s">
        <v>165</v>
      </c>
      <c r="D3702" s="38" t="s">
        <v>2267</v>
      </c>
      <c r="E3702" s="38" t="s">
        <v>28</v>
      </c>
    </row>
    <row r="3703">
      <c r="A3703" s="38" t="s">
        <v>9483</v>
      </c>
      <c r="B3703" s="38" t="s">
        <v>610</v>
      </c>
      <c r="C3703" s="38" t="s">
        <v>165</v>
      </c>
      <c r="D3703" s="38" t="s">
        <v>2267</v>
      </c>
      <c r="E3703" s="38" t="s">
        <v>28</v>
      </c>
    </row>
    <row r="3704">
      <c r="A3704" s="38" t="s">
        <v>9484</v>
      </c>
      <c r="B3704" s="38" t="s">
        <v>952</v>
      </c>
      <c r="C3704" s="38" t="s">
        <v>165</v>
      </c>
      <c r="D3704" s="38" t="s">
        <v>2267</v>
      </c>
      <c r="E3704" s="38" t="s">
        <v>28</v>
      </c>
    </row>
    <row r="3705">
      <c r="A3705" s="38" t="s">
        <v>9485</v>
      </c>
      <c r="B3705" s="38" t="s">
        <v>380</v>
      </c>
      <c r="C3705" s="38" t="s">
        <v>165</v>
      </c>
      <c r="D3705" s="38" t="s">
        <v>2267</v>
      </c>
      <c r="E3705" s="38" t="s">
        <v>28</v>
      </c>
    </row>
    <row r="3706">
      <c r="A3706" s="38" t="s">
        <v>9486</v>
      </c>
      <c r="B3706" s="38" t="s">
        <v>648</v>
      </c>
      <c r="C3706" s="38" t="s">
        <v>165</v>
      </c>
      <c r="D3706" s="38" t="s">
        <v>2267</v>
      </c>
      <c r="E3706" s="38" t="s">
        <v>28</v>
      </c>
    </row>
    <row r="3707">
      <c r="A3707" s="38" t="s">
        <v>9487</v>
      </c>
      <c r="B3707" s="38" t="s">
        <v>647</v>
      </c>
      <c r="C3707" s="38" t="s">
        <v>165</v>
      </c>
      <c r="D3707" s="38" t="s">
        <v>2267</v>
      </c>
      <c r="E3707" s="38" t="s">
        <v>28</v>
      </c>
    </row>
    <row r="3708">
      <c r="A3708" s="38" t="s">
        <v>9488</v>
      </c>
      <c r="B3708" s="38" t="s">
        <v>646</v>
      </c>
      <c r="C3708" s="38" t="s">
        <v>165</v>
      </c>
      <c r="D3708" s="38" t="s">
        <v>2267</v>
      </c>
      <c r="E3708" s="38" t="s">
        <v>28</v>
      </c>
    </row>
    <row r="3709">
      <c r="A3709" s="38" t="s">
        <v>9489</v>
      </c>
      <c r="B3709" s="38" t="s">
        <v>644</v>
      </c>
      <c r="C3709" s="38" t="s">
        <v>165</v>
      </c>
      <c r="D3709" s="38" t="s">
        <v>2267</v>
      </c>
      <c r="E3709" s="38" t="s">
        <v>28</v>
      </c>
    </row>
    <row r="3710">
      <c r="A3710" s="38" t="s">
        <v>9490</v>
      </c>
      <c r="B3710" s="38" t="s">
        <v>577</v>
      </c>
      <c r="C3710" s="38" t="s">
        <v>44</v>
      </c>
      <c r="D3710" s="38" t="s">
        <v>2267</v>
      </c>
      <c r="E3710" s="38" t="s">
        <v>28</v>
      </c>
    </row>
    <row r="3711">
      <c r="A3711" s="38" t="s">
        <v>9491</v>
      </c>
      <c r="B3711" s="38" t="s">
        <v>387</v>
      </c>
      <c r="C3711" s="38" t="s">
        <v>44</v>
      </c>
      <c r="D3711" s="38" t="s">
        <v>2267</v>
      </c>
      <c r="E3711" s="38" t="s">
        <v>28</v>
      </c>
    </row>
    <row r="3712">
      <c r="A3712" s="38" t="s">
        <v>9492</v>
      </c>
      <c r="B3712" s="38" t="s">
        <v>646</v>
      </c>
      <c r="C3712" s="38" t="s">
        <v>44</v>
      </c>
      <c r="D3712" s="38" t="s">
        <v>2267</v>
      </c>
      <c r="E3712" s="38" t="s">
        <v>28</v>
      </c>
    </row>
    <row r="3713">
      <c r="A3713" s="38" t="s">
        <v>9493</v>
      </c>
      <c r="B3713" s="38" t="s">
        <v>608</v>
      </c>
      <c r="C3713" s="38" t="s">
        <v>44</v>
      </c>
      <c r="D3713" s="38" t="s">
        <v>2267</v>
      </c>
      <c r="E3713" s="38" t="s">
        <v>28</v>
      </c>
    </row>
    <row r="3714">
      <c r="A3714" s="38" t="s">
        <v>9494</v>
      </c>
      <c r="B3714" s="38" t="s">
        <v>576</v>
      </c>
      <c r="C3714" s="38" t="s">
        <v>44</v>
      </c>
      <c r="D3714" s="38" t="s">
        <v>2267</v>
      </c>
      <c r="E3714" s="38" t="s">
        <v>28</v>
      </c>
    </row>
    <row r="3715">
      <c r="A3715" s="38" t="s">
        <v>9495</v>
      </c>
      <c r="B3715" s="38" t="s">
        <v>577</v>
      </c>
      <c r="C3715" s="25" t="s">
        <v>158</v>
      </c>
      <c r="D3715" s="38" t="s">
        <v>2267</v>
      </c>
      <c r="E3715" s="38" t="s">
        <v>28</v>
      </c>
    </row>
    <row r="3716">
      <c r="A3716" s="38" t="s">
        <v>9496</v>
      </c>
      <c r="B3716" s="38" t="s">
        <v>387</v>
      </c>
      <c r="C3716" s="25" t="s">
        <v>158</v>
      </c>
      <c r="D3716" s="38" t="s">
        <v>2267</v>
      </c>
      <c r="E3716" s="38" t="s">
        <v>28</v>
      </c>
    </row>
    <row r="3717">
      <c r="A3717" s="38" t="s">
        <v>9497</v>
      </c>
      <c r="B3717" s="38" t="s">
        <v>577</v>
      </c>
      <c r="C3717" s="25" t="s">
        <v>600</v>
      </c>
      <c r="D3717" s="38" t="s">
        <v>2267</v>
      </c>
      <c r="E3717" s="38" t="s">
        <v>28</v>
      </c>
    </row>
    <row r="3718">
      <c r="A3718" s="38" t="s">
        <v>9498</v>
      </c>
      <c r="B3718" s="38" t="s">
        <v>387</v>
      </c>
      <c r="C3718" s="25" t="s">
        <v>600</v>
      </c>
      <c r="D3718" s="38" t="s">
        <v>2267</v>
      </c>
      <c r="E3718" s="38" t="s">
        <v>28</v>
      </c>
    </row>
    <row r="3719">
      <c r="A3719" s="38" t="s">
        <v>9499</v>
      </c>
      <c r="B3719" s="38" t="s">
        <v>266</v>
      </c>
      <c r="C3719" s="25" t="s">
        <v>600</v>
      </c>
      <c r="D3719" s="38" t="s">
        <v>2267</v>
      </c>
      <c r="E3719" s="38" t="s">
        <v>28</v>
      </c>
    </row>
    <row r="3720">
      <c r="A3720" s="38" t="s">
        <v>9500</v>
      </c>
      <c r="B3720" s="38" t="s">
        <v>949</v>
      </c>
      <c r="C3720" s="25" t="s">
        <v>938</v>
      </c>
      <c r="D3720" s="38" t="s">
        <v>2267</v>
      </c>
      <c r="E3720" s="38" t="s">
        <v>28</v>
      </c>
    </row>
    <row r="3721">
      <c r="A3721" s="38" t="s">
        <v>9501</v>
      </c>
      <c r="B3721" s="38" t="s">
        <v>646</v>
      </c>
      <c r="C3721" s="25" t="s">
        <v>938</v>
      </c>
      <c r="D3721" s="38" t="s">
        <v>2267</v>
      </c>
      <c r="E3721" s="38" t="s">
        <v>28</v>
      </c>
    </row>
    <row r="3722">
      <c r="A3722" s="38" t="s">
        <v>9502</v>
      </c>
      <c r="B3722" s="38" t="s">
        <v>608</v>
      </c>
      <c r="C3722" s="25" t="s">
        <v>938</v>
      </c>
      <c r="D3722" s="38" t="s">
        <v>2267</v>
      </c>
      <c r="E3722" s="38" t="s">
        <v>28</v>
      </c>
    </row>
    <row r="3723">
      <c r="A3723" s="38" t="s">
        <v>9503</v>
      </c>
      <c r="B3723" s="38" t="s">
        <v>576</v>
      </c>
      <c r="C3723" s="25" t="s">
        <v>938</v>
      </c>
      <c r="D3723" s="38" t="s">
        <v>2267</v>
      </c>
      <c r="E3723" s="38" t="s">
        <v>28</v>
      </c>
    </row>
    <row r="3724">
      <c r="A3724" s="38" t="s">
        <v>9504</v>
      </c>
      <c r="B3724" s="38" t="s">
        <v>948</v>
      </c>
      <c r="C3724" s="25" t="s">
        <v>938</v>
      </c>
      <c r="D3724" s="38" t="s">
        <v>2267</v>
      </c>
      <c r="E3724" s="38" t="s">
        <v>28</v>
      </c>
    </row>
    <row r="3725">
      <c r="A3725" s="38" t="s">
        <v>9505</v>
      </c>
      <c r="B3725" s="38" t="s">
        <v>268</v>
      </c>
      <c r="C3725" s="38" t="s">
        <v>96</v>
      </c>
      <c r="D3725" s="38" t="s">
        <v>2268</v>
      </c>
      <c r="E3725" s="38" t="s">
        <v>28</v>
      </c>
    </row>
    <row r="3726">
      <c r="A3726" s="38" t="s">
        <v>9506</v>
      </c>
      <c r="B3726" s="38" t="s">
        <v>543</v>
      </c>
      <c r="C3726" s="38" t="s">
        <v>96</v>
      </c>
      <c r="D3726" s="38" t="s">
        <v>2268</v>
      </c>
      <c r="E3726" s="38" t="s">
        <v>28</v>
      </c>
    </row>
    <row r="3727">
      <c r="A3727" s="38" t="s">
        <v>9507</v>
      </c>
      <c r="B3727" s="38" t="s">
        <v>1036</v>
      </c>
      <c r="C3727" s="38" t="s">
        <v>96</v>
      </c>
      <c r="D3727" s="38" t="s">
        <v>2268</v>
      </c>
      <c r="E3727" s="38" t="s">
        <v>28</v>
      </c>
    </row>
    <row r="3728">
      <c r="A3728" s="38" t="s">
        <v>9508</v>
      </c>
      <c r="B3728" s="38" t="s">
        <v>318</v>
      </c>
      <c r="C3728" s="38" t="s">
        <v>96</v>
      </c>
      <c r="D3728" s="38" t="s">
        <v>2268</v>
      </c>
      <c r="E3728" s="38" t="s">
        <v>28</v>
      </c>
    </row>
    <row r="3729">
      <c r="A3729" s="38" t="s">
        <v>9509</v>
      </c>
      <c r="B3729" s="38" t="s">
        <v>1041</v>
      </c>
      <c r="C3729" s="38" t="s">
        <v>96</v>
      </c>
      <c r="D3729" s="38" t="s">
        <v>2268</v>
      </c>
      <c r="E3729" s="38" t="s">
        <v>28</v>
      </c>
    </row>
    <row r="3730">
      <c r="A3730" s="38" t="s">
        <v>9510</v>
      </c>
      <c r="B3730" s="38" t="s">
        <v>849</v>
      </c>
      <c r="C3730" s="38" t="s">
        <v>96</v>
      </c>
      <c r="D3730" s="38" t="s">
        <v>2268</v>
      </c>
      <c r="E3730" s="38" t="s">
        <v>28</v>
      </c>
    </row>
    <row r="3731">
      <c r="A3731" s="38" t="s">
        <v>9511</v>
      </c>
      <c r="B3731" s="38" t="s">
        <v>919</v>
      </c>
      <c r="C3731" s="38" t="s">
        <v>96</v>
      </c>
      <c r="D3731" s="38" t="s">
        <v>2268</v>
      </c>
      <c r="E3731" s="38" t="s">
        <v>28</v>
      </c>
    </row>
    <row r="3732">
      <c r="A3732" s="38" t="s">
        <v>9512</v>
      </c>
      <c r="B3732" s="38" t="s">
        <v>770</v>
      </c>
      <c r="C3732" s="38" t="s">
        <v>96</v>
      </c>
      <c r="D3732" s="38" t="s">
        <v>2268</v>
      </c>
      <c r="E3732" s="38" t="s">
        <v>28</v>
      </c>
    </row>
    <row r="3733">
      <c r="A3733" s="38" t="s">
        <v>9513</v>
      </c>
      <c r="B3733" s="38" t="s">
        <v>1042</v>
      </c>
      <c r="C3733" s="38" t="s">
        <v>96</v>
      </c>
      <c r="D3733" s="38" t="s">
        <v>2268</v>
      </c>
      <c r="E3733" s="38" t="s">
        <v>28</v>
      </c>
    </row>
    <row r="3734">
      <c r="A3734" s="38" t="s">
        <v>9514</v>
      </c>
      <c r="B3734" s="38" t="s">
        <v>1040</v>
      </c>
      <c r="C3734" s="38" t="s">
        <v>96</v>
      </c>
      <c r="D3734" s="38" t="s">
        <v>2268</v>
      </c>
      <c r="E3734" s="38" t="s">
        <v>28</v>
      </c>
    </row>
    <row r="3735">
      <c r="A3735" s="38" t="s">
        <v>9515</v>
      </c>
      <c r="B3735" s="38" t="s">
        <v>937</v>
      </c>
      <c r="C3735" s="38" t="s">
        <v>96</v>
      </c>
      <c r="D3735" s="38" t="s">
        <v>2268</v>
      </c>
      <c r="E3735" s="38" t="s">
        <v>28</v>
      </c>
    </row>
    <row r="3736">
      <c r="A3736" s="38" t="s">
        <v>9516</v>
      </c>
      <c r="B3736" s="38" t="s">
        <v>398</v>
      </c>
      <c r="C3736" s="25" t="s">
        <v>96</v>
      </c>
      <c r="D3736" s="38" t="s">
        <v>2269</v>
      </c>
      <c r="E3736" s="38" t="s">
        <v>145</v>
      </c>
    </row>
    <row r="3737">
      <c r="A3737" s="38" t="s">
        <v>9517</v>
      </c>
      <c r="B3737" s="38" t="s">
        <v>370</v>
      </c>
      <c r="C3737" s="25" t="s">
        <v>96</v>
      </c>
      <c r="D3737" s="38" t="s">
        <v>2269</v>
      </c>
      <c r="E3737" s="38" t="s">
        <v>145</v>
      </c>
    </row>
    <row r="3738">
      <c r="A3738" s="38" t="s">
        <v>9518</v>
      </c>
      <c r="B3738" s="38" t="s">
        <v>351</v>
      </c>
      <c r="C3738" s="25" t="s">
        <v>96</v>
      </c>
      <c r="D3738" s="38" t="s">
        <v>2269</v>
      </c>
      <c r="E3738" s="38" t="s">
        <v>145</v>
      </c>
    </row>
    <row r="3739">
      <c r="A3739" s="38" t="s">
        <v>9519</v>
      </c>
      <c r="B3739" s="38" t="s">
        <v>999</v>
      </c>
      <c r="C3739" s="25" t="s">
        <v>96</v>
      </c>
      <c r="D3739" s="38" t="s">
        <v>2269</v>
      </c>
      <c r="E3739" s="38" t="s">
        <v>145</v>
      </c>
    </row>
    <row r="3740">
      <c r="A3740" s="38" t="s">
        <v>9520</v>
      </c>
      <c r="B3740" s="38" t="s">
        <v>371</v>
      </c>
      <c r="C3740" s="25" t="s">
        <v>96</v>
      </c>
      <c r="D3740" s="38" t="s">
        <v>2269</v>
      </c>
      <c r="E3740" s="38" t="s">
        <v>145</v>
      </c>
    </row>
    <row r="3741">
      <c r="A3741" s="38" t="s">
        <v>9521</v>
      </c>
      <c r="B3741" s="38" t="s">
        <v>380</v>
      </c>
      <c r="C3741" s="25" t="s">
        <v>96</v>
      </c>
      <c r="D3741" s="38" t="s">
        <v>2269</v>
      </c>
      <c r="E3741" s="38" t="s">
        <v>145</v>
      </c>
    </row>
    <row r="3742">
      <c r="A3742" s="38" t="s">
        <v>9522</v>
      </c>
      <c r="B3742" s="38" t="s">
        <v>404</v>
      </c>
      <c r="C3742" s="25" t="s">
        <v>96</v>
      </c>
      <c r="D3742" s="38" t="s">
        <v>2269</v>
      </c>
      <c r="E3742" s="38" t="s">
        <v>145</v>
      </c>
    </row>
    <row r="3743">
      <c r="A3743" s="38" t="s">
        <v>9523</v>
      </c>
      <c r="B3743" s="38" t="s">
        <v>492</v>
      </c>
      <c r="C3743" s="25" t="s">
        <v>96</v>
      </c>
      <c r="D3743" s="38" t="s">
        <v>2269</v>
      </c>
      <c r="E3743" s="38" t="s">
        <v>145</v>
      </c>
    </row>
    <row r="3744">
      <c r="A3744" s="38" t="s">
        <v>9524</v>
      </c>
      <c r="B3744" s="38" t="s">
        <v>996</v>
      </c>
      <c r="C3744" s="25" t="s">
        <v>96</v>
      </c>
      <c r="D3744" s="38" t="s">
        <v>2269</v>
      </c>
      <c r="E3744" s="38" t="s">
        <v>145</v>
      </c>
    </row>
    <row r="3745">
      <c r="A3745" s="38" t="s">
        <v>9516</v>
      </c>
      <c r="B3745" s="38" t="s">
        <v>398</v>
      </c>
      <c r="C3745" s="25" t="s">
        <v>96</v>
      </c>
      <c r="D3745" s="38" t="s">
        <v>2269</v>
      </c>
      <c r="E3745" s="38" t="s">
        <v>114</v>
      </c>
    </row>
    <row r="3746">
      <c r="A3746" s="38" t="s">
        <v>9517</v>
      </c>
      <c r="B3746" s="38" t="s">
        <v>370</v>
      </c>
      <c r="C3746" s="25" t="s">
        <v>96</v>
      </c>
      <c r="D3746" s="38" t="s">
        <v>2269</v>
      </c>
      <c r="E3746" s="38" t="s">
        <v>114</v>
      </c>
    </row>
    <row r="3747">
      <c r="A3747" s="38" t="s">
        <v>9518</v>
      </c>
      <c r="B3747" s="38" t="s">
        <v>351</v>
      </c>
      <c r="C3747" s="25" t="s">
        <v>96</v>
      </c>
      <c r="D3747" s="38" t="s">
        <v>2269</v>
      </c>
      <c r="E3747" s="38" t="s">
        <v>114</v>
      </c>
    </row>
    <row r="3748">
      <c r="A3748" s="38" t="s">
        <v>9519</v>
      </c>
      <c r="B3748" s="38" t="s">
        <v>999</v>
      </c>
      <c r="C3748" s="25" t="s">
        <v>96</v>
      </c>
      <c r="D3748" s="38" t="s">
        <v>2269</v>
      </c>
      <c r="E3748" s="38" t="s">
        <v>114</v>
      </c>
    </row>
    <row r="3749">
      <c r="A3749" s="38" t="s">
        <v>9521</v>
      </c>
      <c r="B3749" s="38" t="s">
        <v>380</v>
      </c>
      <c r="C3749" s="25" t="s">
        <v>96</v>
      </c>
      <c r="D3749" s="38" t="s">
        <v>2269</v>
      </c>
      <c r="E3749" s="38" t="s">
        <v>114</v>
      </c>
    </row>
    <row r="3750">
      <c r="A3750" s="38" t="s">
        <v>9525</v>
      </c>
      <c r="B3750" s="38" t="s">
        <v>472</v>
      </c>
      <c r="C3750" s="25" t="s">
        <v>96</v>
      </c>
      <c r="D3750" s="38" t="s">
        <v>2269</v>
      </c>
      <c r="E3750" s="38" t="s">
        <v>114</v>
      </c>
    </row>
    <row r="3751">
      <c r="A3751" s="38" t="s">
        <v>9526</v>
      </c>
      <c r="B3751" s="38" t="s">
        <v>372</v>
      </c>
      <c r="C3751" s="25" t="s">
        <v>96</v>
      </c>
      <c r="D3751" s="38" t="s">
        <v>2269</v>
      </c>
      <c r="E3751" s="38" t="s">
        <v>114</v>
      </c>
    </row>
    <row r="3752">
      <c r="A3752" s="38" t="s">
        <v>9522</v>
      </c>
      <c r="B3752" s="38" t="s">
        <v>404</v>
      </c>
      <c r="C3752" s="25" t="s">
        <v>96</v>
      </c>
      <c r="D3752" s="38" t="s">
        <v>2269</v>
      </c>
      <c r="E3752" s="38" t="s">
        <v>114</v>
      </c>
    </row>
    <row r="3753">
      <c r="A3753" s="38" t="s">
        <v>9523</v>
      </c>
      <c r="B3753" s="38" t="s">
        <v>492</v>
      </c>
      <c r="C3753" s="25" t="s">
        <v>96</v>
      </c>
      <c r="D3753" s="38" t="s">
        <v>2269</v>
      </c>
      <c r="E3753" s="38" t="s">
        <v>114</v>
      </c>
    </row>
    <row r="3754">
      <c r="A3754" s="38" t="s">
        <v>9524</v>
      </c>
      <c r="B3754" s="38" t="s">
        <v>996</v>
      </c>
      <c r="C3754" s="25" t="s">
        <v>96</v>
      </c>
      <c r="D3754" s="38" t="s">
        <v>2269</v>
      </c>
      <c r="E3754" s="38" t="s">
        <v>114</v>
      </c>
    </row>
    <row r="3755">
      <c r="A3755" s="38" t="s">
        <v>9527</v>
      </c>
      <c r="B3755" s="38" t="s">
        <v>1235</v>
      </c>
      <c r="C3755" s="25" t="s">
        <v>96</v>
      </c>
      <c r="D3755" s="38" t="s">
        <v>2269</v>
      </c>
      <c r="E3755" s="38" t="s">
        <v>114</v>
      </c>
    </row>
    <row r="3756">
      <c r="A3756" s="38" t="s">
        <v>9528</v>
      </c>
      <c r="B3756" s="38" t="s">
        <v>1270</v>
      </c>
      <c r="C3756" s="25" t="s">
        <v>96</v>
      </c>
      <c r="D3756" s="38" t="s">
        <v>2269</v>
      </c>
      <c r="E3756" s="38" t="s">
        <v>114</v>
      </c>
    </row>
    <row r="3757">
      <c r="A3757" s="38" t="s">
        <v>9529</v>
      </c>
      <c r="B3757" s="38" t="s">
        <v>401</v>
      </c>
      <c r="C3757" s="25" t="s">
        <v>96</v>
      </c>
      <c r="D3757" s="38" t="s">
        <v>2269</v>
      </c>
      <c r="E3757" s="38" t="s">
        <v>101</v>
      </c>
    </row>
    <row r="3758">
      <c r="A3758" s="38" t="s">
        <v>9530</v>
      </c>
      <c r="B3758" s="38" t="s">
        <v>365</v>
      </c>
      <c r="C3758" s="25" t="s">
        <v>96</v>
      </c>
      <c r="D3758" s="38" t="s">
        <v>2269</v>
      </c>
      <c r="E3758" s="38" t="s">
        <v>101</v>
      </c>
    </row>
    <row r="3759">
      <c r="A3759" s="38" t="s">
        <v>9525</v>
      </c>
      <c r="B3759" s="38" t="s">
        <v>472</v>
      </c>
      <c r="C3759" s="25" t="s">
        <v>96</v>
      </c>
      <c r="D3759" s="38" t="s">
        <v>2269</v>
      </c>
      <c r="E3759" s="38" t="s">
        <v>101</v>
      </c>
    </row>
    <row r="3760">
      <c r="A3760" s="38" t="s">
        <v>9531</v>
      </c>
      <c r="B3760" s="38" t="s">
        <v>575</v>
      </c>
      <c r="C3760" s="25" t="s">
        <v>96</v>
      </c>
      <c r="D3760" s="38" t="s">
        <v>2269</v>
      </c>
      <c r="E3760" s="38" t="s">
        <v>101</v>
      </c>
    </row>
    <row r="3761">
      <c r="A3761" s="38" t="s">
        <v>9526</v>
      </c>
      <c r="B3761" s="38" t="s">
        <v>372</v>
      </c>
      <c r="C3761" s="25" t="s">
        <v>96</v>
      </c>
      <c r="D3761" s="38" t="s">
        <v>2269</v>
      </c>
      <c r="E3761" s="38" t="s">
        <v>101</v>
      </c>
    </row>
    <row r="3762">
      <c r="A3762" s="38" t="s">
        <v>9521</v>
      </c>
      <c r="B3762" s="38" t="s">
        <v>380</v>
      </c>
      <c r="C3762" s="25" t="s">
        <v>96</v>
      </c>
      <c r="D3762" s="38" t="s">
        <v>2269</v>
      </c>
      <c r="E3762" s="38" t="s">
        <v>101</v>
      </c>
    </row>
    <row r="3763">
      <c r="A3763" s="38" t="s">
        <v>9527</v>
      </c>
      <c r="B3763" s="38" t="s">
        <v>1235</v>
      </c>
      <c r="C3763" s="25" t="s">
        <v>96</v>
      </c>
      <c r="D3763" s="38" t="s">
        <v>2269</v>
      </c>
      <c r="E3763" s="38" t="s">
        <v>101</v>
      </c>
    </row>
    <row r="3764">
      <c r="A3764" s="38" t="s">
        <v>9528</v>
      </c>
      <c r="B3764" s="38" t="s">
        <v>1270</v>
      </c>
      <c r="C3764" s="25" t="s">
        <v>96</v>
      </c>
      <c r="D3764" s="38" t="s">
        <v>2269</v>
      </c>
      <c r="E3764" s="38" t="s">
        <v>101</v>
      </c>
    </row>
    <row r="3765">
      <c r="A3765" s="38" t="s">
        <v>9532</v>
      </c>
      <c r="B3765" s="38" t="s">
        <v>91</v>
      </c>
      <c r="C3765" s="25" t="s">
        <v>88</v>
      </c>
      <c r="D3765" s="38" t="s">
        <v>2271</v>
      </c>
      <c r="E3765" s="38" t="s">
        <v>28</v>
      </c>
    </row>
    <row r="3766">
      <c r="A3766" s="38" t="s">
        <v>9533</v>
      </c>
      <c r="B3766" s="38" t="s">
        <v>395</v>
      </c>
      <c r="C3766" s="25" t="s">
        <v>88</v>
      </c>
      <c r="D3766" s="38" t="s">
        <v>2271</v>
      </c>
      <c r="E3766" s="38" t="s">
        <v>28</v>
      </c>
    </row>
    <row r="3767">
      <c r="A3767" s="38" t="s">
        <v>9534</v>
      </c>
      <c r="B3767" s="38" t="s">
        <v>136</v>
      </c>
      <c r="C3767" s="25" t="s">
        <v>88</v>
      </c>
      <c r="D3767" s="38" t="s">
        <v>2271</v>
      </c>
      <c r="E3767" s="38" t="s">
        <v>28</v>
      </c>
    </row>
    <row r="3768">
      <c r="A3768" s="38" t="s">
        <v>9535</v>
      </c>
      <c r="B3768" s="38" t="s">
        <v>719</v>
      </c>
      <c r="C3768" s="25" t="s">
        <v>88</v>
      </c>
      <c r="D3768" s="38" t="s">
        <v>2271</v>
      </c>
      <c r="E3768" s="38" t="s">
        <v>28</v>
      </c>
    </row>
    <row r="3769">
      <c r="A3769" s="38" t="s">
        <v>9536</v>
      </c>
      <c r="B3769" s="38" t="s">
        <v>968</v>
      </c>
      <c r="C3769" s="25" t="s">
        <v>88</v>
      </c>
      <c r="D3769" s="38" t="s">
        <v>2271</v>
      </c>
      <c r="E3769" s="38" t="s">
        <v>28</v>
      </c>
    </row>
    <row r="3770">
      <c r="A3770" s="38" t="s">
        <v>9537</v>
      </c>
      <c r="B3770" s="38" t="s">
        <v>893</v>
      </c>
      <c r="C3770" s="25" t="s">
        <v>88</v>
      </c>
      <c r="D3770" s="38" t="s">
        <v>2271</v>
      </c>
      <c r="E3770" s="38" t="s">
        <v>28</v>
      </c>
    </row>
    <row r="3771">
      <c r="A3771" s="38" t="s">
        <v>9532</v>
      </c>
      <c r="B3771" s="38" t="s">
        <v>91</v>
      </c>
      <c r="C3771" s="25" t="s">
        <v>88</v>
      </c>
      <c r="D3771" s="38" t="s">
        <v>2271</v>
      </c>
      <c r="E3771" s="38" t="s">
        <v>28</v>
      </c>
    </row>
    <row r="3772">
      <c r="A3772" s="38" t="s">
        <v>9533</v>
      </c>
      <c r="B3772" s="38" t="s">
        <v>395</v>
      </c>
      <c r="C3772" s="25" t="s">
        <v>88</v>
      </c>
      <c r="D3772" s="38" t="s">
        <v>2271</v>
      </c>
      <c r="E3772" s="38" t="s">
        <v>28</v>
      </c>
    </row>
    <row r="3773">
      <c r="A3773" s="38" t="s">
        <v>9534</v>
      </c>
      <c r="B3773" s="38" t="s">
        <v>136</v>
      </c>
      <c r="C3773" s="25" t="s">
        <v>88</v>
      </c>
      <c r="D3773" s="38" t="s">
        <v>2271</v>
      </c>
      <c r="E3773" s="38" t="s">
        <v>28</v>
      </c>
    </row>
    <row r="3774">
      <c r="A3774" s="38" t="s">
        <v>9538</v>
      </c>
      <c r="B3774" s="38" t="s">
        <v>717</v>
      </c>
      <c r="C3774" s="25" t="s">
        <v>88</v>
      </c>
      <c r="D3774" s="38" t="s">
        <v>2271</v>
      </c>
      <c r="E3774" s="38" t="s">
        <v>28</v>
      </c>
    </row>
    <row r="3775">
      <c r="A3775" s="38" t="s">
        <v>9536</v>
      </c>
      <c r="B3775" s="38" t="s">
        <v>968</v>
      </c>
      <c r="C3775" s="25" t="s">
        <v>88</v>
      </c>
      <c r="D3775" s="38" t="s">
        <v>2271</v>
      </c>
      <c r="E3775" s="38" t="s">
        <v>28</v>
      </c>
    </row>
    <row r="3776">
      <c r="A3776" s="38" t="s">
        <v>9537</v>
      </c>
      <c r="B3776" s="38" t="s">
        <v>893</v>
      </c>
      <c r="C3776" s="25" t="s">
        <v>88</v>
      </c>
      <c r="D3776" s="38" t="s">
        <v>2271</v>
      </c>
      <c r="E3776" s="38" t="s">
        <v>28</v>
      </c>
    </row>
    <row r="3777">
      <c r="A3777" s="38" t="s">
        <v>9539</v>
      </c>
      <c r="B3777" s="38" t="s">
        <v>398</v>
      </c>
      <c r="C3777" s="25" t="s">
        <v>96</v>
      </c>
      <c r="D3777" s="38" t="s">
        <v>2271</v>
      </c>
      <c r="E3777" s="38" t="s">
        <v>145</v>
      </c>
    </row>
    <row r="3778">
      <c r="A3778" s="38" t="s">
        <v>9540</v>
      </c>
      <c r="B3778" s="38" t="s">
        <v>396</v>
      </c>
      <c r="C3778" s="25" t="s">
        <v>96</v>
      </c>
      <c r="D3778" s="38" t="s">
        <v>2271</v>
      </c>
      <c r="E3778" s="38" t="s">
        <v>145</v>
      </c>
    </row>
    <row r="3779">
      <c r="A3779" s="38" t="s">
        <v>9541</v>
      </c>
      <c r="B3779" s="38" t="s">
        <v>113</v>
      </c>
      <c r="C3779" s="25" t="s">
        <v>96</v>
      </c>
      <c r="D3779" s="38" t="s">
        <v>2271</v>
      </c>
      <c r="E3779" s="38" t="s">
        <v>145</v>
      </c>
    </row>
    <row r="3780">
      <c r="A3780" s="38" t="s">
        <v>9542</v>
      </c>
      <c r="B3780" s="38" t="s">
        <v>378</v>
      </c>
      <c r="C3780" s="25" t="s">
        <v>96</v>
      </c>
      <c r="D3780" s="38" t="s">
        <v>2271</v>
      </c>
      <c r="E3780" s="38" t="s">
        <v>145</v>
      </c>
    </row>
    <row r="3781">
      <c r="A3781" s="38" t="s">
        <v>9543</v>
      </c>
      <c r="B3781" s="38" t="s">
        <v>402</v>
      </c>
      <c r="C3781" s="25" t="s">
        <v>96</v>
      </c>
      <c r="D3781" s="38" t="s">
        <v>2271</v>
      </c>
      <c r="E3781" s="38" t="s">
        <v>145</v>
      </c>
    </row>
    <row r="3782">
      <c r="A3782" s="38" t="s">
        <v>9544</v>
      </c>
      <c r="B3782" s="38" t="s">
        <v>367</v>
      </c>
      <c r="C3782" s="25" t="s">
        <v>96</v>
      </c>
      <c r="D3782" s="38" t="s">
        <v>2271</v>
      </c>
      <c r="E3782" s="38" t="s">
        <v>145</v>
      </c>
    </row>
    <row r="3783">
      <c r="A3783" s="38" t="s">
        <v>9545</v>
      </c>
      <c r="B3783" s="38" t="s">
        <v>511</v>
      </c>
      <c r="C3783" s="25" t="s">
        <v>96</v>
      </c>
      <c r="D3783" s="38" t="s">
        <v>2271</v>
      </c>
      <c r="E3783" s="38" t="s">
        <v>145</v>
      </c>
    </row>
    <row r="3784">
      <c r="A3784" s="38" t="s">
        <v>9546</v>
      </c>
      <c r="B3784" s="38" t="s">
        <v>905</v>
      </c>
      <c r="C3784" s="25" t="s">
        <v>96</v>
      </c>
      <c r="D3784" s="38" t="s">
        <v>2271</v>
      </c>
      <c r="E3784" s="38" t="s">
        <v>145</v>
      </c>
    </row>
    <row r="3785">
      <c r="A3785" s="38" t="s">
        <v>9547</v>
      </c>
      <c r="B3785" s="38" t="s">
        <v>489</v>
      </c>
      <c r="C3785" s="25" t="s">
        <v>96</v>
      </c>
      <c r="D3785" s="38" t="s">
        <v>2271</v>
      </c>
      <c r="E3785" s="38" t="s">
        <v>145</v>
      </c>
    </row>
    <row r="3786">
      <c r="A3786" s="38" t="s">
        <v>9548</v>
      </c>
      <c r="B3786" s="38" t="s">
        <v>832</v>
      </c>
      <c r="C3786" s="25" t="s">
        <v>96</v>
      </c>
      <c r="D3786" s="38" t="s">
        <v>2271</v>
      </c>
      <c r="E3786" s="38" t="s">
        <v>145</v>
      </c>
    </row>
    <row r="3787">
      <c r="A3787" s="38" t="s">
        <v>9539</v>
      </c>
      <c r="B3787" s="38" t="s">
        <v>398</v>
      </c>
      <c r="C3787" s="25" t="s">
        <v>96</v>
      </c>
      <c r="D3787" s="38" t="s">
        <v>2271</v>
      </c>
      <c r="E3787" s="38" t="s">
        <v>114</v>
      </c>
    </row>
    <row r="3788">
      <c r="A3788" s="38" t="s">
        <v>9540</v>
      </c>
      <c r="B3788" s="38" t="s">
        <v>396</v>
      </c>
      <c r="C3788" s="25" t="s">
        <v>96</v>
      </c>
      <c r="D3788" s="38" t="s">
        <v>2271</v>
      </c>
      <c r="E3788" s="38" t="s">
        <v>114</v>
      </c>
    </row>
    <row r="3789">
      <c r="A3789" s="38" t="s">
        <v>9541</v>
      </c>
      <c r="B3789" s="38" t="s">
        <v>113</v>
      </c>
      <c r="C3789" s="25" t="s">
        <v>96</v>
      </c>
      <c r="D3789" s="38" t="s">
        <v>2271</v>
      </c>
      <c r="E3789" s="38" t="s">
        <v>114</v>
      </c>
    </row>
    <row r="3790">
      <c r="A3790" s="38" t="s">
        <v>9542</v>
      </c>
      <c r="B3790" s="38" t="s">
        <v>378</v>
      </c>
      <c r="C3790" s="25" t="s">
        <v>96</v>
      </c>
      <c r="D3790" s="38" t="s">
        <v>2271</v>
      </c>
      <c r="E3790" s="38" t="s">
        <v>114</v>
      </c>
    </row>
    <row r="3791">
      <c r="A3791" s="38" t="s">
        <v>9543</v>
      </c>
      <c r="B3791" s="38" t="s">
        <v>402</v>
      </c>
      <c r="C3791" s="25" t="s">
        <v>96</v>
      </c>
      <c r="D3791" s="38" t="s">
        <v>2271</v>
      </c>
      <c r="E3791" s="38" t="s">
        <v>114</v>
      </c>
    </row>
    <row r="3792">
      <c r="A3792" s="38" t="s">
        <v>9544</v>
      </c>
      <c r="B3792" s="38" t="s">
        <v>367</v>
      </c>
      <c r="C3792" s="25" t="s">
        <v>96</v>
      </c>
      <c r="D3792" s="38" t="s">
        <v>2271</v>
      </c>
      <c r="E3792" s="38" t="s">
        <v>114</v>
      </c>
    </row>
    <row r="3793">
      <c r="A3793" s="38" t="s">
        <v>9545</v>
      </c>
      <c r="B3793" s="38" t="s">
        <v>511</v>
      </c>
      <c r="C3793" s="25" t="s">
        <v>96</v>
      </c>
      <c r="D3793" s="38" t="s">
        <v>2271</v>
      </c>
      <c r="E3793" s="38" t="s">
        <v>114</v>
      </c>
    </row>
    <row r="3794">
      <c r="A3794" s="38" t="s">
        <v>9546</v>
      </c>
      <c r="B3794" s="38" t="s">
        <v>905</v>
      </c>
      <c r="C3794" s="25" t="s">
        <v>96</v>
      </c>
      <c r="D3794" s="38" t="s">
        <v>2271</v>
      </c>
      <c r="E3794" s="38" t="s">
        <v>114</v>
      </c>
    </row>
    <row r="3795">
      <c r="A3795" s="38" t="s">
        <v>9547</v>
      </c>
      <c r="B3795" s="38" t="s">
        <v>489</v>
      </c>
      <c r="C3795" s="25" t="s">
        <v>96</v>
      </c>
      <c r="D3795" s="38" t="s">
        <v>2271</v>
      </c>
      <c r="E3795" s="38" t="s">
        <v>114</v>
      </c>
    </row>
    <row r="3796">
      <c r="A3796" s="38" t="s">
        <v>9548</v>
      </c>
      <c r="B3796" s="38" t="s">
        <v>832</v>
      </c>
      <c r="C3796" s="25" t="s">
        <v>96</v>
      </c>
      <c r="D3796" s="38" t="s">
        <v>2271</v>
      </c>
      <c r="E3796" s="38" t="s">
        <v>114</v>
      </c>
    </row>
    <row r="3797">
      <c r="A3797" s="38" t="s">
        <v>9549</v>
      </c>
      <c r="B3797" s="38" t="s">
        <v>100</v>
      </c>
      <c r="C3797" s="25" t="s">
        <v>96</v>
      </c>
      <c r="D3797" s="38" t="s">
        <v>2271</v>
      </c>
      <c r="E3797" s="38" t="s">
        <v>101</v>
      </c>
    </row>
    <row r="3798">
      <c r="A3798" s="38" t="s">
        <v>9540</v>
      </c>
      <c r="B3798" s="38" t="s">
        <v>396</v>
      </c>
      <c r="C3798" s="25" t="s">
        <v>96</v>
      </c>
      <c r="D3798" s="38" t="s">
        <v>2271</v>
      </c>
      <c r="E3798" s="38" t="s">
        <v>101</v>
      </c>
    </row>
    <row r="3799">
      <c r="A3799" s="38" t="s">
        <v>9541</v>
      </c>
      <c r="B3799" s="38" t="s">
        <v>113</v>
      </c>
      <c r="C3799" s="25" t="s">
        <v>96</v>
      </c>
      <c r="D3799" s="38" t="s">
        <v>2271</v>
      </c>
      <c r="E3799" s="38" t="s">
        <v>101</v>
      </c>
    </row>
    <row r="3800">
      <c r="A3800" s="38" t="s">
        <v>9550</v>
      </c>
      <c r="B3800" s="38" t="s">
        <v>384</v>
      </c>
      <c r="C3800" s="25" t="s">
        <v>96</v>
      </c>
      <c r="D3800" s="38" t="s">
        <v>2271</v>
      </c>
      <c r="E3800" s="38" t="s">
        <v>101</v>
      </c>
    </row>
    <row r="3801">
      <c r="A3801" s="38" t="s">
        <v>9551</v>
      </c>
      <c r="B3801" s="38" t="s">
        <v>175</v>
      </c>
      <c r="C3801" s="25" t="s">
        <v>96</v>
      </c>
      <c r="D3801" s="38" t="s">
        <v>2271</v>
      </c>
      <c r="E3801" s="38" t="s">
        <v>101</v>
      </c>
    </row>
    <row r="3802">
      <c r="A3802" s="38" t="s">
        <v>9552</v>
      </c>
      <c r="B3802" s="38" t="s">
        <v>401</v>
      </c>
      <c r="C3802" s="25" t="s">
        <v>96</v>
      </c>
      <c r="D3802" s="38" t="s">
        <v>2271</v>
      </c>
      <c r="E3802" s="38" t="s">
        <v>101</v>
      </c>
    </row>
    <row r="3803">
      <c r="A3803" s="38" t="s">
        <v>9553</v>
      </c>
      <c r="B3803" s="38" t="s">
        <v>970</v>
      </c>
      <c r="C3803" s="25" t="s">
        <v>96</v>
      </c>
      <c r="D3803" s="38" t="s">
        <v>2271</v>
      </c>
      <c r="E3803" s="38" t="s">
        <v>101</v>
      </c>
    </row>
    <row r="3804">
      <c r="A3804" s="38" t="s">
        <v>9554</v>
      </c>
      <c r="B3804" s="38" t="s">
        <v>1004</v>
      </c>
      <c r="C3804" s="25" t="s">
        <v>96</v>
      </c>
      <c r="D3804" s="38" t="s">
        <v>2271</v>
      </c>
      <c r="E3804" s="38" t="s">
        <v>101</v>
      </c>
    </row>
    <row r="3805">
      <c r="A3805" s="38" t="s">
        <v>9555</v>
      </c>
      <c r="B3805" s="38" t="s">
        <v>1005</v>
      </c>
      <c r="C3805" s="25" t="s">
        <v>96</v>
      </c>
      <c r="D3805" s="38" t="s">
        <v>2271</v>
      </c>
      <c r="E3805" s="38" t="s">
        <v>101</v>
      </c>
    </row>
    <row r="3806">
      <c r="A3806" s="38" t="s">
        <v>9548</v>
      </c>
      <c r="B3806" s="38" t="s">
        <v>832</v>
      </c>
      <c r="C3806" s="25" t="s">
        <v>96</v>
      </c>
      <c r="D3806" s="38" t="s">
        <v>2271</v>
      </c>
      <c r="E3806" s="38" t="s">
        <v>101</v>
      </c>
    </row>
    <row r="3807">
      <c r="A3807" s="38" t="s">
        <v>9556</v>
      </c>
      <c r="B3807" s="38" t="s">
        <v>91</v>
      </c>
      <c r="C3807" s="25" t="s">
        <v>88</v>
      </c>
      <c r="D3807" s="38" t="s">
        <v>2272</v>
      </c>
      <c r="E3807" s="38" t="s">
        <v>28</v>
      </c>
    </row>
    <row r="3808">
      <c r="A3808" s="38" t="s">
        <v>9557</v>
      </c>
      <c r="B3808" s="38" t="s">
        <v>395</v>
      </c>
      <c r="C3808" s="25" t="s">
        <v>88</v>
      </c>
      <c r="D3808" s="38" t="s">
        <v>2272</v>
      </c>
      <c r="E3808" s="38" t="s">
        <v>28</v>
      </c>
    </row>
    <row r="3809">
      <c r="A3809" s="38" t="s">
        <v>9558</v>
      </c>
      <c r="B3809" s="38" t="s">
        <v>136</v>
      </c>
      <c r="C3809" s="25" t="s">
        <v>88</v>
      </c>
      <c r="D3809" s="38" t="s">
        <v>2272</v>
      </c>
      <c r="E3809" s="38" t="s">
        <v>28</v>
      </c>
    </row>
    <row r="3810">
      <c r="A3810" s="38" t="s">
        <v>9559</v>
      </c>
      <c r="B3810" s="38" t="s">
        <v>717</v>
      </c>
      <c r="C3810" s="25" t="s">
        <v>88</v>
      </c>
      <c r="D3810" s="38" t="s">
        <v>2272</v>
      </c>
      <c r="E3810" s="38" t="s">
        <v>28</v>
      </c>
    </row>
    <row r="3811">
      <c r="A3811" s="38" t="s">
        <v>9560</v>
      </c>
      <c r="B3811" s="38" t="s">
        <v>968</v>
      </c>
      <c r="C3811" s="25" t="s">
        <v>88</v>
      </c>
      <c r="D3811" s="38" t="s">
        <v>2272</v>
      </c>
      <c r="E3811" s="38" t="s">
        <v>28</v>
      </c>
    </row>
    <row r="3812">
      <c r="A3812" s="38" t="s">
        <v>9561</v>
      </c>
      <c r="B3812" s="38" t="s">
        <v>893</v>
      </c>
      <c r="C3812" s="25" t="s">
        <v>88</v>
      </c>
      <c r="D3812" s="38" t="s">
        <v>2272</v>
      </c>
      <c r="E3812" s="38" t="s">
        <v>28</v>
      </c>
    </row>
    <row r="3813">
      <c r="A3813" s="38" t="s">
        <v>9556</v>
      </c>
      <c r="B3813" s="38" t="s">
        <v>91</v>
      </c>
      <c r="C3813" s="25" t="s">
        <v>88</v>
      </c>
      <c r="D3813" s="38" t="s">
        <v>2272</v>
      </c>
      <c r="E3813" s="38" t="s">
        <v>28</v>
      </c>
    </row>
    <row r="3814">
      <c r="A3814" s="38" t="s">
        <v>9557</v>
      </c>
      <c r="B3814" s="38" t="s">
        <v>395</v>
      </c>
      <c r="C3814" s="25" t="s">
        <v>88</v>
      </c>
      <c r="D3814" s="38" t="s">
        <v>2272</v>
      </c>
      <c r="E3814" s="38" t="s">
        <v>28</v>
      </c>
    </row>
    <row r="3815">
      <c r="A3815" s="38" t="s">
        <v>9558</v>
      </c>
      <c r="B3815" s="38" t="s">
        <v>136</v>
      </c>
      <c r="C3815" s="25" t="s">
        <v>88</v>
      </c>
      <c r="D3815" s="38" t="s">
        <v>2272</v>
      </c>
      <c r="E3815" s="38" t="s">
        <v>28</v>
      </c>
    </row>
    <row r="3816">
      <c r="A3816" s="38" t="s">
        <v>9562</v>
      </c>
      <c r="B3816" s="38" t="s">
        <v>719</v>
      </c>
      <c r="C3816" s="25" t="s">
        <v>88</v>
      </c>
      <c r="D3816" s="38" t="s">
        <v>2272</v>
      </c>
      <c r="E3816" s="38" t="s">
        <v>28</v>
      </c>
    </row>
    <row r="3817">
      <c r="A3817" s="38" t="s">
        <v>9560</v>
      </c>
      <c r="B3817" s="38" t="s">
        <v>968</v>
      </c>
      <c r="C3817" s="25" t="s">
        <v>88</v>
      </c>
      <c r="D3817" s="38" t="s">
        <v>2272</v>
      </c>
      <c r="E3817" s="38" t="s">
        <v>28</v>
      </c>
    </row>
    <row r="3818">
      <c r="A3818" s="38" t="s">
        <v>9561</v>
      </c>
      <c r="B3818" s="38" t="s">
        <v>893</v>
      </c>
      <c r="C3818" s="25" t="s">
        <v>88</v>
      </c>
      <c r="D3818" s="38" t="s">
        <v>2272</v>
      </c>
      <c r="E3818" s="38" t="s">
        <v>28</v>
      </c>
    </row>
    <row r="3819">
      <c r="A3819" s="38" t="s">
        <v>9563</v>
      </c>
      <c r="B3819" s="38" t="s">
        <v>398</v>
      </c>
      <c r="C3819" s="25" t="s">
        <v>96</v>
      </c>
      <c r="D3819" s="38" t="s">
        <v>2272</v>
      </c>
      <c r="E3819" s="38" t="s">
        <v>145</v>
      </c>
    </row>
    <row r="3820">
      <c r="A3820" s="38" t="s">
        <v>9564</v>
      </c>
      <c r="B3820" s="38" t="s">
        <v>396</v>
      </c>
      <c r="C3820" s="25" t="s">
        <v>96</v>
      </c>
      <c r="D3820" s="38" t="s">
        <v>2272</v>
      </c>
      <c r="E3820" s="38" t="s">
        <v>145</v>
      </c>
    </row>
    <row r="3821">
      <c r="A3821" s="38" t="s">
        <v>9565</v>
      </c>
      <c r="B3821" s="38" t="s">
        <v>113</v>
      </c>
      <c r="C3821" s="25" t="s">
        <v>96</v>
      </c>
      <c r="D3821" s="38" t="s">
        <v>2272</v>
      </c>
      <c r="E3821" s="38" t="s">
        <v>145</v>
      </c>
    </row>
    <row r="3822">
      <c r="A3822" s="38" t="s">
        <v>9566</v>
      </c>
      <c r="B3822" s="38" t="s">
        <v>378</v>
      </c>
      <c r="C3822" s="25" t="s">
        <v>96</v>
      </c>
      <c r="D3822" s="38" t="s">
        <v>2272</v>
      </c>
      <c r="E3822" s="38" t="s">
        <v>145</v>
      </c>
    </row>
    <row r="3823">
      <c r="A3823" s="38" t="s">
        <v>9567</v>
      </c>
      <c r="B3823" s="38" t="s">
        <v>402</v>
      </c>
      <c r="C3823" s="25" t="s">
        <v>96</v>
      </c>
      <c r="D3823" s="38" t="s">
        <v>2272</v>
      </c>
      <c r="E3823" s="38" t="s">
        <v>145</v>
      </c>
    </row>
    <row r="3824">
      <c r="A3824" s="38" t="s">
        <v>9568</v>
      </c>
      <c r="B3824" s="38" t="s">
        <v>367</v>
      </c>
      <c r="C3824" s="25" t="s">
        <v>96</v>
      </c>
      <c r="D3824" s="38" t="s">
        <v>2272</v>
      </c>
      <c r="E3824" s="38" t="s">
        <v>145</v>
      </c>
    </row>
    <row r="3825">
      <c r="A3825" s="38" t="s">
        <v>9569</v>
      </c>
      <c r="B3825" s="38" t="s">
        <v>511</v>
      </c>
      <c r="C3825" s="25" t="s">
        <v>96</v>
      </c>
      <c r="D3825" s="38" t="s">
        <v>2272</v>
      </c>
      <c r="E3825" s="38" t="s">
        <v>145</v>
      </c>
    </row>
    <row r="3826">
      <c r="A3826" s="38" t="s">
        <v>9570</v>
      </c>
      <c r="B3826" s="38" t="s">
        <v>905</v>
      </c>
      <c r="C3826" s="25" t="s">
        <v>96</v>
      </c>
      <c r="D3826" s="38" t="s">
        <v>2272</v>
      </c>
      <c r="E3826" s="38" t="s">
        <v>145</v>
      </c>
    </row>
    <row r="3827">
      <c r="A3827" s="38" t="s">
        <v>9571</v>
      </c>
      <c r="B3827" s="38" t="s">
        <v>489</v>
      </c>
      <c r="C3827" s="25" t="s">
        <v>96</v>
      </c>
      <c r="D3827" s="38" t="s">
        <v>2272</v>
      </c>
      <c r="E3827" s="38" t="s">
        <v>145</v>
      </c>
    </row>
    <row r="3828">
      <c r="A3828" s="38" t="s">
        <v>9572</v>
      </c>
      <c r="B3828" s="38" t="s">
        <v>1006</v>
      </c>
      <c r="C3828" s="25" t="s">
        <v>96</v>
      </c>
      <c r="D3828" s="38" t="s">
        <v>2272</v>
      </c>
      <c r="E3828" s="38" t="s">
        <v>145</v>
      </c>
    </row>
    <row r="3829">
      <c r="A3829" s="38" t="s">
        <v>9573</v>
      </c>
      <c r="B3829" s="38" t="s">
        <v>1098</v>
      </c>
      <c r="C3829" s="25" t="s">
        <v>96</v>
      </c>
      <c r="D3829" s="38" t="s">
        <v>2272</v>
      </c>
      <c r="E3829" s="38" t="s">
        <v>145</v>
      </c>
    </row>
    <row r="3830">
      <c r="A3830" s="38" t="s">
        <v>9574</v>
      </c>
      <c r="B3830" s="38" t="s">
        <v>832</v>
      </c>
      <c r="C3830" s="25" t="s">
        <v>96</v>
      </c>
      <c r="D3830" s="38" t="s">
        <v>2272</v>
      </c>
      <c r="E3830" s="38" t="s">
        <v>145</v>
      </c>
    </row>
    <row r="3831">
      <c r="A3831" s="38" t="s">
        <v>9563</v>
      </c>
      <c r="B3831" s="38" t="s">
        <v>398</v>
      </c>
      <c r="C3831" s="25" t="s">
        <v>96</v>
      </c>
      <c r="D3831" s="38" t="s">
        <v>2272</v>
      </c>
      <c r="E3831" s="38" t="s">
        <v>114</v>
      </c>
    </row>
    <row r="3832">
      <c r="A3832" s="38" t="s">
        <v>9564</v>
      </c>
      <c r="B3832" s="38" t="s">
        <v>396</v>
      </c>
      <c r="C3832" s="25" t="s">
        <v>96</v>
      </c>
      <c r="D3832" s="38" t="s">
        <v>2272</v>
      </c>
      <c r="E3832" s="38" t="s">
        <v>114</v>
      </c>
    </row>
    <row r="3833">
      <c r="A3833" s="38" t="s">
        <v>9565</v>
      </c>
      <c r="B3833" s="38" t="s">
        <v>113</v>
      </c>
      <c r="C3833" s="25" t="s">
        <v>96</v>
      </c>
      <c r="D3833" s="38" t="s">
        <v>2272</v>
      </c>
      <c r="E3833" s="38" t="s">
        <v>114</v>
      </c>
    </row>
    <row r="3834">
      <c r="A3834" s="38" t="s">
        <v>9566</v>
      </c>
      <c r="B3834" s="38" t="s">
        <v>378</v>
      </c>
      <c r="C3834" s="25" t="s">
        <v>96</v>
      </c>
      <c r="D3834" s="38" t="s">
        <v>2272</v>
      </c>
      <c r="E3834" s="38" t="s">
        <v>114</v>
      </c>
    </row>
    <row r="3835">
      <c r="A3835" s="38" t="s">
        <v>9567</v>
      </c>
      <c r="B3835" s="38" t="s">
        <v>402</v>
      </c>
      <c r="C3835" s="25" t="s">
        <v>96</v>
      </c>
      <c r="D3835" s="38" t="s">
        <v>2272</v>
      </c>
      <c r="E3835" s="38" t="s">
        <v>114</v>
      </c>
    </row>
    <row r="3836">
      <c r="A3836" s="38" t="s">
        <v>9568</v>
      </c>
      <c r="B3836" s="38" t="s">
        <v>367</v>
      </c>
      <c r="C3836" s="25" t="s">
        <v>96</v>
      </c>
      <c r="D3836" s="38" t="s">
        <v>2272</v>
      </c>
      <c r="E3836" s="38" t="s">
        <v>114</v>
      </c>
    </row>
    <row r="3837">
      <c r="A3837" s="38" t="s">
        <v>9569</v>
      </c>
      <c r="B3837" s="38" t="s">
        <v>511</v>
      </c>
      <c r="C3837" s="25" t="s">
        <v>96</v>
      </c>
      <c r="D3837" s="38" t="s">
        <v>2272</v>
      </c>
      <c r="E3837" s="38" t="s">
        <v>114</v>
      </c>
    </row>
    <row r="3838">
      <c r="A3838" s="38" t="s">
        <v>9572</v>
      </c>
      <c r="B3838" s="38" t="s">
        <v>1006</v>
      </c>
      <c r="C3838" s="25" t="s">
        <v>96</v>
      </c>
      <c r="D3838" s="38" t="s">
        <v>2272</v>
      </c>
      <c r="E3838" s="38" t="s">
        <v>114</v>
      </c>
    </row>
    <row r="3839">
      <c r="A3839" s="38" t="s">
        <v>9571</v>
      </c>
      <c r="B3839" s="38" t="s">
        <v>489</v>
      </c>
      <c r="C3839" s="25" t="s">
        <v>96</v>
      </c>
      <c r="D3839" s="38" t="s">
        <v>2272</v>
      </c>
      <c r="E3839" s="38" t="s">
        <v>114</v>
      </c>
    </row>
    <row r="3840">
      <c r="A3840" s="38" t="s">
        <v>9570</v>
      </c>
      <c r="B3840" s="38" t="s">
        <v>905</v>
      </c>
      <c r="C3840" s="25" t="s">
        <v>96</v>
      </c>
      <c r="D3840" s="38" t="s">
        <v>2272</v>
      </c>
      <c r="E3840" s="38" t="s">
        <v>114</v>
      </c>
    </row>
    <row r="3841">
      <c r="A3841" s="38" t="s">
        <v>9573</v>
      </c>
      <c r="B3841" s="38" t="s">
        <v>1098</v>
      </c>
      <c r="C3841" s="25" t="s">
        <v>96</v>
      </c>
      <c r="D3841" s="38" t="s">
        <v>2272</v>
      </c>
      <c r="E3841" s="38" t="s">
        <v>114</v>
      </c>
    </row>
    <row r="3842">
      <c r="A3842" s="38" t="s">
        <v>9574</v>
      </c>
      <c r="B3842" s="38" t="s">
        <v>832</v>
      </c>
      <c r="C3842" s="25" t="s">
        <v>96</v>
      </c>
      <c r="D3842" s="38" t="s">
        <v>2272</v>
      </c>
      <c r="E3842" s="38" t="s">
        <v>114</v>
      </c>
    </row>
    <row r="3843">
      <c r="A3843" s="38" t="s">
        <v>9575</v>
      </c>
      <c r="B3843" s="38" t="s">
        <v>100</v>
      </c>
      <c r="C3843" s="25" t="s">
        <v>96</v>
      </c>
      <c r="D3843" s="38" t="s">
        <v>2272</v>
      </c>
      <c r="E3843" s="38" t="s">
        <v>101</v>
      </c>
    </row>
    <row r="3844">
      <c r="A3844" s="38" t="s">
        <v>9564</v>
      </c>
      <c r="B3844" s="38" t="s">
        <v>396</v>
      </c>
      <c r="C3844" s="25" t="s">
        <v>96</v>
      </c>
      <c r="D3844" s="38" t="s">
        <v>2272</v>
      </c>
      <c r="E3844" s="38" t="s">
        <v>101</v>
      </c>
    </row>
    <row r="3845">
      <c r="A3845" s="38" t="s">
        <v>9565</v>
      </c>
      <c r="B3845" s="38" t="s">
        <v>113</v>
      </c>
      <c r="C3845" s="25" t="s">
        <v>96</v>
      </c>
      <c r="D3845" s="38" t="s">
        <v>2272</v>
      </c>
      <c r="E3845" s="38" t="s">
        <v>101</v>
      </c>
    </row>
    <row r="3846">
      <c r="A3846" s="38" t="s">
        <v>9576</v>
      </c>
      <c r="B3846" s="38" t="s">
        <v>384</v>
      </c>
      <c r="C3846" s="25" t="s">
        <v>96</v>
      </c>
      <c r="D3846" s="38" t="s">
        <v>2272</v>
      </c>
      <c r="E3846" s="38" t="s">
        <v>101</v>
      </c>
    </row>
    <row r="3847">
      <c r="A3847" s="38" t="s">
        <v>9577</v>
      </c>
      <c r="B3847" s="38" t="s">
        <v>175</v>
      </c>
      <c r="C3847" s="25" t="s">
        <v>96</v>
      </c>
      <c r="D3847" s="38" t="s">
        <v>2272</v>
      </c>
      <c r="E3847" s="38" t="s">
        <v>101</v>
      </c>
    </row>
    <row r="3848">
      <c r="A3848" s="38" t="s">
        <v>9578</v>
      </c>
      <c r="B3848" s="38" t="s">
        <v>401</v>
      </c>
      <c r="C3848" s="25" t="s">
        <v>96</v>
      </c>
      <c r="D3848" s="38" t="s">
        <v>2272</v>
      </c>
      <c r="E3848" s="38" t="s">
        <v>101</v>
      </c>
    </row>
    <row r="3849">
      <c r="A3849" s="38" t="s">
        <v>9579</v>
      </c>
      <c r="B3849" s="38" t="s">
        <v>970</v>
      </c>
      <c r="C3849" s="25" t="s">
        <v>96</v>
      </c>
      <c r="D3849" s="38" t="s">
        <v>2272</v>
      </c>
      <c r="E3849" s="38" t="s">
        <v>101</v>
      </c>
    </row>
    <row r="3850">
      <c r="A3850" s="38" t="s">
        <v>9580</v>
      </c>
      <c r="B3850" s="38" t="s">
        <v>1004</v>
      </c>
      <c r="C3850" s="25" t="s">
        <v>96</v>
      </c>
      <c r="D3850" s="38" t="s">
        <v>2272</v>
      </c>
      <c r="E3850" s="38" t="s">
        <v>101</v>
      </c>
    </row>
    <row r="3851">
      <c r="A3851" s="38" t="s">
        <v>9581</v>
      </c>
      <c r="B3851" s="38" t="s">
        <v>1005</v>
      </c>
      <c r="C3851" s="25" t="s">
        <v>96</v>
      </c>
      <c r="D3851" s="38" t="s">
        <v>2272</v>
      </c>
      <c r="E3851" s="38" t="s">
        <v>101</v>
      </c>
    </row>
    <row r="3852">
      <c r="A3852" s="38" t="s">
        <v>9573</v>
      </c>
      <c r="B3852" s="38" t="s">
        <v>1098</v>
      </c>
      <c r="C3852" s="25" t="s">
        <v>96</v>
      </c>
      <c r="D3852" s="38" t="s">
        <v>2272</v>
      </c>
      <c r="E3852" s="38" t="s">
        <v>101</v>
      </c>
    </row>
    <row r="3853">
      <c r="A3853" s="38" t="s">
        <v>9574</v>
      </c>
      <c r="B3853" s="38" t="s">
        <v>832</v>
      </c>
      <c r="C3853" s="25" t="s">
        <v>96</v>
      </c>
      <c r="D3853" s="38" t="s">
        <v>2272</v>
      </c>
      <c r="E3853" s="38" t="s">
        <v>101</v>
      </c>
    </row>
    <row r="3854">
      <c r="A3854" s="38" t="s">
        <v>9582</v>
      </c>
      <c r="B3854" s="38" t="s">
        <v>268</v>
      </c>
      <c r="C3854" s="38" t="s">
        <v>96</v>
      </c>
      <c r="D3854" s="38" t="s">
        <v>2273</v>
      </c>
      <c r="E3854" s="38" t="s">
        <v>28</v>
      </c>
    </row>
    <row r="3855">
      <c r="A3855" s="38" t="s">
        <v>9583</v>
      </c>
      <c r="B3855" s="38" t="s">
        <v>543</v>
      </c>
      <c r="C3855" s="38" t="s">
        <v>96</v>
      </c>
      <c r="D3855" s="38" t="s">
        <v>2273</v>
      </c>
      <c r="E3855" s="38" t="s">
        <v>28</v>
      </c>
    </row>
    <row r="3856">
      <c r="A3856" s="38" t="s">
        <v>9584</v>
      </c>
      <c r="B3856" s="38" t="s">
        <v>1036</v>
      </c>
      <c r="C3856" s="38" t="s">
        <v>96</v>
      </c>
      <c r="D3856" s="38" t="s">
        <v>2273</v>
      </c>
      <c r="E3856" s="38" t="s">
        <v>28</v>
      </c>
    </row>
    <row r="3857">
      <c r="A3857" s="38" t="s">
        <v>9585</v>
      </c>
      <c r="B3857" s="38" t="s">
        <v>318</v>
      </c>
      <c r="C3857" s="38" t="s">
        <v>96</v>
      </c>
      <c r="D3857" s="38" t="s">
        <v>2273</v>
      </c>
      <c r="E3857" s="38" t="s">
        <v>28</v>
      </c>
    </row>
    <row r="3858">
      <c r="A3858" s="38" t="s">
        <v>9586</v>
      </c>
      <c r="B3858" s="38" t="s">
        <v>1041</v>
      </c>
      <c r="C3858" s="38" t="s">
        <v>96</v>
      </c>
      <c r="D3858" s="38" t="s">
        <v>2273</v>
      </c>
      <c r="E3858" s="38" t="s">
        <v>28</v>
      </c>
    </row>
    <row r="3859">
      <c r="A3859" s="38" t="s">
        <v>9587</v>
      </c>
      <c r="B3859" s="38" t="s">
        <v>849</v>
      </c>
      <c r="C3859" s="38" t="s">
        <v>96</v>
      </c>
      <c r="D3859" s="38" t="s">
        <v>2273</v>
      </c>
      <c r="E3859" s="38" t="s">
        <v>28</v>
      </c>
    </row>
    <row r="3860">
      <c r="A3860" s="38" t="s">
        <v>9588</v>
      </c>
      <c r="B3860" s="38" t="s">
        <v>919</v>
      </c>
      <c r="C3860" s="38" t="s">
        <v>96</v>
      </c>
      <c r="D3860" s="38" t="s">
        <v>2273</v>
      </c>
      <c r="E3860" s="38" t="s">
        <v>28</v>
      </c>
    </row>
    <row r="3861">
      <c r="A3861" s="38" t="s">
        <v>9589</v>
      </c>
      <c r="B3861" s="38" t="s">
        <v>770</v>
      </c>
      <c r="C3861" s="38" t="s">
        <v>96</v>
      </c>
      <c r="D3861" s="38" t="s">
        <v>2273</v>
      </c>
      <c r="E3861" s="38" t="s">
        <v>28</v>
      </c>
    </row>
    <row r="3862">
      <c r="A3862" s="38" t="s">
        <v>9590</v>
      </c>
      <c r="B3862" s="38" t="s">
        <v>1042</v>
      </c>
      <c r="C3862" s="38" t="s">
        <v>96</v>
      </c>
      <c r="D3862" s="38" t="s">
        <v>2273</v>
      </c>
      <c r="E3862" s="38" t="s">
        <v>28</v>
      </c>
    </row>
    <row r="3863">
      <c r="A3863" s="38" t="s">
        <v>9591</v>
      </c>
      <c r="B3863" s="38" t="s">
        <v>1040</v>
      </c>
      <c r="C3863" s="38" t="s">
        <v>96</v>
      </c>
      <c r="D3863" s="38" t="s">
        <v>2273</v>
      </c>
      <c r="E3863" s="38" t="s">
        <v>28</v>
      </c>
    </row>
    <row r="3864">
      <c r="A3864" s="38" t="s">
        <v>9592</v>
      </c>
      <c r="B3864" s="38" t="s">
        <v>937</v>
      </c>
      <c r="C3864" s="38" t="s">
        <v>96</v>
      </c>
      <c r="D3864" s="38" t="s">
        <v>2273</v>
      </c>
      <c r="E3864" s="38" t="s">
        <v>28</v>
      </c>
    </row>
    <row r="3865">
      <c r="A3865" s="38" t="s">
        <v>9593</v>
      </c>
      <c r="B3865" s="38" t="s">
        <v>268</v>
      </c>
      <c r="C3865" s="38" t="s">
        <v>96</v>
      </c>
      <c r="D3865" s="38" t="s">
        <v>2274</v>
      </c>
      <c r="E3865" s="38" t="s">
        <v>28</v>
      </c>
    </row>
    <row r="3866">
      <c r="A3866" s="38" t="s">
        <v>9594</v>
      </c>
      <c r="B3866" s="38" t="s">
        <v>543</v>
      </c>
      <c r="C3866" s="38" t="s">
        <v>96</v>
      </c>
      <c r="D3866" s="38" t="s">
        <v>2274</v>
      </c>
      <c r="E3866" s="38" t="s">
        <v>28</v>
      </c>
    </row>
    <row r="3867">
      <c r="A3867" s="38" t="s">
        <v>9595</v>
      </c>
      <c r="B3867" s="38" t="s">
        <v>1036</v>
      </c>
      <c r="C3867" s="38" t="s">
        <v>96</v>
      </c>
      <c r="D3867" s="38" t="s">
        <v>2274</v>
      </c>
      <c r="E3867" s="38" t="s">
        <v>28</v>
      </c>
    </row>
    <row r="3868">
      <c r="A3868" s="38" t="s">
        <v>9596</v>
      </c>
      <c r="B3868" s="38" t="s">
        <v>318</v>
      </c>
      <c r="C3868" s="38" t="s">
        <v>96</v>
      </c>
      <c r="D3868" s="38" t="s">
        <v>2274</v>
      </c>
      <c r="E3868" s="38" t="s">
        <v>28</v>
      </c>
    </row>
    <row r="3869">
      <c r="A3869" s="38" t="s">
        <v>9597</v>
      </c>
      <c r="B3869" s="38" t="s">
        <v>1041</v>
      </c>
      <c r="C3869" s="38" t="s">
        <v>96</v>
      </c>
      <c r="D3869" s="38" t="s">
        <v>2274</v>
      </c>
      <c r="E3869" s="38" t="s">
        <v>28</v>
      </c>
    </row>
    <row r="3870">
      <c r="A3870" s="38" t="s">
        <v>9598</v>
      </c>
      <c r="B3870" s="38" t="s">
        <v>849</v>
      </c>
      <c r="C3870" s="38" t="s">
        <v>96</v>
      </c>
      <c r="D3870" s="38" t="s">
        <v>2274</v>
      </c>
      <c r="E3870" s="38" t="s">
        <v>28</v>
      </c>
    </row>
    <row r="3871">
      <c r="A3871" s="38" t="s">
        <v>9599</v>
      </c>
      <c r="B3871" s="38" t="s">
        <v>919</v>
      </c>
      <c r="C3871" s="38" t="s">
        <v>96</v>
      </c>
      <c r="D3871" s="38" t="s">
        <v>2274</v>
      </c>
      <c r="E3871" s="38" t="s">
        <v>28</v>
      </c>
    </row>
    <row r="3872">
      <c r="A3872" s="38" t="s">
        <v>9600</v>
      </c>
      <c r="B3872" s="38" t="s">
        <v>770</v>
      </c>
      <c r="C3872" s="38" t="s">
        <v>96</v>
      </c>
      <c r="D3872" s="38" t="s">
        <v>2274</v>
      </c>
      <c r="E3872" s="38" t="s">
        <v>28</v>
      </c>
    </row>
    <row r="3873">
      <c r="A3873" s="38" t="s">
        <v>9601</v>
      </c>
      <c r="B3873" s="38" t="s">
        <v>1042</v>
      </c>
      <c r="C3873" s="38" t="s">
        <v>96</v>
      </c>
      <c r="D3873" s="38" t="s">
        <v>2274</v>
      </c>
      <c r="E3873" s="38" t="s">
        <v>28</v>
      </c>
    </row>
    <row r="3874">
      <c r="A3874" s="38" t="s">
        <v>9602</v>
      </c>
      <c r="B3874" s="38" t="s">
        <v>1040</v>
      </c>
      <c r="C3874" s="38" t="s">
        <v>96</v>
      </c>
      <c r="D3874" s="38" t="s">
        <v>2274</v>
      </c>
      <c r="E3874" s="38" t="s">
        <v>28</v>
      </c>
    </row>
    <row r="3875">
      <c r="A3875" s="38" t="s">
        <v>9603</v>
      </c>
      <c r="B3875" s="38" t="s">
        <v>937</v>
      </c>
      <c r="C3875" s="38" t="s">
        <v>96</v>
      </c>
      <c r="D3875" s="38" t="s">
        <v>2274</v>
      </c>
      <c r="E3875" s="38" t="s">
        <v>28</v>
      </c>
    </row>
    <row r="3876">
      <c r="A3876" s="38" t="s">
        <v>9604</v>
      </c>
      <c r="B3876" s="38" t="s">
        <v>268</v>
      </c>
      <c r="C3876" s="38" t="s">
        <v>96</v>
      </c>
      <c r="D3876" s="38" t="s">
        <v>2275</v>
      </c>
      <c r="E3876" s="38" t="s">
        <v>28</v>
      </c>
    </row>
    <row r="3877">
      <c r="A3877" s="38" t="s">
        <v>9605</v>
      </c>
      <c r="B3877" s="38" t="s">
        <v>543</v>
      </c>
      <c r="C3877" s="38" t="s">
        <v>96</v>
      </c>
      <c r="D3877" s="38" t="s">
        <v>2275</v>
      </c>
      <c r="E3877" s="38" t="s">
        <v>28</v>
      </c>
    </row>
    <row r="3878">
      <c r="A3878" s="38" t="s">
        <v>9606</v>
      </c>
      <c r="B3878" s="38" t="s">
        <v>1036</v>
      </c>
      <c r="C3878" s="38" t="s">
        <v>96</v>
      </c>
      <c r="D3878" s="38" t="s">
        <v>2275</v>
      </c>
      <c r="E3878" s="38" t="s">
        <v>28</v>
      </c>
    </row>
    <row r="3879">
      <c r="A3879" s="38" t="s">
        <v>9607</v>
      </c>
      <c r="B3879" s="38" t="s">
        <v>318</v>
      </c>
      <c r="C3879" s="38" t="s">
        <v>96</v>
      </c>
      <c r="D3879" s="38" t="s">
        <v>2275</v>
      </c>
      <c r="E3879" s="38" t="s">
        <v>28</v>
      </c>
    </row>
    <row r="3880">
      <c r="A3880" s="38" t="s">
        <v>9608</v>
      </c>
      <c r="B3880" s="38" t="s">
        <v>1041</v>
      </c>
      <c r="C3880" s="38" t="s">
        <v>96</v>
      </c>
      <c r="D3880" s="38" t="s">
        <v>2275</v>
      </c>
      <c r="E3880" s="38" t="s">
        <v>28</v>
      </c>
    </row>
    <row r="3881">
      <c r="A3881" s="38" t="s">
        <v>9609</v>
      </c>
      <c r="B3881" s="38" t="s">
        <v>849</v>
      </c>
      <c r="C3881" s="38" t="s">
        <v>96</v>
      </c>
      <c r="D3881" s="38" t="s">
        <v>2275</v>
      </c>
      <c r="E3881" s="38" t="s">
        <v>28</v>
      </c>
    </row>
    <row r="3882">
      <c r="A3882" s="38" t="s">
        <v>9610</v>
      </c>
      <c r="B3882" s="38" t="s">
        <v>919</v>
      </c>
      <c r="C3882" s="38" t="s">
        <v>96</v>
      </c>
      <c r="D3882" s="38" t="s">
        <v>2275</v>
      </c>
      <c r="E3882" s="38" t="s">
        <v>28</v>
      </c>
    </row>
    <row r="3883">
      <c r="A3883" s="38" t="s">
        <v>9611</v>
      </c>
      <c r="B3883" s="38" t="s">
        <v>770</v>
      </c>
      <c r="C3883" s="38" t="s">
        <v>96</v>
      </c>
      <c r="D3883" s="38" t="s">
        <v>2275</v>
      </c>
      <c r="E3883" s="38" t="s">
        <v>28</v>
      </c>
    </row>
    <row r="3884">
      <c r="A3884" s="38" t="s">
        <v>9612</v>
      </c>
      <c r="B3884" s="38" t="s">
        <v>1042</v>
      </c>
      <c r="C3884" s="38" t="s">
        <v>96</v>
      </c>
      <c r="D3884" s="38" t="s">
        <v>2275</v>
      </c>
      <c r="E3884" s="38" t="s">
        <v>28</v>
      </c>
    </row>
    <row r="3885">
      <c r="A3885" s="38" t="s">
        <v>9613</v>
      </c>
      <c r="B3885" s="38" t="s">
        <v>1040</v>
      </c>
      <c r="C3885" s="38" t="s">
        <v>96</v>
      </c>
      <c r="D3885" s="38" t="s">
        <v>2275</v>
      </c>
      <c r="E3885" s="38" t="s">
        <v>28</v>
      </c>
    </row>
    <row r="3886">
      <c r="A3886" s="38" t="s">
        <v>9614</v>
      </c>
      <c r="B3886" s="38" t="s">
        <v>937</v>
      </c>
      <c r="C3886" s="38" t="s">
        <v>96</v>
      </c>
      <c r="D3886" s="38" t="s">
        <v>2275</v>
      </c>
      <c r="E3886" s="38" t="s">
        <v>28</v>
      </c>
    </row>
    <row r="3887">
      <c r="A3887" s="38" t="s">
        <v>9615</v>
      </c>
      <c r="B3887" s="38" t="s">
        <v>603</v>
      </c>
      <c r="C3887" s="38" t="s">
        <v>44</v>
      </c>
      <c r="D3887" s="38" t="s">
        <v>2276</v>
      </c>
      <c r="E3887" s="38" t="s">
        <v>28</v>
      </c>
    </row>
    <row r="3888">
      <c r="A3888" s="38" t="s">
        <v>9616</v>
      </c>
      <c r="B3888" s="38" t="s">
        <v>979</v>
      </c>
      <c r="C3888" s="38" t="s">
        <v>44</v>
      </c>
      <c r="D3888" s="38" t="s">
        <v>2276</v>
      </c>
      <c r="E3888" s="38" t="s">
        <v>28</v>
      </c>
    </row>
    <row r="3889">
      <c r="A3889" s="38" t="s">
        <v>9617</v>
      </c>
      <c r="B3889" s="38" t="s">
        <v>966</v>
      </c>
      <c r="C3889" s="38" t="s">
        <v>44</v>
      </c>
      <c r="D3889" s="38" t="s">
        <v>2276</v>
      </c>
      <c r="E3889" s="38" t="s">
        <v>28</v>
      </c>
    </row>
    <row r="3890">
      <c r="A3890" s="38" t="s">
        <v>9618</v>
      </c>
      <c r="B3890" s="38" t="s">
        <v>977</v>
      </c>
      <c r="C3890" s="38" t="s">
        <v>44</v>
      </c>
      <c r="D3890" s="38" t="s">
        <v>2276</v>
      </c>
      <c r="E3890" s="38" t="s">
        <v>28</v>
      </c>
    </row>
    <row r="3891">
      <c r="A3891" s="38" t="s">
        <v>9619</v>
      </c>
      <c r="B3891" s="38" t="s">
        <v>280</v>
      </c>
      <c r="C3891" s="38" t="s">
        <v>44</v>
      </c>
      <c r="D3891" s="38" t="s">
        <v>2276</v>
      </c>
      <c r="E3891" s="38" t="s">
        <v>28</v>
      </c>
    </row>
    <row r="3892">
      <c r="A3892" s="38" t="s">
        <v>9620</v>
      </c>
      <c r="B3892" s="38" t="s">
        <v>577</v>
      </c>
      <c r="C3892" s="25" t="s">
        <v>158</v>
      </c>
      <c r="D3892" s="38" t="s">
        <v>2276</v>
      </c>
      <c r="E3892" s="38" t="s">
        <v>28</v>
      </c>
    </row>
    <row r="3893">
      <c r="A3893" s="38" t="s">
        <v>9621</v>
      </c>
      <c r="B3893" s="38" t="s">
        <v>481</v>
      </c>
      <c r="C3893" s="25" t="s">
        <v>600</v>
      </c>
      <c r="D3893" s="38" t="s">
        <v>2276</v>
      </c>
      <c r="E3893" s="38" t="s">
        <v>28</v>
      </c>
    </row>
    <row r="3894">
      <c r="A3894" s="38" t="s">
        <v>9622</v>
      </c>
      <c r="B3894" s="38" t="s">
        <v>532</v>
      </c>
      <c r="C3894" s="25" t="s">
        <v>600</v>
      </c>
      <c r="D3894" s="38" t="s">
        <v>2276</v>
      </c>
      <c r="E3894" s="38" t="s">
        <v>28</v>
      </c>
    </row>
    <row r="3895">
      <c r="A3895" s="38" t="s">
        <v>9623</v>
      </c>
      <c r="B3895" s="38" t="s">
        <v>266</v>
      </c>
      <c r="C3895" s="25" t="s">
        <v>600</v>
      </c>
      <c r="D3895" s="38" t="s">
        <v>2276</v>
      </c>
      <c r="E3895" s="38" t="s">
        <v>28</v>
      </c>
    </row>
    <row r="3896">
      <c r="A3896" s="38" t="s">
        <v>9624</v>
      </c>
      <c r="B3896" s="38" t="s">
        <v>973</v>
      </c>
      <c r="C3896" s="25" t="s">
        <v>938</v>
      </c>
      <c r="D3896" s="38" t="s">
        <v>2276</v>
      </c>
      <c r="E3896" s="38" t="s">
        <v>28</v>
      </c>
    </row>
    <row r="3897">
      <c r="A3897" s="38" t="s">
        <v>9625</v>
      </c>
      <c r="B3897" s="38" t="s">
        <v>324</v>
      </c>
      <c r="C3897" s="25" t="s">
        <v>938</v>
      </c>
      <c r="D3897" s="38" t="s">
        <v>2276</v>
      </c>
      <c r="E3897" s="38" t="s">
        <v>28</v>
      </c>
    </row>
    <row r="3898">
      <c r="A3898" s="38" t="s">
        <v>9626</v>
      </c>
      <c r="B3898" s="38" t="s">
        <v>972</v>
      </c>
      <c r="C3898" s="25" t="s">
        <v>938</v>
      </c>
      <c r="D3898" s="38" t="s">
        <v>2276</v>
      </c>
      <c r="E3898" s="38" t="s">
        <v>28</v>
      </c>
    </row>
    <row r="3899">
      <c r="A3899" s="38" t="s">
        <v>9627</v>
      </c>
      <c r="B3899" s="38" t="s">
        <v>948</v>
      </c>
      <c r="C3899" s="25" t="s">
        <v>938</v>
      </c>
      <c r="D3899" s="38" t="s">
        <v>2276</v>
      </c>
      <c r="E3899" s="38" t="s">
        <v>28</v>
      </c>
    </row>
    <row r="3900">
      <c r="A3900" s="38" t="s">
        <v>9628</v>
      </c>
      <c r="B3900" s="38" t="s">
        <v>974</v>
      </c>
      <c r="C3900" s="25" t="s">
        <v>938</v>
      </c>
      <c r="D3900" s="38" t="s">
        <v>2276</v>
      </c>
      <c r="E3900" s="38" t="s">
        <v>28</v>
      </c>
    </row>
    <row r="3901">
      <c r="A3901" s="38" t="s">
        <v>9629</v>
      </c>
      <c r="B3901" s="38" t="s">
        <v>442</v>
      </c>
      <c r="C3901" s="25" t="s">
        <v>533</v>
      </c>
      <c r="D3901" s="38" t="s">
        <v>2277</v>
      </c>
      <c r="E3901" s="38" t="s">
        <v>28</v>
      </c>
    </row>
    <row r="3902">
      <c r="A3902" s="38" t="s">
        <v>9630</v>
      </c>
      <c r="B3902" s="38" t="s">
        <v>538</v>
      </c>
      <c r="C3902" s="25" t="s">
        <v>533</v>
      </c>
      <c r="D3902" s="38" t="s">
        <v>2277</v>
      </c>
      <c r="E3902" s="38" t="s">
        <v>28</v>
      </c>
    </row>
    <row r="3903">
      <c r="A3903" s="38" t="s">
        <v>9631</v>
      </c>
      <c r="B3903" s="38" t="s">
        <v>544</v>
      </c>
      <c r="C3903" s="25" t="s">
        <v>533</v>
      </c>
      <c r="D3903" s="38" t="s">
        <v>2277</v>
      </c>
      <c r="E3903" s="38" t="s">
        <v>28</v>
      </c>
    </row>
    <row r="3904">
      <c r="A3904" s="38" t="s">
        <v>9632</v>
      </c>
      <c r="B3904" s="38" t="s">
        <v>444</v>
      </c>
      <c r="C3904" s="25" t="s">
        <v>533</v>
      </c>
      <c r="D3904" s="38" t="s">
        <v>2277</v>
      </c>
      <c r="E3904" s="38" t="s">
        <v>28</v>
      </c>
    </row>
    <row r="3905">
      <c r="A3905" s="38" t="s">
        <v>9633</v>
      </c>
      <c r="B3905" s="38" t="s">
        <v>1043</v>
      </c>
      <c r="C3905" s="25" t="s">
        <v>533</v>
      </c>
      <c r="D3905" s="38" t="s">
        <v>2277</v>
      </c>
      <c r="E3905" s="38" t="s">
        <v>28</v>
      </c>
    </row>
    <row r="3906">
      <c r="A3906" s="38" t="s">
        <v>9634</v>
      </c>
      <c r="B3906" s="38" t="s">
        <v>603</v>
      </c>
      <c r="C3906" s="38" t="s">
        <v>44</v>
      </c>
      <c r="D3906" s="38" t="s">
        <v>2278</v>
      </c>
      <c r="E3906" s="38" t="s">
        <v>28</v>
      </c>
    </row>
    <row r="3907">
      <c r="A3907" s="38" t="s">
        <v>9635</v>
      </c>
      <c r="B3907" s="38" t="s">
        <v>979</v>
      </c>
      <c r="C3907" s="38" t="s">
        <v>44</v>
      </c>
      <c r="D3907" s="38" t="s">
        <v>2278</v>
      </c>
      <c r="E3907" s="38" t="s">
        <v>28</v>
      </c>
    </row>
    <row r="3908">
      <c r="A3908" s="38" t="s">
        <v>9636</v>
      </c>
      <c r="B3908" s="38" t="s">
        <v>966</v>
      </c>
      <c r="C3908" s="38" t="s">
        <v>44</v>
      </c>
      <c r="D3908" s="38" t="s">
        <v>2278</v>
      </c>
      <c r="E3908" s="38" t="s">
        <v>28</v>
      </c>
    </row>
    <row r="3909">
      <c r="A3909" s="38" t="s">
        <v>9637</v>
      </c>
      <c r="B3909" s="38" t="s">
        <v>977</v>
      </c>
      <c r="C3909" s="38" t="s">
        <v>44</v>
      </c>
      <c r="D3909" s="38" t="s">
        <v>2278</v>
      </c>
      <c r="E3909" s="38" t="s">
        <v>28</v>
      </c>
    </row>
    <row r="3910">
      <c r="A3910" s="38" t="s">
        <v>9638</v>
      </c>
      <c r="B3910" s="38" t="s">
        <v>280</v>
      </c>
      <c r="C3910" s="38" t="s">
        <v>44</v>
      </c>
      <c r="D3910" s="38" t="s">
        <v>2278</v>
      </c>
      <c r="E3910" s="38" t="s">
        <v>28</v>
      </c>
    </row>
    <row r="3911">
      <c r="A3911" s="38" t="s">
        <v>9639</v>
      </c>
      <c r="B3911" s="38" t="s">
        <v>577</v>
      </c>
      <c r="C3911" s="25" t="s">
        <v>158</v>
      </c>
      <c r="D3911" s="38" t="s">
        <v>2278</v>
      </c>
      <c r="E3911" s="38" t="s">
        <v>28</v>
      </c>
    </row>
    <row r="3912">
      <c r="A3912" s="38" t="s">
        <v>9640</v>
      </c>
      <c r="B3912" s="38" t="s">
        <v>481</v>
      </c>
      <c r="C3912" s="25" t="s">
        <v>600</v>
      </c>
      <c r="D3912" s="38" t="s">
        <v>2278</v>
      </c>
      <c r="E3912" s="38" t="s">
        <v>28</v>
      </c>
    </row>
    <row r="3913">
      <c r="A3913" s="38" t="s">
        <v>9641</v>
      </c>
      <c r="B3913" s="38" t="s">
        <v>532</v>
      </c>
      <c r="C3913" s="25" t="s">
        <v>600</v>
      </c>
      <c r="D3913" s="38" t="s">
        <v>2278</v>
      </c>
      <c r="E3913" s="38" t="s">
        <v>28</v>
      </c>
    </row>
    <row r="3914">
      <c r="A3914" s="38" t="s">
        <v>9642</v>
      </c>
      <c r="B3914" s="38" t="s">
        <v>266</v>
      </c>
      <c r="C3914" s="25" t="s">
        <v>600</v>
      </c>
      <c r="D3914" s="38" t="s">
        <v>2278</v>
      </c>
      <c r="E3914" s="38" t="s">
        <v>28</v>
      </c>
    </row>
    <row r="3915">
      <c r="A3915" s="38" t="s">
        <v>9643</v>
      </c>
      <c r="B3915" s="38" t="s">
        <v>973</v>
      </c>
      <c r="C3915" s="25" t="s">
        <v>938</v>
      </c>
      <c r="D3915" s="38" t="s">
        <v>2278</v>
      </c>
      <c r="E3915" s="38" t="s">
        <v>28</v>
      </c>
    </row>
    <row r="3916">
      <c r="A3916" s="38" t="s">
        <v>9644</v>
      </c>
      <c r="B3916" s="38" t="s">
        <v>324</v>
      </c>
      <c r="C3916" s="25" t="s">
        <v>938</v>
      </c>
      <c r="D3916" s="38" t="s">
        <v>2278</v>
      </c>
      <c r="E3916" s="38" t="s">
        <v>28</v>
      </c>
    </row>
    <row r="3917">
      <c r="A3917" s="38" t="s">
        <v>9645</v>
      </c>
      <c r="B3917" s="38" t="s">
        <v>972</v>
      </c>
      <c r="C3917" s="25" t="s">
        <v>938</v>
      </c>
      <c r="D3917" s="38" t="s">
        <v>2278</v>
      </c>
      <c r="E3917" s="38" t="s">
        <v>28</v>
      </c>
    </row>
    <row r="3918">
      <c r="A3918" s="38" t="s">
        <v>9646</v>
      </c>
      <c r="B3918" s="38" t="s">
        <v>948</v>
      </c>
      <c r="C3918" s="25" t="s">
        <v>938</v>
      </c>
      <c r="D3918" s="38" t="s">
        <v>2278</v>
      </c>
      <c r="E3918" s="38" t="s">
        <v>28</v>
      </c>
    </row>
    <row r="3919">
      <c r="A3919" s="38" t="s">
        <v>9647</v>
      </c>
      <c r="B3919" s="38" t="s">
        <v>974</v>
      </c>
      <c r="C3919" s="25" t="s">
        <v>938</v>
      </c>
      <c r="D3919" s="38" t="s">
        <v>2278</v>
      </c>
      <c r="E3919" s="38" t="s">
        <v>28</v>
      </c>
    </row>
    <row r="3920">
      <c r="A3920" s="38" t="s">
        <v>9648</v>
      </c>
      <c r="B3920" s="38" t="s">
        <v>542</v>
      </c>
      <c r="C3920" s="38" t="s">
        <v>165</v>
      </c>
      <c r="D3920" s="38" t="s">
        <v>2279</v>
      </c>
      <c r="E3920" s="38" t="s">
        <v>28</v>
      </c>
    </row>
    <row r="3921">
      <c r="A3921" s="38" t="s">
        <v>9649</v>
      </c>
      <c r="B3921" s="38" t="s">
        <v>979</v>
      </c>
      <c r="C3921" s="38" t="s">
        <v>165</v>
      </c>
      <c r="D3921" s="38" t="s">
        <v>2279</v>
      </c>
      <c r="E3921" s="38" t="s">
        <v>28</v>
      </c>
    </row>
    <row r="3922">
      <c r="A3922" s="38" t="s">
        <v>9650</v>
      </c>
      <c r="B3922" s="38" t="s">
        <v>977</v>
      </c>
      <c r="C3922" s="38" t="s">
        <v>165</v>
      </c>
      <c r="D3922" s="38" t="s">
        <v>2279</v>
      </c>
      <c r="E3922" s="38" t="s">
        <v>28</v>
      </c>
    </row>
    <row r="3923">
      <c r="A3923" s="38" t="s">
        <v>9651</v>
      </c>
      <c r="B3923" s="38" t="s">
        <v>541</v>
      </c>
      <c r="C3923" s="38" t="s">
        <v>165</v>
      </c>
      <c r="D3923" s="38" t="s">
        <v>2279</v>
      </c>
      <c r="E3923" s="38" t="s">
        <v>28</v>
      </c>
    </row>
    <row r="3924">
      <c r="A3924" s="38" t="s">
        <v>9652</v>
      </c>
      <c r="B3924" s="38" t="s">
        <v>603</v>
      </c>
      <c r="C3924" s="38" t="s">
        <v>44</v>
      </c>
      <c r="D3924" s="38" t="s">
        <v>2279</v>
      </c>
      <c r="E3924" s="38" t="s">
        <v>28</v>
      </c>
    </row>
    <row r="3925">
      <c r="A3925" s="38" t="s">
        <v>9653</v>
      </c>
      <c r="B3925" s="38" t="s">
        <v>979</v>
      </c>
      <c r="C3925" s="38" t="s">
        <v>44</v>
      </c>
      <c r="D3925" s="38" t="s">
        <v>2279</v>
      </c>
      <c r="E3925" s="38" t="s">
        <v>28</v>
      </c>
    </row>
    <row r="3926">
      <c r="A3926" s="38" t="s">
        <v>9654</v>
      </c>
      <c r="B3926" s="38" t="s">
        <v>966</v>
      </c>
      <c r="C3926" s="38" t="s">
        <v>44</v>
      </c>
      <c r="D3926" s="38" t="s">
        <v>2279</v>
      </c>
      <c r="E3926" s="38" t="s">
        <v>28</v>
      </c>
    </row>
    <row r="3927">
      <c r="A3927" s="38" t="s">
        <v>9655</v>
      </c>
      <c r="B3927" s="38" t="s">
        <v>977</v>
      </c>
      <c r="C3927" s="38" t="s">
        <v>44</v>
      </c>
      <c r="D3927" s="38" t="s">
        <v>2279</v>
      </c>
      <c r="E3927" s="38" t="s">
        <v>28</v>
      </c>
    </row>
    <row r="3928">
      <c r="A3928" s="38" t="s">
        <v>9656</v>
      </c>
      <c r="B3928" s="38" t="s">
        <v>280</v>
      </c>
      <c r="C3928" s="38" t="s">
        <v>44</v>
      </c>
      <c r="D3928" s="38" t="s">
        <v>2279</v>
      </c>
      <c r="E3928" s="38" t="s">
        <v>28</v>
      </c>
    </row>
    <row r="3929">
      <c r="A3929" s="38" t="s">
        <v>9657</v>
      </c>
      <c r="B3929" s="38" t="s">
        <v>536</v>
      </c>
      <c r="C3929" s="25" t="s">
        <v>533</v>
      </c>
      <c r="D3929" s="38" t="s">
        <v>2279</v>
      </c>
      <c r="E3929" s="38" t="s">
        <v>28</v>
      </c>
    </row>
    <row r="3930">
      <c r="A3930" s="38" t="s">
        <v>9658</v>
      </c>
      <c r="B3930" s="38" t="s">
        <v>532</v>
      </c>
      <c r="C3930" s="25" t="s">
        <v>533</v>
      </c>
      <c r="D3930" s="38" t="s">
        <v>2279</v>
      </c>
      <c r="E3930" s="38" t="s">
        <v>28</v>
      </c>
    </row>
    <row r="3931">
      <c r="A3931" s="38" t="s">
        <v>9659</v>
      </c>
      <c r="B3931" s="38" t="s">
        <v>544</v>
      </c>
      <c r="C3931" s="25" t="s">
        <v>533</v>
      </c>
      <c r="D3931" s="38" t="s">
        <v>2279</v>
      </c>
      <c r="E3931" s="38" t="s">
        <v>28</v>
      </c>
    </row>
    <row r="3932">
      <c r="A3932" s="38" t="s">
        <v>9660</v>
      </c>
      <c r="B3932" s="38" t="s">
        <v>973</v>
      </c>
      <c r="C3932" s="25" t="s">
        <v>533</v>
      </c>
      <c r="D3932" s="38" t="s">
        <v>2279</v>
      </c>
      <c r="E3932" s="38" t="s">
        <v>28</v>
      </c>
    </row>
    <row r="3933">
      <c r="A3933" s="38" t="s">
        <v>9661</v>
      </c>
      <c r="B3933" s="38" t="s">
        <v>1043</v>
      </c>
      <c r="C3933" s="25" t="s">
        <v>533</v>
      </c>
      <c r="D3933" s="38" t="s">
        <v>2279</v>
      </c>
      <c r="E3933" s="38" t="s">
        <v>28</v>
      </c>
    </row>
    <row r="3934">
      <c r="A3934" s="38" t="s">
        <v>9662</v>
      </c>
      <c r="B3934" s="38" t="s">
        <v>577</v>
      </c>
      <c r="C3934" s="25" t="s">
        <v>158</v>
      </c>
      <c r="D3934" s="38" t="s">
        <v>2279</v>
      </c>
      <c r="E3934" s="38" t="s">
        <v>28</v>
      </c>
    </row>
    <row r="3935">
      <c r="A3935" s="38" t="s">
        <v>9663</v>
      </c>
      <c r="B3935" s="38" t="s">
        <v>481</v>
      </c>
      <c r="C3935" s="25" t="s">
        <v>600</v>
      </c>
      <c r="D3935" s="38" t="s">
        <v>2279</v>
      </c>
      <c r="E3935" s="38" t="s">
        <v>28</v>
      </c>
    </row>
    <row r="3936">
      <c r="A3936" s="38" t="s">
        <v>9664</v>
      </c>
      <c r="B3936" s="38" t="s">
        <v>532</v>
      </c>
      <c r="C3936" s="25" t="s">
        <v>600</v>
      </c>
      <c r="D3936" s="38" t="s">
        <v>2279</v>
      </c>
      <c r="E3936" s="38" t="s">
        <v>28</v>
      </c>
    </row>
    <row r="3937">
      <c r="A3937" s="38" t="s">
        <v>9665</v>
      </c>
      <c r="B3937" s="38" t="s">
        <v>266</v>
      </c>
      <c r="C3937" s="25" t="s">
        <v>600</v>
      </c>
      <c r="D3937" s="38" t="s">
        <v>2279</v>
      </c>
      <c r="E3937" s="38" t="s">
        <v>28</v>
      </c>
    </row>
    <row r="3938">
      <c r="A3938" s="38" t="s">
        <v>9666</v>
      </c>
      <c r="B3938" s="38" t="s">
        <v>973</v>
      </c>
      <c r="C3938" s="25" t="s">
        <v>938</v>
      </c>
      <c r="D3938" s="38" t="s">
        <v>2279</v>
      </c>
      <c r="E3938" s="38" t="s">
        <v>28</v>
      </c>
    </row>
    <row r="3939">
      <c r="A3939" s="38" t="s">
        <v>9667</v>
      </c>
      <c r="B3939" s="38" t="s">
        <v>324</v>
      </c>
      <c r="C3939" s="25" t="s">
        <v>938</v>
      </c>
      <c r="D3939" s="38" t="s">
        <v>2279</v>
      </c>
      <c r="E3939" s="38" t="s">
        <v>28</v>
      </c>
    </row>
    <row r="3940">
      <c r="A3940" s="38" t="s">
        <v>9668</v>
      </c>
      <c r="B3940" s="38" t="s">
        <v>972</v>
      </c>
      <c r="C3940" s="25" t="s">
        <v>938</v>
      </c>
      <c r="D3940" s="38" t="s">
        <v>2279</v>
      </c>
      <c r="E3940" s="38" t="s">
        <v>28</v>
      </c>
    </row>
    <row r="3941">
      <c r="A3941" s="38" t="s">
        <v>9669</v>
      </c>
      <c r="B3941" s="38" t="s">
        <v>948</v>
      </c>
      <c r="C3941" s="25" t="s">
        <v>938</v>
      </c>
      <c r="D3941" s="38" t="s">
        <v>2279</v>
      </c>
      <c r="E3941" s="38" t="s">
        <v>28</v>
      </c>
    </row>
    <row r="3942">
      <c r="A3942" s="38" t="s">
        <v>9670</v>
      </c>
      <c r="B3942" s="38" t="s">
        <v>974</v>
      </c>
      <c r="C3942" s="25" t="s">
        <v>938</v>
      </c>
      <c r="D3942" s="38" t="s">
        <v>2279</v>
      </c>
      <c r="E3942" s="38" t="s">
        <v>28</v>
      </c>
    </row>
    <row r="3943">
      <c r="A3943" s="38" t="s">
        <v>9671</v>
      </c>
      <c r="B3943" s="38" t="s">
        <v>542</v>
      </c>
      <c r="C3943" s="38" t="s">
        <v>165</v>
      </c>
      <c r="D3943" s="38" t="s">
        <v>2280</v>
      </c>
      <c r="E3943" s="38" t="s">
        <v>28</v>
      </c>
    </row>
    <row r="3944">
      <c r="A3944" s="38" t="s">
        <v>9672</v>
      </c>
      <c r="B3944" s="38" t="s">
        <v>979</v>
      </c>
      <c r="C3944" s="38" t="s">
        <v>165</v>
      </c>
      <c r="D3944" s="38" t="s">
        <v>2280</v>
      </c>
      <c r="E3944" s="38" t="s">
        <v>28</v>
      </c>
    </row>
    <row r="3945">
      <c r="A3945" s="38" t="s">
        <v>9673</v>
      </c>
      <c r="B3945" s="38" t="s">
        <v>977</v>
      </c>
      <c r="C3945" s="38" t="s">
        <v>165</v>
      </c>
      <c r="D3945" s="38" t="s">
        <v>2280</v>
      </c>
      <c r="E3945" s="38" t="s">
        <v>28</v>
      </c>
    </row>
    <row r="3946">
      <c r="A3946" s="38" t="s">
        <v>9674</v>
      </c>
      <c r="B3946" s="38" t="s">
        <v>541</v>
      </c>
      <c r="C3946" s="38" t="s">
        <v>165</v>
      </c>
      <c r="D3946" s="38" t="s">
        <v>2280</v>
      </c>
      <c r="E3946" s="38" t="s">
        <v>28</v>
      </c>
    </row>
    <row r="3947">
      <c r="A3947" s="38" t="s">
        <v>9675</v>
      </c>
      <c r="B3947" s="38" t="s">
        <v>603</v>
      </c>
      <c r="C3947" s="38" t="s">
        <v>44</v>
      </c>
      <c r="D3947" s="38" t="s">
        <v>2280</v>
      </c>
      <c r="E3947" s="38" t="s">
        <v>28</v>
      </c>
    </row>
    <row r="3948">
      <c r="A3948" s="38" t="s">
        <v>9676</v>
      </c>
      <c r="B3948" s="38" t="s">
        <v>979</v>
      </c>
      <c r="C3948" s="38" t="s">
        <v>44</v>
      </c>
      <c r="D3948" s="38" t="s">
        <v>2280</v>
      </c>
      <c r="E3948" s="38" t="s">
        <v>28</v>
      </c>
    </row>
    <row r="3949">
      <c r="A3949" s="38" t="s">
        <v>9677</v>
      </c>
      <c r="B3949" s="38" t="s">
        <v>966</v>
      </c>
      <c r="C3949" s="38" t="s">
        <v>44</v>
      </c>
      <c r="D3949" s="38" t="s">
        <v>2280</v>
      </c>
      <c r="E3949" s="38" t="s">
        <v>28</v>
      </c>
    </row>
    <row r="3950">
      <c r="A3950" s="38" t="s">
        <v>9678</v>
      </c>
      <c r="B3950" s="38" t="s">
        <v>977</v>
      </c>
      <c r="C3950" s="38" t="s">
        <v>44</v>
      </c>
      <c r="D3950" s="38" t="s">
        <v>2280</v>
      </c>
      <c r="E3950" s="38" t="s">
        <v>28</v>
      </c>
    </row>
    <row r="3951">
      <c r="A3951" s="38" t="s">
        <v>9679</v>
      </c>
      <c r="B3951" s="38" t="s">
        <v>280</v>
      </c>
      <c r="C3951" s="38" t="s">
        <v>44</v>
      </c>
      <c r="D3951" s="38" t="s">
        <v>2280</v>
      </c>
      <c r="E3951" s="38" t="s">
        <v>28</v>
      </c>
    </row>
    <row r="3952">
      <c r="A3952" s="38" t="s">
        <v>9680</v>
      </c>
      <c r="B3952" s="38" t="s">
        <v>536</v>
      </c>
      <c r="C3952" s="25" t="s">
        <v>533</v>
      </c>
      <c r="D3952" s="38" t="s">
        <v>2280</v>
      </c>
      <c r="E3952" s="38" t="s">
        <v>28</v>
      </c>
    </row>
    <row r="3953">
      <c r="A3953" s="38" t="s">
        <v>9681</v>
      </c>
      <c r="B3953" s="38" t="s">
        <v>532</v>
      </c>
      <c r="C3953" s="25" t="s">
        <v>533</v>
      </c>
      <c r="D3953" s="38" t="s">
        <v>2280</v>
      </c>
      <c r="E3953" s="38" t="s">
        <v>28</v>
      </c>
    </row>
    <row r="3954">
      <c r="A3954" s="38" t="s">
        <v>9682</v>
      </c>
      <c r="B3954" s="38" t="s">
        <v>544</v>
      </c>
      <c r="C3954" s="25" t="s">
        <v>533</v>
      </c>
      <c r="D3954" s="38" t="s">
        <v>2280</v>
      </c>
      <c r="E3954" s="38" t="s">
        <v>28</v>
      </c>
    </row>
    <row r="3955">
      <c r="A3955" s="38" t="s">
        <v>9683</v>
      </c>
      <c r="B3955" s="38" t="s">
        <v>973</v>
      </c>
      <c r="C3955" s="25" t="s">
        <v>533</v>
      </c>
      <c r="D3955" s="38" t="s">
        <v>2280</v>
      </c>
      <c r="E3955" s="38" t="s">
        <v>28</v>
      </c>
    </row>
    <row r="3956">
      <c r="A3956" s="38" t="s">
        <v>9684</v>
      </c>
      <c r="B3956" s="38" t="s">
        <v>1043</v>
      </c>
      <c r="C3956" s="25" t="s">
        <v>533</v>
      </c>
      <c r="D3956" s="38" t="s">
        <v>2280</v>
      </c>
      <c r="E3956" s="38" t="s">
        <v>28</v>
      </c>
    </row>
    <row r="3957">
      <c r="A3957" s="38" t="s">
        <v>9685</v>
      </c>
      <c r="B3957" s="38" t="s">
        <v>577</v>
      </c>
      <c r="C3957" s="25" t="s">
        <v>158</v>
      </c>
      <c r="D3957" s="38" t="s">
        <v>2280</v>
      </c>
      <c r="E3957" s="38" t="s">
        <v>28</v>
      </c>
    </row>
    <row r="3958">
      <c r="A3958" s="38" t="s">
        <v>9686</v>
      </c>
      <c r="B3958" s="38" t="s">
        <v>481</v>
      </c>
      <c r="C3958" s="25" t="s">
        <v>600</v>
      </c>
      <c r="D3958" s="38" t="s">
        <v>2280</v>
      </c>
      <c r="E3958" s="38" t="s">
        <v>28</v>
      </c>
    </row>
    <row r="3959">
      <c r="A3959" s="38" t="s">
        <v>9687</v>
      </c>
      <c r="B3959" s="38" t="s">
        <v>532</v>
      </c>
      <c r="C3959" s="25" t="s">
        <v>600</v>
      </c>
      <c r="D3959" s="38" t="s">
        <v>2280</v>
      </c>
      <c r="E3959" s="38" t="s">
        <v>28</v>
      </c>
    </row>
    <row r="3960">
      <c r="A3960" s="38" t="s">
        <v>9688</v>
      </c>
      <c r="B3960" s="38" t="s">
        <v>266</v>
      </c>
      <c r="C3960" s="25" t="s">
        <v>600</v>
      </c>
      <c r="D3960" s="38" t="s">
        <v>2280</v>
      </c>
      <c r="E3960" s="38" t="s">
        <v>28</v>
      </c>
    </row>
    <row r="3961">
      <c r="A3961" s="38" t="s">
        <v>9689</v>
      </c>
      <c r="B3961" s="38" t="s">
        <v>973</v>
      </c>
      <c r="C3961" s="25" t="s">
        <v>938</v>
      </c>
      <c r="D3961" s="38" t="s">
        <v>2280</v>
      </c>
      <c r="E3961" s="38" t="s">
        <v>28</v>
      </c>
    </row>
    <row r="3962">
      <c r="A3962" s="38" t="s">
        <v>9690</v>
      </c>
      <c r="B3962" s="38" t="s">
        <v>324</v>
      </c>
      <c r="C3962" s="25" t="s">
        <v>938</v>
      </c>
      <c r="D3962" s="38" t="s">
        <v>2280</v>
      </c>
      <c r="E3962" s="38" t="s">
        <v>28</v>
      </c>
    </row>
    <row r="3963">
      <c r="A3963" s="38" t="s">
        <v>9691</v>
      </c>
      <c r="B3963" s="38" t="s">
        <v>972</v>
      </c>
      <c r="C3963" s="25" t="s">
        <v>938</v>
      </c>
      <c r="D3963" s="38" t="s">
        <v>2280</v>
      </c>
      <c r="E3963" s="38" t="s">
        <v>28</v>
      </c>
    </row>
    <row r="3964">
      <c r="A3964" s="38" t="s">
        <v>9692</v>
      </c>
      <c r="B3964" s="38" t="s">
        <v>948</v>
      </c>
      <c r="C3964" s="25" t="s">
        <v>938</v>
      </c>
      <c r="D3964" s="38" t="s">
        <v>2280</v>
      </c>
      <c r="E3964" s="38" t="s">
        <v>28</v>
      </c>
    </row>
    <row r="3965">
      <c r="A3965" s="38" t="s">
        <v>9693</v>
      </c>
      <c r="B3965" s="38" t="s">
        <v>974</v>
      </c>
      <c r="C3965" s="25" t="s">
        <v>938</v>
      </c>
      <c r="D3965" s="38" t="s">
        <v>2280</v>
      </c>
      <c r="E3965" s="38" t="s">
        <v>28</v>
      </c>
    </row>
    <row r="3966">
      <c r="A3966" s="38" t="s">
        <v>9694</v>
      </c>
      <c r="B3966" s="38" t="s">
        <v>542</v>
      </c>
      <c r="C3966" s="38" t="s">
        <v>165</v>
      </c>
      <c r="D3966" s="38" t="s">
        <v>2281</v>
      </c>
      <c r="E3966" s="38" t="s">
        <v>28</v>
      </c>
    </row>
    <row r="3967">
      <c r="A3967" s="38" t="s">
        <v>9695</v>
      </c>
      <c r="B3967" s="38" t="s">
        <v>979</v>
      </c>
      <c r="C3967" s="38" t="s">
        <v>165</v>
      </c>
      <c r="D3967" s="38" t="s">
        <v>2281</v>
      </c>
      <c r="E3967" s="38" t="s">
        <v>28</v>
      </c>
    </row>
    <row r="3968">
      <c r="A3968" s="38" t="s">
        <v>9696</v>
      </c>
      <c r="B3968" s="38" t="s">
        <v>977</v>
      </c>
      <c r="C3968" s="38" t="s">
        <v>165</v>
      </c>
      <c r="D3968" s="38" t="s">
        <v>2281</v>
      </c>
      <c r="E3968" s="38" t="s">
        <v>28</v>
      </c>
    </row>
    <row r="3969">
      <c r="A3969" s="38" t="s">
        <v>9697</v>
      </c>
      <c r="B3969" s="38" t="s">
        <v>541</v>
      </c>
      <c r="C3969" s="38" t="s">
        <v>165</v>
      </c>
      <c r="D3969" s="38" t="s">
        <v>2281</v>
      </c>
      <c r="E3969" s="38" t="s">
        <v>28</v>
      </c>
    </row>
    <row r="3970">
      <c r="A3970" s="38" t="s">
        <v>9698</v>
      </c>
      <c r="B3970" s="38" t="s">
        <v>603</v>
      </c>
      <c r="C3970" s="38" t="s">
        <v>44</v>
      </c>
      <c r="D3970" s="38" t="s">
        <v>2281</v>
      </c>
      <c r="E3970" s="38" t="s">
        <v>28</v>
      </c>
    </row>
    <row r="3971">
      <c r="A3971" s="38" t="s">
        <v>9699</v>
      </c>
      <c r="B3971" s="38" t="s">
        <v>979</v>
      </c>
      <c r="C3971" s="38" t="s">
        <v>44</v>
      </c>
      <c r="D3971" s="38" t="s">
        <v>2281</v>
      </c>
      <c r="E3971" s="38" t="s">
        <v>28</v>
      </c>
    </row>
    <row r="3972">
      <c r="A3972" s="38" t="s">
        <v>9700</v>
      </c>
      <c r="B3972" s="38" t="s">
        <v>966</v>
      </c>
      <c r="C3972" s="38" t="s">
        <v>44</v>
      </c>
      <c r="D3972" s="38" t="s">
        <v>2281</v>
      </c>
      <c r="E3972" s="38" t="s">
        <v>28</v>
      </c>
    </row>
    <row r="3973">
      <c r="A3973" s="38" t="s">
        <v>9701</v>
      </c>
      <c r="B3973" s="38" t="s">
        <v>977</v>
      </c>
      <c r="C3973" s="38" t="s">
        <v>44</v>
      </c>
      <c r="D3973" s="38" t="s">
        <v>2281</v>
      </c>
      <c r="E3973" s="38" t="s">
        <v>28</v>
      </c>
    </row>
    <row r="3974">
      <c r="A3974" s="38" t="s">
        <v>9702</v>
      </c>
      <c r="B3974" s="38" t="s">
        <v>280</v>
      </c>
      <c r="C3974" s="38" t="s">
        <v>44</v>
      </c>
      <c r="D3974" s="38" t="s">
        <v>2281</v>
      </c>
      <c r="E3974" s="38" t="s">
        <v>28</v>
      </c>
    </row>
    <row r="3975">
      <c r="A3975" s="38" t="s">
        <v>9703</v>
      </c>
      <c r="B3975" s="38" t="s">
        <v>536</v>
      </c>
      <c r="C3975" s="25" t="s">
        <v>533</v>
      </c>
      <c r="D3975" s="38" t="s">
        <v>2281</v>
      </c>
      <c r="E3975" s="38" t="s">
        <v>28</v>
      </c>
    </row>
    <row r="3976">
      <c r="A3976" s="38" t="s">
        <v>9704</v>
      </c>
      <c r="B3976" s="38" t="s">
        <v>532</v>
      </c>
      <c r="C3976" s="25" t="s">
        <v>533</v>
      </c>
      <c r="D3976" s="38" t="s">
        <v>2281</v>
      </c>
      <c r="E3976" s="38" t="s">
        <v>28</v>
      </c>
    </row>
    <row r="3977">
      <c r="A3977" s="38" t="s">
        <v>9705</v>
      </c>
      <c r="B3977" s="38" t="s">
        <v>544</v>
      </c>
      <c r="C3977" s="25" t="s">
        <v>533</v>
      </c>
      <c r="D3977" s="38" t="s">
        <v>2281</v>
      </c>
      <c r="E3977" s="38" t="s">
        <v>28</v>
      </c>
    </row>
    <row r="3978">
      <c r="A3978" s="38" t="s">
        <v>9706</v>
      </c>
      <c r="B3978" s="38" t="s">
        <v>973</v>
      </c>
      <c r="C3978" s="25" t="s">
        <v>533</v>
      </c>
      <c r="D3978" s="38" t="s">
        <v>2281</v>
      </c>
      <c r="E3978" s="38" t="s">
        <v>28</v>
      </c>
    </row>
    <row r="3979">
      <c r="A3979" s="38" t="s">
        <v>9707</v>
      </c>
      <c r="B3979" s="38" t="s">
        <v>1043</v>
      </c>
      <c r="C3979" s="25" t="s">
        <v>533</v>
      </c>
      <c r="D3979" s="38" t="s">
        <v>2281</v>
      </c>
      <c r="E3979" s="38" t="s">
        <v>28</v>
      </c>
    </row>
    <row r="3980">
      <c r="A3980" s="38" t="s">
        <v>9708</v>
      </c>
      <c r="B3980" s="38" t="s">
        <v>577</v>
      </c>
      <c r="C3980" s="25" t="s">
        <v>158</v>
      </c>
      <c r="D3980" s="38" t="s">
        <v>2281</v>
      </c>
      <c r="E3980" s="38" t="s">
        <v>28</v>
      </c>
    </row>
    <row r="3981">
      <c r="A3981" s="38" t="s">
        <v>9709</v>
      </c>
      <c r="B3981" s="38" t="s">
        <v>481</v>
      </c>
      <c r="C3981" s="25" t="s">
        <v>600</v>
      </c>
      <c r="D3981" s="38" t="s">
        <v>2281</v>
      </c>
      <c r="E3981" s="38" t="s">
        <v>28</v>
      </c>
    </row>
    <row r="3982">
      <c r="A3982" s="38" t="s">
        <v>9710</v>
      </c>
      <c r="B3982" s="38" t="s">
        <v>532</v>
      </c>
      <c r="C3982" s="25" t="s">
        <v>600</v>
      </c>
      <c r="D3982" s="38" t="s">
        <v>2281</v>
      </c>
      <c r="E3982" s="38" t="s">
        <v>28</v>
      </c>
    </row>
    <row r="3983">
      <c r="A3983" s="38" t="s">
        <v>9711</v>
      </c>
      <c r="B3983" s="38" t="s">
        <v>266</v>
      </c>
      <c r="C3983" s="25" t="s">
        <v>600</v>
      </c>
      <c r="D3983" s="38" t="s">
        <v>2281</v>
      </c>
      <c r="E3983" s="38" t="s">
        <v>28</v>
      </c>
    </row>
    <row r="3984">
      <c r="A3984" s="38" t="s">
        <v>9712</v>
      </c>
      <c r="B3984" s="38" t="s">
        <v>973</v>
      </c>
      <c r="C3984" s="25" t="s">
        <v>938</v>
      </c>
      <c r="D3984" s="38" t="s">
        <v>2281</v>
      </c>
      <c r="E3984" s="38" t="s">
        <v>28</v>
      </c>
    </row>
    <row r="3985">
      <c r="A3985" s="38" t="s">
        <v>9713</v>
      </c>
      <c r="B3985" s="38" t="s">
        <v>324</v>
      </c>
      <c r="C3985" s="25" t="s">
        <v>938</v>
      </c>
      <c r="D3985" s="38" t="s">
        <v>2281</v>
      </c>
      <c r="E3985" s="38" t="s">
        <v>28</v>
      </c>
    </row>
    <row r="3986">
      <c r="A3986" s="38" t="s">
        <v>9714</v>
      </c>
      <c r="B3986" s="38" t="s">
        <v>972</v>
      </c>
      <c r="C3986" s="25" t="s">
        <v>938</v>
      </c>
      <c r="D3986" s="38" t="s">
        <v>2281</v>
      </c>
      <c r="E3986" s="38" t="s">
        <v>28</v>
      </c>
    </row>
    <row r="3987">
      <c r="A3987" s="38" t="s">
        <v>9715</v>
      </c>
      <c r="B3987" s="38" t="s">
        <v>948</v>
      </c>
      <c r="C3987" s="25" t="s">
        <v>938</v>
      </c>
      <c r="D3987" s="38" t="s">
        <v>2281</v>
      </c>
      <c r="E3987" s="38" t="s">
        <v>28</v>
      </c>
    </row>
    <row r="3988">
      <c r="A3988" s="38" t="s">
        <v>9716</v>
      </c>
      <c r="B3988" s="38" t="s">
        <v>974</v>
      </c>
      <c r="C3988" s="25" t="s">
        <v>938</v>
      </c>
      <c r="D3988" s="38" t="s">
        <v>2281</v>
      </c>
      <c r="E3988" s="38" t="s">
        <v>28</v>
      </c>
    </row>
    <row r="3989">
      <c r="A3989" s="38" t="s">
        <v>9717</v>
      </c>
      <c r="B3989" s="38" t="s">
        <v>442</v>
      </c>
      <c r="C3989" s="25" t="s">
        <v>533</v>
      </c>
      <c r="D3989" s="38" t="s">
        <v>2282</v>
      </c>
      <c r="E3989" s="38" t="s">
        <v>28</v>
      </c>
    </row>
    <row r="3990">
      <c r="A3990" s="38" t="s">
        <v>9718</v>
      </c>
      <c r="B3990" s="38" t="s">
        <v>538</v>
      </c>
      <c r="C3990" s="25" t="s">
        <v>533</v>
      </c>
      <c r="D3990" s="38" t="s">
        <v>2282</v>
      </c>
      <c r="E3990" s="38" t="s">
        <v>28</v>
      </c>
    </row>
    <row r="3991">
      <c r="A3991" s="38" t="s">
        <v>9719</v>
      </c>
      <c r="B3991" s="38" t="s">
        <v>544</v>
      </c>
      <c r="C3991" s="25" t="s">
        <v>533</v>
      </c>
      <c r="D3991" s="38" t="s">
        <v>2282</v>
      </c>
      <c r="E3991" s="38" t="s">
        <v>28</v>
      </c>
    </row>
    <row r="3992">
      <c r="A3992" s="38" t="s">
        <v>9720</v>
      </c>
      <c r="B3992" s="38" t="s">
        <v>444</v>
      </c>
      <c r="C3992" s="25" t="s">
        <v>533</v>
      </c>
      <c r="D3992" s="38" t="s">
        <v>2282</v>
      </c>
      <c r="E3992" s="38" t="s">
        <v>28</v>
      </c>
    </row>
    <row r="3993">
      <c r="A3993" s="38" t="s">
        <v>9721</v>
      </c>
      <c r="B3993" s="38" t="s">
        <v>1043</v>
      </c>
      <c r="C3993" s="25" t="s">
        <v>533</v>
      </c>
      <c r="D3993" s="38" t="s">
        <v>2282</v>
      </c>
      <c r="E3993" s="38" t="s">
        <v>28</v>
      </c>
    </row>
    <row r="3994">
      <c r="A3994" s="38" t="s">
        <v>9722</v>
      </c>
      <c r="B3994" s="38" t="s">
        <v>603</v>
      </c>
      <c r="C3994" s="38" t="s">
        <v>44</v>
      </c>
      <c r="D3994" s="38" t="s">
        <v>2283</v>
      </c>
      <c r="E3994" s="38" t="s">
        <v>28</v>
      </c>
    </row>
    <row r="3995">
      <c r="A3995" s="38" t="s">
        <v>9723</v>
      </c>
      <c r="B3995" s="38" t="s">
        <v>979</v>
      </c>
      <c r="C3995" s="38" t="s">
        <v>44</v>
      </c>
      <c r="D3995" s="38" t="s">
        <v>2283</v>
      </c>
      <c r="E3995" s="38" t="s">
        <v>28</v>
      </c>
    </row>
    <row r="3996">
      <c r="A3996" s="38" t="s">
        <v>9724</v>
      </c>
      <c r="B3996" s="38" t="s">
        <v>966</v>
      </c>
      <c r="C3996" s="38" t="s">
        <v>44</v>
      </c>
      <c r="D3996" s="38" t="s">
        <v>2283</v>
      </c>
      <c r="E3996" s="38" t="s">
        <v>28</v>
      </c>
    </row>
    <row r="3997">
      <c r="A3997" s="38" t="s">
        <v>9725</v>
      </c>
      <c r="B3997" s="38" t="s">
        <v>977</v>
      </c>
      <c r="C3997" s="38" t="s">
        <v>44</v>
      </c>
      <c r="D3997" s="38" t="s">
        <v>2283</v>
      </c>
      <c r="E3997" s="38" t="s">
        <v>28</v>
      </c>
    </row>
    <row r="3998">
      <c r="A3998" s="38" t="s">
        <v>9726</v>
      </c>
      <c r="B3998" s="38" t="s">
        <v>280</v>
      </c>
      <c r="C3998" s="38" t="s">
        <v>44</v>
      </c>
      <c r="D3998" s="38" t="s">
        <v>2283</v>
      </c>
      <c r="E3998" s="38" t="s">
        <v>28</v>
      </c>
    </row>
    <row r="3999">
      <c r="A3999" s="38" t="s">
        <v>9727</v>
      </c>
      <c r="B3999" s="38" t="s">
        <v>577</v>
      </c>
      <c r="C3999" s="25" t="s">
        <v>158</v>
      </c>
      <c r="D3999" s="38" t="s">
        <v>2283</v>
      </c>
      <c r="E3999" s="38" t="s">
        <v>28</v>
      </c>
    </row>
    <row r="4000">
      <c r="A4000" s="38" t="s">
        <v>9728</v>
      </c>
      <c r="B4000" s="38" t="s">
        <v>481</v>
      </c>
      <c r="C4000" s="25" t="s">
        <v>600</v>
      </c>
      <c r="D4000" s="38" t="s">
        <v>2283</v>
      </c>
      <c r="E4000" s="38" t="s">
        <v>28</v>
      </c>
    </row>
    <row r="4001">
      <c r="A4001" s="38" t="s">
        <v>9729</v>
      </c>
      <c r="B4001" s="38" t="s">
        <v>532</v>
      </c>
      <c r="C4001" s="25" t="s">
        <v>600</v>
      </c>
      <c r="D4001" s="38" t="s">
        <v>2283</v>
      </c>
      <c r="E4001" s="38" t="s">
        <v>28</v>
      </c>
    </row>
    <row r="4002">
      <c r="A4002" s="38" t="s">
        <v>9730</v>
      </c>
      <c r="B4002" s="38" t="s">
        <v>266</v>
      </c>
      <c r="C4002" s="25" t="s">
        <v>600</v>
      </c>
      <c r="D4002" s="38" t="s">
        <v>2283</v>
      </c>
      <c r="E4002" s="38" t="s">
        <v>28</v>
      </c>
    </row>
    <row r="4003">
      <c r="A4003" s="38" t="s">
        <v>9731</v>
      </c>
      <c r="B4003" s="38" t="s">
        <v>973</v>
      </c>
      <c r="C4003" s="25" t="s">
        <v>938</v>
      </c>
      <c r="D4003" s="38" t="s">
        <v>2283</v>
      </c>
      <c r="E4003" s="38" t="s">
        <v>28</v>
      </c>
    </row>
    <row r="4004">
      <c r="A4004" s="38" t="s">
        <v>9732</v>
      </c>
      <c r="B4004" s="38" t="s">
        <v>324</v>
      </c>
      <c r="C4004" s="25" t="s">
        <v>938</v>
      </c>
      <c r="D4004" s="38" t="s">
        <v>2283</v>
      </c>
      <c r="E4004" s="38" t="s">
        <v>28</v>
      </c>
    </row>
    <row r="4005">
      <c r="A4005" s="38" t="s">
        <v>9733</v>
      </c>
      <c r="B4005" s="38" t="s">
        <v>972</v>
      </c>
      <c r="C4005" s="25" t="s">
        <v>938</v>
      </c>
      <c r="D4005" s="38" t="s">
        <v>2283</v>
      </c>
      <c r="E4005" s="38" t="s">
        <v>28</v>
      </c>
    </row>
    <row r="4006">
      <c r="A4006" s="38" t="s">
        <v>9734</v>
      </c>
      <c r="B4006" s="38" t="s">
        <v>948</v>
      </c>
      <c r="C4006" s="25" t="s">
        <v>938</v>
      </c>
      <c r="D4006" s="38" t="s">
        <v>2283</v>
      </c>
      <c r="E4006" s="38" t="s">
        <v>28</v>
      </c>
    </row>
    <row r="4007">
      <c r="A4007" s="38" t="s">
        <v>9735</v>
      </c>
      <c r="B4007" s="38" t="s">
        <v>974</v>
      </c>
      <c r="C4007" s="25" t="s">
        <v>938</v>
      </c>
      <c r="D4007" s="38" t="s">
        <v>2283</v>
      </c>
      <c r="E4007" s="38" t="s">
        <v>28</v>
      </c>
    </row>
    <row r="4008">
      <c r="A4008" s="38" t="s">
        <v>9736</v>
      </c>
      <c r="B4008" s="38" t="s">
        <v>136</v>
      </c>
      <c r="C4008" s="25" t="s">
        <v>88</v>
      </c>
      <c r="D4008" s="38" t="s">
        <v>2283</v>
      </c>
      <c r="E4008" s="38" t="s">
        <v>28</v>
      </c>
    </row>
    <row r="4009">
      <c r="A4009" s="38" t="s">
        <v>9737</v>
      </c>
      <c r="B4009" s="38" t="s">
        <v>91</v>
      </c>
      <c r="C4009" s="25" t="s">
        <v>88</v>
      </c>
      <c r="D4009" s="38" t="s">
        <v>2283</v>
      </c>
      <c r="E4009" s="38" t="s">
        <v>28</v>
      </c>
    </row>
    <row r="4010">
      <c r="A4010" s="38" t="s">
        <v>9738</v>
      </c>
      <c r="B4010" s="38" t="s">
        <v>570</v>
      </c>
      <c r="C4010" s="25" t="s">
        <v>88</v>
      </c>
      <c r="D4010" s="38" t="s">
        <v>2283</v>
      </c>
      <c r="E4010" s="38" t="s">
        <v>28</v>
      </c>
    </row>
    <row r="4011">
      <c r="A4011" s="38" t="s">
        <v>9739</v>
      </c>
      <c r="B4011" s="38" t="s">
        <v>719</v>
      </c>
      <c r="C4011" s="25" t="s">
        <v>88</v>
      </c>
      <c r="D4011" s="38" t="s">
        <v>2283</v>
      </c>
      <c r="E4011" s="38" t="s">
        <v>28</v>
      </c>
    </row>
    <row r="4012">
      <c r="A4012" s="38" t="s">
        <v>9740</v>
      </c>
      <c r="B4012" s="38" t="s">
        <v>717</v>
      </c>
      <c r="C4012" s="25" t="s">
        <v>88</v>
      </c>
      <c r="D4012" s="38" t="s">
        <v>2283</v>
      </c>
      <c r="E4012" s="38" t="s">
        <v>28</v>
      </c>
    </row>
    <row r="4013">
      <c r="A4013" s="38" t="s">
        <v>9741</v>
      </c>
      <c r="B4013" s="38" t="s">
        <v>968</v>
      </c>
      <c r="C4013" s="25" t="s">
        <v>88</v>
      </c>
      <c r="D4013" s="38" t="s">
        <v>2283</v>
      </c>
      <c r="E4013" s="38" t="s">
        <v>28</v>
      </c>
    </row>
    <row r="4014">
      <c r="A4014" s="38" t="s">
        <v>9736</v>
      </c>
      <c r="B4014" s="38" t="s">
        <v>136</v>
      </c>
      <c r="C4014" s="25" t="s">
        <v>88</v>
      </c>
      <c r="D4014" s="38" t="s">
        <v>2283</v>
      </c>
      <c r="E4014" s="38" t="s">
        <v>28</v>
      </c>
    </row>
    <row r="4015">
      <c r="A4015" s="38" t="s">
        <v>9737</v>
      </c>
      <c r="B4015" s="38" t="s">
        <v>91</v>
      </c>
      <c r="C4015" s="25" t="s">
        <v>88</v>
      </c>
      <c r="D4015" s="38" t="s">
        <v>2283</v>
      </c>
      <c r="E4015" s="38" t="s">
        <v>28</v>
      </c>
    </row>
    <row r="4016">
      <c r="A4016" s="38" t="s">
        <v>9738</v>
      </c>
      <c r="B4016" s="38" t="s">
        <v>570</v>
      </c>
      <c r="C4016" s="25" t="s">
        <v>88</v>
      </c>
      <c r="D4016" s="38" t="s">
        <v>2283</v>
      </c>
      <c r="E4016" s="38" t="s">
        <v>28</v>
      </c>
    </row>
    <row r="4017">
      <c r="A4017" s="38" t="s">
        <v>9739</v>
      </c>
      <c r="B4017" s="38" t="s">
        <v>719</v>
      </c>
      <c r="C4017" s="25" t="s">
        <v>88</v>
      </c>
      <c r="D4017" s="38" t="s">
        <v>2283</v>
      </c>
      <c r="E4017" s="38" t="s">
        <v>28</v>
      </c>
    </row>
    <row r="4018">
      <c r="A4018" s="38" t="s">
        <v>9740</v>
      </c>
      <c r="B4018" s="38" t="s">
        <v>717</v>
      </c>
      <c r="C4018" s="25" t="s">
        <v>88</v>
      </c>
      <c r="D4018" s="38" t="s">
        <v>2283</v>
      </c>
      <c r="E4018" s="38" t="s">
        <v>28</v>
      </c>
    </row>
    <row r="4019">
      <c r="A4019" s="38" t="s">
        <v>9741</v>
      </c>
      <c r="B4019" s="38" t="s">
        <v>968</v>
      </c>
      <c r="C4019" s="25" t="s">
        <v>88</v>
      </c>
      <c r="D4019" s="38" t="s">
        <v>2283</v>
      </c>
      <c r="E4019" s="38" t="s">
        <v>28</v>
      </c>
    </row>
    <row r="4020">
      <c r="A4020" s="38" t="s">
        <v>9742</v>
      </c>
      <c r="B4020" s="38" t="s">
        <v>566</v>
      </c>
      <c r="C4020" s="25" t="s">
        <v>96</v>
      </c>
      <c r="D4020" s="38" t="s">
        <v>2283</v>
      </c>
      <c r="E4020" s="38" t="s">
        <v>145</v>
      </c>
    </row>
    <row r="4021">
      <c r="A4021" s="38" t="s">
        <v>9743</v>
      </c>
      <c r="B4021" s="38" t="s">
        <v>370</v>
      </c>
      <c r="C4021" s="25" t="s">
        <v>96</v>
      </c>
      <c r="D4021" s="38" t="s">
        <v>2283</v>
      </c>
      <c r="E4021" s="38" t="s">
        <v>145</v>
      </c>
    </row>
    <row r="4022">
      <c r="A4022" s="38" t="s">
        <v>9744</v>
      </c>
      <c r="B4022" s="38" t="s">
        <v>579</v>
      </c>
      <c r="C4022" s="25" t="s">
        <v>96</v>
      </c>
      <c r="D4022" s="38" t="s">
        <v>2283</v>
      </c>
      <c r="E4022" s="38" t="s">
        <v>145</v>
      </c>
    </row>
    <row r="4023">
      <c r="A4023" s="38" t="s">
        <v>9745</v>
      </c>
      <c r="B4023" s="38" t="s">
        <v>577</v>
      </c>
      <c r="C4023" s="25" t="s">
        <v>96</v>
      </c>
      <c r="D4023" s="38" t="s">
        <v>2283</v>
      </c>
      <c r="E4023" s="38" t="s">
        <v>145</v>
      </c>
    </row>
    <row r="4024">
      <c r="A4024" s="38" t="s">
        <v>9746</v>
      </c>
      <c r="B4024" s="38" t="s">
        <v>580</v>
      </c>
      <c r="C4024" s="25" t="s">
        <v>96</v>
      </c>
      <c r="D4024" s="38" t="s">
        <v>2283</v>
      </c>
      <c r="E4024" s="38" t="s">
        <v>145</v>
      </c>
    </row>
    <row r="4025">
      <c r="A4025" s="38" t="s">
        <v>9747</v>
      </c>
      <c r="B4025" s="38" t="s">
        <v>646</v>
      </c>
      <c r="C4025" s="25" t="s">
        <v>96</v>
      </c>
      <c r="D4025" s="38" t="s">
        <v>2283</v>
      </c>
      <c r="E4025" s="38" t="s">
        <v>145</v>
      </c>
    </row>
    <row r="4026">
      <c r="A4026" s="38" t="s">
        <v>9748</v>
      </c>
      <c r="B4026" s="38" t="s">
        <v>574</v>
      </c>
      <c r="C4026" s="25" t="s">
        <v>96</v>
      </c>
      <c r="D4026" s="38" t="s">
        <v>2283</v>
      </c>
      <c r="E4026" s="38" t="s">
        <v>145</v>
      </c>
    </row>
    <row r="4027">
      <c r="A4027" s="38" t="s">
        <v>9749</v>
      </c>
      <c r="B4027" s="38" t="s">
        <v>576</v>
      </c>
      <c r="C4027" s="25" t="s">
        <v>96</v>
      </c>
      <c r="D4027" s="38" t="s">
        <v>2283</v>
      </c>
      <c r="E4027" s="38" t="s">
        <v>145</v>
      </c>
    </row>
    <row r="4028">
      <c r="A4028" s="38" t="s">
        <v>9750</v>
      </c>
      <c r="B4028" s="38" t="s">
        <v>572</v>
      </c>
      <c r="C4028" s="25" t="s">
        <v>96</v>
      </c>
      <c r="D4028" s="38" t="s">
        <v>2283</v>
      </c>
      <c r="E4028" s="38" t="s">
        <v>145</v>
      </c>
    </row>
    <row r="4029">
      <c r="A4029" s="38" t="s">
        <v>9751</v>
      </c>
      <c r="B4029" s="38" t="s">
        <v>1061</v>
      </c>
      <c r="C4029" s="25" t="s">
        <v>96</v>
      </c>
      <c r="D4029" s="38" t="s">
        <v>2283</v>
      </c>
      <c r="E4029" s="38" t="s">
        <v>145</v>
      </c>
    </row>
    <row r="4030">
      <c r="A4030" s="38" t="s">
        <v>9752</v>
      </c>
      <c r="B4030" s="38" t="s">
        <v>1060</v>
      </c>
      <c r="C4030" s="25" t="s">
        <v>96</v>
      </c>
      <c r="D4030" s="38" t="s">
        <v>2283</v>
      </c>
      <c r="E4030" s="38" t="s">
        <v>145</v>
      </c>
    </row>
    <row r="4031">
      <c r="A4031" s="38" t="s">
        <v>9753</v>
      </c>
      <c r="B4031" s="38" t="s">
        <v>1059</v>
      </c>
      <c r="C4031" s="25" t="s">
        <v>96</v>
      </c>
      <c r="D4031" s="38" t="s">
        <v>2283</v>
      </c>
      <c r="E4031" s="38" t="s">
        <v>145</v>
      </c>
    </row>
    <row r="4032">
      <c r="A4032" s="38" t="s">
        <v>9742</v>
      </c>
      <c r="B4032" s="38" t="s">
        <v>566</v>
      </c>
      <c r="C4032" s="25" t="s">
        <v>96</v>
      </c>
      <c r="D4032" s="38" t="s">
        <v>2283</v>
      </c>
      <c r="E4032" s="38" t="s">
        <v>114</v>
      </c>
    </row>
    <row r="4033">
      <c r="A4033" s="38" t="s">
        <v>9743</v>
      </c>
      <c r="B4033" s="38" t="s">
        <v>370</v>
      </c>
      <c r="C4033" s="25" t="s">
        <v>96</v>
      </c>
      <c r="D4033" s="38" t="s">
        <v>2283</v>
      </c>
      <c r="E4033" s="38" t="s">
        <v>114</v>
      </c>
    </row>
    <row r="4034">
      <c r="A4034" s="38" t="s">
        <v>9744</v>
      </c>
      <c r="B4034" s="38" t="s">
        <v>579</v>
      </c>
      <c r="C4034" s="25" t="s">
        <v>96</v>
      </c>
      <c r="D4034" s="38" t="s">
        <v>2283</v>
      </c>
      <c r="E4034" s="38" t="s">
        <v>114</v>
      </c>
    </row>
    <row r="4035">
      <c r="A4035" s="38" t="s">
        <v>9745</v>
      </c>
      <c r="B4035" s="38" t="s">
        <v>577</v>
      </c>
      <c r="C4035" s="25" t="s">
        <v>96</v>
      </c>
      <c r="D4035" s="38" t="s">
        <v>2283</v>
      </c>
      <c r="E4035" s="38" t="s">
        <v>114</v>
      </c>
    </row>
    <row r="4036">
      <c r="A4036" s="38" t="s">
        <v>9754</v>
      </c>
      <c r="B4036" s="38" t="s">
        <v>578</v>
      </c>
      <c r="C4036" s="25" t="s">
        <v>96</v>
      </c>
      <c r="D4036" s="38" t="s">
        <v>2283</v>
      </c>
      <c r="E4036" s="38" t="s">
        <v>114</v>
      </c>
    </row>
    <row r="4037">
      <c r="A4037" s="38" t="s">
        <v>9747</v>
      </c>
      <c r="B4037" s="38" t="s">
        <v>646</v>
      </c>
      <c r="C4037" s="25" t="s">
        <v>96</v>
      </c>
      <c r="D4037" s="38" t="s">
        <v>2283</v>
      </c>
      <c r="E4037" s="38" t="s">
        <v>114</v>
      </c>
    </row>
    <row r="4038">
      <c r="A4038" s="38" t="s">
        <v>9748</v>
      </c>
      <c r="B4038" s="38" t="s">
        <v>574</v>
      </c>
      <c r="C4038" s="25" t="s">
        <v>96</v>
      </c>
      <c r="D4038" s="38" t="s">
        <v>2283</v>
      </c>
      <c r="E4038" s="38" t="s">
        <v>114</v>
      </c>
    </row>
    <row r="4039">
      <c r="A4039" s="38" t="s">
        <v>9749</v>
      </c>
      <c r="B4039" s="38" t="s">
        <v>576</v>
      </c>
      <c r="C4039" s="25" t="s">
        <v>96</v>
      </c>
      <c r="D4039" s="38" t="s">
        <v>2283</v>
      </c>
      <c r="E4039" s="38" t="s">
        <v>114</v>
      </c>
    </row>
    <row r="4040">
      <c r="A4040" s="38" t="s">
        <v>9750</v>
      </c>
      <c r="B4040" s="38" t="s">
        <v>572</v>
      </c>
      <c r="C4040" s="25" t="s">
        <v>96</v>
      </c>
      <c r="D4040" s="38" t="s">
        <v>2283</v>
      </c>
      <c r="E4040" s="38" t="s">
        <v>114</v>
      </c>
    </row>
    <row r="4041">
      <c r="A4041" s="38" t="s">
        <v>9755</v>
      </c>
      <c r="B4041" s="38" t="s">
        <v>669</v>
      </c>
      <c r="C4041" s="25" t="s">
        <v>96</v>
      </c>
      <c r="D4041" s="38" t="s">
        <v>2283</v>
      </c>
      <c r="E4041" s="38" t="s">
        <v>114</v>
      </c>
    </row>
    <row r="4042">
      <c r="A4042" s="38" t="s">
        <v>9752</v>
      </c>
      <c r="B4042" s="38" t="s">
        <v>1060</v>
      </c>
      <c r="C4042" s="25" t="s">
        <v>96</v>
      </c>
      <c r="D4042" s="38" t="s">
        <v>2283</v>
      </c>
      <c r="E4042" s="38" t="s">
        <v>114</v>
      </c>
    </row>
    <row r="4043">
      <c r="A4043" s="38" t="s">
        <v>9753</v>
      </c>
      <c r="B4043" s="38" t="s">
        <v>1059</v>
      </c>
      <c r="C4043" s="25" t="s">
        <v>96</v>
      </c>
      <c r="D4043" s="38" t="s">
        <v>2283</v>
      </c>
      <c r="E4043" s="38" t="s">
        <v>114</v>
      </c>
    </row>
    <row r="4044">
      <c r="A4044" s="38" t="s">
        <v>9742</v>
      </c>
      <c r="B4044" s="38" t="s">
        <v>566</v>
      </c>
      <c r="C4044" s="25" t="s">
        <v>96</v>
      </c>
      <c r="D4044" s="38" t="s">
        <v>2283</v>
      </c>
      <c r="E4044" s="38" t="s">
        <v>101</v>
      </c>
    </row>
    <row r="4045">
      <c r="A4045" s="38" t="s">
        <v>9743</v>
      </c>
      <c r="B4045" s="38" t="s">
        <v>370</v>
      </c>
      <c r="C4045" s="25" t="s">
        <v>96</v>
      </c>
      <c r="D4045" s="38" t="s">
        <v>2283</v>
      </c>
      <c r="E4045" s="38" t="s">
        <v>101</v>
      </c>
    </row>
    <row r="4046">
      <c r="A4046" s="38" t="s">
        <v>9756</v>
      </c>
      <c r="B4046" s="38" t="s">
        <v>365</v>
      </c>
      <c r="C4046" s="25" t="s">
        <v>96</v>
      </c>
      <c r="D4046" s="38" t="s">
        <v>2283</v>
      </c>
      <c r="E4046" s="38" t="s">
        <v>101</v>
      </c>
    </row>
    <row r="4047">
      <c r="A4047" s="38" t="s">
        <v>9757</v>
      </c>
      <c r="B4047" s="38" t="s">
        <v>458</v>
      </c>
      <c r="C4047" s="25" t="s">
        <v>96</v>
      </c>
      <c r="D4047" s="38" t="s">
        <v>2283</v>
      </c>
      <c r="E4047" s="38" t="s">
        <v>101</v>
      </c>
    </row>
    <row r="4048">
      <c r="A4048" s="38" t="s">
        <v>9758</v>
      </c>
      <c r="B4048" s="38" t="s">
        <v>575</v>
      </c>
      <c r="C4048" s="25" t="s">
        <v>96</v>
      </c>
      <c r="D4048" s="38" t="s">
        <v>2283</v>
      </c>
      <c r="E4048" s="38" t="s">
        <v>101</v>
      </c>
    </row>
    <row r="4049">
      <c r="A4049" s="38" t="s">
        <v>9759</v>
      </c>
      <c r="B4049" s="38" t="s">
        <v>573</v>
      </c>
      <c r="C4049" s="25" t="s">
        <v>96</v>
      </c>
      <c r="D4049" s="38" t="s">
        <v>2283</v>
      </c>
      <c r="E4049" s="38" t="s">
        <v>101</v>
      </c>
    </row>
    <row r="4050">
      <c r="A4050" s="38" t="s">
        <v>9748</v>
      </c>
      <c r="B4050" s="38" t="s">
        <v>574</v>
      </c>
      <c r="C4050" s="25" t="s">
        <v>96</v>
      </c>
      <c r="D4050" s="38" t="s">
        <v>2283</v>
      </c>
      <c r="E4050" s="38" t="s">
        <v>101</v>
      </c>
    </row>
    <row r="4051">
      <c r="A4051" s="38" t="s">
        <v>9749</v>
      </c>
      <c r="B4051" s="38" t="s">
        <v>576</v>
      </c>
      <c r="C4051" s="25" t="s">
        <v>96</v>
      </c>
      <c r="D4051" s="38" t="s">
        <v>2283</v>
      </c>
      <c r="E4051" s="38" t="s">
        <v>101</v>
      </c>
    </row>
    <row r="4052">
      <c r="A4052" s="38" t="s">
        <v>9750</v>
      </c>
      <c r="B4052" s="38" t="s">
        <v>572</v>
      </c>
      <c r="C4052" s="25" t="s">
        <v>96</v>
      </c>
      <c r="D4052" s="38" t="s">
        <v>2283</v>
      </c>
      <c r="E4052" s="38" t="s">
        <v>101</v>
      </c>
    </row>
    <row r="4053">
      <c r="A4053" s="38" t="s">
        <v>9760</v>
      </c>
      <c r="B4053" s="38" t="s">
        <v>453</v>
      </c>
      <c r="C4053" s="25" t="s">
        <v>96</v>
      </c>
      <c r="D4053" s="38" t="s">
        <v>2283</v>
      </c>
      <c r="E4053" s="38" t="s">
        <v>101</v>
      </c>
    </row>
    <row r="4054">
      <c r="A4054" s="38" t="s">
        <v>9752</v>
      </c>
      <c r="B4054" s="38" t="s">
        <v>1060</v>
      </c>
      <c r="C4054" s="25" t="s">
        <v>96</v>
      </c>
      <c r="D4054" s="38" t="s">
        <v>2283</v>
      </c>
      <c r="E4054" s="38" t="s">
        <v>101</v>
      </c>
    </row>
    <row r="4055">
      <c r="A4055" s="38" t="s">
        <v>9753</v>
      </c>
      <c r="B4055" s="38" t="s">
        <v>1059</v>
      </c>
      <c r="C4055" s="25" t="s">
        <v>96</v>
      </c>
      <c r="D4055" s="38" t="s">
        <v>2283</v>
      </c>
      <c r="E4055" s="38" t="s">
        <v>101</v>
      </c>
    </row>
    <row r="4056">
      <c r="A4056" s="38" t="s">
        <v>9761</v>
      </c>
      <c r="B4056" s="38" t="s">
        <v>231</v>
      </c>
      <c r="C4056" s="38" t="s">
        <v>165</v>
      </c>
      <c r="D4056" s="38" t="s">
        <v>2284</v>
      </c>
      <c r="E4056" s="38" t="s">
        <v>28</v>
      </c>
    </row>
    <row r="4057">
      <c r="A4057" s="38" t="s">
        <v>9762</v>
      </c>
      <c r="B4057" s="38" t="s">
        <v>164</v>
      </c>
      <c r="C4057" s="38" t="s">
        <v>165</v>
      </c>
      <c r="D4057" s="38" t="s">
        <v>2284</v>
      </c>
      <c r="E4057" s="38" t="s">
        <v>28</v>
      </c>
    </row>
    <row r="4058">
      <c r="A4058" s="38" t="s">
        <v>9763</v>
      </c>
      <c r="B4058" s="38" t="s">
        <v>300</v>
      </c>
      <c r="C4058" s="38" t="s">
        <v>165</v>
      </c>
      <c r="D4058" s="38" t="s">
        <v>2284</v>
      </c>
      <c r="E4058" s="38" t="s">
        <v>28</v>
      </c>
    </row>
    <row r="4059">
      <c r="A4059" s="38" t="s">
        <v>9764</v>
      </c>
      <c r="B4059" s="38" t="s">
        <v>146</v>
      </c>
      <c r="C4059" s="38" t="s">
        <v>165</v>
      </c>
      <c r="D4059" s="38" t="s">
        <v>2284</v>
      </c>
      <c r="E4059" s="38" t="s">
        <v>28</v>
      </c>
    </row>
    <row r="4060">
      <c r="A4060" s="38" t="s">
        <v>9765</v>
      </c>
      <c r="B4060" s="38" t="s">
        <v>1016</v>
      </c>
      <c r="C4060" s="38" t="s">
        <v>165</v>
      </c>
      <c r="D4060" s="38" t="s">
        <v>2284</v>
      </c>
      <c r="E4060" s="38" t="s">
        <v>28</v>
      </c>
    </row>
    <row r="4061">
      <c r="A4061" s="38" t="s">
        <v>9766</v>
      </c>
      <c r="B4061" s="38" t="s">
        <v>416</v>
      </c>
      <c r="C4061" s="38" t="s">
        <v>165</v>
      </c>
      <c r="D4061" s="38" t="s">
        <v>2284</v>
      </c>
      <c r="E4061" s="38" t="s">
        <v>28</v>
      </c>
    </row>
    <row r="4062">
      <c r="A4062" s="38" t="s">
        <v>9767</v>
      </c>
      <c r="B4062" s="38" t="s">
        <v>987</v>
      </c>
      <c r="C4062" s="38" t="s">
        <v>165</v>
      </c>
      <c r="D4062" s="38" t="s">
        <v>2284</v>
      </c>
      <c r="E4062" s="38" t="s">
        <v>28</v>
      </c>
    </row>
    <row r="4063">
      <c r="A4063" s="38" t="s">
        <v>9768</v>
      </c>
      <c r="B4063" s="38" t="s">
        <v>911</v>
      </c>
      <c r="C4063" s="38" t="s">
        <v>165</v>
      </c>
      <c r="D4063" s="38" t="s">
        <v>2284</v>
      </c>
      <c r="E4063" s="38" t="s">
        <v>28</v>
      </c>
    </row>
    <row r="4064">
      <c r="A4064" s="38" t="s">
        <v>9769</v>
      </c>
      <c r="B4064" s="38" t="s">
        <v>252</v>
      </c>
      <c r="C4064" s="38" t="s">
        <v>165</v>
      </c>
      <c r="D4064" s="38" t="s">
        <v>2284</v>
      </c>
      <c r="E4064" s="38" t="s">
        <v>28</v>
      </c>
    </row>
    <row r="4065">
      <c r="A4065" s="38" t="s">
        <v>9770</v>
      </c>
      <c r="B4065" s="38" t="s">
        <v>1020</v>
      </c>
      <c r="C4065" s="38" t="s">
        <v>165</v>
      </c>
      <c r="D4065" s="38" t="s">
        <v>2284</v>
      </c>
      <c r="E4065" s="38" t="s">
        <v>28</v>
      </c>
    </row>
    <row r="4066">
      <c r="A4066" s="38" t="s">
        <v>9771</v>
      </c>
      <c r="B4066" s="38" t="s">
        <v>93</v>
      </c>
      <c r="C4066" s="25" t="s">
        <v>96</v>
      </c>
      <c r="D4066" s="38" t="s">
        <v>2285</v>
      </c>
      <c r="E4066" s="38" t="s">
        <v>145</v>
      </c>
    </row>
    <row r="4067">
      <c r="A4067" s="38" t="s">
        <v>9772</v>
      </c>
      <c r="B4067" s="38" t="s">
        <v>230</v>
      </c>
      <c r="C4067" s="25" t="s">
        <v>96</v>
      </c>
      <c r="D4067" s="38" t="s">
        <v>2285</v>
      </c>
      <c r="E4067" s="38" t="s">
        <v>145</v>
      </c>
    </row>
    <row r="4068">
      <c r="A4068" s="38" t="s">
        <v>9773</v>
      </c>
      <c r="B4068" s="38" t="s">
        <v>211</v>
      </c>
      <c r="C4068" s="25" t="s">
        <v>96</v>
      </c>
      <c r="D4068" s="38" t="s">
        <v>2285</v>
      </c>
      <c r="E4068" s="38" t="s">
        <v>145</v>
      </c>
    </row>
    <row r="4069">
      <c r="A4069" s="38" t="s">
        <v>9774</v>
      </c>
      <c r="B4069" s="38" t="s">
        <v>221</v>
      </c>
      <c r="C4069" s="25" t="s">
        <v>96</v>
      </c>
      <c r="D4069" s="38" t="s">
        <v>2285</v>
      </c>
      <c r="E4069" s="38" t="s">
        <v>145</v>
      </c>
    </row>
    <row r="4070">
      <c r="A4070" s="38" t="s">
        <v>9775</v>
      </c>
      <c r="B4070" s="38" t="s">
        <v>398</v>
      </c>
      <c r="C4070" s="25" t="s">
        <v>96</v>
      </c>
      <c r="D4070" s="38" t="s">
        <v>2285</v>
      </c>
      <c r="E4070" s="38" t="s">
        <v>145</v>
      </c>
    </row>
    <row r="4071">
      <c r="A4071" s="38" t="s">
        <v>9776</v>
      </c>
      <c r="B4071" s="38" t="s">
        <v>274</v>
      </c>
      <c r="C4071" s="25" t="s">
        <v>96</v>
      </c>
      <c r="D4071" s="38" t="s">
        <v>2285</v>
      </c>
      <c r="E4071" s="38" t="s">
        <v>145</v>
      </c>
    </row>
    <row r="4072">
      <c r="A4072" s="38" t="s">
        <v>9777</v>
      </c>
      <c r="B4072" s="38" t="s">
        <v>275</v>
      </c>
      <c r="C4072" s="25" t="s">
        <v>96</v>
      </c>
      <c r="D4072" s="38" t="s">
        <v>2285</v>
      </c>
      <c r="E4072" s="38" t="s">
        <v>145</v>
      </c>
    </row>
    <row r="4073">
      <c r="A4073" s="38" t="s">
        <v>9778</v>
      </c>
      <c r="B4073" s="38" t="s">
        <v>999</v>
      </c>
      <c r="C4073" s="25" t="s">
        <v>96</v>
      </c>
      <c r="D4073" s="38" t="s">
        <v>2285</v>
      </c>
      <c r="E4073" s="38" t="s">
        <v>145</v>
      </c>
    </row>
    <row r="4074">
      <c r="A4074" s="38" t="s">
        <v>9779</v>
      </c>
      <c r="B4074" s="38" t="s">
        <v>907</v>
      </c>
      <c r="C4074" s="25" t="s">
        <v>96</v>
      </c>
      <c r="D4074" s="38" t="s">
        <v>2285</v>
      </c>
      <c r="E4074" s="38" t="s">
        <v>145</v>
      </c>
    </row>
    <row r="4075">
      <c r="A4075" s="38" t="s">
        <v>9780</v>
      </c>
      <c r="B4075" s="38" t="s">
        <v>1025</v>
      </c>
      <c r="C4075" s="25" t="s">
        <v>96</v>
      </c>
      <c r="D4075" s="38" t="s">
        <v>2285</v>
      </c>
      <c r="E4075" s="38" t="s">
        <v>145</v>
      </c>
    </row>
    <row r="4076">
      <c r="A4076" s="38" t="s">
        <v>9781</v>
      </c>
      <c r="B4076" s="38" t="s">
        <v>1026</v>
      </c>
      <c r="C4076" s="25" t="s">
        <v>96</v>
      </c>
      <c r="D4076" s="38" t="s">
        <v>2285</v>
      </c>
      <c r="E4076" s="38" t="s">
        <v>145</v>
      </c>
    </row>
    <row r="4077">
      <c r="A4077" s="38" t="s">
        <v>9771</v>
      </c>
      <c r="B4077" s="38" t="s">
        <v>93</v>
      </c>
      <c r="C4077" s="25" t="s">
        <v>96</v>
      </c>
      <c r="D4077" s="38" t="s">
        <v>2285</v>
      </c>
      <c r="E4077" s="38" t="s">
        <v>114</v>
      </c>
    </row>
    <row r="4078">
      <c r="A4078" s="38" t="s">
        <v>9772</v>
      </c>
      <c r="B4078" s="38" t="s">
        <v>230</v>
      </c>
      <c r="C4078" s="25" t="s">
        <v>96</v>
      </c>
      <c r="D4078" s="38" t="s">
        <v>2285</v>
      </c>
      <c r="E4078" s="38" t="s">
        <v>114</v>
      </c>
    </row>
    <row r="4079">
      <c r="A4079" s="38" t="s">
        <v>9773</v>
      </c>
      <c r="B4079" s="38" t="s">
        <v>211</v>
      </c>
      <c r="C4079" s="25" t="s">
        <v>96</v>
      </c>
      <c r="D4079" s="38" t="s">
        <v>2285</v>
      </c>
      <c r="E4079" s="38" t="s">
        <v>114</v>
      </c>
    </row>
    <row r="4080">
      <c r="A4080" s="38" t="s">
        <v>9774</v>
      </c>
      <c r="B4080" s="38" t="s">
        <v>221</v>
      </c>
      <c r="C4080" s="25" t="s">
        <v>96</v>
      </c>
      <c r="D4080" s="38" t="s">
        <v>2285</v>
      </c>
      <c r="E4080" s="38" t="s">
        <v>114</v>
      </c>
    </row>
    <row r="4081">
      <c r="A4081" s="38" t="s">
        <v>9775</v>
      </c>
      <c r="B4081" s="38" t="s">
        <v>398</v>
      </c>
      <c r="C4081" s="25" t="s">
        <v>96</v>
      </c>
      <c r="D4081" s="38" t="s">
        <v>2285</v>
      </c>
      <c r="E4081" s="38" t="s">
        <v>114</v>
      </c>
    </row>
    <row r="4082">
      <c r="A4082" s="38" t="s">
        <v>9776</v>
      </c>
      <c r="B4082" s="38" t="s">
        <v>274</v>
      </c>
      <c r="C4082" s="25" t="s">
        <v>96</v>
      </c>
      <c r="D4082" s="38" t="s">
        <v>2285</v>
      </c>
      <c r="E4082" s="38" t="s">
        <v>114</v>
      </c>
    </row>
    <row r="4083">
      <c r="A4083" s="38" t="s">
        <v>9777</v>
      </c>
      <c r="B4083" s="38" t="s">
        <v>275</v>
      </c>
      <c r="C4083" s="25" t="s">
        <v>96</v>
      </c>
      <c r="D4083" s="38" t="s">
        <v>2285</v>
      </c>
      <c r="E4083" s="38" t="s">
        <v>114</v>
      </c>
    </row>
    <row r="4084">
      <c r="A4084" s="38" t="s">
        <v>9778</v>
      </c>
      <c r="B4084" s="38" t="s">
        <v>999</v>
      </c>
      <c r="C4084" s="25" t="s">
        <v>96</v>
      </c>
      <c r="D4084" s="38" t="s">
        <v>2285</v>
      </c>
      <c r="E4084" s="38" t="s">
        <v>114</v>
      </c>
    </row>
    <row r="4085">
      <c r="A4085" s="38" t="s">
        <v>9779</v>
      </c>
      <c r="B4085" s="38" t="s">
        <v>907</v>
      </c>
      <c r="C4085" s="25" t="s">
        <v>96</v>
      </c>
      <c r="D4085" s="38" t="s">
        <v>2285</v>
      </c>
      <c r="E4085" s="38" t="s">
        <v>114</v>
      </c>
    </row>
    <row r="4086">
      <c r="A4086" s="38" t="s">
        <v>9780</v>
      </c>
      <c r="B4086" s="38" t="s">
        <v>1025</v>
      </c>
      <c r="C4086" s="25" t="s">
        <v>96</v>
      </c>
      <c r="D4086" s="38" t="s">
        <v>2285</v>
      </c>
      <c r="E4086" s="38" t="s">
        <v>114</v>
      </c>
    </row>
    <row r="4087">
      <c r="A4087" s="38" t="s">
        <v>9781</v>
      </c>
      <c r="B4087" s="38" t="s">
        <v>1026</v>
      </c>
      <c r="C4087" s="25" t="s">
        <v>96</v>
      </c>
      <c r="D4087" s="38" t="s">
        <v>2285</v>
      </c>
      <c r="E4087" s="38" t="s">
        <v>114</v>
      </c>
    </row>
    <row r="4088">
      <c r="A4088" s="38" t="s">
        <v>9774</v>
      </c>
      <c r="B4088" s="38" t="s">
        <v>221</v>
      </c>
      <c r="C4088" s="25" t="s">
        <v>96</v>
      </c>
      <c r="D4088" s="38" t="s">
        <v>2285</v>
      </c>
      <c r="E4088" s="38" t="s">
        <v>101</v>
      </c>
    </row>
    <row r="4089">
      <c r="A4089" s="38" t="s">
        <v>9782</v>
      </c>
      <c r="B4089" s="38" t="s">
        <v>100</v>
      </c>
      <c r="C4089" s="25" t="s">
        <v>96</v>
      </c>
      <c r="D4089" s="38" t="s">
        <v>2285</v>
      </c>
      <c r="E4089" s="38" t="s">
        <v>101</v>
      </c>
    </row>
    <row r="4090">
      <c r="A4090" s="38" t="s">
        <v>9773</v>
      </c>
      <c r="B4090" s="38" t="s">
        <v>211</v>
      </c>
      <c r="C4090" s="25" t="s">
        <v>96</v>
      </c>
      <c r="D4090" s="38" t="s">
        <v>2285</v>
      </c>
      <c r="E4090" s="38" t="s">
        <v>101</v>
      </c>
    </row>
    <row r="4091">
      <c r="A4091" s="38" t="s">
        <v>9783</v>
      </c>
      <c r="B4091" s="38" t="s">
        <v>528</v>
      </c>
      <c r="C4091" s="25" t="s">
        <v>96</v>
      </c>
      <c r="D4091" s="38" t="s">
        <v>2285</v>
      </c>
      <c r="E4091" s="38" t="s">
        <v>101</v>
      </c>
    </row>
    <row r="4092">
      <c r="A4092" s="38" t="s">
        <v>9775</v>
      </c>
      <c r="B4092" s="38" t="s">
        <v>398</v>
      </c>
      <c r="C4092" s="25" t="s">
        <v>96</v>
      </c>
      <c r="D4092" s="38" t="s">
        <v>2285</v>
      </c>
      <c r="E4092" s="38" t="s">
        <v>101</v>
      </c>
    </row>
    <row r="4093">
      <c r="A4093" s="38" t="s">
        <v>9784</v>
      </c>
      <c r="B4093" s="38" t="s">
        <v>401</v>
      </c>
      <c r="C4093" s="25" t="s">
        <v>96</v>
      </c>
      <c r="D4093" s="38" t="s">
        <v>2285</v>
      </c>
      <c r="E4093" s="38" t="s">
        <v>101</v>
      </c>
    </row>
    <row r="4094">
      <c r="A4094" s="38" t="s">
        <v>9777</v>
      </c>
      <c r="B4094" s="38" t="s">
        <v>275</v>
      </c>
      <c r="C4094" s="25" t="s">
        <v>96</v>
      </c>
      <c r="D4094" s="38" t="s">
        <v>2285</v>
      </c>
      <c r="E4094" s="38" t="s">
        <v>101</v>
      </c>
    </row>
    <row r="4095">
      <c r="A4095" s="38" t="s">
        <v>9778</v>
      </c>
      <c r="B4095" s="38" t="s">
        <v>999</v>
      </c>
      <c r="C4095" s="25" t="s">
        <v>96</v>
      </c>
      <c r="D4095" s="38" t="s">
        <v>2285</v>
      </c>
      <c r="E4095" s="38" t="s">
        <v>101</v>
      </c>
    </row>
    <row r="4096">
      <c r="A4096" s="38" t="s">
        <v>9779</v>
      </c>
      <c r="B4096" s="38" t="s">
        <v>907</v>
      </c>
      <c r="C4096" s="25" t="s">
        <v>96</v>
      </c>
      <c r="D4096" s="38" t="s">
        <v>2285</v>
      </c>
      <c r="E4096" s="38" t="s">
        <v>101</v>
      </c>
    </row>
    <row r="4097">
      <c r="A4097" s="38" t="s">
        <v>9780</v>
      </c>
      <c r="B4097" s="38" t="s">
        <v>1025</v>
      </c>
      <c r="C4097" s="25" t="s">
        <v>96</v>
      </c>
      <c r="D4097" s="38" t="s">
        <v>2285</v>
      </c>
      <c r="E4097" s="38" t="s">
        <v>101</v>
      </c>
    </row>
    <row r="4098">
      <c r="A4098" s="38" t="s">
        <v>9785</v>
      </c>
      <c r="B4098" s="38" t="s">
        <v>268</v>
      </c>
      <c r="C4098" s="38" t="s">
        <v>96</v>
      </c>
      <c r="D4098" s="38" t="s">
        <v>2286</v>
      </c>
      <c r="E4098" s="38" t="s">
        <v>28</v>
      </c>
    </row>
    <row r="4099">
      <c r="A4099" s="38" t="s">
        <v>9786</v>
      </c>
      <c r="B4099" s="38" t="s">
        <v>543</v>
      </c>
      <c r="C4099" s="38" t="s">
        <v>96</v>
      </c>
      <c r="D4099" s="38" t="s">
        <v>2286</v>
      </c>
      <c r="E4099" s="38" t="s">
        <v>28</v>
      </c>
    </row>
    <row r="4100">
      <c r="A4100" s="38" t="s">
        <v>9787</v>
      </c>
      <c r="B4100" s="38" t="s">
        <v>1036</v>
      </c>
      <c r="C4100" s="38" t="s">
        <v>96</v>
      </c>
      <c r="D4100" s="38" t="s">
        <v>2286</v>
      </c>
      <c r="E4100" s="38" t="s">
        <v>28</v>
      </c>
    </row>
    <row r="4101">
      <c r="A4101" s="38" t="s">
        <v>9788</v>
      </c>
      <c r="B4101" s="38" t="s">
        <v>318</v>
      </c>
      <c r="C4101" s="38" t="s">
        <v>96</v>
      </c>
      <c r="D4101" s="38" t="s">
        <v>2286</v>
      </c>
      <c r="E4101" s="38" t="s">
        <v>28</v>
      </c>
    </row>
    <row r="4102">
      <c r="A4102" s="38" t="s">
        <v>9789</v>
      </c>
      <c r="B4102" s="38" t="s">
        <v>1041</v>
      </c>
      <c r="C4102" s="38" t="s">
        <v>96</v>
      </c>
      <c r="D4102" s="38" t="s">
        <v>2286</v>
      </c>
      <c r="E4102" s="38" t="s">
        <v>28</v>
      </c>
    </row>
    <row r="4103">
      <c r="A4103" s="38" t="s">
        <v>9790</v>
      </c>
      <c r="B4103" s="38" t="s">
        <v>849</v>
      </c>
      <c r="C4103" s="38" t="s">
        <v>96</v>
      </c>
      <c r="D4103" s="38" t="s">
        <v>2286</v>
      </c>
      <c r="E4103" s="38" t="s">
        <v>28</v>
      </c>
    </row>
    <row r="4104">
      <c r="A4104" s="38" t="s">
        <v>9791</v>
      </c>
      <c r="B4104" s="38" t="s">
        <v>919</v>
      </c>
      <c r="C4104" s="38" t="s">
        <v>96</v>
      </c>
      <c r="D4104" s="38" t="s">
        <v>2286</v>
      </c>
      <c r="E4104" s="38" t="s">
        <v>28</v>
      </c>
    </row>
    <row r="4105">
      <c r="A4105" s="38" t="s">
        <v>9792</v>
      </c>
      <c r="B4105" s="38" t="s">
        <v>770</v>
      </c>
      <c r="C4105" s="38" t="s">
        <v>96</v>
      </c>
      <c r="D4105" s="38" t="s">
        <v>2286</v>
      </c>
      <c r="E4105" s="38" t="s">
        <v>28</v>
      </c>
    </row>
    <row r="4106">
      <c r="A4106" s="38" t="s">
        <v>9793</v>
      </c>
      <c r="B4106" s="38" t="s">
        <v>1042</v>
      </c>
      <c r="C4106" s="38" t="s">
        <v>96</v>
      </c>
      <c r="D4106" s="38" t="s">
        <v>2286</v>
      </c>
      <c r="E4106" s="38" t="s">
        <v>28</v>
      </c>
    </row>
    <row r="4107">
      <c r="A4107" s="38" t="s">
        <v>9794</v>
      </c>
      <c r="B4107" s="38" t="s">
        <v>1040</v>
      </c>
      <c r="C4107" s="38" t="s">
        <v>96</v>
      </c>
      <c r="D4107" s="38" t="s">
        <v>2286</v>
      </c>
      <c r="E4107" s="38" t="s">
        <v>28</v>
      </c>
    </row>
    <row r="4108">
      <c r="A4108" s="38" t="s">
        <v>9795</v>
      </c>
      <c r="B4108" s="38" t="s">
        <v>937</v>
      </c>
      <c r="C4108" s="38" t="s">
        <v>96</v>
      </c>
      <c r="D4108" s="38" t="s">
        <v>2286</v>
      </c>
      <c r="E4108" s="38" t="s">
        <v>28</v>
      </c>
    </row>
    <row r="4109">
      <c r="A4109" s="38" t="s">
        <v>9796</v>
      </c>
      <c r="B4109" s="38" t="s">
        <v>268</v>
      </c>
      <c r="C4109" s="38" t="s">
        <v>165</v>
      </c>
      <c r="D4109" s="38" t="s">
        <v>2287</v>
      </c>
      <c r="E4109" s="38" t="s">
        <v>28</v>
      </c>
    </row>
    <row r="4110">
      <c r="A4110" s="38" t="s">
        <v>9797</v>
      </c>
      <c r="B4110" s="38" t="s">
        <v>388</v>
      </c>
      <c r="C4110" s="38" t="s">
        <v>165</v>
      </c>
      <c r="D4110" s="38" t="s">
        <v>2287</v>
      </c>
      <c r="E4110" s="38" t="s">
        <v>28</v>
      </c>
    </row>
    <row r="4111">
      <c r="A4111" s="38" t="s">
        <v>9798</v>
      </c>
      <c r="B4111" s="38" t="s">
        <v>543</v>
      </c>
      <c r="C4111" s="38" t="s">
        <v>165</v>
      </c>
      <c r="D4111" s="38" t="s">
        <v>2287</v>
      </c>
      <c r="E4111" s="38" t="s">
        <v>28</v>
      </c>
    </row>
    <row r="4112">
      <c r="A4112" s="38" t="s">
        <v>9799</v>
      </c>
      <c r="B4112" s="38" t="s">
        <v>537</v>
      </c>
      <c r="C4112" s="38" t="s">
        <v>165</v>
      </c>
      <c r="D4112" s="38" t="s">
        <v>2287</v>
      </c>
      <c r="E4112" s="38" t="s">
        <v>28</v>
      </c>
    </row>
    <row r="4113">
      <c r="A4113" s="38" t="s">
        <v>9800</v>
      </c>
      <c r="B4113" s="38" t="s">
        <v>1036</v>
      </c>
      <c r="C4113" s="38" t="s">
        <v>165</v>
      </c>
      <c r="D4113" s="38" t="s">
        <v>2287</v>
      </c>
      <c r="E4113" s="38" t="s">
        <v>28</v>
      </c>
    </row>
    <row r="4114">
      <c r="A4114" s="38" t="s">
        <v>9801</v>
      </c>
      <c r="B4114" s="38" t="s">
        <v>269</v>
      </c>
      <c r="C4114" s="38" t="s">
        <v>165</v>
      </c>
      <c r="D4114" s="38" t="s">
        <v>2287</v>
      </c>
      <c r="E4114" s="38" t="s">
        <v>28</v>
      </c>
    </row>
    <row r="4115">
      <c r="A4115" s="38" t="s">
        <v>9802</v>
      </c>
      <c r="B4115" s="38" t="s">
        <v>318</v>
      </c>
      <c r="C4115" s="38" t="s">
        <v>165</v>
      </c>
      <c r="D4115" s="38" t="s">
        <v>2287</v>
      </c>
      <c r="E4115" s="38" t="s">
        <v>28</v>
      </c>
    </row>
    <row r="4116">
      <c r="A4116" s="38" t="s">
        <v>9803</v>
      </c>
      <c r="B4116" s="38" t="s">
        <v>406</v>
      </c>
      <c r="C4116" s="38" t="s">
        <v>165</v>
      </c>
      <c r="D4116" s="38" t="s">
        <v>2287</v>
      </c>
      <c r="E4116" s="38" t="s">
        <v>28</v>
      </c>
    </row>
    <row r="4117">
      <c r="A4117" s="38" t="s">
        <v>9804</v>
      </c>
      <c r="B4117" s="38" t="s">
        <v>1035</v>
      </c>
      <c r="C4117" s="38" t="s">
        <v>165</v>
      </c>
      <c r="D4117" s="38" t="s">
        <v>2287</v>
      </c>
      <c r="E4117" s="38" t="s">
        <v>28</v>
      </c>
    </row>
    <row r="4118">
      <c r="A4118" s="38" t="s">
        <v>9805</v>
      </c>
      <c r="B4118" s="38" t="s">
        <v>268</v>
      </c>
      <c r="C4118" s="38" t="s">
        <v>165</v>
      </c>
      <c r="D4118" s="38" t="s">
        <v>2288</v>
      </c>
      <c r="E4118" s="38" t="s">
        <v>28</v>
      </c>
    </row>
    <row r="4119">
      <c r="A4119" s="38" t="s">
        <v>9806</v>
      </c>
      <c r="B4119" s="38" t="s">
        <v>388</v>
      </c>
      <c r="C4119" s="38" t="s">
        <v>165</v>
      </c>
      <c r="D4119" s="38" t="s">
        <v>2288</v>
      </c>
      <c r="E4119" s="38" t="s">
        <v>28</v>
      </c>
    </row>
    <row r="4120">
      <c r="A4120" s="38" t="s">
        <v>9807</v>
      </c>
      <c r="B4120" s="38" t="s">
        <v>543</v>
      </c>
      <c r="C4120" s="38" t="s">
        <v>165</v>
      </c>
      <c r="D4120" s="38" t="s">
        <v>2288</v>
      </c>
      <c r="E4120" s="38" t="s">
        <v>28</v>
      </c>
    </row>
    <row r="4121">
      <c r="A4121" s="38" t="s">
        <v>9808</v>
      </c>
      <c r="B4121" s="38" t="s">
        <v>537</v>
      </c>
      <c r="C4121" s="38" t="s">
        <v>165</v>
      </c>
      <c r="D4121" s="38" t="s">
        <v>2288</v>
      </c>
      <c r="E4121" s="38" t="s">
        <v>28</v>
      </c>
    </row>
    <row r="4122">
      <c r="A4122" s="38" t="s">
        <v>9809</v>
      </c>
      <c r="B4122" s="38" t="s">
        <v>1036</v>
      </c>
      <c r="C4122" s="38" t="s">
        <v>165</v>
      </c>
      <c r="D4122" s="38" t="s">
        <v>2288</v>
      </c>
      <c r="E4122" s="38" t="s">
        <v>28</v>
      </c>
    </row>
    <row r="4123">
      <c r="A4123" s="38" t="s">
        <v>9810</v>
      </c>
      <c r="B4123" s="38" t="s">
        <v>269</v>
      </c>
      <c r="C4123" s="38" t="s">
        <v>165</v>
      </c>
      <c r="D4123" s="38" t="s">
        <v>2288</v>
      </c>
      <c r="E4123" s="38" t="s">
        <v>28</v>
      </c>
    </row>
    <row r="4124">
      <c r="A4124" s="38" t="s">
        <v>9811</v>
      </c>
      <c r="B4124" s="38" t="s">
        <v>318</v>
      </c>
      <c r="C4124" s="38" t="s">
        <v>165</v>
      </c>
      <c r="D4124" s="38" t="s">
        <v>2288</v>
      </c>
      <c r="E4124" s="38" t="s">
        <v>28</v>
      </c>
    </row>
    <row r="4125">
      <c r="A4125" s="38" t="s">
        <v>9812</v>
      </c>
      <c r="B4125" s="38" t="s">
        <v>406</v>
      </c>
      <c r="C4125" s="38" t="s">
        <v>165</v>
      </c>
      <c r="D4125" s="38" t="s">
        <v>2288</v>
      </c>
      <c r="E4125" s="38" t="s">
        <v>28</v>
      </c>
    </row>
    <row r="4126">
      <c r="A4126" s="38" t="s">
        <v>9813</v>
      </c>
      <c r="B4126" s="38" t="s">
        <v>1035</v>
      </c>
      <c r="C4126" s="38" t="s">
        <v>165</v>
      </c>
      <c r="D4126" s="38" t="s">
        <v>2288</v>
      </c>
      <c r="E4126" s="38" t="s">
        <v>28</v>
      </c>
    </row>
    <row r="4127">
      <c r="A4127" s="38" t="s">
        <v>9814</v>
      </c>
      <c r="B4127" s="38" t="s">
        <v>268</v>
      </c>
      <c r="C4127" s="38" t="s">
        <v>165</v>
      </c>
      <c r="D4127" s="38" t="s">
        <v>2289</v>
      </c>
      <c r="E4127" s="38" t="s">
        <v>28</v>
      </c>
    </row>
    <row r="4128">
      <c r="A4128" s="38" t="s">
        <v>9815</v>
      </c>
      <c r="B4128" s="38" t="s">
        <v>388</v>
      </c>
      <c r="C4128" s="38" t="s">
        <v>165</v>
      </c>
      <c r="D4128" s="38" t="s">
        <v>2289</v>
      </c>
      <c r="E4128" s="38" t="s">
        <v>28</v>
      </c>
    </row>
    <row r="4129">
      <c r="A4129" s="38" t="s">
        <v>9816</v>
      </c>
      <c r="B4129" s="38" t="s">
        <v>543</v>
      </c>
      <c r="C4129" s="38" t="s">
        <v>165</v>
      </c>
      <c r="D4129" s="38" t="s">
        <v>2289</v>
      </c>
      <c r="E4129" s="38" t="s">
        <v>28</v>
      </c>
    </row>
    <row r="4130">
      <c r="A4130" s="38" t="s">
        <v>9817</v>
      </c>
      <c r="B4130" s="38" t="s">
        <v>537</v>
      </c>
      <c r="C4130" s="38" t="s">
        <v>165</v>
      </c>
      <c r="D4130" s="38" t="s">
        <v>2289</v>
      </c>
      <c r="E4130" s="38" t="s">
        <v>28</v>
      </c>
    </row>
    <row r="4131">
      <c r="A4131" s="38" t="s">
        <v>9818</v>
      </c>
      <c r="B4131" s="38" t="s">
        <v>1036</v>
      </c>
      <c r="C4131" s="38" t="s">
        <v>165</v>
      </c>
      <c r="D4131" s="38" t="s">
        <v>2289</v>
      </c>
      <c r="E4131" s="38" t="s">
        <v>28</v>
      </c>
    </row>
    <row r="4132">
      <c r="A4132" s="38" t="s">
        <v>9819</v>
      </c>
      <c r="B4132" s="38" t="s">
        <v>269</v>
      </c>
      <c r="C4132" s="38" t="s">
        <v>165</v>
      </c>
      <c r="D4132" s="38" t="s">
        <v>2289</v>
      </c>
      <c r="E4132" s="38" t="s">
        <v>28</v>
      </c>
    </row>
    <row r="4133">
      <c r="A4133" s="38" t="s">
        <v>9820</v>
      </c>
      <c r="B4133" s="38" t="s">
        <v>318</v>
      </c>
      <c r="C4133" s="38" t="s">
        <v>165</v>
      </c>
      <c r="D4133" s="38" t="s">
        <v>2289</v>
      </c>
      <c r="E4133" s="38" t="s">
        <v>28</v>
      </c>
    </row>
    <row r="4134">
      <c r="A4134" s="38" t="s">
        <v>9821</v>
      </c>
      <c r="B4134" s="38" t="s">
        <v>406</v>
      </c>
      <c r="C4134" s="38" t="s">
        <v>165</v>
      </c>
      <c r="D4134" s="38" t="s">
        <v>2289</v>
      </c>
      <c r="E4134" s="38" t="s">
        <v>28</v>
      </c>
    </row>
    <row r="4135">
      <c r="A4135" s="38" t="s">
        <v>9822</v>
      </c>
      <c r="B4135" s="38" t="s">
        <v>1035</v>
      </c>
      <c r="C4135" s="38" t="s">
        <v>165</v>
      </c>
      <c r="D4135" s="38" t="s">
        <v>2289</v>
      </c>
      <c r="E4135" s="38" t="s">
        <v>28</v>
      </c>
    </row>
    <row r="4136">
      <c r="A4136" s="38" t="s">
        <v>9823</v>
      </c>
      <c r="B4136" s="38" t="s">
        <v>268</v>
      </c>
      <c r="C4136" s="38" t="s">
        <v>165</v>
      </c>
      <c r="D4136" s="38" t="s">
        <v>2290</v>
      </c>
      <c r="E4136" s="38" t="s">
        <v>28</v>
      </c>
    </row>
    <row r="4137">
      <c r="A4137" s="38" t="s">
        <v>9824</v>
      </c>
      <c r="B4137" s="38" t="s">
        <v>388</v>
      </c>
      <c r="C4137" s="38" t="s">
        <v>165</v>
      </c>
      <c r="D4137" s="38" t="s">
        <v>2290</v>
      </c>
      <c r="E4137" s="38" t="s">
        <v>28</v>
      </c>
    </row>
    <row r="4138">
      <c r="A4138" s="38" t="s">
        <v>9825</v>
      </c>
      <c r="B4138" s="38" t="s">
        <v>543</v>
      </c>
      <c r="C4138" s="38" t="s">
        <v>165</v>
      </c>
      <c r="D4138" s="38" t="s">
        <v>2290</v>
      </c>
      <c r="E4138" s="38" t="s">
        <v>28</v>
      </c>
    </row>
    <row r="4139">
      <c r="A4139" s="38" t="s">
        <v>9826</v>
      </c>
      <c r="B4139" s="38" t="s">
        <v>537</v>
      </c>
      <c r="C4139" s="38" t="s">
        <v>165</v>
      </c>
      <c r="D4139" s="38" t="s">
        <v>2290</v>
      </c>
      <c r="E4139" s="38" t="s">
        <v>28</v>
      </c>
    </row>
    <row r="4140">
      <c r="A4140" s="38" t="s">
        <v>9827</v>
      </c>
      <c r="B4140" s="38" t="s">
        <v>1036</v>
      </c>
      <c r="C4140" s="38" t="s">
        <v>165</v>
      </c>
      <c r="D4140" s="38" t="s">
        <v>2290</v>
      </c>
      <c r="E4140" s="38" t="s">
        <v>28</v>
      </c>
    </row>
    <row r="4141">
      <c r="A4141" s="38" t="s">
        <v>9828</v>
      </c>
      <c r="B4141" s="38" t="s">
        <v>269</v>
      </c>
      <c r="C4141" s="38" t="s">
        <v>165</v>
      </c>
      <c r="D4141" s="38" t="s">
        <v>2290</v>
      </c>
      <c r="E4141" s="38" t="s">
        <v>28</v>
      </c>
    </row>
    <row r="4142">
      <c r="A4142" s="38" t="s">
        <v>9829</v>
      </c>
      <c r="B4142" s="38" t="s">
        <v>318</v>
      </c>
      <c r="C4142" s="38" t="s">
        <v>165</v>
      </c>
      <c r="D4142" s="38" t="s">
        <v>2290</v>
      </c>
      <c r="E4142" s="38" t="s">
        <v>28</v>
      </c>
    </row>
    <row r="4143">
      <c r="A4143" s="38" t="s">
        <v>9830</v>
      </c>
      <c r="B4143" s="38" t="s">
        <v>406</v>
      </c>
      <c r="C4143" s="38" t="s">
        <v>165</v>
      </c>
      <c r="D4143" s="38" t="s">
        <v>2290</v>
      </c>
      <c r="E4143" s="38" t="s">
        <v>28</v>
      </c>
    </row>
    <row r="4144">
      <c r="A4144" s="38" t="s">
        <v>9831</v>
      </c>
      <c r="B4144" s="38" t="s">
        <v>1035</v>
      </c>
      <c r="C4144" s="38" t="s">
        <v>165</v>
      </c>
      <c r="D4144" s="38" t="s">
        <v>2290</v>
      </c>
      <c r="E4144" s="38" t="s">
        <v>28</v>
      </c>
    </row>
    <row r="4145">
      <c r="A4145" s="38" t="s">
        <v>9832</v>
      </c>
      <c r="B4145" s="38" t="s">
        <v>268</v>
      </c>
      <c r="C4145" s="38" t="s">
        <v>165</v>
      </c>
      <c r="D4145" s="38" t="s">
        <v>2291</v>
      </c>
      <c r="E4145" s="38" t="s">
        <v>28</v>
      </c>
    </row>
    <row r="4146">
      <c r="A4146" s="38" t="s">
        <v>9833</v>
      </c>
      <c r="B4146" s="38" t="s">
        <v>388</v>
      </c>
      <c r="C4146" s="38" t="s">
        <v>165</v>
      </c>
      <c r="D4146" s="38" t="s">
        <v>2291</v>
      </c>
      <c r="E4146" s="38" t="s">
        <v>28</v>
      </c>
    </row>
    <row r="4147">
      <c r="A4147" s="38" t="s">
        <v>9834</v>
      </c>
      <c r="B4147" s="38" t="s">
        <v>543</v>
      </c>
      <c r="C4147" s="38" t="s">
        <v>165</v>
      </c>
      <c r="D4147" s="38" t="s">
        <v>2291</v>
      </c>
      <c r="E4147" s="38" t="s">
        <v>28</v>
      </c>
    </row>
    <row r="4148">
      <c r="A4148" s="38" t="s">
        <v>9835</v>
      </c>
      <c r="B4148" s="38" t="s">
        <v>537</v>
      </c>
      <c r="C4148" s="38" t="s">
        <v>165</v>
      </c>
      <c r="D4148" s="38" t="s">
        <v>2291</v>
      </c>
      <c r="E4148" s="38" t="s">
        <v>28</v>
      </c>
    </row>
    <row r="4149">
      <c r="A4149" s="38" t="s">
        <v>9836</v>
      </c>
      <c r="B4149" s="38" t="s">
        <v>1036</v>
      </c>
      <c r="C4149" s="38" t="s">
        <v>165</v>
      </c>
      <c r="D4149" s="38" t="s">
        <v>2291</v>
      </c>
      <c r="E4149" s="38" t="s">
        <v>28</v>
      </c>
    </row>
    <row r="4150">
      <c r="A4150" s="38" t="s">
        <v>9837</v>
      </c>
      <c r="B4150" s="38" t="s">
        <v>269</v>
      </c>
      <c r="C4150" s="38" t="s">
        <v>165</v>
      </c>
      <c r="D4150" s="38" t="s">
        <v>2291</v>
      </c>
      <c r="E4150" s="38" t="s">
        <v>28</v>
      </c>
    </row>
    <row r="4151">
      <c r="A4151" s="38" t="s">
        <v>9838</v>
      </c>
      <c r="B4151" s="38" t="s">
        <v>318</v>
      </c>
      <c r="C4151" s="38" t="s">
        <v>165</v>
      </c>
      <c r="D4151" s="38" t="s">
        <v>2291</v>
      </c>
      <c r="E4151" s="38" t="s">
        <v>28</v>
      </c>
    </row>
    <row r="4152">
      <c r="A4152" s="38" t="s">
        <v>9839</v>
      </c>
      <c r="B4152" s="38" t="s">
        <v>406</v>
      </c>
      <c r="C4152" s="38" t="s">
        <v>165</v>
      </c>
      <c r="D4152" s="38" t="s">
        <v>2291</v>
      </c>
      <c r="E4152" s="38" t="s">
        <v>28</v>
      </c>
    </row>
    <row r="4153">
      <c r="A4153" s="38" t="s">
        <v>9840</v>
      </c>
      <c r="B4153" s="38" t="s">
        <v>1035</v>
      </c>
      <c r="C4153" s="38" t="s">
        <v>165</v>
      </c>
      <c r="D4153" s="38" t="s">
        <v>2291</v>
      </c>
      <c r="E4153" s="38" t="s">
        <v>28</v>
      </c>
    </row>
    <row r="4154">
      <c r="A4154" s="38" t="s">
        <v>9841</v>
      </c>
      <c r="B4154" s="38" t="s">
        <v>603</v>
      </c>
      <c r="C4154" s="38" t="s">
        <v>44</v>
      </c>
      <c r="D4154" s="38" t="s">
        <v>2292</v>
      </c>
      <c r="E4154" s="38" t="s">
        <v>28</v>
      </c>
    </row>
    <row r="4155">
      <c r="A4155" s="38" t="s">
        <v>9842</v>
      </c>
      <c r="B4155" s="38" t="s">
        <v>979</v>
      </c>
      <c r="C4155" s="38" t="s">
        <v>44</v>
      </c>
      <c r="D4155" s="38" t="s">
        <v>2292</v>
      </c>
      <c r="E4155" s="38" t="s">
        <v>28</v>
      </c>
    </row>
    <row r="4156">
      <c r="A4156" s="38" t="s">
        <v>9843</v>
      </c>
      <c r="B4156" s="38" t="s">
        <v>966</v>
      </c>
      <c r="C4156" s="38" t="s">
        <v>44</v>
      </c>
      <c r="D4156" s="38" t="s">
        <v>2292</v>
      </c>
      <c r="E4156" s="38" t="s">
        <v>28</v>
      </c>
    </row>
    <row r="4157">
      <c r="A4157" s="38" t="s">
        <v>9844</v>
      </c>
      <c r="B4157" s="38" t="s">
        <v>977</v>
      </c>
      <c r="C4157" s="38" t="s">
        <v>44</v>
      </c>
      <c r="D4157" s="38" t="s">
        <v>2292</v>
      </c>
      <c r="E4157" s="38" t="s">
        <v>28</v>
      </c>
    </row>
    <row r="4158">
      <c r="A4158" s="38" t="s">
        <v>9845</v>
      </c>
      <c r="B4158" s="38" t="s">
        <v>280</v>
      </c>
      <c r="C4158" s="38" t="s">
        <v>44</v>
      </c>
      <c r="D4158" s="38" t="s">
        <v>2292</v>
      </c>
      <c r="E4158" s="38" t="s">
        <v>28</v>
      </c>
    </row>
    <row r="4159">
      <c r="A4159" s="38" t="s">
        <v>9846</v>
      </c>
      <c r="B4159" s="38" t="s">
        <v>577</v>
      </c>
      <c r="C4159" s="25" t="s">
        <v>158</v>
      </c>
      <c r="D4159" s="38" t="s">
        <v>2292</v>
      </c>
      <c r="E4159" s="38" t="s">
        <v>28</v>
      </c>
    </row>
    <row r="4160">
      <c r="A4160" s="38" t="s">
        <v>9847</v>
      </c>
      <c r="B4160" s="38" t="s">
        <v>481</v>
      </c>
      <c r="C4160" s="25" t="s">
        <v>600</v>
      </c>
      <c r="D4160" s="38" t="s">
        <v>2292</v>
      </c>
      <c r="E4160" s="38" t="s">
        <v>28</v>
      </c>
    </row>
    <row r="4161">
      <c r="A4161" s="38" t="s">
        <v>9848</v>
      </c>
      <c r="B4161" s="38" t="s">
        <v>532</v>
      </c>
      <c r="C4161" s="25" t="s">
        <v>600</v>
      </c>
      <c r="D4161" s="38" t="s">
        <v>2292</v>
      </c>
      <c r="E4161" s="38" t="s">
        <v>28</v>
      </c>
    </row>
    <row r="4162">
      <c r="A4162" s="38" t="s">
        <v>9849</v>
      </c>
      <c r="B4162" s="38" t="s">
        <v>266</v>
      </c>
      <c r="C4162" s="25" t="s">
        <v>600</v>
      </c>
      <c r="D4162" s="38" t="s">
        <v>2292</v>
      </c>
      <c r="E4162" s="38" t="s">
        <v>28</v>
      </c>
    </row>
    <row r="4163">
      <c r="A4163" s="38" t="s">
        <v>9850</v>
      </c>
      <c r="B4163" s="38" t="s">
        <v>973</v>
      </c>
      <c r="C4163" s="25" t="s">
        <v>938</v>
      </c>
      <c r="D4163" s="38" t="s">
        <v>2292</v>
      </c>
      <c r="E4163" s="38" t="s">
        <v>28</v>
      </c>
    </row>
    <row r="4164">
      <c r="A4164" s="38" t="s">
        <v>9851</v>
      </c>
      <c r="B4164" s="38" t="s">
        <v>324</v>
      </c>
      <c r="C4164" s="25" t="s">
        <v>938</v>
      </c>
      <c r="D4164" s="38" t="s">
        <v>2292</v>
      </c>
      <c r="E4164" s="38" t="s">
        <v>28</v>
      </c>
    </row>
    <row r="4165">
      <c r="A4165" s="38" t="s">
        <v>9852</v>
      </c>
      <c r="B4165" s="38" t="s">
        <v>972</v>
      </c>
      <c r="C4165" s="25" t="s">
        <v>938</v>
      </c>
      <c r="D4165" s="38" t="s">
        <v>2292</v>
      </c>
      <c r="E4165" s="38" t="s">
        <v>28</v>
      </c>
    </row>
    <row r="4166">
      <c r="A4166" s="38" t="s">
        <v>9853</v>
      </c>
      <c r="B4166" s="38" t="s">
        <v>948</v>
      </c>
      <c r="C4166" s="25" t="s">
        <v>938</v>
      </c>
      <c r="D4166" s="38" t="s">
        <v>2292</v>
      </c>
      <c r="E4166" s="38" t="s">
        <v>28</v>
      </c>
    </row>
    <row r="4167">
      <c r="A4167" s="38" t="s">
        <v>9854</v>
      </c>
      <c r="B4167" s="38" t="s">
        <v>974</v>
      </c>
      <c r="C4167" s="25" t="s">
        <v>938</v>
      </c>
      <c r="D4167" s="38" t="s">
        <v>2292</v>
      </c>
      <c r="E4167" s="38" t="s">
        <v>28</v>
      </c>
    </row>
    <row r="4168">
      <c r="A4168" s="38" t="s">
        <v>9855</v>
      </c>
      <c r="B4168" s="38" t="s">
        <v>307</v>
      </c>
      <c r="C4168" s="25" t="s">
        <v>96</v>
      </c>
      <c r="D4168" s="38" t="s">
        <v>2292</v>
      </c>
      <c r="E4168" s="38" t="s">
        <v>145</v>
      </c>
    </row>
    <row r="4169">
      <c r="A4169" s="38" t="s">
        <v>9856</v>
      </c>
      <c r="B4169" s="38" t="s">
        <v>523</v>
      </c>
      <c r="C4169" s="25" t="s">
        <v>96</v>
      </c>
      <c r="D4169" s="38" t="s">
        <v>2292</v>
      </c>
      <c r="E4169" s="38" t="s">
        <v>145</v>
      </c>
    </row>
    <row r="4170">
      <c r="A4170" s="38" t="s">
        <v>9857</v>
      </c>
      <c r="B4170" s="38" t="s">
        <v>237</v>
      </c>
      <c r="C4170" s="25" t="s">
        <v>96</v>
      </c>
      <c r="D4170" s="38" t="s">
        <v>2292</v>
      </c>
      <c r="E4170" s="38" t="s">
        <v>145</v>
      </c>
    </row>
    <row r="4171">
      <c r="A4171" s="38" t="s">
        <v>9858</v>
      </c>
      <c r="B4171" s="38" t="s">
        <v>522</v>
      </c>
      <c r="C4171" s="25" t="s">
        <v>96</v>
      </c>
      <c r="D4171" s="38" t="s">
        <v>2292</v>
      </c>
      <c r="E4171" s="38" t="s">
        <v>145</v>
      </c>
    </row>
    <row r="4172">
      <c r="A4172" s="38" t="s">
        <v>9859</v>
      </c>
      <c r="B4172" s="38" t="s">
        <v>826</v>
      </c>
      <c r="C4172" s="25" t="s">
        <v>96</v>
      </c>
      <c r="D4172" s="38" t="s">
        <v>2292</v>
      </c>
      <c r="E4172" s="38" t="s">
        <v>145</v>
      </c>
    </row>
    <row r="4173">
      <c r="A4173" s="38" t="s">
        <v>9860</v>
      </c>
      <c r="B4173" s="38" t="s">
        <v>1016</v>
      </c>
      <c r="C4173" s="25" t="s">
        <v>96</v>
      </c>
      <c r="D4173" s="38" t="s">
        <v>2292</v>
      </c>
      <c r="E4173" s="38" t="s">
        <v>145</v>
      </c>
    </row>
    <row r="4174">
      <c r="A4174" s="38" t="s">
        <v>9861</v>
      </c>
      <c r="B4174" s="38" t="s">
        <v>1228</v>
      </c>
      <c r="C4174" s="25" t="s">
        <v>96</v>
      </c>
      <c r="D4174" s="38" t="s">
        <v>2292</v>
      </c>
      <c r="E4174" s="38" t="s">
        <v>145</v>
      </c>
    </row>
    <row r="4175">
      <c r="A4175" s="38" t="s">
        <v>9862</v>
      </c>
      <c r="B4175" s="38" t="s">
        <v>1026</v>
      </c>
      <c r="C4175" s="25" t="s">
        <v>96</v>
      </c>
      <c r="D4175" s="38" t="s">
        <v>2292</v>
      </c>
      <c r="E4175" s="38" t="s">
        <v>145</v>
      </c>
    </row>
    <row r="4176">
      <c r="A4176" s="38" t="s">
        <v>9855</v>
      </c>
      <c r="B4176" s="38" t="s">
        <v>307</v>
      </c>
      <c r="C4176" s="25" t="s">
        <v>96</v>
      </c>
      <c r="D4176" s="38" t="s">
        <v>2292</v>
      </c>
      <c r="E4176" s="38" t="s">
        <v>114</v>
      </c>
    </row>
    <row r="4177">
      <c r="A4177" s="38" t="s">
        <v>9857</v>
      </c>
      <c r="B4177" s="38" t="s">
        <v>237</v>
      </c>
      <c r="C4177" s="25" t="s">
        <v>96</v>
      </c>
      <c r="D4177" s="38" t="s">
        <v>2292</v>
      </c>
      <c r="E4177" s="38" t="s">
        <v>114</v>
      </c>
    </row>
    <row r="4178">
      <c r="A4178" s="38" t="s">
        <v>9856</v>
      </c>
      <c r="B4178" s="38" t="s">
        <v>523</v>
      </c>
      <c r="C4178" s="25" t="s">
        <v>96</v>
      </c>
      <c r="D4178" s="38" t="s">
        <v>2292</v>
      </c>
      <c r="E4178" s="38" t="s">
        <v>114</v>
      </c>
    </row>
    <row r="4179">
      <c r="A4179" s="38" t="s">
        <v>9858</v>
      </c>
      <c r="B4179" s="38" t="s">
        <v>522</v>
      </c>
      <c r="C4179" s="25" t="s">
        <v>96</v>
      </c>
      <c r="D4179" s="38" t="s">
        <v>2292</v>
      </c>
      <c r="E4179" s="38" t="s">
        <v>114</v>
      </c>
    </row>
    <row r="4180">
      <c r="A4180" s="38" t="s">
        <v>9863</v>
      </c>
      <c r="B4180" s="38" t="s">
        <v>903</v>
      </c>
      <c r="C4180" s="25" t="s">
        <v>96</v>
      </c>
      <c r="D4180" s="38" t="s">
        <v>2292</v>
      </c>
      <c r="E4180" s="38" t="s">
        <v>114</v>
      </c>
    </row>
    <row r="4181">
      <c r="A4181" s="38" t="s">
        <v>9859</v>
      </c>
      <c r="B4181" s="38" t="s">
        <v>826</v>
      </c>
      <c r="C4181" s="25" t="s">
        <v>96</v>
      </c>
      <c r="D4181" s="38" t="s">
        <v>2292</v>
      </c>
      <c r="E4181" s="38" t="s">
        <v>114</v>
      </c>
    </row>
    <row r="4182">
      <c r="A4182" s="38" t="s">
        <v>9860</v>
      </c>
      <c r="B4182" s="38" t="s">
        <v>1016</v>
      </c>
      <c r="C4182" s="25" t="s">
        <v>96</v>
      </c>
      <c r="D4182" s="38" t="s">
        <v>2292</v>
      </c>
      <c r="E4182" s="38" t="s">
        <v>114</v>
      </c>
    </row>
    <row r="4183">
      <c r="A4183" s="38" t="s">
        <v>9861</v>
      </c>
      <c r="B4183" s="38" t="s">
        <v>1228</v>
      </c>
      <c r="C4183" s="25" t="s">
        <v>96</v>
      </c>
      <c r="D4183" s="38" t="s">
        <v>2292</v>
      </c>
      <c r="E4183" s="38" t="s">
        <v>114</v>
      </c>
    </row>
    <row r="4184">
      <c r="A4184" s="38" t="s">
        <v>9862</v>
      </c>
      <c r="B4184" s="38" t="s">
        <v>1026</v>
      </c>
      <c r="C4184" s="25" t="s">
        <v>96</v>
      </c>
      <c r="D4184" s="38" t="s">
        <v>2292</v>
      </c>
      <c r="E4184" s="38" t="s">
        <v>114</v>
      </c>
    </row>
    <row r="4185">
      <c r="A4185" s="38" t="s">
        <v>9856</v>
      </c>
      <c r="B4185" s="38" t="s">
        <v>523</v>
      </c>
      <c r="C4185" s="25" t="s">
        <v>96</v>
      </c>
      <c r="D4185" s="38" t="s">
        <v>2292</v>
      </c>
      <c r="E4185" s="38" t="s">
        <v>101</v>
      </c>
    </row>
    <row r="4186">
      <c r="A4186" s="38" t="s">
        <v>9864</v>
      </c>
      <c r="B4186" s="38" t="s">
        <v>274</v>
      </c>
      <c r="C4186" s="25" t="s">
        <v>96</v>
      </c>
      <c r="D4186" s="38" t="s">
        <v>2292</v>
      </c>
      <c r="E4186" s="38" t="s">
        <v>101</v>
      </c>
    </row>
    <row r="4187">
      <c r="A4187" s="38" t="s">
        <v>9865</v>
      </c>
      <c r="B4187" s="38" t="s">
        <v>227</v>
      </c>
      <c r="C4187" s="25" t="s">
        <v>96</v>
      </c>
      <c r="D4187" s="38" t="s">
        <v>2292</v>
      </c>
      <c r="E4187" s="38" t="s">
        <v>101</v>
      </c>
    </row>
    <row r="4188">
      <c r="A4188" s="38" t="s">
        <v>9858</v>
      </c>
      <c r="B4188" s="38" t="s">
        <v>522</v>
      </c>
      <c r="C4188" s="25" t="s">
        <v>96</v>
      </c>
      <c r="D4188" s="38" t="s">
        <v>2292</v>
      </c>
      <c r="E4188" s="38" t="s">
        <v>101</v>
      </c>
    </row>
    <row r="4189">
      <c r="A4189" s="38" t="s">
        <v>9860</v>
      </c>
      <c r="B4189" s="38" t="s">
        <v>1016</v>
      </c>
      <c r="C4189" s="25" t="s">
        <v>96</v>
      </c>
      <c r="D4189" s="38" t="s">
        <v>2292</v>
      </c>
      <c r="E4189" s="38" t="s">
        <v>101</v>
      </c>
    </row>
    <row r="4190">
      <c r="A4190" s="38" t="s">
        <v>9866</v>
      </c>
      <c r="B4190" s="38" t="s">
        <v>1055</v>
      </c>
      <c r="C4190" s="25" t="s">
        <v>96</v>
      </c>
      <c r="D4190" s="38" t="s">
        <v>2292</v>
      </c>
      <c r="E4190" s="38" t="s">
        <v>101</v>
      </c>
    </row>
    <row r="4191">
      <c r="A4191" s="38" t="s">
        <v>9867</v>
      </c>
      <c r="B4191" s="38" t="s">
        <v>603</v>
      </c>
      <c r="C4191" s="38" t="s">
        <v>44</v>
      </c>
      <c r="D4191" s="38" t="s">
        <v>2293</v>
      </c>
      <c r="E4191" s="38" t="s">
        <v>28</v>
      </c>
    </row>
    <row r="4192">
      <c r="A4192" s="38" t="s">
        <v>9868</v>
      </c>
      <c r="B4192" s="38" t="s">
        <v>979</v>
      </c>
      <c r="C4192" s="38" t="s">
        <v>44</v>
      </c>
      <c r="D4192" s="38" t="s">
        <v>2293</v>
      </c>
      <c r="E4192" s="38" t="s">
        <v>28</v>
      </c>
    </row>
    <row r="4193">
      <c r="A4193" s="38" t="s">
        <v>9869</v>
      </c>
      <c r="B4193" s="38" t="s">
        <v>966</v>
      </c>
      <c r="C4193" s="38" t="s">
        <v>44</v>
      </c>
      <c r="D4193" s="38" t="s">
        <v>2293</v>
      </c>
      <c r="E4193" s="38" t="s">
        <v>28</v>
      </c>
    </row>
    <row r="4194">
      <c r="A4194" s="38" t="s">
        <v>9870</v>
      </c>
      <c r="B4194" s="38" t="s">
        <v>977</v>
      </c>
      <c r="C4194" s="38" t="s">
        <v>44</v>
      </c>
      <c r="D4194" s="38" t="s">
        <v>2293</v>
      </c>
      <c r="E4194" s="38" t="s">
        <v>28</v>
      </c>
    </row>
    <row r="4195">
      <c r="A4195" s="38" t="s">
        <v>9871</v>
      </c>
      <c r="B4195" s="38" t="s">
        <v>280</v>
      </c>
      <c r="C4195" s="38" t="s">
        <v>44</v>
      </c>
      <c r="D4195" s="38" t="s">
        <v>2293</v>
      </c>
      <c r="E4195" s="38" t="s">
        <v>28</v>
      </c>
    </row>
    <row r="4196">
      <c r="A4196" s="38" t="s">
        <v>9872</v>
      </c>
      <c r="B4196" s="38" t="s">
        <v>577</v>
      </c>
      <c r="C4196" s="25" t="s">
        <v>158</v>
      </c>
      <c r="D4196" s="38" t="s">
        <v>2293</v>
      </c>
      <c r="E4196" s="38" t="s">
        <v>28</v>
      </c>
    </row>
    <row r="4197">
      <c r="A4197" s="38" t="s">
        <v>9873</v>
      </c>
      <c r="B4197" s="38" t="s">
        <v>481</v>
      </c>
      <c r="C4197" s="25" t="s">
        <v>600</v>
      </c>
      <c r="D4197" s="38" t="s">
        <v>2293</v>
      </c>
      <c r="E4197" s="38" t="s">
        <v>28</v>
      </c>
    </row>
    <row r="4198">
      <c r="A4198" s="38" t="s">
        <v>9874</v>
      </c>
      <c r="B4198" s="38" t="s">
        <v>532</v>
      </c>
      <c r="C4198" s="25" t="s">
        <v>600</v>
      </c>
      <c r="D4198" s="38" t="s">
        <v>2293</v>
      </c>
      <c r="E4198" s="38" t="s">
        <v>28</v>
      </c>
    </row>
    <row r="4199">
      <c r="A4199" s="38" t="s">
        <v>9875</v>
      </c>
      <c r="B4199" s="38" t="s">
        <v>266</v>
      </c>
      <c r="C4199" s="25" t="s">
        <v>600</v>
      </c>
      <c r="D4199" s="38" t="s">
        <v>2293</v>
      </c>
      <c r="E4199" s="38" t="s">
        <v>28</v>
      </c>
    </row>
    <row r="4200">
      <c r="A4200" s="38" t="s">
        <v>9876</v>
      </c>
      <c r="B4200" s="38" t="s">
        <v>973</v>
      </c>
      <c r="C4200" s="25" t="s">
        <v>938</v>
      </c>
      <c r="D4200" s="38" t="s">
        <v>2293</v>
      </c>
      <c r="E4200" s="38" t="s">
        <v>28</v>
      </c>
    </row>
    <row r="4201">
      <c r="A4201" s="38" t="s">
        <v>9877</v>
      </c>
      <c r="B4201" s="38" t="s">
        <v>324</v>
      </c>
      <c r="C4201" s="25" t="s">
        <v>938</v>
      </c>
      <c r="D4201" s="38" t="s">
        <v>2293</v>
      </c>
      <c r="E4201" s="38" t="s">
        <v>28</v>
      </c>
    </row>
    <row r="4202">
      <c r="A4202" s="38" t="s">
        <v>9878</v>
      </c>
      <c r="B4202" s="38" t="s">
        <v>972</v>
      </c>
      <c r="C4202" s="25" t="s">
        <v>938</v>
      </c>
      <c r="D4202" s="38" t="s">
        <v>2293</v>
      </c>
      <c r="E4202" s="38" t="s">
        <v>28</v>
      </c>
    </row>
    <row r="4203">
      <c r="A4203" s="38" t="s">
        <v>9879</v>
      </c>
      <c r="B4203" s="38" t="s">
        <v>948</v>
      </c>
      <c r="C4203" s="25" t="s">
        <v>938</v>
      </c>
      <c r="D4203" s="38" t="s">
        <v>2293</v>
      </c>
      <c r="E4203" s="38" t="s">
        <v>28</v>
      </c>
    </row>
    <row r="4204">
      <c r="A4204" s="38" t="s">
        <v>9880</v>
      </c>
      <c r="B4204" s="38" t="s">
        <v>974</v>
      </c>
      <c r="C4204" s="25" t="s">
        <v>938</v>
      </c>
      <c r="D4204" s="38" t="s">
        <v>2293</v>
      </c>
      <c r="E4204" s="38" t="s">
        <v>28</v>
      </c>
    </row>
    <row r="4205">
      <c r="A4205" s="38" t="s">
        <v>9881</v>
      </c>
      <c r="B4205" s="38" t="s">
        <v>136</v>
      </c>
      <c r="C4205" s="25" t="s">
        <v>88</v>
      </c>
      <c r="D4205" s="38" t="s">
        <v>2293</v>
      </c>
      <c r="E4205" s="38" t="s">
        <v>28</v>
      </c>
    </row>
    <row r="4206">
      <c r="A4206" s="38" t="s">
        <v>9882</v>
      </c>
      <c r="B4206" s="38" t="s">
        <v>91</v>
      </c>
      <c r="C4206" s="25" t="s">
        <v>88</v>
      </c>
      <c r="D4206" s="38" t="s">
        <v>2293</v>
      </c>
      <c r="E4206" s="38" t="s">
        <v>28</v>
      </c>
    </row>
    <row r="4207">
      <c r="A4207" s="38" t="s">
        <v>9883</v>
      </c>
      <c r="B4207" s="38" t="s">
        <v>570</v>
      </c>
      <c r="C4207" s="25" t="s">
        <v>88</v>
      </c>
      <c r="D4207" s="38" t="s">
        <v>2293</v>
      </c>
      <c r="E4207" s="38" t="s">
        <v>28</v>
      </c>
    </row>
    <row r="4208">
      <c r="A4208" s="38" t="s">
        <v>9884</v>
      </c>
      <c r="B4208" s="38" t="s">
        <v>719</v>
      </c>
      <c r="C4208" s="25" t="s">
        <v>88</v>
      </c>
      <c r="D4208" s="38" t="s">
        <v>2293</v>
      </c>
      <c r="E4208" s="38" t="s">
        <v>28</v>
      </c>
    </row>
    <row r="4209">
      <c r="A4209" s="38" t="s">
        <v>9885</v>
      </c>
      <c r="B4209" s="38" t="s">
        <v>717</v>
      </c>
      <c r="C4209" s="25" t="s">
        <v>88</v>
      </c>
      <c r="D4209" s="38" t="s">
        <v>2293</v>
      </c>
      <c r="E4209" s="38" t="s">
        <v>28</v>
      </c>
    </row>
    <row r="4210">
      <c r="A4210" s="38" t="s">
        <v>9886</v>
      </c>
      <c r="B4210" s="38" t="s">
        <v>968</v>
      </c>
      <c r="C4210" s="25" t="s">
        <v>88</v>
      </c>
      <c r="D4210" s="38" t="s">
        <v>2293</v>
      </c>
      <c r="E4210" s="38" t="s">
        <v>28</v>
      </c>
    </row>
    <row r="4211">
      <c r="A4211" s="38" t="s">
        <v>9881</v>
      </c>
      <c r="B4211" s="38" t="s">
        <v>136</v>
      </c>
      <c r="C4211" s="25" t="s">
        <v>88</v>
      </c>
      <c r="D4211" s="38" t="s">
        <v>2293</v>
      </c>
      <c r="E4211" s="38" t="s">
        <v>28</v>
      </c>
    </row>
    <row r="4212">
      <c r="A4212" s="38" t="s">
        <v>9882</v>
      </c>
      <c r="B4212" s="38" t="s">
        <v>91</v>
      </c>
      <c r="C4212" s="25" t="s">
        <v>88</v>
      </c>
      <c r="D4212" s="38" t="s">
        <v>2293</v>
      </c>
      <c r="E4212" s="38" t="s">
        <v>28</v>
      </c>
    </row>
    <row r="4213">
      <c r="A4213" s="38" t="s">
        <v>9883</v>
      </c>
      <c r="B4213" s="38" t="s">
        <v>570</v>
      </c>
      <c r="C4213" s="25" t="s">
        <v>88</v>
      </c>
      <c r="D4213" s="38" t="s">
        <v>2293</v>
      </c>
      <c r="E4213" s="38" t="s">
        <v>28</v>
      </c>
    </row>
    <row r="4214">
      <c r="A4214" s="38" t="s">
        <v>9884</v>
      </c>
      <c r="B4214" s="38" t="s">
        <v>719</v>
      </c>
      <c r="C4214" s="25" t="s">
        <v>88</v>
      </c>
      <c r="D4214" s="38" t="s">
        <v>2293</v>
      </c>
      <c r="E4214" s="38" t="s">
        <v>28</v>
      </c>
    </row>
    <row r="4215">
      <c r="A4215" s="38" t="s">
        <v>9885</v>
      </c>
      <c r="B4215" s="38" t="s">
        <v>717</v>
      </c>
      <c r="C4215" s="25" t="s">
        <v>88</v>
      </c>
      <c r="D4215" s="38" t="s">
        <v>2293</v>
      </c>
      <c r="E4215" s="38" t="s">
        <v>28</v>
      </c>
    </row>
    <row r="4216">
      <c r="A4216" s="38" t="s">
        <v>9886</v>
      </c>
      <c r="B4216" s="38" t="s">
        <v>968</v>
      </c>
      <c r="C4216" s="25" t="s">
        <v>88</v>
      </c>
      <c r="D4216" s="38" t="s">
        <v>2293</v>
      </c>
      <c r="E4216" s="38" t="s">
        <v>28</v>
      </c>
    </row>
    <row r="4217">
      <c r="A4217" s="38" t="s">
        <v>9887</v>
      </c>
      <c r="B4217" s="38" t="s">
        <v>580</v>
      </c>
      <c r="C4217" s="25" t="s">
        <v>96</v>
      </c>
      <c r="D4217" s="38" t="s">
        <v>2293</v>
      </c>
      <c r="E4217" s="38" t="s">
        <v>145</v>
      </c>
    </row>
    <row r="4218">
      <c r="A4218" s="38" t="s">
        <v>9888</v>
      </c>
      <c r="B4218" s="38" t="s">
        <v>370</v>
      </c>
      <c r="C4218" s="25" t="s">
        <v>96</v>
      </c>
      <c r="D4218" s="38" t="s">
        <v>2293</v>
      </c>
      <c r="E4218" s="38" t="s">
        <v>145</v>
      </c>
    </row>
    <row r="4219">
      <c r="A4219" s="38" t="s">
        <v>9889</v>
      </c>
      <c r="B4219" s="38" t="s">
        <v>576</v>
      </c>
      <c r="C4219" s="25" t="s">
        <v>96</v>
      </c>
      <c r="D4219" s="38" t="s">
        <v>2293</v>
      </c>
      <c r="E4219" s="38" t="s">
        <v>145</v>
      </c>
    </row>
    <row r="4220">
      <c r="A4220" s="38" t="s">
        <v>9890</v>
      </c>
      <c r="B4220" s="38" t="s">
        <v>646</v>
      </c>
      <c r="C4220" s="25" t="s">
        <v>96</v>
      </c>
      <c r="D4220" s="38" t="s">
        <v>2293</v>
      </c>
      <c r="E4220" s="38" t="s">
        <v>145</v>
      </c>
    </row>
    <row r="4221">
      <c r="A4221" s="38" t="s">
        <v>9891</v>
      </c>
      <c r="B4221" s="38" t="s">
        <v>574</v>
      </c>
      <c r="C4221" s="25" t="s">
        <v>96</v>
      </c>
      <c r="D4221" s="38" t="s">
        <v>2293</v>
      </c>
      <c r="E4221" s="38" t="s">
        <v>145</v>
      </c>
    </row>
    <row r="4222">
      <c r="A4222" s="38" t="s">
        <v>9892</v>
      </c>
      <c r="B4222" s="38" t="s">
        <v>1061</v>
      </c>
      <c r="C4222" s="25" t="s">
        <v>96</v>
      </c>
      <c r="D4222" s="38" t="s">
        <v>2293</v>
      </c>
      <c r="E4222" s="38" t="s">
        <v>145</v>
      </c>
    </row>
    <row r="4223">
      <c r="A4223" s="38" t="s">
        <v>9893</v>
      </c>
      <c r="B4223" s="38" t="s">
        <v>710</v>
      </c>
      <c r="C4223" s="25" t="s">
        <v>96</v>
      </c>
      <c r="D4223" s="38" t="s">
        <v>2293</v>
      </c>
      <c r="E4223" s="38" t="s">
        <v>145</v>
      </c>
    </row>
    <row r="4224">
      <c r="A4224" s="38" t="s">
        <v>9894</v>
      </c>
      <c r="B4224" s="38" t="s">
        <v>712</v>
      </c>
      <c r="C4224" s="25" t="s">
        <v>96</v>
      </c>
      <c r="D4224" s="38" t="s">
        <v>2293</v>
      </c>
      <c r="E4224" s="38" t="s">
        <v>145</v>
      </c>
    </row>
    <row r="4225">
      <c r="A4225" s="38" t="s">
        <v>9895</v>
      </c>
      <c r="B4225" s="38" t="s">
        <v>566</v>
      </c>
      <c r="C4225" s="25" t="s">
        <v>96</v>
      </c>
      <c r="D4225" s="38" t="s">
        <v>2293</v>
      </c>
      <c r="E4225" s="38" t="s">
        <v>145</v>
      </c>
    </row>
    <row r="4226">
      <c r="A4226" s="38" t="s">
        <v>9896</v>
      </c>
      <c r="B4226" s="38" t="s">
        <v>21</v>
      </c>
      <c r="C4226" s="25" t="s">
        <v>96</v>
      </c>
      <c r="D4226" s="38" t="s">
        <v>2293</v>
      </c>
      <c r="E4226" s="38" t="s">
        <v>145</v>
      </c>
    </row>
    <row r="4227">
      <c r="A4227" s="38" t="s">
        <v>9897</v>
      </c>
      <c r="B4227" s="38" t="s">
        <v>1060</v>
      </c>
      <c r="C4227" s="25" t="s">
        <v>96</v>
      </c>
      <c r="D4227" s="38" t="s">
        <v>2293</v>
      </c>
      <c r="E4227" s="38" t="s">
        <v>145</v>
      </c>
    </row>
    <row r="4228">
      <c r="A4228" s="38" t="s">
        <v>9898</v>
      </c>
      <c r="B4228" s="38" t="s">
        <v>1059</v>
      </c>
      <c r="C4228" s="25" t="s">
        <v>96</v>
      </c>
      <c r="D4228" s="38" t="s">
        <v>2293</v>
      </c>
      <c r="E4228" s="38" t="s">
        <v>145</v>
      </c>
    </row>
    <row r="4229">
      <c r="A4229" s="38" t="s">
        <v>9899</v>
      </c>
      <c r="B4229" s="38" t="s">
        <v>579</v>
      </c>
      <c r="C4229" s="25" t="s">
        <v>96</v>
      </c>
      <c r="D4229" s="38" t="s">
        <v>2293</v>
      </c>
      <c r="E4229" s="38" t="s">
        <v>114</v>
      </c>
    </row>
    <row r="4230">
      <c r="A4230" s="38" t="s">
        <v>9888</v>
      </c>
      <c r="B4230" s="38" t="s">
        <v>370</v>
      </c>
      <c r="C4230" s="25" t="s">
        <v>96</v>
      </c>
      <c r="D4230" s="38" t="s">
        <v>2293</v>
      </c>
      <c r="E4230" s="38" t="s">
        <v>114</v>
      </c>
    </row>
    <row r="4231">
      <c r="A4231" s="38" t="s">
        <v>9889</v>
      </c>
      <c r="B4231" s="38" t="s">
        <v>576</v>
      </c>
      <c r="C4231" s="25" t="s">
        <v>96</v>
      </c>
      <c r="D4231" s="38" t="s">
        <v>2293</v>
      </c>
      <c r="E4231" s="38" t="s">
        <v>114</v>
      </c>
    </row>
    <row r="4232">
      <c r="A4232" s="38" t="s">
        <v>9890</v>
      </c>
      <c r="B4232" s="38" t="s">
        <v>646</v>
      </c>
      <c r="C4232" s="25" t="s">
        <v>96</v>
      </c>
      <c r="D4232" s="38" t="s">
        <v>2293</v>
      </c>
      <c r="E4232" s="38" t="s">
        <v>114</v>
      </c>
    </row>
    <row r="4233">
      <c r="A4233" s="38" t="s">
        <v>9891</v>
      </c>
      <c r="B4233" s="38" t="s">
        <v>574</v>
      </c>
      <c r="C4233" s="25" t="s">
        <v>96</v>
      </c>
      <c r="D4233" s="38" t="s">
        <v>2293</v>
      </c>
      <c r="E4233" s="38" t="s">
        <v>114</v>
      </c>
    </row>
    <row r="4234">
      <c r="A4234" s="38" t="s">
        <v>9900</v>
      </c>
      <c r="B4234" s="38" t="s">
        <v>669</v>
      </c>
      <c r="C4234" s="25" t="s">
        <v>96</v>
      </c>
      <c r="D4234" s="38" t="s">
        <v>2293</v>
      </c>
      <c r="E4234" s="38" t="s">
        <v>114</v>
      </c>
    </row>
    <row r="4235">
      <c r="A4235" s="38" t="s">
        <v>9893</v>
      </c>
      <c r="B4235" s="38" t="s">
        <v>710</v>
      </c>
      <c r="C4235" s="25" t="s">
        <v>96</v>
      </c>
      <c r="D4235" s="38" t="s">
        <v>2293</v>
      </c>
      <c r="E4235" s="38" t="s">
        <v>114</v>
      </c>
    </row>
    <row r="4236">
      <c r="A4236" s="38" t="s">
        <v>9894</v>
      </c>
      <c r="B4236" s="38" t="s">
        <v>712</v>
      </c>
      <c r="C4236" s="25" t="s">
        <v>96</v>
      </c>
      <c r="D4236" s="38" t="s">
        <v>2293</v>
      </c>
      <c r="E4236" s="38" t="s">
        <v>114</v>
      </c>
    </row>
    <row r="4237">
      <c r="A4237" s="38" t="s">
        <v>9895</v>
      </c>
      <c r="B4237" s="38" t="s">
        <v>566</v>
      </c>
      <c r="C4237" s="25" t="s">
        <v>96</v>
      </c>
      <c r="D4237" s="38" t="s">
        <v>2293</v>
      </c>
      <c r="E4237" s="38" t="s">
        <v>114</v>
      </c>
    </row>
    <row r="4238">
      <c r="A4238" s="38" t="s">
        <v>9896</v>
      </c>
      <c r="B4238" s="38" t="s">
        <v>21</v>
      </c>
      <c r="C4238" s="25" t="s">
        <v>96</v>
      </c>
      <c r="D4238" s="38" t="s">
        <v>2293</v>
      </c>
      <c r="E4238" s="38" t="s">
        <v>114</v>
      </c>
    </row>
    <row r="4239">
      <c r="A4239" s="38" t="s">
        <v>9897</v>
      </c>
      <c r="B4239" s="38" t="s">
        <v>1060</v>
      </c>
      <c r="C4239" s="25" t="s">
        <v>96</v>
      </c>
      <c r="D4239" s="38" t="s">
        <v>2293</v>
      </c>
      <c r="E4239" s="38" t="s">
        <v>114</v>
      </c>
    </row>
    <row r="4240">
      <c r="A4240" s="38" t="s">
        <v>9898</v>
      </c>
      <c r="B4240" s="38" t="s">
        <v>1059</v>
      </c>
      <c r="C4240" s="25" t="s">
        <v>96</v>
      </c>
      <c r="D4240" s="38" t="s">
        <v>2293</v>
      </c>
      <c r="E4240" s="38" t="s">
        <v>114</v>
      </c>
    </row>
    <row r="4241">
      <c r="A4241" s="38" t="s">
        <v>9899</v>
      </c>
      <c r="B4241" s="38" t="s">
        <v>579</v>
      </c>
      <c r="C4241" s="25" t="s">
        <v>96</v>
      </c>
      <c r="D4241" s="38" t="s">
        <v>2293</v>
      </c>
      <c r="E4241" s="38" t="s">
        <v>101</v>
      </c>
    </row>
    <row r="4242">
      <c r="A4242" s="38" t="s">
        <v>9888</v>
      </c>
      <c r="B4242" s="38" t="s">
        <v>370</v>
      </c>
      <c r="C4242" s="25" t="s">
        <v>96</v>
      </c>
      <c r="D4242" s="38" t="s">
        <v>2293</v>
      </c>
      <c r="E4242" s="38" t="s">
        <v>101</v>
      </c>
    </row>
    <row r="4243">
      <c r="A4243" s="38" t="s">
        <v>9889</v>
      </c>
      <c r="B4243" s="38" t="s">
        <v>576</v>
      </c>
      <c r="C4243" s="25" t="s">
        <v>96</v>
      </c>
      <c r="D4243" s="38" t="s">
        <v>2293</v>
      </c>
      <c r="E4243" s="38" t="s">
        <v>101</v>
      </c>
    </row>
    <row r="4244">
      <c r="A4244" s="38" t="s">
        <v>9901</v>
      </c>
      <c r="B4244" s="38" t="s">
        <v>573</v>
      </c>
      <c r="C4244" s="25" t="s">
        <v>96</v>
      </c>
      <c r="D4244" s="38" t="s">
        <v>2293</v>
      </c>
      <c r="E4244" s="38" t="s">
        <v>101</v>
      </c>
    </row>
    <row r="4245">
      <c r="A4245" s="38" t="s">
        <v>9891</v>
      </c>
      <c r="B4245" s="38" t="s">
        <v>574</v>
      </c>
      <c r="C4245" s="25" t="s">
        <v>96</v>
      </c>
      <c r="D4245" s="38" t="s">
        <v>2293</v>
      </c>
      <c r="E4245" s="38" t="s">
        <v>101</v>
      </c>
    </row>
    <row r="4246">
      <c r="A4246" s="38" t="s">
        <v>9902</v>
      </c>
      <c r="B4246" s="38" t="s">
        <v>365</v>
      </c>
      <c r="C4246" s="25" t="s">
        <v>96</v>
      </c>
      <c r="D4246" s="38" t="s">
        <v>2293</v>
      </c>
      <c r="E4246" s="38" t="s">
        <v>101</v>
      </c>
    </row>
    <row r="4247">
      <c r="A4247" s="38" t="s">
        <v>9893</v>
      </c>
      <c r="B4247" s="38" t="s">
        <v>710</v>
      </c>
      <c r="C4247" s="25" t="s">
        <v>96</v>
      </c>
      <c r="D4247" s="38" t="s">
        <v>2293</v>
      </c>
      <c r="E4247" s="38" t="s">
        <v>101</v>
      </c>
    </row>
    <row r="4248">
      <c r="A4248" s="38" t="s">
        <v>9894</v>
      </c>
      <c r="B4248" s="38" t="s">
        <v>712</v>
      </c>
      <c r="C4248" s="25" t="s">
        <v>96</v>
      </c>
      <c r="D4248" s="38" t="s">
        <v>2293</v>
      </c>
      <c r="E4248" s="38" t="s">
        <v>101</v>
      </c>
    </row>
    <row r="4249">
      <c r="A4249" s="38" t="s">
        <v>9895</v>
      </c>
      <c r="B4249" s="38" t="s">
        <v>566</v>
      </c>
      <c r="C4249" s="25" t="s">
        <v>96</v>
      </c>
      <c r="D4249" s="38" t="s">
        <v>2293</v>
      </c>
      <c r="E4249" s="38" t="s">
        <v>101</v>
      </c>
    </row>
    <row r="4250">
      <c r="A4250" s="38" t="s">
        <v>9903</v>
      </c>
      <c r="B4250" s="38" t="s">
        <v>453</v>
      </c>
      <c r="C4250" s="25" t="s">
        <v>96</v>
      </c>
      <c r="D4250" s="38" t="s">
        <v>2293</v>
      </c>
      <c r="E4250" s="38" t="s">
        <v>101</v>
      </c>
    </row>
    <row r="4251">
      <c r="A4251" s="38" t="s">
        <v>9897</v>
      </c>
      <c r="B4251" s="38" t="s">
        <v>1060</v>
      </c>
      <c r="C4251" s="25" t="s">
        <v>96</v>
      </c>
      <c r="D4251" s="38" t="s">
        <v>2293</v>
      </c>
      <c r="E4251" s="38" t="s">
        <v>101</v>
      </c>
    </row>
    <row r="4252">
      <c r="A4252" s="38" t="s">
        <v>9898</v>
      </c>
      <c r="B4252" s="38" t="s">
        <v>1059</v>
      </c>
      <c r="C4252" s="25" t="s">
        <v>96</v>
      </c>
      <c r="D4252" s="38" t="s">
        <v>2293</v>
      </c>
      <c r="E4252" s="38" t="s">
        <v>101</v>
      </c>
    </row>
    <row r="4253">
      <c r="A4253" s="38" t="s">
        <v>9904</v>
      </c>
      <c r="B4253" s="38" t="s">
        <v>184</v>
      </c>
      <c r="C4253" s="38" t="s">
        <v>165</v>
      </c>
      <c r="D4253" s="38" t="s">
        <v>2294</v>
      </c>
      <c r="E4253" s="38" t="s">
        <v>28</v>
      </c>
    </row>
    <row r="4254">
      <c r="A4254" s="38" t="s">
        <v>9905</v>
      </c>
      <c r="B4254" s="38" t="s">
        <v>544</v>
      </c>
      <c r="C4254" s="38" t="s">
        <v>165</v>
      </c>
      <c r="D4254" s="38" t="s">
        <v>2294</v>
      </c>
      <c r="E4254" s="38" t="s">
        <v>28</v>
      </c>
    </row>
    <row r="4255">
      <c r="A4255" s="38" t="s">
        <v>9906</v>
      </c>
      <c r="B4255" s="38" t="s">
        <v>536</v>
      </c>
      <c r="C4255" s="38" t="s">
        <v>165</v>
      </c>
      <c r="D4255" s="38" t="s">
        <v>2294</v>
      </c>
      <c r="E4255" s="38" t="s">
        <v>28</v>
      </c>
    </row>
    <row r="4256">
      <c r="A4256" s="38" t="s">
        <v>9907</v>
      </c>
      <c r="B4256" s="38" t="s">
        <v>532</v>
      </c>
      <c r="C4256" s="38" t="s">
        <v>165</v>
      </c>
      <c r="D4256" s="38" t="s">
        <v>2294</v>
      </c>
      <c r="E4256" s="38" t="s">
        <v>28</v>
      </c>
    </row>
    <row r="4257">
      <c r="A4257" s="38" t="s">
        <v>9908</v>
      </c>
      <c r="B4257" s="38" t="s">
        <v>577</v>
      </c>
      <c r="C4257" s="38" t="s">
        <v>165</v>
      </c>
      <c r="D4257" s="38" t="s">
        <v>2294</v>
      </c>
      <c r="E4257" s="38" t="s">
        <v>28</v>
      </c>
    </row>
    <row r="4258">
      <c r="A4258" s="38" t="s">
        <v>9909</v>
      </c>
      <c r="B4258" s="38" t="s">
        <v>646</v>
      </c>
      <c r="C4258" s="38" t="s">
        <v>165</v>
      </c>
      <c r="D4258" s="38" t="s">
        <v>2294</v>
      </c>
      <c r="E4258" s="38" t="s">
        <v>28</v>
      </c>
    </row>
    <row r="4259">
      <c r="A4259" s="38" t="s">
        <v>9910</v>
      </c>
      <c r="B4259" s="38" t="s">
        <v>972</v>
      </c>
      <c r="C4259" s="38" t="s">
        <v>165</v>
      </c>
      <c r="D4259" s="38" t="s">
        <v>2294</v>
      </c>
      <c r="E4259" s="38" t="s">
        <v>28</v>
      </c>
    </row>
    <row r="4260">
      <c r="A4260" s="38" t="s">
        <v>9911</v>
      </c>
      <c r="B4260" s="38" t="s">
        <v>973</v>
      </c>
      <c r="C4260" s="38" t="s">
        <v>165</v>
      </c>
      <c r="D4260" s="38" t="s">
        <v>2294</v>
      </c>
      <c r="E4260" s="38" t="s">
        <v>28</v>
      </c>
    </row>
    <row r="4261">
      <c r="A4261" s="38" t="s">
        <v>9912</v>
      </c>
      <c r="B4261" s="38" t="s">
        <v>1043</v>
      </c>
      <c r="C4261" s="38" t="s">
        <v>165</v>
      </c>
      <c r="D4261" s="38" t="s">
        <v>2294</v>
      </c>
      <c r="E4261" s="38" t="s">
        <v>28</v>
      </c>
    </row>
    <row r="4262">
      <c r="A4262" s="38" t="s">
        <v>9913</v>
      </c>
      <c r="B4262" s="38" t="s">
        <v>951</v>
      </c>
      <c r="C4262" s="38" t="s">
        <v>165</v>
      </c>
      <c r="D4262" s="38" t="s">
        <v>2294</v>
      </c>
      <c r="E4262" s="38" t="s">
        <v>28</v>
      </c>
    </row>
    <row r="4263">
      <c r="A4263" s="38" t="s">
        <v>9914</v>
      </c>
      <c r="B4263" s="38" t="s">
        <v>603</v>
      </c>
      <c r="C4263" s="38" t="s">
        <v>44</v>
      </c>
      <c r="D4263" s="38" t="s">
        <v>2294</v>
      </c>
      <c r="E4263" s="38" t="s">
        <v>28</v>
      </c>
    </row>
    <row r="4264">
      <c r="A4264" s="38" t="s">
        <v>9915</v>
      </c>
      <c r="B4264" s="38" t="s">
        <v>979</v>
      </c>
      <c r="C4264" s="38" t="s">
        <v>44</v>
      </c>
      <c r="D4264" s="38" t="s">
        <v>2294</v>
      </c>
      <c r="E4264" s="38" t="s">
        <v>28</v>
      </c>
    </row>
    <row r="4265">
      <c r="A4265" s="38" t="s">
        <v>9916</v>
      </c>
      <c r="B4265" s="38" t="s">
        <v>966</v>
      </c>
      <c r="C4265" s="38" t="s">
        <v>44</v>
      </c>
      <c r="D4265" s="38" t="s">
        <v>2294</v>
      </c>
      <c r="E4265" s="38" t="s">
        <v>28</v>
      </c>
    </row>
    <row r="4266">
      <c r="A4266" s="38" t="s">
        <v>9917</v>
      </c>
      <c r="B4266" s="38" t="s">
        <v>977</v>
      </c>
      <c r="C4266" s="38" t="s">
        <v>44</v>
      </c>
      <c r="D4266" s="38" t="s">
        <v>2294</v>
      </c>
      <c r="E4266" s="38" t="s">
        <v>28</v>
      </c>
    </row>
    <row r="4267">
      <c r="A4267" s="38" t="s">
        <v>9918</v>
      </c>
      <c r="B4267" s="38" t="s">
        <v>280</v>
      </c>
      <c r="C4267" s="38" t="s">
        <v>44</v>
      </c>
      <c r="D4267" s="38" t="s">
        <v>2294</v>
      </c>
      <c r="E4267" s="38" t="s">
        <v>28</v>
      </c>
    </row>
    <row r="4268">
      <c r="A4268" s="38" t="s">
        <v>9919</v>
      </c>
      <c r="B4268" s="38" t="s">
        <v>577</v>
      </c>
      <c r="C4268" s="25" t="s">
        <v>158</v>
      </c>
      <c r="D4268" s="38" t="s">
        <v>2294</v>
      </c>
      <c r="E4268" s="38" t="s">
        <v>28</v>
      </c>
    </row>
    <row r="4269">
      <c r="A4269" s="38" t="s">
        <v>9920</v>
      </c>
      <c r="B4269" s="38" t="s">
        <v>481</v>
      </c>
      <c r="C4269" s="25" t="s">
        <v>600</v>
      </c>
      <c r="D4269" s="38" t="s">
        <v>2294</v>
      </c>
      <c r="E4269" s="38" t="s">
        <v>28</v>
      </c>
    </row>
    <row r="4270">
      <c r="A4270" s="38" t="s">
        <v>9921</v>
      </c>
      <c r="B4270" s="38" t="s">
        <v>532</v>
      </c>
      <c r="C4270" s="25" t="s">
        <v>600</v>
      </c>
      <c r="D4270" s="38" t="s">
        <v>2294</v>
      </c>
      <c r="E4270" s="38" t="s">
        <v>28</v>
      </c>
    </row>
    <row r="4271">
      <c r="A4271" s="38" t="s">
        <v>9922</v>
      </c>
      <c r="B4271" s="38" t="s">
        <v>266</v>
      </c>
      <c r="C4271" s="25" t="s">
        <v>600</v>
      </c>
      <c r="D4271" s="38" t="s">
        <v>2294</v>
      </c>
      <c r="E4271" s="38" t="s">
        <v>28</v>
      </c>
    </row>
    <row r="4272">
      <c r="A4272" s="38" t="s">
        <v>9923</v>
      </c>
      <c r="B4272" s="38" t="s">
        <v>973</v>
      </c>
      <c r="C4272" s="25" t="s">
        <v>938</v>
      </c>
      <c r="D4272" s="38" t="s">
        <v>2294</v>
      </c>
      <c r="E4272" s="38" t="s">
        <v>28</v>
      </c>
    </row>
    <row r="4273">
      <c r="A4273" s="38" t="s">
        <v>9924</v>
      </c>
      <c r="B4273" s="38" t="s">
        <v>324</v>
      </c>
      <c r="C4273" s="25" t="s">
        <v>938</v>
      </c>
      <c r="D4273" s="38" t="s">
        <v>2294</v>
      </c>
      <c r="E4273" s="38" t="s">
        <v>28</v>
      </c>
    </row>
    <row r="4274">
      <c r="A4274" s="38" t="s">
        <v>9925</v>
      </c>
      <c r="B4274" s="38" t="s">
        <v>972</v>
      </c>
      <c r="C4274" s="25" t="s">
        <v>938</v>
      </c>
      <c r="D4274" s="38" t="s">
        <v>2294</v>
      </c>
      <c r="E4274" s="38" t="s">
        <v>28</v>
      </c>
    </row>
    <row r="4275">
      <c r="A4275" s="38" t="s">
        <v>9926</v>
      </c>
      <c r="B4275" s="38" t="s">
        <v>948</v>
      </c>
      <c r="C4275" s="25" t="s">
        <v>938</v>
      </c>
      <c r="D4275" s="38" t="s">
        <v>2294</v>
      </c>
      <c r="E4275" s="38" t="s">
        <v>28</v>
      </c>
    </row>
    <row r="4276">
      <c r="A4276" s="38" t="s">
        <v>9927</v>
      </c>
      <c r="B4276" s="38" t="s">
        <v>974</v>
      </c>
      <c r="C4276" s="25" t="s">
        <v>938</v>
      </c>
      <c r="D4276" s="38" t="s">
        <v>2294</v>
      </c>
      <c r="E4276" s="38" t="s">
        <v>28</v>
      </c>
    </row>
    <row r="4277">
      <c r="A4277" s="38" t="s">
        <v>9928</v>
      </c>
      <c r="B4277" s="38" t="s">
        <v>184</v>
      </c>
      <c r="C4277" s="38" t="s">
        <v>165</v>
      </c>
      <c r="D4277" s="38" t="s">
        <v>2295</v>
      </c>
      <c r="E4277" s="38" t="s">
        <v>28</v>
      </c>
    </row>
    <row r="4278">
      <c r="A4278" s="38" t="s">
        <v>9929</v>
      </c>
      <c r="B4278" s="38" t="s">
        <v>544</v>
      </c>
      <c r="C4278" s="38" t="s">
        <v>165</v>
      </c>
      <c r="D4278" s="38" t="s">
        <v>2295</v>
      </c>
      <c r="E4278" s="38" t="s">
        <v>28</v>
      </c>
    </row>
    <row r="4279">
      <c r="A4279" s="38" t="s">
        <v>9930</v>
      </c>
      <c r="B4279" s="38" t="s">
        <v>536</v>
      </c>
      <c r="C4279" s="38" t="s">
        <v>165</v>
      </c>
      <c r="D4279" s="38" t="s">
        <v>2295</v>
      </c>
      <c r="E4279" s="38" t="s">
        <v>28</v>
      </c>
    </row>
    <row r="4280">
      <c r="A4280" s="38" t="s">
        <v>9931</v>
      </c>
      <c r="B4280" s="38" t="s">
        <v>532</v>
      </c>
      <c r="C4280" s="38" t="s">
        <v>165</v>
      </c>
      <c r="D4280" s="38" t="s">
        <v>2295</v>
      </c>
      <c r="E4280" s="38" t="s">
        <v>28</v>
      </c>
    </row>
    <row r="4281">
      <c r="A4281" s="38" t="s">
        <v>9932</v>
      </c>
      <c r="B4281" s="38" t="s">
        <v>577</v>
      </c>
      <c r="C4281" s="38" t="s">
        <v>165</v>
      </c>
      <c r="D4281" s="38" t="s">
        <v>2295</v>
      </c>
      <c r="E4281" s="38" t="s">
        <v>28</v>
      </c>
    </row>
    <row r="4282">
      <c r="A4282" s="38" t="s">
        <v>9933</v>
      </c>
      <c r="B4282" s="38" t="s">
        <v>646</v>
      </c>
      <c r="C4282" s="38" t="s">
        <v>165</v>
      </c>
      <c r="D4282" s="38" t="s">
        <v>2295</v>
      </c>
      <c r="E4282" s="38" t="s">
        <v>28</v>
      </c>
    </row>
    <row r="4283">
      <c r="A4283" s="38" t="s">
        <v>9934</v>
      </c>
      <c r="B4283" s="38" t="s">
        <v>972</v>
      </c>
      <c r="C4283" s="38" t="s">
        <v>165</v>
      </c>
      <c r="D4283" s="38" t="s">
        <v>2295</v>
      </c>
      <c r="E4283" s="38" t="s">
        <v>28</v>
      </c>
    </row>
    <row r="4284">
      <c r="A4284" s="38" t="s">
        <v>9935</v>
      </c>
      <c r="B4284" s="38" t="s">
        <v>973</v>
      </c>
      <c r="C4284" s="38" t="s">
        <v>165</v>
      </c>
      <c r="D4284" s="38" t="s">
        <v>2295</v>
      </c>
      <c r="E4284" s="38" t="s">
        <v>28</v>
      </c>
    </row>
    <row r="4285">
      <c r="A4285" s="38" t="s">
        <v>9936</v>
      </c>
      <c r="B4285" s="38" t="s">
        <v>1043</v>
      </c>
      <c r="C4285" s="38" t="s">
        <v>165</v>
      </c>
      <c r="D4285" s="38" t="s">
        <v>2295</v>
      </c>
      <c r="E4285" s="38" t="s">
        <v>28</v>
      </c>
    </row>
    <row r="4286">
      <c r="A4286" s="38" t="s">
        <v>9937</v>
      </c>
      <c r="B4286" s="38" t="s">
        <v>951</v>
      </c>
      <c r="C4286" s="38" t="s">
        <v>165</v>
      </c>
      <c r="D4286" s="38" t="s">
        <v>2295</v>
      </c>
      <c r="E4286" s="38" t="s">
        <v>28</v>
      </c>
    </row>
    <row r="4287">
      <c r="A4287" s="38" t="s">
        <v>9938</v>
      </c>
      <c r="B4287" s="38" t="s">
        <v>603</v>
      </c>
      <c r="C4287" s="38" t="s">
        <v>44</v>
      </c>
      <c r="D4287" s="38" t="s">
        <v>2295</v>
      </c>
      <c r="E4287" s="38" t="s">
        <v>28</v>
      </c>
    </row>
    <row r="4288">
      <c r="A4288" s="38" t="s">
        <v>9939</v>
      </c>
      <c r="B4288" s="38" t="s">
        <v>979</v>
      </c>
      <c r="C4288" s="38" t="s">
        <v>44</v>
      </c>
      <c r="D4288" s="38" t="s">
        <v>2295</v>
      </c>
      <c r="E4288" s="38" t="s">
        <v>28</v>
      </c>
    </row>
    <row r="4289">
      <c r="A4289" s="38" t="s">
        <v>9940</v>
      </c>
      <c r="B4289" s="38" t="s">
        <v>966</v>
      </c>
      <c r="C4289" s="38" t="s">
        <v>44</v>
      </c>
      <c r="D4289" s="38" t="s">
        <v>2295</v>
      </c>
      <c r="E4289" s="38" t="s">
        <v>28</v>
      </c>
    </row>
    <row r="4290">
      <c r="A4290" s="38" t="s">
        <v>9941</v>
      </c>
      <c r="B4290" s="38" t="s">
        <v>977</v>
      </c>
      <c r="C4290" s="38" t="s">
        <v>44</v>
      </c>
      <c r="D4290" s="38" t="s">
        <v>2295</v>
      </c>
      <c r="E4290" s="38" t="s">
        <v>28</v>
      </c>
    </row>
    <row r="4291">
      <c r="A4291" s="38" t="s">
        <v>9942</v>
      </c>
      <c r="B4291" s="38" t="s">
        <v>280</v>
      </c>
      <c r="C4291" s="38" t="s">
        <v>44</v>
      </c>
      <c r="D4291" s="38" t="s">
        <v>2295</v>
      </c>
      <c r="E4291" s="38" t="s">
        <v>28</v>
      </c>
    </row>
    <row r="4292">
      <c r="A4292" s="38" t="s">
        <v>9943</v>
      </c>
      <c r="B4292" s="38" t="s">
        <v>577</v>
      </c>
      <c r="C4292" s="25" t="s">
        <v>158</v>
      </c>
      <c r="D4292" s="38" t="s">
        <v>2295</v>
      </c>
      <c r="E4292" s="38" t="s">
        <v>28</v>
      </c>
    </row>
    <row r="4293">
      <c r="A4293" s="38" t="s">
        <v>9944</v>
      </c>
      <c r="B4293" s="38" t="s">
        <v>481</v>
      </c>
      <c r="C4293" s="25" t="s">
        <v>600</v>
      </c>
      <c r="D4293" s="38" t="s">
        <v>2295</v>
      </c>
      <c r="E4293" s="38" t="s">
        <v>28</v>
      </c>
    </row>
    <row r="4294">
      <c r="A4294" s="38" t="s">
        <v>9945</v>
      </c>
      <c r="B4294" s="38" t="s">
        <v>532</v>
      </c>
      <c r="C4294" s="25" t="s">
        <v>600</v>
      </c>
      <c r="D4294" s="38" t="s">
        <v>2295</v>
      </c>
      <c r="E4294" s="38" t="s">
        <v>28</v>
      </c>
    </row>
    <row r="4295">
      <c r="A4295" s="38" t="s">
        <v>9946</v>
      </c>
      <c r="B4295" s="38" t="s">
        <v>266</v>
      </c>
      <c r="C4295" s="25" t="s">
        <v>600</v>
      </c>
      <c r="D4295" s="38" t="s">
        <v>2295</v>
      </c>
      <c r="E4295" s="38" t="s">
        <v>28</v>
      </c>
    </row>
    <row r="4296">
      <c r="A4296" s="38" t="s">
        <v>9947</v>
      </c>
      <c r="B4296" s="38" t="s">
        <v>973</v>
      </c>
      <c r="C4296" s="25" t="s">
        <v>938</v>
      </c>
      <c r="D4296" s="38" t="s">
        <v>2295</v>
      </c>
      <c r="E4296" s="38" t="s">
        <v>28</v>
      </c>
    </row>
    <row r="4297">
      <c r="A4297" s="38" t="s">
        <v>9948</v>
      </c>
      <c r="B4297" s="38" t="s">
        <v>324</v>
      </c>
      <c r="C4297" s="25" t="s">
        <v>938</v>
      </c>
      <c r="D4297" s="38" t="s">
        <v>2295</v>
      </c>
      <c r="E4297" s="38" t="s">
        <v>28</v>
      </c>
    </row>
    <row r="4298">
      <c r="A4298" s="38" t="s">
        <v>9949</v>
      </c>
      <c r="B4298" s="38" t="s">
        <v>972</v>
      </c>
      <c r="C4298" s="25" t="s">
        <v>938</v>
      </c>
      <c r="D4298" s="38" t="s">
        <v>2295</v>
      </c>
      <c r="E4298" s="38" t="s">
        <v>28</v>
      </c>
    </row>
    <row r="4299">
      <c r="A4299" s="38" t="s">
        <v>9950</v>
      </c>
      <c r="B4299" s="38" t="s">
        <v>948</v>
      </c>
      <c r="C4299" s="25" t="s">
        <v>938</v>
      </c>
      <c r="D4299" s="38" t="s">
        <v>2295</v>
      </c>
      <c r="E4299" s="38" t="s">
        <v>28</v>
      </c>
    </row>
    <row r="4300">
      <c r="A4300" s="38" t="s">
        <v>9951</v>
      </c>
      <c r="B4300" s="38" t="s">
        <v>974</v>
      </c>
      <c r="C4300" s="25" t="s">
        <v>938</v>
      </c>
      <c r="D4300" s="38" t="s">
        <v>2295</v>
      </c>
      <c r="E4300" s="38" t="s">
        <v>28</v>
      </c>
    </row>
    <row r="4301">
      <c r="A4301" s="38" t="s">
        <v>9952</v>
      </c>
      <c r="B4301" s="38" t="s">
        <v>184</v>
      </c>
      <c r="C4301" s="38" t="s">
        <v>165</v>
      </c>
      <c r="D4301" s="38" t="s">
        <v>2296</v>
      </c>
      <c r="E4301" s="38" t="s">
        <v>28</v>
      </c>
    </row>
    <row r="4302">
      <c r="A4302" s="38" t="s">
        <v>9953</v>
      </c>
      <c r="B4302" s="38" t="s">
        <v>544</v>
      </c>
      <c r="C4302" s="38" t="s">
        <v>165</v>
      </c>
      <c r="D4302" s="38" t="s">
        <v>2296</v>
      </c>
      <c r="E4302" s="38" t="s">
        <v>28</v>
      </c>
    </row>
    <row r="4303">
      <c r="A4303" s="38" t="s">
        <v>9954</v>
      </c>
      <c r="B4303" s="38" t="s">
        <v>536</v>
      </c>
      <c r="C4303" s="38" t="s">
        <v>165</v>
      </c>
      <c r="D4303" s="38" t="s">
        <v>2296</v>
      </c>
      <c r="E4303" s="38" t="s">
        <v>28</v>
      </c>
    </row>
    <row r="4304">
      <c r="A4304" s="38" t="s">
        <v>9955</v>
      </c>
      <c r="B4304" s="38" t="s">
        <v>532</v>
      </c>
      <c r="C4304" s="38" t="s">
        <v>165</v>
      </c>
      <c r="D4304" s="38" t="s">
        <v>2296</v>
      </c>
      <c r="E4304" s="38" t="s">
        <v>28</v>
      </c>
    </row>
    <row r="4305">
      <c r="A4305" s="38" t="s">
        <v>9956</v>
      </c>
      <c r="B4305" s="38" t="s">
        <v>577</v>
      </c>
      <c r="C4305" s="38" t="s">
        <v>165</v>
      </c>
      <c r="D4305" s="38" t="s">
        <v>2296</v>
      </c>
      <c r="E4305" s="38" t="s">
        <v>28</v>
      </c>
    </row>
    <row r="4306">
      <c r="A4306" s="38" t="s">
        <v>9957</v>
      </c>
      <c r="B4306" s="38" t="s">
        <v>646</v>
      </c>
      <c r="C4306" s="38" t="s">
        <v>165</v>
      </c>
      <c r="D4306" s="38" t="s">
        <v>2296</v>
      </c>
      <c r="E4306" s="38" t="s">
        <v>28</v>
      </c>
    </row>
    <row r="4307">
      <c r="A4307" s="38" t="s">
        <v>9958</v>
      </c>
      <c r="B4307" s="38" t="s">
        <v>972</v>
      </c>
      <c r="C4307" s="38" t="s">
        <v>165</v>
      </c>
      <c r="D4307" s="38" t="s">
        <v>2296</v>
      </c>
      <c r="E4307" s="38" t="s">
        <v>28</v>
      </c>
    </row>
    <row r="4308">
      <c r="A4308" s="38" t="s">
        <v>9959</v>
      </c>
      <c r="B4308" s="38" t="s">
        <v>973</v>
      </c>
      <c r="C4308" s="38" t="s">
        <v>165</v>
      </c>
      <c r="D4308" s="38" t="s">
        <v>2296</v>
      </c>
      <c r="E4308" s="38" t="s">
        <v>28</v>
      </c>
    </row>
    <row r="4309">
      <c r="A4309" s="38" t="s">
        <v>9960</v>
      </c>
      <c r="B4309" s="38" t="s">
        <v>1043</v>
      </c>
      <c r="C4309" s="38" t="s">
        <v>165</v>
      </c>
      <c r="D4309" s="38" t="s">
        <v>2296</v>
      </c>
      <c r="E4309" s="38" t="s">
        <v>28</v>
      </c>
    </row>
    <row r="4310">
      <c r="A4310" s="38" t="s">
        <v>9961</v>
      </c>
      <c r="B4310" s="38" t="s">
        <v>951</v>
      </c>
      <c r="C4310" s="38" t="s">
        <v>165</v>
      </c>
      <c r="D4310" s="38" t="s">
        <v>2296</v>
      </c>
      <c r="E4310" s="38" t="s">
        <v>28</v>
      </c>
    </row>
    <row r="4311">
      <c r="A4311" s="38" t="s">
        <v>9962</v>
      </c>
      <c r="B4311" s="38" t="s">
        <v>603</v>
      </c>
      <c r="C4311" s="38" t="s">
        <v>44</v>
      </c>
      <c r="D4311" s="38" t="s">
        <v>2296</v>
      </c>
      <c r="E4311" s="38" t="s">
        <v>28</v>
      </c>
    </row>
    <row r="4312">
      <c r="A4312" s="38" t="s">
        <v>9963</v>
      </c>
      <c r="B4312" s="38" t="s">
        <v>979</v>
      </c>
      <c r="C4312" s="38" t="s">
        <v>44</v>
      </c>
      <c r="D4312" s="38" t="s">
        <v>2296</v>
      </c>
      <c r="E4312" s="38" t="s">
        <v>28</v>
      </c>
    </row>
    <row r="4313">
      <c r="A4313" s="38" t="s">
        <v>9964</v>
      </c>
      <c r="B4313" s="38" t="s">
        <v>966</v>
      </c>
      <c r="C4313" s="38" t="s">
        <v>44</v>
      </c>
      <c r="D4313" s="38" t="s">
        <v>2296</v>
      </c>
      <c r="E4313" s="38" t="s">
        <v>28</v>
      </c>
    </row>
    <row r="4314">
      <c r="A4314" s="38" t="s">
        <v>9965</v>
      </c>
      <c r="B4314" s="38" t="s">
        <v>977</v>
      </c>
      <c r="C4314" s="38" t="s">
        <v>44</v>
      </c>
      <c r="D4314" s="38" t="s">
        <v>2296</v>
      </c>
      <c r="E4314" s="38" t="s">
        <v>28</v>
      </c>
    </row>
    <row r="4315">
      <c r="A4315" s="38" t="s">
        <v>9966</v>
      </c>
      <c r="B4315" s="38" t="s">
        <v>280</v>
      </c>
      <c r="C4315" s="38" t="s">
        <v>44</v>
      </c>
      <c r="D4315" s="38" t="s">
        <v>2296</v>
      </c>
      <c r="E4315" s="38" t="s">
        <v>28</v>
      </c>
    </row>
    <row r="4316">
      <c r="A4316" s="38" t="s">
        <v>9967</v>
      </c>
      <c r="B4316" s="38" t="s">
        <v>577</v>
      </c>
      <c r="C4316" s="25" t="s">
        <v>158</v>
      </c>
      <c r="D4316" s="38" t="s">
        <v>2296</v>
      </c>
      <c r="E4316" s="38" t="s">
        <v>28</v>
      </c>
    </row>
    <row r="4317">
      <c r="A4317" s="38" t="s">
        <v>9968</v>
      </c>
      <c r="B4317" s="38" t="s">
        <v>481</v>
      </c>
      <c r="C4317" s="25" t="s">
        <v>600</v>
      </c>
      <c r="D4317" s="38" t="s">
        <v>2296</v>
      </c>
      <c r="E4317" s="38" t="s">
        <v>28</v>
      </c>
    </row>
    <row r="4318">
      <c r="A4318" s="38" t="s">
        <v>9969</v>
      </c>
      <c r="B4318" s="38" t="s">
        <v>532</v>
      </c>
      <c r="C4318" s="25" t="s">
        <v>600</v>
      </c>
      <c r="D4318" s="38" t="s">
        <v>2296</v>
      </c>
      <c r="E4318" s="38" t="s">
        <v>28</v>
      </c>
    </row>
    <row r="4319">
      <c r="A4319" s="38" t="s">
        <v>9970</v>
      </c>
      <c r="B4319" s="38" t="s">
        <v>266</v>
      </c>
      <c r="C4319" s="25" t="s">
        <v>600</v>
      </c>
      <c r="D4319" s="38" t="s">
        <v>2296</v>
      </c>
      <c r="E4319" s="38" t="s">
        <v>28</v>
      </c>
    </row>
    <row r="4320">
      <c r="A4320" s="38" t="s">
        <v>9971</v>
      </c>
      <c r="B4320" s="38" t="s">
        <v>973</v>
      </c>
      <c r="C4320" s="25" t="s">
        <v>938</v>
      </c>
      <c r="D4320" s="38" t="s">
        <v>2296</v>
      </c>
      <c r="E4320" s="38" t="s">
        <v>28</v>
      </c>
    </row>
    <row r="4321">
      <c r="A4321" s="38" t="s">
        <v>9972</v>
      </c>
      <c r="B4321" s="38" t="s">
        <v>324</v>
      </c>
      <c r="C4321" s="25" t="s">
        <v>938</v>
      </c>
      <c r="D4321" s="38" t="s">
        <v>2296</v>
      </c>
      <c r="E4321" s="38" t="s">
        <v>28</v>
      </c>
    </row>
    <row r="4322">
      <c r="A4322" s="38" t="s">
        <v>9973</v>
      </c>
      <c r="B4322" s="38" t="s">
        <v>972</v>
      </c>
      <c r="C4322" s="25" t="s">
        <v>938</v>
      </c>
      <c r="D4322" s="38" t="s">
        <v>2296</v>
      </c>
      <c r="E4322" s="38" t="s">
        <v>28</v>
      </c>
    </row>
    <row r="4323">
      <c r="A4323" s="38" t="s">
        <v>9974</v>
      </c>
      <c r="B4323" s="38" t="s">
        <v>948</v>
      </c>
      <c r="C4323" s="25" t="s">
        <v>938</v>
      </c>
      <c r="D4323" s="38" t="s">
        <v>2296</v>
      </c>
      <c r="E4323" s="38" t="s">
        <v>28</v>
      </c>
    </row>
    <row r="4324">
      <c r="A4324" s="38" t="s">
        <v>9975</v>
      </c>
      <c r="B4324" s="38" t="s">
        <v>974</v>
      </c>
      <c r="C4324" s="25" t="s">
        <v>938</v>
      </c>
      <c r="D4324" s="38" t="s">
        <v>2296</v>
      </c>
      <c r="E4324" s="38" t="s">
        <v>28</v>
      </c>
    </row>
    <row r="4325">
      <c r="A4325" s="38" t="s">
        <v>9976</v>
      </c>
      <c r="B4325" s="38" t="s">
        <v>577</v>
      </c>
      <c r="C4325" s="38" t="s">
        <v>96</v>
      </c>
      <c r="D4325" s="38" t="s">
        <v>2297</v>
      </c>
      <c r="E4325" s="38" t="s">
        <v>28</v>
      </c>
    </row>
    <row r="4326">
      <c r="A4326" s="38" t="s">
        <v>9977</v>
      </c>
      <c r="B4326" s="38" t="s">
        <v>387</v>
      </c>
      <c r="C4326" s="38" t="s">
        <v>96</v>
      </c>
      <c r="D4326" s="38" t="s">
        <v>2297</v>
      </c>
      <c r="E4326" s="38" t="s">
        <v>28</v>
      </c>
    </row>
    <row r="4327">
      <c r="A4327" s="38" t="s">
        <v>9978</v>
      </c>
      <c r="B4327" s="38" t="s">
        <v>579</v>
      </c>
      <c r="C4327" s="38" t="s">
        <v>96</v>
      </c>
      <c r="D4327" s="38" t="s">
        <v>2297</v>
      </c>
      <c r="E4327" s="38" t="s">
        <v>28</v>
      </c>
    </row>
    <row r="4328">
      <c r="A4328" s="38" t="s">
        <v>9979</v>
      </c>
      <c r="B4328" s="38" t="s">
        <v>646</v>
      </c>
      <c r="C4328" s="38" t="s">
        <v>96</v>
      </c>
      <c r="D4328" s="38" t="s">
        <v>2297</v>
      </c>
      <c r="E4328" s="38" t="s">
        <v>28</v>
      </c>
    </row>
    <row r="4329">
      <c r="A4329" s="38" t="s">
        <v>9980</v>
      </c>
      <c r="B4329" s="38" t="s">
        <v>608</v>
      </c>
      <c r="C4329" s="38" t="s">
        <v>96</v>
      </c>
      <c r="D4329" s="38" t="s">
        <v>2297</v>
      </c>
      <c r="E4329" s="38" t="s">
        <v>28</v>
      </c>
    </row>
    <row r="4330">
      <c r="A4330" s="38" t="s">
        <v>9981</v>
      </c>
      <c r="B4330" s="38" t="s">
        <v>576</v>
      </c>
      <c r="C4330" s="38" t="s">
        <v>96</v>
      </c>
      <c r="D4330" s="38" t="s">
        <v>2297</v>
      </c>
      <c r="E4330" s="38" t="s">
        <v>28</v>
      </c>
    </row>
    <row r="4331">
      <c r="A4331" s="38" t="s">
        <v>9982</v>
      </c>
      <c r="B4331" s="38" t="s">
        <v>680</v>
      </c>
      <c r="C4331" s="38" t="s">
        <v>96</v>
      </c>
      <c r="D4331" s="38" t="s">
        <v>2297</v>
      </c>
      <c r="E4331" s="38" t="s">
        <v>28</v>
      </c>
    </row>
    <row r="4332">
      <c r="A4332" s="38" t="s">
        <v>9983</v>
      </c>
      <c r="B4332" s="38" t="s">
        <v>679</v>
      </c>
      <c r="C4332" s="38" t="s">
        <v>96</v>
      </c>
      <c r="D4332" s="38" t="s">
        <v>2297</v>
      </c>
      <c r="E4332" s="38" t="s">
        <v>28</v>
      </c>
    </row>
    <row r="4333">
      <c r="A4333" s="38" t="s">
        <v>9984</v>
      </c>
      <c r="B4333" s="38" t="s">
        <v>268</v>
      </c>
      <c r="C4333" s="38" t="s">
        <v>165</v>
      </c>
      <c r="D4333" s="38" t="s">
        <v>2298</v>
      </c>
      <c r="E4333" s="38" t="s">
        <v>28</v>
      </c>
    </row>
    <row r="4334">
      <c r="A4334" s="38" t="s">
        <v>9985</v>
      </c>
      <c r="B4334" s="38" t="s">
        <v>388</v>
      </c>
      <c r="C4334" s="38" t="s">
        <v>165</v>
      </c>
      <c r="D4334" s="38" t="s">
        <v>2298</v>
      </c>
      <c r="E4334" s="38" t="s">
        <v>28</v>
      </c>
    </row>
    <row r="4335">
      <c r="A4335" s="38" t="s">
        <v>9986</v>
      </c>
      <c r="B4335" s="38" t="s">
        <v>543</v>
      </c>
      <c r="C4335" s="38" t="s">
        <v>165</v>
      </c>
      <c r="D4335" s="38" t="s">
        <v>2298</v>
      </c>
      <c r="E4335" s="38" t="s">
        <v>28</v>
      </c>
    </row>
    <row r="4336">
      <c r="A4336" s="38" t="s">
        <v>9987</v>
      </c>
      <c r="B4336" s="38" t="s">
        <v>537</v>
      </c>
      <c r="C4336" s="38" t="s">
        <v>165</v>
      </c>
      <c r="D4336" s="38" t="s">
        <v>2298</v>
      </c>
      <c r="E4336" s="38" t="s">
        <v>28</v>
      </c>
    </row>
    <row r="4337">
      <c r="A4337" s="38" t="s">
        <v>9988</v>
      </c>
      <c r="B4337" s="38" t="s">
        <v>1036</v>
      </c>
      <c r="C4337" s="38" t="s">
        <v>165</v>
      </c>
      <c r="D4337" s="38" t="s">
        <v>2298</v>
      </c>
      <c r="E4337" s="38" t="s">
        <v>28</v>
      </c>
    </row>
    <row r="4338">
      <c r="A4338" s="38" t="s">
        <v>9989</v>
      </c>
      <c r="B4338" s="38" t="s">
        <v>269</v>
      </c>
      <c r="C4338" s="38" t="s">
        <v>165</v>
      </c>
      <c r="D4338" s="38" t="s">
        <v>2298</v>
      </c>
      <c r="E4338" s="38" t="s">
        <v>28</v>
      </c>
    </row>
    <row r="4339">
      <c r="A4339" s="38" t="s">
        <v>9990</v>
      </c>
      <c r="B4339" s="38" t="s">
        <v>318</v>
      </c>
      <c r="C4339" s="38" t="s">
        <v>165</v>
      </c>
      <c r="D4339" s="38" t="s">
        <v>2298</v>
      </c>
      <c r="E4339" s="38" t="s">
        <v>28</v>
      </c>
    </row>
    <row r="4340">
      <c r="A4340" s="38" t="s">
        <v>9991</v>
      </c>
      <c r="B4340" s="38" t="s">
        <v>406</v>
      </c>
      <c r="C4340" s="38" t="s">
        <v>165</v>
      </c>
      <c r="D4340" s="38" t="s">
        <v>2298</v>
      </c>
      <c r="E4340" s="38" t="s">
        <v>28</v>
      </c>
    </row>
    <row r="4341">
      <c r="A4341" s="38" t="s">
        <v>9992</v>
      </c>
      <c r="B4341" s="38" t="s">
        <v>1035</v>
      </c>
      <c r="C4341" s="38" t="s">
        <v>165</v>
      </c>
      <c r="D4341" s="38" t="s">
        <v>2298</v>
      </c>
      <c r="E4341" s="38" t="s">
        <v>28</v>
      </c>
    </row>
    <row r="4342">
      <c r="A4342" s="38" t="s">
        <v>9993</v>
      </c>
      <c r="B4342" s="38" t="s">
        <v>268</v>
      </c>
      <c r="C4342" s="38" t="s">
        <v>165</v>
      </c>
      <c r="D4342" s="38" t="s">
        <v>2299</v>
      </c>
      <c r="E4342" s="38" t="s">
        <v>28</v>
      </c>
    </row>
    <row r="4343">
      <c r="A4343" s="38" t="s">
        <v>9994</v>
      </c>
      <c r="B4343" s="38" t="s">
        <v>388</v>
      </c>
      <c r="C4343" s="38" t="s">
        <v>165</v>
      </c>
      <c r="D4343" s="38" t="s">
        <v>2299</v>
      </c>
      <c r="E4343" s="38" t="s">
        <v>28</v>
      </c>
    </row>
    <row r="4344">
      <c r="A4344" s="38" t="s">
        <v>9995</v>
      </c>
      <c r="B4344" s="38" t="s">
        <v>543</v>
      </c>
      <c r="C4344" s="38" t="s">
        <v>165</v>
      </c>
      <c r="D4344" s="38" t="s">
        <v>2299</v>
      </c>
      <c r="E4344" s="38" t="s">
        <v>28</v>
      </c>
    </row>
    <row r="4345">
      <c r="A4345" s="38" t="s">
        <v>9996</v>
      </c>
      <c r="B4345" s="38" t="s">
        <v>537</v>
      </c>
      <c r="C4345" s="38" t="s">
        <v>165</v>
      </c>
      <c r="D4345" s="38" t="s">
        <v>2299</v>
      </c>
      <c r="E4345" s="38" t="s">
        <v>28</v>
      </c>
    </row>
    <row r="4346">
      <c r="A4346" s="38" t="s">
        <v>9997</v>
      </c>
      <c r="B4346" s="38" t="s">
        <v>1036</v>
      </c>
      <c r="C4346" s="38" t="s">
        <v>165</v>
      </c>
      <c r="D4346" s="38" t="s">
        <v>2299</v>
      </c>
      <c r="E4346" s="38" t="s">
        <v>28</v>
      </c>
    </row>
    <row r="4347">
      <c r="A4347" s="38" t="s">
        <v>9998</v>
      </c>
      <c r="B4347" s="38" t="s">
        <v>269</v>
      </c>
      <c r="C4347" s="38" t="s">
        <v>165</v>
      </c>
      <c r="D4347" s="38" t="s">
        <v>2299</v>
      </c>
      <c r="E4347" s="38" t="s">
        <v>28</v>
      </c>
    </row>
    <row r="4348">
      <c r="A4348" s="38" t="s">
        <v>9999</v>
      </c>
      <c r="B4348" s="38" t="s">
        <v>318</v>
      </c>
      <c r="C4348" s="38" t="s">
        <v>165</v>
      </c>
      <c r="D4348" s="38" t="s">
        <v>2299</v>
      </c>
      <c r="E4348" s="38" t="s">
        <v>28</v>
      </c>
    </row>
    <row r="4349">
      <c r="A4349" s="38" t="s">
        <v>10000</v>
      </c>
      <c r="B4349" s="38" t="s">
        <v>406</v>
      </c>
      <c r="C4349" s="38" t="s">
        <v>165</v>
      </c>
      <c r="D4349" s="38" t="s">
        <v>2299</v>
      </c>
      <c r="E4349" s="38" t="s">
        <v>28</v>
      </c>
    </row>
    <row r="4350">
      <c r="A4350" s="38" t="s">
        <v>10001</v>
      </c>
      <c r="B4350" s="38" t="s">
        <v>1035</v>
      </c>
      <c r="C4350" s="38" t="s">
        <v>165</v>
      </c>
      <c r="D4350" s="38" t="s">
        <v>2299</v>
      </c>
      <c r="E4350" s="38" t="s">
        <v>28</v>
      </c>
    </row>
    <row r="4351">
      <c r="A4351" s="38" t="s">
        <v>10002</v>
      </c>
      <c r="B4351" s="38" t="s">
        <v>444</v>
      </c>
      <c r="C4351" s="38" t="s">
        <v>165</v>
      </c>
      <c r="D4351" s="38" t="s">
        <v>2300</v>
      </c>
      <c r="E4351" s="38" t="s">
        <v>28</v>
      </c>
    </row>
    <row r="4352">
      <c r="A4352" s="38" t="s">
        <v>10003</v>
      </c>
      <c r="B4352" s="38" t="s">
        <v>704</v>
      </c>
      <c r="C4352" s="38" t="s">
        <v>165</v>
      </c>
      <c r="D4352" s="38" t="s">
        <v>2300</v>
      </c>
      <c r="E4352" s="38" t="s">
        <v>28</v>
      </c>
    </row>
    <row r="4353">
      <c r="A4353" s="38" t="s">
        <v>10004</v>
      </c>
      <c r="B4353" s="38" t="s">
        <v>702</v>
      </c>
      <c r="C4353" s="38" t="s">
        <v>165</v>
      </c>
      <c r="D4353" s="38" t="s">
        <v>2300</v>
      </c>
      <c r="E4353" s="38" t="s">
        <v>28</v>
      </c>
    </row>
    <row r="4354">
      <c r="A4354" s="38" t="s">
        <v>10005</v>
      </c>
      <c r="B4354" s="38" t="s">
        <v>701</v>
      </c>
      <c r="C4354" s="38" t="s">
        <v>165</v>
      </c>
      <c r="D4354" s="38" t="s">
        <v>2300</v>
      </c>
      <c r="E4354" s="38" t="s">
        <v>28</v>
      </c>
    </row>
    <row r="4355">
      <c r="A4355" s="38" t="s">
        <v>10006</v>
      </c>
      <c r="B4355" s="38" t="s">
        <v>373</v>
      </c>
      <c r="C4355" s="38" t="s">
        <v>165</v>
      </c>
      <c r="D4355" s="38" t="s">
        <v>2300</v>
      </c>
      <c r="E4355" s="38" t="s">
        <v>28</v>
      </c>
    </row>
    <row r="4356">
      <c r="A4356" s="38" t="s">
        <v>10007</v>
      </c>
      <c r="B4356" s="38" t="s">
        <v>1072</v>
      </c>
      <c r="C4356" s="38" t="s">
        <v>165</v>
      </c>
      <c r="D4356" s="38" t="s">
        <v>2300</v>
      </c>
      <c r="E4356" s="38" t="s">
        <v>28</v>
      </c>
    </row>
    <row r="4357">
      <c r="A4357" s="38" t="s">
        <v>10008</v>
      </c>
      <c r="B4357" s="38" t="s">
        <v>705</v>
      </c>
      <c r="C4357" s="38" t="s">
        <v>165</v>
      </c>
      <c r="D4357" s="38" t="s">
        <v>2300</v>
      </c>
      <c r="E4357" s="38" t="s">
        <v>28</v>
      </c>
    </row>
    <row r="4358">
      <c r="A4358" s="38" t="s">
        <v>10009</v>
      </c>
      <c r="B4358" s="38" t="s">
        <v>1069</v>
      </c>
      <c r="C4358" s="38" t="s">
        <v>165</v>
      </c>
      <c r="D4358" s="38" t="s">
        <v>2300</v>
      </c>
      <c r="E4358" s="38" t="s">
        <v>28</v>
      </c>
    </row>
    <row r="4359">
      <c r="A4359" s="38" t="s">
        <v>10010</v>
      </c>
      <c r="B4359" s="38" t="s">
        <v>194</v>
      </c>
      <c r="C4359" s="38" t="s">
        <v>165</v>
      </c>
      <c r="D4359" s="38" t="s">
        <v>2301</v>
      </c>
      <c r="E4359" s="38" t="s">
        <v>28</v>
      </c>
    </row>
    <row r="4360">
      <c r="A4360" s="38" t="s">
        <v>10011</v>
      </c>
      <c r="B4360" s="38" t="s">
        <v>444</v>
      </c>
      <c r="C4360" s="38" t="s">
        <v>165</v>
      </c>
      <c r="D4360" s="38" t="s">
        <v>2301</v>
      </c>
      <c r="E4360" s="38" t="s">
        <v>28</v>
      </c>
    </row>
    <row r="4361">
      <c r="A4361" s="38" t="s">
        <v>10012</v>
      </c>
      <c r="B4361" s="38" t="s">
        <v>1121</v>
      </c>
      <c r="C4361" s="38" t="s">
        <v>165</v>
      </c>
      <c r="D4361" s="38" t="s">
        <v>2301</v>
      </c>
      <c r="E4361" s="38" t="s">
        <v>28</v>
      </c>
    </row>
    <row r="4362">
      <c r="A4362" s="38" t="s">
        <v>10013</v>
      </c>
      <c r="B4362" s="38" t="s">
        <v>704</v>
      </c>
      <c r="C4362" s="38" t="s">
        <v>165</v>
      </c>
      <c r="D4362" s="38" t="s">
        <v>2301</v>
      </c>
      <c r="E4362" s="38" t="s">
        <v>28</v>
      </c>
    </row>
    <row r="4363">
      <c r="A4363" s="38" t="s">
        <v>10014</v>
      </c>
      <c r="B4363" s="38" t="s">
        <v>702</v>
      </c>
      <c r="C4363" s="38" t="s">
        <v>165</v>
      </c>
      <c r="D4363" s="38" t="s">
        <v>2301</v>
      </c>
      <c r="E4363" s="38" t="s">
        <v>28</v>
      </c>
    </row>
    <row r="4364">
      <c r="A4364" s="38" t="s">
        <v>10015</v>
      </c>
      <c r="B4364" s="38" t="s">
        <v>396</v>
      </c>
      <c r="C4364" s="38" t="s">
        <v>165</v>
      </c>
      <c r="D4364" s="38" t="s">
        <v>2301</v>
      </c>
      <c r="E4364" s="38" t="s">
        <v>28</v>
      </c>
    </row>
    <row r="4365">
      <c r="A4365" s="38" t="s">
        <v>10016</v>
      </c>
      <c r="B4365" s="38" t="s">
        <v>701</v>
      </c>
      <c r="C4365" s="38" t="s">
        <v>165</v>
      </c>
      <c r="D4365" s="38" t="s">
        <v>2301</v>
      </c>
      <c r="E4365" s="38" t="s">
        <v>28</v>
      </c>
    </row>
    <row r="4366">
      <c r="A4366" s="38" t="s">
        <v>10017</v>
      </c>
      <c r="B4366" s="38" t="s">
        <v>373</v>
      </c>
      <c r="C4366" s="38" t="s">
        <v>165</v>
      </c>
      <c r="D4366" s="38" t="s">
        <v>2301</v>
      </c>
      <c r="E4366" s="38" t="s">
        <v>28</v>
      </c>
    </row>
    <row r="4367">
      <c r="A4367" s="38" t="s">
        <v>10018</v>
      </c>
      <c r="B4367" s="38" t="s">
        <v>1072</v>
      </c>
      <c r="C4367" s="38" t="s">
        <v>165</v>
      </c>
      <c r="D4367" s="38" t="s">
        <v>2301</v>
      </c>
      <c r="E4367" s="38" t="s">
        <v>28</v>
      </c>
    </row>
    <row r="4368">
      <c r="A4368" s="38" t="s">
        <v>10019</v>
      </c>
      <c r="B4368" s="38" t="s">
        <v>705</v>
      </c>
      <c r="C4368" s="38" t="s">
        <v>165</v>
      </c>
      <c r="D4368" s="38" t="s">
        <v>2301</v>
      </c>
      <c r="E4368" s="38" t="s">
        <v>28</v>
      </c>
    </row>
    <row r="4369">
      <c r="A4369" s="38" t="s">
        <v>10020</v>
      </c>
      <c r="B4369" s="38" t="s">
        <v>1069</v>
      </c>
      <c r="C4369" s="38" t="s">
        <v>165</v>
      </c>
      <c r="D4369" s="38" t="s">
        <v>2301</v>
      </c>
      <c r="E4369" s="38" t="s">
        <v>28</v>
      </c>
    </row>
    <row r="4370">
      <c r="A4370" s="38" t="s">
        <v>10021</v>
      </c>
      <c r="B4370" s="38" t="s">
        <v>194</v>
      </c>
      <c r="C4370" s="38" t="s">
        <v>165</v>
      </c>
      <c r="D4370" s="38" t="s">
        <v>2302</v>
      </c>
      <c r="E4370" s="38" t="s">
        <v>28</v>
      </c>
    </row>
    <row r="4371">
      <c r="A4371" s="38" t="s">
        <v>10022</v>
      </c>
      <c r="B4371" s="38" t="s">
        <v>444</v>
      </c>
      <c r="C4371" s="38" t="s">
        <v>165</v>
      </c>
      <c r="D4371" s="38" t="s">
        <v>2302</v>
      </c>
      <c r="E4371" s="38" t="s">
        <v>28</v>
      </c>
    </row>
    <row r="4372">
      <c r="A4372" s="38" t="s">
        <v>10023</v>
      </c>
      <c r="B4372" s="38" t="s">
        <v>1121</v>
      </c>
      <c r="C4372" s="38" t="s">
        <v>165</v>
      </c>
      <c r="D4372" s="38" t="s">
        <v>2302</v>
      </c>
      <c r="E4372" s="38" t="s">
        <v>28</v>
      </c>
    </row>
    <row r="4373">
      <c r="A4373" s="38" t="s">
        <v>10024</v>
      </c>
      <c r="B4373" s="38" t="s">
        <v>704</v>
      </c>
      <c r="C4373" s="38" t="s">
        <v>165</v>
      </c>
      <c r="D4373" s="38" t="s">
        <v>2302</v>
      </c>
      <c r="E4373" s="38" t="s">
        <v>28</v>
      </c>
    </row>
    <row r="4374">
      <c r="A4374" s="38" t="s">
        <v>10025</v>
      </c>
      <c r="B4374" s="38" t="s">
        <v>702</v>
      </c>
      <c r="C4374" s="38" t="s">
        <v>165</v>
      </c>
      <c r="D4374" s="38" t="s">
        <v>2302</v>
      </c>
      <c r="E4374" s="38" t="s">
        <v>28</v>
      </c>
    </row>
    <row r="4375">
      <c r="A4375" s="38" t="s">
        <v>10026</v>
      </c>
      <c r="B4375" s="38" t="s">
        <v>396</v>
      </c>
      <c r="C4375" s="38" t="s">
        <v>165</v>
      </c>
      <c r="D4375" s="38" t="s">
        <v>2302</v>
      </c>
      <c r="E4375" s="38" t="s">
        <v>28</v>
      </c>
    </row>
    <row r="4376">
      <c r="A4376" s="38" t="s">
        <v>10027</v>
      </c>
      <c r="B4376" s="38" t="s">
        <v>701</v>
      </c>
      <c r="C4376" s="38" t="s">
        <v>165</v>
      </c>
      <c r="D4376" s="38" t="s">
        <v>2302</v>
      </c>
      <c r="E4376" s="38" t="s">
        <v>28</v>
      </c>
    </row>
    <row r="4377">
      <c r="A4377" s="38" t="s">
        <v>10028</v>
      </c>
      <c r="B4377" s="38" t="s">
        <v>373</v>
      </c>
      <c r="C4377" s="38" t="s">
        <v>165</v>
      </c>
      <c r="D4377" s="38" t="s">
        <v>2302</v>
      </c>
      <c r="E4377" s="38" t="s">
        <v>28</v>
      </c>
    </row>
    <row r="4378">
      <c r="A4378" s="38" t="s">
        <v>10029</v>
      </c>
      <c r="B4378" s="38" t="s">
        <v>1072</v>
      </c>
      <c r="C4378" s="38" t="s">
        <v>165</v>
      </c>
      <c r="D4378" s="38" t="s">
        <v>2302</v>
      </c>
      <c r="E4378" s="38" t="s">
        <v>28</v>
      </c>
    </row>
    <row r="4379">
      <c r="A4379" s="38" t="s">
        <v>10030</v>
      </c>
      <c r="B4379" s="38" t="s">
        <v>705</v>
      </c>
      <c r="C4379" s="38" t="s">
        <v>165</v>
      </c>
      <c r="D4379" s="38" t="s">
        <v>2302</v>
      </c>
      <c r="E4379" s="38" t="s">
        <v>28</v>
      </c>
    </row>
    <row r="4380">
      <c r="A4380" s="38" t="s">
        <v>10031</v>
      </c>
      <c r="B4380" s="38" t="s">
        <v>1069</v>
      </c>
      <c r="C4380" s="38" t="s">
        <v>165</v>
      </c>
      <c r="D4380" s="38" t="s">
        <v>2302</v>
      </c>
      <c r="E4380" s="38" t="s">
        <v>28</v>
      </c>
    </row>
    <row r="4381">
      <c r="A4381" s="38" t="s">
        <v>10032</v>
      </c>
      <c r="B4381" s="38" t="s">
        <v>194</v>
      </c>
      <c r="C4381" s="38" t="s">
        <v>165</v>
      </c>
      <c r="D4381" s="38" t="s">
        <v>2303</v>
      </c>
      <c r="E4381" s="38" t="s">
        <v>28</v>
      </c>
    </row>
    <row r="4382">
      <c r="A4382" s="38" t="s">
        <v>10033</v>
      </c>
      <c r="B4382" s="38" t="s">
        <v>444</v>
      </c>
      <c r="C4382" s="38" t="s">
        <v>165</v>
      </c>
      <c r="D4382" s="38" t="s">
        <v>2303</v>
      </c>
      <c r="E4382" s="38" t="s">
        <v>28</v>
      </c>
    </row>
    <row r="4383">
      <c r="A4383" s="38" t="s">
        <v>10034</v>
      </c>
      <c r="B4383" s="38" t="s">
        <v>1121</v>
      </c>
      <c r="C4383" s="38" t="s">
        <v>165</v>
      </c>
      <c r="D4383" s="38" t="s">
        <v>2303</v>
      </c>
      <c r="E4383" s="38" t="s">
        <v>28</v>
      </c>
    </row>
    <row r="4384">
      <c r="A4384" s="38" t="s">
        <v>10035</v>
      </c>
      <c r="B4384" s="38" t="s">
        <v>704</v>
      </c>
      <c r="C4384" s="38" t="s">
        <v>165</v>
      </c>
      <c r="D4384" s="38" t="s">
        <v>2303</v>
      </c>
      <c r="E4384" s="38" t="s">
        <v>28</v>
      </c>
    </row>
    <row r="4385">
      <c r="A4385" s="38" t="s">
        <v>10036</v>
      </c>
      <c r="B4385" s="38" t="s">
        <v>702</v>
      </c>
      <c r="C4385" s="38" t="s">
        <v>165</v>
      </c>
      <c r="D4385" s="38" t="s">
        <v>2303</v>
      </c>
      <c r="E4385" s="38" t="s">
        <v>28</v>
      </c>
    </row>
    <row r="4386">
      <c r="A4386" s="38" t="s">
        <v>10037</v>
      </c>
      <c r="B4386" s="38" t="s">
        <v>396</v>
      </c>
      <c r="C4386" s="38" t="s">
        <v>165</v>
      </c>
      <c r="D4386" s="38" t="s">
        <v>2303</v>
      </c>
      <c r="E4386" s="38" t="s">
        <v>28</v>
      </c>
    </row>
    <row r="4387">
      <c r="A4387" s="38" t="s">
        <v>10038</v>
      </c>
      <c r="B4387" s="38" t="s">
        <v>701</v>
      </c>
      <c r="C4387" s="38" t="s">
        <v>165</v>
      </c>
      <c r="D4387" s="38" t="s">
        <v>2303</v>
      </c>
      <c r="E4387" s="38" t="s">
        <v>28</v>
      </c>
    </row>
    <row r="4388">
      <c r="A4388" s="38" t="s">
        <v>10039</v>
      </c>
      <c r="B4388" s="38" t="s">
        <v>373</v>
      </c>
      <c r="C4388" s="38" t="s">
        <v>165</v>
      </c>
      <c r="D4388" s="38" t="s">
        <v>2303</v>
      </c>
      <c r="E4388" s="38" t="s">
        <v>28</v>
      </c>
    </row>
    <row r="4389">
      <c r="A4389" s="38" t="s">
        <v>10040</v>
      </c>
      <c r="B4389" s="38" t="s">
        <v>1072</v>
      </c>
      <c r="C4389" s="38" t="s">
        <v>165</v>
      </c>
      <c r="D4389" s="38" t="s">
        <v>2303</v>
      </c>
      <c r="E4389" s="38" t="s">
        <v>28</v>
      </c>
    </row>
    <row r="4390">
      <c r="A4390" s="38" t="s">
        <v>10041</v>
      </c>
      <c r="B4390" s="38" t="s">
        <v>705</v>
      </c>
      <c r="C4390" s="38" t="s">
        <v>165</v>
      </c>
      <c r="D4390" s="38" t="s">
        <v>2303</v>
      </c>
      <c r="E4390" s="38" t="s">
        <v>28</v>
      </c>
    </row>
    <row r="4391">
      <c r="A4391" s="38" t="s">
        <v>10042</v>
      </c>
      <c r="B4391" s="38" t="s">
        <v>1069</v>
      </c>
      <c r="C4391" s="38" t="s">
        <v>165</v>
      </c>
      <c r="D4391" s="38" t="s">
        <v>2303</v>
      </c>
      <c r="E4391" s="38" t="s">
        <v>28</v>
      </c>
    </row>
    <row r="4392">
      <c r="A4392" s="38" t="s">
        <v>10043</v>
      </c>
      <c r="B4392" s="38" t="s">
        <v>184</v>
      </c>
      <c r="C4392" s="38" t="s">
        <v>165</v>
      </c>
      <c r="D4392" s="38" t="s">
        <v>2304</v>
      </c>
      <c r="E4392" s="38" t="s">
        <v>28</v>
      </c>
    </row>
    <row r="4393">
      <c r="A4393" s="38" t="s">
        <v>10044</v>
      </c>
      <c r="B4393" s="38" t="s">
        <v>187</v>
      </c>
      <c r="C4393" s="38" t="s">
        <v>165</v>
      </c>
      <c r="D4393" s="38" t="s">
        <v>2304</v>
      </c>
      <c r="E4393" s="38" t="s">
        <v>28</v>
      </c>
    </row>
    <row r="4394">
      <c r="A4394" s="38" t="s">
        <v>10045</v>
      </c>
      <c r="B4394" s="38" t="s">
        <v>146</v>
      </c>
      <c r="C4394" s="38" t="s">
        <v>165</v>
      </c>
      <c r="D4394" s="38" t="s">
        <v>2304</v>
      </c>
      <c r="E4394" s="38" t="s">
        <v>28</v>
      </c>
    </row>
    <row r="4395">
      <c r="A4395" s="38" t="s">
        <v>10046</v>
      </c>
      <c r="B4395" s="38" t="s">
        <v>184</v>
      </c>
      <c r="C4395" s="38" t="s">
        <v>165</v>
      </c>
      <c r="D4395" s="38" t="s">
        <v>2305</v>
      </c>
      <c r="E4395" s="38" t="s">
        <v>28</v>
      </c>
    </row>
    <row r="4396">
      <c r="A4396" s="38" t="s">
        <v>10047</v>
      </c>
      <c r="B4396" s="38" t="s">
        <v>197</v>
      </c>
      <c r="C4396" s="38" t="s">
        <v>165</v>
      </c>
      <c r="D4396" s="38" t="s">
        <v>2305</v>
      </c>
      <c r="E4396" s="38" t="s">
        <v>28</v>
      </c>
    </row>
    <row r="4397">
      <c r="A4397" s="38" t="s">
        <v>10048</v>
      </c>
      <c r="B4397" s="38" t="s">
        <v>442</v>
      </c>
      <c r="C4397" s="38" t="s">
        <v>165</v>
      </c>
      <c r="D4397" s="38" t="s">
        <v>2305</v>
      </c>
      <c r="E4397" s="38" t="s">
        <v>28</v>
      </c>
    </row>
    <row r="4398">
      <c r="A4398" s="38" t="s">
        <v>10049</v>
      </c>
      <c r="B4398" s="38" t="s">
        <v>444</v>
      </c>
      <c r="C4398" s="38" t="s">
        <v>165</v>
      </c>
      <c r="D4398" s="38" t="s">
        <v>2305</v>
      </c>
      <c r="E4398" s="38" t="s">
        <v>28</v>
      </c>
    </row>
    <row r="4399">
      <c r="A4399" s="38" t="s">
        <v>10050</v>
      </c>
      <c r="B4399" s="38" t="s">
        <v>187</v>
      </c>
      <c r="C4399" s="38" t="s">
        <v>165</v>
      </c>
      <c r="D4399" s="38" t="s">
        <v>2305</v>
      </c>
      <c r="E4399" s="38" t="s">
        <v>28</v>
      </c>
    </row>
    <row r="4400">
      <c r="A4400" s="38" t="s">
        <v>10051</v>
      </c>
      <c r="B4400" s="38" t="s">
        <v>456</v>
      </c>
      <c r="C4400" s="38" t="s">
        <v>165</v>
      </c>
      <c r="D4400" s="38" t="s">
        <v>2305</v>
      </c>
      <c r="E4400" s="38" t="s">
        <v>28</v>
      </c>
    </row>
    <row r="4401">
      <c r="A4401" s="38" t="s">
        <v>10052</v>
      </c>
      <c r="B4401" s="38" t="s">
        <v>458</v>
      </c>
      <c r="C4401" s="38" t="s">
        <v>165</v>
      </c>
      <c r="D4401" s="38" t="s">
        <v>2305</v>
      </c>
      <c r="E4401" s="38" t="s">
        <v>28</v>
      </c>
    </row>
    <row r="4402">
      <c r="A4402" s="38" t="s">
        <v>10053</v>
      </c>
      <c r="B4402" s="38" t="s">
        <v>455</v>
      </c>
      <c r="C4402" s="38" t="s">
        <v>165</v>
      </c>
      <c r="D4402" s="38" t="s">
        <v>2305</v>
      </c>
      <c r="E4402" s="38" t="s">
        <v>28</v>
      </c>
    </row>
    <row r="4403">
      <c r="A4403" s="38" t="s">
        <v>10054</v>
      </c>
      <c r="B4403" s="38" t="s">
        <v>184</v>
      </c>
      <c r="C4403" s="38" t="s">
        <v>165</v>
      </c>
      <c r="D4403" s="38" t="s">
        <v>2306</v>
      </c>
      <c r="E4403" s="38" t="s">
        <v>28</v>
      </c>
    </row>
    <row r="4404">
      <c r="A4404" s="38" t="s">
        <v>10055</v>
      </c>
      <c r="B4404" s="38" t="s">
        <v>187</v>
      </c>
      <c r="C4404" s="38" t="s">
        <v>165</v>
      </c>
      <c r="D4404" s="38" t="s">
        <v>2306</v>
      </c>
      <c r="E4404" s="38" t="s">
        <v>28</v>
      </c>
    </row>
    <row r="4405">
      <c r="A4405" s="38" t="s">
        <v>10056</v>
      </c>
      <c r="B4405" s="38" t="s">
        <v>197</v>
      </c>
      <c r="C4405" s="38" t="s">
        <v>165</v>
      </c>
      <c r="D4405" s="38" t="s">
        <v>2306</v>
      </c>
      <c r="E4405" s="38" t="s">
        <v>28</v>
      </c>
    </row>
    <row r="4406">
      <c r="A4406" s="38" t="s">
        <v>10057</v>
      </c>
      <c r="B4406" s="38" t="s">
        <v>823</v>
      </c>
      <c r="C4406" s="38" t="s">
        <v>165</v>
      </c>
      <c r="D4406" s="38" t="s">
        <v>2307</v>
      </c>
      <c r="E4406" s="38" t="s">
        <v>28</v>
      </c>
    </row>
    <row r="4407">
      <c r="A4407" s="38" t="s">
        <v>10058</v>
      </c>
      <c r="B4407" s="38" t="s">
        <v>129</v>
      </c>
      <c r="C4407" s="38" t="s">
        <v>165</v>
      </c>
      <c r="D4407" s="38" t="s">
        <v>2307</v>
      </c>
      <c r="E4407" s="38" t="s">
        <v>28</v>
      </c>
    </row>
    <row r="4408">
      <c r="A4408" s="38" t="s">
        <v>10059</v>
      </c>
      <c r="B4408" s="38" t="s">
        <v>355</v>
      </c>
      <c r="C4408" s="38" t="s">
        <v>165</v>
      </c>
      <c r="D4408" s="38" t="s">
        <v>2307</v>
      </c>
      <c r="E4408" s="38" t="s">
        <v>28</v>
      </c>
    </row>
    <row r="4409">
      <c r="A4409" s="38" t="s">
        <v>10060</v>
      </c>
      <c r="B4409" s="38" t="s">
        <v>702</v>
      </c>
      <c r="C4409" s="38" t="s">
        <v>165</v>
      </c>
      <c r="D4409" s="38" t="s">
        <v>2307</v>
      </c>
      <c r="E4409" s="38" t="s">
        <v>28</v>
      </c>
    </row>
    <row r="4410">
      <c r="A4410" s="38" t="s">
        <v>10061</v>
      </c>
      <c r="B4410" s="38" t="s">
        <v>1064</v>
      </c>
      <c r="C4410" s="38" t="s">
        <v>165</v>
      </c>
      <c r="D4410" s="38" t="s">
        <v>2307</v>
      </c>
      <c r="E4410" s="38" t="s">
        <v>28</v>
      </c>
    </row>
    <row r="4411">
      <c r="A4411" s="38" t="s">
        <v>10062</v>
      </c>
      <c r="B4411" s="38" t="s">
        <v>701</v>
      </c>
      <c r="C4411" s="38" t="s">
        <v>165</v>
      </c>
      <c r="D4411" s="38" t="s">
        <v>2307</v>
      </c>
      <c r="E4411" s="38" t="s">
        <v>28</v>
      </c>
    </row>
    <row r="4412">
      <c r="A4412" s="38" t="s">
        <v>10063</v>
      </c>
      <c r="B4412" s="38" t="s">
        <v>561</v>
      </c>
      <c r="C4412" s="38" t="s">
        <v>165</v>
      </c>
      <c r="D4412" s="38" t="s">
        <v>2307</v>
      </c>
      <c r="E4412" s="38" t="s">
        <v>28</v>
      </c>
    </row>
    <row r="4413">
      <c r="A4413" s="38" t="s">
        <v>10064</v>
      </c>
      <c r="B4413" s="38" t="s">
        <v>563</v>
      </c>
      <c r="C4413" s="38" t="s">
        <v>165</v>
      </c>
      <c r="D4413" s="38" t="s">
        <v>2307</v>
      </c>
      <c r="E4413" s="38" t="s">
        <v>28</v>
      </c>
    </row>
    <row r="4414">
      <c r="A4414" s="38" t="s">
        <v>10065</v>
      </c>
      <c r="B4414" s="38" t="s">
        <v>704</v>
      </c>
      <c r="C4414" s="38" t="s">
        <v>165</v>
      </c>
      <c r="D4414" s="38" t="s">
        <v>2307</v>
      </c>
      <c r="E4414" s="38" t="s">
        <v>28</v>
      </c>
    </row>
    <row r="4415">
      <c r="A4415" s="38" t="s">
        <v>10066</v>
      </c>
      <c r="B4415" s="38" t="s">
        <v>1088</v>
      </c>
      <c r="C4415" s="38" t="s">
        <v>165</v>
      </c>
      <c r="D4415" s="38" t="s">
        <v>2307</v>
      </c>
      <c r="E4415" s="38" t="s">
        <v>28</v>
      </c>
    </row>
    <row r="4416">
      <c r="A4416" s="38" t="s">
        <v>10067</v>
      </c>
      <c r="B4416" s="38" t="s">
        <v>1062</v>
      </c>
      <c r="C4416" s="38" t="s">
        <v>165</v>
      </c>
      <c r="D4416" s="38" t="s">
        <v>2307</v>
      </c>
      <c r="E4416" s="38" t="s">
        <v>28</v>
      </c>
    </row>
    <row r="4417">
      <c r="A4417" s="38" t="s">
        <v>10068</v>
      </c>
      <c r="B4417" s="38" t="s">
        <v>823</v>
      </c>
      <c r="C4417" s="38" t="s">
        <v>165</v>
      </c>
      <c r="D4417" s="38" t="s">
        <v>2308</v>
      </c>
      <c r="E4417" s="38" t="s">
        <v>28</v>
      </c>
    </row>
    <row r="4418">
      <c r="A4418" s="38" t="s">
        <v>10069</v>
      </c>
      <c r="B4418" s="38" t="s">
        <v>129</v>
      </c>
      <c r="C4418" s="38" t="s">
        <v>165</v>
      </c>
      <c r="D4418" s="38" t="s">
        <v>2308</v>
      </c>
      <c r="E4418" s="38" t="s">
        <v>28</v>
      </c>
    </row>
    <row r="4419">
      <c r="A4419" s="38" t="s">
        <v>10070</v>
      </c>
      <c r="B4419" s="38" t="s">
        <v>355</v>
      </c>
      <c r="C4419" s="38" t="s">
        <v>165</v>
      </c>
      <c r="D4419" s="38" t="s">
        <v>2308</v>
      </c>
      <c r="E4419" s="38" t="s">
        <v>28</v>
      </c>
    </row>
    <row r="4420">
      <c r="A4420" s="38" t="s">
        <v>10071</v>
      </c>
      <c r="B4420" s="38" t="s">
        <v>702</v>
      </c>
      <c r="C4420" s="38" t="s">
        <v>165</v>
      </c>
      <c r="D4420" s="38" t="s">
        <v>2308</v>
      </c>
      <c r="E4420" s="38" t="s">
        <v>28</v>
      </c>
    </row>
    <row r="4421">
      <c r="A4421" s="38" t="s">
        <v>10072</v>
      </c>
      <c r="B4421" s="38" t="s">
        <v>1064</v>
      </c>
      <c r="C4421" s="38" t="s">
        <v>165</v>
      </c>
      <c r="D4421" s="38" t="s">
        <v>2308</v>
      </c>
      <c r="E4421" s="38" t="s">
        <v>28</v>
      </c>
    </row>
    <row r="4422">
      <c r="A4422" s="38" t="s">
        <v>10073</v>
      </c>
      <c r="B4422" s="38" t="s">
        <v>701</v>
      </c>
      <c r="C4422" s="38" t="s">
        <v>165</v>
      </c>
      <c r="D4422" s="38" t="s">
        <v>2308</v>
      </c>
      <c r="E4422" s="38" t="s">
        <v>28</v>
      </c>
    </row>
    <row r="4423">
      <c r="A4423" s="38" t="s">
        <v>10074</v>
      </c>
      <c r="B4423" s="38" t="s">
        <v>561</v>
      </c>
      <c r="C4423" s="38" t="s">
        <v>165</v>
      </c>
      <c r="D4423" s="38" t="s">
        <v>2308</v>
      </c>
      <c r="E4423" s="38" t="s">
        <v>28</v>
      </c>
    </row>
    <row r="4424">
      <c r="A4424" s="38" t="s">
        <v>10075</v>
      </c>
      <c r="B4424" s="38" t="s">
        <v>563</v>
      </c>
      <c r="C4424" s="38" t="s">
        <v>165</v>
      </c>
      <c r="D4424" s="38" t="s">
        <v>2308</v>
      </c>
      <c r="E4424" s="38" t="s">
        <v>28</v>
      </c>
    </row>
    <row r="4425">
      <c r="A4425" s="38" t="s">
        <v>10076</v>
      </c>
      <c r="B4425" s="38" t="s">
        <v>704</v>
      </c>
      <c r="C4425" s="38" t="s">
        <v>165</v>
      </c>
      <c r="D4425" s="38" t="s">
        <v>2308</v>
      </c>
      <c r="E4425" s="38" t="s">
        <v>28</v>
      </c>
    </row>
    <row r="4426">
      <c r="A4426" s="38" t="s">
        <v>10077</v>
      </c>
      <c r="B4426" s="38" t="s">
        <v>1088</v>
      </c>
      <c r="C4426" s="38" t="s">
        <v>165</v>
      </c>
      <c r="D4426" s="38" t="s">
        <v>2308</v>
      </c>
      <c r="E4426" s="38" t="s">
        <v>28</v>
      </c>
    </row>
    <row r="4427">
      <c r="A4427" s="38" t="s">
        <v>10078</v>
      </c>
      <c r="B4427" s="38" t="s">
        <v>1062</v>
      </c>
      <c r="C4427" s="38" t="s">
        <v>165</v>
      </c>
      <c r="D4427" s="38" t="s">
        <v>2308</v>
      </c>
      <c r="E4427" s="38" t="s">
        <v>28</v>
      </c>
    </row>
    <row r="4428">
      <c r="A4428" s="38" t="s">
        <v>10079</v>
      </c>
      <c r="B4428" s="38" t="s">
        <v>823</v>
      </c>
      <c r="C4428" s="38" t="s">
        <v>165</v>
      </c>
      <c r="D4428" s="38" t="s">
        <v>2310</v>
      </c>
      <c r="E4428" s="38" t="s">
        <v>28</v>
      </c>
    </row>
    <row r="4429">
      <c r="A4429" s="38" t="s">
        <v>10080</v>
      </c>
      <c r="B4429" s="38" t="s">
        <v>129</v>
      </c>
      <c r="C4429" s="38" t="s">
        <v>165</v>
      </c>
      <c r="D4429" s="38" t="s">
        <v>2310</v>
      </c>
      <c r="E4429" s="38" t="s">
        <v>28</v>
      </c>
    </row>
    <row r="4430">
      <c r="A4430" s="38" t="s">
        <v>10081</v>
      </c>
      <c r="B4430" s="38" t="s">
        <v>355</v>
      </c>
      <c r="C4430" s="38" t="s">
        <v>165</v>
      </c>
      <c r="D4430" s="38" t="s">
        <v>2310</v>
      </c>
      <c r="E4430" s="38" t="s">
        <v>28</v>
      </c>
    </row>
    <row r="4431">
      <c r="A4431" s="38" t="s">
        <v>10082</v>
      </c>
      <c r="B4431" s="38" t="s">
        <v>702</v>
      </c>
      <c r="C4431" s="38" t="s">
        <v>165</v>
      </c>
      <c r="D4431" s="38" t="s">
        <v>2310</v>
      </c>
      <c r="E4431" s="38" t="s">
        <v>28</v>
      </c>
    </row>
    <row r="4432">
      <c r="A4432" s="38" t="s">
        <v>10083</v>
      </c>
      <c r="B4432" s="38" t="s">
        <v>1064</v>
      </c>
      <c r="C4432" s="38" t="s">
        <v>165</v>
      </c>
      <c r="D4432" s="38" t="s">
        <v>2310</v>
      </c>
      <c r="E4432" s="38" t="s">
        <v>28</v>
      </c>
    </row>
    <row r="4433">
      <c r="A4433" s="38" t="s">
        <v>10084</v>
      </c>
      <c r="B4433" s="38" t="s">
        <v>701</v>
      </c>
      <c r="C4433" s="38" t="s">
        <v>165</v>
      </c>
      <c r="D4433" s="38" t="s">
        <v>2310</v>
      </c>
      <c r="E4433" s="38" t="s">
        <v>28</v>
      </c>
    </row>
    <row r="4434">
      <c r="A4434" s="38" t="s">
        <v>10085</v>
      </c>
      <c r="B4434" s="38" t="s">
        <v>561</v>
      </c>
      <c r="C4434" s="38" t="s">
        <v>165</v>
      </c>
      <c r="D4434" s="38" t="s">
        <v>2310</v>
      </c>
      <c r="E4434" s="38" t="s">
        <v>28</v>
      </c>
    </row>
    <row r="4435">
      <c r="A4435" s="38" t="s">
        <v>10086</v>
      </c>
      <c r="B4435" s="38" t="s">
        <v>563</v>
      </c>
      <c r="C4435" s="38" t="s">
        <v>165</v>
      </c>
      <c r="D4435" s="38" t="s">
        <v>2310</v>
      </c>
      <c r="E4435" s="38" t="s">
        <v>28</v>
      </c>
    </row>
    <row r="4436">
      <c r="A4436" s="38" t="s">
        <v>10087</v>
      </c>
      <c r="B4436" s="38" t="s">
        <v>704</v>
      </c>
      <c r="C4436" s="38" t="s">
        <v>165</v>
      </c>
      <c r="D4436" s="38" t="s">
        <v>2310</v>
      </c>
      <c r="E4436" s="38" t="s">
        <v>28</v>
      </c>
    </row>
    <row r="4437">
      <c r="A4437" s="38" t="s">
        <v>10088</v>
      </c>
      <c r="B4437" s="38" t="s">
        <v>1088</v>
      </c>
      <c r="C4437" s="38" t="s">
        <v>165</v>
      </c>
      <c r="D4437" s="38" t="s">
        <v>2310</v>
      </c>
      <c r="E4437" s="38" t="s">
        <v>28</v>
      </c>
    </row>
    <row r="4438">
      <c r="A4438" s="38" t="s">
        <v>10089</v>
      </c>
      <c r="B4438" s="38" t="s">
        <v>1062</v>
      </c>
      <c r="C4438" s="38" t="s">
        <v>165</v>
      </c>
      <c r="D4438" s="38" t="s">
        <v>2310</v>
      </c>
      <c r="E4438" s="38" t="s">
        <v>28</v>
      </c>
    </row>
    <row r="4439">
      <c r="A4439" s="38" t="s">
        <v>10090</v>
      </c>
      <c r="B4439" s="38" t="s">
        <v>823</v>
      </c>
      <c r="C4439" s="38" t="s">
        <v>165</v>
      </c>
      <c r="D4439" s="38" t="s">
        <v>2312</v>
      </c>
      <c r="E4439" s="38" t="s">
        <v>28</v>
      </c>
    </row>
    <row r="4440">
      <c r="A4440" s="38" t="s">
        <v>10091</v>
      </c>
      <c r="B4440" s="38" t="s">
        <v>129</v>
      </c>
      <c r="C4440" s="38" t="s">
        <v>165</v>
      </c>
      <c r="D4440" s="38" t="s">
        <v>2312</v>
      </c>
      <c r="E4440" s="38" t="s">
        <v>28</v>
      </c>
    </row>
    <row r="4441">
      <c r="A4441" s="38" t="s">
        <v>10092</v>
      </c>
      <c r="B4441" s="38" t="s">
        <v>355</v>
      </c>
      <c r="C4441" s="38" t="s">
        <v>165</v>
      </c>
      <c r="D4441" s="38" t="s">
        <v>2312</v>
      </c>
      <c r="E4441" s="38" t="s">
        <v>28</v>
      </c>
    </row>
    <row r="4442">
      <c r="A4442" s="38" t="s">
        <v>10093</v>
      </c>
      <c r="B4442" s="38" t="s">
        <v>702</v>
      </c>
      <c r="C4442" s="38" t="s">
        <v>165</v>
      </c>
      <c r="D4442" s="38" t="s">
        <v>2312</v>
      </c>
      <c r="E4442" s="38" t="s">
        <v>28</v>
      </c>
    </row>
    <row r="4443">
      <c r="A4443" s="38" t="s">
        <v>10094</v>
      </c>
      <c r="B4443" s="38" t="s">
        <v>1064</v>
      </c>
      <c r="C4443" s="38" t="s">
        <v>165</v>
      </c>
      <c r="D4443" s="38" t="s">
        <v>2312</v>
      </c>
      <c r="E4443" s="38" t="s">
        <v>28</v>
      </c>
    </row>
    <row r="4444">
      <c r="A4444" s="38" t="s">
        <v>10095</v>
      </c>
      <c r="B4444" s="38" t="s">
        <v>701</v>
      </c>
      <c r="C4444" s="38" t="s">
        <v>165</v>
      </c>
      <c r="D4444" s="38" t="s">
        <v>2312</v>
      </c>
      <c r="E4444" s="38" t="s">
        <v>28</v>
      </c>
    </row>
    <row r="4445">
      <c r="A4445" s="38" t="s">
        <v>10096</v>
      </c>
      <c r="B4445" s="38" t="s">
        <v>561</v>
      </c>
      <c r="C4445" s="38" t="s">
        <v>165</v>
      </c>
      <c r="D4445" s="38" t="s">
        <v>2312</v>
      </c>
      <c r="E4445" s="38" t="s">
        <v>28</v>
      </c>
    </row>
    <row r="4446">
      <c r="A4446" s="38" t="s">
        <v>10097</v>
      </c>
      <c r="B4446" s="38" t="s">
        <v>563</v>
      </c>
      <c r="C4446" s="38" t="s">
        <v>165</v>
      </c>
      <c r="D4446" s="38" t="s">
        <v>2312</v>
      </c>
      <c r="E4446" s="38" t="s">
        <v>28</v>
      </c>
    </row>
    <row r="4447">
      <c r="A4447" s="38" t="s">
        <v>10098</v>
      </c>
      <c r="B4447" s="38" t="s">
        <v>704</v>
      </c>
      <c r="C4447" s="38" t="s">
        <v>165</v>
      </c>
      <c r="D4447" s="38" t="s">
        <v>2312</v>
      </c>
      <c r="E4447" s="38" t="s">
        <v>28</v>
      </c>
    </row>
    <row r="4448">
      <c r="A4448" s="38" t="s">
        <v>10099</v>
      </c>
      <c r="B4448" s="38" t="s">
        <v>1088</v>
      </c>
      <c r="C4448" s="38" t="s">
        <v>165</v>
      </c>
      <c r="D4448" s="38" t="s">
        <v>2312</v>
      </c>
      <c r="E4448" s="38" t="s">
        <v>28</v>
      </c>
    </row>
    <row r="4449">
      <c r="A4449" s="38" t="s">
        <v>10100</v>
      </c>
      <c r="B4449" s="38" t="s">
        <v>1062</v>
      </c>
      <c r="C4449" s="38" t="s">
        <v>165</v>
      </c>
      <c r="D4449" s="38" t="s">
        <v>2312</v>
      </c>
      <c r="E4449" s="38" t="s">
        <v>28</v>
      </c>
    </row>
    <row r="4450">
      <c r="A4450" s="38" t="s">
        <v>10101</v>
      </c>
      <c r="B4450" s="38" t="s">
        <v>702</v>
      </c>
      <c r="C4450" s="25" t="s">
        <v>96</v>
      </c>
      <c r="D4450" s="38" t="s">
        <v>2314</v>
      </c>
      <c r="E4450" s="38" t="s">
        <v>145</v>
      </c>
    </row>
    <row r="4451">
      <c r="A4451" s="38" t="s">
        <v>10102</v>
      </c>
      <c r="B4451" s="38" t="s">
        <v>561</v>
      </c>
      <c r="C4451" s="25" t="s">
        <v>96</v>
      </c>
      <c r="D4451" s="38" t="s">
        <v>2314</v>
      </c>
      <c r="E4451" s="38" t="s">
        <v>145</v>
      </c>
    </row>
    <row r="4452">
      <c r="A4452" s="38" t="s">
        <v>10103</v>
      </c>
      <c r="B4452" s="38" t="s">
        <v>563</v>
      </c>
      <c r="C4452" s="25" t="s">
        <v>96</v>
      </c>
      <c r="D4452" s="38" t="s">
        <v>2314</v>
      </c>
      <c r="E4452" s="38" t="s">
        <v>145</v>
      </c>
    </row>
    <row r="4453">
      <c r="A4453" s="38" t="s">
        <v>10104</v>
      </c>
      <c r="B4453" s="38" t="s">
        <v>1098</v>
      </c>
      <c r="C4453" s="25" t="s">
        <v>96</v>
      </c>
      <c r="D4453" s="38" t="s">
        <v>2314</v>
      </c>
      <c r="E4453" s="38" t="s">
        <v>145</v>
      </c>
    </row>
    <row r="4454">
      <c r="A4454" s="38" t="s">
        <v>10105</v>
      </c>
      <c r="B4454" s="38" t="s">
        <v>998</v>
      </c>
      <c r="C4454" s="25" t="s">
        <v>96</v>
      </c>
      <c r="D4454" s="38" t="s">
        <v>2314</v>
      </c>
      <c r="E4454" s="38" t="s">
        <v>145</v>
      </c>
    </row>
    <row r="4455">
      <c r="A4455" s="38" t="s">
        <v>10106</v>
      </c>
      <c r="B4455" s="38" t="s">
        <v>1075</v>
      </c>
      <c r="C4455" s="25" t="s">
        <v>96</v>
      </c>
      <c r="D4455" s="38" t="s">
        <v>2314</v>
      </c>
      <c r="E4455" s="38" t="s">
        <v>145</v>
      </c>
    </row>
    <row r="4456">
      <c r="A4456" s="38" t="s">
        <v>10107</v>
      </c>
      <c r="B4456" s="38" t="s">
        <v>1074</v>
      </c>
      <c r="C4456" s="25" t="s">
        <v>96</v>
      </c>
      <c r="D4456" s="38" t="s">
        <v>2314</v>
      </c>
      <c r="E4456" s="38" t="s">
        <v>145</v>
      </c>
    </row>
    <row r="4457">
      <c r="A4457" s="38" t="s">
        <v>10108</v>
      </c>
      <c r="B4457" s="38" t="s">
        <v>1077</v>
      </c>
      <c r="C4457" s="25" t="s">
        <v>96</v>
      </c>
      <c r="D4457" s="38" t="s">
        <v>2314</v>
      </c>
      <c r="E4457" s="38" t="s">
        <v>145</v>
      </c>
    </row>
    <row r="4458">
      <c r="A4458" s="38" t="s">
        <v>10109</v>
      </c>
      <c r="B4458" s="38" t="s">
        <v>1094</v>
      </c>
      <c r="C4458" s="25" t="s">
        <v>96</v>
      </c>
      <c r="D4458" s="38" t="s">
        <v>2314</v>
      </c>
      <c r="E4458" s="38" t="s">
        <v>145</v>
      </c>
    </row>
    <row r="4459">
      <c r="A4459" s="38" t="s">
        <v>10110</v>
      </c>
      <c r="B4459" s="38" t="s">
        <v>925</v>
      </c>
      <c r="C4459" s="25" t="s">
        <v>96</v>
      </c>
      <c r="D4459" s="38" t="s">
        <v>2314</v>
      </c>
      <c r="E4459" s="38" t="s">
        <v>145</v>
      </c>
    </row>
    <row r="4460">
      <c r="A4460" s="38" t="s">
        <v>10101</v>
      </c>
      <c r="B4460" s="38" t="s">
        <v>702</v>
      </c>
      <c r="C4460" s="25" t="s">
        <v>96</v>
      </c>
      <c r="D4460" s="38" t="s">
        <v>2314</v>
      </c>
      <c r="E4460" s="38" t="s">
        <v>114</v>
      </c>
    </row>
    <row r="4461">
      <c r="A4461" s="38" t="s">
        <v>10102</v>
      </c>
      <c r="B4461" s="38" t="s">
        <v>561</v>
      </c>
      <c r="C4461" s="25" t="s">
        <v>96</v>
      </c>
      <c r="D4461" s="38" t="s">
        <v>2314</v>
      </c>
      <c r="E4461" s="38" t="s">
        <v>114</v>
      </c>
    </row>
    <row r="4462">
      <c r="A4462" s="38" t="s">
        <v>10103</v>
      </c>
      <c r="B4462" s="38" t="s">
        <v>563</v>
      </c>
      <c r="C4462" s="25" t="s">
        <v>96</v>
      </c>
      <c r="D4462" s="38" t="s">
        <v>2314</v>
      </c>
      <c r="E4462" s="38" t="s">
        <v>114</v>
      </c>
    </row>
    <row r="4463">
      <c r="A4463" s="38" t="s">
        <v>10104</v>
      </c>
      <c r="B4463" s="38" t="s">
        <v>1098</v>
      </c>
      <c r="C4463" s="25" t="s">
        <v>96</v>
      </c>
      <c r="D4463" s="38" t="s">
        <v>2314</v>
      </c>
      <c r="E4463" s="38" t="s">
        <v>114</v>
      </c>
    </row>
    <row r="4464">
      <c r="A4464" s="38" t="s">
        <v>10111</v>
      </c>
      <c r="B4464" s="38" t="s">
        <v>704</v>
      </c>
      <c r="C4464" s="25" t="s">
        <v>96</v>
      </c>
      <c r="D4464" s="38" t="s">
        <v>2314</v>
      </c>
      <c r="E4464" s="38" t="s">
        <v>114</v>
      </c>
    </row>
    <row r="4465">
      <c r="A4465" s="38" t="s">
        <v>10106</v>
      </c>
      <c r="B4465" s="38" t="s">
        <v>1075</v>
      </c>
      <c r="C4465" s="25" t="s">
        <v>96</v>
      </c>
      <c r="D4465" s="38" t="s">
        <v>2314</v>
      </c>
      <c r="E4465" s="38" t="s">
        <v>114</v>
      </c>
    </row>
    <row r="4466">
      <c r="A4466" s="38" t="s">
        <v>10107</v>
      </c>
      <c r="B4466" s="38" t="s">
        <v>1074</v>
      </c>
      <c r="C4466" s="25" t="s">
        <v>96</v>
      </c>
      <c r="D4466" s="38" t="s">
        <v>2314</v>
      </c>
      <c r="E4466" s="38" t="s">
        <v>114</v>
      </c>
    </row>
    <row r="4467">
      <c r="A4467" s="38" t="s">
        <v>10109</v>
      </c>
      <c r="B4467" s="38" t="s">
        <v>1094</v>
      </c>
      <c r="C4467" s="25" t="s">
        <v>96</v>
      </c>
      <c r="D4467" s="38" t="s">
        <v>2314</v>
      </c>
      <c r="E4467" s="38" t="s">
        <v>114</v>
      </c>
    </row>
    <row r="4468">
      <c r="A4468" s="38" t="s">
        <v>10108</v>
      </c>
      <c r="B4468" s="38" t="s">
        <v>1077</v>
      </c>
      <c r="C4468" s="25" t="s">
        <v>96</v>
      </c>
      <c r="D4468" s="38" t="s">
        <v>2314</v>
      </c>
      <c r="E4468" s="38" t="s">
        <v>114</v>
      </c>
    </row>
    <row r="4469">
      <c r="A4469" s="38" t="s">
        <v>10105</v>
      </c>
      <c r="B4469" s="38" t="s">
        <v>998</v>
      </c>
      <c r="C4469" s="25" t="s">
        <v>96</v>
      </c>
      <c r="D4469" s="38" t="s">
        <v>2314</v>
      </c>
      <c r="E4469" s="38" t="s">
        <v>114</v>
      </c>
    </row>
    <row r="4470">
      <c r="A4470" s="38" t="s">
        <v>10110</v>
      </c>
      <c r="B4470" s="38" t="s">
        <v>925</v>
      </c>
      <c r="C4470" s="25" t="s">
        <v>96</v>
      </c>
      <c r="D4470" s="38" t="s">
        <v>2314</v>
      </c>
      <c r="E4470" s="38" t="s">
        <v>114</v>
      </c>
    </row>
    <row r="4471">
      <c r="A4471" s="38" t="s">
        <v>10101</v>
      </c>
      <c r="B4471" s="38" t="s">
        <v>702</v>
      </c>
      <c r="C4471" s="25" t="s">
        <v>96</v>
      </c>
      <c r="D4471" s="38" t="s">
        <v>2314</v>
      </c>
      <c r="E4471" s="38" t="s">
        <v>101</v>
      </c>
    </row>
    <row r="4472">
      <c r="A4472" s="38" t="s">
        <v>10102</v>
      </c>
      <c r="B4472" s="38" t="s">
        <v>561</v>
      </c>
      <c r="C4472" s="25" t="s">
        <v>96</v>
      </c>
      <c r="D4472" s="38" t="s">
        <v>2314</v>
      </c>
      <c r="E4472" s="38" t="s">
        <v>101</v>
      </c>
    </row>
    <row r="4473">
      <c r="A4473" s="38" t="s">
        <v>10112</v>
      </c>
      <c r="B4473" s="38" t="s">
        <v>1096</v>
      </c>
      <c r="C4473" s="25" t="s">
        <v>96</v>
      </c>
      <c r="D4473" s="38" t="s">
        <v>2314</v>
      </c>
      <c r="E4473" s="38" t="s">
        <v>101</v>
      </c>
    </row>
    <row r="4474">
      <c r="A4474" s="38" t="s">
        <v>10107</v>
      </c>
      <c r="B4474" s="38" t="s">
        <v>1074</v>
      </c>
      <c r="C4474" s="25" t="s">
        <v>96</v>
      </c>
      <c r="D4474" s="38" t="s">
        <v>2314</v>
      </c>
      <c r="E4474" s="38" t="s">
        <v>101</v>
      </c>
    </row>
    <row r="4475">
      <c r="A4475" s="38" t="s">
        <v>10104</v>
      </c>
      <c r="B4475" s="38" t="s">
        <v>1098</v>
      </c>
      <c r="C4475" s="25" t="s">
        <v>96</v>
      </c>
      <c r="D4475" s="38" t="s">
        <v>2314</v>
      </c>
      <c r="E4475" s="38" t="s">
        <v>101</v>
      </c>
    </row>
    <row r="4476">
      <c r="A4476" s="38" t="s">
        <v>10106</v>
      </c>
      <c r="B4476" s="38" t="s">
        <v>1075</v>
      </c>
      <c r="C4476" s="25" t="s">
        <v>96</v>
      </c>
      <c r="D4476" s="38" t="s">
        <v>2314</v>
      </c>
      <c r="E4476" s="38" t="s">
        <v>101</v>
      </c>
    </row>
    <row r="4477">
      <c r="A4477" s="38" t="s">
        <v>10103</v>
      </c>
      <c r="B4477" s="38" t="s">
        <v>563</v>
      </c>
      <c r="C4477" s="25" t="s">
        <v>96</v>
      </c>
      <c r="D4477" s="38" t="s">
        <v>2314</v>
      </c>
      <c r="E4477" s="38" t="s">
        <v>101</v>
      </c>
    </row>
    <row r="4478">
      <c r="A4478" s="38" t="s">
        <v>10108</v>
      </c>
      <c r="B4478" s="38" t="s">
        <v>1077</v>
      </c>
      <c r="C4478" s="25" t="s">
        <v>96</v>
      </c>
      <c r="D4478" s="38" t="s">
        <v>2314</v>
      </c>
      <c r="E4478" s="38" t="s">
        <v>101</v>
      </c>
    </row>
    <row r="4479">
      <c r="A4479" s="38" t="s">
        <v>10110</v>
      </c>
      <c r="B4479" s="38" t="s">
        <v>925</v>
      </c>
      <c r="C4479" s="25" t="s">
        <v>96</v>
      </c>
      <c r="D4479" s="38" t="s">
        <v>2314</v>
      </c>
      <c r="E4479" s="38" t="s">
        <v>101</v>
      </c>
    </row>
    <row r="4480">
      <c r="A4480" s="38" t="s">
        <v>10113</v>
      </c>
      <c r="B4480" s="38" t="s">
        <v>702</v>
      </c>
      <c r="C4480" s="25" t="s">
        <v>96</v>
      </c>
      <c r="D4480" s="38" t="s">
        <v>2315</v>
      </c>
      <c r="E4480" s="38" t="s">
        <v>145</v>
      </c>
    </row>
    <row r="4481">
      <c r="A4481" s="38" t="s">
        <v>10114</v>
      </c>
      <c r="B4481" s="38" t="s">
        <v>561</v>
      </c>
      <c r="C4481" s="25" t="s">
        <v>96</v>
      </c>
      <c r="D4481" s="38" t="s">
        <v>2315</v>
      </c>
      <c r="E4481" s="38" t="s">
        <v>145</v>
      </c>
    </row>
    <row r="4482">
      <c r="A4482" s="38" t="s">
        <v>10115</v>
      </c>
      <c r="B4482" s="38" t="s">
        <v>563</v>
      </c>
      <c r="C4482" s="25" t="s">
        <v>96</v>
      </c>
      <c r="D4482" s="38" t="s">
        <v>2315</v>
      </c>
      <c r="E4482" s="38" t="s">
        <v>145</v>
      </c>
    </row>
    <row r="4483">
      <c r="A4483" s="38" t="s">
        <v>10116</v>
      </c>
      <c r="B4483" s="38" t="s">
        <v>1098</v>
      </c>
      <c r="C4483" s="25" t="s">
        <v>96</v>
      </c>
      <c r="D4483" s="38" t="s">
        <v>2315</v>
      </c>
      <c r="E4483" s="38" t="s">
        <v>145</v>
      </c>
    </row>
    <row r="4484">
      <c r="A4484" s="38" t="s">
        <v>10117</v>
      </c>
      <c r="B4484" s="38" t="s">
        <v>998</v>
      </c>
      <c r="C4484" s="25" t="s">
        <v>96</v>
      </c>
      <c r="D4484" s="38" t="s">
        <v>2315</v>
      </c>
      <c r="E4484" s="38" t="s">
        <v>145</v>
      </c>
    </row>
    <row r="4485">
      <c r="A4485" s="38" t="s">
        <v>10118</v>
      </c>
      <c r="B4485" s="38" t="s">
        <v>1075</v>
      </c>
      <c r="C4485" s="25" t="s">
        <v>96</v>
      </c>
      <c r="D4485" s="38" t="s">
        <v>2315</v>
      </c>
      <c r="E4485" s="38" t="s">
        <v>145</v>
      </c>
    </row>
    <row r="4486">
      <c r="A4486" s="38" t="s">
        <v>10119</v>
      </c>
      <c r="B4486" s="38" t="s">
        <v>1074</v>
      </c>
      <c r="C4486" s="25" t="s">
        <v>96</v>
      </c>
      <c r="D4486" s="38" t="s">
        <v>2315</v>
      </c>
      <c r="E4486" s="38" t="s">
        <v>145</v>
      </c>
    </row>
    <row r="4487">
      <c r="A4487" s="38" t="s">
        <v>10120</v>
      </c>
      <c r="B4487" s="38" t="s">
        <v>1077</v>
      </c>
      <c r="C4487" s="25" t="s">
        <v>96</v>
      </c>
      <c r="D4487" s="38" t="s">
        <v>2315</v>
      </c>
      <c r="E4487" s="38" t="s">
        <v>145</v>
      </c>
    </row>
    <row r="4488">
      <c r="A4488" s="38" t="s">
        <v>10121</v>
      </c>
      <c r="B4488" s="38" t="s">
        <v>1094</v>
      </c>
      <c r="C4488" s="25" t="s">
        <v>96</v>
      </c>
      <c r="D4488" s="38" t="s">
        <v>2315</v>
      </c>
      <c r="E4488" s="38" t="s">
        <v>145</v>
      </c>
    </row>
    <row r="4489">
      <c r="A4489" s="38" t="s">
        <v>10122</v>
      </c>
      <c r="B4489" s="38" t="s">
        <v>925</v>
      </c>
      <c r="C4489" s="25" t="s">
        <v>96</v>
      </c>
      <c r="D4489" s="38" t="s">
        <v>2315</v>
      </c>
      <c r="E4489" s="38" t="s">
        <v>145</v>
      </c>
    </row>
    <row r="4490">
      <c r="A4490" s="38" t="s">
        <v>10113</v>
      </c>
      <c r="B4490" s="38" t="s">
        <v>702</v>
      </c>
      <c r="C4490" s="25" t="s">
        <v>96</v>
      </c>
      <c r="D4490" s="38" t="s">
        <v>2315</v>
      </c>
      <c r="E4490" s="38" t="s">
        <v>114</v>
      </c>
    </row>
    <row r="4491">
      <c r="A4491" s="38" t="s">
        <v>10114</v>
      </c>
      <c r="B4491" s="38" t="s">
        <v>561</v>
      </c>
      <c r="C4491" s="25" t="s">
        <v>96</v>
      </c>
      <c r="D4491" s="38" t="s">
        <v>2315</v>
      </c>
      <c r="E4491" s="38" t="s">
        <v>114</v>
      </c>
    </row>
    <row r="4492">
      <c r="A4492" s="38" t="s">
        <v>10115</v>
      </c>
      <c r="B4492" s="38" t="s">
        <v>563</v>
      </c>
      <c r="C4492" s="25" t="s">
        <v>96</v>
      </c>
      <c r="D4492" s="38" t="s">
        <v>2315</v>
      </c>
      <c r="E4492" s="38" t="s">
        <v>114</v>
      </c>
    </row>
    <row r="4493">
      <c r="A4493" s="38" t="s">
        <v>10116</v>
      </c>
      <c r="B4493" s="38" t="s">
        <v>1098</v>
      </c>
      <c r="C4493" s="25" t="s">
        <v>96</v>
      </c>
      <c r="D4493" s="38" t="s">
        <v>2315</v>
      </c>
      <c r="E4493" s="38" t="s">
        <v>114</v>
      </c>
    </row>
    <row r="4494">
      <c r="A4494" s="38" t="s">
        <v>10123</v>
      </c>
      <c r="B4494" s="38" t="s">
        <v>704</v>
      </c>
      <c r="C4494" s="25" t="s">
        <v>96</v>
      </c>
      <c r="D4494" s="38" t="s">
        <v>2315</v>
      </c>
      <c r="E4494" s="38" t="s">
        <v>114</v>
      </c>
    </row>
    <row r="4495">
      <c r="A4495" s="38" t="s">
        <v>10118</v>
      </c>
      <c r="B4495" s="38" t="s">
        <v>1075</v>
      </c>
      <c r="C4495" s="25" t="s">
        <v>96</v>
      </c>
      <c r="D4495" s="38" t="s">
        <v>2315</v>
      </c>
      <c r="E4495" s="38" t="s">
        <v>114</v>
      </c>
    </row>
    <row r="4496">
      <c r="A4496" s="38" t="s">
        <v>10119</v>
      </c>
      <c r="B4496" s="38" t="s">
        <v>1074</v>
      </c>
      <c r="C4496" s="25" t="s">
        <v>96</v>
      </c>
      <c r="D4496" s="38" t="s">
        <v>2315</v>
      </c>
      <c r="E4496" s="38" t="s">
        <v>114</v>
      </c>
    </row>
    <row r="4497">
      <c r="A4497" s="38" t="s">
        <v>10121</v>
      </c>
      <c r="B4497" s="38" t="s">
        <v>1094</v>
      </c>
      <c r="C4497" s="25" t="s">
        <v>96</v>
      </c>
      <c r="D4497" s="38" t="s">
        <v>2315</v>
      </c>
      <c r="E4497" s="38" t="s">
        <v>114</v>
      </c>
    </row>
    <row r="4498">
      <c r="A4498" s="38" t="s">
        <v>10120</v>
      </c>
      <c r="B4498" s="38" t="s">
        <v>1077</v>
      </c>
      <c r="C4498" s="25" t="s">
        <v>96</v>
      </c>
      <c r="D4498" s="38" t="s">
        <v>2315</v>
      </c>
      <c r="E4498" s="38" t="s">
        <v>114</v>
      </c>
    </row>
    <row r="4499">
      <c r="A4499" s="38" t="s">
        <v>10117</v>
      </c>
      <c r="B4499" s="38" t="s">
        <v>998</v>
      </c>
      <c r="C4499" s="25" t="s">
        <v>96</v>
      </c>
      <c r="D4499" s="38" t="s">
        <v>2315</v>
      </c>
      <c r="E4499" s="38" t="s">
        <v>114</v>
      </c>
    </row>
    <row r="4500">
      <c r="A4500" s="38" t="s">
        <v>10122</v>
      </c>
      <c r="B4500" s="38" t="s">
        <v>925</v>
      </c>
      <c r="C4500" s="25" t="s">
        <v>96</v>
      </c>
      <c r="D4500" s="38" t="s">
        <v>2315</v>
      </c>
      <c r="E4500" s="38" t="s">
        <v>114</v>
      </c>
    </row>
    <row r="4501">
      <c r="A4501" s="38" t="s">
        <v>10113</v>
      </c>
      <c r="B4501" s="38" t="s">
        <v>702</v>
      </c>
      <c r="C4501" s="25" t="s">
        <v>96</v>
      </c>
      <c r="D4501" s="38" t="s">
        <v>2315</v>
      </c>
      <c r="E4501" s="38" t="s">
        <v>101</v>
      </c>
    </row>
    <row r="4502">
      <c r="A4502" s="38" t="s">
        <v>10114</v>
      </c>
      <c r="B4502" s="38" t="s">
        <v>561</v>
      </c>
      <c r="C4502" s="25" t="s">
        <v>96</v>
      </c>
      <c r="D4502" s="38" t="s">
        <v>2315</v>
      </c>
      <c r="E4502" s="38" t="s">
        <v>101</v>
      </c>
    </row>
    <row r="4503">
      <c r="A4503" s="38" t="s">
        <v>10124</v>
      </c>
      <c r="B4503" s="38" t="s">
        <v>1096</v>
      </c>
      <c r="C4503" s="25" t="s">
        <v>96</v>
      </c>
      <c r="D4503" s="38" t="s">
        <v>2315</v>
      </c>
      <c r="E4503" s="38" t="s">
        <v>101</v>
      </c>
    </row>
    <row r="4504">
      <c r="A4504" s="38" t="s">
        <v>10119</v>
      </c>
      <c r="B4504" s="38" t="s">
        <v>1074</v>
      </c>
      <c r="C4504" s="25" t="s">
        <v>96</v>
      </c>
      <c r="D4504" s="38" t="s">
        <v>2315</v>
      </c>
      <c r="E4504" s="38" t="s">
        <v>101</v>
      </c>
    </row>
    <row r="4505">
      <c r="A4505" s="38" t="s">
        <v>10116</v>
      </c>
      <c r="B4505" s="38" t="s">
        <v>1098</v>
      </c>
      <c r="C4505" s="25" t="s">
        <v>96</v>
      </c>
      <c r="D4505" s="38" t="s">
        <v>2315</v>
      </c>
      <c r="E4505" s="38" t="s">
        <v>101</v>
      </c>
    </row>
    <row r="4506">
      <c r="A4506" s="38" t="s">
        <v>10118</v>
      </c>
      <c r="B4506" s="38" t="s">
        <v>1075</v>
      </c>
      <c r="C4506" s="25" t="s">
        <v>96</v>
      </c>
      <c r="D4506" s="38" t="s">
        <v>2315</v>
      </c>
      <c r="E4506" s="38" t="s">
        <v>101</v>
      </c>
    </row>
    <row r="4507">
      <c r="A4507" s="38" t="s">
        <v>10115</v>
      </c>
      <c r="B4507" s="38" t="s">
        <v>563</v>
      </c>
      <c r="C4507" s="25" t="s">
        <v>96</v>
      </c>
      <c r="D4507" s="38" t="s">
        <v>2315</v>
      </c>
      <c r="E4507" s="38" t="s">
        <v>101</v>
      </c>
    </row>
    <row r="4508">
      <c r="A4508" s="38" t="s">
        <v>10120</v>
      </c>
      <c r="B4508" s="38" t="s">
        <v>1077</v>
      </c>
      <c r="C4508" s="25" t="s">
        <v>96</v>
      </c>
      <c r="D4508" s="38" t="s">
        <v>2315</v>
      </c>
      <c r="E4508" s="38" t="s">
        <v>101</v>
      </c>
    </row>
    <row r="4509">
      <c r="A4509" s="38" t="s">
        <v>10122</v>
      </c>
      <c r="B4509" s="38" t="s">
        <v>925</v>
      </c>
      <c r="C4509" s="25" t="s">
        <v>96</v>
      </c>
      <c r="D4509" s="38" t="s">
        <v>2315</v>
      </c>
      <c r="E4509" s="38" t="s">
        <v>101</v>
      </c>
    </row>
    <row r="4510">
      <c r="A4510" s="38" t="s">
        <v>10125</v>
      </c>
      <c r="B4510" s="38" t="s">
        <v>823</v>
      </c>
      <c r="C4510" s="38" t="s">
        <v>165</v>
      </c>
      <c r="D4510" s="38" t="s">
        <v>2316</v>
      </c>
      <c r="E4510" s="38" t="s">
        <v>28</v>
      </c>
    </row>
    <row r="4511">
      <c r="A4511" s="38" t="s">
        <v>10126</v>
      </c>
      <c r="B4511" s="38" t="s">
        <v>129</v>
      </c>
      <c r="C4511" s="38" t="s">
        <v>165</v>
      </c>
      <c r="D4511" s="38" t="s">
        <v>2316</v>
      </c>
      <c r="E4511" s="38" t="s">
        <v>28</v>
      </c>
    </row>
    <row r="4512">
      <c r="A4512" s="38" t="s">
        <v>10127</v>
      </c>
      <c r="B4512" s="38" t="s">
        <v>355</v>
      </c>
      <c r="C4512" s="38" t="s">
        <v>165</v>
      </c>
      <c r="D4512" s="38" t="s">
        <v>2316</v>
      </c>
      <c r="E4512" s="38" t="s">
        <v>28</v>
      </c>
    </row>
    <row r="4513">
      <c r="A4513" s="38" t="s">
        <v>10128</v>
      </c>
      <c r="B4513" s="38" t="s">
        <v>702</v>
      </c>
      <c r="C4513" s="38" t="s">
        <v>165</v>
      </c>
      <c r="D4513" s="38" t="s">
        <v>2316</v>
      </c>
      <c r="E4513" s="38" t="s">
        <v>28</v>
      </c>
    </row>
    <row r="4514">
      <c r="A4514" s="38" t="s">
        <v>10129</v>
      </c>
      <c r="B4514" s="38" t="s">
        <v>1064</v>
      </c>
      <c r="C4514" s="38" t="s">
        <v>165</v>
      </c>
      <c r="D4514" s="38" t="s">
        <v>2316</v>
      </c>
      <c r="E4514" s="38" t="s">
        <v>28</v>
      </c>
    </row>
    <row r="4515">
      <c r="A4515" s="38" t="s">
        <v>10130</v>
      </c>
      <c r="B4515" s="38" t="s">
        <v>701</v>
      </c>
      <c r="C4515" s="38" t="s">
        <v>165</v>
      </c>
      <c r="D4515" s="38" t="s">
        <v>2316</v>
      </c>
      <c r="E4515" s="38" t="s">
        <v>28</v>
      </c>
    </row>
    <row r="4516">
      <c r="A4516" s="38" t="s">
        <v>10131</v>
      </c>
      <c r="B4516" s="38" t="s">
        <v>561</v>
      </c>
      <c r="C4516" s="38" t="s">
        <v>165</v>
      </c>
      <c r="D4516" s="38" t="s">
        <v>2316</v>
      </c>
      <c r="E4516" s="38" t="s">
        <v>28</v>
      </c>
    </row>
    <row r="4517">
      <c r="A4517" s="38" t="s">
        <v>10132</v>
      </c>
      <c r="B4517" s="38" t="s">
        <v>563</v>
      </c>
      <c r="C4517" s="38" t="s">
        <v>165</v>
      </c>
      <c r="D4517" s="38" t="s">
        <v>2316</v>
      </c>
      <c r="E4517" s="38" t="s">
        <v>28</v>
      </c>
    </row>
    <row r="4518">
      <c r="A4518" s="38" t="s">
        <v>10133</v>
      </c>
      <c r="B4518" s="38" t="s">
        <v>704</v>
      </c>
      <c r="C4518" s="38" t="s">
        <v>165</v>
      </c>
      <c r="D4518" s="38" t="s">
        <v>2316</v>
      </c>
      <c r="E4518" s="38" t="s">
        <v>28</v>
      </c>
    </row>
    <row r="4519">
      <c r="A4519" s="38" t="s">
        <v>10134</v>
      </c>
      <c r="B4519" s="38" t="s">
        <v>1088</v>
      </c>
      <c r="C4519" s="38" t="s">
        <v>165</v>
      </c>
      <c r="D4519" s="38" t="s">
        <v>2316</v>
      </c>
      <c r="E4519" s="38" t="s">
        <v>28</v>
      </c>
    </row>
    <row r="4520">
      <c r="A4520" s="38" t="s">
        <v>10135</v>
      </c>
      <c r="B4520" s="38" t="s">
        <v>1062</v>
      </c>
      <c r="C4520" s="38" t="s">
        <v>165</v>
      </c>
      <c r="D4520" s="38" t="s">
        <v>2316</v>
      </c>
      <c r="E4520" s="38" t="s">
        <v>28</v>
      </c>
    </row>
    <row r="4521">
      <c r="A4521" s="38" t="s">
        <v>10136</v>
      </c>
      <c r="B4521" s="38" t="s">
        <v>823</v>
      </c>
      <c r="C4521" s="38" t="s">
        <v>165</v>
      </c>
      <c r="D4521" s="38" t="s">
        <v>2317</v>
      </c>
      <c r="E4521" s="38" t="s">
        <v>28</v>
      </c>
    </row>
    <row r="4522">
      <c r="A4522" s="38" t="s">
        <v>10137</v>
      </c>
      <c r="B4522" s="38" t="s">
        <v>129</v>
      </c>
      <c r="C4522" s="38" t="s">
        <v>165</v>
      </c>
      <c r="D4522" s="38" t="s">
        <v>2317</v>
      </c>
      <c r="E4522" s="38" t="s">
        <v>28</v>
      </c>
    </row>
    <row r="4523">
      <c r="A4523" s="38" t="s">
        <v>10138</v>
      </c>
      <c r="B4523" s="38" t="s">
        <v>702</v>
      </c>
      <c r="C4523" s="38" t="s">
        <v>165</v>
      </c>
      <c r="D4523" s="38" t="s">
        <v>2317</v>
      </c>
      <c r="E4523" s="38" t="s">
        <v>28</v>
      </c>
    </row>
    <row r="4524">
      <c r="A4524" s="38" t="s">
        <v>10139</v>
      </c>
      <c r="B4524" s="38" t="s">
        <v>1064</v>
      </c>
      <c r="C4524" s="38" t="s">
        <v>165</v>
      </c>
      <c r="D4524" s="38" t="s">
        <v>2317</v>
      </c>
      <c r="E4524" s="38" t="s">
        <v>28</v>
      </c>
    </row>
    <row r="4525">
      <c r="A4525" s="38" t="s">
        <v>10140</v>
      </c>
      <c r="B4525" s="38" t="s">
        <v>701</v>
      </c>
      <c r="C4525" s="38" t="s">
        <v>165</v>
      </c>
      <c r="D4525" s="38" t="s">
        <v>2317</v>
      </c>
      <c r="E4525" s="38" t="s">
        <v>28</v>
      </c>
    </row>
    <row r="4526">
      <c r="A4526" s="38" t="s">
        <v>10141</v>
      </c>
      <c r="B4526" s="38" t="s">
        <v>561</v>
      </c>
      <c r="C4526" s="38" t="s">
        <v>165</v>
      </c>
      <c r="D4526" s="38" t="s">
        <v>2317</v>
      </c>
      <c r="E4526" s="38" t="s">
        <v>28</v>
      </c>
    </row>
    <row r="4527">
      <c r="A4527" s="38" t="s">
        <v>10142</v>
      </c>
      <c r="B4527" s="38" t="s">
        <v>704</v>
      </c>
      <c r="C4527" s="38" t="s">
        <v>165</v>
      </c>
      <c r="D4527" s="38" t="s">
        <v>2317</v>
      </c>
      <c r="E4527" s="38" t="s">
        <v>28</v>
      </c>
    </row>
    <row r="4528">
      <c r="A4528" s="38" t="s">
        <v>10143</v>
      </c>
      <c r="B4528" s="38" t="s">
        <v>563</v>
      </c>
      <c r="C4528" s="38" t="s">
        <v>165</v>
      </c>
      <c r="D4528" s="38" t="s">
        <v>2317</v>
      </c>
      <c r="E4528" s="38" t="s">
        <v>28</v>
      </c>
    </row>
    <row r="4529">
      <c r="A4529" s="38" t="s">
        <v>10144</v>
      </c>
      <c r="B4529" s="38" t="s">
        <v>1088</v>
      </c>
      <c r="C4529" s="38" t="s">
        <v>165</v>
      </c>
      <c r="D4529" s="38" t="s">
        <v>2317</v>
      </c>
      <c r="E4529" s="38" t="s">
        <v>28</v>
      </c>
    </row>
    <row r="4530">
      <c r="A4530" s="38" t="s">
        <v>10145</v>
      </c>
      <c r="B4530" s="38" t="s">
        <v>1062</v>
      </c>
      <c r="C4530" s="38" t="s">
        <v>165</v>
      </c>
      <c r="D4530" s="38" t="s">
        <v>2317</v>
      </c>
      <c r="E4530" s="38" t="s">
        <v>28</v>
      </c>
    </row>
    <row r="4531">
      <c r="A4531" s="38" t="s">
        <v>10146</v>
      </c>
      <c r="B4531" s="38" t="s">
        <v>157</v>
      </c>
      <c r="C4531" s="38" t="s">
        <v>44</v>
      </c>
      <c r="D4531" s="38" t="s">
        <v>2317</v>
      </c>
      <c r="E4531" s="38" t="s">
        <v>28</v>
      </c>
    </row>
    <row r="4532">
      <c r="A4532" s="38" t="s">
        <v>10147</v>
      </c>
      <c r="B4532" s="38" t="s">
        <v>159</v>
      </c>
      <c r="C4532" s="38" t="s">
        <v>44</v>
      </c>
      <c r="D4532" s="38" t="s">
        <v>2317</v>
      </c>
      <c r="E4532" s="38" t="s">
        <v>28</v>
      </c>
    </row>
    <row r="4533">
      <c r="A4533" s="38" t="s">
        <v>10148</v>
      </c>
      <c r="B4533" s="38" t="s">
        <v>803</v>
      </c>
      <c r="C4533" s="38" t="s">
        <v>44</v>
      </c>
      <c r="D4533" s="38" t="s">
        <v>2317</v>
      </c>
      <c r="E4533" s="38" t="s">
        <v>28</v>
      </c>
    </row>
    <row r="4534">
      <c r="A4534" s="38" t="s">
        <v>10149</v>
      </c>
      <c r="B4534" s="38" t="s">
        <v>602</v>
      </c>
      <c r="C4534" s="38" t="s">
        <v>44</v>
      </c>
      <c r="D4534" s="38" t="s">
        <v>2317</v>
      </c>
      <c r="E4534" s="38" t="s">
        <v>28</v>
      </c>
    </row>
    <row r="4535">
      <c r="A4535" s="38" t="s">
        <v>10150</v>
      </c>
      <c r="B4535" s="38" t="s">
        <v>157</v>
      </c>
      <c r="C4535" s="25" t="s">
        <v>158</v>
      </c>
      <c r="D4535" s="38" t="s">
        <v>2317</v>
      </c>
      <c r="E4535" s="38" t="s">
        <v>28</v>
      </c>
    </row>
    <row r="4536">
      <c r="A4536" s="38" t="s">
        <v>10151</v>
      </c>
      <c r="B4536" s="38" t="s">
        <v>159</v>
      </c>
      <c r="C4536" s="25" t="s">
        <v>158</v>
      </c>
      <c r="D4536" s="38" t="s">
        <v>2317</v>
      </c>
      <c r="E4536" s="38" t="s">
        <v>28</v>
      </c>
    </row>
    <row r="4537">
      <c r="A4537" s="38" t="s">
        <v>10152</v>
      </c>
      <c r="B4537" s="38" t="s">
        <v>269</v>
      </c>
      <c r="C4537" s="25" t="s">
        <v>600</v>
      </c>
      <c r="D4537" s="38" t="s">
        <v>2317</v>
      </c>
      <c r="E4537" s="38" t="s">
        <v>28</v>
      </c>
    </row>
    <row r="4538">
      <c r="A4538" s="38" t="s">
        <v>10153</v>
      </c>
      <c r="B4538" s="38" t="s">
        <v>602</v>
      </c>
      <c r="C4538" s="25" t="s">
        <v>600</v>
      </c>
      <c r="D4538" s="38" t="s">
        <v>2317</v>
      </c>
      <c r="E4538" s="38" t="s">
        <v>28</v>
      </c>
    </row>
    <row r="4539">
      <c r="A4539" s="38" t="s">
        <v>10154</v>
      </c>
      <c r="B4539" s="38" t="s">
        <v>752</v>
      </c>
      <c r="C4539" s="25" t="s">
        <v>600</v>
      </c>
      <c r="D4539" s="38" t="s">
        <v>2317</v>
      </c>
      <c r="E4539" s="38" t="s">
        <v>28</v>
      </c>
    </row>
    <row r="4540">
      <c r="A4540" s="38" t="s">
        <v>10155</v>
      </c>
      <c r="B4540" s="38" t="s">
        <v>269</v>
      </c>
      <c r="C4540" s="25" t="s">
        <v>938</v>
      </c>
      <c r="D4540" s="38" t="s">
        <v>2317</v>
      </c>
      <c r="E4540" s="38" t="s">
        <v>28</v>
      </c>
    </row>
    <row r="4541">
      <c r="A4541" s="38" t="s">
        <v>10156</v>
      </c>
      <c r="B4541" s="38" t="s">
        <v>752</v>
      </c>
      <c r="C4541" s="25" t="s">
        <v>938</v>
      </c>
      <c r="D4541" s="38" t="s">
        <v>2317</v>
      </c>
      <c r="E4541" s="38" t="s">
        <v>28</v>
      </c>
    </row>
    <row r="4542">
      <c r="A4542" s="38" t="s">
        <v>10157</v>
      </c>
      <c r="B4542" s="38" t="s">
        <v>849</v>
      </c>
      <c r="C4542" s="25" t="s">
        <v>938</v>
      </c>
      <c r="D4542" s="38" t="s">
        <v>2317</v>
      </c>
      <c r="E4542" s="38" t="s">
        <v>28</v>
      </c>
    </row>
    <row r="4543">
      <c r="A4543" s="38" t="s">
        <v>10158</v>
      </c>
      <c r="B4543" s="38" t="s">
        <v>702</v>
      </c>
      <c r="C4543" s="25" t="s">
        <v>96</v>
      </c>
      <c r="D4543" s="38" t="s">
        <v>2319</v>
      </c>
      <c r="E4543" s="38" t="s">
        <v>145</v>
      </c>
    </row>
    <row r="4544">
      <c r="A4544" s="38" t="s">
        <v>10159</v>
      </c>
      <c r="B4544" s="38" t="s">
        <v>561</v>
      </c>
      <c r="C4544" s="25" t="s">
        <v>96</v>
      </c>
      <c r="D4544" s="38" t="s">
        <v>2319</v>
      </c>
      <c r="E4544" s="38" t="s">
        <v>145</v>
      </c>
    </row>
    <row r="4545">
      <c r="A4545" s="38" t="s">
        <v>10160</v>
      </c>
      <c r="B4545" s="38" t="s">
        <v>563</v>
      </c>
      <c r="C4545" s="25" t="s">
        <v>96</v>
      </c>
      <c r="D4545" s="38" t="s">
        <v>2319</v>
      </c>
      <c r="E4545" s="38" t="s">
        <v>145</v>
      </c>
    </row>
    <row r="4546">
      <c r="A4546" s="38" t="s">
        <v>10161</v>
      </c>
      <c r="B4546" s="38" t="s">
        <v>1098</v>
      </c>
      <c r="C4546" s="25" t="s">
        <v>96</v>
      </c>
      <c r="D4546" s="38" t="s">
        <v>2319</v>
      </c>
      <c r="E4546" s="38" t="s">
        <v>145</v>
      </c>
    </row>
    <row r="4547">
      <c r="A4547" s="38" t="s">
        <v>10162</v>
      </c>
      <c r="B4547" s="38" t="s">
        <v>998</v>
      </c>
      <c r="C4547" s="25" t="s">
        <v>96</v>
      </c>
      <c r="D4547" s="38" t="s">
        <v>2319</v>
      </c>
      <c r="E4547" s="38" t="s">
        <v>145</v>
      </c>
    </row>
    <row r="4548">
      <c r="A4548" s="38" t="s">
        <v>10163</v>
      </c>
      <c r="B4548" s="38" t="s">
        <v>1075</v>
      </c>
      <c r="C4548" s="25" t="s">
        <v>96</v>
      </c>
      <c r="D4548" s="38" t="s">
        <v>2319</v>
      </c>
      <c r="E4548" s="38" t="s">
        <v>145</v>
      </c>
    </row>
    <row r="4549">
      <c r="A4549" s="38" t="s">
        <v>10164</v>
      </c>
      <c r="B4549" s="38" t="s">
        <v>1074</v>
      </c>
      <c r="C4549" s="25" t="s">
        <v>96</v>
      </c>
      <c r="D4549" s="38" t="s">
        <v>2319</v>
      </c>
      <c r="E4549" s="38" t="s">
        <v>145</v>
      </c>
    </row>
    <row r="4550">
      <c r="A4550" s="38" t="s">
        <v>10165</v>
      </c>
      <c r="B4550" s="38" t="s">
        <v>1077</v>
      </c>
      <c r="C4550" s="25" t="s">
        <v>96</v>
      </c>
      <c r="D4550" s="38" t="s">
        <v>2319</v>
      </c>
      <c r="E4550" s="38" t="s">
        <v>145</v>
      </c>
    </row>
    <row r="4551">
      <c r="A4551" s="38" t="s">
        <v>10166</v>
      </c>
      <c r="B4551" s="38" t="s">
        <v>1094</v>
      </c>
      <c r="C4551" s="25" t="s">
        <v>96</v>
      </c>
      <c r="D4551" s="38" t="s">
        <v>2319</v>
      </c>
      <c r="E4551" s="38" t="s">
        <v>145</v>
      </c>
    </row>
    <row r="4552">
      <c r="A4552" s="38" t="s">
        <v>10167</v>
      </c>
      <c r="B4552" s="38" t="s">
        <v>925</v>
      </c>
      <c r="C4552" s="25" t="s">
        <v>96</v>
      </c>
      <c r="D4552" s="38" t="s">
        <v>2319</v>
      </c>
      <c r="E4552" s="38" t="s">
        <v>145</v>
      </c>
    </row>
    <row r="4553">
      <c r="A4553" s="38" t="s">
        <v>10158</v>
      </c>
      <c r="B4553" s="38" t="s">
        <v>702</v>
      </c>
      <c r="C4553" s="25" t="s">
        <v>96</v>
      </c>
      <c r="D4553" s="38" t="s">
        <v>2319</v>
      </c>
      <c r="E4553" s="38" t="s">
        <v>114</v>
      </c>
    </row>
    <row r="4554">
      <c r="A4554" s="38" t="s">
        <v>10159</v>
      </c>
      <c r="B4554" s="38" t="s">
        <v>561</v>
      </c>
      <c r="C4554" s="25" t="s">
        <v>96</v>
      </c>
      <c r="D4554" s="38" t="s">
        <v>2319</v>
      </c>
      <c r="E4554" s="38" t="s">
        <v>114</v>
      </c>
    </row>
    <row r="4555">
      <c r="A4555" s="38" t="s">
        <v>10160</v>
      </c>
      <c r="B4555" s="38" t="s">
        <v>563</v>
      </c>
      <c r="C4555" s="25" t="s">
        <v>96</v>
      </c>
      <c r="D4555" s="38" t="s">
        <v>2319</v>
      </c>
      <c r="E4555" s="38" t="s">
        <v>114</v>
      </c>
    </row>
    <row r="4556">
      <c r="A4556" s="38" t="s">
        <v>10161</v>
      </c>
      <c r="B4556" s="38" t="s">
        <v>1098</v>
      </c>
      <c r="C4556" s="25" t="s">
        <v>96</v>
      </c>
      <c r="D4556" s="38" t="s">
        <v>2319</v>
      </c>
      <c r="E4556" s="38" t="s">
        <v>114</v>
      </c>
    </row>
    <row r="4557">
      <c r="A4557" s="38" t="s">
        <v>10168</v>
      </c>
      <c r="B4557" s="38" t="s">
        <v>704</v>
      </c>
      <c r="C4557" s="25" t="s">
        <v>96</v>
      </c>
      <c r="D4557" s="38" t="s">
        <v>2319</v>
      </c>
      <c r="E4557" s="38" t="s">
        <v>114</v>
      </c>
    </row>
    <row r="4558">
      <c r="A4558" s="38" t="s">
        <v>10163</v>
      </c>
      <c r="B4558" s="38" t="s">
        <v>1075</v>
      </c>
      <c r="C4558" s="25" t="s">
        <v>96</v>
      </c>
      <c r="D4558" s="38" t="s">
        <v>2319</v>
      </c>
      <c r="E4558" s="38" t="s">
        <v>114</v>
      </c>
    </row>
    <row r="4559">
      <c r="A4559" s="38" t="s">
        <v>10164</v>
      </c>
      <c r="B4559" s="38" t="s">
        <v>1074</v>
      </c>
      <c r="C4559" s="25" t="s">
        <v>96</v>
      </c>
      <c r="D4559" s="38" t="s">
        <v>2319</v>
      </c>
      <c r="E4559" s="38" t="s">
        <v>114</v>
      </c>
    </row>
    <row r="4560">
      <c r="A4560" s="38" t="s">
        <v>10166</v>
      </c>
      <c r="B4560" s="38" t="s">
        <v>1094</v>
      </c>
      <c r="C4560" s="25" t="s">
        <v>96</v>
      </c>
      <c r="D4560" s="38" t="s">
        <v>2319</v>
      </c>
      <c r="E4560" s="38" t="s">
        <v>114</v>
      </c>
    </row>
    <row r="4561">
      <c r="A4561" s="38" t="s">
        <v>10165</v>
      </c>
      <c r="B4561" s="38" t="s">
        <v>1077</v>
      </c>
      <c r="C4561" s="25" t="s">
        <v>96</v>
      </c>
      <c r="D4561" s="38" t="s">
        <v>2319</v>
      </c>
      <c r="E4561" s="38" t="s">
        <v>114</v>
      </c>
    </row>
    <row r="4562">
      <c r="A4562" s="38" t="s">
        <v>10162</v>
      </c>
      <c r="B4562" s="38" t="s">
        <v>998</v>
      </c>
      <c r="C4562" s="25" t="s">
        <v>96</v>
      </c>
      <c r="D4562" s="38" t="s">
        <v>2319</v>
      </c>
      <c r="E4562" s="38" t="s">
        <v>114</v>
      </c>
    </row>
    <row r="4563">
      <c r="A4563" s="38" t="s">
        <v>10167</v>
      </c>
      <c r="B4563" s="38" t="s">
        <v>925</v>
      </c>
      <c r="C4563" s="25" t="s">
        <v>96</v>
      </c>
      <c r="D4563" s="38" t="s">
        <v>2319</v>
      </c>
      <c r="E4563" s="38" t="s">
        <v>114</v>
      </c>
    </row>
    <row r="4564">
      <c r="A4564" s="38" t="s">
        <v>10158</v>
      </c>
      <c r="B4564" s="38" t="s">
        <v>702</v>
      </c>
      <c r="C4564" s="25" t="s">
        <v>96</v>
      </c>
      <c r="D4564" s="38" t="s">
        <v>2319</v>
      </c>
      <c r="E4564" s="38" t="s">
        <v>101</v>
      </c>
    </row>
    <row r="4565">
      <c r="A4565" s="38" t="s">
        <v>10159</v>
      </c>
      <c r="B4565" s="38" t="s">
        <v>561</v>
      </c>
      <c r="C4565" s="25" t="s">
        <v>96</v>
      </c>
      <c r="D4565" s="38" t="s">
        <v>2319</v>
      </c>
      <c r="E4565" s="38" t="s">
        <v>101</v>
      </c>
    </row>
    <row r="4566">
      <c r="A4566" s="38" t="s">
        <v>10169</v>
      </c>
      <c r="B4566" s="38" t="s">
        <v>1096</v>
      </c>
      <c r="C4566" s="25" t="s">
        <v>96</v>
      </c>
      <c r="D4566" s="38" t="s">
        <v>2319</v>
      </c>
      <c r="E4566" s="38" t="s">
        <v>101</v>
      </c>
    </row>
    <row r="4567">
      <c r="A4567" s="38" t="s">
        <v>10164</v>
      </c>
      <c r="B4567" s="38" t="s">
        <v>1074</v>
      </c>
      <c r="C4567" s="25" t="s">
        <v>96</v>
      </c>
      <c r="D4567" s="38" t="s">
        <v>2319</v>
      </c>
      <c r="E4567" s="38" t="s">
        <v>101</v>
      </c>
    </row>
    <row r="4568">
      <c r="A4568" s="38" t="s">
        <v>10161</v>
      </c>
      <c r="B4568" s="38" t="s">
        <v>1098</v>
      </c>
      <c r="C4568" s="25" t="s">
        <v>96</v>
      </c>
      <c r="D4568" s="38" t="s">
        <v>2319</v>
      </c>
      <c r="E4568" s="38" t="s">
        <v>101</v>
      </c>
    </row>
    <row r="4569">
      <c r="A4569" s="38" t="s">
        <v>10163</v>
      </c>
      <c r="B4569" s="38" t="s">
        <v>1075</v>
      </c>
      <c r="C4569" s="25" t="s">
        <v>96</v>
      </c>
      <c r="D4569" s="38" t="s">
        <v>2319</v>
      </c>
      <c r="E4569" s="38" t="s">
        <v>101</v>
      </c>
    </row>
    <row r="4570">
      <c r="A4570" s="38" t="s">
        <v>10160</v>
      </c>
      <c r="B4570" s="38" t="s">
        <v>563</v>
      </c>
      <c r="C4570" s="25" t="s">
        <v>96</v>
      </c>
      <c r="D4570" s="38" t="s">
        <v>2319</v>
      </c>
      <c r="E4570" s="38" t="s">
        <v>101</v>
      </c>
    </row>
    <row r="4571">
      <c r="A4571" s="38" t="s">
        <v>10165</v>
      </c>
      <c r="B4571" s="38" t="s">
        <v>1077</v>
      </c>
      <c r="C4571" s="25" t="s">
        <v>96</v>
      </c>
      <c r="D4571" s="38" t="s">
        <v>2319</v>
      </c>
      <c r="E4571" s="38" t="s">
        <v>101</v>
      </c>
    </row>
    <row r="4572">
      <c r="A4572" s="38" t="s">
        <v>10167</v>
      </c>
      <c r="B4572" s="38" t="s">
        <v>925</v>
      </c>
      <c r="C4572" s="25" t="s">
        <v>96</v>
      </c>
      <c r="D4572" s="38" t="s">
        <v>2319</v>
      </c>
      <c r="E4572" s="38" t="s">
        <v>101</v>
      </c>
    </row>
    <row r="4573">
      <c r="A4573" s="38" t="s">
        <v>10170</v>
      </c>
      <c r="B4573" s="38" t="s">
        <v>823</v>
      </c>
      <c r="C4573" s="38" t="s">
        <v>165</v>
      </c>
      <c r="D4573" s="38" t="s">
        <v>2320</v>
      </c>
      <c r="E4573" s="38" t="s">
        <v>28</v>
      </c>
    </row>
    <row r="4574">
      <c r="A4574" s="38" t="s">
        <v>10171</v>
      </c>
      <c r="B4574" s="38" t="s">
        <v>129</v>
      </c>
      <c r="C4574" s="38" t="s">
        <v>165</v>
      </c>
      <c r="D4574" s="38" t="s">
        <v>2320</v>
      </c>
      <c r="E4574" s="38" t="s">
        <v>28</v>
      </c>
    </row>
    <row r="4575">
      <c r="A4575" s="38" t="s">
        <v>10172</v>
      </c>
      <c r="B4575" s="38" t="s">
        <v>355</v>
      </c>
      <c r="C4575" s="38" t="s">
        <v>165</v>
      </c>
      <c r="D4575" s="38" t="s">
        <v>2320</v>
      </c>
      <c r="E4575" s="38" t="s">
        <v>28</v>
      </c>
    </row>
    <row r="4576">
      <c r="A4576" s="38" t="s">
        <v>10173</v>
      </c>
      <c r="B4576" s="38" t="s">
        <v>702</v>
      </c>
      <c r="C4576" s="38" t="s">
        <v>165</v>
      </c>
      <c r="D4576" s="38" t="s">
        <v>2320</v>
      </c>
      <c r="E4576" s="38" t="s">
        <v>28</v>
      </c>
    </row>
    <row r="4577">
      <c r="A4577" s="38" t="s">
        <v>10174</v>
      </c>
      <c r="B4577" s="38" t="s">
        <v>1064</v>
      </c>
      <c r="C4577" s="38" t="s">
        <v>165</v>
      </c>
      <c r="D4577" s="38" t="s">
        <v>2320</v>
      </c>
      <c r="E4577" s="38" t="s">
        <v>28</v>
      </c>
    </row>
    <row r="4578">
      <c r="A4578" s="38" t="s">
        <v>10175</v>
      </c>
      <c r="B4578" s="38" t="s">
        <v>701</v>
      </c>
      <c r="C4578" s="38" t="s">
        <v>165</v>
      </c>
      <c r="D4578" s="38" t="s">
        <v>2320</v>
      </c>
      <c r="E4578" s="38" t="s">
        <v>28</v>
      </c>
    </row>
    <row r="4579">
      <c r="A4579" s="38" t="s">
        <v>10176</v>
      </c>
      <c r="B4579" s="38" t="s">
        <v>561</v>
      </c>
      <c r="C4579" s="38" t="s">
        <v>165</v>
      </c>
      <c r="D4579" s="38" t="s">
        <v>2320</v>
      </c>
      <c r="E4579" s="38" t="s">
        <v>28</v>
      </c>
    </row>
    <row r="4580">
      <c r="A4580" s="38" t="s">
        <v>10177</v>
      </c>
      <c r="B4580" s="38" t="s">
        <v>563</v>
      </c>
      <c r="C4580" s="38" t="s">
        <v>165</v>
      </c>
      <c r="D4580" s="38" t="s">
        <v>2320</v>
      </c>
      <c r="E4580" s="38" t="s">
        <v>28</v>
      </c>
    </row>
    <row r="4581">
      <c r="A4581" s="38" t="s">
        <v>10178</v>
      </c>
      <c r="B4581" s="38" t="s">
        <v>704</v>
      </c>
      <c r="C4581" s="38" t="s">
        <v>165</v>
      </c>
      <c r="D4581" s="38" t="s">
        <v>2320</v>
      </c>
      <c r="E4581" s="38" t="s">
        <v>28</v>
      </c>
    </row>
    <row r="4582">
      <c r="A4582" s="38" t="s">
        <v>10179</v>
      </c>
      <c r="B4582" s="38" t="s">
        <v>1088</v>
      </c>
      <c r="C4582" s="38" t="s">
        <v>165</v>
      </c>
      <c r="D4582" s="38" t="s">
        <v>2320</v>
      </c>
      <c r="E4582" s="38" t="s">
        <v>28</v>
      </c>
    </row>
    <row r="4583">
      <c r="A4583" s="38" t="s">
        <v>10180</v>
      </c>
      <c r="B4583" s="38" t="s">
        <v>1062</v>
      </c>
      <c r="C4583" s="38" t="s">
        <v>165</v>
      </c>
      <c r="D4583" s="38" t="s">
        <v>2320</v>
      </c>
      <c r="E4583" s="38" t="s">
        <v>28</v>
      </c>
    </row>
    <row r="4584">
      <c r="A4584" s="38" t="s">
        <v>10181</v>
      </c>
      <c r="B4584" s="38" t="s">
        <v>823</v>
      </c>
      <c r="C4584" s="38" t="s">
        <v>165</v>
      </c>
      <c r="D4584" s="38" t="s">
        <v>2321</v>
      </c>
      <c r="E4584" s="38" t="s">
        <v>28</v>
      </c>
    </row>
    <row r="4585">
      <c r="A4585" s="38" t="s">
        <v>10182</v>
      </c>
      <c r="B4585" s="38" t="s">
        <v>129</v>
      </c>
      <c r="C4585" s="38" t="s">
        <v>165</v>
      </c>
      <c r="D4585" s="38" t="s">
        <v>2321</v>
      </c>
      <c r="E4585" s="38" t="s">
        <v>28</v>
      </c>
    </row>
    <row r="4586">
      <c r="A4586" s="38" t="s">
        <v>10183</v>
      </c>
      <c r="B4586" s="38" t="s">
        <v>355</v>
      </c>
      <c r="C4586" s="38" t="s">
        <v>165</v>
      </c>
      <c r="D4586" s="38" t="s">
        <v>2321</v>
      </c>
      <c r="E4586" s="38" t="s">
        <v>28</v>
      </c>
    </row>
    <row r="4587">
      <c r="A4587" s="38" t="s">
        <v>10184</v>
      </c>
      <c r="B4587" s="38" t="s">
        <v>702</v>
      </c>
      <c r="C4587" s="38" t="s">
        <v>165</v>
      </c>
      <c r="D4587" s="38" t="s">
        <v>2321</v>
      </c>
      <c r="E4587" s="38" t="s">
        <v>28</v>
      </c>
    </row>
    <row r="4588">
      <c r="A4588" s="38" t="s">
        <v>10185</v>
      </c>
      <c r="B4588" s="38" t="s">
        <v>1064</v>
      </c>
      <c r="C4588" s="38" t="s">
        <v>165</v>
      </c>
      <c r="D4588" s="38" t="s">
        <v>2321</v>
      </c>
      <c r="E4588" s="38" t="s">
        <v>28</v>
      </c>
    </row>
    <row r="4589">
      <c r="A4589" s="38" t="s">
        <v>10186</v>
      </c>
      <c r="B4589" s="38" t="s">
        <v>701</v>
      </c>
      <c r="C4589" s="38" t="s">
        <v>165</v>
      </c>
      <c r="D4589" s="38" t="s">
        <v>2321</v>
      </c>
      <c r="E4589" s="38" t="s">
        <v>28</v>
      </c>
    </row>
    <row r="4590">
      <c r="A4590" s="38" t="s">
        <v>10187</v>
      </c>
      <c r="B4590" s="38" t="s">
        <v>561</v>
      </c>
      <c r="C4590" s="38" t="s">
        <v>165</v>
      </c>
      <c r="D4590" s="38" t="s">
        <v>2321</v>
      </c>
      <c r="E4590" s="38" t="s">
        <v>28</v>
      </c>
    </row>
    <row r="4591">
      <c r="A4591" s="38" t="s">
        <v>10188</v>
      </c>
      <c r="B4591" s="38" t="s">
        <v>563</v>
      </c>
      <c r="C4591" s="38" t="s">
        <v>165</v>
      </c>
      <c r="D4591" s="38" t="s">
        <v>2321</v>
      </c>
      <c r="E4591" s="38" t="s">
        <v>28</v>
      </c>
    </row>
    <row r="4592">
      <c r="A4592" s="38" t="s">
        <v>10189</v>
      </c>
      <c r="B4592" s="38" t="s">
        <v>704</v>
      </c>
      <c r="C4592" s="38" t="s">
        <v>165</v>
      </c>
      <c r="D4592" s="38" t="s">
        <v>2321</v>
      </c>
      <c r="E4592" s="38" t="s">
        <v>28</v>
      </c>
    </row>
    <row r="4593">
      <c r="A4593" s="38" t="s">
        <v>10190</v>
      </c>
      <c r="B4593" s="38" t="s">
        <v>1088</v>
      </c>
      <c r="C4593" s="38" t="s">
        <v>165</v>
      </c>
      <c r="D4593" s="38" t="s">
        <v>2321</v>
      </c>
      <c r="E4593" s="38" t="s">
        <v>28</v>
      </c>
    </row>
    <row r="4594">
      <c r="A4594" s="38" t="s">
        <v>10191</v>
      </c>
      <c r="B4594" s="38" t="s">
        <v>1062</v>
      </c>
      <c r="C4594" s="38" t="s">
        <v>165</v>
      </c>
      <c r="D4594" s="38" t="s">
        <v>2321</v>
      </c>
      <c r="E4594" s="38" t="s">
        <v>28</v>
      </c>
    </row>
    <row r="4595">
      <c r="A4595" s="38" t="s">
        <v>10192</v>
      </c>
      <c r="B4595" s="38" t="s">
        <v>823</v>
      </c>
      <c r="C4595" s="38" t="s">
        <v>165</v>
      </c>
      <c r="D4595" s="38" t="s">
        <v>2322</v>
      </c>
      <c r="E4595" s="38" t="s">
        <v>28</v>
      </c>
    </row>
    <row r="4596">
      <c r="A4596" s="38" t="s">
        <v>10193</v>
      </c>
      <c r="B4596" s="38" t="s">
        <v>129</v>
      </c>
      <c r="C4596" s="38" t="s">
        <v>165</v>
      </c>
      <c r="D4596" s="38" t="s">
        <v>2322</v>
      </c>
      <c r="E4596" s="38" t="s">
        <v>28</v>
      </c>
    </row>
    <row r="4597">
      <c r="A4597" s="38" t="s">
        <v>10194</v>
      </c>
      <c r="B4597" s="38" t="s">
        <v>702</v>
      </c>
      <c r="C4597" s="38" t="s">
        <v>165</v>
      </c>
      <c r="D4597" s="38" t="s">
        <v>2322</v>
      </c>
      <c r="E4597" s="38" t="s">
        <v>28</v>
      </c>
    </row>
    <row r="4598">
      <c r="A4598" s="38" t="s">
        <v>10195</v>
      </c>
      <c r="B4598" s="38" t="s">
        <v>1064</v>
      </c>
      <c r="C4598" s="38" t="s">
        <v>165</v>
      </c>
      <c r="D4598" s="38" t="s">
        <v>2322</v>
      </c>
      <c r="E4598" s="38" t="s">
        <v>28</v>
      </c>
    </row>
    <row r="4599">
      <c r="A4599" s="38" t="s">
        <v>10196</v>
      </c>
      <c r="B4599" s="38" t="s">
        <v>701</v>
      </c>
      <c r="C4599" s="38" t="s">
        <v>165</v>
      </c>
      <c r="D4599" s="38" t="s">
        <v>2322</v>
      </c>
      <c r="E4599" s="38" t="s">
        <v>28</v>
      </c>
    </row>
    <row r="4600">
      <c r="A4600" s="38" t="s">
        <v>10197</v>
      </c>
      <c r="B4600" s="38" t="s">
        <v>561</v>
      </c>
      <c r="C4600" s="38" t="s">
        <v>165</v>
      </c>
      <c r="D4600" s="38" t="s">
        <v>2322</v>
      </c>
      <c r="E4600" s="38" t="s">
        <v>28</v>
      </c>
    </row>
    <row r="4601">
      <c r="A4601" s="38" t="s">
        <v>10198</v>
      </c>
      <c r="B4601" s="38" t="s">
        <v>704</v>
      </c>
      <c r="C4601" s="38" t="s">
        <v>165</v>
      </c>
      <c r="D4601" s="38" t="s">
        <v>2322</v>
      </c>
      <c r="E4601" s="38" t="s">
        <v>28</v>
      </c>
    </row>
    <row r="4602">
      <c r="A4602" s="38" t="s">
        <v>10199</v>
      </c>
      <c r="B4602" s="38" t="s">
        <v>563</v>
      </c>
      <c r="C4602" s="38" t="s">
        <v>165</v>
      </c>
      <c r="D4602" s="38" t="s">
        <v>2322</v>
      </c>
      <c r="E4602" s="38" t="s">
        <v>28</v>
      </c>
    </row>
    <row r="4603">
      <c r="A4603" s="38" t="s">
        <v>10200</v>
      </c>
      <c r="B4603" s="38" t="s">
        <v>1088</v>
      </c>
      <c r="C4603" s="38" t="s">
        <v>165</v>
      </c>
      <c r="D4603" s="38" t="s">
        <v>2322</v>
      </c>
      <c r="E4603" s="38" t="s">
        <v>28</v>
      </c>
    </row>
    <row r="4604">
      <c r="A4604" s="38" t="s">
        <v>10201</v>
      </c>
      <c r="B4604" s="38" t="s">
        <v>1062</v>
      </c>
      <c r="C4604" s="38" t="s">
        <v>165</v>
      </c>
      <c r="D4604" s="38" t="s">
        <v>2322</v>
      </c>
      <c r="E4604" s="38" t="s">
        <v>28</v>
      </c>
    </row>
    <row r="4605">
      <c r="A4605" s="38" t="s">
        <v>10202</v>
      </c>
      <c r="B4605" s="38" t="s">
        <v>157</v>
      </c>
      <c r="C4605" s="38" t="s">
        <v>44</v>
      </c>
      <c r="D4605" s="38" t="s">
        <v>2322</v>
      </c>
      <c r="E4605" s="38" t="s">
        <v>28</v>
      </c>
    </row>
    <row r="4606">
      <c r="A4606" s="38" t="s">
        <v>10203</v>
      </c>
      <c r="B4606" s="38" t="s">
        <v>159</v>
      </c>
      <c r="C4606" s="38" t="s">
        <v>44</v>
      </c>
      <c r="D4606" s="38" t="s">
        <v>2322</v>
      </c>
      <c r="E4606" s="38" t="s">
        <v>28</v>
      </c>
    </row>
    <row r="4607">
      <c r="A4607" s="38" t="s">
        <v>10204</v>
      </c>
      <c r="B4607" s="38" t="s">
        <v>803</v>
      </c>
      <c r="C4607" s="38" t="s">
        <v>44</v>
      </c>
      <c r="D4607" s="38" t="s">
        <v>2322</v>
      </c>
      <c r="E4607" s="38" t="s">
        <v>28</v>
      </c>
    </row>
    <row r="4608">
      <c r="A4608" s="38" t="s">
        <v>10205</v>
      </c>
      <c r="B4608" s="38" t="s">
        <v>602</v>
      </c>
      <c r="C4608" s="38" t="s">
        <v>44</v>
      </c>
      <c r="D4608" s="38" t="s">
        <v>2322</v>
      </c>
      <c r="E4608" s="38" t="s">
        <v>28</v>
      </c>
    </row>
    <row r="4609">
      <c r="A4609" s="38" t="s">
        <v>10206</v>
      </c>
      <c r="B4609" s="38" t="s">
        <v>157</v>
      </c>
      <c r="C4609" s="25" t="s">
        <v>158</v>
      </c>
      <c r="D4609" s="38" t="s">
        <v>2322</v>
      </c>
      <c r="E4609" s="38" t="s">
        <v>28</v>
      </c>
    </row>
    <row r="4610">
      <c r="A4610" s="38" t="s">
        <v>10207</v>
      </c>
      <c r="B4610" s="38" t="s">
        <v>159</v>
      </c>
      <c r="C4610" s="25" t="s">
        <v>158</v>
      </c>
      <c r="D4610" s="38" t="s">
        <v>2322</v>
      </c>
      <c r="E4610" s="38" t="s">
        <v>28</v>
      </c>
    </row>
    <row r="4611">
      <c r="A4611" s="38" t="s">
        <v>10208</v>
      </c>
      <c r="B4611" s="38" t="s">
        <v>269</v>
      </c>
      <c r="C4611" s="25" t="s">
        <v>600</v>
      </c>
      <c r="D4611" s="38" t="s">
        <v>2322</v>
      </c>
      <c r="E4611" s="38" t="s">
        <v>28</v>
      </c>
    </row>
    <row r="4612">
      <c r="A4612" s="38" t="s">
        <v>10209</v>
      </c>
      <c r="B4612" s="38" t="s">
        <v>602</v>
      </c>
      <c r="C4612" s="25" t="s">
        <v>600</v>
      </c>
      <c r="D4612" s="38" t="s">
        <v>2322</v>
      </c>
      <c r="E4612" s="38" t="s">
        <v>28</v>
      </c>
    </row>
    <row r="4613">
      <c r="A4613" s="38" t="s">
        <v>10210</v>
      </c>
      <c r="B4613" s="38" t="s">
        <v>752</v>
      </c>
      <c r="C4613" s="25" t="s">
        <v>600</v>
      </c>
      <c r="D4613" s="38" t="s">
        <v>2322</v>
      </c>
      <c r="E4613" s="38" t="s">
        <v>28</v>
      </c>
    </row>
    <row r="4614">
      <c r="A4614" s="38" t="s">
        <v>10211</v>
      </c>
      <c r="B4614" s="38" t="s">
        <v>269</v>
      </c>
      <c r="C4614" s="25" t="s">
        <v>938</v>
      </c>
      <c r="D4614" s="38" t="s">
        <v>2322</v>
      </c>
      <c r="E4614" s="38" t="s">
        <v>28</v>
      </c>
    </row>
    <row r="4615">
      <c r="A4615" s="38" t="s">
        <v>10212</v>
      </c>
      <c r="B4615" s="38" t="s">
        <v>752</v>
      </c>
      <c r="C4615" s="25" t="s">
        <v>938</v>
      </c>
      <c r="D4615" s="38" t="s">
        <v>2322</v>
      </c>
      <c r="E4615" s="38" t="s">
        <v>28</v>
      </c>
    </row>
    <row r="4616">
      <c r="A4616" s="38" t="s">
        <v>10213</v>
      </c>
      <c r="B4616" s="38" t="s">
        <v>849</v>
      </c>
      <c r="C4616" s="25" t="s">
        <v>938</v>
      </c>
      <c r="D4616" s="38" t="s">
        <v>2322</v>
      </c>
      <c r="E4616" s="38" t="s">
        <v>28</v>
      </c>
    </row>
    <row r="4617">
      <c r="A4617" s="38" t="s">
        <v>10214</v>
      </c>
      <c r="B4617" s="38" t="s">
        <v>823</v>
      </c>
      <c r="C4617" s="38" t="s">
        <v>165</v>
      </c>
      <c r="D4617" s="38" t="s">
        <v>2323</v>
      </c>
      <c r="E4617" s="38" t="s">
        <v>28</v>
      </c>
    </row>
    <row r="4618">
      <c r="A4618" s="38" t="s">
        <v>10215</v>
      </c>
      <c r="B4618" s="38" t="s">
        <v>129</v>
      </c>
      <c r="C4618" s="38" t="s">
        <v>165</v>
      </c>
      <c r="D4618" s="38" t="s">
        <v>2323</v>
      </c>
      <c r="E4618" s="38" t="s">
        <v>28</v>
      </c>
    </row>
    <row r="4619">
      <c r="A4619" s="38" t="s">
        <v>10216</v>
      </c>
      <c r="B4619" s="38" t="s">
        <v>355</v>
      </c>
      <c r="C4619" s="38" t="s">
        <v>165</v>
      </c>
      <c r="D4619" s="38" t="s">
        <v>2323</v>
      </c>
      <c r="E4619" s="38" t="s">
        <v>28</v>
      </c>
    </row>
    <row r="4620">
      <c r="A4620" s="38" t="s">
        <v>10217</v>
      </c>
      <c r="B4620" s="38" t="s">
        <v>702</v>
      </c>
      <c r="C4620" s="38" t="s">
        <v>165</v>
      </c>
      <c r="D4620" s="38" t="s">
        <v>2323</v>
      </c>
      <c r="E4620" s="38" t="s">
        <v>28</v>
      </c>
    </row>
    <row r="4621">
      <c r="A4621" s="38" t="s">
        <v>10218</v>
      </c>
      <c r="B4621" s="38" t="s">
        <v>1064</v>
      </c>
      <c r="C4621" s="38" t="s">
        <v>165</v>
      </c>
      <c r="D4621" s="38" t="s">
        <v>2323</v>
      </c>
      <c r="E4621" s="38" t="s">
        <v>28</v>
      </c>
    </row>
    <row r="4622">
      <c r="A4622" s="38" t="s">
        <v>10219</v>
      </c>
      <c r="B4622" s="38" t="s">
        <v>701</v>
      </c>
      <c r="C4622" s="38" t="s">
        <v>165</v>
      </c>
      <c r="D4622" s="38" t="s">
        <v>2323</v>
      </c>
      <c r="E4622" s="38" t="s">
        <v>28</v>
      </c>
    </row>
    <row r="4623">
      <c r="A4623" s="38" t="s">
        <v>10220</v>
      </c>
      <c r="B4623" s="38" t="s">
        <v>561</v>
      </c>
      <c r="C4623" s="38" t="s">
        <v>165</v>
      </c>
      <c r="D4623" s="38" t="s">
        <v>2323</v>
      </c>
      <c r="E4623" s="38" t="s">
        <v>28</v>
      </c>
    </row>
    <row r="4624">
      <c r="A4624" s="38" t="s">
        <v>10221</v>
      </c>
      <c r="B4624" s="38" t="s">
        <v>563</v>
      </c>
      <c r="C4624" s="38" t="s">
        <v>165</v>
      </c>
      <c r="D4624" s="38" t="s">
        <v>2323</v>
      </c>
      <c r="E4624" s="38" t="s">
        <v>28</v>
      </c>
    </row>
    <row r="4625">
      <c r="A4625" s="38" t="s">
        <v>10222</v>
      </c>
      <c r="B4625" s="38" t="s">
        <v>704</v>
      </c>
      <c r="C4625" s="38" t="s">
        <v>165</v>
      </c>
      <c r="D4625" s="38" t="s">
        <v>2323</v>
      </c>
      <c r="E4625" s="38" t="s">
        <v>28</v>
      </c>
    </row>
    <row r="4626">
      <c r="A4626" s="38" t="s">
        <v>10223</v>
      </c>
      <c r="B4626" s="38" t="s">
        <v>1088</v>
      </c>
      <c r="C4626" s="38" t="s">
        <v>165</v>
      </c>
      <c r="D4626" s="38" t="s">
        <v>2323</v>
      </c>
      <c r="E4626" s="38" t="s">
        <v>28</v>
      </c>
    </row>
    <row r="4627">
      <c r="A4627" s="38" t="s">
        <v>10224</v>
      </c>
      <c r="B4627" s="38" t="s">
        <v>1062</v>
      </c>
      <c r="C4627" s="38" t="s">
        <v>165</v>
      </c>
      <c r="D4627" s="38" t="s">
        <v>2323</v>
      </c>
      <c r="E4627" s="38" t="s">
        <v>28</v>
      </c>
    </row>
    <row r="4628">
      <c r="A4628" s="38" t="s">
        <v>10225</v>
      </c>
      <c r="B4628" s="38" t="s">
        <v>823</v>
      </c>
      <c r="C4628" s="38" t="s">
        <v>165</v>
      </c>
      <c r="D4628" s="38" t="s">
        <v>2324</v>
      </c>
      <c r="E4628" s="38" t="s">
        <v>28</v>
      </c>
    </row>
    <row r="4629">
      <c r="A4629" s="38" t="s">
        <v>10226</v>
      </c>
      <c r="B4629" s="38" t="s">
        <v>704</v>
      </c>
      <c r="C4629" s="38" t="s">
        <v>165</v>
      </c>
      <c r="D4629" s="38" t="s">
        <v>2324</v>
      </c>
      <c r="E4629" s="38" t="s">
        <v>28</v>
      </c>
    </row>
    <row r="4630">
      <c r="A4630" s="38" t="s">
        <v>10227</v>
      </c>
      <c r="B4630" s="38" t="s">
        <v>702</v>
      </c>
      <c r="C4630" s="38" t="s">
        <v>165</v>
      </c>
      <c r="D4630" s="38" t="s">
        <v>2324</v>
      </c>
      <c r="E4630" s="38" t="s">
        <v>28</v>
      </c>
    </row>
    <row r="4631">
      <c r="A4631" s="38" t="s">
        <v>10228</v>
      </c>
      <c r="B4631" s="38" t="s">
        <v>549</v>
      </c>
      <c r="C4631" s="38" t="s">
        <v>165</v>
      </c>
      <c r="D4631" s="38" t="s">
        <v>2324</v>
      </c>
      <c r="E4631" s="38" t="s">
        <v>28</v>
      </c>
    </row>
    <row r="4632">
      <c r="A4632" s="38" t="s">
        <v>10229</v>
      </c>
      <c r="B4632" s="38" t="s">
        <v>701</v>
      </c>
      <c r="C4632" s="38" t="s">
        <v>165</v>
      </c>
      <c r="D4632" s="38" t="s">
        <v>2324</v>
      </c>
      <c r="E4632" s="38" t="s">
        <v>28</v>
      </c>
    </row>
    <row r="4633">
      <c r="A4633" s="38" t="s">
        <v>10230</v>
      </c>
      <c r="B4633" s="38" t="s">
        <v>561</v>
      </c>
      <c r="C4633" s="38" t="s">
        <v>165</v>
      </c>
      <c r="D4633" s="38" t="s">
        <v>2324</v>
      </c>
      <c r="E4633" s="38" t="s">
        <v>28</v>
      </c>
    </row>
    <row r="4634">
      <c r="A4634" s="38" t="s">
        <v>10231</v>
      </c>
      <c r="B4634" s="38" t="s">
        <v>900</v>
      </c>
      <c r="C4634" s="38" t="s">
        <v>165</v>
      </c>
      <c r="D4634" s="38" t="s">
        <v>2324</v>
      </c>
      <c r="E4634" s="38" t="s">
        <v>28</v>
      </c>
    </row>
    <row r="4635">
      <c r="A4635" s="38" t="s">
        <v>10232</v>
      </c>
      <c r="B4635" s="38" t="s">
        <v>453</v>
      </c>
      <c r="C4635" s="38" t="s">
        <v>165</v>
      </c>
      <c r="D4635" s="38" t="s">
        <v>2324</v>
      </c>
      <c r="E4635" s="38" t="s">
        <v>28</v>
      </c>
    </row>
    <row r="4636">
      <c r="A4636" s="38" t="s">
        <v>10233</v>
      </c>
      <c r="B4636" s="38" t="s">
        <v>618</v>
      </c>
      <c r="C4636" s="38" t="s">
        <v>165</v>
      </c>
      <c r="D4636" s="38" t="s">
        <v>2324</v>
      </c>
      <c r="E4636" s="38" t="s">
        <v>28</v>
      </c>
    </row>
    <row r="4637">
      <c r="A4637" s="38" t="s">
        <v>10234</v>
      </c>
      <c r="B4637" s="38" t="s">
        <v>1076</v>
      </c>
      <c r="C4637" s="38" t="s">
        <v>165</v>
      </c>
      <c r="D4637" s="38" t="s">
        <v>2324</v>
      </c>
      <c r="E4637" s="38" t="s">
        <v>28</v>
      </c>
    </row>
    <row r="4638">
      <c r="A4638" s="38" t="s">
        <v>10235</v>
      </c>
      <c r="B4638" s="38" t="s">
        <v>1088</v>
      </c>
      <c r="C4638" s="38" t="s">
        <v>165</v>
      </c>
      <c r="D4638" s="38" t="s">
        <v>2324</v>
      </c>
      <c r="E4638" s="38" t="s">
        <v>28</v>
      </c>
    </row>
    <row r="4639">
      <c r="A4639" s="38" t="s">
        <v>10236</v>
      </c>
      <c r="B4639" s="38" t="s">
        <v>1065</v>
      </c>
      <c r="C4639" s="38" t="s">
        <v>165</v>
      </c>
      <c r="D4639" s="38" t="s">
        <v>2324</v>
      </c>
      <c r="E4639" s="38" t="s">
        <v>28</v>
      </c>
    </row>
    <row r="4640">
      <c r="A4640" s="38" t="s">
        <v>10237</v>
      </c>
      <c r="B4640" s="38" t="s">
        <v>823</v>
      </c>
      <c r="C4640" s="38" t="s">
        <v>165</v>
      </c>
      <c r="D4640" s="38" t="s">
        <v>2325</v>
      </c>
      <c r="E4640" s="38" t="s">
        <v>28</v>
      </c>
    </row>
    <row r="4641">
      <c r="A4641" s="38" t="s">
        <v>10238</v>
      </c>
      <c r="B4641" s="38" t="s">
        <v>704</v>
      </c>
      <c r="C4641" s="38" t="s">
        <v>165</v>
      </c>
      <c r="D4641" s="38" t="s">
        <v>2325</v>
      </c>
      <c r="E4641" s="38" t="s">
        <v>28</v>
      </c>
    </row>
    <row r="4642">
      <c r="A4642" s="38" t="s">
        <v>10239</v>
      </c>
      <c r="B4642" s="38" t="s">
        <v>702</v>
      </c>
      <c r="C4642" s="38" t="s">
        <v>165</v>
      </c>
      <c r="D4642" s="38" t="s">
        <v>2325</v>
      </c>
      <c r="E4642" s="38" t="s">
        <v>28</v>
      </c>
    </row>
    <row r="4643">
      <c r="A4643" s="38" t="s">
        <v>10240</v>
      </c>
      <c r="B4643" s="38" t="s">
        <v>549</v>
      </c>
      <c r="C4643" s="38" t="s">
        <v>165</v>
      </c>
      <c r="D4643" s="38" t="s">
        <v>2325</v>
      </c>
      <c r="E4643" s="38" t="s">
        <v>28</v>
      </c>
    </row>
    <row r="4644">
      <c r="A4644" s="38" t="s">
        <v>10241</v>
      </c>
      <c r="B4644" s="38" t="s">
        <v>701</v>
      </c>
      <c r="C4644" s="38" t="s">
        <v>165</v>
      </c>
      <c r="D4644" s="38" t="s">
        <v>2325</v>
      </c>
      <c r="E4644" s="38" t="s">
        <v>28</v>
      </c>
    </row>
    <row r="4645">
      <c r="A4645" s="38" t="s">
        <v>10242</v>
      </c>
      <c r="B4645" s="38" t="s">
        <v>561</v>
      </c>
      <c r="C4645" s="38" t="s">
        <v>165</v>
      </c>
      <c r="D4645" s="38" t="s">
        <v>2325</v>
      </c>
      <c r="E4645" s="38" t="s">
        <v>28</v>
      </c>
    </row>
    <row r="4646">
      <c r="A4646" s="38" t="s">
        <v>10243</v>
      </c>
      <c r="B4646" s="38" t="s">
        <v>900</v>
      </c>
      <c r="C4646" s="38" t="s">
        <v>165</v>
      </c>
      <c r="D4646" s="38" t="s">
        <v>2325</v>
      </c>
      <c r="E4646" s="38" t="s">
        <v>28</v>
      </c>
    </row>
    <row r="4647">
      <c r="A4647" s="38" t="s">
        <v>10244</v>
      </c>
      <c r="B4647" s="38" t="s">
        <v>453</v>
      </c>
      <c r="C4647" s="38" t="s">
        <v>165</v>
      </c>
      <c r="D4647" s="38" t="s">
        <v>2325</v>
      </c>
      <c r="E4647" s="38" t="s">
        <v>28</v>
      </c>
    </row>
    <row r="4648">
      <c r="A4648" s="38" t="s">
        <v>10245</v>
      </c>
      <c r="B4648" s="38" t="s">
        <v>618</v>
      </c>
      <c r="C4648" s="38" t="s">
        <v>165</v>
      </c>
      <c r="D4648" s="38" t="s">
        <v>2325</v>
      </c>
      <c r="E4648" s="38" t="s">
        <v>28</v>
      </c>
    </row>
    <row r="4649">
      <c r="A4649" s="38" t="s">
        <v>10246</v>
      </c>
      <c r="B4649" s="38" t="s">
        <v>1076</v>
      </c>
      <c r="C4649" s="38" t="s">
        <v>165</v>
      </c>
      <c r="D4649" s="38" t="s">
        <v>2325</v>
      </c>
      <c r="E4649" s="38" t="s">
        <v>28</v>
      </c>
    </row>
    <row r="4650">
      <c r="A4650" s="38" t="s">
        <v>10247</v>
      </c>
      <c r="B4650" s="38" t="s">
        <v>1088</v>
      </c>
      <c r="C4650" s="38" t="s">
        <v>165</v>
      </c>
      <c r="D4650" s="38" t="s">
        <v>2325</v>
      </c>
      <c r="E4650" s="38" t="s">
        <v>28</v>
      </c>
    </row>
    <row r="4651">
      <c r="A4651" s="38" t="s">
        <v>10248</v>
      </c>
      <c r="B4651" s="38" t="s">
        <v>1065</v>
      </c>
      <c r="C4651" s="38" t="s">
        <v>165</v>
      </c>
      <c r="D4651" s="38" t="s">
        <v>2325</v>
      </c>
      <c r="E4651" s="38" t="s">
        <v>28</v>
      </c>
    </row>
    <row r="4652">
      <c r="A4652" s="38" t="s">
        <v>10249</v>
      </c>
      <c r="B4652" s="38" t="s">
        <v>823</v>
      </c>
      <c r="C4652" s="38" t="s">
        <v>165</v>
      </c>
      <c r="D4652" s="38" t="s">
        <v>2326</v>
      </c>
      <c r="E4652" s="38" t="s">
        <v>28</v>
      </c>
    </row>
    <row r="4653">
      <c r="A4653" s="38" t="s">
        <v>10250</v>
      </c>
      <c r="B4653" s="38" t="s">
        <v>704</v>
      </c>
      <c r="C4653" s="38" t="s">
        <v>165</v>
      </c>
      <c r="D4653" s="38" t="s">
        <v>2326</v>
      </c>
      <c r="E4653" s="38" t="s">
        <v>28</v>
      </c>
    </row>
    <row r="4654">
      <c r="A4654" s="38" t="s">
        <v>10251</v>
      </c>
      <c r="B4654" s="38" t="s">
        <v>702</v>
      </c>
      <c r="C4654" s="38" t="s">
        <v>165</v>
      </c>
      <c r="D4654" s="38" t="s">
        <v>2326</v>
      </c>
      <c r="E4654" s="38" t="s">
        <v>28</v>
      </c>
    </row>
    <row r="4655">
      <c r="A4655" s="38" t="s">
        <v>10252</v>
      </c>
      <c r="B4655" s="38" t="s">
        <v>549</v>
      </c>
      <c r="C4655" s="38" t="s">
        <v>165</v>
      </c>
      <c r="D4655" s="38" t="s">
        <v>2326</v>
      </c>
      <c r="E4655" s="38" t="s">
        <v>28</v>
      </c>
    </row>
    <row r="4656">
      <c r="A4656" s="38" t="s">
        <v>10253</v>
      </c>
      <c r="B4656" s="38" t="s">
        <v>701</v>
      </c>
      <c r="C4656" s="38" t="s">
        <v>165</v>
      </c>
      <c r="D4656" s="38" t="s">
        <v>2326</v>
      </c>
      <c r="E4656" s="38" t="s">
        <v>28</v>
      </c>
    </row>
    <row r="4657">
      <c r="A4657" s="38" t="s">
        <v>10254</v>
      </c>
      <c r="B4657" s="38" t="s">
        <v>561</v>
      </c>
      <c r="C4657" s="38" t="s">
        <v>165</v>
      </c>
      <c r="D4657" s="38" t="s">
        <v>2326</v>
      </c>
      <c r="E4657" s="38" t="s">
        <v>28</v>
      </c>
    </row>
    <row r="4658">
      <c r="A4658" s="38" t="s">
        <v>10255</v>
      </c>
      <c r="B4658" s="38" t="s">
        <v>900</v>
      </c>
      <c r="C4658" s="38" t="s">
        <v>165</v>
      </c>
      <c r="D4658" s="38" t="s">
        <v>2326</v>
      </c>
      <c r="E4658" s="38" t="s">
        <v>28</v>
      </c>
    </row>
    <row r="4659">
      <c r="A4659" s="38" t="s">
        <v>10256</v>
      </c>
      <c r="B4659" s="38" t="s">
        <v>453</v>
      </c>
      <c r="C4659" s="38" t="s">
        <v>165</v>
      </c>
      <c r="D4659" s="38" t="s">
        <v>2326</v>
      </c>
      <c r="E4659" s="38" t="s">
        <v>28</v>
      </c>
    </row>
    <row r="4660">
      <c r="A4660" s="38" t="s">
        <v>10257</v>
      </c>
      <c r="B4660" s="38" t="s">
        <v>618</v>
      </c>
      <c r="C4660" s="38" t="s">
        <v>165</v>
      </c>
      <c r="D4660" s="38" t="s">
        <v>2326</v>
      </c>
      <c r="E4660" s="38" t="s">
        <v>28</v>
      </c>
    </row>
    <row r="4661">
      <c r="A4661" s="38" t="s">
        <v>10258</v>
      </c>
      <c r="B4661" s="38" t="s">
        <v>1076</v>
      </c>
      <c r="C4661" s="38" t="s">
        <v>165</v>
      </c>
      <c r="D4661" s="38" t="s">
        <v>2326</v>
      </c>
      <c r="E4661" s="38" t="s">
        <v>28</v>
      </c>
    </row>
    <row r="4662">
      <c r="A4662" s="38" t="s">
        <v>10259</v>
      </c>
      <c r="B4662" s="38" t="s">
        <v>1088</v>
      </c>
      <c r="C4662" s="38" t="s">
        <v>165</v>
      </c>
      <c r="D4662" s="38" t="s">
        <v>2326</v>
      </c>
      <c r="E4662" s="38" t="s">
        <v>28</v>
      </c>
    </row>
    <row r="4663">
      <c r="A4663" s="38" t="s">
        <v>10260</v>
      </c>
      <c r="B4663" s="38" t="s">
        <v>1065</v>
      </c>
      <c r="C4663" s="38" t="s">
        <v>165</v>
      </c>
      <c r="D4663" s="38" t="s">
        <v>2326</v>
      </c>
      <c r="E4663" s="38" t="s">
        <v>28</v>
      </c>
    </row>
    <row r="4664">
      <c r="A4664" s="38" t="s">
        <v>10261</v>
      </c>
      <c r="B4664" s="38" t="s">
        <v>823</v>
      </c>
      <c r="C4664" s="38" t="s">
        <v>165</v>
      </c>
      <c r="D4664" s="38" t="s">
        <v>2327</v>
      </c>
      <c r="E4664" s="38" t="s">
        <v>28</v>
      </c>
    </row>
    <row r="4665">
      <c r="A4665" s="38" t="s">
        <v>10262</v>
      </c>
      <c r="B4665" s="38" t="s">
        <v>704</v>
      </c>
      <c r="C4665" s="38" t="s">
        <v>165</v>
      </c>
      <c r="D4665" s="38" t="s">
        <v>2327</v>
      </c>
      <c r="E4665" s="38" t="s">
        <v>28</v>
      </c>
    </row>
    <row r="4666">
      <c r="A4666" s="38" t="s">
        <v>10263</v>
      </c>
      <c r="B4666" s="38" t="s">
        <v>702</v>
      </c>
      <c r="C4666" s="38" t="s">
        <v>165</v>
      </c>
      <c r="D4666" s="38" t="s">
        <v>2327</v>
      </c>
      <c r="E4666" s="38" t="s">
        <v>28</v>
      </c>
    </row>
    <row r="4667">
      <c r="A4667" s="38" t="s">
        <v>10264</v>
      </c>
      <c r="B4667" s="38" t="s">
        <v>549</v>
      </c>
      <c r="C4667" s="38" t="s">
        <v>165</v>
      </c>
      <c r="D4667" s="38" t="s">
        <v>2327</v>
      </c>
      <c r="E4667" s="38" t="s">
        <v>28</v>
      </c>
    </row>
    <row r="4668">
      <c r="A4668" s="38" t="s">
        <v>10265</v>
      </c>
      <c r="B4668" s="38" t="s">
        <v>701</v>
      </c>
      <c r="C4668" s="38" t="s">
        <v>165</v>
      </c>
      <c r="D4668" s="38" t="s">
        <v>2327</v>
      </c>
      <c r="E4668" s="38" t="s">
        <v>28</v>
      </c>
    </row>
    <row r="4669">
      <c r="A4669" s="38" t="s">
        <v>10266</v>
      </c>
      <c r="B4669" s="38" t="s">
        <v>561</v>
      </c>
      <c r="C4669" s="38" t="s">
        <v>165</v>
      </c>
      <c r="D4669" s="38" t="s">
        <v>2327</v>
      </c>
      <c r="E4669" s="38" t="s">
        <v>28</v>
      </c>
    </row>
    <row r="4670">
      <c r="A4670" s="38" t="s">
        <v>10267</v>
      </c>
      <c r="B4670" s="38" t="s">
        <v>900</v>
      </c>
      <c r="C4670" s="38" t="s">
        <v>165</v>
      </c>
      <c r="D4670" s="38" t="s">
        <v>2327</v>
      </c>
      <c r="E4670" s="38" t="s">
        <v>28</v>
      </c>
    </row>
    <row r="4671">
      <c r="A4671" s="38" t="s">
        <v>10268</v>
      </c>
      <c r="B4671" s="38" t="s">
        <v>453</v>
      </c>
      <c r="C4671" s="38" t="s">
        <v>165</v>
      </c>
      <c r="D4671" s="38" t="s">
        <v>2327</v>
      </c>
      <c r="E4671" s="38" t="s">
        <v>28</v>
      </c>
    </row>
    <row r="4672">
      <c r="A4672" s="38" t="s">
        <v>10269</v>
      </c>
      <c r="B4672" s="38" t="s">
        <v>618</v>
      </c>
      <c r="C4672" s="38" t="s">
        <v>165</v>
      </c>
      <c r="D4672" s="38" t="s">
        <v>2327</v>
      </c>
      <c r="E4672" s="38" t="s">
        <v>28</v>
      </c>
    </row>
    <row r="4673">
      <c r="A4673" s="38" t="s">
        <v>10270</v>
      </c>
      <c r="B4673" s="38" t="s">
        <v>1076</v>
      </c>
      <c r="C4673" s="38" t="s">
        <v>165</v>
      </c>
      <c r="D4673" s="38" t="s">
        <v>2327</v>
      </c>
      <c r="E4673" s="38" t="s">
        <v>28</v>
      </c>
    </row>
    <row r="4674">
      <c r="A4674" s="38" t="s">
        <v>10271</v>
      </c>
      <c r="B4674" s="38" t="s">
        <v>1088</v>
      </c>
      <c r="C4674" s="38" t="s">
        <v>165</v>
      </c>
      <c r="D4674" s="38" t="s">
        <v>2327</v>
      </c>
      <c r="E4674" s="38" t="s">
        <v>28</v>
      </c>
    </row>
    <row r="4675">
      <c r="A4675" s="38" t="s">
        <v>10272</v>
      </c>
      <c r="B4675" s="38" t="s">
        <v>1065</v>
      </c>
      <c r="C4675" s="38" t="s">
        <v>165</v>
      </c>
      <c r="D4675" s="38" t="s">
        <v>2327</v>
      </c>
      <c r="E4675" s="38" t="s">
        <v>28</v>
      </c>
    </row>
    <row r="4676">
      <c r="A4676" s="38" t="s">
        <v>10273</v>
      </c>
      <c r="B4676" s="38" t="s">
        <v>823</v>
      </c>
      <c r="C4676" s="38" t="s">
        <v>165</v>
      </c>
      <c r="D4676" s="38" t="s">
        <v>2328</v>
      </c>
      <c r="E4676" s="38" t="s">
        <v>28</v>
      </c>
    </row>
    <row r="4677">
      <c r="A4677" s="38" t="s">
        <v>10274</v>
      </c>
      <c r="B4677" s="38" t="s">
        <v>704</v>
      </c>
      <c r="C4677" s="38" t="s">
        <v>165</v>
      </c>
      <c r="D4677" s="38" t="s">
        <v>2328</v>
      </c>
      <c r="E4677" s="38" t="s">
        <v>28</v>
      </c>
    </row>
    <row r="4678">
      <c r="A4678" s="38" t="s">
        <v>10275</v>
      </c>
      <c r="B4678" s="38" t="s">
        <v>702</v>
      </c>
      <c r="C4678" s="38" t="s">
        <v>165</v>
      </c>
      <c r="D4678" s="38" t="s">
        <v>2328</v>
      </c>
      <c r="E4678" s="38" t="s">
        <v>28</v>
      </c>
    </row>
    <row r="4679">
      <c r="A4679" s="38" t="s">
        <v>10276</v>
      </c>
      <c r="B4679" s="38" t="s">
        <v>549</v>
      </c>
      <c r="C4679" s="38" t="s">
        <v>165</v>
      </c>
      <c r="D4679" s="38" t="s">
        <v>2328</v>
      </c>
      <c r="E4679" s="38" t="s">
        <v>28</v>
      </c>
    </row>
    <row r="4680">
      <c r="A4680" s="38" t="s">
        <v>10277</v>
      </c>
      <c r="B4680" s="38" t="s">
        <v>701</v>
      </c>
      <c r="C4680" s="38" t="s">
        <v>165</v>
      </c>
      <c r="D4680" s="38" t="s">
        <v>2328</v>
      </c>
      <c r="E4680" s="38" t="s">
        <v>28</v>
      </c>
    </row>
    <row r="4681">
      <c r="A4681" s="38" t="s">
        <v>10278</v>
      </c>
      <c r="B4681" s="38" t="s">
        <v>561</v>
      </c>
      <c r="C4681" s="38" t="s">
        <v>165</v>
      </c>
      <c r="D4681" s="38" t="s">
        <v>2328</v>
      </c>
      <c r="E4681" s="38" t="s">
        <v>28</v>
      </c>
    </row>
    <row r="4682">
      <c r="A4682" s="38" t="s">
        <v>10279</v>
      </c>
      <c r="B4682" s="38" t="s">
        <v>900</v>
      </c>
      <c r="C4682" s="38" t="s">
        <v>165</v>
      </c>
      <c r="D4682" s="38" t="s">
        <v>2328</v>
      </c>
      <c r="E4682" s="38" t="s">
        <v>28</v>
      </c>
    </row>
    <row r="4683">
      <c r="A4683" s="38" t="s">
        <v>10280</v>
      </c>
      <c r="B4683" s="38" t="s">
        <v>453</v>
      </c>
      <c r="C4683" s="38" t="s">
        <v>165</v>
      </c>
      <c r="D4683" s="38" t="s">
        <v>2328</v>
      </c>
      <c r="E4683" s="38" t="s">
        <v>28</v>
      </c>
    </row>
    <row r="4684">
      <c r="A4684" s="38" t="s">
        <v>10281</v>
      </c>
      <c r="B4684" s="38" t="s">
        <v>618</v>
      </c>
      <c r="C4684" s="38" t="s">
        <v>165</v>
      </c>
      <c r="D4684" s="38" t="s">
        <v>2328</v>
      </c>
      <c r="E4684" s="38" t="s">
        <v>28</v>
      </c>
    </row>
    <row r="4685">
      <c r="A4685" s="38" t="s">
        <v>10282</v>
      </c>
      <c r="B4685" s="38" t="s">
        <v>1076</v>
      </c>
      <c r="C4685" s="38" t="s">
        <v>165</v>
      </c>
      <c r="D4685" s="38" t="s">
        <v>2328</v>
      </c>
      <c r="E4685" s="38" t="s">
        <v>28</v>
      </c>
    </row>
    <row r="4686">
      <c r="A4686" s="38" t="s">
        <v>10283</v>
      </c>
      <c r="B4686" s="38" t="s">
        <v>1088</v>
      </c>
      <c r="C4686" s="38" t="s">
        <v>165</v>
      </c>
      <c r="D4686" s="38" t="s">
        <v>2328</v>
      </c>
      <c r="E4686" s="38" t="s">
        <v>28</v>
      </c>
    </row>
    <row r="4687">
      <c r="A4687" s="38" t="s">
        <v>10284</v>
      </c>
      <c r="B4687" s="38" t="s">
        <v>1065</v>
      </c>
      <c r="C4687" s="38" t="s">
        <v>165</v>
      </c>
      <c r="D4687" s="38" t="s">
        <v>2328</v>
      </c>
      <c r="E4687" s="38" t="s">
        <v>28</v>
      </c>
    </row>
    <row r="4688">
      <c r="A4688" s="38" t="s">
        <v>10285</v>
      </c>
      <c r="B4688" s="38" t="s">
        <v>823</v>
      </c>
      <c r="C4688" s="38" t="s">
        <v>165</v>
      </c>
      <c r="D4688" s="38" t="s">
        <v>2329</v>
      </c>
      <c r="E4688" s="38" t="s">
        <v>28</v>
      </c>
    </row>
    <row r="4689">
      <c r="A4689" s="38" t="s">
        <v>10286</v>
      </c>
      <c r="B4689" s="38" t="s">
        <v>704</v>
      </c>
      <c r="C4689" s="38" t="s">
        <v>165</v>
      </c>
      <c r="D4689" s="38" t="s">
        <v>2329</v>
      </c>
      <c r="E4689" s="38" t="s">
        <v>28</v>
      </c>
    </row>
    <row r="4690">
      <c r="A4690" s="38" t="s">
        <v>10287</v>
      </c>
      <c r="B4690" s="38" t="s">
        <v>702</v>
      </c>
      <c r="C4690" s="38" t="s">
        <v>165</v>
      </c>
      <c r="D4690" s="38" t="s">
        <v>2329</v>
      </c>
      <c r="E4690" s="38" t="s">
        <v>28</v>
      </c>
    </row>
    <row r="4691">
      <c r="A4691" s="38" t="s">
        <v>10288</v>
      </c>
      <c r="B4691" s="38" t="s">
        <v>549</v>
      </c>
      <c r="C4691" s="38" t="s">
        <v>165</v>
      </c>
      <c r="D4691" s="38" t="s">
        <v>2329</v>
      </c>
      <c r="E4691" s="38" t="s">
        <v>28</v>
      </c>
    </row>
    <row r="4692">
      <c r="A4692" s="38" t="s">
        <v>10289</v>
      </c>
      <c r="B4692" s="38" t="s">
        <v>701</v>
      </c>
      <c r="C4692" s="38" t="s">
        <v>165</v>
      </c>
      <c r="D4692" s="38" t="s">
        <v>2329</v>
      </c>
      <c r="E4692" s="38" t="s">
        <v>28</v>
      </c>
    </row>
    <row r="4693">
      <c r="A4693" s="38" t="s">
        <v>10290</v>
      </c>
      <c r="B4693" s="38" t="s">
        <v>561</v>
      </c>
      <c r="C4693" s="38" t="s">
        <v>165</v>
      </c>
      <c r="D4693" s="38" t="s">
        <v>2329</v>
      </c>
      <c r="E4693" s="38" t="s">
        <v>28</v>
      </c>
    </row>
    <row r="4694">
      <c r="A4694" s="38" t="s">
        <v>10291</v>
      </c>
      <c r="B4694" s="38" t="s">
        <v>900</v>
      </c>
      <c r="C4694" s="38" t="s">
        <v>165</v>
      </c>
      <c r="D4694" s="38" t="s">
        <v>2329</v>
      </c>
      <c r="E4694" s="38" t="s">
        <v>28</v>
      </c>
    </row>
    <row r="4695">
      <c r="A4695" s="38" t="s">
        <v>10292</v>
      </c>
      <c r="B4695" s="38" t="s">
        <v>453</v>
      </c>
      <c r="C4695" s="38" t="s">
        <v>165</v>
      </c>
      <c r="D4695" s="38" t="s">
        <v>2329</v>
      </c>
      <c r="E4695" s="38" t="s">
        <v>28</v>
      </c>
    </row>
    <row r="4696">
      <c r="A4696" s="38" t="s">
        <v>10293</v>
      </c>
      <c r="B4696" s="38" t="s">
        <v>618</v>
      </c>
      <c r="C4696" s="38" t="s">
        <v>165</v>
      </c>
      <c r="D4696" s="38" t="s">
        <v>2329</v>
      </c>
      <c r="E4696" s="38" t="s">
        <v>28</v>
      </c>
    </row>
    <row r="4697">
      <c r="A4697" s="38" t="s">
        <v>10294</v>
      </c>
      <c r="B4697" s="38" t="s">
        <v>1076</v>
      </c>
      <c r="C4697" s="38" t="s">
        <v>165</v>
      </c>
      <c r="D4697" s="38" t="s">
        <v>2329</v>
      </c>
      <c r="E4697" s="38" t="s">
        <v>28</v>
      </c>
    </row>
    <row r="4698">
      <c r="A4698" s="38" t="s">
        <v>10295</v>
      </c>
      <c r="B4698" s="38" t="s">
        <v>1088</v>
      </c>
      <c r="C4698" s="38" t="s">
        <v>165</v>
      </c>
      <c r="D4698" s="38" t="s">
        <v>2329</v>
      </c>
      <c r="E4698" s="38" t="s">
        <v>28</v>
      </c>
    </row>
    <row r="4699">
      <c r="A4699" s="38" t="s">
        <v>10296</v>
      </c>
      <c r="B4699" s="38" t="s">
        <v>1065</v>
      </c>
      <c r="C4699" s="38" t="s">
        <v>165</v>
      </c>
      <c r="D4699" s="38" t="s">
        <v>2329</v>
      </c>
      <c r="E4699" s="38" t="s">
        <v>28</v>
      </c>
    </row>
    <row r="4700">
      <c r="A4700" s="38" t="s">
        <v>10297</v>
      </c>
      <c r="B4700" s="38" t="s">
        <v>823</v>
      </c>
      <c r="C4700" s="38" t="s">
        <v>165</v>
      </c>
      <c r="D4700" s="38" t="s">
        <v>2331</v>
      </c>
      <c r="E4700" s="38" t="s">
        <v>28</v>
      </c>
    </row>
    <row r="4701">
      <c r="A4701" s="38" t="s">
        <v>10298</v>
      </c>
      <c r="B4701" s="38" t="s">
        <v>704</v>
      </c>
      <c r="C4701" s="38" t="s">
        <v>165</v>
      </c>
      <c r="D4701" s="38" t="s">
        <v>2331</v>
      </c>
      <c r="E4701" s="38" t="s">
        <v>28</v>
      </c>
    </row>
    <row r="4702">
      <c r="A4702" s="38" t="s">
        <v>10299</v>
      </c>
      <c r="B4702" s="38" t="s">
        <v>702</v>
      </c>
      <c r="C4702" s="38" t="s">
        <v>165</v>
      </c>
      <c r="D4702" s="38" t="s">
        <v>2331</v>
      </c>
      <c r="E4702" s="38" t="s">
        <v>28</v>
      </c>
    </row>
    <row r="4703">
      <c r="A4703" s="38" t="s">
        <v>10300</v>
      </c>
      <c r="B4703" s="38" t="s">
        <v>549</v>
      </c>
      <c r="C4703" s="38" t="s">
        <v>165</v>
      </c>
      <c r="D4703" s="38" t="s">
        <v>2331</v>
      </c>
      <c r="E4703" s="38" t="s">
        <v>28</v>
      </c>
    </row>
    <row r="4704">
      <c r="A4704" s="38" t="s">
        <v>10301</v>
      </c>
      <c r="B4704" s="38" t="s">
        <v>701</v>
      </c>
      <c r="C4704" s="38" t="s">
        <v>165</v>
      </c>
      <c r="D4704" s="38" t="s">
        <v>2331</v>
      </c>
      <c r="E4704" s="38" t="s">
        <v>28</v>
      </c>
    </row>
    <row r="4705">
      <c r="A4705" s="38" t="s">
        <v>10302</v>
      </c>
      <c r="B4705" s="38" t="s">
        <v>561</v>
      </c>
      <c r="C4705" s="38" t="s">
        <v>165</v>
      </c>
      <c r="D4705" s="38" t="s">
        <v>2331</v>
      </c>
      <c r="E4705" s="38" t="s">
        <v>28</v>
      </c>
    </row>
    <row r="4706">
      <c r="A4706" s="38" t="s">
        <v>10303</v>
      </c>
      <c r="B4706" s="38" t="s">
        <v>900</v>
      </c>
      <c r="C4706" s="38" t="s">
        <v>165</v>
      </c>
      <c r="D4706" s="38" t="s">
        <v>2331</v>
      </c>
      <c r="E4706" s="38" t="s">
        <v>28</v>
      </c>
    </row>
    <row r="4707">
      <c r="A4707" s="38" t="s">
        <v>10304</v>
      </c>
      <c r="B4707" s="38" t="s">
        <v>453</v>
      </c>
      <c r="C4707" s="38" t="s">
        <v>165</v>
      </c>
      <c r="D4707" s="38" t="s">
        <v>2331</v>
      </c>
      <c r="E4707" s="38" t="s">
        <v>28</v>
      </c>
    </row>
    <row r="4708">
      <c r="A4708" s="38" t="s">
        <v>10305</v>
      </c>
      <c r="B4708" s="38" t="s">
        <v>618</v>
      </c>
      <c r="C4708" s="38" t="s">
        <v>165</v>
      </c>
      <c r="D4708" s="38" t="s">
        <v>2331</v>
      </c>
      <c r="E4708" s="38" t="s">
        <v>28</v>
      </c>
    </row>
    <row r="4709">
      <c r="A4709" s="38" t="s">
        <v>10306</v>
      </c>
      <c r="B4709" s="38" t="s">
        <v>1076</v>
      </c>
      <c r="C4709" s="38" t="s">
        <v>165</v>
      </c>
      <c r="D4709" s="38" t="s">
        <v>2331</v>
      </c>
      <c r="E4709" s="38" t="s">
        <v>28</v>
      </c>
    </row>
    <row r="4710">
      <c r="A4710" s="38" t="s">
        <v>10307</v>
      </c>
      <c r="B4710" s="38" t="s">
        <v>1088</v>
      </c>
      <c r="C4710" s="38" t="s">
        <v>165</v>
      </c>
      <c r="D4710" s="38" t="s">
        <v>2331</v>
      </c>
      <c r="E4710" s="38" t="s">
        <v>28</v>
      </c>
    </row>
    <row r="4711">
      <c r="A4711" s="38" t="s">
        <v>10308</v>
      </c>
      <c r="B4711" s="38" t="s">
        <v>1065</v>
      </c>
      <c r="C4711" s="38" t="s">
        <v>165</v>
      </c>
      <c r="D4711" s="38" t="s">
        <v>2331</v>
      </c>
      <c r="E4711" s="38" t="s">
        <v>28</v>
      </c>
    </row>
    <row r="4712">
      <c r="A4712" s="38" t="s">
        <v>10309</v>
      </c>
      <c r="B4712" s="38" t="s">
        <v>823</v>
      </c>
      <c r="C4712" s="38" t="s">
        <v>165</v>
      </c>
      <c r="D4712" s="38" t="s">
        <v>2332</v>
      </c>
      <c r="E4712" s="38" t="s">
        <v>28</v>
      </c>
    </row>
    <row r="4713">
      <c r="A4713" s="38" t="s">
        <v>10310</v>
      </c>
      <c r="B4713" s="38" t="s">
        <v>704</v>
      </c>
      <c r="C4713" s="38" t="s">
        <v>165</v>
      </c>
      <c r="D4713" s="38" t="s">
        <v>2332</v>
      </c>
      <c r="E4713" s="38" t="s">
        <v>28</v>
      </c>
    </row>
    <row r="4714">
      <c r="A4714" s="38" t="s">
        <v>10311</v>
      </c>
      <c r="B4714" s="38" t="s">
        <v>702</v>
      </c>
      <c r="C4714" s="38" t="s">
        <v>165</v>
      </c>
      <c r="D4714" s="38" t="s">
        <v>2332</v>
      </c>
      <c r="E4714" s="38" t="s">
        <v>28</v>
      </c>
    </row>
    <row r="4715">
      <c r="A4715" s="38" t="s">
        <v>10312</v>
      </c>
      <c r="B4715" s="38" t="s">
        <v>549</v>
      </c>
      <c r="C4715" s="38" t="s">
        <v>165</v>
      </c>
      <c r="D4715" s="38" t="s">
        <v>2332</v>
      </c>
      <c r="E4715" s="38" t="s">
        <v>28</v>
      </c>
    </row>
    <row r="4716">
      <c r="A4716" s="38" t="s">
        <v>10313</v>
      </c>
      <c r="B4716" s="38" t="s">
        <v>701</v>
      </c>
      <c r="C4716" s="38" t="s">
        <v>165</v>
      </c>
      <c r="D4716" s="38" t="s">
        <v>2332</v>
      </c>
      <c r="E4716" s="38" t="s">
        <v>28</v>
      </c>
    </row>
    <row r="4717">
      <c r="A4717" s="38" t="s">
        <v>10314</v>
      </c>
      <c r="B4717" s="38" t="s">
        <v>561</v>
      </c>
      <c r="C4717" s="38" t="s">
        <v>165</v>
      </c>
      <c r="D4717" s="38" t="s">
        <v>2332</v>
      </c>
      <c r="E4717" s="38" t="s">
        <v>28</v>
      </c>
    </row>
    <row r="4718">
      <c r="A4718" s="38" t="s">
        <v>10315</v>
      </c>
      <c r="B4718" s="38" t="s">
        <v>900</v>
      </c>
      <c r="C4718" s="38" t="s">
        <v>165</v>
      </c>
      <c r="D4718" s="38" t="s">
        <v>2332</v>
      </c>
      <c r="E4718" s="38" t="s">
        <v>28</v>
      </c>
    </row>
    <row r="4719">
      <c r="A4719" s="38" t="s">
        <v>10316</v>
      </c>
      <c r="B4719" s="38" t="s">
        <v>453</v>
      </c>
      <c r="C4719" s="38" t="s">
        <v>165</v>
      </c>
      <c r="D4719" s="38" t="s">
        <v>2332</v>
      </c>
      <c r="E4719" s="38" t="s">
        <v>28</v>
      </c>
    </row>
    <row r="4720">
      <c r="A4720" s="38" t="s">
        <v>10317</v>
      </c>
      <c r="B4720" s="38" t="s">
        <v>618</v>
      </c>
      <c r="C4720" s="38" t="s">
        <v>165</v>
      </c>
      <c r="D4720" s="38" t="s">
        <v>2332</v>
      </c>
      <c r="E4720" s="38" t="s">
        <v>28</v>
      </c>
    </row>
    <row r="4721">
      <c r="A4721" s="38" t="s">
        <v>10318</v>
      </c>
      <c r="B4721" s="38" t="s">
        <v>1076</v>
      </c>
      <c r="C4721" s="38" t="s">
        <v>165</v>
      </c>
      <c r="D4721" s="38" t="s">
        <v>2332</v>
      </c>
      <c r="E4721" s="38" t="s">
        <v>28</v>
      </c>
    </row>
    <row r="4722">
      <c r="A4722" s="38" t="s">
        <v>10319</v>
      </c>
      <c r="B4722" s="38" t="s">
        <v>1088</v>
      </c>
      <c r="C4722" s="38" t="s">
        <v>165</v>
      </c>
      <c r="D4722" s="38" t="s">
        <v>2332</v>
      </c>
      <c r="E4722" s="38" t="s">
        <v>28</v>
      </c>
    </row>
    <row r="4723">
      <c r="A4723" s="38" t="s">
        <v>10320</v>
      </c>
      <c r="B4723" s="38" t="s">
        <v>1065</v>
      </c>
      <c r="C4723" s="38" t="s">
        <v>165</v>
      </c>
      <c r="D4723" s="38" t="s">
        <v>2332</v>
      </c>
      <c r="E4723" s="38" t="s">
        <v>28</v>
      </c>
    </row>
    <row r="4724">
      <c r="A4724" s="38" t="s">
        <v>10321</v>
      </c>
      <c r="B4724" s="38" t="s">
        <v>823</v>
      </c>
      <c r="C4724" s="38" t="s">
        <v>165</v>
      </c>
      <c r="D4724" s="38" t="s">
        <v>2333</v>
      </c>
      <c r="E4724" s="38" t="s">
        <v>28</v>
      </c>
    </row>
    <row r="4725">
      <c r="A4725" s="38" t="s">
        <v>10322</v>
      </c>
      <c r="B4725" s="38" t="s">
        <v>704</v>
      </c>
      <c r="C4725" s="38" t="s">
        <v>165</v>
      </c>
      <c r="D4725" s="38" t="s">
        <v>2333</v>
      </c>
      <c r="E4725" s="38" t="s">
        <v>28</v>
      </c>
    </row>
    <row r="4726">
      <c r="A4726" s="38" t="s">
        <v>10323</v>
      </c>
      <c r="B4726" s="38" t="s">
        <v>702</v>
      </c>
      <c r="C4726" s="38" t="s">
        <v>165</v>
      </c>
      <c r="D4726" s="38" t="s">
        <v>2333</v>
      </c>
      <c r="E4726" s="38" t="s">
        <v>28</v>
      </c>
    </row>
    <row r="4727">
      <c r="A4727" s="38" t="s">
        <v>10324</v>
      </c>
      <c r="B4727" s="38" t="s">
        <v>549</v>
      </c>
      <c r="C4727" s="38" t="s">
        <v>165</v>
      </c>
      <c r="D4727" s="38" t="s">
        <v>2333</v>
      </c>
      <c r="E4727" s="38" t="s">
        <v>28</v>
      </c>
    </row>
    <row r="4728">
      <c r="A4728" s="38" t="s">
        <v>10325</v>
      </c>
      <c r="B4728" s="38" t="s">
        <v>701</v>
      </c>
      <c r="C4728" s="38" t="s">
        <v>165</v>
      </c>
      <c r="D4728" s="38" t="s">
        <v>2333</v>
      </c>
      <c r="E4728" s="38" t="s">
        <v>28</v>
      </c>
    </row>
    <row r="4729">
      <c r="A4729" s="38" t="s">
        <v>10326</v>
      </c>
      <c r="B4729" s="38" t="s">
        <v>561</v>
      </c>
      <c r="C4729" s="38" t="s">
        <v>165</v>
      </c>
      <c r="D4729" s="38" t="s">
        <v>2333</v>
      </c>
      <c r="E4729" s="38" t="s">
        <v>28</v>
      </c>
    </row>
    <row r="4730">
      <c r="A4730" s="38" t="s">
        <v>10327</v>
      </c>
      <c r="B4730" s="38" t="s">
        <v>900</v>
      </c>
      <c r="C4730" s="38" t="s">
        <v>165</v>
      </c>
      <c r="D4730" s="38" t="s">
        <v>2333</v>
      </c>
      <c r="E4730" s="38" t="s">
        <v>28</v>
      </c>
    </row>
    <row r="4731">
      <c r="A4731" s="38" t="s">
        <v>10328</v>
      </c>
      <c r="B4731" s="38" t="s">
        <v>453</v>
      </c>
      <c r="C4731" s="38" t="s">
        <v>165</v>
      </c>
      <c r="D4731" s="38" t="s">
        <v>2333</v>
      </c>
      <c r="E4731" s="38" t="s">
        <v>28</v>
      </c>
    </row>
    <row r="4732">
      <c r="A4732" s="38" t="s">
        <v>10329</v>
      </c>
      <c r="B4732" s="38" t="s">
        <v>618</v>
      </c>
      <c r="C4732" s="38" t="s">
        <v>165</v>
      </c>
      <c r="D4732" s="38" t="s">
        <v>2333</v>
      </c>
      <c r="E4732" s="38" t="s">
        <v>28</v>
      </c>
    </row>
    <row r="4733">
      <c r="A4733" s="38" t="s">
        <v>10330</v>
      </c>
      <c r="B4733" s="38" t="s">
        <v>1076</v>
      </c>
      <c r="C4733" s="38" t="s">
        <v>165</v>
      </c>
      <c r="D4733" s="38" t="s">
        <v>2333</v>
      </c>
      <c r="E4733" s="38" t="s">
        <v>28</v>
      </c>
    </row>
    <row r="4734">
      <c r="A4734" s="38" t="s">
        <v>10331</v>
      </c>
      <c r="B4734" s="38" t="s">
        <v>1088</v>
      </c>
      <c r="C4734" s="38" t="s">
        <v>165</v>
      </c>
      <c r="D4734" s="38" t="s">
        <v>2333</v>
      </c>
      <c r="E4734" s="38" t="s">
        <v>28</v>
      </c>
    </row>
    <row r="4735">
      <c r="A4735" s="38" t="s">
        <v>10332</v>
      </c>
      <c r="B4735" s="38" t="s">
        <v>1065</v>
      </c>
      <c r="C4735" s="38" t="s">
        <v>165</v>
      </c>
      <c r="D4735" s="38" t="s">
        <v>2333</v>
      </c>
      <c r="E4735" s="38" t="s">
        <v>28</v>
      </c>
    </row>
    <row r="4736">
      <c r="A4736" s="38" t="s">
        <v>10333</v>
      </c>
      <c r="B4736" s="38" t="s">
        <v>823</v>
      </c>
      <c r="C4736" s="38" t="s">
        <v>165</v>
      </c>
      <c r="D4736" s="38" t="s">
        <v>2334</v>
      </c>
      <c r="E4736" s="38" t="s">
        <v>28</v>
      </c>
    </row>
    <row r="4737">
      <c r="A4737" s="38" t="s">
        <v>10334</v>
      </c>
      <c r="B4737" s="38" t="s">
        <v>704</v>
      </c>
      <c r="C4737" s="38" t="s">
        <v>165</v>
      </c>
      <c r="D4737" s="38" t="s">
        <v>2334</v>
      </c>
      <c r="E4737" s="38" t="s">
        <v>28</v>
      </c>
    </row>
    <row r="4738">
      <c r="A4738" s="38" t="s">
        <v>10335</v>
      </c>
      <c r="B4738" s="38" t="s">
        <v>702</v>
      </c>
      <c r="C4738" s="38" t="s">
        <v>165</v>
      </c>
      <c r="D4738" s="38" t="s">
        <v>2334</v>
      </c>
      <c r="E4738" s="38" t="s">
        <v>28</v>
      </c>
    </row>
    <row r="4739">
      <c r="A4739" s="38" t="s">
        <v>10336</v>
      </c>
      <c r="B4739" s="38" t="s">
        <v>549</v>
      </c>
      <c r="C4739" s="38" t="s">
        <v>165</v>
      </c>
      <c r="D4739" s="38" t="s">
        <v>2334</v>
      </c>
      <c r="E4739" s="38" t="s">
        <v>28</v>
      </c>
    </row>
    <row r="4740">
      <c r="A4740" s="38" t="s">
        <v>10337</v>
      </c>
      <c r="B4740" s="38" t="s">
        <v>701</v>
      </c>
      <c r="C4740" s="38" t="s">
        <v>165</v>
      </c>
      <c r="D4740" s="38" t="s">
        <v>2334</v>
      </c>
      <c r="E4740" s="38" t="s">
        <v>28</v>
      </c>
    </row>
    <row r="4741">
      <c r="A4741" s="38" t="s">
        <v>10338</v>
      </c>
      <c r="B4741" s="38" t="s">
        <v>561</v>
      </c>
      <c r="C4741" s="38" t="s">
        <v>165</v>
      </c>
      <c r="D4741" s="38" t="s">
        <v>2334</v>
      </c>
      <c r="E4741" s="38" t="s">
        <v>28</v>
      </c>
    </row>
    <row r="4742">
      <c r="A4742" s="38" t="s">
        <v>10339</v>
      </c>
      <c r="B4742" s="38" t="s">
        <v>750</v>
      </c>
      <c r="C4742" s="38" t="s">
        <v>165</v>
      </c>
      <c r="D4742" s="38" t="s">
        <v>2334</v>
      </c>
      <c r="E4742" s="38" t="s">
        <v>28</v>
      </c>
    </row>
    <row r="4743">
      <c r="A4743" s="38" t="s">
        <v>10340</v>
      </c>
      <c r="B4743" s="38" t="s">
        <v>453</v>
      </c>
      <c r="C4743" s="38" t="s">
        <v>165</v>
      </c>
      <c r="D4743" s="38" t="s">
        <v>2334</v>
      </c>
      <c r="E4743" s="38" t="s">
        <v>28</v>
      </c>
    </row>
    <row r="4744">
      <c r="A4744" s="38" t="s">
        <v>10341</v>
      </c>
      <c r="B4744" s="38" t="s">
        <v>748</v>
      </c>
      <c r="C4744" s="38" t="s">
        <v>165</v>
      </c>
      <c r="D4744" s="38" t="s">
        <v>2334</v>
      </c>
      <c r="E4744" s="38" t="s">
        <v>28</v>
      </c>
    </row>
    <row r="4745">
      <c r="A4745" s="38" t="s">
        <v>10342</v>
      </c>
      <c r="B4745" s="38" t="s">
        <v>1088</v>
      </c>
      <c r="C4745" s="38" t="s">
        <v>165</v>
      </c>
      <c r="D4745" s="38" t="s">
        <v>2334</v>
      </c>
      <c r="E4745" s="38" t="s">
        <v>28</v>
      </c>
    </row>
    <row r="4746">
      <c r="A4746" s="38" t="s">
        <v>10343</v>
      </c>
      <c r="B4746" s="38" t="s">
        <v>823</v>
      </c>
      <c r="C4746" s="38" t="s">
        <v>165</v>
      </c>
      <c r="D4746" s="38" t="s">
        <v>2335</v>
      </c>
      <c r="E4746" s="38" t="s">
        <v>28</v>
      </c>
    </row>
    <row r="4747">
      <c r="A4747" s="38" t="s">
        <v>10344</v>
      </c>
      <c r="B4747" s="38" t="s">
        <v>704</v>
      </c>
      <c r="C4747" s="38" t="s">
        <v>165</v>
      </c>
      <c r="D4747" s="38" t="s">
        <v>2335</v>
      </c>
      <c r="E4747" s="38" t="s">
        <v>28</v>
      </c>
    </row>
    <row r="4748">
      <c r="A4748" s="38" t="s">
        <v>10345</v>
      </c>
      <c r="B4748" s="38" t="s">
        <v>702</v>
      </c>
      <c r="C4748" s="38" t="s">
        <v>165</v>
      </c>
      <c r="D4748" s="38" t="s">
        <v>2335</v>
      </c>
      <c r="E4748" s="38" t="s">
        <v>28</v>
      </c>
    </row>
    <row r="4749">
      <c r="A4749" s="38" t="s">
        <v>10346</v>
      </c>
      <c r="B4749" s="38" t="s">
        <v>549</v>
      </c>
      <c r="C4749" s="38" t="s">
        <v>165</v>
      </c>
      <c r="D4749" s="38" t="s">
        <v>2335</v>
      </c>
      <c r="E4749" s="38" t="s">
        <v>28</v>
      </c>
    </row>
    <row r="4750">
      <c r="A4750" s="38" t="s">
        <v>10347</v>
      </c>
      <c r="B4750" s="38" t="s">
        <v>701</v>
      </c>
      <c r="C4750" s="38" t="s">
        <v>165</v>
      </c>
      <c r="D4750" s="38" t="s">
        <v>2335</v>
      </c>
      <c r="E4750" s="38" t="s">
        <v>28</v>
      </c>
    </row>
    <row r="4751">
      <c r="A4751" s="38" t="s">
        <v>10348</v>
      </c>
      <c r="B4751" s="38" t="s">
        <v>561</v>
      </c>
      <c r="C4751" s="38" t="s">
        <v>165</v>
      </c>
      <c r="D4751" s="38" t="s">
        <v>2335</v>
      </c>
      <c r="E4751" s="38" t="s">
        <v>28</v>
      </c>
    </row>
    <row r="4752">
      <c r="A4752" s="38" t="s">
        <v>10349</v>
      </c>
      <c r="B4752" s="38" t="s">
        <v>750</v>
      </c>
      <c r="C4752" s="38" t="s">
        <v>165</v>
      </c>
      <c r="D4752" s="38" t="s">
        <v>2335</v>
      </c>
      <c r="E4752" s="38" t="s">
        <v>28</v>
      </c>
    </row>
    <row r="4753">
      <c r="A4753" s="38" t="s">
        <v>10350</v>
      </c>
      <c r="B4753" s="38" t="s">
        <v>453</v>
      </c>
      <c r="C4753" s="38" t="s">
        <v>165</v>
      </c>
      <c r="D4753" s="38" t="s">
        <v>2335</v>
      </c>
      <c r="E4753" s="38" t="s">
        <v>28</v>
      </c>
    </row>
    <row r="4754">
      <c r="A4754" s="38" t="s">
        <v>10351</v>
      </c>
      <c r="B4754" s="38" t="s">
        <v>748</v>
      </c>
      <c r="C4754" s="38" t="s">
        <v>165</v>
      </c>
      <c r="D4754" s="38" t="s">
        <v>2335</v>
      </c>
      <c r="E4754" s="38" t="s">
        <v>28</v>
      </c>
    </row>
    <row r="4755">
      <c r="A4755" s="38" t="s">
        <v>10352</v>
      </c>
      <c r="B4755" s="38" t="s">
        <v>1088</v>
      </c>
      <c r="C4755" s="38" t="s">
        <v>165</v>
      </c>
      <c r="D4755" s="38" t="s">
        <v>2335</v>
      </c>
      <c r="E4755" s="38" t="s">
        <v>28</v>
      </c>
    </row>
    <row r="4756">
      <c r="A4756" s="38" t="s">
        <v>10353</v>
      </c>
      <c r="B4756" s="38" t="s">
        <v>705</v>
      </c>
      <c r="C4756" s="38" t="s">
        <v>165</v>
      </c>
      <c r="D4756" s="38" t="s">
        <v>2337</v>
      </c>
      <c r="E4756" s="38" t="s">
        <v>28</v>
      </c>
    </row>
    <row r="4757">
      <c r="A4757" s="38" t="s">
        <v>10354</v>
      </c>
      <c r="B4757" s="38" t="s">
        <v>1064</v>
      </c>
      <c r="C4757" s="38" t="s">
        <v>165</v>
      </c>
      <c r="D4757" s="38" t="s">
        <v>2337</v>
      </c>
      <c r="E4757" s="38" t="s">
        <v>28</v>
      </c>
    </row>
    <row r="4758">
      <c r="A4758" s="38" t="s">
        <v>10355</v>
      </c>
      <c r="B4758" s="38" t="s">
        <v>1073</v>
      </c>
      <c r="C4758" s="38" t="s">
        <v>165</v>
      </c>
      <c r="D4758" s="38" t="s">
        <v>2337</v>
      </c>
      <c r="E4758" s="38" t="s">
        <v>28</v>
      </c>
    </row>
    <row r="4759">
      <c r="A4759" s="38" t="s">
        <v>10356</v>
      </c>
      <c r="B4759" s="38" t="s">
        <v>1069</v>
      </c>
      <c r="C4759" s="38" t="s">
        <v>165</v>
      </c>
      <c r="D4759" s="38" t="s">
        <v>2337</v>
      </c>
      <c r="E4759" s="38" t="s">
        <v>28</v>
      </c>
    </row>
    <row r="4760">
      <c r="A4760" s="38" t="s">
        <v>10357</v>
      </c>
      <c r="B4760" s="38" t="s">
        <v>701</v>
      </c>
      <c r="C4760" s="38" t="s">
        <v>165</v>
      </c>
      <c r="D4760" s="38" t="s">
        <v>2337</v>
      </c>
      <c r="E4760" s="38" t="s">
        <v>28</v>
      </c>
    </row>
    <row r="4761">
      <c r="A4761" s="38" t="s">
        <v>10358</v>
      </c>
      <c r="B4761" s="38" t="s">
        <v>1077</v>
      </c>
      <c r="C4761" s="38" t="s">
        <v>165</v>
      </c>
      <c r="D4761" s="38" t="s">
        <v>2337</v>
      </c>
      <c r="E4761" s="38" t="s">
        <v>28</v>
      </c>
    </row>
    <row r="4762">
      <c r="A4762" s="38" t="s">
        <v>10359</v>
      </c>
      <c r="B4762" s="38" t="s">
        <v>900</v>
      </c>
      <c r="C4762" s="38" t="s">
        <v>165</v>
      </c>
      <c r="D4762" s="38" t="s">
        <v>2337</v>
      </c>
      <c r="E4762" s="38" t="s">
        <v>28</v>
      </c>
    </row>
    <row r="4763">
      <c r="A4763" s="38" t="s">
        <v>10360</v>
      </c>
      <c r="B4763" s="38" t="s">
        <v>1068</v>
      </c>
      <c r="C4763" s="38" t="s">
        <v>165</v>
      </c>
      <c r="D4763" s="38" t="s">
        <v>2337</v>
      </c>
      <c r="E4763" s="38" t="s">
        <v>28</v>
      </c>
    </row>
    <row r="4764">
      <c r="A4764" s="38" t="s">
        <v>10361</v>
      </c>
      <c r="B4764" s="38" t="s">
        <v>498</v>
      </c>
      <c r="C4764" s="38" t="s">
        <v>165</v>
      </c>
      <c r="D4764" s="38" t="s">
        <v>2337</v>
      </c>
      <c r="E4764" s="38" t="s">
        <v>28</v>
      </c>
    </row>
    <row r="4765">
      <c r="A4765" s="38" t="s">
        <v>10362</v>
      </c>
      <c r="B4765" s="38" t="s">
        <v>704</v>
      </c>
      <c r="C4765" s="38" t="s">
        <v>165</v>
      </c>
      <c r="D4765" s="38" t="s">
        <v>2337</v>
      </c>
      <c r="E4765" s="38" t="s">
        <v>28</v>
      </c>
    </row>
    <row r="4766">
      <c r="A4766" s="38" t="s">
        <v>10363</v>
      </c>
      <c r="B4766" s="38" t="s">
        <v>1072</v>
      </c>
      <c r="C4766" s="38" t="s">
        <v>165</v>
      </c>
      <c r="D4766" s="38" t="s">
        <v>2337</v>
      </c>
      <c r="E4766" s="38" t="s">
        <v>28</v>
      </c>
    </row>
    <row r="4767">
      <c r="A4767" s="38" t="s">
        <v>10364</v>
      </c>
      <c r="B4767" s="38" t="s">
        <v>1062</v>
      </c>
      <c r="C4767" s="38" t="s">
        <v>165</v>
      </c>
      <c r="D4767" s="38" t="s">
        <v>2337</v>
      </c>
      <c r="E4767" s="38" t="s">
        <v>28</v>
      </c>
    </row>
    <row r="4768">
      <c r="A4768" s="38" t="s">
        <v>10365</v>
      </c>
      <c r="B4768" s="38" t="s">
        <v>260</v>
      </c>
      <c r="C4768" s="25" t="s">
        <v>533</v>
      </c>
      <c r="D4768" s="38" t="s">
        <v>2337</v>
      </c>
      <c r="E4768" s="38" t="s">
        <v>28</v>
      </c>
    </row>
    <row r="4769">
      <c r="A4769" s="38" t="s">
        <v>10366</v>
      </c>
      <c r="B4769" s="38" t="s">
        <v>538</v>
      </c>
      <c r="C4769" s="25" t="s">
        <v>533</v>
      </c>
      <c r="D4769" s="38" t="s">
        <v>2337</v>
      </c>
      <c r="E4769" s="38" t="s">
        <v>28</v>
      </c>
    </row>
    <row r="4770">
      <c r="A4770" s="38" t="s">
        <v>10367</v>
      </c>
      <c r="B4770" s="38" t="s">
        <v>498</v>
      </c>
      <c r="C4770" s="25" t="s">
        <v>533</v>
      </c>
      <c r="D4770" s="38" t="s">
        <v>2337</v>
      </c>
      <c r="E4770" s="38" t="s">
        <v>28</v>
      </c>
    </row>
    <row r="4771">
      <c r="A4771" s="38" t="s">
        <v>10368</v>
      </c>
      <c r="B4771" s="38" t="s">
        <v>952</v>
      </c>
      <c r="C4771" s="25" t="s">
        <v>533</v>
      </c>
      <c r="D4771" s="38" t="s">
        <v>2337</v>
      </c>
      <c r="E4771" s="38" t="s">
        <v>28</v>
      </c>
    </row>
    <row r="4772">
      <c r="A4772" s="38" t="s">
        <v>10369</v>
      </c>
      <c r="B4772" s="38" t="s">
        <v>900</v>
      </c>
      <c r="C4772" s="38" t="s">
        <v>165</v>
      </c>
      <c r="D4772" s="38" t="s">
        <v>2338</v>
      </c>
      <c r="E4772" s="38" t="s">
        <v>28</v>
      </c>
    </row>
    <row r="4773">
      <c r="A4773" s="38" t="s">
        <v>10370</v>
      </c>
      <c r="B4773" s="38" t="s">
        <v>704</v>
      </c>
      <c r="C4773" s="38" t="s">
        <v>165</v>
      </c>
      <c r="D4773" s="38" t="s">
        <v>2338</v>
      </c>
      <c r="E4773" s="38" t="s">
        <v>28</v>
      </c>
    </row>
    <row r="4774">
      <c r="A4774" s="38" t="s">
        <v>10371</v>
      </c>
      <c r="B4774" s="38" t="s">
        <v>1064</v>
      </c>
      <c r="C4774" s="38" t="s">
        <v>165</v>
      </c>
      <c r="D4774" s="38" t="s">
        <v>2338</v>
      </c>
      <c r="E4774" s="38" t="s">
        <v>28</v>
      </c>
    </row>
    <row r="4775">
      <c r="A4775" s="38" t="s">
        <v>10372</v>
      </c>
      <c r="B4775" s="38" t="s">
        <v>765</v>
      </c>
      <c r="C4775" s="38" t="s">
        <v>165</v>
      </c>
      <c r="D4775" s="38" t="s">
        <v>2338</v>
      </c>
      <c r="E4775" s="38" t="s">
        <v>28</v>
      </c>
    </row>
    <row r="4776">
      <c r="A4776" s="38" t="s">
        <v>10373</v>
      </c>
      <c r="B4776" s="38" t="s">
        <v>701</v>
      </c>
      <c r="C4776" s="38" t="s">
        <v>165</v>
      </c>
      <c r="D4776" s="38" t="s">
        <v>2338</v>
      </c>
      <c r="E4776" s="38" t="s">
        <v>28</v>
      </c>
    </row>
    <row r="4777">
      <c r="A4777" s="38" t="s">
        <v>10374</v>
      </c>
      <c r="B4777" s="38" t="s">
        <v>763</v>
      </c>
      <c r="C4777" s="38" t="s">
        <v>165</v>
      </c>
      <c r="D4777" s="38" t="s">
        <v>2338</v>
      </c>
      <c r="E4777" s="38" t="s">
        <v>28</v>
      </c>
    </row>
    <row r="4778">
      <c r="A4778" s="38" t="s">
        <v>10375</v>
      </c>
      <c r="B4778" s="38" t="s">
        <v>1004</v>
      </c>
      <c r="C4778" s="38" t="s">
        <v>165</v>
      </c>
      <c r="D4778" s="38" t="s">
        <v>2338</v>
      </c>
      <c r="E4778" s="38" t="s">
        <v>28</v>
      </c>
    </row>
    <row r="4779">
      <c r="A4779" s="38" t="s">
        <v>10376</v>
      </c>
      <c r="B4779" s="38" t="s">
        <v>1069</v>
      </c>
      <c r="C4779" s="38" t="s">
        <v>165</v>
      </c>
      <c r="D4779" s="38" t="s">
        <v>2338</v>
      </c>
      <c r="E4779" s="38" t="s">
        <v>28</v>
      </c>
    </row>
    <row r="4780">
      <c r="A4780" s="38" t="s">
        <v>10377</v>
      </c>
      <c r="B4780" s="38" t="s">
        <v>900</v>
      </c>
      <c r="C4780" s="38" t="s">
        <v>165</v>
      </c>
      <c r="D4780" s="38" t="s">
        <v>2340</v>
      </c>
      <c r="E4780" s="38" t="s">
        <v>28</v>
      </c>
    </row>
    <row r="4781">
      <c r="A4781" s="38" t="s">
        <v>10378</v>
      </c>
      <c r="B4781" s="38" t="s">
        <v>1065</v>
      </c>
      <c r="C4781" s="38" t="s">
        <v>165</v>
      </c>
      <c r="D4781" s="38" t="s">
        <v>2340</v>
      </c>
      <c r="E4781" s="38" t="s">
        <v>28</v>
      </c>
    </row>
    <row r="4782">
      <c r="A4782" s="38" t="s">
        <v>10379</v>
      </c>
      <c r="B4782" s="38" t="s">
        <v>618</v>
      </c>
      <c r="C4782" s="38" t="s">
        <v>165</v>
      </c>
      <c r="D4782" s="38" t="s">
        <v>2340</v>
      </c>
      <c r="E4782" s="38" t="s">
        <v>28</v>
      </c>
    </row>
    <row r="4783">
      <c r="A4783" s="38" t="s">
        <v>10380</v>
      </c>
      <c r="B4783" s="38" t="s">
        <v>1073</v>
      </c>
      <c r="C4783" s="38" t="s">
        <v>165</v>
      </c>
      <c r="D4783" s="38" t="s">
        <v>2340</v>
      </c>
      <c r="E4783" s="38" t="s">
        <v>28</v>
      </c>
    </row>
    <row r="4784">
      <c r="A4784" s="38" t="s">
        <v>10381</v>
      </c>
      <c r="B4784" s="38" t="s">
        <v>1069</v>
      </c>
      <c r="C4784" s="38" t="s">
        <v>165</v>
      </c>
      <c r="D4784" s="38" t="s">
        <v>2340</v>
      </c>
      <c r="E4784" s="38" t="s">
        <v>28</v>
      </c>
    </row>
    <row r="4785">
      <c r="A4785" s="38" t="s">
        <v>10382</v>
      </c>
      <c r="B4785" s="38" t="s">
        <v>701</v>
      </c>
      <c r="C4785" s="38" t="s">
        <v>165</v>
      </c>
      <c r="D4785" s="38" t="s">
        <v>2340</v>
      </c>
      <c r="E4785" s="38" t="s">
        <v>28</v>
      </c>
    </row>
    <row r="4786">
      <c r="A4786" s="38" t="s">
        <v>10383</v>
      </c>
      <c r="B4786" s="38" t="s">
        <v>1078</v>
      </c>
      <c r="C4786" s="38" t="s">
        <v>165</v>
      </c>
      <c r="D4786" s="38" t="s">
        <v>2340</v>
      </c>
      <c r="E4786" s="38" t="s">
        <v>28</v>
      </c>
    </row>
    <row r="4787">
      <c r="A4787" s="38" t="s">
        <v>10384</v>
      </c>
      <c r="B4787" s="38" t="s">
        <v>1068</v>
      </c>
      <c r="C4787" s="38" t="s">
        <v>165</v>
      </c>
      <c r="D4787" s="38" t="s">
        <v>2340</v>
      </c>
      <c r="E4787" s="38" t="s">
        <v>28</v>
      </c>
    </row>
    <row r="4788">
      <c r="A4788" s="38" t="s">
        <v>10385</v>
      </c>
      <c r="B4788" s="38" t="s">
        <v>1071</v>
      </c>
      <c r="C4788" s="38" t="s">
        <v>165</v>
      </c>
      <c r="D4788" s="38" t="s">
        <v>2340</v>
      </c>
      <c r="E4788" s="38" t="s">
        <v>28</v>
      </c>
    </row>
    <row r="4789">
      <c r="A4789" s="38" t="s">
        <v>10386</v>
      </c>
      <c r="B4789" s="38" t="s">
        <v>1072</v>
      </c>
      <c r="C4789" s="38" t="s">
        <v>165</v>
      </c>
      <c r="D4789" s="38" t="s">
        <v>2340</v>
      </c>
      <c r="E4789" s="38" t="s">
        <v>28</v>
      </c>
    </row>
    <row r="4790">
      <c r="A4790" s="38" t="s">
        <v>10387</v>
      </c>
      <c r="B4790" s="38" t="s">
        <v>1077</v>
      </c>
      <c r="C4790" s="38" t="s">
        <v>165</v>
      </c>
      <c r="D4790" s="38" t="s">
        <v>2340</v>
      </c>
      <c r="E4790" s="38" t="s">
        <v>28</v>
      </c>
    </row>
    <row r="4791">
      <c r="A4791" s="38" t="s">
        <v>10388</v>
      </c>
      <c r="B4791" s="38" t="s">
        <v>1070</v>
      </c>
      <c r="C4791" s="38" t="s">
        <v>165</v>
      </c>
      <c r="D4791" s="38" t="s">
        <v>2340</v>
      </c>
      <c r="E4791" s="38" t="s">
        <v>28</v>
      </c>
    </row>
    <row r="4792">
      <c r="A4792" s="38" t="s">
        <v>10389</v>
      </c>
      <c r="B4792" s="38" t="s">
        <v>1075</v>
      </c>
      <c r="C4792" s="38" t="s">
        <v>44</v>
      </c>
      <c r="D4792" s="38" t="s">
        <v>2340</v>
      </c>
      <c r="E4792" s="38" t="s">
        <v>28</v>
      </c>
    </row>
    <row r="4793">
      <c r="A4793" s="38" t="s">
        <v>10390</v>
      </c>
      <c r="B4793" s="38" t="s">
        <v>925</v>
      </c>
      <c r="C4793" s="38" t="s">
        <v>44</v>
      </c>
      <c r="D4793" s="38" t="s">
        <v>2340</v>
      </c>
      <c r="E4793" s="38" t="s">
        <v>28</v>
      </c>
    </row>
    <row r="4794">
      <c r="A4794" s="38" t="s">
        <v>10391</v>
      </c>
      <c r="B4794" s="38" t="s">
        <v>748</v>
      </c>
      <c r="C4794" s="38" t="s">
        <v>44</v>
      </c>
      <c r="D4794" s="38" t="s">
        <v>2340</v>
      </c>
      <c r="E4794" s="38" t="s">
        <v>28</v>
      </c>
    </row>
    <row r="4795">
      <c r="A4795" s="38" t="s">
        <v>10392</v>
      </c>
      <c r="B4795" s="38" t="s">
        <v>1077</v>
      </c>
      <c r="C4795" s="38" t="s">
        <v>44</v>
      </c>
      <c r="D4795" s="38" t="s">
        <v>2340</v>
      </c>
      <c r="E4795" s="38" t="s">
        <v>28</v>
      </c>
    </row>
    <row r="4796">
      <c r="A4796" s="38" t="s">
        <v>10393</v>
      </c>
      <c r="B4796" s="38" t="s">
        <v>646</v>
      </c>
      <c r="C4796" s="25" t="s">
        <v>938</v>
      </c>
      <c r="D4796" s="38" t="s">
        <v>2340</v>
      </c>
      <c r="E4796" s="38" t="s">
        <v>28</v>
      </c>
    </row>
    <row r="4797">
      <c r="A4797" s="38" t="s">
        <v>10394</v>
      </c>
      <c r="B4797" s="38" t="s">
        <v>626</v>
      </c>
      <c r="C4797" s="25" t="s">
        <v>938</v>
      </c>
      <c r="D4797" s="38" t="s">
        <v>2340</v>
      </c>
      <c r="E4797" s="38" t="s">
        <v>28</v>
      </c>
    </row>
    <row r="4798">
      <c r="A4798" s="38" t="s">
        <v>10395</v>
      </c>
      <c r="B4798" s="38" t="s">
        <v>1081</v>
      </c>
      <c r="C4798" s="25" t="s">
        <v>938</v>
      </c>
      <c r="D4798" s="38" t="s">
        <v>2340</v>
      </c>
      <c r="E4798" s="38" t="s">
        <v>28</v>
      </c>
    </row>
    <row r="4799">
      <c r="A4799" s="38" t="s">
        <v>10396</v>
      </c>
      <c r="B4799" s="38" t="s">
        <v>900</v>
      </c>
      <c r="C4799" s="38" t="s">
        <v>165</v>
      </c>
      <c r="D4799" s="38" t="s">
        <v>2341</v>
      </c>
      <c r="E4799" s="38" t="s">
        <v>28</v>
      </c>
    </row>
    <row r="4800">
      <c r="A4800" s="38" t="s">
        <v>10397</v>
      </c>
      <c r="B4800" s="38" t="s">
        <v>704</v>
      </c>
      <c r="C4800" s="38" t="s">
        <v>165</v>
      </c>
      <c r="D4800" s="38" t="s">
        <v>2341</v>
      </c>
      <c r="E4800" s="38" t="s">
        <v>28</v>
      </c>
    </row>
    <row r="4801">
      <c r="A4801" s="38" t="s">
        <v>10398</v>
      </c>
      <c r="B4801" s="38" t="s">
        <v>1074</v>
      </c>
      <c r="C4801" s="38" t="s">
        <v>165</v>
      </c>
      <c r="D4801" s="38" t="s">
        <v>2341</v>
      </c>
      <c r="E4801" s="38" t="s">
        <v>28</v>
      </c>
    </row>
    <row r="4802">
      <c r="A4802" s="38" t="s">
        <v>10399</v>
      </c>
      <c r="B4802" s="38" t="s">
        <v>1073</v>
      </c>
      <c r="C4802" s="38" t="s">
        <v>165</v>
      </c>
      <c r="D4802" s="38" t="s">
        <v>2341</v>
      </c>
      <c r="E4802" s="38" t="s">
        <v>28</v>
      </c>
    </row>
    <row r="4803">
      <c r="A4803" s="38" t="s">
        <v>10400</v>
      </c>
      <c r="B4803" s="38" t="s">
        <v>1069</v>
      </c>
      <c r="C4803" s="38" t="s">
        <v>165</v>
      </c>
      <c r="D4803" s="38" t="s">
        <v>2341</v>
      </c>
      <c r="E4803" s="38" t="s">
        <v>28</v>
      </c>
    </row>
    <row r="4804">
      <c r="A4804" s="38" t="s">
        <v>10401</v>
      </c>
      <c r="B4804" s="38" t="s">
        <v>701</v>
      </c>
      <c r="C4804" s="38" t="s">
        <v>165</v>
      </c>
      <c r="D4804" s="38" t="s">
        <v>2341</v>
      </c>
      <c r="E4804" s="38" t="s">
        <v>28</v>
      </c>
    </row>
    <row r="4805">
      <c r="A4805" s="38" t="s">
        <v>10402</v>
      </c>
      <c r="B4805" s="38" t="s">
        <v>1075</v>
      </c>
      <c r="C4805" s="38" t="s">
        <v>165</v>
      </c>
      <c r="D4805" s="38" t="s">
        <v>2341</v>
      </c>
      <c r="E4805" s="38" t="s">
        <v>28</v>
      </c>
    </row>
    <row r="4806">
      <c r="A4806" s="38" t="s">
        <v>10403</v>
      </c>
      <c r="B4806" s="38" t="s">
        <v>1068</v>
      </c>
      <c r="C4806" s="38" t="s">
        <v>165</v>
      </c>
      <c r="D4806" s="38" t="s">
        <v>2341</v>
      </c>
      <c r="E4806" s="38" t="s">
        <v>28</v>
      </c>
    </row>
    <row r="4807">
      <c r="A4807" s="38" t="s">
        <v>10404</v>
      </c>
      <c r="B4807" s="38" t="s">
        <v>1071</v>
      </c>
      <c r="C4807" s="38" t="s">
        <v>165</v>
      </c>
      <c r="D4807" s="38" t="s">
        <v>2341</v>
      </c>
      <c r="E4807" s="38" t="s">
        <v>28</v>
      </c>
    </row>
    <row r="4808">
      <c r="A4808" s="38" t="s">
        <v>10405</v>
      </c>
      <c r="B4808" s="38" t="s">
        <v>1072</v>
      </c>
      <c r="C4808" s="38" t="s">
        <v>165</v>
      </c>
      <c r="D4808" s="38" t="s">
        <v>2341</v>
      </c>
      <c r="E4808" s="38" t="s">
        <v>28</v>
      </c>
    </row>
    <row r="4809">
      <c r="A4809" s="38" t="s">
        <v>10406</v>
      </c>
      <c r="B4809" s="38" t="s">
        <v>1077</v>
      </c>
      <c r="C4809" s="38" t="s">
        <v>165</v>
      </c>
      <c r="D4809" s="38" t="s">
        <v>2341</v>
      </c>
      <c r="E4809" s="38" t="s">
        <v>28</v>
      </c>
    </row>
    <row r="4810">
      <c r="A4810" s="38" t="s">
        <v>10407</v>
      </c>
      <c r="B4810" s="38" t="s">
        <v>925</v>
      </c>
      <c r="C4810" s="38" t="s">
        <v>165</v>
      </c>
      <c r="D4810" s="38" t="s">
        <v>2341</v>
      </c>
      <c r="E4810" s="38" t="s">
        <v>28</v>
      </c>
    </row>
    <row r="4811">
      <c r="A4811" s="38" t="s">
        <v>10408</v>
      </c>
      <c r="B4811" s="38" t="s">
        <v>900</v>
      </c>
      <c r="C4811" s="38" t="s">
        <v>165</v>
      </c>
      <c r="D4811" s="38" t="s">
        <v>2342</v>
      </c>
      <c r="E4811" s="38" t="s">
        <v>28</v>
      </c>
    </row>
    <row r="4812">
      <c r="A4812" s="38" t="s">
        <v>10409</v>
      </c>
      <c r="B4812" s="38" t="s">
        <v>1065</v>
      </c>
      <c r="C4812" s="38" t="s">
        <v>165</v>
      </c>
      <c r="D4812" s="38" t="s">
        <v>2342</v>
      </c>
      <c r="E4812" s="38" t="s">
        <v>28</v>
      </c>
    </row>
    <row r="4813">
      <c r="A4813" s="38" t="s">
        <v>10410</v>
      </c>
      <c r="B4813" s="38" t="s">
        <v>618</v>
      </c>
      <c r="C4813" s="38" t="s">
        <v>165</v>
      </c>
      <c r="D4813" s="38" t="s">
        <v>2342</v>
      </c>
      <c r="E4813" s="38" t="s">
        <v>28</v>
      </c>
    </row>
    <row r="4814">
      <c r="A4814" s="38" t="s">
        <v>10411</v>
      </c>
      <c r="B4814" s="38" t="s">
        <v>1073</v>
      </c>
      <c r="C4814" s="38" t="s">
        <v>165</v>
      </c>
      <c r="D4814" s="38" t="s">
        <v>2342</v>
      </c>
      <c r="E4814" s="38" t="s">
        <v>28</v>
      </c>
    </row>
    <row r="4815">
      <c r="A4815" s="38" t="s">
        <v>10412</v>
      </c>
      <c r="B4815" s="38" t="s">
        <v>1069</v>
      </c>
      <c r="C4815" s="38" t="s">
        <v>165</v>
      </c>
      <c r="D4815" s="38" t="s">
        <v>2342</v>
      </c>
      <c r="E4815" s="38" t="s">
        <v>28</v>
      </c>
    </row>
    <row r="4816">
      <c r="A4816" s="38" t="s">
        <v>10413</v>
      </c>
      <c r="B4816" s="38" t="s">
        <v>701</v>
      </c>
      <c r="C4816" s="38" t="s">
        <v>165</v>
      </c>
      <c r="D4816" s="38" t="s">
        <v>2342</v>
      </c>
      <c r="E4816" s="38" t="s">
        <v>28</v>
      </c>
    </row>
    <row r="4817">
      <c r="A4817" s="38" t="s">
        <v>10414</v>
      </c>
      <c r="B4817" s="38" t="s">
        <v>1078</v>
      </c>
      <c r="C4817" s="38" t="s">
        <v>165</v>
      </c>
      <c r="D4817" s="38" t="s">
        <v>2342</v>
      </c>
      <c r="E4817" s="38" t="s">
        <v>28</v>
      </c>
    </row>
    <row r="4818">
      <c r="A4818" s="38" t="s">
        <v>10415</v>
      </c>
      <c r="B4818" s="38" t="s">
        <v>1068</v>
      </c>
      <c r="C4818" s="38" t="s">
        <v>165</v>
      </c>
      <c r="D4818" s="38" t="s">
        <v>2342</v>
      </c>
      <c r="E4818" s="38" t="s">
        <v>28</v>
      </c>
    </row>
    <row r="4819">
      <c r="A4819" s="38" t="s">
        <v>10416</v>
      </c>
      <c r="B4819" s="38" t="s">
        <v>1071</v>
      </c>
      <c r="C4819" s="38" t="s">
        <v>165</v>
      </c>
      <c r="D4819" s="38" t="s">
        <v>2342</v>
      </c>
      <c r="E4819" s="38" t="s">
        <v>28</v>
      </c>
    </row>
    <row r="4820">
      <c r="A4820" s="38" t="s">
        <v>10417</v>
      </c>
      <c r="B4820" s="38" t="s">
        <v>1072</v>
      </c>
      <c r="C4820" s="38" t="s">
        <v>165</v>
      </c>
      <c r="D4820" s="38" t="s">
        <v>2342</v>
      </c>
      <c r="E4820" s="38" t="s">
        <v>28</v>
      </c>
    </row>
    <row r="4821">
      <c r="A4821" s="38" t="s">
        <v>10418</v>
      </c>
      <c r="B4821" s="38" t="s">
        <v>1077</v>
      </c>
      <c r="C4821" s="38" t="s">
        <v>165</v>
      </c>
      <c r="D4821" s="38" t="s">
        <v>2342</v>
      </c>
      <c r="E4821" s="38" t="s">
        <v>28</v>
      </c>
    </row>
    <row r="4822">
      <c r="A4822" s="38" t="s">
        <v>10419</v>
      </c>
      <c r="B4822" s="38" t="s">
        <v>1070</v>
      </c>
      <c r="C4822" s="38" t="s">
        <v>165</v>
      </c>
      <c r="D4822" s="38" t="s">
        <v>2342</v>
      </c>
      <c r="E4822" s="38" t="s">
        <v>28</v>
      </c>
    </row>
    <row r="4823">
      <c r="A4823" s="38" t="s">
        <v>10420</v>
      </c>
      <c r="B4823" s="38" t="s">
        <v>1075</v>
      </c>
      <c r="C4823" s="38" t="s">
        <v>44</v>
      </c>
      <c r="D4823" s="38" t="s">
        <v>2342</v>
      </c>
      <c r="E4823" s="38" t="s">
        <v>28</v>
      </c>
    </row>
    <row r="4824">
      <c r="A4824" s="38" t="s">
        <v>10421</v>
      </c>
      <c r="B4824" s="38" t="s">
        <v>925</v>
      </c>
      <c r="C4824" s="38" t="s">
        <v>44</v>
      </c>
      <c r="D4824" s="38" t="s">
        <v>2342</v>
      </c>
      <c r="E4824" s="38" t="s">
        <v>28</v>
      </c>
    </row>
    <row r="4825">
      <c r="A4825" s="38" t="s">
        <v>10422</v>
      </c>
      <c r="B4825" s="38" t="s">
        <v>748</v>
      </c>
      <c r="C4825" s="38" t="s">
        <v>44</v>
      </c>
      <c r="D4825" s="38" t="s">
        <v>2342</v>
      </c>
      <c r="E4825" s="38" t="s">
        <v>28</v>
      </c>
    </row>
    <row r="4826">
      <c r="A4826" s="38" t="s">
        <v>10423</v>
      </c>
      <c r="B4826" s="38" t="s">
        <v>1077</v>
      </c>
      <c r="C4826" s="38" t="s">
        <v>44</v>
      </c>
      <c r="D4826" s="38" t="s">
        <v>2342</v>
      </c>
      <c r="E4826" s="38" t="s">
        <v>28</v>
      </c>
    </row>
    <row r="4827">
      <c r="A4827" s="38" t="s">
        <v>10424</v>
      </c>
      <c r="B4827" s="38" t="s">
        <v>577</v>
      </c>
      <c r="C4827" s="25" t="s">
        <v>938</v>
      </c>
      <c r="D4827" s="38" t="s">
        <v>2342</v>
      </c>
      <c r="E4827" s="38" t="s">
        <v>28</v>
      </c>
    </row>
    <row r="4828">
      <c r="A4828" s="38" t="s">
        <v>10425</v>
      </c>
      <c r="B4828" s="38" t="s">
        <v>646</v>
      </c>
      <c r="C4828" s="25" t="s">
        <v>938</v>
      </c>
      <c r="D4828" s="38" t="s">
        <v>2342</v>
      </c>
      <c r="E4828" s="38" t="s">
        <v>28</v>
      </c>
    </row>
    <row r="4829">
      <c r="A4829" s="38" t="s">
        <v>10426</v>
      </c>
      <c r="B4829" s="38" t="s">
        <v>626</v>
      </c>
      <c r="C4829" s="25" t="s">
        <v>938</v>
      </c>
      <c r="D4829" s="38" t="s">
        <v>2342</v>
      </c>
      <c r="E4829" s="38" t="s">
        <v>28</v>
      </c>
    </row>
    <row r="4830">
      <c r="A4830" s="38" t="s">
        <v>10427</v>
      </c>
      <c r="B4830" s="38" t="s">
        <v>705</v>
      </c>
      <c r="C4830" s="38" t="s">
        <v>165</v>
      </c>
      <c r="D4830" s="38" t="s">
        <v>2343</v>
      </c>
      <c r="E4830" s="38" t="s">
        <v>28</v>
      </c>
    </row>
    <row r="4831">
      <c r="A4831" s="38" t="s">
        <v>10428</v>
      </c>
      <c r="B4831" s="38" t="s">
        <v>1064</v>
      </c>
      <c r="C4831" s="38" t="s">
        <v>165</v>
      </c>
      <c r="D4831" s="38" t="s">
        <v>2343</v>
      </c>
      <c r="E4831" s="38" t="s">
        <v>28</v>
      </c>
    </row>
    <row r="4832">
      <c r="A4832" s="38" t="s">
        <v>10429</v>
      </c>
      <c r="B4832" s="38" t="s">
        <v>1073</v>
      </c>
      <c r="C4832" s="38" t="s">
        <v>165</v>
      </c>
      <c r="D4832" s="38" t="s">
        <v>2343</v>
      </c>
      <c r="E4832" s="38" t="s">
        <v>28</v>
      </c>
    </row>
    <row r="4833">
      <c r="A4833" s="38" t="s">
        <v>10430</v>
      </c>
      <c r="B4833" s="38" t="s">
        <v>1069</v>
      </c>
      <c r="C4833" s="38" t="s">
        <v>165</v>
      </c>
      <c r="D4833" s="38" t="s">
        <v>2343</v>
      </c>
      <c r="E4833" s="38" t="s">
        <v>28</v>
      </c>
    </row>
    <row r="4834">
      <c r="A4834" s="38" t="s">
        <v>10431</v>
      </c>
      <c r="B4834" s="38" t="s">
        <v>701</v>
      </c>
      <c r="C4834" s="38" t="s">
        <v>165</v>
      </c>
      <c r="D4834" s="38" t="s">
        <v>2343</v>
      </c>
      <c r="E4834" s="38" t="s">
        <v>28</v>
      </c>
    </row>
    <row r="4835">
      <c r="A4835" s="38" t="s">
        <v>10432</v>
      </c>
      <c r="B4835" s="38" t="s">
        <v>1077</v>
      </c>
      <c r="C4835" s="38" t="s">
        <v>165</v>
      </c>
      <c r="D4835" s="38" t="s">
        <v>2343</v>
      </c>
      <c r="E4835" s="38" t="s">
        <v>28</v>
      </c>
    </row>
    <row r="4836">
      <c r="A4836" s="38" t="s">
        <v>10433</v>
      </c>
      <c r="B4836" s="38" t="s">
        <v>900</v>
      </c>
      <c r="C4836" s="38" t="s">
        <v>165</v>
      </c>
      <c r="D4836" s="38" t="s">
        <v>2343</v>
      </c>
      <c r="E4836" s="38" t="s">
        <v>28</v>
      </c>
    </row>
    <row r="4837">
      <c r="A4837" s="38" t="s">
        <v>10434</v>
      </c>
      <c r="B4837" s="38" t="s">
        <v>1068</v>
      </c>
      <c r="C4837" s="38" t="s">
        <v>165</v>
      </c>
      <c r="D4837" s="38" t="s">
        <v>2343</v>
      </c>
      <c r="E4837" s="38" t="s">
        <v>28</v>
      </c>
    </row>
    <row r="4838">
      <c r="A4838" s="38" t="s">
        <v>10435</v>
      </c>
      <c r="B4838" s="38" t="s">
        <v>498</v>
      </c>
      <c r="C4838" s="38" t="s">
        <v>165</v>
      </c>
      <c r="D4838" s="38" t="s">
        <v>2343</v>
      </c>
      <c r="E4838" s="38" t="s">
        <v>28</v>
      </c>
    </row>
    <row r="4839">
      <c r="A4839" s="38" t="s">
        <v>10436</v>
      </c>
      <c r="B4839" s="38" t="s">
        <v>704</v>
      </c>
      <c r="C4839" s="38" t="s">
        <v>165</v>
      </c>
      <c r="D4839" s="38" t="s">
        <v>2343</v>
      </c>
      <c r="E4839" s="38" t="s">
        <v>28</v>
      </c>
    </row>
    <row r="4840">
      <c r="A4840" s="38" t="s">
        <v>10437</v>
      </c>
      <c r="B4840" s="38" t="s">
        <v>1072</v>
      </c>
      <c r="C4840" s="38" t="s">
        <v>165</v>
      </c>
      <c r="D4840" s="38" t="s">
        <v>2343</v>
      </c>
      <c r="E4840" s="38" t="s">
        <v>28</v>
      </c>
    </row>
    <row r="4841">
      <c r="A4841" s="38" t="s">
        <v>10438</v>
      </c>
      <c r="B4841" s="38" t="s">
        <v>1062</v>
      </c>
      <c r="C4841" s="38" t="s">
        <v>165</v>
      </c>
      <c r="D4841" s="38" t="s">
        <v>2343</v>
      </c>
      <c r="E4841" s="38" t="s">
        <v>28</v>
      </c>
    </row>
    <row r="4842">
      <c r="A4842" s="38" t="s">
        <v>10439</v>
      </c>
      <c r="B4842" s="38" t="s">
        <v>900</v>
      </c>
      <c r="C4842" s="38" t="s">
        <v>165</v>
      </c>
      <c r="D4842" s="38" t="s">
        <v>2344</v>
      </c>
      <c r="E4842" s="38" t="s">
        <v>28</v>
      </c>
    </row>
    <row r="4843">
      <c r="A4843" s="38" t="s">
        <v>10440</v>
      </c>
      <c r="B4843" s="38" t="s">
        <v>1065</v>
      </c>
      <c r="C4843" s="38" t="s">
        <v>165</v>
      </c>
      <c r="D4843" s="38" t="s">
        <v>2344</v>
      </c>
      <c r="E4843" s="38" t="s">
        <v>28</v>
      </c>
    </row>
    <row r="4844">
      <c r="A4844" s="38" t="s">
        <v>10441</v>
      </c>
      <c r="B4844" s="38" t="s">
        <v>618</v>
      </c>
      <c r="C4844" s="38" t="s">
        <v>165</v>
      </c>
      <c r="D4844" s="38" t="s">
        <v>2344</v>
      </c>
      <c r="E4844" s="38" t="s">
        <v>28</v>
      </c>
    </row>
    <row r="4845">
      <c r="A4845" s="38" t="s">
        <v>10442</v>
      </c>
      <c r="B4845" s="38" t="s">
        <v>1073</v>
      </c>
      <c r="C4845" s="38" t="s">
        <v>165</v>
      </c>
      <c r="D4845" s="38" t="s">
        <v>2344</v>
      </c>
      <c r="E4845" s="38" t="s">
        <v>28</v>
      </c>
    </row>
    <row r="4846">
      <c r="A4846" s="38" t="s">
        <v>10443</v>
      </c>
      <c r="B4846" s="38" t="s">
        <v>1069</v>
      </c>
      <c r="C4846" s="38" t="s">
        <v>165</v>
      </c>
      <c r="D4846" s="38" t="s">
        <v>2344</v>
      </c>
      <c r="E4846" s="38" t="s">
        <v>28</v>
      </c>
    </row>
    <row r="4847">
      <c r="A4847" s="38" t="s">
        <v>10444</v>
      </c>
      <c r="B4847" s="38" t="s">
        <v>701</v>
      </c>
      <c r="C4847" s="38" t="s">
        <v>165</v>
      </c>
      <c r="D4847" s="38" t="s">
        <v>2344</v>
      </c>
      <c r="E4847" s="38" t="s">
        <v>28</v>
      </c>
    </row>
    <row r="4848">
      <c r="A4848" s="38" t="s">
        <v>10445</v>
      </c>
      <c r="B4848" s="38" t="s">
        <v>1075</v>
      </c>
      <c r="C4848" s="38" t="s">
        <v>165</v>
      </c>
      <c r="D4848" s="38" t="s">
        <v>2344</v>
      </c>
      <c r="E4848" s="38" t="s">
        <v>28</v>
      </c>
    </row>
    <row r="4849">
      <c r="A4849" s="38" t="s">
        <v>10446</v>
      </c>
      <c r="B4849" s="38" t="s">
        <v>1068</v>
      </c>
      <c r="C4849" s="38" t="s">
        <v>165</v>
      </c>
      <c r="D4849" s="38" t="s">
        <v>2344</v>
      </c>
      <c r="E4849" s="38" t="s">
        <v>28</v>
      </c>
    </row>
    <row r="4850">
      <c r="A4850" s="38" t="s">
        <v>10447</v>
      </c>
      <c r="B4850" s="38" t="s">
        <v>1071</v>
      </c>
      <c r="C4850" s="38" t="s">
        <v>165</v>
      </c>
      <c r="D4850" s="38" t="s">
        <v>2344</v>
      </c>
      <c r="E4850" s="38" t="s">
        <v>28</v>
      </c>
    </row>
    <row r="4851">
      <c r="A4851" s="38" t="s">
        <v>10448</v>
      </c>
      <c r="B4851" s="38" t="s">
        <v>1072</v>
      </c>
      <c r="C4851" s="38" t="s">
        <v>165</v>
      </c>
      <c r="D4851" s="38" t="s">
        <v>2344</v>
      </c>
      <c r="E4851" s="38" t="s">
        <v>28</v>
      </c>
    </row>
    <row r="4852">
      <c r="A4852" s="38" t="s">
        <v>10449</v>
      </c>
      <c r="B4852" s="38" t="s">
        <v>1077</v>
      </c>
      <c r="C4852" s="38" t="s">
        <v>165</v>
      </c>
      <c r="D4852" s="38" t="s">
        <v>2344</v>
      </c>
      <c r="E4852" s="38" t="s">
        <v>28</v>
      </c>
    </row>
    <row r="4853">
      <c r="A4853" s="38" t="s">
        <v>10450</v>
      </c>
      <c r="B4853" s="38" t="s">
        <v>1076</v>
      </c>
      <c r="C4853" s="38" t="s">
        <v>165</v>
      </c>
      <c r="D4853" s="38" t="s">
        <v>2344</v>
      </c>
      <c r="E4853" s="38" t="s">
        <v>28</v>
      </c>
    </row>
    <row r="4854">
      <c r="A4854" s="38" t="s">
        <v>10451</v>
      </c>
      <c r="B4854" s="38" t="s">
        <v>1075</v>
      </c>
      <c r="C4854" s="38" t="s">
        <v>44</v>
      </c>
      <c r="D4854" s="38" t="s">
        <v>2344</v>
      </c>
      <c r="E4854" s="38" t="s">
        <v>28</v>
      </c>
    </row>
    <row r="4855">
      <c r="A4855" s="38" t="s">
        <v>10452</v>
      </c>
      <c r="B4855" s="38" t="s">
        <v>925</v>
      </c>
      <c r="C4855" s="38" t="s">
        <v>44</v>
      </c>
      <c r="D4855" s="38" t="s">
        <v>2344</v>
      </c>
      <c r="E4855" s="38" t="s">
        <v>28</v>
      </c>
    </row>
    <row r="4856">
      <c r="A4856" s="38" t="s">
        <v>10453</v>
      </c>
      <c r="B4856" s="38" t="s">
        <v>1077</v>
      </c>
      <c r="C4856" s="38" t="s">
        <v>44</v>
      </c>
      <c r="D4856" s="38" t="s">
        <v>2344</v>
      </c>
      <c r="E4856" s="38" t="s">
        <v>28</v>
      </c>
    </row>
    <row r="4857">
      <c r="A4857" s="38" t="s">
        <v>10454</v>
      </c>
      <c r="B4857" s="38" t="s">
        <v>577</v>
      </c>
      <c r="C4857" s="25" t="s">
        <v>938</v>
      </c>
      <c r="D4857" s="38" t="s">
        <v>2344</v>
      </c>
      <c r="E4857" s="38" t="s">
        <v>28</v>
      </c>
    </row>
    <row r="4858">
      <c r="A4858" s="38" t="s">
        <v>10455</v>
      </c>
      <c r="B4858" s="38" t="s">
        <v>646</v>
      </c>
      <c r="C4858" s="25" t="s">
        <v>938</v>
      </c>
      <c r="D4858" s="38" t="s">
        <v>2344</v>
      </c>
      <c r="E4858" s="38" t="s">
        <v>28</v>
      </c>
    </row>
    <row r="4859">
      <c r="A4859" s="38" t="s">
        <v>10456</v>
      </c>
      <c r="B4859" s="38" t="s">
        <v>626</v>
      </c>
      <c r="C4859" s="25" t="s">
        <v>938</v>
      </c>
      <c r="D4859" s="38" t="s">
        <v>2344</v>
      </c>
      <c r="E4859" s="38" t="s">
        <v>28</v>
      </c>
    </row>
    <row r="4860">
      <c r="A4860" s="38" t="s">
        <v>10457</v>
      </c>
      <c r="B4860" s="38" t="s">
        <v>900</v>
      </c>
      <c r="C4860" s="38" t="s">
        <v>165</v>
      </c>
      <c r="D4860" s="38" t="s">
        <v>2345</v>
      </c>
      <c r="E4860" s="38" t="s">
        <v>28</v>
      </c>
    </row>
    <row r="4861">
      <c r="A4861" s="38" t="s">
        <v>10458</v>
      </c>
      <c r="B4861" s="38" t="s">
        <v>1065</v>
      </c>
      <c r="C4861" s="38" t="s">
        <v>165</v>
      </c>
      <c r="D4861" s="38" t="s">
        <v>2345</v>
      </c>
      <c r="E4861" s="38" t="s">
        <v>28</v>
      </c>
    </row>
    <row r="4862">
      <c r="A4862" s="38" t="s">
        <v>10459</v>
      </c>
      <c r="B4862" s="38" t="s">
        <v>618</v>
      </c>
      <c r="C4862" s="38" t="s">
        <v>165</v>
      </c>
      <c r="D4862" s="38" t="s">
        <v>2345</v>
      </c>
      <c r="E4862" s="38" t="s">
        <v>28</v>
      </c>
    </row>
    <row r="4863">
      <c r="A4863" s="38" t="s">
        <v>10460</v>
      </c>
      <c r="B4863" s="38" t="s">
        <v>1073</v>
      </c>
      <c r="C4863" s="38" t="s">
        <v>165</v>
      </c>
      <c r="D4863" s="38" t="s">
        <v>2345</v>
      </c>
      <c r="E4863" s="38" t="s">
        <v>28</v>
      </c>
    </row>
    <row r="4864">
      <c r="A4864" s="38" t="s">
        <v>10461</v>
      </c>
      <c r="B4864" s="38" t="s">
        <v>1069</v>
      </c>
      <c r="C4864" s="38" t="s">
        <v>165</v>
      </c>
      <c r="D4864" s="38" t="s">
        <v>2345</v>
      </c>
      <c r="E4864" s="38" t="s">
        <v>28</v>
      </c>
    </row>
    <row r="4865">
      <c r="A4865" s="38" t="s">
        <v>10462</v>
      </c>
      <c r="B4865" s="38" t="s">
        <v>701</v>
      </c>
      <c r="C4865" s="38" t="s">
        <v>165</v>
      </c>
      <c r="D4865" s="38" t="s">
        <v>2345</v>
      </c>
      <c r="E4865" s="38" t="s">
        <v>28</v>
      </c>
    </row>
    <row r="4866">
      <c r="A4866" s="38" t="s">
        <v>10463</v>
      </c>
      <c r="B4866" s="38" t="s">
        <v>1075</v>
      </c>
      <c r="C4866" s="38" t="s">
        <v>165</v>
      </c>
      <c r="D4866" s="38" t="s">
        <v>2345</v>
      </c>
      <c r="E4866" s="38" t="s">
        <v>28</v>
      </c>
    </row>
    <row r="4867">
      <c r="A4867" s="38" t="s">
        <v>10464</v>
      </c>
      <c r="B4867" s="38" t="s">
        <v>1068</v>
      </c>
      <c r="C4867" s="38" t="s">
        <v>165</v>
      </c>
      <c r="D4867" s="38" t="s">
        <v>2345</v>
      </c>
      <c r="E4867" s="38" t="s">
        <v>28</v>
      </c>
    </row>
    <row r="4868">
      <c r="A4868" s="38" t="s">
        <v>10465</v>
      </c>
      <c r="B4868" s="38" t="s">
        <v>1064</v>
      </c>
      <c r="C4868" s="38" t="s">
        <v>165</v>
      </c>
      <c r="D4868" s="38" t="s">
        <v>2345</v>
      </c>
      <c r="E4868" s="38" t="s">
        <v>28</v>
      </c>
    </row>
    <row r="4869">
      <c r="A4869" s="38" t="s">
        <v>10466</v>
      </c>
      <c r="B4869" s="38" t="s">
        <v>1072</v>
      </c>
      <c r="C4869" s="38" t="s">
        <v>165</v>
      </c>
      <c r="D4869" s="38" t="s">
        <v>2345</v>
      </c>
      <c r="E4869" s="38" t="s">
        <v>28</v>
      </c>
    </row>
    <row r="4870">
      <c r="A4870" s="38" t="s">
        <v>10467</v>
      </c>
      <c r="B4870" s="38" t="s">
        <v>1077</v>
      </c>
      <c r="C4870" s="38" t="s">
        <v>165</v>
      </c>
      <c r="D4870" s="38" t="s">
        <v>2345</v>
      </c>
      <c r="E4870" s="38" t="s">
        <v>28</v>
      </c>
    </row>
    <row r="4871">
      <c r="A4871" s="38" t="s">
        <v>10468</v>
      </c>
      <c r="B4871" s="38" t="s">
        <v>453</v>
      </c>
      <c r="C4871" s="38" t="s">
        <v>165</v>
      </c>
      <c r="D4871" s="38" t="s">
        <v>2345</v>
      </c>
      <c r="E4871" s="38" t="s">
        <v>28</v>
      </c>
    </row>
    <row r="4872">
      <c r="A4872" s="38" t="s">
        <v>10469</v>
      </c>
      <c r="B4872" s="38" t="s">
        <v>161</v>
      </c>
      <c r="C4872" s="25" t="s">
        <v>158</v>
      </c>
      <c r="D4872" s="38" t="s">
        <v>2345</v>
      </c>
      <c r="E4872" s="38" t="s">
        <v>28</v>
      </c>
    </row>
    <row r="4873">
      <c r="A4873" s="38" t="s">
        <v>10470</v>
      </c>
      <c r="B4873" s="38" t="s">
        <v>161</v>
      </c>
      <c r="C4873" s="25" t="s">
        <v>600</v>
      </c>
      <c r="D4873" s="38" t="s">
        <v>2345</v>
      </c>
      <c r="E4873" s="38" t="s">
        <v>28</v>
      </c>
    </row>
    <row r="4874">
      <c r="A4874" s="38" t="s">
        <v>10471</v>
      </c>
      <c r="B4874" s="38" t="s">
        <v>588</v>
      </c>
      <c r="C4874" s="25" t="s">
        <v>600</v>
      </c>
      <c r="D4874" s="38" t="s">
        <v>2345</v>
      </c>
      <c r="E4874" s="38" t="s">
        <v>28</v>
      </c>
    </row>
    <row r="4875">
      <c r="A4875" s="38" t="s">
        <v>10472</v>
      </c>
      <c r="B4875" s="38" t="s">
        <v>588</v>
      </c>
      <c r="C4875" s="25" t="s">
        <v>938</v>
      </c>
      <c r="D4875" s="38" t="s">
        <v>2345</v>
      </c>
      <c r="E4875" s="38" t="s">
        <v>28</v>
      </c>
    </row>
    <row r="4876">
      <c r="A4876" s="38" t="s">
        <v>10473</v>
      </c>
      <c r="B4876" s="38" t="s">
        <v>1115</v>
      </c>
      <c r="C4876" s="38" t="s">
        <v>96</v>
      </c>
      <c r="D4876" s="38" t="s">
        <v>2346</v>
      </c>
      <c r="E4876" s="38" t="s">
        <v>28</v>
      </c>
    </row>
    <row r="4877">
      <c r="A4877" s="38" t="s">
        <v>10474</v>
      </c>
      <c r="B4877" s="38" t="s">
        <v>476</v>
      </c>
      <c r="C4877" s="38" t="s">
        <v>96</v>
      </c>
      <c r="D4877" s="38" t="s">
        <v>2346</v>
      </c>
      <c r="E4877" s="38" t="s">
        <v>28</v>
      </c>
    </row>
    <row r="4878">
      <c r="A4878" s="38" t="s">
        <v>10475</v>
      </c>
      <c r="B4878" s="38" t="s">
        <v>637</v>
      </c>
      <c r="C4878" s="38" t="s">
        <v>96</v>
      </c>
      <c r="D4878" s="38" t="s">
        <v>2346</v>
      </c>
      <c r="E4878" s="38" t="s">
        <v>28</v>
      </c>
    </row>
    <row r="4879">
      <c r="A4879" s="38" t="s">
        <v>10476</v>
      </c>
      <c r="B4879" s="38" t="s">
        <v>1113</v>
      </c>
      <c r="C4879" s="38" t="s">
        <v>96</v>
      </c>
      <c r="D4879" s="38" t="s">
        <v>2346</v>
      </c>
      <c r="E4879" s="38" t="s">
        <v>28</v>
      </c>
    </row>
    <row r="4880">
      <c r="A4880" s="38" t="s">
        <v>10477</v>
      </c>
      <c r="B4880" s="38" t="s">
        <v>642</v>
      </c>
      <c r="C4880" s="38" t="s">
        <v>96</v>
      </c>
      <c r="D4880" s="38" t="s">
        <v>2346</v>
      </c>
      <c r="E4880" s="38" t="s">
        <v>28</v>
      </c>
    </row>
    <row r="4881">
      <c r="A4881" s="38" t="s">
        <v>10478</v>
      </c>
      <c r="B4881" s="38" t="s">
        <v>741</v>
      </c>
      <c r="C4881" s="38" t="s">
        <v>96</v>
      </c>
      <c r="D4881" s="38" t="s">
        <v>2346</v>
      </c>
      <c r="E4881" s="38" t="s">
        <v>28</v>
      </c>
    </row>
    <row r="4882">
      <c r="A4882" s="38" t="s">
        <v>10479</v>
      </c>
      <c r="B4882" s="38" t="s">
        <v>631</v>
      </c>
      <c r="C4882" s="38" t="s">
        <v>96</v>
      </c>
      <c r="D4882" s="38" t="s">
        <v>2346</v>
      </c>
      <c r="E4882" s="38" t="s">
        <v>28</v>
      </c>
    </row>
    <row r="4883">
      <c r="A4883" s="38" t="s">
        <v>10480</v>
      </c>
      <c r="B4883" s="38" t="s">
        <v>861</v>
      </c>
      <c r="C4883" s="38" t="s">
        <v>96</v>
      </c>
      <c r="D4883" s="38" t="s">
        <v>2346</v>
      </c>
      <c r="E4883" s="38" t="s">
        <v>28</v>
      </c>
    </row>
    <row r="4884">
      <c r="A4884" s="38" t="s">
        <v>10481</v>
      </c>
      <c r="B4884" s="38" t="s">
        <v>672</v>
      </c>
      <c r="C4884" s="38" t="s">
        <v>96</v>
      </c>
      <c r="D4884" s="38" t="s">
        <v>2346</v>
      </c>
      <c r="E4884" s="38" t="s">
        <v>28</v>
      </c>
    </row>
    <row r="4885">
      <c r="A4885" s="38" t="s">
        <v>10482</v>
      </c>
      <c r="B4885" s="38" t="s">
        <v>483</v>
      </c>
      <c r="C4885" s="38" t="s">
        <v>96</v>
      </c>
      <c r="D4885" s="38" t="s">
        <v>2346</v>
      </c>
      <c r="E4885" s="38" t="s">
        <v>28</v>
      </c>
    </row>
    <row r="4886">
      <c r="A4886" s="38" t="s">
        <v>10483</v>
      </c>
      <c r="B4886" s="38" t="s">
        <v>630</v>
      </c>
      <c r="C4886" s="38" t="s">
        <v>96</v>
      </c>
      <c r="D4886" s="38" t="s">
        <v>2346</v>
      </c>
      <c r="E4886" s="38" t="s">
        <v>28</v>
      </c>
    </row>
    <row r="4887">
      <c r="A4887" s="38" t="s">
        <v>10484</v>
      </c>
      <c r="B4887" s="38" t="s">
        <v>1114</v>
      </c>
      <c r="C4887" s="38" t="s">
        <v>96</v>
      </c>
      <c r="D4887" s="38" t="s">
        <v>2346</v>
      </c>
      <c r="E4887" s="38" t="s">
        <v>28</v>
      </c>
    </row>
    <row r="4888">
      <c r="A4888" s="38" t="s">
        <v>10485</v>
      </c>
      <c r="B4888" s="38" t="s">
        <v>1115</v>
      </c>
      <c r="C4888" s="38" t="s">
        <v>96</v>
      </c>
      <c r="D4888" s="38" t="s">
        <v>2347</v>
      </c>
      <c r="E4888" s="38" t="s">
        <v>28</v>
      </c>
    </row>
    <row r="4889">
      <c r="A4889" s="38" t="s">
        <v>10486</v>
      </c>
      <c r="B4889" s="38" t="s">
        <v>476</v>
      </c>
      <c r="C4889" s="38" t="s">
        <v>96</v>
      </c>
      <c r="D4889" s="38" t="s">
        <v>2347</v>
      </c>
      <c r="E4889" s="38" t="s">
        <v>28</v>
      </c>
    </row>
    <row r="4890">
      <c r="A4890" s="38" t="s">
        <v>10487</v>
      </c>
      <c r="B4890" s="38" t="s">
        <v>637</v>
      </c>
      <c r="C4890" s="38" t="s">
        <v>96</v>
      </c>
      <c r="D4890" s="38" t="s">
        <v>2347</v>
      </c>
      <c r="E4890" s="38" t="s">
        <v>28</v>
      </c>
    </row>
    <row r="4891">
      <c r="A4891" s="38" t="s">
        <v>10488</v>
      </c>
      <c r="B4891" s="38" t="s">
        <v>1113</v>
      </c>
      <c r="C4891" s="38" t="s">
        <v>96</v>
      </c>
      <c r="D4891" s="38" t="s">
        <v>2347</v>
      </c>
      <c r="E4891" s="38" t="s">
        <v>28</v>
      </c>
    </row>
    <row r="4892">
      <c r="A4892" s="38" t="s">
        <v>10489</v>
      </c>
      <c r="B4892" s="38" t="s">
        <v>642</v>
      </c>
      <c r="C4892" s="38" t="s">
        <v>96</v>
      </c>
      <c r="D4892" s="38" t="s">
        <v>2347</v>
      </c>
      <c r="E4892" s="38" t="s">
        <v>28</v>
      </c>
    </row>
    <row r="4893">
      <c r="A4893" s="38" t="s">
        <v>10490</v>
      </c>
      <c r="B4893" s="38" t="s">
        <v>741</v>
      </c>
      <c r="C4893" s="38" t="s">
        <v>96</v>
      </c>
      <c r="D4893" s="38" t="s">
        <v>2347</v>
      </c>
      <c r="E4893" s="38" t="s">
        <v>28</v>
      </c>
    </row>
    <row r="4894">
      <c r="A4894" s="38" t="s">
        <v>10491</v>
      </c>
      <c r="B4894" s="38" t="s">
        <v>631</v>
      </c>
      <c r="C4894" s="38" t="s">
        <v>96</v>
      </c>
      <c r="D4894" s="38" t="s">
        <v>2347</v>
      </c>
      <c r="E4894" s="38" t="s">
        <v>28</v>
      </c>
    </row>
    <row r="4895">
      <c r="A4895" s="38" t="s">
        <v>10492</v>
      </c>
      <c r="B4895" s="38" t="s">
        <v>861</v>
      </c>
      <c r="C4895" s="38" t="s">
        <v>96</v>
      </c>
      <c r="D4895" s="38" t="s">
        <v>2347</v>
      </c>
      <c r="E4895" s="38" t="s">
        <v>28</v>
      </c>
    </row>
    <row r="4896">
      <c r="A4896" s="38" t="s">
        <v>10493</v>
      </c>
      <c r="B4896" s="38" t="s">
        <v>672</v>
      </c>
      <c r="C4896" s="38" t="s">
        <v>96</v>
      </c>
      <c r="D4896" s="38" t="s">
        <v>2347</v>
      </c>
      <c r="E4896" s="38" t="s">
        <v>28</v>
      </c>
    </row>
    <row r="4897">
      <c r="A4897" s="38" t="s">
        <v>10494</v>
      </c>
      <c r="B4897" s="38" t="s">
        <v>483</v>
      </c>
      <c r="C4897" s="38" t="s">
        <v>96</v>
      </c>
      <c r="D4897" s="38" t="s">
        <v>2347</v>
      </c>
      <c r="E4897" s="38" t="s">
        <v>28</v>
      </c>
    </row>
    <row r="4898">
      <c r="A4898" s="38" t="s">
        <v>10495</v>
      </c>
      <c r="B4898" s="38" t="s">
        <v>630</v>
      </c>
      <c r="C4898" s="38" t="s">
        <v>96</v>
      </c>
      <c r="D4898" s="38" t="s">
        <v>2347</v>
      </c>
      <c r="E4898" s="38" t="s">
        <v>28</v>
      </c>
    </row>
    <row r="4899">
      <c r="A4899" s="38" t="s">
        <v>10496</v>
      </c>
      <c r="B4899" s="38" t="s">
        <v>1114</v>
      </c>
      <c r="C4899" s="38" t="s">
        <v>96</v>
      </c>
      <c r="D4899" s="38" t="s">
        <v>2347</v>
      </c>
      <c r="E4899" s="38" t="s">
        <v>28</v>
      </c>
    </row>
    <row r="4900">
      <c r="A4900" s="38" t="s">
        <v>10497</v>
      </c>
      <c r="B4900" s="38" t="s">
        <v>689</v>
      </c>
      <c r="C4900" s="25" t="s">
        <v>88</v>
      </c>
      <c r="D4900" s="38" t="s">
        <v>2347</v>
      </c>
      <c r="E4900" s="38" t="s">
        <v>28</v>
      </c>
    </row>
    <row r="4901">
      <c r="A4901" s="38" t="s">
        <v>10498</v>
      </c>
      <c r="B4901" s="38" t="s">
        <v>1109</v>
      </c>
      <c r="C4901" s="25" t="s">
        <v>88</v>
      </c>
      <c r="D4901" s="38" t="s">
        <v>2347</v>
      </c>
      <c r="E4901" s="38" t="s">
        <v>28</v>
      </c>
    </row>
    <row r="4902">
      <c r="A4902" s="38" t="s">
        <v>10499</v>
      </c>
      <c r="B4902" s="38" t="s">
        <v>1111</v>
      </c>
      <c r="C4902" s="25" t="s">
        <v>88</v>
      </c>
      <c r="D4902" s="38" t="s">
        <v>2347</v>
      </c>
      <c r="E4902" s="38" t="s">
        <v>28</v>
      </c>
    </row>
    <row r="4903">
      <c r="A4903" s="38" t="s">
        <v>10500</v>
      </c>
      <c r="B4903" s="38" t="s">
        <v>630</v>
      </c>
      <c r="C4903" s="25" t="s">
        <v>88</v>
      </c>
      <c r="D4903" s="38" t="s">
        <v>2347</v>
      </c>
      <c r="E4903" s="38" t="s">
        <v>28</v>
      </c>
    </row>
    <row r="4904">
      <c r="A4904" s="38" t="s">
        <v>10501</v>
      </c>
      <c r="B4904" s="38" t="s">
        <v>1110</v>
      </c>
      <c r="C4904" s="25" t="s">
        <v>88</v>
      </c>
      <c r="D4904" s="38" t="s">
        <v>2347</v>
      </c>
      <c r="E4904" s="38" t="s">
        <v>28</v>
      </c>
    </row>
    <row r="4905">
      <c r="A4905" s="38" t="s">
        <v>10497</v>
      </c>
      <c r="B4905" s="38" t="s">
        <v>689</v>
      </c>
      <c r="C4905" s="25" t="s">
        <v>88</v>
      </c>
      <c r="D4905" s="38" t="s">
        <v>2347</v>
      </c>
      <c r="E4905" s="38" t="s">
        <v>28</v>
      </c>
    </row>
    <row r="4906">
      <c r="A4906" s="38" t="s">
        <v>10498</v>
      </c>
      <c r="B4906" s="38" t="s">
        <v>1109</v>
      </c>
      <c r="C4906" s="25" t="s">
        <v>88</v>
      </c>
      <c r="D4906" s="38" t="s">
        <v>2347</v>
      </c>
      <c r="E4906" s="38" t="s">
        <v>28</v>
      </c>
    </row>
    <row r="4907">
      <c r="A4907" s="38" t="s">
        <v>10499</v>
      </c>
      <c r="B4907" s="38" t="s">
        <v>1111</v>
      </c>
      <c r="C4907" s="25" t="s">
        <v>88</v>
      </c>
      <c r="D4907" s="38" t="s">
        <v>2347</v>
      </c>
      <c r="E4907" s="38" t="s">
        <v>28</v>
      </c>
    </row>
    <row r="4908">
      <c r="A4908" s="38" t="s">
        <v>10500</v>
      </c>
      <c r="B4908" s="38" t="s">
        <v>630</v>
      </c>
      <c r="C4908" s="25" t="s">
        <v>88</v>
      </c>
      <c r="D4908" s="38" t="s">
        <v>2347</v>
      </c>
      <c r="E4908" s="38" t="s">
        <v>28</v>
      </c>
    </row>
    <row r="4909">
      <c r="A4909" s="38" t="s">
        <v>10501</v>
      </c>
      <c r="B4909" s="38" t="s">
        <v>1110</v>
      </c>
      <c r="C4909" s="25" t="s">
        <v>88</v>
      </c>
      <c r="D4909" s="38" t="s">
        <v>2347</v>
      </c>
      <c r="E4909" s="38" t="s">
        <v>28</v>
      </c>
    </row>
    <row r="4910">
      <c r="A4910" s="38" t="s">
        <v>10502</v>
      </c>
      <c r="B4910" s="38" t="s">
        <v>1115</v>
      </c>
      <c r="C4910" s="38" t="s">
        <v>96</v>
      </c>
      <c r="D4910" s="38" t="s">
        <v>2348</v>
      </c>
      <c r="E4910" s="38" t="s">
        <v>28</v>
      </c>
    </row>
    <row r="4911">
      <c r="A4911" s="38" t="s">
        <v>10503</v>
      </c>
      <c r="B4911" s="38" t="s">
        <v>476</v>
      </c>
      <c r="C4911" s="38" t="s">
        <v>96</v>
      </c>
      <c r="D4911" s="38" t="s">
        <v>2348</v>
      </c>
      <c r="E4911" s="38" t="s">
        <v>28</v>
      </c>
    </row>
    <row r="4912">
      <c r="A4912" s="38" t="s">
        <v>10504</v>
      </c>
      <c r="B4912" s="38" t="s">
        <v>637</v>
      </c>
      <c r="C4912" s="38" t="s">
        <v>96</v>
      </c>
      <c r="D4912" s="38" t="s">
        <v>2348</v>
      </c>
      <c r="E4912" s="38" t="s">
        <v>28</v>
      </c>
    </row>
    <row r="4913">
      <c r="A4913" s="38" t="s">
        <v>10505</v>
      </c>
      <c r="B4913" s="38" t="s">
        <v>1113</v>
      </c>
      <c r="C4913" s="38" t="s">
        <v>96</v>
      </c>
      <c r="D4913" s="38" t="s">
        <v>2348</v>
      </c>
      <c r="E4913" s="38" t="s">
        <v>28</v>
      </c>
    </row>
    <row r="4914">
      <c r="A4914" s="38" t="s">
        <v>10506</v>
      </c>
      <c r="B4914" s="38" t="s">
        <v>642</v>
      </c>
      <c r="C4914" s="38" t="s">
        <v>96</v>
      </c>
      <c r="D4914" s="38" t="s">
        <v>2348</v>
      </c>
      <c r="E4914" s="38" t="s">
        <v>28</v>
      </c>
    </row>
    <row r="4915">
      <c r="A4915" s="38" t="s">
        <v>10507</v>
      </c>
      <c r="B4915" s="38" t="s">
        <v>741</v>
      </c>
      <c r="C4915" s="38" t="s">
        <v>96</v>
      </c>
      <c r="D4915" s="38" t="s">
        <v>2348</v>
      </c>
      <c r="E4915" s="38" t="s">
        <v>28</v>
      </c>
    </row>
    <row r="4916">
      <c r="A4916" s="38" t="s">
        <v>10508</v>
      </c>
      <c r="B4916" s="38" t="s">
        <v>631</v>
      </c>
      <c r="C4916" s="38" t="s">
        <v>96</v>
      </c>
      <c r="D4916" s="38" t="s">
        <v>2348</v>
      </c>
      <c r="E4916" s="38" t="s">
        <v>28</v>
      </c>
    </row>
    <row r="4917">
      <c r="A4917" s="38" t="s">
        <v>10509</v>
      </c>
      <c r="B4917" s="38" t="s">
        <v>861</v>
      </c>
      <c r="C4917" s="38" t="s">
        <v>96</v>
      </c>
      <c r="D4917" s="38" t="s">
        <v>2348</v>
      </c>
      <c r="E4917" s="38" t="s">
        <v>28</v>
      </c>
    </row>
    <row r="4918">
      <c r="A4918" s="38" t="s">
        <v>10510</v>
      </c>
      <c r="B4918" s="38" t="s">
        <v>672</v>
      </c>
      <c r="C4918" s="38" t="s">
        <v>96</v>
      </c>
      <c r="D4918" s="38" t="s">
        <v>2348</v>
      </c>
      <c r="E4918" s="38" t="s">
        <v>28</v>
      </c>
    </row>
    <row r="4919">
      <c r="A4919" s="38" t="s">
        <v>10511</v>
      </c>
      <c r="B4919" s="38" t="s">
        <v>483</v>
      </c>
      <c r="C4919" s="38" t="s">
        <v>96</v>
      </c>
      <c r="D4919" s="38" t="s">
        <v>2348</v>
      </c>
      <c r="E4919" s="38" t="s">
        <v>28</v>
      </c>
    </row>
    <row r="4920">
      <c r="A4920" s="38" t="s">
        <v>10512</v>
      </c>
      <c r="B4920" s="38" t="s">
        <v>630</v>
      </c>
      <c r="C4920" s="38" t="s">
        <v>96</v>
      </c>
      <c r="D4920" s="38" t="s">
        <v>2348</v>
      </c>
      <c r="E4920" s="38" t="s">
        <v>28</v>
      </c>
    </row>
    <row r="4921">
      <c r="A4921" s="38" t="s">
        <v>10513</v>
      </c>
      <c r="B4921" s="38" t="s">
        <v>1114</v>
      </c>
      <c r="C4921" s="38" t="s">
        <v>96</v>
      </c>
      <c r="D4921" s="38" t="s">
        <v>2348</v>
      </c>
      <c r="E4921" s="38" t="s">
        <v>28</v>
      </c>
    </row>
    <row r="4922">
      <c r="A4922" s="38" t="s">
        <v>10514</v>
      </c>
      <c r="B4922" s="38" t="s">
        <v>689</v>
      </c>
      <c r="C4922" s="25" t="s">
        <v>88</v>
      </c>
      <c r="D4922" s="38" t="s">
        <v>2348</v>
      </c>
      <c r="E4922" s="38" t="s">
        <v>28</v>
      </c>
    </row>
    <row r="4923">
      <c r="A4923" s="38" t="s">
        <v>10515</v>
      </c>
      <c r="B4923" s="38" t="s">
        <v>1109</v>
      </c>
      <c r="C4923" s="25" t="s">
        <v>88</v>
      </c>
      <c r="D4923" s="38" t="s">
        <v>2348</v>
      </c>
      <c r="E4923" s="38" t="s">
        <v>28</v>
      </c>
    </row>
    <row r="4924">
      <c r="A4924" s="38" t="s">
        <v>10516</v>
      </c>
      <c r="B4924" s="38" t="s">
        <v>1111</v>
      </c>
      <c r="C4924" s="25" t="s">
        <v>88</v>
      </c>
      <c r="D4924" s="38" t="s">
        <v>2348</v>
      </c>
      <c r="E4924" s="38" t="s">
        <v>28</v>
      </c>
    </row>
    <row r="4925">
      <c r="A4925" s="38" t="s">
        <v>10517</v>
      </c>
      <c r="B4925" s="38" t="s">
        <v>630</v>
      </c>
      <c r="C4925" s="25" t="s">
        <v>88</v>
      </c>
      <c r="D4925" s="38" t="s">
        <v>2348</v>
      </c>
      <c r="E4925" s="38" t="s">
        <v>28</v>
      </c>
    </row>
    <row r="4926">
      <c r="A4926" s="38" t="s">
        <v>10518</v>
      </c>
      <c r="B4926" s="38" t="s">
        <v>1110</v>
      </c>
      <c r="C4926" s="25" t="s">
        <v>88</v>
      </c>
      <c r="D4926" s="38" t="s">
        <v>2348</v>
      </c>
      <c r="E4926" s="38" t="s">
        <v>28</v>
      </c>
    </row>
    <row r="4927">
      <c r="A4927" s="38" t="s">
        <v>10514</v>
      </c>
      <c r="B4927" s="38" t="s">
        <v>689</v>
      </c>
      <c r="C4927" s="25" t="s">
        <v>88</v>
      </c>
      <c r="D4927" s="38" t="s">
        <v>2348</v>
      </c>
      <c r="E4927" s="38" t="s">
        <v>28</v>
      </c>
    </row>
    <row r="4928">
      <c r="A4928" s="38" t="s">
        <v>10515</v>
      </c>
      <c r="B4928" s="38" t="s">
        <v>1109</v>
      </c>
      <c r="C4928" s="25" t="s">
        <v>88</v>
      </c>
      <c r="D4928" s="38" t="s">
        <v>2348</v>
      </c>
      <c r="E4928" s="38" t="s">
        <v>28</v>
      </c>
    </row>
    <row r="4929">
      <c r="A4929" s="38" t="s">
        <v>10516</v>
      </c>
      <c r="B4929" s="38" t="s">
        <v>1111</v>
      </c>
      <c r="C4929" s="25" t="s">
        <v>88</v>
      </c>
      <c r="D4929" s="38" t="s">
        <v>2348</v>
      </c>
      <c r="E4929" s="38" t="s">
        <v>28</v>
      </c>
    </row>
    <row r="4930">
      <c r="A4930" s="38" t="s">
        <v>10517</v>
      </c>
      <c r="B4930" s="38" t="s">
        <v>630</v>
      </c>
      <c r="C4930" s="25" t="s">
        <v>88</v>
      </c>
      <c r="D4930" s="38" t="s">
        <v>2348</v>
      </c>
      <c r="E4930" s="38" t="s">
        <v>28</v>
      </c>
    </row>
    <row r="4931">
      <c r="A4931" s="38" t="s">
        <v>10518</v>
      </c>
      <c r="B4931" s="38" t="s">
        <v>1110</v>
      </c>
      <c r="C4931" s="25" t="s">
        <v>88</v>
      </c>
      <c r="D4931" s="38" t="s">
        <v>2348</v>
      </c>
      <c r="E4931" s="38" t="s">
        <v>28</v>
      </c>
    </row>
    <row r="4932">
      <c r="A4932" s="38" t="s">
        <v>10519</v>
      </c>
      <c r="B4932" s="38" t="s">
        <v>701</v>
      </c>
      <c r="C4932" s="38" t="s">
        <v>165</v>
      </c>
      <c r="D4932" s="38" t="s">
        <v>2349</v>
      </c>
      <c r="E4932" s="38" t="s">
        <v>28</v>
      </c>
    </row>
    <row r="4933">
      <c r="A4933" s="38" t="s">
        <v>10520</v>
      </c>
      <c r="B4933" s="38" t="s">
        <v>1075</v>
      </c>
      <c r="C4933" s="38" t="s">
        <v>165</v>
      </c>
      <c r="D4933" s="38" t="s">
        <v>2349</v>
      </c>
      <c r="E4933" s="38" t="s">
        <v>28</v>
      </c>
    </row>
    <row r="4934">
      <c r="A4934" s="38" t="s">
        <v>10521</v>
      </c>
      <c r="B4934" s="38" t="s">
        <v>1073</v>
      </c>
      <c r="C4934" s="38" t="s">
        <v>165</v>
      </c>
      <c r="D4934" s="38" t="s">
        <v>2349</v>
      </c>
      <c r="E4934" s="38" t="s">
        <v>28</v>
      </c>
    </row>
    <row r="4935">
      <c r="A4935" s="38" t="s">
        <v>10522</v>
      </c>
      <c r="B4935" s="38" t="s">
        <v>900</v>
      </c>
      <c r="C4935" s="38" t="s">
        <v>165</v>
      </c>
      <c r="D4935" s="38" t="s">
        <v>2349</v>
      </c>
      <c r="E4935" s="38" t="s">
        <v>28</v>
      </c>
    </row>
    <row r="4936">
      <c r="A4936" s="38" t="s">
        <v>10523</v>
      </c>
      <c r="B4936" s="38" t="s">
        <v>1065</v>
      </c>
      <c r="C4936" s="38" t="s">
        <v>165</v>
      </c>
      <c r="D4936" s="38" t="s">
        <v>2349</v>
      </c>
      <c r="E4936" s="38" t="s">
        <v>28</v>
      </c>
    </row>
    <row r="4937">
      <c r="A4937" s="38" t="s">
        <v>10524</v>
      </c>
      <c r="B4937" s="38" t="s">
        <v>618</v>
      </c>
      <c r="C4937" s="38" t="s">
        <v>165</v>
      </c>
      <c r="D4937" s="38" t="s">
        <v>2349</v>
      </c>
      <c r="E4937" s="38" t="s">
        <v>28</v>
      </c>
    </row>
    <row r="4938">
      <c r="A4938" s="38" t="s">
        <v>10525</v>
      </c>
      <c r="B4938" s="38" t="s">
        <v>1069</v>
      </c>
      <c r="C4938" s="38" t="s">
        <v>165</v>
      </c>
      <c r="D4938" s="38" t="s">
        <v>2349</v>
      </c>
      <c r="E4938" s="38" t="s">
        <v>28</v>
      </c>
    </row>
    <row r="4939">
      <c r="A4939" s="38" t="s">
        <v>10526</v>
      </c>
      <c r="B4939" s="38" t="s">
        <v>1068</v>
      </c>
      <c r="C4939" s="38" t="s">
        <v>165</v>
      </c>
      <c r="D4939" s="38" t="s">
        <v>2349</v>
      </c>
      <c r="E4939" s="38" t="s">
        <v>28</v>
      </c>
    </row>
    <row r="4940">
      <c r="A4940" s="38" t="s">
        <v>10527</v>
      </c>
      <c r="B4940" s="38" t="s">
        <v>1071</v>
      </c>
      <c r="C4940" s="38" t="s">
        <v>165</v>
      </c>
      <c r="D4940" s="38" t="s">
        <v>2349</v>
      </c>
      <c r="E4940" s="38" t="s">
        <v>28</v>
      </c>
    </row>
    <row r="4941">
      <c r="A4941" s="38" t="s">
        <v>10528</v>
      </c>
      <c r="B4941" s="38" t="s">
        <v>1072</v>
      </c>
      <c r="C4941" s="38" t="s">
        <v>165</v>
      </c>
      <c r="D4941" s="38" t="s">
        <v>2349</v>
      </c>
      <c r="E4941" s="38" t="s">
        <v>28</v>
      </c>
    </row>
    <row r="4942">
      <c r="A4942" s="38" t="s">
        <v>10529</v>
      </c>
      <c r="B4942" s="38" t="s">
        <v>1077</v>
      </c>
      <c r="C4942" s="38" t="s">
        <v>165</v>
      </c>
      <c r="D4942" s="38" t="s">
        <v>2349</v>
      </c>
      <c r="E4942" s="38" t="s">
        <v>28</v>
      </c>
    </row>
    <row r="4943">
      <c r="A4943" s="38" t="s">
        <v>10530</v>
      </c>
      <c r="B4943" s="38" t="s">
        <v>1076</v>
      </c>
      <c r="C4943" s="38" t="s">
        <v>165</v>
      </c>
      <c r="D4943" s="38" t="s">
        <v>2349</v>
      </c>
      <c r="E4943" s="38" t="s">
        <v>28</v>
      </c>
    </row>
    <row r="4944">
      <c r="A4944" s="38" t="s">
        <v>10531</v>
      </c>
      <c r="B4944" s="38" t="s">
        <v>1075</v>
      </c>
      <c r="C4944" s="38" t="s">
        <v>44</v>
      </c>
      <c r="D4944" s="38" t="s">
        <v>2349</v>
      </c>
      <c r="E4944" s="38" t="s">
        <v>28</v>
      </c>
    </row>
    <row r="4945">
      <c r="A4945" s="38" t="s">
        <v>10532</v>
      </c>
      <c r="B4945" s="38" t="s">
        <v>925</v>
      </c>
      <c r="C4945" s="38" t="s">
        <v>44</v>
      </c>
      <c r="D4945" s="38" t="s">
        <v>2349</v>
      </c>
      <c r="E4945" s="38" t="s">
        <v>28</v>
      </c>
    </row>
    <row r="4946">
      <c r="A4946" s="38" t="s">
        <v>10533</v>
      </c>
      <c r="B4946" s="38" t="s">
        <v>1077</v>
      </c>
      <c r="C4946" s="38" t="s">
        <v>44</v>
      </c>
      <c r="D4946" s="38" t="s">
        <v>2349</v>
      </c>
      <c r="E4946" s="38" t="s">
        <v>28</v>
      </c>
    </row>
    <row r="4947">
      <c r="A4947" s="38" t="s">
        <v>10534</v>
      </c>
      <c r="B4947" s="38" t="s">
        <v>577</v>
      </c>
      <c r="C4947" s="25" t="s">
        <v>938</v>
      </c>
      <c r="D4947" s="38" t="s">
        <v>2349</v>
      </c>
      <c r="E4947" s="38" t="s">
        <v>28</v>
      </c>
    </row>
    <row r="4948">
      <c r="A4948" s="38" t="s">
        <v>10535</v>
      </c>
      <c r="B4948" s="38" t="s">
        <v>646</v>
      </c>
      <c r="C4948" s="25" t="s">
        <v>938</v>
      </c>
      <c r="D4948" s="38" t="s">
        <v>2349</v>
      </c>
      <c r="E4948" s="38" t="s">
        <v>28</v>
      </c>
    </row>
    <row r="4949">
      <c r="A4949" s="38" t="s">
        <v>10536</v>
      </c>
      <c r="B4949" s="38" t="s">
        <v>626</v>
      </c>
      <c r="C4949" s="25" t="s">
        <v>938</v>
      </c>
      <c r="D4949" s="38" t="s">
        <v>2349</v>
      </c>
      <c r="E4949" s="38" t="s">
        <v>28</v>
      </c>
    </row>
    <row r="4950">
      <c r="A4950" s="38" t="s">
        <v>10537</v>
      </c>
      <c r="B4950" s="38" t="s">
        <v>1069</v>
      </c>
      <c r="C4950" s="38" t="s">
        <v>165</v>
      </c>
      <c r="D4950" s="38" t="s">
        <v>2350</v>
      </c>
      <c r="E4950" s="38" t="s">
        <v>28</v>
      </c>
    </row>
    <row r="4951">
      <c r="A4951" s="38" t="s">
        <v>10538</v>
      </c>
      <c r="B4951" s="38" t="s">
        <v>1071</v>
      </c>
      <c r="C4951" s="38" t="s">
        <v>165</v>
      </c>
      <c r="D4951" s="38" t="s">
        <v>2350</v>
      </c>
      <c r="E4951" s="38" t="s">
        <v>28</v>
      </c>
    </row>
    <row r="4952">
      <c r="A4952" s="38" t="s">
        <v>10539</v>
      </c>
      <c r="B4952" s="38" t="s">
        <v>701</v>
      </c>
      <c r="C4952" s="38" t="s">
        <v>165</v>
      </c>
      <c r="D4952" s="38" t="s">
        <v>2350</v>
      </c>
      <c r="E4952" s="38" t="s">
        <v>28</v>
      </c>
    </row>
    <row r="4953">
      <c r="A4953" s="38" t="s">
        <v>10540</v>
      </c>
      <c r="B4953" s="38" t="s">
        <v>900</v>
      </c>
      <c r="C4953" s="38" t="s">
        <v>165</v>
      </c>
      <c r="D4953" s="38" t="s">
        <v>2350</v>
      </c>
      <c r="E4953" s="38" t="s">
        <v>28</v>
      </c>
    </row>
    <row r="4954">
      <c r="A4954" s="38" t="s">
        <v>10541</v>
      </c>
      <c r="B4954" s="38" t="s">
        <v>1065</v>
      </c>
      <c r="C4954" s="38" t="s">
        <v>165</v>
      </c>
      <c r="D4954" s="38" t="s">
        <v>2350</v>
      </c>
      <c r="E4954" s="38" t="s">
        <v>28</v>
      </c>
    </row>
    <row r="4955">
      <c r="A4955" s="38" t="s">
        <v>10542</v>
      </c>
      <c r="B4955" s="38" t="s">
        <v>618</v>
      </c>
      <c r="C4955" s="38" t="s">
        <v>165</v>
      </c>
      <c r="D4955" s="38" t="s">
        <v>2350</v>
      </c>
      <c r="E4955" s="38" t="s">
        <v>28</v>
      </c>
    </row>
    <row r="4956">
      <c r="A4956" s="38" t="s">
        <v>10543</v>
      </c>
      <c r="B4956" s="38" t="s">
        <v>1073</v>
      </c>
      <c r="C4956" s="38" t="s">
        <v>165</v>
      </c>
      <c r="D4956" s="38" t="s">
        <v>2350</v>
      </c>
      <c r="E4956" s="38" t="s">
        <v>28</v>
      </c>
    </row>
    <row r="4957">
      <c r="A4957" s="38" t="s">
        <v>10544</v>
      </c>
      <c r="B4957" s="38" t="s">
        <v>1075</v>
      </c>
      <c r="C4957" s="38" t="s">
        <v>165</v>
      </c>
      <c r="D4957" s="38" t="s">
        <v>2350</v>
      </c>
      <c r="E4957" s="38" t="s">
        <v>28</v>
      </c>
    </row>
    <row r="4958">
      <c r="A4958" s="38" t="s">
        <v>10545</v>
      </c>
      <c r="B4958" s="38" t="s">
        <v>1068</v>
      </c>
      <c r="C4958" s="38" t="s">
        <v>165</v>
      </c>
      <c r="D4958" s="38" t="s">
        <v>2350</v>
      </c>
      <c r="E4958" s="38" t="s">
        <v>28</v>
      </c>
    </row>
    <row r="4959">
      <c r="A4959" s="38" t="s">
        <v>10546</v>
      </c>
      <c r="B4959" s="38" t="s">
        <v>1072</v>
      </c>
      <c r="C4959" s="38" t="s">
        <v>165</v>
      </c>
      <c r="D4959" s="38" t="s">
        <v>2350</v>
      </c>
      <c r="E4959" s="38" t="s">
        <v>28</v>
      </c>
    </row>
    <row r="4960">
      <c r="A4960" s="38" t="s">
        <v>10547</v>
      </c>
      <c r="B4960" s="38" t="s">
        <v>1077</v>
      </c>
      <c r="C4960" s="38" t="s">
        <v>165</v>
      </c>
      <c r="D4960" s="38" t="s">
        <v>2350</v>
      </c>
      <c r="E4960" s="38" t="s">
        <v>28</v>
      </c>
    </row>
    <row r="4961">
      <c r="A4961" s="38" t="s">
        <v>10548</v>
      </c>
      <c r="B4961" s="38" t="s">
        <v>1076</v>
      </c>
      <c r="C4961" s="38" t="s">
        <v>165</v>
      </c>
      <c r="D4961" s="38" t="s">
        <v>2350</v>
      </c>
      <c r="E4961" s="38" t="s">
        <v>28</v>
      </c>
    </row>
    <row r="4962">
      <c r="A4962" s="38" t="s">
        <v>10549</v>
      </c>
      <c r="B4962" s="38" t="s">
        <v>1075</v>
      </c>
      <c r="C4962" s="38" t="s">
        <v>44</v>
      </c>
      <c r="D4962" s="38" t="s">
        <v>2350</v>
      </c>
      <c r="E4962" s="38" t="s">
        <v>28</v>
      </c>
    </row>
    <row r="4963">
      <c r="A4963" s="38" t="s">
        <v>10550</v>
      </c>
      <c r="B4963" s="38" t="s">
        <v>925</v>
      </c>
      <c r="C4963" s="38" t="s">
        <v>44</v>
      </c>
      <c r="D4963" s="38" t="s">
        <v>2350</v>
      </c>
      <c r="E4963" s="38" t="s">
        <v>28</v>
      </c>
    </row>
    <row r="4964">
      <c r="A4964" s="38" t="s">
        <v>10551</v>
      </c>
      <c r="B4964" s="38" t="s">
        <v>1077</v>
      </c>
      <c r="C4964" s="38" t="s">
        <v>44</v>
      </c>
      <c r="D4964" s="38" t="s">
        <v>2350</v>
      </c>
      <c r="E4964" s="38" t="s">
        <v>28</v>
      </c>
    </row>
    <row r="4965">
      <c r="A4965" s="38" t="s">
        <v>10552</v>
      </c>
      <c r="B4965" s="38" t="s">
        <v>577</v>
      </c>
      <c r="C4965" s="25" t="s">
        <v>938</v>
      </c>
      <c r="D4965" s="38" t="s">
        <v>2350</v>
      </c>
      <c r="E4965" s="38" t="s">
        <v>28</v>
      </c>
    </row>
    <row r="4966">
      <c r="A4966" s="38" t="s">
        <v>10553</v>
      </c>
      <c r="B4966" s="38" t="s">
        <v>646</v>
      </c>
      <c r="C4966" s="25" t="s">
        <v>938</v>
      </c>
      <c r="D4966" s="38" t="s">
        <v>2350</v>
      </c>
      <c r="E4966" s="38" t="s">
        <v>28</v>
      </c>
    </row>
    <row r="4967">
      <c r="A4967" s="38" t="s">
        <v>10554</v>
      </c>
      <c r="B4967" s="38" t="s">
        <v>626</v>
      </c>
      <c r="C4967" s="25" t="s">
        <v>938</v>
      </c>
      <c r="D4967" s="38" t="s">
        <v>2350</v>
      </c>
      <c r="E4967" s="38" t="s">
        <v>28</v>
      </c>
    </row>
    <row r="4968">
      <c r="A4968" s="38" t="s">
        <v>10555</v>
      </c>
      <c r="B4968" s="38" t="s">
        <v>618</v>
      </c>
      <c r="C4968" s="38" t="s">
        <v>165</v>
      </c>
      <c r="D4968" s="38" t="s">
        <v>2351</v>
      </c>
      <c r="E4968" s="38" t="s">
        <v>28</v>
      </c>
    </row>
    <row r="4969">
      <c r="A4969" s="38" t="s">
        <v>10556</v>
      </c>
      <c r="B4969" s="38" t="s">
        <v>1073</v>
      </c>
      <c r="C4969" s="38" t="s">
        <v>165</v>
      </c>
      <c r="D4969" s="38" t="s">
        <v>2351</v>
      </c>
      <c r="E4969" s="38" t="s">
        <v>28</v>
      </c>
    </row>
    <row r="4970">
      <c r="A4970" s="38" t="s">
        <v>10557</v>
      </c>
      <c r="B4970" s="38" t="s">
        <v>900</v>
      </c>
      <c r="C4970" s="38" t="s">
        <v>165</v>
      </c>
      <c r="D4970" s="38" t="s">
        <v>2351</v>
      </c>
      <c r="E4970" s="38" t="s">
        <v>28</v>
      </c>
    </row>
    <row r="4971">
      <c r="A4971" s="38" t="s">
        <v>10558</v>
      </c>
      <c r="B4971" s="38" t="s">
        <v>1065</v>
      </c>
      <c r="C4971" s="38" t="s">
        <v>165</v>
      </c>
      <c r="D4971" s="38" t="s">
        <v>2351</v>
      </c>
      <c r="E4971" s="38" t="s">
        <v>28</v>
      </c>
    </row>
    <row r="4972">
      <c r="A4972" s="38" t="s">
        <v>10559</v>
      </c>
      <c r="B4972" s="38" t="s">
        <v>1069</v>
      </c>
      <c r="C4972" s="38" t="s">
        <v>165</v>
      </c>
      <c r="D4972" s="38" t="s">
        <v>2351</v>
      </c>
      <c r="E4972" s="38" t="s">
        <v>28</v>
      </c>
    </row>
    <row r="4973">
      <c r="A4973" s="38" t="s">
        <v>10560</v>
      </c>
      <c r="B4973" s="38" t="s">
        <v>701</v>
      </c>
      <c r="C4973" s="38" t="s">
        <v>165</v>
      </c>
      <c r="D4973" s="38" t="s">
        <v>2351</v>
      </c>
      <c r="E4973" s="38" t="s">
        <v>28</v>
      </c>
    </row>
    <row r="4974">
      <c r="A4974" s="38" t="s">
        <v>10561</v>
      </c>
      <c r="B4974" s="38" t="s">
        <v>1075</v>
      </c>
      <c r="C4974" s="38" t="s">
        <v>165</v>
      </c>
      <c r="D4974" s="38" t="s">
        <v>2351</v>
      </c>
      <c r="E4974" s="38" t="s">
        <v>28</v>
      </c>
    </row>
    <row r="4975">
      <c r="A4975" s="38" t="s">
        <v>10562</v>
      </c>
      <c r="B4975" s="38" t="s">
        <v>1071</v>
      </c>
      <c r="C4975" s="38" t="s">
        <v>165</v>
      </c>
      <c r="D4975" s="38" t="s">
        <v>2351</v>
      </c>
      <c r="E4975" s="38" t="s">
        <v>28</v>
      </c>
    </row>
    <row r="4976">
      <c r="A4976" s="38" t="s">
        <v>10563</v>
      </c>
      <c r="B4976" s="38" t="s">
        <v>1068</v>
      </c>
      <c r="C4976" s="38" t="s">
        <v>165</v>
      </c>
      <c r="D4976" s="38" t="s">
        <v>2351</v>
      </c>
      <c r="E4976" s="38" t="s">
        <v>28</v>
      </c>
    </row>
    <row r="4977">
      <c r="A4977" s="38" t="s">
        <v>10564</v>
      </c>
      <c r="B4977" s="38" t="s">
        <v>1072</v>
      </c>
      <c r="C4977" s="38" t="s">
        <v>165</v>
      </c>
      <c r="D4977" s="38" t="s">
        <v>2351</v>
      </c>
      <c r="E4977" s="38" t="s">
        <v>28</v>
      </c>
    </row>
    <row r="4978">
      <c r="A4978" s="38" t="s">
        <v>10565</v>
      </c>
      <c r="B4978" s="38" t="s">
        <v>1077</v>
      </c>
      <c r="C4978" s="38" t="s">
        <v>165</v>
      </c>
      <c r="D4978" s="38" t="s">
        <v>2351</v>
      </c>
      <c r="E4978" s="38" t="s">
        <v>28</v>
      </c>
    </row>
    <row r="4979">
      <c r="A4979" s="38" t="s">
        <v>10566</v>
      </c>
      <c r="B4979" s="38" t="s">
        <v>1076</v>
      </c>
      <c r="C4979" s="38" t="s">
        <v>165</v>
      </c>
      <c r="D4979" s="38" t="s">
        <v>2351</v>
      </c>
      <c r="E4979" s="38" t="s">
        <v>28</v>
      </c>
    </row>
    <row r="4980">
      <c r="A4980" s="38" t="s">
        <v>10567</v>
      </c>
      <c r="B4980" s="38" t="s">
        <v>1075</v>
      </c>
      <c r="C4980" s="38" t="s">
        <v>44</v>
      </c>
      <c r="D4980" s="38" t="s">
        <v>2351</v>
      </c>
      <c r="E4980" s="38" t="s">
        <v>28</v>
      </c>
    </row>
    <row r="4981">
      <c r="A4981" s="38" t="s">
        <v>10568</v>
      </c>
      <c r="B4981" s="38" t="s">
        <v>925</v>
      </c>
      <c r="C4981" s="38" t="s">
        <v>44</v>
      </c>
      <c r="D4981" s="38" t="s">
        <v>2351</v>
      </c>
      <c r="E4981" s="38" t="s">
        <v>28</v>
      </c>
    </row>
    <row r="4982">
      <c r="A4982" s="38" t="s">
        <v>10569</v>
      </c>
      <c r="B4982" s="38" t="s">
        <v>1077</v>
      </c>
      <c r="C4982" s="38" t="s">
        <v>44</v>
      </c>
      <c r="D4982" s="38" t="s">
        <v>2351</v>
      </c>
      <c r="E4982" s="38" t="s">
        <v>28</v>
      </c>
    </row>
    <row r="4983">
      <c r="A4983" s="38" t="s">
        <v>10570</v>
      </c>
      <c r="B4983" s="38" t="s">
        <v>577</v>
      </c>
      <c r="C4983" s="25" t="s">
        <v>938</v>
      </c>
      <c r="D4983" s="38" t="s">
        <v>2351</v>
      </c>
      <c r="E4983" s="38" t="s">
        <v>28</v>
      </c>
    </row>
    <row r="4984">
      <c r="A4984" s="38" t="s">
        <v>10571</v>
      </c>
      <c r="B4984" s="38" t="s">
        <v>646</v>
      </c>
      <c r="C4984" s="25" t="s">
        <v>938</v>
      </c>
      <c r="D4984" s="38" t="s">
        <v>2351</v>
      </c>
      <c r="E4984" s="38" t="s">
        <v>28</v>
      </c>
    </row>
    <row r="4985">
      <c r="A4985" s="38" t="s">
        <v>10572</v>
      </c>
      <c r="B4985" s="38" t="s">
        <v>626</v>
      </c>
      <c r="C4985" s="25" t="s">
        <v>938</v>
      </c>
      <c r="D4985" s="38" t="s">
        <v>2351</v>
      </c>
      <c r="E4985" s="38" t="s">
        <v>28</v>
      </c>
    </row>
    <row r="4986">
      <c r="A4986" s="38" t="s">
        <v>10573</v>
      </c>
      <c r="B4986" s="38" t="s">
        <v>138</v>
      </c>
      <c r="C4986" s="25" t="s">
        <v>88</v>
      </c>
      <c r="D4986" s="38" t="s">
        <v>2352</v>
      </c>
      <c r="E4986" s="38" t="s">
        <v>28</v>
      </c>
    </row>
    <row r="4987">
      <c r="A4987" s="38" t="s">
        <v>10574</v>
      </c>
      <c r="B4987" s="38" t="s">
        <v>91</v>
      </c>
      <c r="C4987" s="25" t="s">
        <v>88</v>
      </c>
      <c r="D4987" s="38" t="s">
        <v>2352</v>
      </c>
      <c r="E4987" s="38" t="s">
        <v>28</v>
      </c>
    </row>
    <row r="4988">
      <c r="A4988" s="38" t="s">
        <v>10575</v>
      </c>
      <c r="B4988" s="38" t="s">
        <v>395</v>
      </c>
      <c r="C4988" s="25" t="s">
        <v>88</v>
      </c>
      <c r="D4988" s="38" t="s">
        <v>2352</v>
      </c>
      <c r="E4988" s="38" t="s">
        <v>28</v>
      </c>
    </row>
    <row r="4989">
      <c r="A4989" s="38" t="s">
        <v>10576</v>
      </c>
      <c r="B4989" s="38" t="s">
        <v>968</v>
      </c>
      <c r="C4989" s="25" t="s">
        <v>88</v>
      </c>
      <c r="D4989" s="38" t="s">
        <v>2352</v>
      </c>
      <c r="E4989" s="38" t="s">
        <v>28</v>
      </c>
    </row>
    <row r="4990">
      <c r="A4990" s="38" t="s">
        <v>10577</v>
      </c>
      <c r="B4990" s="38" t="s">
        <v>893</v>
      </c>
      <c r="C4990" s="25" t="s">
        <v>88</v>
      </c>
      <c r="D4990" s="38" t="s">
        <v>2352</v>
      </c>
      <c r="E4990" s="38" t="s">
        <v>28</v>
      </c>
    </row>
    <row r="4991">
      <c r="A4991" s="38" t="s">
        <v>10578</v>
      </c>
      <c r="B4991" s="38" t="s">
        <v>630</v>
      </c>
      <c r="C4991" s="25" t="s">
        <v>88</v>
      </c>
      <c r="D4991" s="38" t="s">
        <v>2352</v>
      </c>
      <c r="E4991" s="38" t="s">
        <v>28</v>
      </c>
    </row>
    <row r="4992">
      <c r="A4992" s="38" t="s">
        <v>10573</v>
      </c>
      <c r="B4992" s="38" t="s">
        <v>138</v>
      </c>
      <c r="C4992" s="25" t="s">
        <v>88</v>
      </c>
      <c r="D4992" s="38" t="s">
        <v>2352</v>
      </c>
      <c r="E4992" s="38" t="s">
        <v>28</v>
      </c>
    </row>
    <row r="4993">
      <c r="A4993" s="38" t="s">
        <v>10574</v>
      </c>
      <c r="B4993" s="38" t="s">
        <v>91</v>
      </c>
      <c r="C4993" s="25" t="s">
        <v>88</v>
      </c>
      <c r="D4993" s="38" t="s">
        <v>2352</v>
      </c>
      <c r="E4993" s="38" t="s">
        <v>28</v>
      </c>
    </row>
    <row r="4994">
      <c r="A4994" s="38" t="s">
        <v>10575</v>
      </c>
      <c r="B4994" s="38" t="s">
        <v>395</v>
      </c>
      <c r="C4994" s="25" t="s">
        <v>88</v>
      </c>
      <c r="D4994" s="38" t="s">
        <v>2352</v>
      </c>
      <c r="E4994" s="38" t="s">
        <v>28</v>
      </c>
    </row>
    <row r="4995">
      <c r="A4995" s="38" t="s">
        <v>10576</v>
      </c>
      <c r="B4995" s="38" t="s">
        <v>968</v>
      </c>
      <c r="C4995" s="25" t="s">
        <v>88</v>
      </c>
      <c r="D4995" s="38" t="s">
        <v>2352</v>
      </c>
      <c r="E4995" s="38" t="s">
        <v>28</v>
      </c>
    </row>
    <row r="4996">
      <c r="A4996" s="38" t="s">
        <v>10577</v>
      </c>
      <c r="B4996" s="38" t="s">
        <v>893</v>
      </c>
      <c r="C4996" s="25" t="s">
        <v>88</v>
      </c>
      <c r="D4996" s="38" t="s">
        <v>2352</v>
      </c>
      <c r="E4996" s="38" t="s">
        <v>28</v>
      </c>
    </row>
    <row r="4997">
      <c r="A4997" s="38" t="s">
        <v>10578</v>
      </c>
      <c r="B4997" s="38" t="s">
        <v>630</v>
      </c>
      <c r="C4997" s="25" t="s">
        <v>88</v>
      </c>
      <c r="D4997" s="38" t="s">
        <v>2352</v>
      </c>
      <c r="E4997" s="38" t="s">
        <v>28</v>
      </c>
    </row>
    <row r="4998">
      <c r="A4998" s="38" t="s">
        <v>10579</v>
      </c>
      <c r="B4998" s="38" t="s">
        <v>631</v>
      </c>
      <c r="C4998" s="25" t="s">
        <v>96</v>
      </c>
      <c r="D4998" s="38" t="s">
        <v>2352</v>
      </c>
      <c r="E4998" s="38" t="s">
        <v>145</v>
      </c>
    </row>
    <row r="4999">
      <c r="A4999" s="38" t="s">
        <v>10580</v>
      </c>
      <c r="B4999" s="38" t="s">
        <v>757</v>
      </c>
      <c r="C4999" s="25" t="s">
        <v>96</v>
      </c>
      <c r="D4999" s="38" t="s">
        <v>2352</v>
      </c>
      <c r="E4999" s="38" t="s">
        <v>145</v>
      </c>
    </row>
    <row r="5000">
      <c r="A5000" s="38" t="s">
        <v>10581</v>
      </c>
      <c r="B5000" s="38" t="s">
        <v>870</v>
      </c>
      <c r="C5000" s="25" t="s">
        <v>96</v>
      </c>
      <c r="D5000" s="38" t="s">
        <v>2352</v>
      </c>
      <c r="E5000" s="38" t="s">
        <v>145</v>
      </c>
    </row>
    <row r="5001">
      <c r="A5001" s="38" t="s">
        <v>10582</v>
      </c>
      <c r="B5001" s="38" t="s">
        <v>1148</v>
      </c>
      <c r="C5001" s="25" t="s">
        <v>96</v>
      </c>
      <c r="D5001" s="38" t="s">
        <v>2352</v>
      </c>
      <c r="E5001" s="38" t="s">
        <v>145</v>
      </c>
    </row>
    <row r="5002">
      <c r="A5002" s="38" t="s">
        <v>10583</v>
      </c>
      <c r="B5002" s="38" t="s">
        <v>1138</v>
      </c>
      <c r="C5002" s="25" t="s">
        <v>96</v>
      </c>
      <c r="D5002" s="38" t="s">
        <v>2352</v>
      </c>
      <c r="E5002" s="38" t="s">
        <v>145</v>
      </c>
    </row>
    <row r="5003">
      <c r="A5003" s="38" t="s">
        <v>10584</v>
      </c>
      <c r="B5003" s="38" t="s">
        <v>483</v>
      </c>
      <c r="C5003" s="25" t="s">
        <v>96</v>
      </c>
      <c r="D5003" s="38" t="s">
        <v>2352</v>
      </c>
      <c r="E5003" s="38" t="s">
        <v>145</v>
      </c>
    </row>
    <row r="5004">
      <c r="A5004" s="38" t="s">
        <v>10585</v>
      </c>
      <c r="B5004" s="38" t="s">
        <v>1149</v>
      </c>
      <c r="C5004" s="25" t="s">
        <v>96</v>
      </c>
      <c r="D5004" s="38" t="s">
        <v>2352</v>
      </c>
      <c r="E5004" s="38" t="s">
        <v>145</v>
      </c>
    </row>
    <row r="5005">
      <c r="A5005" s="38" t="s">
        <v>10586</v>
      </c>
      <c r="B5005" s="38" t="s">
        <v>751</v>
      </c>
      <c r="C5005" s="25" t="s">
        <v>96</v>
      </c>
      <c r="D5005" s="38" t="s">
        <v>2352</v>
      </c>
      <c r="E5005" s="38" t="s">
        <v>145</v>
      </c>
    </row>
    <row r="5006">
      <c r="A5006" s="38" t="s">
        <v>10587</v>
      </c>
      <c r="B5006" s="38" t="s">
        <v>300</v>
      </c>
      <c r="C5006" s="25" t="s">
        <v>96</v>
      </c>
      <c r="D5006" s="38" t="s">
        <v>2352</v>
      </c>
      <c r="E5006" s="38" t="s">
        <v>145</v>
      </c>
    </row>
    <row r="5007">
      <c r="A5007" s="38" t="s">
        <v>10588</v>
      </c>
      <c r="B5007" s="38" t="s">
        <v>321</v>
      </c>
      <c r="C5007" s="25" t="s">
        <v>96</v>
      </c>
      <c r="D5007" s="38" t="s">
        <v>2352</v>
      </c>
      <c r="E5007" s="38" t="s">
        <v>145</v>
      </c>
    </row>
    <row r="5008">
      <c r="A5008" s="38" t="s">
        <v>10589</v>
      </c>
      <c r="B5008" s="38" t="s">
        <v>871</v>
      </c>
      <c r="C5008" s="25" t="s">
        <v>96</v>
      </c>
      <c r="D5008" s="38" t="s">
        <v>2352</v>
      </c>
      <c r="E5008" s="38" t="s">
        <v>145</v>
      </c>
    </row>
    <row r="5009">
      <c r="A5009" s="38" t="s">
        <v>10579</v>
      </c>
      <c r="B5009" s="38" t="s">
        <v>631</v>
      </c>
      <c r="C5009" s="25" t="s">
        <v>96</v>
      </c>
      <c r="D5009" s="38" t="s">
        <v>2352</v>
      </c>
      <c r="E5009" s="38" t="s">
        <v>114</v>
      </c>
    </row>
    <row r="5010">
      <c r="A5010" s="38" t="s">
        <v>10580</v>
      </c>
      <c r="B5010" s="38" t="s">
        <v>757</v>
      </c>
      <c r="C5010" s="25" t="s">
        <v>96</v>
      </c>
      <c r="D5010" s="38" t="s">
        <v>2352</v>
      </c>
      <c r="E5010" s="38" t="s">
        <v>114</v>
      </c>
    </row>
    <row r="5011">
      <c r="A5011" s="38" t="s">
        <v>10582</v>
      </c>
      <c r="B5011" s="38" t="s">
        <v>1148</v>
      </c>
      <c r="C5011" s="25" t="s">
        <v>96</v>
      </c>
      <c r="D5011" s="38" t="s">
        <v>2352</v>
      </c>
      <c r="E5011" s="38" t="s">
        <v>114</v>
      </c>
    </row>
    <row r="5012">
      <c r="A5012" s="38" t="s">
        <v>10581</v>
      </c>
      <c r="B5012" s="38" t="s">
        <v>870</v>
      </c>
      <c r="C5012" s="25" t="s">
        <v>96</v>
      </c>
      <c r="D5012" s="38" t="s">
        <v>2352</v>
      </c>
      <c r="E5012" s="38" t="s">
        <v>114</v>
      </c>
    </row>
    <row r="5013">
      <c r="A5013" s="38" t="s">
        <v>10583</v>
      </c>
      <c r="B5013" s="38" t="s">
        <v>1138</v>
      </c>
      <c r="C5013" s="25" t="s">
        <v>96</v>
      </c>
      <c r="D5013" s="38" t="s">
        <v>2352</v>
      </c>
      <c r="E5013" s="38" t="s">
        <v>114</v>
      </c>
    </row>
    <row r="5014">
      <c r="A5014" s="38" t="s">
        <v>10584</v>
      </c>
      <c r="B5014" s="38" t="s">
        <v>483</v>
      </c>
      <c r="C5014" s="25" t="s">
        <v>96</v>
      </c>
      <c r="D5014" s="38" t="s">
        <v>2352</v>
      </c>
      <c r="E5014" s="38" t="s">
        <v>114</v>
      </c>
    </row>
    <row r="5015">
      <c r="A5015" s="38" t="s">
        <v>10585</v>
      </c>
      <c r="B5015" s="38" t="s">
        <v>1149</v>
      </c>
      <c r="C5015" s="25" t="s">
        <v>96</v>
      </c>
      <c r="D5015" s="38" t="s">
        <v>2352</v>
      </c>
      <c r="E5015" s="38" t="s">
        <v>114</v>
      </c>
    </row>
    <row r="5016">
      <c r="A5016" s="38" t="s">
        <v>10586</v>
      </c>
      <c r="B5016" s="38" t="s">
        <v>751</v>
      </c>
      <c r="C5016" s="25" t="s">
        <v>96</v>
      </c>
      <c r="D5016" s="38" t="s">
        <v>2352</v>
      </c>
      <c r="E5016" s="38" t="s">
        <v>114</v>
      </c>
    </row>
    <row r="5017">
      <c r="A5017" s="38" t="s">
        <v>10589</v>
      </c>
      <c r="B5017" s="38" t="s">
        <v>871</v>
      </c>
      <c r="C5017" s="25" t="s">
        <v>96</v>
      </c>
      <c r="D5017" s="38" t="s">
        <v>2352</v>
      </c>
      <c r="E5017" s="38" t="s">
        <v>114</v>
      </c>
    </row>
    <row r="5018">
      <c r="A5018" s="38" t="s">
        <v>10588</v>
      </c>
      <c r="B5018" s="38" t="s">
        <v>321</v>
      </c>
      <c r="C5018" s="25" t="s">
        <v>96</v>
      </c>
      <c r="D5018" s="38" t="s">
        <v>2352</v>
      </c>
      <c r="E5018" s="38" t="s">
        <v>114</v>
      </c>
    </row>
    <row r="5019">
      <c r="A5019" s="38" t="s">
        <v>10590</v>
      </c>
      <c r="B5019" s="38" t="s">
        <v>1145</v>
      </c>
      <c r="C5019" s="25" t="s">
        <v>96</v>
      </c>
      <c r="D5019" s="38" t="s">
        <v>2352</v>
      </c>
      <c r="E5019" s="38" t="s">
        <v>114</v>
      </c>
    </row>
    <row r="5020">
      <c r="A5020" s="38" t="s">
        <v>10591</v>
      </c>
      <c r="B5020" s="38" t="s">
        <v>822</v>
      </c>
      <c r="C5020" s="25" t="s">
        <v>96</v>
      </c>
      <c r="D5020" s="38" t="s">
        <v>2352</v>
      </c>
      <c r="E5020" s="38" t="s">
        <v>114</v>
      </c>
    </row>
    <row r="5021">
      <c r="A5021" s="38" t="s">
        <v>10579</v>
      </c>
      <c r="B5021" s="38" t="s">
        <v>631</v>
      </c>
      <c r="C5021" s="25" t="s">
        <v>96</v>
      </c>
      <c r="D5021" s="38" t="s">
        <v>2352</v>
      </c>
      <c r="E5021" s="38" t="s">
        <v>101</v>
      </c>
    </row>
    <row r="5022">
      <c r="A5022" s="38" t="s">
        <v>10580</v>
      </c>
      <c r="B5022" s="38" t="s">
        <v>757</v>
      </c>
      <c r="C5022" s="25" t="s">
        <v>96</v>
      </c>
      <c r="D5022" s="38" t="s">
        <v>2352</v>
      </c>
      <c r="E5022" s="38" t="s">
        <v>101</v>
      </c>
    </row>
    <row r="5023">
      <c r="A5023" s="38" t="s">
        <v>10581</v>
      </c>
      <c r="B5023" s="38" t="s">
        <v>870</v>
      </c>
      <c r="C5023" s="25" t="s">
        <v>96</v>
      </c>
      <c r="D5023" s="38" t="s">
        <v>2352</v>
      </c>
      <c r="E5023" s="38" t="s">
        <v>101</v>
      </c>
    </row>
    <row r="5024">
      <c r="A5024" s="38" t="s">
        <v>10592</v>
      </c>
      <c r="B5024" s="38" t="s">
        <v>401</v>
      </c>
      <c r="C5024" s="25" t="s">
        <v>96</v>
      </c>
      <c r="D5024" s="38" t="s">
        <v>2352</v>
      </c>
      <c r="E5024" s="38" t="s">
        <v>101</v>
      </c>
    </row>
    <row r="5025">
      <c r="A5025" s="38" t="s">
        <v>10586</v>
      </c>
      <c r="B5025" s="38" t="s">
        <v>751</v>
      </c>
      <c r="C5025" s="25" t="s">
        <v>96</v>
      </c>
      <c r="D5025" s="38" t="s">
        <v>2352</v>
      </c>
      <c r="E5025" s="38" t="s">
        <v>101</v>
      </c>
    </row>
    <row r="5026">
      <c r="A5026" s="38" t="s">
        <v>10593</v>
      </c>
      <c r="B5026" s="38" t="s">
        <v>1023</v>
      </c>
      <c r="C5026" s="25" t="s">
        <v>96</v>
      </c>
      <c r="D5026" s="38" t="s">
        <v>2352</v>
      </c>
      <c r="E5026" s="38" t="s">
        <v>101</v>
      </c>
    </row>
    <row r="5027">
      <c r="A5027" s="38" t="s">
        <v>10589</v>
      </c>
      <c r="B5027" s="38" t="s">
        <v>871</v>
      </c>
      <c r="C5027" s="25" t="s">
        <v>96</v>
      </c>
      <c r="D5027" s="38" t="s">
        <v>2352</v>
      </c>
      <c r="E5027" s="38" t="s">
        <v>101</v>
      </c>
    </row>
    <row r="5028">
      <c r="A5028" s="38" t="s">
        <v>10584</v>
      </c>
      <c r="B5028" s="38" t="s">
        <v>483</v>
      </c>
      <c r="C5028" s="25" t="s">
        <v>96</v>
      </c>
      <c r="D5028" s="38" t="s">
        <v>2352</v>
      </c>
      <c r="E5028" s="38" t="s">
        <v>101</v>
      </c>
    </row>
    <row r="5029">
      <c r="A5029" s="38" t="s">
        <v>10590</v>
      </c>
      <c r="B5029" s="38" t="s">
        <v>1145</v>
      </c>
      <c r="C5029" s="25" t="s">
        <v>96</v>
      </c>
      <c r="D5029" s="38" t="s">
        <v>2352</v>
      </c>
      <c r="E5029" s="38" t="s">
        <v>101</v>
      </c>
    </row>
    <row r="5030">
      <c r="A5030" s="38" t="s">
        <v>10588</v>
      </c>
      <c r="B5030" s="38" t="s">
        <v>321</v>
      </c>
      <c r="C5030" s="25" t="s">
        <v>96</v>
      </c>
      <c r="D5030" s="38" t="s">
        <v>2352</v>
      </c>
      <c r="E5030" s="38" t="s">
        <v>101</v>
      </c>
    </row>
    <row r="5031">
      <c r="A5031" s="38" t="s">
        <v>10594</v>
      </c>
      <c r="B5031" s="38" t="s">
        <v>1147</v>
      </c>
      <c r="C5031" s="25" t="s">
        <v>96</v>
      </c>
      <c r="D5031" s="38" t="s">
        <v>2352</v>
      </c>
      <c r="E5031" s="38" t="s">
        <v>101</v>
      </c>
    </row>
    <row r="5032">
      <c r="A5032" s="38" t="s">
        <v>10591</v>
      </c>
      <c r="B5032" s="38" t="s">
        <v>822</v>
      </c>
      <c r="C5032" s="25" t="s">
        <v>96</v>
      </c>
      <c r="D5032" s="38" t="s">
        <v>2352</v>
      </c>
      <c r="E5032" s="38" t="s">
        <v>101</v>
      </c>
    </row>
    <row r="5033">
      <c r="A5033" s="38" t="s">
        <v>10595</v>
      </c>
      <c r="B5033" s="38" t="s">
        <v>138</v>
      </c>
      <c r="C5033" s="25" t="s">
        <v>88</v>
      </c>
      <c r="D5033" s="38" t="s">
        <v>2353</v>
      </c>
      <c r="E5033" s="38" t="s">
        <v>28</v>
      </c>
    </row>
    <row r="5034">
      <c r="A5034" s="38" t="s">
        <v>10596</v>
      </c>
      <c r="B5034" s="38" t="s">
        <v>91</v>
      </c>
      <c r="C5034" s="25" t="s">
        <v>88</v>
      </c>
      <c r="D5034" s="38" t="s">
        <v>2353</v>
      </c>
      <c r="E5034" s="38" t="s">
        <v>28</v>
      </c>
    </row>
    <row r="5035">
      <c r="A5035" s="38" t="s">
        <v>10597</v>
      </c>
      <c r="B5035" s="38" t="s">
        <v>395</v>
      </c>
      <c r="C5035" s="25" t="s">
        <v>88</v>
      </c>
      <c r="D5035" s="38" t="s">
        <v>2353</v>
      </c>
      <c r="E5035" s="38" t="s">
        <v>28</v>
      </c>
    </row>
    <row r="5036">
      <c r="A5036" s="38" t="s">
        <v>10598</v>
      </c>
      <c r="B5036" s="38" t="s">
        <v>968</v>
      </c>
      <c r="C5036" s="25" t="s">
        <v>88</v>
      </c>
      <c r="D5036" s="38" t="s">
        <v>2353</v>
      </c>
      <c r="E5036" s="38" t="s">
        <v>28</v>
      </c>
    </row>
    <row r="5037">
      <c r="A5037" s="38" t="s">
        <v>10599</v>
      </c>
      <c r="B5037" s="38" t="s">
        <v>893</v>
      </c>
      <c r="C5037" s="25" t="s">
        <v>88</v>
      </c>
      <c r="D5037" s="38" t="s">
        <v>2353</v>
      </c>
      <c r="E5037" s="38" t="s">
        <v>28</v>
      </c>
    </row>
    <row r="5038">
      <c r="A5038" s="38" t="s">
        <v>10600</v>
      </c>
      <c r="B5038" s="38" t="s">
        <v>630</v>
      </c>
      <c r="C5038" s="25" t="s">
        <v>88</v>
      </c>
      <c r="D5038" s="38" t="s">
        <v>2353</v>
      </c>
      <c r="E5038" s="38" t="s">
        <v>28</v>
      </c>
    </row>
    <row r="5039">
      <c r="A5039" s="38" t="s">
        <v>10595</v>
      </c>
      <c r="B5039" s="38" t="s">
        <v>138</v>
      </c>
      <c r="C5039" s="25" t="s">
        <v>88</v>
      </c>
      <c r="D5039" s="38" t="s">
        <v>2353</v>
      </c>
      <c r="E5039" s="38" t="s">
        <v>28</v>
      </c>
    </row>
    <row r="5040">
      <c r="A5040" s="38" t="s">
        <v>10596</v>
      </c>
      <c r="B5040" s="38" t="s">
        <v>91</v>
      </c>
      <c r="C5040" s="25" t="s">
        <v>88</v>
      </c>
      <c r="D5040" s="38" t="s">
        <v>2353</v>
      </c>
      <c r="E5040" s="38" t="s">
        <v>28</v>
      </c>
    </row>
    <row r="5041">
      <c r="A5041" s="38" t="s">
        <v>10597</v>
      </c>
      <c r="B5041" s="38" t="s">
        <v>395</v>
      </c>
      <c r="C5041" s="25" t="s">
        <v>88</v>
      </c>
      <c r="D5041" s="38" t="s">
        <v>2353</v>
      </c>
      <c r="E5041" s="38" t="s">
        <v>28</v>
      </c>
    </row>
    <row r="5042">
      <c r="A5042" s="38" t="s">
        <v>10598</v>
      </c>
      <c r="B5042" s="38" t="s">
        <v>968</v>
      </c>
      <c r="C5042" s="25" t="s">
        <v>88</v>
      </c>
      <c r="D5042" s="38" t="s">
        <v>2353</v>
      </c>
      <c r="E5042" s="38" t="s">
        <v>28</v>
      </c>
    </row>
    <row r="5043">
      <c r="A5043" s="38" t="s">
        <v>10599</v>
      </c>
      <c r="B5043" s="38" t="s">
        <v>893</v>
      </c>
      <c r="C5043" s="25" t="s">
        <v>88</v>
      </c>
      <c r="D5043" s="38" t="s">
        <v>2353</v>
      </c>
      <c r="E5043" s="38" t="s">
        <v>28</v>
      </c>
    </row>
    <row r="5044">
      <c r="A5044" s="38" t="s">
        <v>10600</v>
      </c>
      <c r="B5044" s="38" t="s">
        <v>630</v>
      </c>
      <c r="C5044" s="25" t="s">
        <v>88</v>
      </c>
      <c r="D5044" s="38" t="s">
        <v>2353</v>
      </c>
      <c r="E5044" s="38" t="s">
        <v>28</v>
      </c>
    </row>
    <row r="5045">
      <c r="A5045" s="38" t="s">
        <v>10601</v>
      </c>
      <c r="B5045" s="38" t="s">
        <v>631</v>
      </c>
      <c r="C5045" s="25" t="s">
        <v>96</v>
      </c>
      <c r="D5045" s="38" t="s">
        <v>2353</v>
      </c>
      <c r="E5045" s="38" t="s">
        <v>145</v>
      </c>
    </row>
    <row r="5046">
      <c r="A5046" s="38" t="s">
        <v>10602</v>
      </c>
      <c r="B5046" s="38" t="s">
        <v>757</v>
      </c>
      <c r="C5046" s="25" t="s">
        <v>96</v>
      </c>
      <c r="D5046" s="38" t="s">
        <v>2353</v>
      </c>
      <c r="E5046" s="38" t="s">
        <v>145</v>
      </c>
    </row>
    <row r="5047">
      <c r="A5047" s="38" t="s">
        <v>10603</v>
      </c>
      <c r="B5047" s="38" t="s">
        <v>870</v>
      </c>
      <c r="C5047" s="25" t="s">
        <v>96</v>
      </c>
      <c r="D5047" s="38" t="s">
        <v>2353</v>
      </c>
      <c r="E5047" s="38" t="s">
        <v>145</v>
      </c>
    </row>
    <row r="5048">
      <c r="A5048" s="38" t="s">
        <v>10604</v>
      </c>
      <c r="B5048" s="38" t="s">
        <v>1148</v>
      </c>
      <c r="C5048" s="25" t="s">
        <v>96</v>
      </c>
      <c r="D5048" s="38" t="s">
        <v>2353</v>
      </c>
      <c r="E5048" s="38" t="s">
        <v>145</v>
      </c>
    </row>
    <row r="5049">
      <c r="A5049" s="38" t="s">
        <v>10605</v>
      </c>
      <c r="B5049" s="38" t="s">
        <v>1138</v>
      </c>
      <c r="C5049" s="25" t="s">
        <v>96</v>
      </c>
      <c r="D5049" s="38" t="s">
        <v>2353</v>
      </c>
      <c r="E5049" s="38" t="s">
        <v>145</v>
      </c>
    </row>
    <row r="5050">
      <c r="A5050" s="38" t="s">
        <v>10606</v>
      </c>
      <c r="B5050" s="38" t="s">
        <v>483</v>
      </c>
      <c r="C5050" s="25" t="s">
        <v>96</v>
      </c>
      <c r="D5050" s="38" t="s">
        <v>2353</v>
      </c>
      <c r="E5050" s="38" t="s">
        <v>145</v>
      </c>
    </row>
    <row r="5051">
      <c r="A5051" s="38" t="s">
        <v>10607</v>
      </c>
      <c r="B5051" s="38" t="s">
        <v>1149</v>
      </c>
      <c r="C5051" s="25" t="s">
        <v>96</v>
      </c>
      <c r="D5051" s="38" t="s">
        <v>2353</v>
      </c>
      <c r="E5051" s="38" t="s">
        <v>145</v>
      </c>
    </row>
    <row r="5052">
      <c r="A5052" s="38" t="s">
        <v>10608</v>
      </c>
      <c r="B5052" s="38" t="s">
        <v>751</v>
      </c>
      <c r="C5052" s="25" t="s">
        <v>96</v>
      </c>
      <c r="D5052" s="38" t="s">
        <v>2353</v>
      </c>
      <c r="E5052" s="38" t="s">
        <v>145</v>
      </c>
    </row>
    <row r="5053">
      <c r="A5053" s="38" t="s">
        <v>10609</v>
      </c>
      <c r="B5053" s="38" t="s">
        <v>300</v>
      </c>
      <c r="C5053" s="25" t="s">
        <v>96</v>
      </c>
      <c r="D5053" s="38" t="s">
        <v>2353</v>
      </c>
      <c r="E5053" s="38" t="s">
        <v>145</v>
      </c>
    </row>
    <row r="5054">
      <c r="A5054" s="38" t="s">
        <v>10610</v>
      </c>
      <c r="B5054" s="38" t="s">
        <v>321</v>
      </c>
      <c r="C5054" s="25" t="s">
        <v>96</v>
      </c>
      <c r="D5054" s="38" t="s">
        <v>2353</v>
      </c>
      <c r="E5054" s="38" t="s">
        <v>145</v>
      </c>
    </row>
    <row r="5055">
      <c r="A5055" s="38" t="s">
        <v>10611</v>
      </c>
      <c r="B5055" s="38" t="s">
        <v>871</v>
      </c>
      <c r="C5055" s="25" t="s">
        <v>96</v>
      </c>
      <c r="D5055" s="38" t="s">
        <v>2353</v>
      </c>
      <c r="E5055" s="38" t="s">
        <v>145</v>
      </c>
    </row>
    <row r="5056">
      <c r="A5056" s="38" t="s">
        <v>10601</v>
      </c>
      <c r="B5056" s="38" t="s">
        <v>631</v>
      </c>
      <c r="C5056" s="25" t="s">
        <v>96</v>
      </c>
      <c r="D5056" s="38" t="s">
        <v>2353</v>
      </c>
      <c r="E5056" s="38" t="s">
        <v>114</v>
      </c>
    </row>
    <row r="5057">
      <c r="A5057" s="38" t="s">
        <v>10602</v>
      </c>
      <c r="B5057" s="38" t="s">
        <v>757</v>
      </c>
      <c r="C5057" s="25" t="s">
        <v>96</v>
      </c>
      <c r="D5057" s="38" t="s">
        <v>2353</v>
      </c>
      <c r="E5057" s="38" t="s">
        <v>114</v>
      </c>
    </row>
    <row r="5058">
      <c r="A5058" s="38" t="s">
        <v>10604</v>
      </c>
      <c r="B5058" s="38" t="s">
        <v>1148</v>
      </c>
      <c r="C5058" s="25" t="s">
        <v>96</v>
      </c>
      <c r="D5058" s="38" t="s">
        <v>2353</v>
      </c>
      <c r="E5058" s="38" t="s">
        <v>114</v>
      </c>
    </row>
    <row r="5059">
      <c r="A5059" s="38" t="s">
        <v>10603</v>
      </c>
      <c r="B5059" s="38" t="s">
        <v>870</v>
      </c>
      <c r="C5059" s="25" t="s">
        <v>96</v>
      </c>
      <c r="D5059" s="38" t="s">
        <v>2353</v>
      </c>
      <c r="E5059" s="38" t="s">
        <v>114</v>
      </c>
    </row>
    <row r="5060">
      <c r="A5060" s="38" t="s">
        <v>10605</v>
      </c>
      <c r="B5060" s="38" t="s">
        <v>1138</v>
      </c>
      <c r="C5060" s="25" t="s">
        <v>96</v>
      </c>
      <c r="D5060" s="38" t="s">
        <v>2353</v>
      </c>
      <c r="E5060" s="38" t="s">
        <v>114</v>
      </c>
    </row>
    <row r="5061">
      <c r="A5061" s="38" t="s">
        <v>10606</v>
      </c>
      <c r="B5061" s="38" t="s">
        <v>483</v>
      </c>
      <c r="C5061" s="25" t="s">
        <v>96</v>
      </c>
      <c r="D5061" s="38" t="s">
        <v>2353</v>
      </c>
      <c r="E5061" s="38" t="s">
        <v>114</v>
      </c>
    </row>
    <row r="5062">
      <c r="A5062" s="38" t="s">
        <v>10607</v>
      </c>
      <c r="B5062" s="38" t="s">
        <v>1149</v>
      </c>
      <c r="C5062" s="25" t="s">
        <v>96</v>
      </c>
      <c r="D5062" s="38" t="s">
        <v>2353</v>
      </c>
      <c r="E5062" s="38" t="s">
        <v>114</v>
      </c>
    </row>
    <row r="5063">
      <c r="A5063" s="38" t="s">
        <v>10608</v>
      </c>
      <c r="B5063" s="38" t="s">
        <v>751</v>
      </c>
      <c r="C5063" s="25" t="s">
        <v>96</v>
      </c>
      <c r="D5063" s="38" t="s">
        <v>2353</v>
      </c>
      <c r="E5063" s="38" t="s">
        <v>114</v>
      </c>
    </row>
    <row r="5064">
      <c r="A5064" s="38" t="s">
        <v>10611</v>
      </c>
      <c r="B5064" s="38" t="s">
        <v>871</v>
      </c>
      <c r="C5064" s="25" t="s">
        <v>96</v>
      </c>
      <c r="D5064" s="38" t="s">
        <v>2353</v>
      </c>
      <c r="E5064" s="38" t="s">
        <v>114</v>
      </c>
    </row>
    <row r="5065">
      <c r="A5065" s="38" t="s">
        <v>10610</v>
      </c>
      <c r="B5065" s="38" t="s">
        <v>321</v>
      </c>
      <c r="C5065" s="25" t="s">
        <v>96</v>
      </c>
      <c r="D5065" s="38" t="s">
        <v>2353</v>
      </c>
      <c r="E5065" s="38" t="s">
        <v>114</v>
      </c>
    </row>
    <row r="5066">
      <c r="A5066" s="38" t="s">
        <v>10612</v>
      </c>
      <c r="B5066" s="38" t="s">
        <v>1145</v>
      </c>
      <c r="C5066" s="25" t="s">
        <v>96</v>
      </c>
      <c r="D5066" s="38" t="s">
        <v>2353</v>
      </c>
      <c r="E5066" s="38" t="s">
        <v>114</v>
      </c>
    </row>
    <row r="5067">
      <c r="A5067" s="38" t="s">
        <v>10613</v>
      </c>
      <c r="B5067" s="38" t="s">
        <v>822</v>
      </c>
      <c r="C5067" s="25" t="s">
        <v>96</v>
      </c>
      <c r="D5067" s="38" t="s">
        <v>2353</v>
      </c>
      <c r="E5067" s="38" t="s">
        <v>114</v>
      </c>
    </row>
    <row r="5068">
      <c r="A5068" s="38" t="s">
        <v>10601</v>
      </c>
      <c r="B5068" s="38" t="s">
        <v>631</v>
      </c>
      <c r="C5068" s="25" t="s">
        <v>96</v>
      </c>
      <c r="D5068" s="38" t="s">
        <v>2353</v>
      </c>
      <c r="E5068" s="38" t="s">
        <v>101</v>
      </c>
    </row>
    <row r="5069">
      <c r="A5069" s="38" t="s">
        <v>10602</v>
      </c>
      <c r="B5069" s="38" t="s">
        <v>757</v>
      </c>
      <c r="C5069" s="25" t="s">
        <v>96</v>
      </c>
      <c r="D5069" s="38" t="s">
        <v>2353</v>
      </c>
      <c r="E5069" s="38" t="s">
        <v>101</v>
      </c>
    </row>
    <row r="5070">
      <c r="A5070" s="38" t="s">
        <v>10603</v>
      </c>
      <c r="B5070" s="38" t="s">
        <v>870</v>
      </c>
      <c r="C5070" s="25" t="s">
        <v>96</v>
      </c>
      <c r="D5070" s="38" t="s">
        <v>2353</v>
      </c>
      <c r="E5070" s="38" t="s">
        <v>101</v>
      </c>
    </row>
    <row r="5071">
      <c r="A5071" s="38" t="s">
        <v>10614</v>
      </c>
      <c r="B5071" s="38" t="s">
        <v>401</v>
      </c>
      <c r="C5071" s="25" t="s">
        <v>96</v>
      </c>
      <c r="D5071" s="38" t="s">
        <v>2353</v>
      </c>
      <c r="E5071" s="38" t="s">
        <v>101</v>
      </c>
    </row>
    <row r="5072">
      <c r="A5072" s="38" t="s">
        <v>10608</v>
      </c>
      <c r="B5072" s="38" t="s">
        <v>751</v>
      </c>
      <c r="C5072" s="25" t="s">
        <v>96</v>
      </c>
      <c r="D5072" s="38" t="s">
        <v>2353</v>
      </c>
      <c r="E5072" s="38" t="s">
        <v>101</v>
      </c>
    </row>
    <row r="5073">
      <c r="A5073" s="38" t="s">
        <v>10615</v>
      </c>
      <c r="B5073" s="38" t="s">
        <v>1023</v>
      </c>
      <c r="C5073" s="25" t="s">
        <v>96</v>
      </c>
      <c r="D5073" s="38" t="s">
        <v>2353</v>
      </c>
      <c r="E5073" s="38" t="s">
        <v>101</v>
      </c>
    </row>
    <row r="5074">
      <c r="A5074" s="38" t="s">
        <v>10611</v>
      </c>
      <c r="B5074" s="38" t="s">
        <v>871</v>
      </c>
      <c r="C5074" s="25" t="s">
        <v>96</v>
      </c>
      <c r="D5074" s="38" t="s">
        <v>2353</v>
      </c>
      <c r="E5074" s="38" t="s">
        <v>101</v>
      </c>
    </row>
    <row r="5075">
      <c r="A5075" s="38" t="s">
        <v>10606</v>
      </c>
      <c r="B5075" s="38" t="s">
        <v>483</v>
      </c>
      <c r="C5075" s="25" t="s">
        <v>96</v>
      </c>
      <c r="D5075" s="38" t="s">
        <v>2353</v>
      </c>
      <c r="E5075" s="38" t="s">
        <v>101</v>
      </c>
    </row>
    <row r="5076">
      <c r="A5076" s="38" t="s">
        <v>10612</v>
      </c>
      <c r="B5076" s="38" t="s">
        <v>1145</v>
      </c>
      <c r="C5076" s="25" t="s">
        <v>96</v>
      </c>
      <c r="D5076" s="38" t="s">
        <v>2353</v>
      </c>
      <c r="E5076" s="38" t="s">
        <v>101</v>
      </c>
    </row>
    <row r="5077">
      <c r="A5077" s="38" t="s">
        <v>10610</v>
      </c>
      <c r="B5077" s="38" t="s">
        <v>321</v>
      </c>
      <c r="C5077" s="25" t="s">
        <v>96</v>
      </c>
      <c r="D5077" s="38" t="s">
        <v>2353</v>
      </c>
      <c r="E5077" s="38" t="s">
        <v>101</v>
      </c>
    </row>
    <row r="5078">
      <c r="A5078" s="38" t="s">
        <v>10616</v>
      </c>
      <c r="B5078" s="38" t="s">
        <v>1147</v>
      </c>
      <c r="C5078" s="25" t="s">
        <v>96</v>
      </c>
      <c r="D5078" s="38" t="s">
        <v>2353</v>
      </c>
      <c r="E5078" s="38" t="s">
        <v>101</v>
      </c>
    </row>
    <row r="5079">
      <c r="A5079" s="38" t="s">
        <v>10613</v>
      </c>
      <c r="B5079" s="38" t="s">
        <v>822</v>
      </c>
      <c r="C5079" s="25" t="s">
        <v>96</v>
      </c>
      <c r="D5079" s="38" t="s">
        <v>2353</v>
      </c>
      <c r="E5079" s="38" t="s">
        <v>101</v>
      </c>
    </row>
    <row r="5080">
      <c r="A5080" s="38" t="s">
        <v>10617</v>
      </c>
      <c r="B5080" s="38" t="s">
        <v>631</v>
      </c>
      <c r="C5080" s="25" t="s">
        <v>96</v>
      </c>
      <c r="D5080" s="38" t="s">
        <v>2354</v>
      </c>
      <c r="E5080" s="38" t="s">
        <v>145</v>
      </c>
    </row>
    <row r="5081">
      <c r="A5081" s="38" t="s">
        <v>10618</v>
      </c>
      <c r="B5081" s="38" t="s">
        <v>757</v>
      </c>
      <c r="C5081" s="25" t="s">
        <v>96</v>
      </c>
      <c r="D5081" s="38" t="s">
        <v>2354</v>
      </c>
      <c r="E5081" s="38" t="s">
        <v>145</v>
      </c>
    </row>
    <row r="5082">
      <c r="A5082" s="38" t="s">
        <v>10619</v>
      </c>
      <c r="B5082" s="38" t="s">
        <v>1148</v>
      </c>
      <c r="C5082" s="25" t="s">
        <v>96</v>
      </c>
      <c r="D5082" s="38" t="s">
        <v>2354</v>
      </c>
      <c r="E5082" s="38" t="s">
        <v>145</v>
      </c>
    </row>
    <row r="5083">
      <c r="A5083" s="38" t="s">
        <v>10620</v>
      </c>
      <c r="B5083" s="38" t="s">
        <v>1138</v>
      </c>
      <c r="C5083" s="25" t="s">
        <v>96</v>
      </c>
      <c r="D5083" s="38" t="s">
        <v>2354</v>
      </c>
      <c r="E5083" s="38" t="s">
        <v>145</v>
      </c>
    </row>
    <row r="5084">
      <c r="A5084" s="38" t="s">
        <v>10621</v>
      </c>
      <c r="B5084" s="38" t="s">
        <v>483</v>
      </c>
      <c r="C5084" s="25" t="s">
        <v>96</v>
      </c>
      <c r="D5084" s="38" t="s">
        <v>2354</v>
      </c>
      <c r="E5084" s="38" t="s">
        <v>145</v>
      </c>
    </row>
    <row r="5085">
      <c r="A5085" s="38" t="s">
        <v>10622</v>
      </c>
      <c r="B5085" s="38" t="s">
        <v>1149</v>
      </c>
      <c r="C5085" s="25" t="s">
        <v>96</v>
      </c>
      <c r="D5085" s="38" t="s">
        <v>2354</v>
      </c>
      <c r="E5085" s="38" t="s">
        <v>145</v>
      </c>
    </row>
    <row r="5086">
      <c r="A5086" s="38" t="s">
        <v>10623</v>
      </c>
      <c r="B5086" s="38" t="s">
        <v>751</v>
      </c>
      <c r="C5086" s="25" t="s">
        <v>96</v>
      </c>
      <c r="D5086" s="38" t="s">
        <v>2354</v>
      </c>
      <c r="E5086" s="38" t="s">
        <v>145</v>
      </c>
    </row>
    <row r="5087">
      <c r="A5087" s="38" t="s">
        <v>10624</v>
      </c>
      <c r="B5087" s="38" t="s">
        <v>300</v>
      </c>
      <c r="C5087" s="25" t="s">
        <v>96</v>
      </c>
      <c r="D5087" s="38" t="s">
        <v>2354</v>
      </c>
      <c r="E5087" s="38" t="s">
        <v>145</v>
      </c>
    </row>
    <row r="5088">
      <c r="A5088" s="38" t="s">
        <v>10625</v>
      </c>
      <c r="B5088" s="38" t="s">
        <v>321</v>
      </c>
      <c r="C5088" s="25" t="s">
        <v>96</v>
      </c>
      <c r="D5088" s="38" t="s">
        <v>2354</v>
      </c>
      <c r="E5088" s="38" t="s">
        <v>145</v>
      </c>
    </row>
    <row r="5089">
      <c r="A5089" s="38" t="s">
        <v>10626</v>
      </c>
      <c r="B5089" s="38" t="s">
        <v>1141</v>
      </c>
      <c r="C5089" s="25" t="s">
        <v>96</v>
      </c>
      <c r="D5089" s="38" t="s">
        <v>2354</v>
      </c>
      <c r="E5089" s="38" t="s">
        <v>145</v>
      </c>
    </row>
    <row r="5090">
      <c r="A5090" s="38" t="s">
        <v>10627</v>
      </c>
      <c r="B5090" s="38" t="s">
        <v>871</v>
      </c>
      <c r="C5090" s="25" t="s">
        <v>96</v>
      </c>
      <c r="D5090" s="38" t="s">
        <v>2354</v>
      </c>
      <c r="E5090" s="38" t="s">
        <v>145</v>
      </c>
    </row>
    <row r="5091">
      <c r="A5091" s="38" t="s">
        <v>10617</v>
      </c>
      <c r="B5091" s="38" t="s">
        <v>631</v>
      </c>
      <c r="C5091" s="25" t="s">
        <v>96</v>
      </c>
      <c r="D5091" s="38" t="s">
        <v>2354</v>
      </c>
      <c r="E5091" s="38" t="s">
        <v>114</v>
      </c>
    </row>
    <row r="5092">
      <c r="A5092" s="38" t="s">
        <v>10618</v>
      </c>
      <c r="B5092" s="38" t="s">
        <v>757</v>
      </c>
      <c r="C5092" s="25" t="s">
        <v>96</v>
      </c>
      <c r="D5092" s="38" t="s">
        <v>2354</v>
      </c>
      <c r="E5092" s="38" t="s">
        <v>114</v>
      </c>
    </row>
    <row r="5093">
      <c r="A5093" s="38" t="s">
        <v>10619</v>
      </c>
      <c r="B5093" s="38" t="s">
        <v>1148</v>
      </c>
      <c r="C5093" s="25" t="s">
        <v>96</v>
      </c>
      <c r="D5093" s="38" t="s">
        <v>2354</v>
      </c>
      <c r="E5093" s="38" t="s">
        <v>114</v>
      </c>
    </row>
    <row r="5094">
      <c r="A5094" s="38" t="s">
        <v>10620</v>
      </c>
      <c r="B5094" s="38" t="s">
        <v>1138</v>
      </c>
      <c r="C5094" s="25" t="s">
        <v>96</v>
      </c>
      <c r="D5094" s="38" t="s">
        <v>2354</v>
      </c>
      <c r="E5094" s="38" t="s">
        <v>114</v>
      </c>
    </row>
    <row r="5095">
      <c r="A5095" s="38" t="s">
        <v>10621</v>
      </c>
      <c r="B5095" s="38" t="s">
        <v>483</v>
      </c>
      <c r="C5095" s="25" t="s">
        <v>96</v>
      </c>
      <c r="D5095" s="38" t="s">
        <v>2354</v>
      </c>
      <c r="E5095" s="38" t="s">
        <v>114</v>
      </c>
    </row>
    <row r="5096">
      <c r="A5096" s="38" t="s">
        <v>10622</v>
      </c>
      <c r="B5096" s="38" t="s">
        <v>1149</v>
      </c>
      <c r="C5096" s="25" t="s">
        <v>96</v>
      </c>
      <c r="D5096" s="38" t="s">
        <v>2354</v>
      </c>
      <c r="E5096" s="38" t="s">
        <v>114</v>
      </c>
    </row>
    <row r="5097">
      <c r="A5097" s="38" t="s">
        <v>10623</v>
      </c>
      <c r="B5097" s="38" t="s">
        <v>751</v>
      </c>
      <c r="C5097" s="25" t="s">
        <v>96</v>
      </c>
      <c r="D5097" s="38" t="s">
        <v>2354</v>
      </c>
      <c r="E5097" s="38" t="s">
        <v>114</v>
      </c>
    </row>
    <row r="5098">
      <c r="A5098" s="38" t="s">
        <v>10627</v>
      </c>
      <c r="B5098" s="38" t="s">
        <v>871</v>
      </c>
      <c r="C5098" s="25" t="s">
        <v>96</v>
      </c>
      <c r="D5098" s="38" t="s">
        <v>2354</v>
      </c>
      <c r="E5098" s="38" t="s">
        <v>114</v>
      </c>
    </row>
    <row r="5099">
      <c r="A5099" s="38" t="s">
        <v>10625</v>
      </c>
      <c r="B5099" s="38" t="s">
        <v>321</v>
      </c>
      <c r="C5099" s="25" t="s">
        <v>96</v>
      </c>
      <c r="D5099" s="38" t="s">
        <v>2354</v>
      </c>
      <c r="E5099" s="38" t="s">
        <v>114</v>
      </c>
    </row>
    <row r="5100">
      <c r="A5100" s="38" t="s">
        <v>10626</v>
      </c>
      <c r="B5100" s="38" t="s">
        <v>1141</v>
      </c>
      <c r="C5100" s="25" t="s">
        <v>96</v>
      </c>
      <c r="D5100" s="38" t="s">
        <v>2354</v>
      </c>
      <c r="E5100" s="38" t="s">
        <v>114</v>
      </c>
    </row>
    <row r="5101">
      <c r="A5101" s="38" t="s">
        <v>10628</v>
      </c>
      <c r="B5101" s="38" t="s">
        <v>1145</v>
      </c>
      <c r="C5101" s="25" t="s">
        <v>96</v>
      </c>
      <c r="D5101" s="38" t="s">
        <v>2354</v>
      </c>
      <c r="E5101" s="38" t="s">
        <v>114</v>
      </c>
    </row>
    <row r="5102">
      <c r="A5102" s="38" t="s">
        <v>10629</v>
      </c>
      <c r="B5102" s="38" t="s">
        <v>822</v>
      </c>
      <c r="C5102" s="25" t="s">
        <v>96</v>
      </c>
      <c r="D5102" s="38" t="s">
        <v>2354</v>
      </c>
      <c r="E5102" s="38" t="s">
        <v>114</v>
      </c>
    </row>
    <row r="5103">
      <c r="A5103" s="38" t="s">
        <v>10617</v>
      </c>
      <c r="B5103" s="38" t="s">
        <v>631</v>
      </c>
      <c r="C5103" s="25" t="s">
        <v>96</v>
      </c>
      <c r="D5103" s="38" t="s">
        <v>2354</v>
      </c>
      <c r="E5103" s="38" t="s">
        <v>101</v>
      </c>
    </row>
    <row r="5104">
      <c r="A5104" s="38" t="s">
        <v>10618</v>
      </c>
      <c r="B5104" s="38" t="s">
        <v>757</v>
      </c>
      <c r="C5104" s="25" t="s">
        <v>96</v>
      </c>
      <c r="D5104" s="38" t="s">
        <v>2354</v>
      </c>
      <c r="E5104" s="38" t="s">
        <v>101</v>
      </c>
    </row>
    <row r="5105">
      <c r="A5105" s="38" t="s">
        <v>10627</v>
      </c>
      <c r="B5105" s="38" t="s">
        <v>871</v>
      </c>
      <c r="C5105" s="25" t="s">
        <v>96</v>
      </c>
      <c r="D5105" s="38" t="s">
        <v>2354</v>
      </c>
      <c r="E5105" s="38" t="s">
        <v>101</v>
      </c>
    </row>
    <row r="5106">
      <c r="A5106" s="38" t="s">
        <v>10630</v>
      </c>
      <c r="B5106" s="38" t="s">
        <v>401</v>
      </c>
      <c r="C5106" s="25" t="s">
        <v>96</v>
      </c>
      <c r="D5106" s="38" t="s">
        <v>2354</v>
      </c>
      <c r="E5106" s="38" t="s">
        <v>101</v>
      </c>
    </row>
    <row r="5107">
      <c r="A5107" s="38" t="s">
        <v>10623</v>
      </c>
      <c r="B5107" s="38" t="s">
        <v>751</v>
      </c>
      <c r="C5107" s="25" t="s">
        <v>96</v>
      </c>
      <c r="D5107" s="38" t="s">
        <v>2354</v>
      </c>
      <c r="E5107" s="38" t="s">
        <v>101</v>
      </c>
    </row>
    <row r="5108">
      <c r="A5108" s="38" t="s">
        <v>10631</v>
      </c>
      <c r="B5108" s="38" t="s">
        <v>1023</v>
      </c>
      <c r="C5108" s="25" t="s">
        <v>96</v>
      </c>
      <c r="D5108" s="38" t="s">
        <v>2354</v>
      </c>
      <c r="E5108" s="38" t="s">
        <v>101</v>
      </c>
    </row>
    <row r="5109">
      <c r="A5109" s="38" t="s">
        <v>10621</v>
      </c>
      <c r="B5109" s="38" t="s">
        <v>483</v>
      </c>
      <c r="C5109" s="25" t="s">
        <v>96</v>
      </c>
      <c r="D5109" s="38" t="s">
        <v>2354</v>
      </c>
      <c r="E5109" s="38" t="s">
        <v>101</v>
      </c>
    </row>
    <row r="5110">
      <c r="A5110" s="38" t="s">
        <v>10628</v>
      </c>
      <c r="B5110" s="38" t="s">
        <v>1145</v>
      </c>
      <c r="C5110" s="25" t="s">
        <v>96</v>
      </c>
      <c r="D5110" s="38" t="s">
        <v>2354</v>
      </c>
      <c r="E5110" s="38" t="s">
        <v>101</v>
      </c>
    </row>
    <row r="5111">
      <c r="A5111" s="38" t="s">
        <v>10625</v>
      </c>
      <c r="B5111" s="38" t="s">
        <v>321</v>
      </c>
      <c r="C5111" s="25" t="s">
        <v>96</v>
      </c>
      <c r="D5111" s="38" t="s">
        <v>2354</v>
      </c>
      <c r="E5111" s="38" t="s">
        <v>101</v>
      </c>
    </row>
    <row r="5112">
      <c r="A5112" s="38" t="s">
        <v>10626</v>
      </c>
      <c r="B5112" s="38" t="s">
        <v>1141</v>
      </c>
      <c r="C5112" s="25" t="s">
        <v>96</v>
      </c>
      <c r="D5112" s="38" t="s">
        <v>2354</v>
      </c>
      <c r="E5112" s="38" t="s">
        <v>101</v>
      </c>
    </row>
    <row r="5113">
      <c r="A5113" s="38" t="s">
        <v>10632</v>
      </c>
      <c r="B5113" s="38" t="s">
        <v>1147</v>
      </c>
      <c r="C5113" s="25" t="s">
        <v>96</v>
      </c>
      <c r="D5113" s="38" t="s">
        <v>2354</v>
      </c>
      <c r="E5113" s="38" t="s">
        <v>101</v>
      </c>
    </row>
    <row r="5114">
      <c r="A5114" s="38" t="s">
        <v>10629</v>
      </c>
      <c r="B5114" s="38" t="s">
        <v>822</v>
      </c>
      <c r="C5114" s="25" t="s">
        <v>96</v>
      </c>
      <c r="D5114" s="38" t="s">
        <v>2354</v>
      </c>
      <c r="E5114" s="38" t="s">
        <v>101</v>
      </c>
    </row>
    <row r="5115">
      <c r="A5115" s="38" t="s">
        <v>10633</v>
      </c>
      <c r="B5115" s="38" t="s">
        <v>854</v>
      </c>
      <c r="C5115" s="38" t="s">
        <v>44</v>
      </c>
      <c r="D5115" s="38" t="s">
        <v>2355</v>
      </c>
      <c r="E5115" s="38" t="s">
        <v>28</v>
      </c>
    </row>
    <row r="5116">
      <c r="A5116" s="38" t="s">
        <v>10634</v>
      </c>
      <c r="B5116" s="38" t="s">
        <v>803</v>
      </c>
      <c r="C5116" s="38" t="s">
        <v>44</v>
      </c>
      <c r="D5116" s="38" t="s">
        <v>2355</v>
      </c>
      <c r="E5116" s="38" t="s">
        <v>28</v>
      </c>
    </row>
    <row r="5117">
      <c r="A5117" s="38" t="s">
        <v>10635</v>
      </c>
      <c r="B5117" s="38" t="s">
        <v>758</v>
      </c>
      <c r="C5117" s="38" t="s">
        <v>44</v>
      </c>
      <c r="D5117" s="38" t="s">
        <v>2355</v>
      </c>
      <c r="E5117" s="38" t="s">
        <v>28</v>
      </c>
    </row>
    <row r="5118">
      <c r="A5118" s="38" t="s">
        <v>10636</v>
      </c>
      <c r="B5118" s="38" t="s">
        <v>602</v>
      </c>
      <c r="C5118" s="38" t="s">
        <v>44</v>
      </c>
      <c r="D5118" s="38" t="s">
        <v>2355</v>
      </c>
      <c r="E5118" s="38" t="s">
        <v>28</v>
      </c>
    </row>
    <row r="5119">
      <c r="A5119" s="38" t="s">
        <v>10637</v>
      </c>
      <c r="B5119" s="38" t="s">
        <v>157</v>
      </c>
      <c r="C5119" s="25" t="s">
        <v>158</v>
      </c>
      <c r="D5119" s="38" t="s">
        <v>2355</v>
      </c>
      <c r="E5119" s="38" t="s">
        <v>28</v>
      </c>
    </row>
    <row r="5120">
      <c r="A5120" s="38" t="s">
        <v>10638</v>
      </c>
      <c r="B5120" s="38" t="s">
        <v>159</v>
      </c>
      <c r="C5120" s="25" t="s">
        <v>158</v>
      </c>
      <c r="D5120" s="38" t="s">
        <v>2355</v>
      </c>
      <c r="E5120" s="38" t="s">
        <v>28</v>
      </c>
    </row>
    <row r="5121">
      <c r="A5121" s="38" t="s">
        <v>10639</v>
      </c>
      <c r="B5121" s="38" t="s">
        <v>803</v>
      </c>
      <c r="C5121" s="25" t="s">
        <v>600</v>
      </c>
      <c r="D5121" s="38" t="s">
        <v>2355</v>
      </c>
      <c r="E5121" s="38" t="s">
        <v>28</v>
      </c>
    </row>
    <row r="5122">
      <c r="A5122" s="38" t="s">
        <v>10640</v>
      </c>
      <c r="B5122" s="38" t="s">
        <v>758</v>
      </c>
      <c r="C5122" s="25" t="s">
        <v>600</v>
      </c>
      <c r="D5122" s="38" t="s">
        <v>2355</v>
      </c>
      <c r="E5122" s="38" t="s">
        <v>28</v>
      </c>
    </row>
    <row r="5123">
      <c r="A5123" s="38" t="s">
        <v>10641</v>
      </c>
      <c r="B5123" s="38" t="s">
        <v>679</v>
      </c>
      <c r="C5123" s="25" t="s">
        <v>600</v>
      </c>
      <c r="D5123" s="38" t="s">
        <v>2355</v>
      </c>
      <c r="E5123" s="38" t="s">
        <v>28</v>
      </c>
    </row>
    <row r="5124">
      <c r="A5124" s="38" t="s">
        <v>10642</v>
      </c>
      <c r="B5124" s="38" t="s">
        <v>803</v>
      </c>
      <c r="C5124" s="25" t="s">
        <v>938</v>
      </c>
      <c r="D5124" s="38" t="s">
        <v>2355</v>
      </c>
      <c r="E5124" s="38" t="s">
        <v>28</v>
      </c>
    </row>
    <row r="5125">
      <c r="A5125" s="38" t="s">
        <v>10643</v>
      </c>
      <c r="B5125" s="38" t="s">
        <v>758</v>
      </c>
      <c r="C5125" s="25" t="s">
        <v>938</v>
      </c>
      <c r="D5125" s="38" t="s">
        <v>2355</v>
      </c>
      <c r="E5125" s="38" t="s">
        <v>28</v>
      </c>
    </row>
    <row r="5126">
      <c r="A5126" s="38" t="s">
        <v>10644</v>
      </c>
      <c r="B5126" s="38" t="s">
        <v>679</v>
      </c>
      <c r="C5126" s="25" t="s">
        <v>938</v>
      </c>
      <c r="D5126" s="38" t="s">
        <v>2355</v>
      </c>
      <c r="E5126" s="38" t="s">
        <v>28</v>
      </c>
    </row>
    <row r="5127">
      <c r="A5127" s="38" t="s">
        <v>10645</v>
      </c>
      <c r="B5127" s="38" t="s">
        <v>949</v>
      </c>
      <c r="C5127" s="25" t="s">
        <v>938</v>
      </c>
      <c r="D5127" s="38" t="s">
        <v>2355</v>
      </c>
      <c r="E5127" s="38" t="s">
        <v>28</v>
      </c>
    </row>
    <row r="5128">
      <c r="A5128" s="38" t="s">
        <v>10646</v>
      </c>
      <c r="B5128" s="38" t="s">
        <v>138</v>
      </c>
      <c r="C5128" s="25" t="s">
        <v>88</v>
      </c>
      <c r="D5128" s="38" t="s">
        <v>2355</v>
      </c>
      <c r="E5128" s="38" t="s">
        <v>28</v>
      </c>
    </row>
    <row r="5129">
      <c r="A5129" s="38" t="s">
        <v>10647</v>
      </c>
      <c r="B5129" s="38" t="s">
        <v>91</v>
      </c>
      <c r="C5129" s="25" t="s">
        <v>88</v>
      </c>
      <c r="D5129" s="38" t="s">
        <v>2355</v>
      </c>
      <c r="E5129" s="38" t="s">
        <v>28</v>
      </c>
    </row>
    <row r="5130">
      <c r="A5130" s="38" t="s">
        <v>10648</v>
      </c>
      <c r="B5130" s="38" t="s">
        <v>395</v>
      </c>
      <c r="C5130" s="25" t="s">
        <v>88</v>
      </c>
      <c r="D5130" s="38" t="s">
        <v>2355</v>
      </c>
      <c r="E5130" s="38" t="s">
        <v>28</v>
      </c>
    </row>
    <row r="5131">
      <c r="A5131" s="38" t="s">
        <v>10649</v>
      </c>
      <c r="B5131" s="38" t="s">
        <v>968</v>
      </c>
      <c r="C5131" s="25" t="s">
        <v>88</v>
      </c>
      <c r="D5131" s="38" t="s">
        <v>2355</v>
      </c>
      <c r="E5131" s="38" t="s">
        <v>28</v>
      </c>
    </row>
    <row r="5132">
      <c r="A5132" s="38" t="s">
        <v>10650</v>
      </c>
      <c r="B5132" s="38" t="s">
        <v>893</v>
      </c>
      <c r="C5132" s="25" t="s">
        <v>88</v>
      </c>
      <c r="D5132" s="38" t="s">
        <v>2355</v>
      </c>
      <c r="E5132" s="38" t="s">
        <v>28</v>
      </c>
    </row>
    <row r="5133">
      <c r="A5133" s="38" t="s">
        <v>10651</v>
      </c>
      <c r="B5133" s="38" t="s">
        <v>630</v>
      </c>
      <c r="C5133" s="25" t="s">
        <v>88</v>
      </c>
      <c r="D5133" s="38" t="s">
        <v>2355</v>
      </c>
      <c r="E5133" s="38" t="s">
        <v>28</v>
      </c>
    </row>
    <row r="5134">
      <c r="A5134" s="38" t="s">
        <v>10646</v>
      </c>
      <c r="B5134" s="38" t="s">
        <v>138</v>
      </c>
      <c r="C5134" s="25" t="s">
        <v>88</v>
      </c>
      <c r="D5134" s="38" t="s">
        <v>2355</v>
      </c>
      <c r="E5134" s="38" t="s">
        <v>28</v>
      </c>
    </row>
    <row r="5135">
      <c r="A5135" s="38" t="s">
        <v>10647</v>
      </c>
      <c r="B5135" s="38" t="s">
        <v>91</v>
      </c>
      <c r="C5135" s="25" t="s">
        <v>88</v>
      </c>
      <c r="D5135" s="38" t="s">
        <v>2355</v>
      </c>
      <c r="E5135" s="38" t="s">
        <v>28</v>
      </c>
    </row>
    <row r="5136">
      <c r="A5136" s="38" t="s">
        <v>10648</v>
      </c>
      <c r="B5136" s="38" t="s">
        <v>395</v>
      </c>
      <c r="C5136" s="25" t="s">
        <v>88</v>
      </c>
      <c r="D5136" s="38" t="s">
        <v>2355</v>
      </c>
      <c r="E5136" s="38" t="s">
        <v>28</v>
      </c>
    </row>
    <row r="5137">
      <c r="A5137" s="38" t="s">
        <v>10649</v>
      </c>
      <c r="B5137" s="38" t="s">
        <v>968</v>
      </c>
      <c r="C5137" s="25" t="s">
        <v>88</v>
      </c>
      <c r="D5137" s="38" t="s">
        <v>2355</v>
      </c>
      <c r="E5137" s="38" t="s">
        <v>28</v>
      </c>
    </row>
    <row r="5138">
      <c r="A5138" s="38" t="s">
        <v>10650</v>
      </c>
      <c r="B5138" s="38" t="s">
        <v>893</v>
      </c>
      <c r="C5138" s="25" t="s">
        <v>88</v>
      </c>
      <c r="D5138" s="38" t="s">
        <v>2355</v>
      </c>
      <c r="E5138" s="38" t="s">
        <v>28</v>
      </c>
    </row>
    <row r="5139">
      <c r="A5139" s="38" t="s">
        <v>10651</v>
      </c>
      <c r="B5139" s="38" t="s">
        <v>630</v>
      </c>
      <c r="C5139" s="25" t="s">
        <v>88</v>
      </c>
      <c r="D5139" s="38" t="s">
        <v>2355</v>
      </c>
      <c r="E5139" s="38" t="s">
        <v>28</v>
      </c>
    </row>
    <row r="5140">
      <c r="A5140" s="38" t="s">
        <v>10652</v>
      </c>
      <c r="B5140" s="38" t="s">
        <v>631</v>
      </c>
      <c r="C5140" s="25" t="s">
        <v>96</v>
      </c>
      <c r="D5140" s="38" t="s">
        <v>2355</v>
      </c>
      <c r="E5140" s="38" t="s">
        <v>145</v>
      </c>
    </row>
    <row r="5141">
      <c r="A5141" s="38" t="s">
        <v>10653</v>
      </c>
      <c r="B5141" s="38" t="s">
        <v>757</v>
      </c>
      <c r="C5141" s="25" t="s">
        <v>96</v>
      </c>
      <c r="D5141" s="38" t="s">
        <v>2355</v>
      </c>
      <c r="E5141" s="38" t="s">
        <v>145</v>
      </c>
    </row>
    <row r="5142">
      <c r="A5142" s="38" t="s">
        <v>10654</v>
      </c>
      <c r="B5142" s="38" t="s">
        <v>870</v>
      </c>
      <c r="C5142" s="25" t="s">
        <v>96</v>
      </c>
      <c r="D5142" s="38" t="s">
        <v>2355</v>
      </c>
      <c r="E5142" s="38" t="s">
        <v>145</v>
      </c>
    </row>
    <row r="5143">
      <c r="A5143" s="38" t="s">
        <v>10655</v>
      </c>
      <c r="B5143" s="38" t="s">
        <v>1148</v>
      </c>
      <c r="C5143" s="25" t="s">
        <v>96</v>
      </c>
      <c r="D5143" s="38" t="s">
        <v>2355</v>
      </c>
      <c r="E5143" s="38" t="s">
        <v>145</v>
      </c>
    </row>
    <row r="5144">
      <c r="A5144" s="38" t="s">
        <v>10656</v>
      </c>
      <c r="B5144" s="38" t="s">
        <v>1138</v>
      </c>
      <c r="C5144" s="25" t="s">
        <v>96</v>
      </c>
      <c r="D5144" s="38" t="s">
        <v>2355</v>
      </c>
      <c r="E5144" s="38" t="s">
        <v>145</v>
      </c>
    </row>
    <row r="5145">
      <c r="A5145" s="38" t="s">
        <v>10657</v>
      </c>
      <c r="B5145" s="38" t="s">
        <v>483</v>
      </c>
      <c r="C5145" s="25" t="s">
        <v>96</v>
      </c>
      <c r="D5145" s="38" t="s">
        <v>2355</v>
      </c>
      <c r="E5145" s="38" t="s">
        <v>145</v>
      </c>
    </row>
    <row r="5146">
      <c r="A5146" s="38" t="s">
        <v>10658</v>
      </c>
      <c r="B5146" s="38" t="s">
        <v>1149</v>
      </c>
      <c r="C5146" s="25" t="s">
        <v>96</v>
      </c>
      <c r="D5146" s="38" t="s">
        <v>2355</v>
      </c>
      <c r="E5146" s="38" t="s">
        <v>145</v>
      </c>
    </row>
    <row r="5147">
      <c r="A5147" s="38" t="s">
        <v>10659</v>
      </c>
      <c r="B5147" s="38" t="s">
        <v>751</v>
      </c>
      <c r="C5147" s="25" t="s">
        <v>96</v>
      </c>
      <c r="D5147" s="38" t="s">
        <v>2355</v>
      </c>
      <c r="E5147" s="38" t="s">
        <v>145</v>
      </c>
    </row>
    <row r="5148">
      <c r="A5148" s="38" t="s">
        <v>10660</v>
      </c>
      <c r="B5148" s="38" t="s">
        <v>300</v>
      </c>
      <c r="C5148" s="25" t="s">
        <v>96</v>
      </c>
      <c r="D5148" s="38" t="s">
        <v>2355</v>
      </c>
      <c r="E5148" s="38" t="s">
        <v>145</v>
      </c>
    </row>
    <row r="5149">
      <c r="A5149" s="38" t="s">
        <v>10661</v>
      </c>
      <c r="B5149" s="38" t="s">
        <v>321</v>
      </c>
      <c r="C5149" s="25" t="s">
        <v>96</v>
      </c>
      <c r="D5149" s="38" t="s">
        <v>2355</v>
      </c>
      <c r="E5149" s="38" t="s">
        <v>145</v>
      </c>
    </row>
    <row r="5150">
      <c r="A5150" s="38" t="s">
        <v>10662</v>
      </c>
      <c r="B5150" s="38" t="s">
        <v>871</v>
      </c>
      <c r="C5150" s="25" t="s">
        <v>96</v>
      </c>
      <c r="D5150" s="38" t="s">
        <v>2355</v>
      </c>
      <c r="E5150" s="38" t="s">
        <v>145</v>
      </c>
    </row>
    <row r="5151">
      <c r="A5151" s="38" t="s">
        <v>10652</v>
      </c>
      <c r="B5151" s="38" t="s">
        <v>631</v>
      </c>
      <c r="C5151" s="25" t="s">
        <v>96</v>
      </c>
      <c r="D5151" s="38" t="s">
        <v>2355</v>
      </c>
      <c r="E5151" s="38" t="s">
        <v>114</v>
      </c>
    </row>
    <row r="5152">
      <c r="A5152" s="38" t="s">
        <v>10653</v>
      </c>
      <c r="B5152" s="38" t="s">
        <v>757</v>
      </c>
      <c r="C5152" s="25" t="s">
        <v>96</v>
      </c>
      <c r="D5152" s="38" t="s">
        <v>2355</v>
      </c>
      <c r="E5152" s="38" t="s">
        <v>114</v>
      </c>
    </row>
    <row r="5153">
      <c r="A5153" s="38" t="s">
        <v>10655</v>
      </c>
      <c r="B5153" s="38" t="s">
        <v>1148</v>
      </c>
      <c r="C5153" s="25" t="s">
        <v>96</v>
      </c>
      <c r="D5153" s="38" t="s">
        <v>2355</v>
      </c>
      <c r="E5153" s="38" t="s">
        <v>114</v>
      </c>
    </row>
    <row r="5154">
      <c r="A5154" s="38" t="s">
        <v>10654</v>
      </c>
      <c r="B5154" s="38" t="s">
        <v>870</v>
      </c>
      <c r="C5154" s="25" t="s">
        <v>96</v>
      </c>
      <c r="D5154" s="38" t="s">
        <v>2355</v>
      </c>
      <c r="E5154" s="38" t="s">
        <v>114</v>
      </c>
    </row>
    <row r="5155">
      <c r="A5155" s="38" t="s">
        <v>10656</v>
      </c>
      <c r="B5155" s="38" t="s">
        <v>1138</v>
      </c>
      <c r="C5155" s="25" t="s">
        <v>96</v>
      </c>
      <c r="D5155" s="38" t="s">
        <v>2355</v>
      </c>
      <c r="E5155" s="38" t="s">
        <v>114</v>
      </c>
    </row>
    <row r="5156">
      <c r="A5156" s="38" t="s">
        <v>10657</v>
      </c>
      <c r="B5156" s="38" t="s">
        <v>483</v>
      </c>
      <c r="C5156" s="25" t="s">
        <v>96</v>
      </c>
      <c r="D5156" s="38" t="s">
        <v>2355</v>
      </c>
      <c r="E5156" s="38" t="s">
        <v>114</v>
      </c>
    </row>
    <row r="5157">
      <c r="A5157" s="38" t="s">
        <v>10658</v>
      </c>
      <c r="B5157" s="38" t="s">
        <v>1149</v>
      </c>
      <c r="C5157" s="25" t="s">
        <v>96</v>
      </c>
      <c r="D5157" s="38" t="s">
        <v>2355</v>
      </c>
      <c r="E5157" s="38" t="s">
        <v>114</v>
      </c>
    </row>
    <row r="5158">
      <c r="A5158" s="38" t="s">
        <v>10659</v>
      </c>
      <c r="B5158" s="38" t="s">
        <v>751</v>
      </c>
      <c r="C5158" s="25" t="s">
        <v>96</v>
      </c>
      <c r="D5158" s="38" t="s">
        <v>2355</v>
      </c>
      <c r="E5158" s="38" t="s">
        <v>114</v>
      </c>
    </row>
    <row r="5159">
      <c r="A5159" s="38" t="s">
        <v>10662</v>
      </c>
      <c r="B5159" s="38" t="s">
        <v>871</v>
      </c>
      <c r="C5159" s="25" t="s">
        <v>96</v>
      </c>
      <c r="D5159" s="38" t="s">
        <v>2355</v>
      </c>
      <c r="E5159" s="38" t="s">
        <v>114</v>
      </c>
    </row>
    <row r="5160">
      <c r="A5160" s="38" t="s">
        <v>10661</v>
      </c>
      <c r="B5160" s="38" t="s">
        <v>321</v>
      </c>
      <c r="C5160" s="25" t="s">
        <v>96</v>
      </c>
      <c r="D5160" s="38" t="s">
        <v>2355</v>
      </c>
      <c r="E5160" s="38" t="s">
        <v>114</v>
      </c>
    </row>
    <row r="5161">
      <c r="A5161" s="38" t="s">
        <v>10663</v>
      </c>
      <c r="B5161" s="38" t="s">
        <v>1145</v>
      </c>
      <c r="C5161" s="25" t="s">
        <v>96</v>
      </c>
      <c r="D5161" s="38" t="s">
        <v>2355</v>
      </c>
      <c r="E5161" s="38" t="s">
        <v>114</v>
      </c>
    </row>
    <row r="5162">
      <c r="A5162" s="38" t="s">
        <v>10664</v>
      </c>
      <c r="B5162" s="38" t="s">
        <v>822</v>
      </c>
      <c r="C5162" s="25" t="s">
        <v>96</v>
      </c>
      <c r="D5162" s="38" t="s">
        <v>2355</v>
      </c>
      <c r="E5162" s="38" t="s">
        <v>114</v>
      </c>
    </row>
    <row r="5163">
      <c r="A5163" s="38" t="s">
        <v>10652</v>
      </c>
      <c r="B5163" s="38" t="s">
        <v>631</v>
      </c>
      <c r="C5163" s="25" t="s">
        <v>96</v>
      </c>
      <c r="D5163" s="38" t="s">
        <v>2355</v>
      </c>
      <c r="E5163" s="38" t="s">
        <v>101</v>
      </c>
    </row>
    <row r="5164">
      <c r="A5164" s="38" t="s">
        <v>10653</v>
      </c>
      <c r="B5164" s="38" t="s">
        <v>757</v>
      </c>
      <c r="C5164" s="25" t="s">
        <v>96</v>
      </c>
      <c r="D5164" s="38" t="s">
        <v>2355</v>
      </c>
      <c r="E5164" s="38" t="s">
        <v>101</v>
      </c>
    </row>
    <row r="5165">
      <c r="A5165" s="38" t="s">
        <v>10654</v>
      </c>
      <c r="B5165" s="38" t="s">
        <v>870</v>
      </c>
      <c r="C5165" s="25" t="s">
        <v>96</v>
      </c>
      <c r="D5165" s="38" t="s">
        <v>2355</v>
      </c>
      <c r="E5165" s="38" t="s">
        <v>101</v>
      </c>
    </row>
    <row r="5166">
      <c r="A5166" s="38" t="s">
        <v>10665</v>
      </c>
      <c r="B5166" s="38" t="s">
        <v>401</v>
      </c>
      <c r="C5166" s="25" t="s">
        <v>96</v>
      </c>
      <c r="D5166" s="38" t="s">
        <v>2355</v>
      </c>
      <c r="E5166" s="38" t="s">
        <v>101</v>
      </c>
    </row>
    <row r="5167">
      <c r="A5167" s="38" t="s">
        <v>10659</v>
      </c>
      <c r="B5167" s="38" t="s">
        <v>751</v>
      </c>
      <c r="C5167" s="25" t="s">
        <v>96</v>
      </c>
      <c r="D5167" s="38" t="s">
        <v>2355</v>
      </c>
      <c r="E5167" s="38" t="s">
        <v>101</v>
      </c>
    </row>
    <row r="5168">
      <c r="A5168" s="38" t="s">
        <v>10666</v>
      </c>
      <c r="B5168" s="38" t="s">
        <v>1023</v>
      </c>
      <c r="C5168" s="25" t="s">
        <v>96</v>
      </c>
      <c r="D5168" s="38" t="s">
        <v>2355</v>
      </c>
      <c r="E5168" s="38" t="s">
        <v>101</v>
      </c>
    </row>
    <row r="5169">
      <c r="A5169" s="38" t="s">
        <v>10662</v>
      </c>
      <c r="B5169" s="38" t="s">
        <v>871</v>
      </c>
      <c r="C5169" s="25" t="s">
        <v>96</v>
      </c>
      <c r="D5169" s="38" t="s">
        <v>2355</v>
      </c>
      <c r="E5169" s="38" t="s">
        <v>101</v>
      </c>
    </row>
    <row r="5170">
      <c r="A5170" s="38" t="s">
        <v>10657</v>
      </c>
      <c r="B5170" s="38" t="s">
        <v>483</v>
      </c>
      <c r="C5170" s="25" t="s">
        <v>96</v>
      </c>
      <c r="D5170" s="38" t="s">
        <v>2355</v>
      </c>
      <c r="E5170" s="38" t="s">
        <v>101</v>
      </c>
    </row>
    <row r="5171">
      <c r="A5171" s="38" t="s">
        <v>10663</v>
      </c>
      <c r="B5171" s="38" t="s">
        <v>1145</v>
      </c>
      <c r="C5171" s="25" t="s">
        <v>96</v>
      </c>
      <c r="D5171" s="38" t="s">
        <v>2355</v>
      </c>
      <c r="E5171" s="38" t="s">
        <v>101</v>
      </c>
    </row>
    <row r="5172">
      <c r="A5172" s="38" t="s">
        <v>10661</v>
      </c>
      <c r="B5172" s="38" t="s">
        <v>321</v>
      </c>
      <c r="C5172" s="25" t="s">
        <v>96</v>
      </c>
      <c r="D5172" s="38" t="s">
        <v>2355</v>
      </c>
      <c r="E5172" s="38" t="s">
        <v>101</v>
      </c>
    </row>
    <row r="5173">
      <c r="A5173" s="38" t="s">
        <v>10667</v>
      </c>
      <c r="B5173" s="38" t="s">
        <v>1147</v>
      </c>
      <c r="C5173" s="25" t="s">
        <v>96</v>
      </c>
      <c r="D5173" s="38" t="s">
        <v>2355</v>
      </c>
      <c r="E5173" s="38" t="s">
        <v>101</v>
      </c>
    </row>
    <row r="5174">
      <c r="A5174" s="38" t="s">
        <v>10664</v>
      </c>
      <c r="B5174" s="38" t="s">
        <v>822</v>
      </c>
      <c r="C5174" s="25" t="s">
        <v>96</v>
      </c>
      <c r="D5174" s="38" t="s">
        <v>2355</v>
      </c>
      <c r="E5174" s="38" t="s">
        <v>101</v>
      </c>
    </row>
    <row r="5175">
      <c r="A5175" s="38" t="s">
        <v>10668</v>
      </c>
      <c r="B5175" s="38" t="s">
        <v>138</v>
      </c>
      <c r="C5175" s="25" t="s">
        <v>88</v>
      </c>
      <c r="D5175" s="38" t="s">
        <v>2356</v>
      </c>
      <c r="E5175" s="38" t="s">
        <v>28</v>
      </c>
    </row>
    <row r="5176">
      <c r="A5176" s="38" t="s">
        <v>10669</v>
      </c>
      <c r="B5176" s="38" t="s">
        <v>91</v>
      </c>
      <c r="C5176" s="25" t="s">
        <v>88</v>
      </c>
      <c r="D5176" s="38" t="s">
        <v>2356</v>
      </c>
      <c r="E5176" s="38" t="s">
        <v>28</v>
      </c>
    </row>
    <row r="5177">
      <c r="A5177" s="38" t="s">
        <v>10670</v>
      </c>
      <c r="B5177" s="38" t="s">
        <v>395</v>
      </c>
      <c r="C5177" s="25" t="s">
        <v>88</v>
      </c>
      <c r="D5177" s="38" t="s">
        <v>2356</v>
      </c>
      <c r="E5177" s="38" t="s">
        <v>28</v>
      </c>
    </row>
    <row r="5178">
      <c r="A5178" s="38" t="s">
        <v>10671</v>
      </c>
      <c r="B5178" s="38" t="s">
        <v>968</v>
      </c>
      <c r="C5178" s="25" t="s">
        <v>88</v>
      </c>
      <c r="D5178" s="38" t="s">
        <v>2356</v>
      </c>
      <c r="E5178" s="38" t="s">
        <v>28</v>
      </c>
    </row>
    <row r="5179">
      <c r="A5179" s="38" t="s">
        <v>10672</v>
      </c>
      <c r="B5179" s="38" t="s">
        <v>893</v>
      </c>
      <c r="C5179" s="25" t="s">
        <v>88</v>
      </c>
      <c r="D5179" s="38" t="s">
        <v>2356</v>
      </c>
      <c r="E5179" s="38" t="s">
        <v>28</v>
      </c>
    </row>
    <row r="5180">
      <c r="A5180" s="38" t="s">
        <v>10673</v>
      </c>
      <c r="B5180" s="38" t="s">
        <v>630</v>
      </c>
      <c r="C5180" s="25" t="s">
        <v>88</v>
      </c>
      <c r="D5180" s="38" t="s">
        <v>2356</v>
      </c>
      <c r="E5180" s="38" t="s">
        <v>28</v>
      </c>
    </row>
    <row r="5181">
      <c r="A5181" s="38" t="s">
        <v>10668</v>
      </c>
      <c r="B5181" s="38" t="s">
        <v>138</v>
      </c>
      <c r="C5181" s="25" t="s">
        <v>88</v>
      </c>
      <c r="D5181" s="38" t="s">
        <v>2356</v>
      </c>
      <c r="E5181" s="38" t="s">
        <v>28</v>
      </c>
    </row>
    <row r="5182">
      <c r="A5182" s="38" t="s">
        <v>10669</v>
      </c>
      <c r="B5182" s="38" t="s">
        <v>91</v>
      </c>
      <c r="C5182" s="25" t="s">
        <v>88</v>
      </c>
      <c r="D5182" s="38" t="s">
        <v>2356</v>
      </c>
      <c r="E5182" s="38" t="s">
        <v>28</v>
      </c>
    </row>
    <row r="5183">
      <c r="A5183" s="38" t="s">
        <v>10670</v>
      </c>
      <c r="B5183" s="38" t="s">
        <v>395</v>
      </c>
      <c r="C5183" s="25" t="s">
        <v>88</v>
      </c>
      <c r="D5183" s="38" t="s">
        <v>2356</v>
      </c>
      <c r="E5183" s="38" t="s">
        <v>28</v>
      </c>
    </row>
    <row r="5184">
      <c r="A5184" s="38" t="s">
        <v>10671</v>
      </c>
      <c r="B5184" s="38" t="s">
        <v>968</v>
      </c>
      <c r="C5184" s="25" t="s">
        <v>88</v>
      </c>
      <c r="D5184" s="38" t="s">
        <v>2356</v>
      </c>
      <c r="E5184" s="38" t="s">
        <v>28</v>
      </c>
    </row>
    <row r="5185">
      <c r="A5185" s="38" t="s">
        <v>10672</v>
      </c>
      <c r="B5185" s="38" t="s">
        <v>893</v>
      </c>
      <c r="C5185" s="25" t="s">
        <v>88</v>
      </c>
      <c r="D5185" s="38" t="s">
        <v>2356</v>
      </c>
      <c r="E5185" s="38" t="s">
        <v>28</v>
      </c>
    </row>
    <row r="5186">
      <c r="A5186" s="38" t="s">
        <v>10673</v>
      </c>
      <c r="B5186" s="38" t="s">
        <v>630</v>
      </c>
      <c r="C5186" s="25" t="s">
        <v>88</v>
      </c>
      <c r="D5186" s="38" t="s">
        <v>2356</v>
      </c>
      <c r="E5186" s="38" t="s">
        <v>28</v>
      </c>
    </row>
    <row r="5187">
      <c r="A5187" s="38" t="s">
        <v>10674</v>
      </c>
      <c r="B5187" s="38" t="s">
        <v>631</v>
      </c>
      <c r="C5187" s="25" t="s">
        <v>96</v>
      </c>
      <c r="D5187" s="38" t="s">
        <v>2356</v>
      </c>
      <c r="E5187" s="38" t="s">
        <v>145</v>
      </c>
    </row>
    <row r="5188">
      <c r="A5188" s="38" t="s">
        <v>10675</v>
      </c>
      <c r="B5188" s="38" t="s">
        <v>757</v>
      </c>
      <c r="C5188" s="25" t="s">
        <v>96</v>
      </c>
      <c r="D5188" s="38" t="s">
        <v>2356</v>
      </c>
      <c r="E5188" s="38" t="s">
        <v>145</v>
      </c>
    </row>
    <row r="5189">
      <c r="A5189" s="38" t="s">
        <v>10676</v>
      </c>
      <c r="B5189" s="38" t="s">
        <v>870</v>
      </c>
      <c r="C5189" s="25" t="s">
        <v>96</v>
      </c>
      <c r="D5189" s="38" t="s">
        <v>2356</v>
      </c>
      <c r="E5189" s="38" t="s">
        <v>145</v>
      </c>
    </row>
    <row r="5190">
      <c r="A5190" s="38" t="s">
        <v>10677</v>
      </c>
      <c r="B5190" s="38" t="s">
        <v>1148</v>
      </c>
      <c r="C5190" s="25" t="s">
        <v>96</v>
      </c>
      <c r="D5190" s="38" t="s">
        <v>2356</v>
      </c>
      <c r="E5190" s="38" t="s">
        <v>145</v>
      </c>
    </row>
    <row r="5191">
      <c r="A5191" s="38" t="s">
        <v>10678</v>
      </c>
      <c r="B5191" s="38" t="s">
        <v>1138</v>
      </c>
      <c r="C5191" s="25" t="s">
        <v>96</v>
      </c>
      <c r="D5191" s="38" t="s">
        <v>2356</v>
      </c>
      <c r="E5191" s="38" t="s">
        <v>145</v>
      </c>
    </row>
    <row r="5192">
      <c r="A5192" s="38" t="s">
        <v>10679</v>
      </c>
      <c r="B5192" s="38" t="s">
        <v>483</v>
      </c>
      <c r="C5192" s="25" t="s">
        <v>96</v>
      </c>
      <c r="D5192" s="38" t="s">
        <v>2356</v>
      </c>
      <c r="E5192" s="38" t="s">
        <v>145</v>
      </c>
    </row>
    <row r="5193">
      <c r="A5193" s="38" t="s">
        <v>10680</v>
      </c>
      <c r="B5193" s="38" t="s">
        <v>1149</v>
      </c>
      <c r="C5193" s="25" t="s">
        <v>96</v>
      </c>
      <c r="D5193" s="38" t="s">
        <v>2356</v>
      </c>
      <c r="E5193" s="38" t="s">
        <v>145</v>
      </c>
    </row>
    <row r="5194">
      <c r="A5194" s="38" t="s">
        <v>10681</v>
      </c>
      <c r="B5194" s="38" t="s">
        <v>751</v>
      </c>
      <c r="C5194" s="25" t="s">
        <v>96</v>
      </c>
      <c r="D5194" s="38" t="s">
        <v>2356</v>
      </c>
      <c r="E5194" s="38" t="s">
        <v>145</v>
      </c>
    </row>
    <row r="5195">
      <c r="A5195" s="38" t="s">
        <v>10682</v>
      </c>
      <c r="B5195" s="38" t="s">
        <v>300</v>
      </c>
      <c r="C5195" s="25" t="s">
        <v>96</v>
      </c>
      <c r="D5195" s="38" t="s">
        <v>2356</v>
      </c>
      <c r="E5195" s="38" t="s">
        <v>145</v>
      </c>
    </row>
    <row r="5196">
      <c r="A5196" s="38" t="s">
        <v>10683</v>
      </c>
      <c r="B5196" s="38" t="s">
        <v>321</v>
      </c>
      <c r="C5196" s="25" t="s">
        <v>96</v>
      </c>
      <c r="D5196" s="38" t="s">
        <v>2356</v>
      </c>
      <c r="E5196" s="38" t="s">
        <v>145</v>
      </c>
    </row>
    <row r="5197">
      <c r="A5197" s="38" t="s">
        <v>10684</v>
      </c>
      <c r="B5197" s="38" t="s">
        <v>871</v>
      </c>
      <c r="C5197" s="25" t="s">
        <v>96</v>
      </c>
      <c r="D5197" s="38" t="s">
        <v>2356</v>
      </c>
      <c r="E5197" s="38" t="s">
        <v>145</v>
      </c>
    </row>
    <row r="5198">
      <c r="A5198" s="38" t="s">
        <v>10674</v>
      </c>
      <c r="B5198" s="38" t="s">
        <v>631</v>
      </c>
      <c r="C5198" s="25" t="s">
        <v>96</v>
      </c>
      <c r="D5198" s="38" t="s">
        <v>2356</v>
      </c>
      <c r="E5198" s="38" t="s">
        <v>114</v>
      </c>
    </row>
    <row r="5199">
      <c r="A5199" s="38" t="s">
        <v>10675</v>
      </c>
      <c r="B5199" s="38" t="s">
        <v>757</v>
      </c>
      <c r="C5199" s="25" t="s">
        <v>96</v>
      </c>
      <c r="D5199" s="38" t="s">
        <v>2356</v>
      </c>
      <c r="E5199" s="38" t="s">
        <v>114</v>
      </c>
    </row>
    <row r="5200">
      <c r="A5200" s="38" t="s">
        <v>10677</v>
      </c>
      <c r="B5200" s="38" t="s">
        <v>1148</v>
      </c>
      <c r="C5200" s="25" t="s">
        <v>96</v>
      </c>
      <c r="D5200" s="38" t="s">
        <v>2356</v>
      </c>
      <c r="E5200" s="38" t="s">
        <v>114</v>
      </c>
    </row>
    <row r="5201">
      <c r="A5201" s="38" t="s">
        <v>10676</v>
      </c>
      <c r="B5201" s="38" t="s">
        <v>870</v>
      </c>
      <c r="C5201" s="25" t="s">
        <v>96</v>
      </c>
      <c r="D5201" s="38" t="s">
        <v>2356</v>
      </c>
      <c r="E5201" s="38" t="s">
        <v>114</v>
      </c>
    </row>
    <row r="5202">
      <c r="A5202" s="38" t="s">
        <v>10678</v>
      </c>
      <c r="B5202" s="38" t="s">
        <v>1138</v>
      </c>
      <c r="C5202" s="25" t="s">
        <v>96</v>
      </c>
      <c r="D5202" s="38" t="s">
        <v>2356</v>
      </c>
      <c r="E5202" s="38" t="s">
        <v>114</v>
      </c>
    </row>
    <row r="5203">
      <c r="A5203" s="38" t="s">
        <v>10679</v>
      </c>
      <c r="B5203" s="38" t="s">
        <v>483</v>
      </c>
      <c r="C5203" s="25" t="s">
        <v>96</v>
      </c>
      <c r="D5203" s="38" t="s">
        <v>2356</v>
      </c>
      <c r="E5203" s="38" t="s">
        <v>114</v>
      </c>
    </row>
    <row r="5204">
      <c r="A5204" s="38" t="s">
        <v>10680</v>
      </c>
      <c r="B5204" s="38" t="s">
        <v>1149</v>
      </c>
      <c r="C5204" s="25" t="s">
        <v>96</v>
      </c>
      <c r="D5204" s="38" t="s">
        <v>2356</v>
      </c>
      <c r="E5204" s="38" t="s">
        <v>114</v>
      </c>
    </row>
    <row r="5205">
      <c r="A5205" s="38" t="s">
        <v>10681</v>
      </c>
      <c r="B5205" s="38" t="s">
        <v>751</v>
      </c>
      <c r="C5205" s="25" t="s">
        <v>96</v>
      </c>
      <c r="D5205" s="38" t="s">
        <v>2356</v>
      </c>
      <c r="E5205" s="38" t="s">
        <v>114</v>
      </c>
    </row>
    <row r="5206">
      <c r="A5206" s="38" t="s">
        <v>10684</v>
      </c>
      <c r="B5206" s="38" t="s">
        <v>871</v>
      </c>
      <c r="C5206" s="25" t="s">
        <v>96</v>
      </c>
      <c r="D5206" s="38" t="s">
        <v>2356</v>
      </c>
      <c r="E5206" s="38" t="s">
        <v>114</v>
      </c>
    </row>
    <row r="5207">
      <c r="A5207" s="38" t="s">
        <v>10683</v>
      </c>
      <c r="B5207" s="38" t="s">
        <v>321</v>
      </c>
      <c r="C5207" s="25" t="s">
        <v>96</v>
      </c>
      <c r="D5207" s="38" t="s">
        <v>2356</v>
      </c>
      <c r="E5207" s="38" t="s">
        <v>114</v>
      </c>
    </row>
    <row r="5208">
      <c r="A5208" s="38" t="s">
        <v>10685</v>
      </c>
      <c r="B5208" s="38" t="s">
        <v>1145</v>
      </c>
      <c r="C5208" s="25" t="s">
        <v>96</v>
      </c>
      <c r="D5208" s="38" t="s">
        <v>2356</v>
      </c>
      <c r="E5208" s="38" t="s">
        <v>114</v>
      </c>
    </row>
    <row r="5209">
      <c r="A5209" s="38" t="s">
        <v>10686</v>
      </c>
      <c r="B5209" s="38" t="s">
        <v>822</v>
      </c>
      <c r="C5209" s="25" t="s">
        <v>96</v>
      </c>
      <c r="D5209" s="38" t="s">
        <v>2356</v>
      </c>
      <c r="E5209" s="38" t="s">
        <v>114</v>
      </c>
    </row>
    <row r="5210">
      <c r="A5210" s="38" t="s">
        <v>10674</v>
      </c>
      <c r="B5210" s="38" t="s">
        <v>631</v>
      </c>
      <c r="C5210" s="25" t="s">
        <v>96</v>
      </c>
      <c r="D5210" s="38" t="s">
        <v>2356</v>
      </c>
      <c r="E5210" s="38" t="s">
        <v>101</v>
      </c>
    </row>
    <row r="5211">
      <c r="A5211" s="38" t="s">
        <v>10675</v>
      </c>
      <c r="B5211" s="38" t="s">
        <v>757</v>
      </c>
      <c r="C5211" s="25" t="s">
        <v>96</v>
      </c>
      <c r="D5211" s="38" t="s">
        <v>2356</v>
      </c>
      <c r="E5211" s="38" t="s">
        <v>101</v>
      </c>
    </row>
    <row r="5212">
      <c r="A5212" s="38" t="s">
        <v>10676</v>
      </c>
      <c r="B5212" s="38" t="s">
        <v>870</v>
      </c>
      <c r="C5212" s="25" t="s">
        <v>96</v>
      </c>
      <c r="D5212" s="38" t="s">
        <v>2356</v>
      </c>
      <c r="E5212" s="38" t="s">
        <v>101</v>
      </c>
    </row>
    <row r="5213">
      <c r="A5213" s="38" t="s">
        <v>10687</v>
      </c>
      <c r="B5213" s="38" t="s">
        <v>401</v>
      </c>
      <c r="C5213" s="25" t="s">
        <v>96</v>
      </c>
      <c r="D5213" s="38" t="s">
        <v>2356</v>
      </c>
      <c r="E5213" s="38" t="s">
        <v>101</v>
      </c>
    </row>
    <row r="5214">
      <c r="A5214" s="38" t="s">
        <v>10681</v>
      </c>
      <c r="B5214" s="38" t="s">
        <v>751</v>
      </c>
      <c r="C5214" s="25" t="s">
        <v>96</v>
      </c>
      <c r="D5214" s="38" t="s">
        <v>2356</v>
      </c>
      <c r="E5214" s="38" t="s">
        <v>101</v>
      </c>
    </row>
    <row r="5215">
      <c r="A5215" s="38" t="s">
        <v>10688</v>
      </c>
      <c r="B5215" s="38" t="s">
        <v>1023</v>
      </c>
      <c r="C5215" s="25" t="s">
        <v>96</v>
      </c>
      <c r="D5215" s="38" t="s">
        <v>2356</v>
      </c>
      <c r="E5215" s="38" t="s">
        <v>101</v>
      </c>
    </row>
    <row r="5216">
      <c r="A5216" s="38" t="s">
        <v>10684</v>
      </c>
      <c r="B5216" s="38" t="s">
        <v>871</v>
      </c>
      <c r="C5216" s="25" t="s">
        <v>96</v>
      </c>
      <c r="D5216" s="38" t="s">
        <v>2356</v>
      </c>
      <c r="E5216" s="38" t="s">
        <v>101</v>
      </c>
    </row>
    <row r="5217">
      <c r="A5217" s="38" t="s">
        <v>10679</v>
      </c>
      <c r="B5217" s="38" t="s">
        <v>483</v>
      </c>
      <c r="C5217" s="25" t="s">
        <v>96</v>
      </c>
      <c r="D5217" s="38" t="s">
        <v>2356</v>
      </c>
      <c r="E5217" s="38" t="s">
        <v>101</v>
      </c>
    </row>
    <row r="5218">
      <c r="A5218" s="38" t="s">
        <v>10685</v>
      </c>
      <c r="B5218" s="38" t="s">
        <v>1145</v>
      </c>
      <c r="C5218" s="25" t="s">
        <v>96</v>
      </c>
      <c r="D5218" s="38" t="s">
        <v>2356</v>
      </c>
      <c r="E5218" s="38" t="s">
        <v>101</v>
      </c>
    </row>
    <row r="5219">
      <c r="A5219" s="38" t="s">
        <v>10683</v>
      </c>
      <c r="B5219" s="38" t="s">
        <v>321</v>
      </c>
      <c r="C5219" s="25" t="s">
        <v>96</v>
      </c>
      <c r="D5219" s="38" t="s">
        <v>2356</v>
      </c>
      <c r="E5219" s="38" t="s">
        <v>101</v>
      </c>
    </row>
    <row r="5220">
      <c r="A5220" s="38" t="s">
        <v>10689</v>
      </c>
      <c r="B5220" s="38" t="s">
        <v>1147</v>
      </c>
      <c r="C5220" s="25" t="s">
        <v>96</v>
      </c>
      <c r="D5220" s="38" t="s">
        <v>2356</v>
      </c>
      <c r="E5220" s="38" t="s">
        <v>101</v>
      </c>
    </row>
    <row r="5221">
      <c r="A5221" s="38" t="s">
        <v>10686</v>
      </c>
      <c r="B5221" s="38" t="s">
        <v>822</v>
      </c>
      <c r="C5221" s="25" t="s">
        <v>96</v>
      </c>
      <c r="D5221" s="38" t="s">
        <v>2356</v>
      </c>
      <c r="E5221" s="38" t="s">
        <v>101</v>
      </c>
    </row>
    <row r="5222">
      <c r="A5222" s="38" t="s">
        <v>10690</v>
      </c>
      <c r="B5222" s="38" t="s">
        <v>854</v>
      </c>
      <c r="C5222" s="38" t="s">
        <v>44</v>
      </c>
      <c r="D5222" s="38" t="s">
        <v>2357</v>
      </c>
      <c r="E5222" s="38" t="s">
        <v>28</v>
      </c>
    </row>
    <row r="5223">
      <c r="A5223" s="38" t="s">
        <v>10691</v>
      </c>
      <c r="B5223" s="38" t="s">
        <v>803</v>
      </c>
      <c r="C5223" s="38" t="s">
        <v>44</v>
      </c>
      <c r="D5223" s="38" t="s">
        <v>2357</v>
      </c>
      <c r="E5223" s="38" t="s">
        <v>28</v>
      </c>
    </row>
    <row r="5224">
      <c r="A5224" s="38" t="s">
        <v>10692</v>
      </c>
      <c r="B5224" s="38" t="s">
        <v>758</v>
      </c>
      <c r="C5224" s="38" t="s">
        <v>44</v>
      </c>
      <c r="D5224" s="38" t="s">
        <v>2357</v>
      </c>
      <c r="E5224" s="38" t="s">
        <v>28</v>
      </c>
    </row>
    <row r="5225">
      <c r="A5225" s="38" t="s">
        <v>10693</v>
      </c>
      <c r="B5225" s="38" t="s">
        <v>602</v>
      </c>
      <c r="C5225" s="38" t="s">
        <v>44</v>
      </c>
      <c r="D5225" s="38" t="s">
        <v>2357</v>
      </c>
      <c r="E5225" s="38" t="s">
        <v>28</v>
      </c>
    </row>
    <row r="5226">
      <c r="A5226" s="38" t="s">
        <v>10694</v>
      </c>
      <c r="B5226" s="38" t="s">
        <v>157</v>
      </c>
      <c r="C5226" s="25" t="s">
        <v>158</v>
      </c>
      <c r="D5226" s="38" t="s">
        <v>2357</v>
      </c>
      <c r="E5226" s="38" t="s">
        <v>28</v>
      </c>
    </row>
    <row r="5227">
      <c r="A5227" s="38" t="s">
        <v>10695</v>
      </c>
      <c r="B5227" s="38" t="s">
        <v>159</v>
      </c>
      <c r="C5227" s="25" t="s">
        <v>158</v>
      </c>
      <c r="D5227" s="38" t="s">
        <v>2357</v>
      </c>
      <c r="E5227" s="38" t="s">
        <v>28</v>
      </c>
    </row>
    <row r="5228">
      <c r="A5228" s="38" t="s">
        <v>10696</v>
      </c>
      <c r="B5228" s="38" t="s">
        <v>803</v>
      </c>
      <c r="C5228" s="25" t="s">
        <v>600</v>
      </c>
      <c r="D5228" s="38" t="s">
        <v>2357</v>
      </c>
      <c r="E5228" s="38" t="s">
        <v>28</v>
      </c>
    </row>
    <row r="5229">
      <c r="A5229" s="38" t="s">
        <v>10697</v>
      </c>
      <c r="B5229" s="38" t="s">
        <v>758</v>
      </c>
      <c r="C5229" s="25" t="s">
        <v>600</v>
      </c>
      <c r="D5229" s="38" t="s">
        <v>2357</v>
      </c>
      <c r="E5229" s="38" t="s">
        <v>28</v>
      </c>
    </row>
    <row r="5230">
      <c r="A5230" s="38" t="s">
        <v>10698</v>
      </c>
      <c r="B5230" s="38" t="s">
        <v>679</v>
      </c>
      <c r="C5230" s="25" t="s">
        <v>600</v>
      </c>
      <c r="D5230" s="38" t="s">
        <v>2357</v>
      </c>
      <c r="E5230" s="38" t="s">
        <v>28</v>
      </c>
    </row>
    <row r="5231">
      <c r="A5231" s="38" t="s">
        <v>10699</v>
      </c>
      <c r="B5231" s="38" t="s">
        <v>803</v>
      </c>
      <c r="C5231" s="25" t="s">
        <v>938</v>
      </c>
      <c r="D5231" s="38" t="s">
        <v>2357</v>
      </c>
      <c r="E5231" s="38" t="s">
        <v>28</v>
      </c>
    </row>
    <row r="5232">
      <c r="A5232" s="38" t="s">
        <v>10700</v>
      </c>
      <c r="B5232" s="38" t="s">
        <v>758</v>
      </c>
      <c r="C5232" s="25" t="s">
        <v>938</v>
      </c>
      <c r="D5232" s="38" t="s">
        <v>2357</v>
      </c>
      <c r="E5232" s="38" t="s">
        <v>28</v>
      </c>
    </row>
    <row r="5233">
      <c r="A5233" s="38" t="s">
        <v>10701</v>
      </c>
      <c r="B5233" s="38" t="s">
        <v>679</v>
      </c>
      <c r="C5233" s="25" t="s">
        <v>938</v>
      </c>
      <c r="D5233" s="38" t="s">
        <v>2357</v>
      </c>
      <c r="E5233" s="38" t="s">
        <v>28</v>
      </c>
    </row>
    <row r="5234">
      <c r="A5234" s="38" t="s">
        <v>10702</v>
      </c>
      <c r="B5234" s="38" t="s">
        <v>949</v>
      </c>
      <c r="C5234" s="25" t="s">
        <v>938</v>
      </c>
      <c r="D5234" s="38" t="s">
        <v>2357</v>
      </c>
      <c r="E5234" s="38" t="s">
        <v>28</v>
      </c>
    </row>
    <row r="5235">
      <c r="A5235" s="38" t="s">
        <v>10703</v>
      </c>
      <c r="B5235" s="38" t="s">
        <v>138</v>
      </c>
      <c r="C5235" s="25" t="s">
        <v>88</v>
      </c>
      <c r="D5235" s="38" t="s">
        <v>2357</v>
      </c>
      <c r="E5235" s="38" t="s">
        <v>28</v>
      </c>
    </row>
    <row r="5236">
      <c r="A5236" s="38" t="s">
        <v>10704</v>
      </c>
      <c r="B5236" s="38" t="s">
        <v>91</v>
      </c>
      <c r="C5236" s="25" t="s">
        <v>88</v>
      </c>
      <c r="D5236" s="38" t="s">
        <v>2357</v>
      </c>
      <c r="E5236" s="38" t="s">
        <v>28</v>
      </c>
    </row>
    <row r="5237">
      <c r="A5237" s="38" t="s">
        <v>10705</v>
      </c>
      <c r="B5237" s="38" t="s">
        <v>395</v>
      </c>
      <c r="C5237" s="25" t="s">
        <v>88</v>
      </c>
      <c r="D5237" s="38" t="s">
        <v>2357</v>
      </c>
      <c r="E5237" s="38" t="s">
        <v>28</v>
      </c>
    </row>
    <row r="5238">
      <c r="A5238" s="38" t="s">
        <v>10706</v>
      </c>
      <c r="B5238" s="38" t="s">
        <v>968</v>
      </c>
      <c r="C5238" s="25" t="s">
        <v>88</v>
      </c>
      <c r="D5238" s="38" t="s">
        <v>2357</v>
      </c>
      <c r="E5238" s="38" t="s">
        <v>28</v>
      </c>
    </row>
    <row r="5239">
      <c r="A5239" s="38" t="s">
        <v>10707</v>
      </c>
      <c r="B5239" s="38" t="s">
        <v>893</v>
      </c>
      <c r="C5239" s="25" t="s">
        <v>88</v>
      </c>
      <c r="D5239" s="38" t="s">
        <v>2357</v>
      </c>
      <c r="E5239" s="38" t="s">
        <v>28</v>
      </c>
    </row>
    <row r="5240">
      <c r="A5240" s="38" t="s">
        <v>10708</v>
      </c>
      <c r="B5240" s="38" t="s">
        <v>630</v>
      </c>
      <c r="C5240" s="25" t="s">
        <v>88</v>
      </c>
      <c r="D5240" s="38" t="s">
        <v>2357</v>
      </c>
      <c r="E5240" s="38" t="s">
        <v>28</v>
      </c>
    </row>
    <row r="5241">
      <c r="A5241" s="38" t="s">
        <v>10703</v>
      </c>
      <c r="B5241" s="38" t="s">
        <v>138</v>
      </c>
      <c r="C5241" s="25" t="s">
        <v>88</v>
      </c>
      <c r="D5241" s="38" t="s">
        <v>2357</v>
      </c>
      <c r="E5241" s="38" t="s">
        <v>28</v>
      </c>
    </row>
    <row r="5242">
      <c r="A5242" s="38" t="s">
        <v>10704</v>
      </c>
      <c r="B5242" s="38" t="s">
        <v>91</v>
      </c>
      <c r="C5242" s="25" t="s">
        <v>88</v>
      </c>
      <c r="D5242" s="38" t="s">
        <v>2357</v>
      </c>
      <c r="E5242" s="38" t="s">
        <v>28</v>
      </c>
    </row>
    <row r="5243">
      <c r="A5243" s="38" t="s">
        <v>10705</v>
      </c>
      <c r="B5243" s="38" t="s">
        <v>395</v>
      </c>
      <c r="C5243" s="25" t="s">
        <v>88</v>
      </c>
      <c r="D5243" s="38" t="s">
        <v>2357</v>
      </c>
      <c r="E5243" s="38" t="s">
        <v>28</v>
      </c>
    </row>
    <row r="5244">
      <c r="A5244" s="38" t="s">
        <v>10706</v>
      </c>
      <c r="B5244" s="38" t="s">
        <v>968</v>
      </c>
      <c r="C5244" s="25" t="s">
        <v>88</v>
      </c>
      <c r="D5244" s="38" t="s">
        <v>2357</v>
      </c>
      <c r="E5244" s="38" t="s">
        <v>28</v>
      </c>
    </row>
    <row r="5245">
      <c r="A5245" s="38" t="s">
        <v>10707</v>
      </c>
      <c r="B5245" s="38" t="s">
        <v>893</v>
      </c>
      <c r="C5245" s="25" t="s">
        <v>88</v>
      </c>
      <c r="D5245" s="38" t="s">
        <v>2357</v>
      </c>
      <c r="E5245" s="38" t="s">
        <v>28</v>
      </c>
    </row>
    <row r="5246">
      <c r="A5246" s="38" t="s">
        <v>10708</v>
      </c>
      <c r="B5246" s="38" t="s">
        <v>630</v>
      </c>
      <c r="C5246" s="25" t="s">
        <v>88</v>
      </c>
      <c r="D5246" s="38" t="s">
        <v>2357</v>
      </c>
      <c r="E5246" s="38" t="s">
        <v>28</v>
      </c>
    </row>
    <row r="5247">
      <c r="A5247" s="38" t="s">
        <v>10709</v>
      </c>
      <c r="B5247" s="38" t="s">
        <v>631</v>
      </c>
      <c r="C5247" s="25" t="s">
        <v>96</v>
      </c>
      <c r="D5247" s="38" t="s">
        <v>2357</v>
      </c>
      <c r="E5247" s="38" t="s">
        <v>145</v>
      </c>
    </row>
    <row r="5248">
      <c r="A5248" s="38" t="s">
        <v>10710</v>
      </c>
      <c r="B5248" s="38" t="s">
        <v>757</v>
      </c>
      <c r="C5248" s="25" t="s">
        <v>96</v>
      </c>
      <c r="D5248" s="38" t="s">
        <v>2357</v>
      </c>
      <c r="E5248" s="38" t="s">
        <v>145</v>
      </c>
    </row>
    <row r="5249">
      <c r="A5249" s="38" t="s">
        <v>10711</v>
      </c>
      <c r="B5249" s="38" t="s">
        <v>870</v>
      </c>
      <c r="C5249" s="25" t="s">
        <v>96</v>
      </c>
      <c r="D5249" s="38" t="s">
        <v>2357</v>
      </c>
      <c r="E5249" s="38" t="s">
        <v>145</v>
      </c>
    </row>
    <row r="5250">
      <c r="A5250" s="38" t="s">
        <v>10712</v>
      </c>
      <c r="B5250" s="38" t="s">
        <v>1148</v>
      </c>
      <c r="C5250" s="25" t="s">
        <v>96</v>
      </c>
      <c r="D5250" s="38" t="s">
        <v>2357</v>
      </c>
      <c r="E5250" s="38" t="s">
        <v>145</v>
      </c>
    </row>
    <row r="5251">
      <c r="A5251" s="38" t="s">
        <v>10713</v>
      </c>
      <c r="B5251" s="38" t="s">
        <v>1138</v>
      </c>
      <c r="C5251" s="25" t="s">
        <v>96</v>
      </c>
      <c r="D5251" s="38" t="s">
        <v>2357</v>
      </c>
      <c r="E5251" s="38" t="s">
        <v>145</v>
      </c>
    </row>
    <row r="5252">
      <c r="A5252" s="38" t="s">
        <v>10714</v>
      </c>
      <c r="B5252" s="38" t="s">
        <v>483</v>
      </c>
      <c r="C5252" s="25" t="s">
        <v>96</v>
      </c>
      <c r="D5252" s="38" t="s">
        <v>2357</v>
      </c>
      <c r="E5252" s="38" t="s">
        <v>145</v>
      </c>
    </row>
    <row r="5253">
      <c r="A5253" s="38" t="s">
        <v>10715</v>
      </c>
      <c r="B5253" s="38" t="s">
        <v>1149</v>
      </c>
      <c r="C5253" s="25" t="s">
        <v>96</v>
      </c>
      <c r="D5253" s="38" t="s">
        <v>2357</v>
      </c>
      <c r="E5253" s="38" t="s">
        <v>145</v>
      </c>
    </row>
    <row r="5254">
      <c r="A5254" s="38" t="s">
        <v>10716</v>
      </c>
      <c r="B5254" s="38" t="s">
        <v>751</v>
      </c>
      <c r="C5254" s="25" t="s">
        <v>96</v>
      </c>
      <c r="D5254" s="38" t="s">
        <v>2357</v>
      </c>
      <c r="E5254" s="38" t="s">
        <v>145</v>
      </c>
    </row>
    <row r="5255">
      <c r="A5255" s="38" t="s">
        <v>10717</v>
      </c>
      <c r="B5255" s="38" t="s">
        <v>300</v>
      </c>
      <c r="C5255" s="25" t="s">
        <v>96</v>
      </c>
      <c r="D5255" s="38" t="s">
        <v>2357</v>
      </c>
      <c r="E5255" s="38" t="s">
        <v>145</v>
      </c>
    </row>
    <row r="5256">
      <c r="A5256" s="38" t="s">
        <v>10718</v>
      </c>
      <c r="B5256" s="38" t="s">
        <v>321</v>
      </c>
      <c r="C5256" s="25" t="s">
        <v>96</v>
      </c>
      <c r="D5256" s="38" t="s">
        <v>2357</v>
      </c>
      <c r="E5256" s="38" t="s">
        <v>145</v>
      </c>
    </row>
    <row r="5257">
      <c r="A5257" s="38" t="s">
        <v>10719</v>
      </c>
      <c r="B5257" s="38" t="s">
        <v>871</v>
      </c>
      <c r="C5257" s="25" t="s">
        <v>96</v>
      </c>
      <c r="D5257" s="38" t="s">
        <v>2357</v>
      </c>
      <c r="E5257" s="38" t="s">
        <v>145</v>
      </c>
    </row>
    <row r="5258">
      <c r="A5258" s="38" t="s">
        <v>10709</v>
      </c>
      <c r="B5258" s="38" t="s">
        <v>631</v>
      </c>
      <c r="C5258" s="25" t="s">
        <v>96</v>
      </c>
      <c r="D5258" s="38" t="s">
        <v>2357</v>
      </c>
      <c r="E5258" s="38" t="s">
        <v>114</v>
      </c>
    </row>
    <row r="5259">
      <c r="A5259" s="38" t="s">
        <v>10710</v>
      </c>
      <c r="B5259" s="38" t="s">
        <v>757</v>
      </c>
      <c r="C5259" s="25" t="s">
        <v>96</v>
      </c>
      <c r="D5259" s="38" t="s">
        <v>2357</v>
      </c>
      <c r="E5259" s="38" t="s">
        <v>114</v>
      </c>
    </row>
    <row r="5260">
      <c r="A5260" s="38" t="s">
        <v>10712</v>
      </c>
      <c r="B5260" s="38" t="s">
        <v>1148</v>
      </c>
      <c r="C5260" s="25" t="s">
        <v>96</v>
      </c>
      <c r="D5260" s="38" t="s">
        <v>2357</v>
      </c>
      <c r="E5260" s="38" t="s">
        <v>114</v>
      </c>
    </row>
    <row r="5261">
      <c r="A5261" s="38" t="s">
        <v>10711</v>
      </c>
      <c r="B5261" s="38" t="s">
        <v>870</v>
      </c>
      <c r="C5261" s="25" t="s">
        <v>96</v>
      </c>
      <c r="D5261" s="38" t="s">
        <v>2357</v>
      </c>
      <c r="E5261" s="38" t="s">
        <v>114</v>
      </c>
    </row>
    <row r="5262">
      <c r="A5262" s="38" t="s">
        <v>10713</v>
      </c>
      <c r="B5262" s="38" t="s">
        <v>1138</v>
      </c>
      <c r="C5262" s="25" t="s">
        <v>96</v>
      </c>
      <c r="D5262" s="38" t="s">
        <v>2357</v>
      </c>
      <c r="E5262" s="38" t="s">
        <v>114</v>
      </c>
    </row>
    <row r="5263">
      <c r="A5263" s="38" t="s">
        <v>10714</v>
      </c>
      <c r="B5263" s="38" t="s">
        <v>483</v>
      </c>
      <c r="C5263" s="25" t="s">
        <v>96</v>
      </c>
      <c r="D5263" s="38" t="s">
        <v>2357</v>
      </c>
      <c r="E5263" s="38" t="s">
        <v>114</v>
      </c>
    </row>
    <row r="5264">
      <c r="A5264" s="38" t="s">
        <v>10715</v>
      </c>
      <c r="B5264" s="38" t="s">
        <v>1149</v>
      </c>
      <c r="C5264" s="25" t="s">
        <v>96</v>
      </c>
      <c r="D5264" s="38" t="s">
        <v>2357</v>
      </c>
      <c r="E5264" s="38" t="s">
        <v>114</v>
      </c>
    </row>
    <row r="5265">
      <c r="A5265" s="38" t="s">
        <v>10716</v>
      </c>
      <c r="B5265" s="38" t="s">
        <v>751</v>
      </c>
      <c r="C5265" s="25" t="s">
        <v>96</v>
      </c>
      <c r="D5265" s="38" t="s">
        <v>2357</v>
      </c>
      <c r="E5265" s="38" t="s">
        <v>114</v>
      </c>
    </row>
    <row r="5266">
      <c r="A5266" s="38" t="s">
        <v>10719</v>
      </c>
      <c r="B5266" s="38" t="s">
        <v>871</v>
      </c>
      <c r="C5266" s="25" t="s">
        <v>96</v>
      </c>
      <c r="D5266" s="38" t="s">
        <v>2357</v>
      </c>
      <c r="E5266" s="38" t="s">
        <v>114</v>
      </c>
    </row>
    <row r="5267">
      <c r="A5267" s="38" t="s">
        <v>10718</v>
      </c>
      <c r="B5267" s="38" t="s">
        <v>321</v>
      </c>
      <c r="C5267" s="25" t="s">
        <v>96</v>
      </c>
      <c r="D5267" s="38" t="s">
        <v>2357</v>
      </c>
      <c r="E5267" s="38" t="s">
        <v>114</v>
      </c>
    </row>
    <row r="5268">
      <c r="A5268" s="38" t="s">
        <v>10720</v>
      </c>
      <c r="B5268" s="38" t="s">
        <v>1145</v>
      </c>
      <c r="C5268" s="25" t="s">
        <v>96</v>
      </c>
      <c r="D5268" s="38" t="s">
        <v>2357</v>
      </c>
      <c r="E5268" s="38" t="s">
        <v>114</v>
      </c>
    </row>
    <row r="5269">
      <c r="A5269" s="38" t="s">
        <v>10721</v>
      </c>
      <c r="B5269" s="38" t="s">
        <v>822</v>
      </c>
      <c r="C5269" s="25" t="s">
        <v>96</v>
      </c>
      <c r="D5269" s="38" t="s">
        <v>2357</v>
      </c>
      <c r="E5269" s="38" t="s">
        <v>114</v>
      </c>
    </row>
    <row r="5270">
      <c r="A5270" s="38" t="s">
        <v>10709</v>
      </c>
      <c r="B5270" s="38" t="s">
        <v>631</v>
      </c>
      <c r="C5270" s="25" t="s">
        <v>96</v>
      </c>
      <c r="D5270" s="38" t="s">
        <v>2357</v>
      </c>
      <c r="E5270" s="38" t="s">
        <v>101</v>
      </c>
    </row>
    <row r="5271">
      <c r="A5271" s="38" t="s">
        <v>10710</v>
      </c>
      <c r="B5271" s="38" t="s">
        <v>757</v>
      </c>
      <c r="C5271" s="25" t="s">
        <v>96</v>
      </c>
      <c r="D5271" s="38" t="s">
        <v>2357</v>
      </c>
      <c r="E5271" s="38" t="s">
        <v>101</v>
      </c>
    </row>
    <row r="5272">
      <c r="A5272" s="38" t="s">
        <v>10711</v>
      </c>
      <c r="B5272" s="38" t="s">
        <v>870</v>
      </c>
      <c r="C5272" s="25" t="s">
        <v>96</v>
      </c>
      <c r="D5272" s="38" t="s">
        <v>2357</v>
      </c>
      <c r="E5272" s="38" t="s">
        <v>101</v>
      </c>
    </row>
    <row r="5273">
      <c r="A5273" s="38" t="s">
        <v>10722</v>
      </c>
      <c r="B5273" s="38" t="s">
        <v>401</v>
      </c>
      <c r="C5273" s="25" t="s">
        <v>96</v>
      </c>
      <c r="D5273" s="38" t="s">
        <v>2357</v>
      </c>
      <c r="E5273" s="38" t="s">
        <v>101</v>
      </c>
    </row>
    <row r="5274">
      <c r="A5274" s="38" t="s">
        <v>10716</v>
      </c>
      <c r="B5274" s="38" t="s">
        <v>751</v>
      </c>
      <c r="C5274" s="25" t="s">
        <v>96</v>
      </c>
      <c r="D5274" s="38" t="s">
        <v>2357</v>
      </c>
      <c r="E5274" s="38" t="s">
        <v>101</v>
      </c>
    </row>
    <row r="5275">
      <c r="A5275" s="38" t="s">
        <v>10723</v>
      </c>
      <c r="B5275" s="38" t="s">
        <v>1023</v>
      </c>
      <c r="C5275" s="25" t="s">
        <v>96</v>
      </c>
      <c r="D5275" s="38" t="s">
        <v>2357</v>
      </c>
      <c r="E5275" s="38" t="s">
        <v>101</v>
      </c>
    </row>
    <row r="5276">
      <c r="A5276" s="38" t="s">
        <v>10719</v>
      </c>
      <c r="B5276" s="38" t="s">
        <v>871</v>
      </c>
      <c r="C5276" s="25" t="s">
        <v>96</v>
      </c>
      <c r="D5276" s="38" t="s">
        <v>2357</v>
      </c>
      <c r="E5276" s="38" t="s">
        <v>101</v>
      </c>
    </row>
    <row r="5277">
      <c r="A5277" s="38" t="s">
        <v>10714</v>
      </c>
      <c r="B5277" s="38" t="s">
        <v>483</v>
      </c>
      <c r="C5277" s="25" t="s">
        <v>96</v>
      </c>
      <c r="D5277" s="38" t="s">
        <v>2357</v>
      </c>
      <c r="E5277" s="38" t="s">
        <v>101</v>
      </c>
    </row>
    <row r="5278">
      <c r="A5278" s="38" t="s">
        <v>10720</v>
      </c>
      <c r="B5278" s="38" t="s">
        <v>1145</v>
      </c>
      <c r="C5278" s="25" t="s">
        <v>96</v>
      </c>
      <c r="D5278" s="38" t="s">
        <v>2357</v>
      </c>
      <c r="E5278" s="38" t="s">
        <v>101</v>
      </c>
    </row>
    <row r="5279">
      <c r="A5279" s="38" t="s">
        <v>10718</v>
      </c>
      <c r="B5279" s="38" t="s">
        <v>321</v>
      </c>
      <c r="C5279" s="25" t="s">
        <v>96</v>
      </c>
      <c r="D5279" s="38" t="s">
        <v>2357</v>
      </c>
      <c r="E5279" s="38" t="s">
        <v>101</v>
      </c>
    </row>
    <row r="5280">
      <c r="A5280" s="38" t="s">
        <v>10724</v>
      </c>
      <c r="B5280" s="38" t="s">
        <v>1147</v>
      </c>
      <c r="C5280" s="25" t="s">
        <v>96</v>
      </c>
      <c r="D5280" s="38" t="s">
        <v>2357</v>
      </c>
      <c r="E5280" s="38" t="s">
        <v>101</v>
      </c>
    </row>
    <row r="5281">
      <c r="A5281" s="38" t="s">
        <v>10721</v>
      </c>
      <c r="B5281" s="38" t="s">
        <v>822</v>
      </c>
      <c r="C5281" s="25" t="s">
        <v>96</v>
      </c>
      <c r="D5281" s="38" t="s">
        <v>2357</v>
      </c>
      <c r="E5281" s="38" t="s">
        <v>101</v>
      </c>
    </row>
    <row r="5282">
      <c r="A5282" s="38" t="s">
        <v>10725</v>
      </c>
      <c r="B5282" s="38" t="s">
        <v>854</v>
      </c>
      <c r="C5282" s="38" t="s">
        <v>44</v>
      </c>
      <c r="D5282" s="38" t="s">
        <v>2358</v>
      </c>
      <c r="E5282" s="38" t="s">
        <v>28</v>
      </c>
    </row>
    <row r="5283">
      <c r="A5283" s="38" t="s">
        <v>10726</v>
      </c>
      <c r="B5283" s="38" t="s">
        <v>803</v>
      </c>
      <c r="C5283" s="38" t="s">
        <v>44</v>
      </c>
      <c r="D5283" s="38" t="s">
        <v>2358</v>
      </c>
      <c r="E5283" s="38" t="s">
        <v>28</v>
      </c>
    </row>
    <row r="5284">
      <c r="A5284" s="38" t="s">
        <v>10727</v>
      </c>
      <c r="B5284" s="38" t="s">
        <v>758</v>
      </c>
      <c r="C5284" s="38" t="s">
        <v>44</v>
      </c>
      <c r="D5284" s="38" t="s">
        <v>2358</v>
      </c>
      <c r="E5284" s="38" t="s">
        <v>28</v>
      </c>
    </row>
    <row r="5285">
      <c r="A5285" s="38" t="s">
        <v>10728</v>
      </c>
      <c r="B5285" s="38" t="s">
        <v>602</v>
      </c>
      <c r="C5285" s="38" t="s">
        <v>44</v>
      </c>
      <c r="D5285" s="38" t="s">
        <v>2358</v>
      </c>
      <c r="E5285" s="38" t="s">
        <v>28</v>
      </c>
    </row>
    <row r="5286">
      <c r="A5286" s="38" t="s">
        <v>10729</v>
      </c>
      <c r="B5286" s="38" t="s">
        <v>157</v>
      </c>
      <c r="C5286" s="25" t="s">
        <v>158</v>
      </c>
      <c r="D5286" s="38" t="s">
        <v>2358</v>
      </c>
      <c r="E5286" s="38" t="s">
        <v>28</v>
      </c>
    </row>
    <row r="5287">
      <c r="A5287" s="38" t="s">
        <v>10730</v>
      </c>
      <c r="B5287" s="38" t="s">
        <v>159</v>
      </c>
      <c r="C5287" s="25" t="s">
        <v>158</v>
      </c>
      <c r="D5287" s="38" t="s">
        <v>2358</v>
      </c>
      <c r="E5287" s="38" t="s">
        <v>28</v>
      </c>
    </row>
    <row r="5288">
      <c r="A5288" s="38" t="s">
        <v>10731</v>
      </c>
      <c r="B5288" s="38" t="s">
        <v>803</v>
      </c>
      <c r="C5288" s="25" t="s">
        <v>600</v>
      </c>
      <c r="D5288" s="38" t="s">
        <v>2358</v>
      </c>
      <c r="E5288" s="38" t="s">
        <v>28</v>
      </c>
    </row>
    <row r="5289">
      <c r="A5289" s="38" t="s">
        <v>10732</v>
      </c>
      <c r="B5289" s="38" t="s">
        <v>758</v>
      </c>
      <c r="C5289" s="25" t="s">
        <v>600</v>
      </c>
      <c r="D5289" s="38" t="s">
        <v>2358</v>
      </c>
      <c r="E5289" s="38" t="s">
        <v>28</v>
      </c>
    </row>
    <row r="5290">
      <c r="A5290" s="38" t="s">
        <v>10733</v>
      </c>
      <c r="B5290" s="38" t="s">
        <v>679</v>
      </c>
      <c r="C5290" s="25" t="s">
        <v>600</v>
      </c>
      <c r="D5290" s="38" t="s">
        <v>2358</v>
      </c>
      <c r="E5290" s="38" t="s">
        <v>28</v>
      </c>
    </row>
    <row r="5291">
      <c r="A5291" s="38" t="s">
        <v>10734</v>
      </c>
      <c r="B5291" s="38" t="s">
        <v>803</v>
      </c>
      <c r="C5291" s="25" t="s">
        <v>938</v>
      </c>
      <c r="D5291" s="38" t="s">
        <v>2358</v>
      </c>
      <c r="E5291" s="38" t="s">
        <v>28</v>
      </c>
    </row>
    <row r="5292">
      <c r="A5292" s="38" t="s">
        <v>10735</v>
      </c>
      <c r="B5292" s="38" t="s">
        <v>758</v>
      </c>
      <c r="C5292" s="25" t="s">
        <v>938</v>
      </c>
      <c r="D5292" s="38" t="s">
        <v>2358</v>
      </c>
      <c r="E5292" s="38" t="s">
        <v>28</v>
      </c>
    </row>
    <row r="5293">
      <c r="A5293" s="38" t="s">
        <v>10736</v>
      </c>
      <c r="B5293" s="38" t="s">
        <v>679</v>
      </c>
      <c r="C5293" s="25" t="s">
        <v>938</v>
      </c>
      <c r="D5293" s="38" t="s">
        <v>2358</v>
      </c>
      <c r="E5293" s="38" t="s">
        <v>28</v>
      </c>
    </row>
    <row r="5294">
      <c r="A5294" s="38" t="s">
        <v>10737</v>
      </c>
      <c r="B5294" s="38" t="s">
        <v>949</v>
      </c>
      <c r="C5294" s="25" t="s">
        <v>938</v>
      </c>
      <c r="D5294" s="38" t="s">
        <v>2358</v>
      </c>
      <c r="E5294" s="38" t="s">
        <v>28</v>
      </c>
    </row>
    <row r="5295">
      <c r="A5295" s="38" t="s">
        <v>10738</v>
      </c>
      <c r="B5295" s="38" t="s">
        <v>138</v>
      </c>
      <c r="C5295" s="25" t="s">
        <v>88</v>
      </c>
      <c r="D5295" s="38" t="s">
        <v>2358</v>
      </c>
      <c r="E5295" s="38" t="s">
        <v>28</v>
      </c>
    </row>
    <row r="5296">
      <c r="A5296" s="38" t="s">
        <v>10739</v>
      </c>
      <c r="B5296" s="38" t="s">
        <v>91</v>
      </c>
      <c r="C5296" s="25" t="s">
        <v>88</v>
      </c>
      <c r="D5296" s="38" t="s">
        <v>2358</v>
      </c>
      <c r="E5296" s="38" t="s">
        <v>28</v>
      </c>
    </row>
    <row r="5297">
      <c r="A5297" s="38" t="s">
        <v>10740</v>
      </c>
      <c r="B5297" s="38" t="s">
        <v>395</v>
      </c>
      <c r="C5297" s="25" t="s">
        <v>88</v>
      </c>
      <c r="D5297" s="38" t="s">
        <v>2358</v>
      </c>
      <c r="E5297" s="38" t="s">
        <v>28</v>
      </c>
    </row>
    <row r="5298">
      <c r="A5298" s="38" t="s">
        <v>10741</v>
      </c>
      <c r="B5298" s="38" t="s">
        <v>968</v>
      </c>
      <c r="C5298" s="25" t="s">
        <v>88</v>
      </c>
      <c r="D5298" s="38" t="s">
        <v>2358</v>
      </c>
      <c r="E5298" s="38" t="s">
        <v>28</v>
      </c>
    </row>
    <row r="5299">
      <c r="A5299" s="38" t="s">
        <v>10742</v>
      </c>
      <c r="B5299" s="38" t="s">
        <v>893</v>
      </c>
      <c r="C5299" s="25" t="s">
        <v>88</v>
      </c>
      <c r="D5299" s="38" t="s">
        <v>2358</v>
      </c>
      <c r="E5299" s="38" t="s">
        <v>28</v>
      </c>
    </row>
    <row r="5300">
      <c r="A5300" s="38" t="s">
        <v>10743</v>
      </c>
      <c r="B5300" s="38" t="s">
        <v>630</v>
      </c>
      <c r="C5300" s="25" t="s">
        <v>88</v>
      </c>
      <c r="D5300" s="38" t="s">
        <v>2358</v>
      </c>
      <c r="E5300" s="38" t="s">
        <v>28</v>
      </c>
    </row>
    <row r="5301">
      <c r="A5301" s="38" t="s">
        <v>10738</v>
      </c>
      <c r="B5301" s="38" t="s">
        <v>138</v>
      </c>
      <c r="C5301" s="25" t="s">
        <v>88</v>
      </c>
      <c r="D5301" s="38" t="s">
        <v>2358</v>
      </c>
      <c r="E5301" s="38" t="s">
        <v>28</v>
      </c>
    </row>
    <row r="5302">
      <c r="A5302" s="38" t="s">
        <v>10739</v>
      </c>
      <c r="B5302" s="38" t="s">
        <v>91</v>
      </c>
      <c r="C5302" s="25" t="s">
        <v>88</v>
      </c>
      <c r="D5302" s="38" t="s">
        <v>2358</v>
      </c>
      <c r="E5302" s="38" t="s">
        <v>28</v>
      </c>
    </row>
    <row r="5303">
      <c r="A5303" s="38" t="s">
        <v>10740</v>
      </c>
      <c r="B5303" s="38" t="s">
        <v>395</v>
      </c>
      <c r="C5303" s="25" t="s">
        <v>88</v>
      </c>
      <c r="D5303" s="38" t="s">
        <v>2358</v>
      </c>
      <c r="E5303" s="38" t="s">
        <v>28</v>
      </c>
    </row>
    <row r="5304">
      <c r="A5304" s="38" t="s">
        <v>10741</v>
      </c>
      <c r="B5304" s="38" t="s">
        <v>968</v>
      </c>
      <c r="C5304" s="25" t="s">
        <v>88</v>
      </c>
      <c r="D5304" s="38" t="s">
        <v>2358</v>
      </c>
      <c r="E5304" s="38" t="s">
        <v>28</v>
      </c>
    </row>
    <row r="5305">
      <c r="A5305" s="38" t="s">
        <v>10742</v>
      </c>
      <c r="B5305" s="38" t="s">
        <v>893</v>
      </c>
      <c r="C5305" s="25" t="s">
        <v>88</v>
      </c>
      <c r="D5305" s="38" t="s">
        <v>2358</v>
      </c>
      <c r="E5305" s="38" t="s">
        <v>28</v>
      </c>
    </row>
    <row r="5306">
      <c r="A5306" s="38" t="s">
        <v>10743</v>
      </c>
      <c r="B5306" s="38" t="s">
        <v>630</v>
      </c>
      <c r="C5306" s="25" t="s">
        <v>88</v>
      </c>
      <c r="D5306" s="38" t="s">
        <v>2358</v>
      </c>
      <c r="E5306" s="38" t="s">
        <v>28</v>
      </c>
    </row>
    <row r="5307">
      <c r="A5307" s="38" t="s">
        <v>10744</v>
      </c>
      <c r="B5307" s="38" t="s">
        <v>631</v>
      </c>
      <c r="C5307" s="25" t="s">
        <v>96</v>
      </c>
      <c r="D5307" s="38" t="s">
        <v>2358</v>
      </c>
      <c r="E5307" s="38" t="s">
        <v>145</v>
      </c>
    </row>
    <row r="5308">
      <c r="A5308" s="38" t="s">
        <v>10745</v>
      </c>
      <c r="B5308" s="38" t="s">
        <v>1149</v>
      </c>
      <c r="C5308" s="25" t="s">
        <v>96</v>
      </c>
      <c r="D5308" s="38" t="s">
        <v>2358</v>
      </c>
      <c r="E5308" s="38" t="s">
        <v>145</v>
      </c>
    </row>
    <row r="5309">
      <c r="A5309" s="38" t="s">
        <v>10746</v>
      </c>
      <c r="B5309" s="38" t="s">
        <v>483</v>
      </c>
      <c r="C5309" s="25" t="s">
        <v>96</v>
      </c>
      <c r="D5309" s="38" t="s">
        <v>2358</v>
      </c>
      <c r="E5309" s="38" t="s">
        <v>145</v>
      </c>
    </row>
    <row r="5310">
      <c r="A5310" s="38" t="s">
        <v>10747</v>
      </c>
      <c r="B5310" s="38" t="s">
        <v>58</v>
      </c>
      <c r="C5310" s="25" t="s">
        <v>96</v>
      </c>
      <c r="D5310" s="38" t="s">
        <v>2358</v>
      </c>
      <c r="E5310" s="38" t="s">
        <v>145</v>
      </c>
    </row>
    <row r="5311">
      <c r="A5311" s="38" t="s">
        <v>10748</v>
      </c>
      <c r="B5311" s="38" t="s">
        <v>1166</v>
      </c>
      <c r="C5311" s="25" t="s">
        <v>96</v>
      </c>
      <c r="D5311" s="38" t="s">
        <v>2358</v>
      </c>
      <c r="E5311" s="38" t="s">
        <v>145</v>
      </c>
    </row>
    <row r="5312">
      <c r="A5312" s="38" t="s">
        <v>10749</v>
      </c>
      <c r="B5312" s="38" t="s">
        <v>300</v>
      </c>
      <c r="C5312" s="25" t="s">
        <v>96</v>
      </c>
      <c r="D5312" s="38" t="s">
        <v>2358</v>
      </c>
      <c r="E5312" s="38" t="s">
        <v>145</v>
      </c>
    </row>
    <row r="5313">
      <c r="A5313" s="38" t="s">
        <v>10750</v>
      </c>
      <c r="B5313" s="38" t="s">
        <v>1164</v>
      </c>
      <c r="C5313" s="25" t="s">
        <v>96</v>
      </c>
      <c r="D5313" s="38" t="s">
        <v>2358</v>
      </c>
      <c r="E5313" s="38" t="s">
        <v>145</v>
      </c>
    </row>
    <row r="5314">
      <c r="A5314" s="38" t="s">
        <v>10744</v>
      </c>
      <c r="B5314" s="38" t="s">
        <v>631</v>
      </c>
      <c r="C5314" s="25" t="s">
        <v>96</v>
      </c>
      <c r="D5314" s="38" t="s">
        <v>2358</v>
      </c>
      <c r="E5314" s="38" t="s">
        <v>114</v>
      </c>
    </row>
    <row r="5315">
      <c r="A5315" s="38" t="s">
        <v>10745</v>
      </c>
      <c r="B5315" s="38" t="s">
        <v>1149</v>
      </c>
      <c r="C5315" s="25" t="s">
        <v>96</v>
      </c>
      <c r="D5315" s="38" t="s">
        <v>2358</v>
      </c>
      <c r="E5315" s="38" t="s">
        <v>114</v>
      </c>
    </row>
    <row r="5316">
      <c r="A5316" s="38" t="s">
        <v>10746</v>
      </c>
      <c r="B5316" s="38" t="s">
        <v>483</v>
      </c>
      <c r="C5316" s="25" t="s">
        <v>96</v>
      </c>
      <c r="D5316" s="38" t="s">
        <v>2358</v>
      </c>
      <c r="E5316" s="38" t="s">
        <v>114</v>
      </c>
    </row>
    <row r="5317">
      <c r="A5317" s="38" t="s">
        <v>10747</v>
      </c>
      <c r="B5317" s="38" t="s">
        <v>58</v>
      </c>
      <c r="C5317" s="25" t="s">
        <v>96</v>
      </c>
      <c r="D5317" s="38" t="s">
        <v>2358</v>
      </c>
      <c r="E5317" s="38" t="s">
        <v>114</v>
      </c>
    </row>
    <row r="5318">
      <c r="A5318" s="38" t="s">
        <v>10748</v>
      </c>
      <c r="B5318" s="38" t="s">
        <v>1166</v>
      </c>
      <c r="C5318" s="25" t="s">
        <v>96</v>
      </c>
      <c r="D5318" s="38" t="s">
        <v>2358</v>
      </c>
      <c r="E5318" s="38" t="s">
        <v>114</v>
      </c>
    </row>
    <row r="5319">
      <c r="A5319" s="38" t="s">
        <v>10751</v>
      </c>
      <c r="B5319" s="38" t="s">
        <v>871</v>
      </c>
      <c r="C5319" s="25" t="s">
        <v>96</v>
      </c>
      <c r="D5319" s="38" t="s">
        <v>2358</v>
      </c>
      <c r="E5319" s="38" t="s">
        <v>114</v>
      </c>
    </row>
    <row r="5320">
      <c r="A5320" s="38" t="s">
        <v>10750</v>
      </c>
      <c r="B5320" s="38" t="s">
        <v>1164</v>
      </c>
      <c r="C5320" s="25" t="s">
        <v>96</v>
      </c>
      <c r="D5320" s="38" t="s">
        <v>2358</v>
      </c>
      <c r="E5320" s="38" t="s">
        <v>114</v>
      </c>
    </row>
    <row r="5321">
      <c r="A5321" s="38" t="s">
        <v>10752</v>
      </c>
      <c r="B5321" s="38" t="s">
        <v>822</v>
      </c>
      <c r="C5321" s="25" t="s">
        <v>96</v>
      </c>
      <c r="D5321" s="38" t="s">
        <v>2358</v>
      </c>
      <c r="E5321" s="38" t="s">
        <v>114</v>
      </c>
    </row>
    <row r="5322">
      <c r="A5322" s="38" t="s">
        <v>10744</v>
      </c>
      <c r="B5322" s="38" t="s">
        <v>631</v>
      </c>
      <c r="C5322" s="25" t="s">
        <v>96</v>
      </c>
      <c r="D5322" s="38" t="s">
        <v>2358</v>
      </c>
      <c r="E5322" s="38" t="s">
        <v>101</v>
      </c>
    </row>
    <row r="5323">
      <c r="A5323" s="38" t="s">
        <v>10745</v>
      </c>
      <c r="B5323" s="38" t="s">
        <v>1149</v>
      </c>
      <c r="C5323" s="25" t="s">
        <v>96</v>
      </c>
      <c r="D5323" s="38" t="s">
        <v>2358</v>
      </c>
      <c r="E5323" s="38" t="s">
        <v>101</v>
      </c>
    </row>
    <row r="5324">
      <c r="A5324" s="38" t="s">
        <v>10746</v>
      </c>
      <c r="B5324" s="38" t="s">
        <v>483</v>
      </c>
      <c r="C5324" s="25" t="s">
        <v>96</v>
      </c>
      <c r="D5324" s="38" t="s">
        <v>2358</v>
      </c>
      <c r="E5324" s="38" t="s">
        <v>101</v>
      </c>
    </row>
    <row r="5325">
      <c r="A5325" s="38" t="s">
        <v>10747</v>
      </c>
      <c r="B5325" s="38" t="s">
        <v>58</v>
      </c>
      <c r="C5325" s="25" t="s">
        <v>96</v>
      </c>
      <c r="D5325" s="38" t="s">
        <v>2358</v>
      </c>
      <c r="E5325" s="38" t="s">
        <v>101</v>
      </c>
    </row>
    <row r="5326">
      <c r="A5326" s="38" t="s">
        <v>10748</v>
      </c>
      <c r="B5326" s="38" t="s">
        <v>1166</v>
      </c>
      <c r="C5326" s="25" t="s">
        <v>96</v>
      </c>
      <c r="D5326" s="38" t="s">
        <v>2358</v>
      </c>
      <c r="E5326" s="38" t="s">
        <v>101</v>
      </c>
    </row>
    <row r="5327">
      <c r="A5327" s="38" t="s">
        <v>10753</v>
      </c>
      <c r="B5327" s="38" t="s">
        <v>1145</v>
      </c>
      <c r="C5327" s="25" t="s">
        <v>96</v>
      </c>
      <c r="D5327" s="38" t="s">
        <v>2358</v>
      </c>
      <c r="E5327" s="38" t="s">
        <v>101</v>
      </c>
    </row>
    <row r="5328">
      <c r="A5328" s="38" t="s">
        <v>10750</v>
      </c>
      <c r="B5328" s="38" t="s">
        <v>1164</v>
      </c>
      <c r="C5328" s="25" t="s">
        <v>96</v>
      </c>
      <c r="D5328" s="38" t="s">
        <v>2358</v>
      </c>
      <c r="E5328" s="38" t="s">
        <v>101</v>
      </c>
    </row>
    <row r="5329">
      <c r="A5329" s="38" t="s">
        <v>10752</v>
      </c>
      <c r="B5329" s="38" t="s">
        <v>822</v>
      </c>
      <c r="C5329" s="25" t="s">
        <v>96</v>
      </c>
      <c r="D5329" s="38" t="s">
        <v>2358</v>
      </c>
      <c r="E5329" s="38" t="s">
        <v>101</v>
      </c>
    </row>
    <row r="5330">
      <c r="A5330" s="38" t="s">
        <v>10754</v>
      </c>
      <c r="B5330" s="38" t="s">
        <v>631</v>
      </c>
      <c r="C5330" s="25" t="s">
        <v>96</v>
      </c>
      <c r="D5330" s="38" t="s">
        <v>2359</v>
      </c>
      <c r="E5330" s="38" t="s">
        <v>145</v>
      </c>
    </row>
    <row r="5331">
      <c r="A5331" s="38" t="s">
        <v>10755</v>
      </c>
      <c r="B5331" s="38" t="s">
        <v>757</v>
      </c>
      <c r="C5331" s="25" t="s">
        <v>96</v>
      </c>
      <c r="D5331" s="38" t="s">
        <v>2359</v>
      </c>
      <c r="E5331" s="38" t="s">
        <v>145</v>
      </c>
    </row>
    <row r="5332">
      <c r="A5332" s="38" t="s">
        <v>10756</v>
      </c>
      <c r="B5332" s="38" t="s">
        <v>870</v>
      </c>
      <c r="C5332" s="25" t="s">
        <v>96</v>
      </c>
      <c r="D5332" s="38" t="s">
        <v>2359</v>
      </c>
      <c r="E5332" s="38" t="s">
        <v>145</v>
      </c>
    </row>
    <row r="5333">
      <c r="A5333" s="38" t="s">
        <v>10757</v>
      </c>
      <c r="B5333" s="38" t="s">
        <v>1148</v>
      </c>
      <c r="C5333" s="25" t="s">
        <v>96</v>
      </c>
      <c r="D5333" s="38" t="s">
        <v>2359</v>
      </c>
      <c r="E5333" s="38" t="s">
        <v>145</v>
      </c>
    </row>
    <row r="5334">
      <c r="A5334" s="38" t="s">
        <v>10758</v>
      </c>
      <c r="B5334" s="38" t="s">
        <v>1138</v>
      </c>
      <c r="C5334" s="25" t="s">
        <v>96</v>
      </c>
      <c r="D5334" s="38" t="s">
        <v>2359</v>
      </c>
      <c r="E5334" s="38" t="s">
        <v>145</v>
      </c>
    </row>
    <row r="5335">
      <c r="A5335" s="38" t="s">
        <v>10759</v>
      </c>
      <c r="B5335" s="38" t="s">
        <v>483</v>
      </c>
      <c r="C5335" s="25" t="s">
        <v>96</v>
      </c>
      <c r="D5335" s="38" t="s">
        <v>2359</v>
      </c>
      <c r="E5335" s="38" t="s">
        <v>145</v>
      </c>
    </row>
    <row r="5336">
      <c r="A5336" s="38" t="s">
        <v>10760</v>
      </c>
      <c r="B5336" s="38" t="s">
        <v>1149</v>
      </c>
      <c r="C5336" s="25" t="s">
        <v>96</v>
      </c>
      <c r="D5336" s="38" t="s">
        <v>2359</v>
      </c>
      <c r="E5336" s="38" t="s">
        <v>145</v>
      </c>
    </row>
    <row r="5337">
      <c r="A5337" s="38" t="s">
        <v>10761</v>
      </c>
      <c r="B5337" s="38" t="s">
        <v>751</v>
      </c>
      <c r="C5337" s="25" t="s">
        <v>96</v>
      </c>
      <c r="D5337" s="38" t="s">
        <v>2359</v>
      </c>
      <c r="E5337" s="38" t="s">
        <v>145</v>
      </c>
    </row>
    <row r="5338">
      <c r="A5338" s="38" t="s">
        <v>10762</v>
      </c>
      <c r="B5338" s="38" t="s">
        <v>300</v>
      </c>
      <c r="C5338" s="25" t="s">
        <v>96</v>
      </c>
      <c r="D5338" s="38" t="s">
        <v>2359</v>
      </c>
      <c r="E5338" s="38" t="s">
        <v>145</v>
      </c>
    </row>
    <row r="5339">
      <c r="A5339" s="38" t="s">
        <v>10763</v>
      </c>
      <c r="B5339" s="38" t="s">
        <v>321</v>
      </c>
      <c r="C5339" s="25" t="s">
        <v>96</v>
      </c>
      <c r="D5339" s="38" t="s">
        <v>2359</v>
      </c>
      <c r="E5339" s="38" t="s">
        <v>145</v>
      </c>
    </row>
    <row r="5340">
      <c r="A5340" s="38" t="s">
        <v>10764</v>
      </c>
      <c r="B5340" s="38" t="s">
        <v>871</v>
      </c>
      <c r="C5340" s="25" t="s">
        <v>96</v>
      </c>
      <c r="D5340" s="38" t="s">
        <v>2359</v>
      </c>
      <c r="E5340" s="38" t="s">
        <v>145</v>
      </c>
    </row>
    <row r="5341">
      <c r="A5341" s="38" t="s">
        <v>10754</v>
      </c>
      <c r="B5341" s="38" t="s">
        <v>631</v>
      </c>
      <c r="C5341" s="25" t="s">
        <v>96</v>
      </c>
      <c r="D5341" s="38" t="s">
        <v>2359</v>
      </c>
      <c r="E5341" s="38" t="s">
        <v>114</v>
      </c>
    </row>
    <row r="5342">
      <c r="A5342" s="38" t="s">
        <v>10755</v>
      </c>
      <c r="B5342" s="38" t="s">
        <v>757</v>
      </c>
      <c r="C5342" s="25" t="s">
        <v>96</v>
      </c>
      <c r="D5342" s="38" t="s">
        <v>2359</v>
      </c>
      <c r="E5342" s="38" t="s">
        <v>114</v>
      </c>
    </row>
    <row r="5343">
      <c r="A5343" s="38" t="s">
        <v>10757</v>
      </c>
      <c r="B5343" s="38" t="s">
        <v>1148</v>
      </c>
      <c r="C5343" s="25" t="s">
        <v>96</v>
      </c>
      <c r="D5343" s="38" t="s">
        <v>2359</v>
      </c>
      <c r="E5343" s="38" t="s">
        <v>114</v>
      </c>
    </row>
    <row r="5344">
      <c r="A5344" s="38" t="s">
        <v>10756</v>
      </c>
      <c r="B5344" s="38" t="s">
        <v>870</v>
      </c>
      <c r="C5344" s="25" t="s">
        <v>96</v>
      </c>
      <c r="D5344" s="38" t="s">
        <v>2359</v>
      </c>
      <c r="E5344" s="38" t="s">
        <v>114</v>
      </c>
    </row>
    <row r="5345">
      <c r="A5345" s="38" t="s">
        <v>10758</v>
      </c>
      <c r="B5345" s="38" t="s">
        <v>1138</v>
      </c>
      <c r="C5345" s="25" t="s">
        <v>96</v>
      </c>
      <c r="D5345" s="38" t="s">
        <v>2359</v>
      </c>
      <c r="E5345" s="38" t="s">
        <v>114</v>
      </c>
    </row>
    <row r="5346">
      <c r="A5346" s="38" t="s">
        <v>10759</v>
      </c>
      <c r="B5346" s="38" t="s">
        <v>483</v>
      </c>
      <c r="C5346" s="25" t="s">
        <v>96</v>
      </c>
      <c r="D5346" s="38" t="s">
        <v>2359</v>
      </c>
      <c r="E5346" s="38" t="s">
        <v>114</v>
      </c>
    </row>
    <row r="5347">
      <c r="A5347" s="38" t="s">
        <v>10760</v>
      </c>
      <c r="B5347" s="38" t="s">
        <v>1149</v>
      </c>
      <c r="C5347" s="25" t="s">
        <v>96</v>
      </c>
      <c r="D5347" s="38" t="s">
        <v>2359</v>
      </c>
      <c r="E5347" s="38" t="s">
        <v>114</v>
      </c>
    </row>
    <row r="5348">
      <c r="A5348" s="38" t="s">
        <v>10761</v>
      </c>
      <c r="B5348" s="38" t="s">
        <v>751</v>
      </c>
      <c r="C5348" s="25" t="s">
        <v>96</v>
      </c>
      <c r="D5348" s="38" t="s">
        <v>2359</v>
      </c>
      <c r="E5348" s="38" t="s">
        <v>114</v>
      </c>
    </row>
    <row r="5349">
      <c r="A5349" s="38" t="s">
        <v>10764</v>
      </c>
      <c r="B5349" s="38" t="s">
        <v>871</v>
      </c>
      <c r="C5349" s="25" t="s">
        <v>96</v>
      </c>
      <c r="D5349" s="38" t="s">
        <v>2359</v>
      </c>
      <c r="E5349" s="38" t="s">
        <v>114</v>
      </c>
    </row>
    <row r="5350">
      <c r="A5350" s="38" t="s">
        <v>10763</v>
      </c>
      <c r="B5350" s="38" t="s">
        <v>321</v>
      </c>
      <c r="C5350" s="25" t="s">
        <v>96</v>
      </c>
      <c r="D5350" s="38" t="s">
        <v>2359</v>
      </c>
      <c r="E5350" s="38" t="s">
        <v>114</v>
      </c>
    </row>
    <row r="5351">
      <c r="A5351" s="38" t="s">
        <v>10765</v>
      </c>
      <c r="B5351" s="38" t="s">
        <v>1145</v>
      </c>
      <c r="C5351" s="25" t="s">
        <v>96</v>
      </c>
      <c r="D5351" s="38" t="s">
        <v>2359</v>
      </c>
      <c r="E5351" s="38" t="s">
        <v>114</v>
      </c>
    </row>
    <row r="5352">
      <c r="A5352" s="38" t="s">
        <v>10766</v>
      </c>
      <c r="B5352" s="38" t="s">
        <v>822</v>
      </c>
      <c r="C5352" s="25" t="s">
        <v>96</v>
      </c>
      <c r="D5352" s="38" t="s">
        <v>2359</v>
      </c>
      <c r="E5352" s="38" t="s">
        <v>114</v>
      </c>
    </row>
    <row r="5353">
      <c r="A5353" s="38" t="s">
        <v>10754</v>
      </c>
      <c r="B5353" s="38" t="s">
        <v>631</v>
      </c>
      <c r="C5353" s="25" t="s">
        <v>96</v>
      </c>
      <c r="D5353" s="38" t="s">
        <v>2359</v>
      </c>
      <c r="E5353" s="38" t="s">
        <v>101</v>
      </c>
    </row>
    <row r="5354">
      <c r="A5354" s="38" t="s">
        <v>10755</v>
      </c>
      <c r="B5354" s="38" t="s">
        <v>757</v>
      </c>
      <c r="C5354" s="25" t="s">
        <v>96</v>
      </c>
      <c r="D5354" s="38" t="s">
        <v>2359</v>
      </c>
      <c r="E5354" s="38" t="s">
        <v>101</v>
      </c>
    </row>
    <row r="5355">
      <c r="A5355" s="38" t="s">
        <v>10756</v>
      </c>
      <c r="B5355" s="38" t="s">
        <v>870</v>
      </c>
      <c r="C5355" s="25" t="s">
        <v>96</v>
      </c>
      <c r="D5355" s="38" t="s">
        <v>2359</v>
      </c>
      <c r="E5355" s="38" t="s">
        <v>101</v>
      </c>
    </row>
    <row r="5356">
      <c r="A5356" s="38" t="s">
        <v>10767</v>
      </c>
      <c r="B5356" s="38" t="s">
        <v>401</v>
      </c>
      <c r="C5356" s="25" t="s">
        <v>96</v>
      </c>
      <c r="D5356" s="38" t="s">
        <v>2359</v>
      </c>
      <c r="E5356" s="38" t="s">
        <v>101</v>
      </c>
    </row>
    <row r="5357">
      <c r="A5357" s="38" t="s">
        <v>10761</v>
      </c>
      <c r="B5357" s="38" t="s">
        <v>751</v>
      </c>
      <c r="C5357" s="25" t="s">
        <v>96</v>
      </c>
      <c r="D5357" s="38" t="s">
        <v>2359</v>
      </c>
      <c r="E5357" s="38" t="s">
        <v>101</v>
      </c>
    </row>
    <row r="5358">
      <c r="A5358" s="38" t="s">
        <v>10768</v>
      </c>
      <c r="B5358" s="38" t="s">
        <v>1023</v>
      </c>
      <c r="C5358" s="25" t="s">
        <v>96</v>
      </c>
      <c r="D5358" s="38" t="s">
        <v>2359</v>
      </c>
      <c r="E5358" s="38" t="s">
        <v>101</v>
      </c>
    </row>
    <row r="5359">
      <c r="A5359" s="38" t="s">
        <v>10764</v>
      </c>
      <c r="B5359" s="38" t="s">
        <v>871</v>
      </c>
      <c r="C5359" s="25" t="s">
        <v>96</v>
      </c>
      <c r="D5359" s="38" t="s">
        <v>2359</v>
      </c>
      <c r="E5359" s="38" t="s">
        <v>101</v>
      </c>
    </row>
    <row r="5360">
      <c r="A5360" s="38" t="s">
        <v>10759</v>
      </c>
      <c r="B5360" s="38" t="s">
        <v>483</v>
      </c>
      <c r="C5360" s="25" t="s">
        <v>96</v>
      </c>
      <c r="D5360" s="38" t="s">
        <v>2359</v>
      </c>
      <c r="E5360" s="38" t="s">
        <v>101</v>
      </c>
    </row>
    <row r="5361">
      <c r="A5361" s="38" t="s">
        <v>10765</v>
      </c>
      <c r="B5361" s="38" t="s">
        <v>1145</v>
      </c>
      <c r="C5361" s="25" t="s">
        <v>96</v>
      </c>
      <c r="D5361" s="38" t="s">
        <v>2359</v>
      </c>
      <c r="E5361" s="38" t="s">
        <v>101</v>
      </c>
    </row>
    <row r="5362">
      <c r="A5362" s="38" t="s">
        <v>10763</v>
      </c>
      <c r="B5362" s="38" t="s">
        <v>321</v>
      </c>
      <c r="C5362" s="25" t="s">
        <v>96</v>
      </c>
      <c r="D5362" s="38" t="s">
        <v>2359</v>
      </c>
      <c r="E5362" s="38" t="s">
        <v>101</v>
      </c>
    </row>
    <row r="5363">
      <c r="A5363" s="38" t="s">
        <v>10769</v>
      </c>
      <c r="B5363" s="38" t="s">
        <v>1147</v>
      </c>
      <c r="C5363" s="25" t="s">
        <v>96</v>
      </c>
      <c r="D5363" s="38" t="s">
        <v>2359</v>
      </c>
      <c r="E5363" s="38" t="s">
        <v>101</v>
      </c>
    </row>
    <row r="5364">
      <c r="A5364" s="38" t="s">
        <v>10766</v>
      </c>
      <c r="B5364" s="38" t="s">
        <v>822</v>
      </c>
      <c r="C5364" s="25" t="s">
        <v>96</v>
      </c>
      <c r="D5364" s="38" t="s">
        <v>2359</v>
      </c>
      <c r="E5364" s="38" t="s">
        <v>101</v>
      </c>
    </row>
    <row r="5365">
      <c r="A5365" s="38" t="s">
        <v>10770</v>
      </c>
      <c r="B5365" s="38" t="s">
        <v>854</v>
      </c>
      <c r="C5365" s="38" t="s">
        <v>44</v>
      </c>
      <c r="D5365" s="38" t="s">
        <v>2360</v>
      </c>
      <c r="E5365" s="38" t="s">
        <v>28</v>
      </c>
    </row>
    <row r="5366">
      <c r="A5366" s="38" t="s">
        <v>10771</v>
      </c>
      <c r="B5366" s="38" t="s">
        <v>803</v>
      </c>
      <c r="C5366" s="38" t="s">
        <v>44</v>
      </c>
      <c r="D5366" s="38" t="s">
        <v>2360</v>
      </c>
      <c r="E5366" s="38" t="s">
        <v>28</v>
      </c>
    </row>
    <row r="5367">
      <c r="A5367" s="38" t="s">
        <v>10772</v>
      </c>
      <c r="B5367" s="38" t="s">
        <v>758</v>
      </c>
      <c r="C5367" s="38" t="s">
        <v>44</v>
      </c>
      <c r="D5367" s="38" t="s">
        <v>2360</v>
      </c>
      <c r="E5367" s="38" t="s">
        <v>28</v>
      </c>
    </row>
    <row r="5368">
      <c r="A5368" s="38" t="s">
        <v>10773</v>
      </c>
      <c r="B5368" s="38" t="s">
        <v>602</v>
      </c>
      <c r="C5368" s="38" t="s">
        <v>44</v>
      </c>
      <c r="D5368" s="38" t="s">
        <v>2360</v>
      </c>
      <c r="E5368" s="38" t="s">
        <v>28</v>
      </c>
    </row>
    <row r="5369">
      <c r="A5369" s="38" t="s">
        <v>10774</v>
      </c>
      <c r="B5369" s="38" t="s">
        <v>157</v>
      </c>
      <c r="C5369" s="25" t="s">
        <v>158</v>
      </c>
      <c r="D5369" s="38" t="s">
        <v>2360</v>
      </c>
      <c r="E5369" s="38" t="s">
        <v>28</v>
      </c>
    </row>
    <row r="5370">
      <c r="A5370" s="38" t="s">
        <v>10775</v>
      </c>
      <c r="B5370" s="38" t="s">
        <v>159</v>
      </c>
      <c r="C5370" s="25" t="s">
        <v>158</v>
      </c>
      <c r="D5370" s="38" t="s">
        <v>2360</v>
      </c>
      <c r="E5370" s="38" t="s">
        <v>28</v>
      </c>
    </row>
    <row r="5371">
      <c r="A5371" s="38" t="s">
        <v>10776</v>
      </c>
      <c r="B5371" s="38" t="s">
        <v>803</v>
      </c>
      <c r="C5371" s="25" t="s">
        <v>600</v>
      </c>
      <c r="D5371" s="38" t="s">
        <v>2360</v>
      </c>
      <c r="E5371" s="38" t="s">
        <v>28</v>
      </c>
    </row>
    <row r="5372">
      <c r="A5372" s="38" t="s">
        <v>10777</v>
      </c>
      <c r="B5372" s="38" t="s">
        <v>758</v>
      </c>
      <c r="C5372" s="25" t="s">
        <v>600</v>
      </c>
      <c r="D5372" s="38" t="s">
        <v>2360</v>
      </c>
      <c r="E5372" s="38" t="s">
        <v>28</v>
      </c>
    </row>
    <row r="5373">
      <c r="A5373" s="38" t="s">
        <v>10778</v>
      </c>
      <c r="B5373" s="38" t="s">
        <v>679</v>
      </c>
      <c r="C5373" s="25" t="s">
        <v>600</v>
      </c>
      <c r="D5373" s="38" t="s">
        <v>2360</v>
      </c>
      <c r="E5373" s="38" t="s">
        <v>28</v>
      </c>
    </row>
    <row r="5374">
      <c r="A5374" s="38" t="s">
        <v>10779</v>
      </c>
      <c r="B5374" s="38" t="s">
        <v>803</v>
      </c>
      <c r="C5374" s="25" t="s">
        <v>938</v>
      </c>
      <c r="D5374" s="38" t="s">
        <v>2360</v>
      </c>
      <c r="E5374" s="38" t="s">
        <v>28</v>
      </c>
    </row>
    <row r="5375">
      <c r="A5375" s="38" t="s">
        <v>10780</v>
      </c>
      <c r="B5375" s="38" t="s">
        <v>758</v>
      </c>
      <c r="C5375" s="25" t="s">
        <v>938</v>
      </c>
      <c r="D5375" s="38" t="s">
        <v>2360</v>
      </c>
      <c r="E5375" s="38" t="s">
        <v>28</v>
      </c>
    </row>
    <row r="5376">
      <c r="A5376" s="38" t="s">
        <v>10781</v>
      </c>
      <c r="B5376" s="38" t="s">
        <v>679</v>
      </c>
      <c r="C5376" s="25" t="s">
        <v>938</v>
      </c>
      <c r="D5376" s="38" t="s">
        <v>2360</v>
      </c>
      <c r="E5376" s="38" t="s">
        <v>28</v>
      </c>
    </row>
    <row r="5377">
      <c r="A5377" s="38" t="s">
        <v>10782</v>
      </c>
      <c r="B5377" s="38" t="s">
        <v>949</v>
      </c>
      <c r="C5377" s="25" t="s">
        <v>938</v>
      </c>
      <c r="D5377" s="38" t="s">
        <v>2360</v>
      </c>
      <c r="E5377" s="38" t="s">
        <v>28</v>
      </c>
    </row>
    <row r="5378">
      <c r="A5378" s="38" t="s">
        <v>10783</v>
      </c>
      <c r="B5378" s="38" t="s">
        <v>631</v>
      </c>
      <c r="C5378" s="25" t="s">
        <v>96</v>
      </c>
      <c r="D5378" s="38" t="s">
        <v>2360</v>
      </c>
      <c r="E5378" s="38" t="s">
        <v>145</v>
      </c>
    </row>
    <row r="5379">
      <c r="A5379" s="38" t="s">
        <v>10784</v>
      </c>
      <c r="B5379" s="38" t="s">
        <v>757</v>
      </c>
      <c r="C5379" s="25" t="s">
        <v>96</v>
      </c>
      <c r="D5379" s="38" t="s">
        <v>2360</v>
      </c>
      <c r="E5379" s="38" t="s">
        <v>145</v>
      </c>
    </row>
    <row r="5380">
      <c r="A5380" s="38" t="s">
        <v>10785</v>
      </c>
      <c r="B5380" s="38" t="s">
        <v>1148</v>
      </c>
      <c r="C5380" s="25" t="s">
        <v>96</v>
      </c>
      <c r="D5380" s="38" t="s">
        <v>2360</v>
      </c>
      <c r="E5380" s="38" t="s">
        <v>145</v>
      </c>
    </row>
    <row r="5381">
      <c r="A5381" s="38" t="s">
        <v>10786</v>
      </c>
      <c r="B5381" s="38" t="s">
        <v>1138</v>
      </c>
      <c r="C5381" s="25" t="s">
        <v>96</v>
      </c>
      <c r="D5381" s="38" t="s">
        <v>2360</v>
      </c>
      <c r="E5381" s="38" t="s">
        <v>145</v>
      </c>
    </row>
    <row r="5382">
      <c r="A5382" s="38" t="s">
        <v>10787</v>
      </c>
      <c r="B5382" s="38" t="s">
        <v>483</v>
      </c>
      <c r="C5382" s="25" t="s">
        <v>96</v>
      </c>
      <c r="D5382" s="38" t="s">
        <v>2360</v>
      </c>
      <c r="E5382" s="38" t="s">
        <v>145</v>
      </c>
    </row>
    <row r="5383">
      <c r="A5383" s="38" t="s">
        <v>10788</v>
      </c>
      <c r="B5383" s="38" t="s">
        <v>1149</v>
      </c>
      <c r="C5383" s="25" t="s">
        <v>96</v>
      </c>
      <c r="D5383" s="38" t="s">
        <v>2360</v>
      </c>
      <c r="E5383" s="38" t="s">
        <v>145</v>
      </c>
    </row>
    <row r="5384">
      <c r="A5384" s="38" t="s">
        <v>10789</v>
      </c>
      <c r="B5384" s="38" t="s">
        <v>751</v>
      </c>
      <c r="C5384" s="25" t="s">
        <v>96</v>
      </c>
      <c r="D5384" s="38" t="s">
        <v>2360</v>
      </c>
      <c r="E5384" s="38" t="s">
        <v>145</v>
      </c>
    </row>
    <row r="5385">
      <c r="A5385" s="38" t="s">
        <v>10790</v>
      </c>
      <c r="B5385" s="38" t="s">
        <v>300</v>
      </c>
      <c r="C5385" s="25" t="s">
        <v>96</v>
      </c>
      <c r="D5385" s="38" t="s">
        <v>2360</v>
      </c>
      <c r="E5385" s="38" t="s">
        <v>145</v>
      </c>
    </row>
    <row r="5386">
      <c r="A5386" s="38" t="s">
        <v>10791</v>
      </c>
      <c r="B5386" s="38" t="s">
        <v>321</v>
      </c>
      <c r="C5386" s="25" t="s">
        <v>96</v>
      </c>
      <c r="D5386" s="38" t="s">
        <v>2360</v>
      </c>
      <c r="E5386" s="38" t="s">
        <v>145</v>
      </c>
    </row>
    <row r="5387">
      <c r="A5387" s="38" t="s">
        <v>10792</v>
      </c>
      <c r="B5387" s="38" t="s">
        <v>1141</v>
      </c>
      <c r="C5387" s="25" t="s">
        <v>96</v>
      </c>
      <c r="D5387" s="38" t="s">
        <v>2360</v>
      </c>
      <c r="E5387" s="38" t="s">
        <v>145</v>
      </c>
    </row>
    <row r="5388">
      <c r="A5388" s="38" t="s">
        <v>10793</v>
      </c>
      <c r="B5388" s="38" t="s">
        <v>871</v>
      </c>
      <c r="C5388" s="25" t="s">
        <v>96</v>
      </c>
      <c r="D5388" s="38" t="s">
        <v>2360</v>
      </c>
      <c r="E5388" s="38" t="s">
        <v>145</v>
      </c>
    </row>
    <row r="5389">
      <c r="A5389" s="38" t="s">
        <v>10783</v>
      </c>
      <c r="B5389" s="38" t="s">
        <v>631</v>
      </c>
      <c r="C5389" s="25" t="s">
        <v>96</v>
      </c>
      <c r="D5389" s="38" t="s">
        <v>2360</v>
      </c>
      <c r="E5389" s="38" t="s">
        <v>114</v>
      </c>
    </row>
    <row r="5390">
      <c r="A5390" s="38" t="s">
        <v>10784</v>
      </c>
      <c r="B5390" s="38" t="s">
        <v>757</v>
      </c>
      <c r="C5390" s="25" t="s">
        <v>96</v>
      </c>
      <c r="D5390" s="38" t="s">
        <v>2360</v>
      </c>
      <c r="E5390" s="38" t="s">
        <v>114</v>
      </c>
    </row>
    <row r="5391">
      <c r="A5391" s="38" t="s">
        <v>10785</v>
      </c>
      <c r="B5391" s="38" t="s">
        <v>1148</v>
      </c>
      <c r="C5391" s="25" t="s">
        <v>96</v>
      </c>
      <c r="D5391" s="38" t="s">
        <v>2360</v>
      </c>
      <c r="E5391" s="38" t="s">
        <v>114</v>
      </c>
    </row>
    <row r="5392">
      <c r="A5392" s="38" t="s">
        <v>10786</v>
      </c>
      <c r="B5392" s="38" t="s">
        <v>1138</v>
      </c>
      <c r="C5392" s="25" t="s">
        <v>96</v>
      </c>
      <c r="D5392" s="38" t="s">
        <v>2360</v>
      </c>
      <c r="E5392" s="38" t="s">
        <v>114</v>
      </c>
    </row>
    <row r="5393">
      <c r="A5393" s="38" t="s">
        <v>10787</v>
      </c>
      <c r="B5393" s="38" t="s">
        <v>483</v>
      </c>
      <c r="C5393" s="25" t="s">
        <v>96</v>
      </c>
      <c r="D5393" s="38" t="s">
        <v>2360</v>
      </c>
      <c r="E5393" s="38" t="s">
        <v>114</v>
      </c>
    </row>
    <row r="5394">
      <c r="A5394" s="38" t="s">
        <v>10788</v>
      </c>
      <c r="B5394" s="38" t="s">
        <v>1149</v>
      </c>
      <c r="C5394" s="25" t="s">
        <v>96</v>
      </c>
      <c r="D5394" s="38" t="s">
        <v>2360</v>
      </c>
      <c r="E5394" s="38" t="s">
        <v>114</v>
      </c>
    </row>
    <row r="5395">
      <c r="A5395" s="38" t="s">
        <v>10789</v>
      </c>
      <c r="B5395" s="38" t="s">
        <v>751</v>
      </c>
      <c r="C5395" s="25" t="s">
        <v>96</v>
      </c>
      <c r="D5395" s="38" t="s">
        <v>2360</v>
      </c>
      <c r="E5395" s="38" t="s">
        <v>114</v>
      </c>
    </row>
    <row r="5396">
      <c r="A5396" s="38" t="s">
        <v>10793</v>
      </c>
      <c r="B5396" s="38" t="s">
        <v>871</v>
      </c>
      <c r="C5396" s="25" t="s">
        <v>96</v>
      </c>
      <c r="D5396" s="38" t="s">
        <v>2360</v>
      </c>
      <c r="E5396" s="38" t="s">
        <v>114</v>
      </c>
    </row>
    <row r="5397">
      <c r="A5397" s="38" t="s">
        <v>10791</v>
      </c>
      <c r="B5397" s="38" t="s">
        <v>321</v>
      </c>
      <c r="C5397" s="25" t="s">
        <v>96</v>
      </c>
      <c r="D5397" s="38" t="s">
        <v>2360</v>
      </c>
      <c r="E5397" s="38" t="s">
        <v>114</v>
      </c>
    </row>
    <row r="5398">
      <c r="A5398" s="38" t="s">
        <v>10792</v>
      </c>
      <c r="B5398" s="38" t="s">
        <v>1141</v>
      </c>
      <c r="C5398" s="25" t="s">
        <v>96</v>
      </c>
      <c r="D5398" s="38" t="s">
        <v>2360</v>
      </c>
      <c r="E5398" s="38" t="s">
        <v>114</v>
      </c>
    </row>
    <row r="5399">
      <c r="A5399" s="38" t="s">
        <v>10794</v>
      </c>
      <c r="B5399" s="38" t="s">
        <v>1145</v>
      </c>
      <c r="C5399" s="25" t="s">
        <v>96</v>
      </c>
      <c r="D5399" s="38" t="s">
        <v>2360</v>
      </c>
      <c r="E5399" s="38" t="s">
        <v>114</v>
      </c>
    </row>
    <row r="5400">
      <c r="A5400" s="38" t="s">
        <v>10795</v>
      </c>
      <c r="B5400" s="38" t="s">
        <v>822</v>
      </c>
      <c r="C5400" s="25" t="s">
        <v>96</v>
      </c>
      <c r="D5400" s="38" t="s">
        <v>2360</v>
      </c>
      <c r="E5400" s="38" t="s">
        <v>114</v>
      </c>
    </row>
    <row r="5401">
      <c r="A5401" s="38" t="s">
        <v>10783</v>
      </c>
      <c r="B5401" s="38" t="s">
        <v>631</v>
      </c>
      <c r="C5401" s="25" t="s">
        <v>96</v>
      </c>
      <c r="D5401" s="38" t="s">
        <v>2360</v>
      </c>
      <c r="E5401" s="38" t="s">
        <v>101</v>
      </c>
    </row>
    <row r="5402">
      <c r="A5402" s="38" t="s">
        <v>10784</v>
      </c>
      <c r="B5402" s="38" t="s">
        <v>757</v>
      </c>
      <c r="C5402" s="25" t="s">
        <v>96</v>
      </c>
      <c r="D5402" s="38" t="s">
        <v>2360</v>
      </c>
      <c r="E5402" s="38" t="s">
        <v>101</v>
      </c>
    </row>
    <row r="5403">
      <c r="A5403" s="38" t="s">
        <v>10793</v>
      </c>
      <c r="B5403" s="38" t="s">
        <v>871</v>
      </c>
      <c r="C5403" s="25" t="s">
        <v>96</v>
      </c>
      <c r="D5403" s="38" t="s">
        <v>2360</v>
      </c>
      <c r="E5403" s="38" t="s">
        <v>101</v>
      </c>
    </row>
    <row r="5404">
      <c r="A5404" s="38" t="s">
        <v>10796</v>
      </c>
      <c r="B5404" s="38" t="s">
        <v>401</v>
      </c>
      <c r="C5404" s="25" t="s">
        <v>96</v>
      </c>
      <c r="D5404" s="38" t="s">
        <v>2360</v>
      </c>
      <c r="E5404" s="38" t="s">
        <v>101</v>
      </c>
    </row>
    <row r="5405">
      <c r="A5405" s="38" t="s">
        <v>10789</v>
      </c>
      <c r="B5405" s="38" t="s">
        <v>751</v>
      </c>
      <c r="C5405" s="25" t="s">
        <v>96</v>
      </c>
      <c r="D5405" s="38" t="s">
        <v>2360</v>
      </c>
      <c r="E5405" s="38" t="s">
        <v>101</v>
      </c>
    </row>
    <row r="5406">
      <c r="A5406" s="38" t="s">
        <v>10797</v>
      </c>
      <c r="B5406" s="38" t="s">
        <v>1023</v>
      </c>
      <c r="C5406" s="25" t="s">
        <v>96</v>
      </c>
      <c r="D5406" s="38" t="s">
        <v>2360</v>
      </c>
      <c r="E5406" s="38" t="s">
        <v>101</v>
      </c>
    </row>
    <row r="5407">
      <c r="A5407" s="38" t="s">
        <v>10787</v>
      </c>
      <c r="B5407" s="38" t="s">
        <v>483</v>
      </c>
      <c r="C5407" s="25" t="s">
        <v>96</v>
      </c>
      <c r="D5407" s="38" t="s">
        <v>2360</v>
      </c>
      <c r="E5407" s="38" t="s">
        <v>101</v>
      </c>
    </row>
    <row r="5408">
      <c r="A5408" s="38" t="s">
        <v>10794</v>
      </c>
      <c r="B5408" s="38" t="s">
        <v>1145</v>
      </c>
      <c r="C5408" s="25" t="s">
        <v>96</v>
      </c>
      <c r="D5408" s="38" t="s">
        <v>2360</v>
      </c>
      <c r="E5408" s="38" t="s">
        <v>101</v>
      </c>
    </row>
    <row r="5409">
      <c r="A5409" s="38" t="s">
        <v>10791</v>
      </c>
      <c r="B5409" s="38" t="s">
        <v>321</v>
      </c>
      <c r="C5409" s="25" t="s">
        <v>96</v>
      </c>
      <c r="D5409" s="38" t="s">
        <v>2360</v>
      </c>
      <c r="E5409" s="38" t="s">
        <v>101</v>
      </c>
    </row>
    <row r="5410">
      <c r="A5410" s="38" t="s">
        <v>10792</v>
      </c>
      <c r="B5410" s="38" t="s">
        <v>1141</v>
      </c>
      <c r="C5410" s="25" t="s">
        <v>96</v>
      </c>
      <c r="D5410" s="38" t="s">
        <v>2360</v>
      </c>
      <c r="E5410" s="38" t="s">
        <v>101</v>
      </c>
    </row>
    <row r="5411">
      <c r="A5411" s="38" t="s">
        <v>10798</v>
      </c>
      <c r="B5411" s="38" t="s">
        <v>1147</v>
      </c>
      <c r="C5411" s="25" t="s">
        <v>96</v>
      </c>
      <c r="D5411" s="38" t="s">
        <v>2360</v>
      </c>
      <c r="E5411" s="38" t="s">
        <v>101</v>
      </c>
    </row>
    <row r="5412">
      <c r="A5412" s="38" t="s">
        <v>10795</v>
      </c>
      <c r="B5412" s="38" t="s">
        <v>822</v>
      </c>
      <c r="C5412" s="25" t="s">
        <v>96</v>
      </c>
      <c r="D5412" s="38" t="s">
        <v>2360</v>
      </c>
      <c r="E5412" s="38" t="s">
        <v>101</v>
      </c>
    </row>
    <row r="5413">
      <c r="A5413" s="38" t="s">
        <v>10799</v>
      </c>
      <c r="B5413" s="38" t="s">
        <v>631</v>
      </c>
      <c r="C5413" s="25" t="s">
        <v>96</v>
      </c>
      <c r="D5413" s="38" t="s">
        <v>2361</v>
      </c>
      <c r="E5413" s="38" t="s">
        <v>145</v>
      </c>
    </row>
    <row r="5414">
      <c r="A5414" s="38" t="s">
        <v>10800</v>
      </c>
      <c r="B5414" s="38" t="s">
        <v>757</v>
      </c>
      <c r="C5414" s="25" t="s">
        <v>96</v>
      </c>
      <c r="D5414" s="38" t="s">
        <v>2361</v>
      </c>
      <c r="E5414" s="38" t="s">
        <v>145</v>
      </c>
    </row>
    <row r="5415">
      <c r="A5415" s="38" t="s">
        <v>10801</v>
      </c>
      <c r="B5415" s="38" t="s">
        <v>1148</v>
      </c>
      <c r="C5415" s="25" t="s">
        <v>96</v>
      </c>
      <c r="D5415" s="38" t="s">
        <v>2361</v>
      </c>
      <c r="E5415" s="38" t="s">
        <v>145</v>
      </c>
    </row>
    <row r="5416">
      <c r="A5416" s="38" t="s">
        <v>10802</v>
      </c>
      <c r="B5416" s="38" t="s">
        <v>1138</v>
      </c>
      <c r="C5416" s="25" t="s">
        <v>96</v>
      </c>
      <c r="D5416" s="38" t="s">
        <v>2361</v>
      </c>
      <c r="E5416" s="38" t="s">
        <v>145</v>
      </c>
    </row>
    <row r="5417">
      <c r="A5417" s="38" t="s">
        <v>10803</v>
      </c>
      <c r="B5417" s="38" t="s">
        <v>483</v>
      </c>
      <c r="C5417" s="25" t="s">
        <v>96</v>
      </c>
      <c r="D5417" s="38" t="s">
        <v>2361</v>
      </c>
      <c r="E5417" s="38" t="s">
        <v>145</v>
      </c>
    </row>
    <row r="5418">
      <c r="A5418" s="38" t="s">
        <v>10804</v>
      </c>
      <c r="B5418" s="38" t="s">
        <v>1149</v>
      </c>
      <c r="C5418" s="25" t="s">
        <v>96</v>
      </c>
      <c r="D5418" s="38" t="s">
        <v>2361</v>
      </c>
      <c r="E5418" s="38" t="s">
        <v>145</v>
      </c>
    </row>
    <row r="5419">
      <c r="A5419" s="38" t="s">
        <v>10805</v>
      </c>
      <c r="B5419" s="38" t="s">
        <v>751</v>
      </c>
      <c r="C5419" s="25" t="s">
        <v>96</v>
      </c>
      <c r="D5419" s="38" t="s">
        <v>2361</v>
      </c>
      <c r="E5419" s="38" t="s">
        <v>145</v>
      </c>
    </row>
    <row r="5420">
      <c r="A5420" s="38" t="s">
        <v>10806</v>
      </c>
      <c r="B5420" s="38" t="s">
        <v>300</v>
      </c>
      <c r="C5420" s="25" t="s">
        <v>96</v>
      </c>
      <c r="D5420" s="38" t="s">
        <v>2361</v>
      </c>
      <c r="E5420" s="38" t="s">
        <v>145</v>
      </c>
    </row>
    <row r="5421">
      <c r="A5421" s="38" t="s">
        <v>10807</v>
      </c>
      <c r="B5421" s="38" t="s">
        <v>321</v>
      </c>
      <c r="C5421" s="25" t="s">
        <v>96</v>
      </c>
      <c r="D5421" s="38" t="s">
        <v>2361</v>
      </c>
      <c r="E5421" s="38" t="s">
        <v>145</v>
      </c>
    </row>
    <row r="5422">
      <c r="A5422" s="38" t="s">
        <v>10808</v>
      </c>
      <c r="B5422" s="38" t="s">
        <v>1141</v>
      </c>
      <c r="C5422" s="25" t="s">
        <v>96</v>
      </c>
      <c r="D5422" s="38" t="s">
        <v>2361</v>
      </c>
      <c r="E5422" s="38" t="s">
        <v>145</v>
      </c>
    </row>
    <row r="5423">
      <c r="A5423" s="38" t="s">
        <v>10809</v>
      </c>
      <c r="B5423" s="38" t="s">
        <v>871</v>
      </c>
      <c r="C5423" s="25" t="s">
        <v>96</v>
      </c>
      <c r="D5423" s="38" t="s">
        <v>2361</v>
      </c>
      <c r="E5423" s="38" t="s">
        <v>145</v>
      </c>
    </row>
    <row r="5424">
      <c r="A5424" s="38" t="s">
        <v>10799</v>
      </c>
      <c r="B5424" s="38" t="s">
        <v>631</v>
      </c>
      <c r="C5424" s="25" t="s">
        <v>96</v>
      </c>
      <c r="D5424" s="38" t="s">
        <v>2361</v>
      </c>
      <c r="E5424" s="38" t="s">
        <v>114</v>
      </c>
    </row>
    <row r="5425">
      <c r="A5425" s="38" t="s">
        <v>10800</v>
      </c>
      <c r="B5425" s="38" t="s">
        <v>757</v>
      </c>
      <c r="C5425" s="25" t="s">
        <v>96</v>
      </c>
      <c r="D5425" s="38" t="s">
        <v>2361</v>
      </c>
      <c r="E5425" s="38" t="s">
        <v>114</v>
      </c>
    </row>
    <row r="5426">
      <c r="A5426" s="38" t="s">
        <v>10801</v>
      </c>
      <c r="B5426" s="38" t="s">
        <v>1148</v>
      </c>
      <c r="C5426" s="25" t="s">
        <v>96</v>
      </c>
      <c r="D5426" s="38" t="s">
        <v>2361</v>
      </c>
      <c r="E5426" s="38" t="s">
        <v>114</v>
      </c>
    </row>
    <row r="5427">
      <c r="A5427" s="38" t="s">
        <v>10802</v>
      </c>
      <c r="B5427" s="38" t="s">
        <v>1138</v>
      </c>
      <c r="C5427" s="25" t="s">
        <v>96</v>
      </c>
      <c r="D5427" s="38" t="s">
        <v>2361</v>
      </c>
      <c r="E5427" s="38" t="s">
        <v>114</v>
      </c>
    </row>
    <row r="5428">
      <c r="A5428" s="38" t="s">
        <v>10803</v>
      </c>
      <c r="B5428" s="38" t="s">
        <v>483</v>
      </c>
      <c r="C5428" s="25" t="s">
        <v>96</v>
      </c>
      <c r="D5428" s="38" t="s">
        <v>2361</v>
      </c>
      <c r="E5428" s="38" t="s">
        <v>114</v>
      </c>
    </row>
    <row r="5429">
      <c r="A5429" s="38" t="s">
        <v>10804</v>
      </c>
      <c r="B5429" s="38" t="s">
        <v>1149</v>
      </c>
      <c r="C5429" s="25" t="s">
        <v>96</v>
      </c>
      <c r="D5429" s="38" t="s">
        <v>2361</v>
      </c>
      <c r="E5429" s="38" t="s">
        <v>114</v>
      </c>
    </row>
    <row r="5430">
      <c r="A5430" s="38" t="s">
        <v>10805</v>
      </c>
      <c r="B5430" s="38" t="s">
        <v>751</v>
      </c>
      <c r="C5430" s="25" t="s">
        <v>96</v>
      </c>
      <c r="D5430" s="38" t="s">
        <v>2361</v>
      </c>
      <c r="E5430" s="38" t="s">
        <v>114</v>
      </c>
    </row>
    <row r="5431">
      <c r="A5431" s="38" t="s">
        <v>10809</v>
      </c>
      <c r="B5431" s="38" t="s">
        <v>871</v>
      </c>
      <c r="C5431" s="25" t="s">
        <v>96</v>
      </c>
      <c r="D5431" s="38" t="s">
        <v>2361</v>
      </c>
      <c r="E5431" s="38" t="s">
        <v>114</v>
      </c>
    </row>
    <row r="5432">
      <c r="A5432" s="38" t="s">
        <v>10807</v>
      </c>
      <c r="B5432" s="38" t="s">
        <v>321</v>
      </c>
      <c r="C5432" s="25" t="s">
        <v>96</v>
      </c>
      <c r="D5432" s="38" t="s">
        <v>2361</v>
      </c>
      <c r="E5432" s="38" t="s">
        <v>114</v>
      </c>
    </row>
    <row r="5433">
      <c r="A5433" s="38" t="s">
        <v>10808</v>
      </c>
      <c r="B5433" s="38" t="s">
        <v>1141</v>
      </c>
      <c r="C5433" s="25" t="s">
        <v>96</v>
      </c>
      <c r="D5433" s="38" t="s">
        <v>2361</v>
      </c>
      <c r="E5433" s="38" t="s">
        <v>114</v>
      </c>
    </row>
    <row r="5434">
      <c r="A5434" s="38" t="s">
        <v>10810</v>
      </c>
      <c r="B5434" s="38" t="s">
        <v>1145</v>
      </c>
      <c r="C5434" s="25" t="s">
        <v>96</v>
      </c>
      <c r="D5434" s="38" t="s">
        <v>2361</v>
      </c>
      <c r="E5434" s="38" t="s">
        <v>114</v>
      </c>
    </row>
    <row r="5435">
      <c r="A5435" s="38" t="s">
        <v>10811</v>
      </c>
      <c r="B5435" s="38" t="s">
        <v>822</v>
      </c>
      <c r="C5435" s="25" t="s">
        <v>96</v>
      </c>
      <c r="D5435" s="38" t="s">
        <v>2361</v>
      </c>
      <c r="E5435" s="38" t="s">
        <v>114</v>
      </c>
    </row>
    <row r="5436">
      <c r="A5436" s="38" t="s">
        <v>10799</v>
      </c>
      <c r="B5436" s="38" t="s">
        <v>631</v>
      </c>
      <c r="C5436" s="25" t="s">
        <v>96</v>
      </c>
      <c r="D5436" s="38" t="s">
        <v>2361</v>
      </c>
      <c r="E5436" s="38" t="s">
        <v>101</v>
      </c>
    </row>
    <row r="5437">
      <c r="A5437" s="38" t="s">
        <v>10800</v>
      </c>
      <c r="B5437" s="38" t="s">
        <v>757</v>
      </c>
      <c r="C5437" s="25" t="s">
        <v>96</v>
      </c>
      <c r="D5437" s="38" t="s">
        <v>2361</v>
      </c>
      <c r="E5437" s="38" t="s">
        <v>101</v>
      </c>
    </row>
    <row r="5438">
      <c r="A5438" s="38" t="s">
        <v>10809</v>
      </c>
      <c r="B5438" s="38" t="s">
        <v>871</v>
      </c>
      <c r="C5438" s="25" t="s">
        <v>96</v>
      </c>
      <c r="D5438" s="38" t="s">
        <v>2361</v>
      </c>
      <c r="E5438" s="38" t="s">
        <v>101</v>
      </c>
    </row>
    <row r="5439">
      <c r="A5439" s="38" t="s">
        <v>10812</v>
      </c>
      <c r="B5439" s="38" t="s">
        <v>401</v>
      </c>
      <c r="C5439" s="25" t="s">
        <v>96</v>
      </c>
      <c r="D5439" s="38" t="s">
        <v>2361</v>
      </c>
      <c r="E5439" s="38" t="s">
        <v>101</v>
      </c>
    </row>
    <row r="5440">
      <c r="A5440" s="38" t="s">
        <v>10805</v>
      </c>
      <c r="B5440" s="38" t="s">
        <v>751</v>
      </c>
      <c r="C5440" s="25" t="s">
        <v>96</v>
      </c>
      <c r="D5440" s="38" t="s">
        <v>2361</v>
      </c>
      <c r="E5440" s="38" t="s">
        <v>101</v>
      </c>
    </row>
    <row r="5441">
      <c r="A5441" s="38" t="s">
        <v>10813</v>
      </c>
      <c r="B5441" s="38" t="s">
        <v>1023</v>
      </c>
      <c r="C5441" s="25" t="s">
        <v>96</v>
      </c>
      <c r="D5441" s="38" t="s">
        <v>2361</v>
      </c>
      <c r="E5441" s="38" t="s">
        <v>101</v>
      </c>
    </row>
    <row r="5442">
      <c r="A5442" s="38" t="s">
        <v>10803</v>
      </c>
      <c r="B5442" s="38" t="s">
        <v>483</v>
      </c>
      <c r="C5442" s="25" t="s">
        <v>96</v>
      </c>
      <c r="D5442" s="38" t="s">
        <v>2361</v>
      </c>
      <c r="E5442" s="38" t="s">
        <v>101</v>
      </c>
    </row>
    <row r="5443">
      <c r="A5443" s="38" t="s">
        <v>10810</v>
      </c>
      <c r="B5443" s="38" t="s">
        <v>1145</v>
      </c>
      <c r="C5443" s="25" t="s">
        <v>96</v>
      </c>
      <c r="D5443" s="38" t="s">
        <v>2361</v>
      </c>
      <c r="E5443" s="38" t="s">
        <v>101</v>
      </c>
    </row>
    <row r="5444">
      <c r="A5444" s="38" t="s">
        <v>10807</v>
      </c>
      <c r="B5444" s="38" t="s">
        <v>321</v>
      </c>
      <c r="C5444" s="25" t="s">
        <v>96</v>
      </c>
      <c r="D5444" s="38" t="s">
        <v>2361</v>
      </c>
      <c r="E5444" s="38" t="s">
        <v>101</v>
      </c>
    </row>
    <row r="5445">
      <c r="A5445" s="38" t="s">
        <v>10808</v>
      </c>
      <c r="B5445" s="38" t="s">
        <v>1141</v>
      </c>
      <c r="C5445" s="25" t="s">
        <v>96</v>
      </c>
      <c r="D5445" s="38" t="s">
        <v>2361</v>
      </c>
      <c r="E5445" s="38" t="s">
        <v>101</v>
      </c>
    </row>
    <row r="5446">
      <c r="A5446" s="38" t="s">
        <v>10814</v>
      </c>
      <c r="B5446" s="38" t="s">
        <v>1147</v>
      </c>
      <c r="C5446" s="25" t="s">
        <v>96</v>
      </c>
      <c r="D5446" s="38" t="s">
        <v>2361</v>
      </c>
      <c r="E5446" s="38" t="s">
        <v>101</v>
      </c>
    </row>
    <row r="5447">
      <c r="A5447" s="38" t="s">
        <v>10811</v>
      </c>
      <c r="B5447" s="38" t="s">
        <v>822</v>
      </c>
      <c r="C5447" s="25" t="s">
        <v>96</v>
      </c>
      <c r="D5447" s="38" t="s">
        <v>2361</v>
      </c>
      <c r="E5447" s="38" t="s">
        <v>101</v>
      </c>
    </row>
    <row r="5448">
      <c r="A5448" s="38" t="s">
        <v>10815</v>
      </c>
      <c r="B5448" s="38" t="s">
        <v>631</v>
      </c>
      <c r="C5448" s="25" t="s">
        <v>96</v>
      </c>
      <c r="D5448" s="38" t="s">
        <v>2362</v>
      </c>
      <c r="E5448" s="38" t="s">
        <v>145</v>
      </c>
    </row>
    <row r="5449">
      <c r="A5449" s="38" t="s">
        <v>10816</v>
      </c>
      <c r="B5449" s="38" t="s">
        <v>757</v>
      </c>
      <c r="C5449" s="25" t="s">
        <v>96</v>
      </c>
      <c r="D5449" s="38" t="s">
        <v>2362</v>
      </c>
      <c r="E5449" s="38" t="s">
        <v>145</v>
      </c>
    </row>
    <row r="5450">
      <c r="A5450" s="38" t="s">
        <v>10817</v>
      </c>
      <c r="B5450" s="38" t="s">
        <v>870</v>
      </c>
      <c r="C5450" s="25" t="s">
        <v>96</v>
      </c>
      <c r="D5450" s="38" t="s">
        <v>2362</v>
      </c>
      <c r="E5450" s="38" t="s">
        <v>145</v>
      </c>
    </row>
    <row r="5451">
      <c r="A5451" s="38" t="s">
        <v>10818</v>
      </c>
      <c r="B5451" s="38" t="s">
        <v>1148</v>
      </c>
      <c r="C5451" s="25" t="s">
        <v>96</v>
      </c>
      <c r="D5451" s="38" t="s">
        <v>2362</v>
      </c>
      <c r="E5451" s="38" t="s">
        <v>145</v>
      </c>
    </row>
    <row r="5452">
      <c r="A5452" s="38" t="s">
        <v>10819</v>
      </c>
      <c r="B5452" s="38" t="s">
        <v>1138</v>
      </c>
      <c r="C5452" s="25" t="s">
        <v>96</v>
      </c>
      <c r="D5452" s="38" t="s">
        <v>2362</v>
      </c>
      <c r="E5452" s="38" t="s">
        <v>145</v>
      </c>
    </row>
    <row r="5453">
      <c r="A5453" s="38" t="s">
        <v>10820</v>
      </c>
      <c r="B5453" s="38" t="s">
        <v>483</v>
      </c>
      <c r="C5453" s="25" t="s">
        <v>96</v>
      </c>
      <c r="D5453" s="38" t="s">
        <v>2362</v>
      </c>
      <c r="E5453" s="38" t="s">
        <v>145</v>
      </c>
    </row>
    <row r="5454">
      <c r="A5454" s="38" t="s">
        <v>10821</v>
      </c>
      <c r="B5454" s="38" t="s">
        <v>1149</v>
      </c>
      <c r="C5454" s="25" t="s">
        <v>96</v>
      </c>
      <c r="D5454" s="38" t="s">
        <v>2362</v>
      </c>
      <c r="E5454" s="38" t="s">
        <v>145</v>
      </c>
    </row>
    <row r="5455">
      <c r="A5455" s="38" t="s">
        <v>10822</v>
      </c>
      <c r="B5455" s="38" t="s">
        <v>751</v>
      </c>
      <c r="C5455" s="25" t="s">
        <v>96</v>
      </c>
      <c r="D5455" s="38" t="s">
        <v>2362</v>
      </c>
      <c r="E5455" s="38" t="s">
        <v>145</v>
      </c>
    </row>
    <row r="5456">
      <c r="A5456" s="38" t="s">
        <v>10823</v>
      </c>
      <c r="B5456" s="38" t="s">
        <v>300</v>
      </c>
      <c r="C5456" s="25" t="s">
        <v>96</v>
      </c>
      <c r="D5456" s="38" t="s">
        <v>2362</v>
      </c>
      <c r="E5456" s="38" t="s">
        <v>145</v>
      </c>
    </row>
    <row r="5457">
      <c r="A5457" s="38" t="s">
        <v>10824</v>
      </c>
      <c r="B5457" s="38" t="s">
        <v>321</v>
      </c>
      <c r="C5457" s="25" t="s">
        <v>96</v>
      </c>
      <c r="D5457" s="38" t="s">
        <v>2362</v>
      </c>
      <c r="E5457" s="38" t="s">
        <v>145</v>
      </c>
    </row>
    <row r="5458">
      <c r="A5458" s="38" t="s">
        <v>10825</v>
      </c>
      <c r="B5458" s="38" t="s">
        <v>871</v>
      </c>
      <c r="C5458" s="25" t="s">
        <v>96</v>
      </c>
      <c r="D5458" s="38" t="s">
        <v>2362</v>
      </c>
      <c r="E5458" s="38" t="s">
        <v>145</v>
      </c>
    </row>
    <row r="5459">
      <c r="A5459" s="38" t="s">
        <v>10815</v>
      </c>
      <c r="B5459" s="38" t="s">
        <v>631</v>
      </c>
      <c r="C5459" s="25" t="s">
        <v>96</v>
      </c>
      <c r="D5459" s="38" t="s">
        <v>2362</v>
      </c>
      <c r="E5459" s="38" t="s">
        <v>114</v>
      </c>
    </row>
    <row r="5460">
      <c r="A5460" s="38" t="s">
        <v>10816</v>
      </c>
      <c r="B5460" s="38" t="s">
        <v>757</v>
      </c>
      <c r="C5460" s="25" t="s">
        <v>96</v>
      </c>
      <c r="D5460" s="38" t="s">
        <v>2362</v>
      </c>
      <c r="E5460" s="38" t="s">
        <v>114</v>
      </c>
    </row>
    <row r="5461">
      <c r="A5461" s="38" t="s">
        <v>10818</v>
      </c>
      <c r="B5461" s="38" t="s">
        <v>1148</v>
      </c>
      <c r="C5461" s="25" t="s">
        <v>96</v>
      </c>
      <c r="D5461" s="38" t="s">
        <v>2362</v>
      </c>
      <c r="E5461" s="38" t="s">
        <v>114</v>
      </c>
    </row>
    <row r="5462">
      <c r="A5462" s="38" t="s">
        <v>10817</v>
      </c>
      <c r="B5462" s="38" t="s">
        <v>870</v>
      </c>
      <c r="C5462" s="25" t="s">
        <v>96</v>
      </c>
      <c r="D5462" s="38" t="s">
        <v>2362</v>
      </c>
      <c r="E5462" s="38" t="s">
        <v>114</v>
      </c>
    </row>
    <row r="5463">
      <c r="A5463" s="38" t="s">
        <v>10819</v>
      </c>
      <c r="B5463" s="38" t="s">
        <v>1138</v>
      </c>
      <c r="C5463" s="25" t="s">
        <v>96</v>
      </c>
      <c r="D5463" s="38" t="s">
        <v>2362</v>
      </c>
      <c r="E5463" s="38" t="s">
        <v>114</v>
      </c>
    </row>
    <row r="5464">
      <c r="A5464" s="38" t="s">
        <v>10820</v>
      </c>
      <c r="B5464" s="38" t="s">
        <v>483</v>
      </c>
      <c r="C5464" s="25" t="s">
        <v>96</v>
      </c>
      <c r="D5464" s="38" t="s">
        <v>2362</v>
      </c>
      <c r="E5464" s="38" t="s">
        <v>114</v>
      </c>
    </row>
    <row r="5465">
      <c r="A5465" s="38" t="s">
        <v>10821</v>
      </c>
      <c r="B5465" s="38" t="s">
        <v>1149</v>
      </c>
      <c r="C5465" s="25" t="s">
        <v>96</v>
      </c>
      <c r="D5465" s="38" t="s">
        <v>2362</v>
      </c>
      <c r="E5465" s="38" t="s">
        <v>114</v>
      </c>
    </row>
    <row r="5466">
      <c r="A5466" s="38" t="s">
        <v>10822</v>
      </c>
      <c r="B5466" s="38" t="s">
        <v>751</v>
      </c>
      <c r="C5466" s="25" t="s">
        <v>96</v>
      </c>
      <c r="D5466" s="38" t="s">
        <v>2362</v>
      </c>
      <c r="E5466" s="38" t="s">
        <v>114</v>
      </c>
    </row>
    <row r="5467">
      <c r="A5467" s="38" t="s">
        <v>10825</v>
      </c>
      <c r="B5467" s="38" t="s">
        <v>871</v>
      </c>
      <c r="C5467" s="25" t="s">
        <v>96</v>
      </c>
      <c r="D5467" s="38" t="s">
        <v>2362</v>
      </c>
      <c r="E5467" s="38" t="s">
        <v>114</v>
      </c>
    </row>
    <row r="5468">
      <c r="A5468" s="38" t="s">
        <v>10824</v>
      </c>
      <c r="B5468" s="38" t="s">
        <v>321</v>
      </c>
      <c r="C5468" s="25" t="s">
        <v>96</v>
      </c>
      <c r="D5468" s="38" t="s">
        <v>2362</v>
      </c>
      <c r="E5468" s="38" t="s">
        <v>114</v>
      </c>
    </row>
    <row r="5469">
      <c r="A5469" s="38" t="s">
        <v>10826</v>
      </c>
      <c r="B5469" s="38" t="s">
        <v>1145</v>
      </c>
      <c r="C5469" s="25" t="s">
        <v>96</v>
      </c>
      <c r="D5469" s="38" t="s">
        <v>2362</v>
      </c>
      <c r="E5469" s="38" t="s">
        <v>114</v>
      </c>
    </row>
    <row r="5470">
      <c r="A5470" s="38" t="s">
        <v>10827</v>
      </c>
      <c r="B5470" s="38" t="s">
        <v>822</v>
      </c>
      <c r="C5470" s="25" t="s">
        <v>96</v>
      </c>
      <c r="D5470" s="38" t="s">
        <v>2362</v>
      </c>
      <c r="E5470" s="38" t="s">
        <v>114</v>
      </c>
    </row>
    <row r="5471">
      <c r="A5471" s="38" t="s">
        <v>10815</v>
      </c>
      <c r="B5471" s="38" t="s">
        <v>631</v>
      </c>
      <c r="C5471" s="25" t="s">
        <v>96</v>
      </c>
      <c r="D5471" s="38" t="s">
        <v>2362</v>
      </c>
      <c r="E5471" s="38" t="s">
        <v>101</v>
      </c>
    </row>
    <row r="5472">
      <c r="A5472" s="38" t="s">
        <v>10816</v>
      </c>
      <c r="B5472" s="38" t="s">
        <v>757</v>
      </c>
      <c r="C5472" s="25" t="s">
        <v>96</v>
      </c>
      <c r="D5472" s="38" t="s">
        <v>2362</v>
      </c>
      <c r="E5472" s="38" t="s">
        <v>101</v>
      </c>
    </row>
    <row r="5473">
      <c r="A5473" s="38" t="s">
        <v>10817</v>
      </c>
      <c r="B5473" s="38" t="s">
        <v>870</v>
      </c>
      <c r="C5473" s="25" t="s">
        <v>96</v>
      </c>
      <c r="D5473" s="38" t="s">
        <v>2362</v>
      </c>
      <c r="E5473" s="38" t="s">
        <v>101</v>
      </c>
    </row>
    <row r="5474">
      <c r="A5474" s="38" t="s">
        <v>10828</v>
      </c>
      <c r="B5474" s="38" t="s">
        <v>401</v>
      </c>
      <c r="C5474" s="25" t="s">
        <v>96</v>
      </c>
      <c r="D5474" s="38" t="s">
        <v>2362</v>
      </c>
      <c r="E5474" s="38" t="s">
        <v>101</v>
      </c>
    </row>
    <row r="5475">
      <c r="A5475" s="38" t="s">
        <v>10822</v>
      </c>
      <c r="B5475" s="38" t="s">
        <v>751</v>
      </c>
      <c r="C5475" s="25" t="s">
        <v>96</v>
      </c>
      <c r="D5475" s="38" t="s">
        <v>2362</v>
      </c>
      <c r="E5475" s="38" t="s">
        <v>101</v>
      </c>
    </row>
    <row r="5476">
      <c r="A5476" s="38" t="s">
        <v>10829</v>
      </c>
      <c r="B5476" s="38" t="s">
        <v>1023</v>
      </c>
      <c r="C5476" s="25" t="s">
        <v>96</v>
      </c>
      <c r="D5476" s="38" t="s">
        <v>2362</v>
      </c>
      <c r="E5476" s="38" t="s">
        <v>101</v>
      </c>
    </row>
    <row r="5477">
      <c r="A5477" s="38" t="s">
        <v>10825</v>
      </c>
      <c r="B5477" s="38" t="s">
        <v>871</v>
      </c>
      <c r="C5477" s="25" t="s">
        <v>96</v>
      </c>
      <c r="D5477" s="38" t="s">
        <v>2362</v>
      </c>
      <c r="E5477" s="38" t="s">
        <v>101</v>
      </c>
    </row>
    <row r="5478">
      <c r="A5478" s="38" t="s">
        <v>10820</v>
      </c>
      <c r="B5478" s="38" t="s">
        <v>483</v>
      </c>
      <c r="C5478" s="25" t="s">
        <v>96</v>
      </c>
      <c r="D5478" s="38" t="s">
        <v>2362</v>
      </c>
      <c r="E5478" s="38" t="s">
        <v>101</v>
      </c>
    </row>
    <row r="5479">
      <c r="A5479" s="38" t="s">
        <v>10826</v>
      </c>
      <c r="B5479" s="38" t="s">
        <v>1145</v>
      </c>
      <c r="C5479" s="25" t="s">
        <v>96</v>
      </c>
      <c r="D5479" s="38" t="s">
        <v>2362</v>
      </c>
      <c r="E5479" s="38" t="s">
        <v>101</v>
      </c>
    </row>
    <row r="5480">
      <c r="A5480" s="38" t="s">
        <v>10824</v>
      </c>
      <c r="B5480" s="38" t="s">
        <v>321</v>
      </c>
      <c r="C5480" s="25" t="s">
        <v>96</v>
      </c>
      <c r="D5480" s="38" t="s">
        <v>2362</v>
      </c>
      <c r="E5480" s="38" t="s">
        <v>101</v>
      </c>
    </row>
    <row r="5481">
      <c r="A5481" s="38" t="s">
        <v>10830</v>
      </c>
      <c r="B5481" s="38" t="s">
        <v>1147</v>
      </c>
      <c r="C5481" s="25" t="s">
        <v>96</v>
      </c>
      <c r="D5481" s="38" t="s">
        <v>2362</v>
      </c>
      <c r="E5481" s="38" t="s">
        <v>101</v>
      </c>
    </row>
    <row r="5482">
      <c r="A5482" s="38" t="s">
        <v>10827</v>
      </c>
      <c r="B5482" s="38" t="s">
        <v>822</v>
      </c>
      <c r="C5482" s="25" t="s">
        <v>96</v>
      </c>
      <c r="D5482" s="38" t="s">
        <v>2362</v>
      </c>
      <c r="E5482" s="38" t="s">
        <v>101</v>
      </c>
    </row>
    <row r="5483">
      <c r="A5483" s="38" t="s">
        <v>10831</v>
      </c>
      <c r="B5483" s="38" t="s">
        <v>631</v>
      </c>
      <c r="C5483" s="25" t="s">
        <v>96</v>
      </c>
      <c r="D5483" s="38" t="s">
        <v>2363</v>
      </c>
      <c r="E5483" s="38" t="s">
        <v>145</v>
      </c>
    </row>
    <row r="5484">
      <c r="A5484" s="38" t="s">
        <v>10832</v>
      </c>
      <c r="B5484" s="38" t="s">
        <v>757</v>
      </c>
      <c r="C5484" s="25" t="s">
        <v>96</v>
      </c>
      <c r="D5484" s="38" t="s">
        <v>2363</v>
      </c>
      <c r="E5484" s="38" t="s">
        <v>145</v>
      </c>
    </row>
    <row r="5485">
      <c r="A5485" s="38" t="s">
        <v>10833</v>
      </c>
      <c r="B5485" s="38" t="s">
        <v>870</v>
      </c>
      <c r="C5485" s="25" t="s">
        <v>96</v>
      </c>
      <c r="D5485" s="38" t="s">
        <v>2363</v>
      </c>
      <c r="E5485" s="38" t="s">
        <v>145</v>
      </c>
    </row>
    <row r="5486">
      <c r="A5486" s="38" t="s">
        <v>10834</v>
      </c>
      <c r="B5486" s="38" t="s">
        <v>508</v>
      </c>
      <c r="C5486" s="25" t="s">
        <v>96</v>
      </c>
      <c r="D5486" s="38" t="s">
        <v>2363</v>
      </c>
      <c r="E5486" s="38" t="s">
        <v>145</v>
      </c>
    </row>
    <row r="5487">
      <c r="A5487" s="38" t="s">
        <v>10835</v>
      </c>
      <c r="B5487" s="38" t="s">
        <v>1138</v>
      </c>
      <c r="C5487" s="25" t="s">
        <v>96</v>
      </c>
      <c r="D5487" s="38" t="s">
        <v>2363</v>
      </c>
      <c r="E5487" s="38" t="s">
        <v>145</v>
      </c>
    </row>
    <row r="5488">
      <c r="A5488" s="38" t="s">
        <v>10836</v>
      </c>
      <c r="B5488" s="38" t="s">
        <v>483</v>
      </c>
      <c r="C5488" s="25" t="s">
        <v>96</v>
      </c>
      <c r="D5488" s="38" t="s">
        <v>2363</v>
      </c>
      <c r="E5488" s="38" t="s">
        <v>145</v>
      </c>
    </row>
    <row r="5489">
      <c r="A5489" s="38" t="s">
        <v>10837</v>
      </c>
      <c r="B5489" s="38" t="s">
        <v>1149</v>
      </c>
      <c r="C5489" s="25" t="s">
        <v>96</v>
      </c>
      <c r="D5489" s="38" t="s">
        <v>2363</v>
      </c>
      <c r="E5489" s="38" t="s">
        <v>145</v>
      </c>
    </row>
    <row r="5490">
      <c r="A5490" s="38" t="s">
        <v>10838</v>
      </c>
      <c r="B5490" s="38" t="s">
        <v>751</v>
      </c>
      <c r="C5490" s="25" t="s">
        <v>96</v>
      </c>
      <c r="D5490" s="38" t="s">
        <v>2363</v>
      </c>
      <c r="E5490" s="38" t="s">
        <v>145</v>
      </c>
    </row>
    <row r="5491">
      <c r="A5491" s="38" t="s">
        <v>10839</v>
      </c>
      <c r="B5491" s="38" t="s">
        <v>300</v>
      </c>
      <c r="C5491" s="25" t="s">
        <v>96</v>
      </c>
      <c r="D5491" s="38" t="s">
        <v>2363</v>
      </c>
      <c r="E5491" s="38" t="s">
        <v>145</v>
      </c>
    </row>
    <row r="5492">
      <c r="A5492" s="38" t="s">
        <v>10840</v>
      </c>
      <c r="B5492" s="38" t="s">
        <v>871</v>
      </c>
      <c r="C5492" s="25" t="s">
        <v>96</v>
      </c>
      <c r="D5492" s="38" t="s">
        <v>2363</v>
      </c>
      <c r="E5492" s="38" t="s">
        <v>145</v>
      </c>
    </row>
    <row r="5493">
      <c r="A5493" s="38" t="s">
        <v>10841</v>
      </c>
      <c r="B5493" s="38" t="s">
        <v>1361</v>
      </c>
      <c r="C5493" s="25" t="s">
        <v>96</v>
      </c>
      <c r="D5493" s="38" t="s">
        <v>2363</v>
      </c>
      <c r="E5493" s="38" t="s">
        <v>145</v>
      </c>
    </row>
    <row r="5494">
      <c r="A5494" s="38" t="s">
        <v>10831</v>
      </c>
      <c r="B5494" s="38" t="s">
        <v>631</v>
      </c>
      <c r="C5494" s="25" t="s">
        <v>96</v>
      </c>
      <c r="D5494" s="38" t="s">
        <v>2363</v>
      </c>
      <c r="E5494" s="38" t="s">
        <v>114</v>
      </c>
    </row>
    <row r="5495">
      <c r="A5495" s="38" t="s">
        <v>10832</v>
      </c>
      <c r="B5495" s="38" t="s">
        <v>757</v>
      </c>
      <c r="C5495" s="25" t="s">
        <v>96</v>
      </c>
      <c r="D5495" s="38" t="s">
        <v>2363</v>
      </c>
      <c r="E5495" s="38" t="s">
        <v>114</v>
      </c>
    </row>
    <row r="5496">
      <c r="A5496" s="38" t="s">
        <v>10834</v>
      </c>
      <c r="B5496" s="38" t="s">
        <v>508</v>
      </c>
      <c r="C5496" s="25" t="s">
        <v>96</v>
      </c>
      <c r="D5496" s="38" t="s">
        <v>2363</v>
      </c>
      <c r="E5496" s="38" t="s">
        <v>114</v>
      </c>
    </row>
    <row r="5497">
      <c r="A5497" s="38" t="s">
        <v>10833</v>
      </c>
      <c r="B5497" s="38" t="s">
        <v>870</v>
      </c>
      <c r="C5497" s="25" t="s">
        <v>96</v>
      </c>
      <c r="D5497" s="38" t="s">
        <v>2363</v>
      </c>
      <c r="E5497" s="38" t="s">
        <v>114</v>
      </c>
    </row>
    <row r="5498">
      <c r="A5498" s="38" t="s">
        <v>10835</v>
      </c>
      <c r="B5498" s="38" t="s">
        <v>1138</v>
      </c>
      <c r="C5498" s="25" t="s">
        <v>96</v>
      </c>
      <c r="D5498" s="38" t="s">
        <v>2363</v>
      </c>
      <c r="E5498" s="38" t="s">
        <v>114</v>
      </c>
    </row>
    <row r="5499">
      <c r="A5499" s="38" t="s">
        <v>10836</v>
      </c>
      <c r="B5499" s="38" t="s">
        <v>483</v>
      </c>
      <c r="C5499" s="25" t="s">
        <v>96</v>
      </c>
      <c r="D5499" s="38" t="s">
        <v>2363</v>
      </c>
      <c r="E5499" s="38" t="s">
        <v>114</v>
      </c>
    </row>
    <row r="5500">
      <c r="A5500" s="38" t="s">
        <v>10837</v>
      </c>
      <c r="B5500" s="38" t="s">
        <v>1149</v>
      </c>
      <c r="C5500" s="25" t="s">
        <v>96</v>
      </c>
      <c r="D5500" s="38" t="s">
        <v>2363</v>
      </c>
      <c r="E5500" s="38" t="s">
        <v>114</v>
      </c>
    </row>
    <row r="5501">
      <c r="A5501" s="38" t="s">
        <v>10838</v>
      </c>
      <c r="B5501" s="38" t="s">
        <v>751</v>
      </c>
      <c r="C5501" s="25" t="s">
        <v>96</v>
      </c>
      <c r="D5501" s="38" t="s">
        <v>2363</v>
      </c>
      <c r="E5501" s="38" t="s">
        <v>114</v>
      </c>
    </row>
    <row r="5502">
      <c r="A5502" s="38" t="s">
        <v>10840</v>
      </c>
      <c r="B5502" s="38" t="s">
        <v>871</v>
      </c>
      <c r="C5502" s="25" t="s">
        <v>96</v>
      </c>
      <c r="D5502" s="38" t="s">
        <v>2363</v>
      </c>
      <c r="E5502" s="38" t="s">
        <v>114</v>
      </c>
    </row>
    <row r="5503">
      <c r="A5503" s="38" t="s">
        <v>10842</v>
      </c>
      <c r="B5503" s="38" t="s">
        <v>1145</v>
      </c>
      <c r="C5503" s="25" t="s">
        <v>96</v>
      </c>
      <c r="D5503" s="38" t="s">
        <v>2363</v>
      </c>
      <c r="E5503" s="38" t="s">
        <v>114</v>
      </c>
    </row>
    <row r="5504">
      <c r="A5504" s="38" t="s">
        <v>10841</v>
      </c>
      <c r="B5504" s="38" t="s">
        <v>1361</v>
      </c>
      <c r="C5504" s="25" t="s">
        <v>96</v>
      </c>
      <c r="D5504" s="38" t="s">
        <v>2363</v>
      </c>
      <c r="E5504" s="38" t="s">
        <v>114</v>
      </c>
    </row>
    <row r="5505">
      <c r="A5505" s="38" t="s">
        <v>10843</v>
      </c>
      <c r="B5505" s="38" t="s">
        <v>822</v>
      </c>
      <c r="C5505" s="25" t="s">
        <v>96</v>
      </c>
      <c r="D5505" s="38" t="s">
        <v>2363</v>
      </c>
      <c r="E5505" s="38" t="s">
        <v>114</v>
      </c>
    </row>
    <row r="5506">
      <c r="A5506" s="38" t="s">
        <v>10831</v>
      </c>
      <c r="B5506" s="38" t="s">
        <v>631</v>
      </c>
      <c r="C5506" s="25" t="s">
        <v>96</v>
      </c>
      <c r="D5506" s="38" t="s">
        <v>2363</v>
      </c>
      <c r="E5506" s="38" t="s">
        <v>101</v>
      </c>
    </row>
    <row r="5507">
      <c r="A5507" s="38" t="s">
        <v>10832</v>
      </c>
      <c r="B5507" s="38" t="s">
        <v>757</v>
      </c>
      <c r="C5507" s="25" t="s">
        <v>96</v>
      </c>
      <c r="D5507" s="38" t="s">
        <v>2363</v>
      </c>
      <c r="E5507" s="38" t="s">
        <v>101</v>
      </c>
    </row>
    <row r="5508">
      <c r="A5508" s="38" t="s">
        <v>10833</v>
      </c>
      <c r="B5508" s="38" t="s">
        <v>870</v>
      </c>
      <c r="C5508" s="25" t="s">
        <v>96</v>
      </c>
      <c r="D5508" s="38" t="s">
        <v>2363</v>
      </c>
      <c r="E5508" s="38" t="s">
        <v>101</v>
      </c>
    </row>
    <row r="5509">
      <c r="A5509" s="38" t="s">
        <v>10844</v>
      </c>
      <c r="B5509" s="38" t="s">
        <v>401</v>
      </c>
      <c r="C5509" s="25" t="s">
        <v>96</v>
      </c>
      <c r="D5509" s="38" t="s">
        <v>2363</v>
      </c>
      <c r="E5509" s="38" t="s">
        <v>101</v>
      </c>
    </row>
    <row r="5510">
      <c r="A5510" s="38" t="s">
        <v>10838</v>
      </c>
      <c r="B5510" s="38" t="s">
        <v>751</v>
      </c>
      <c r="C5510" s="25" t="s">
        <v>96</v>
      </c>
      <c r="D5510" s="38" t="s">
        <v>2363</v>
      </c>
      <c r="E5510" s="38" t="s">
        <v>101</v>
      </c>
    </row>
    <row r="5511">
      <c r="A5511" s="38" t="s">
        <v>10845</v>
      </c>
      <c r="B5511" s="38" t="s">
        <v>1023</v>
      </c>
      <c r="C5511" s="25" t="s">
        <v>96</v>
      </c>
      <c r="D5511" s="38" t="s">
        <v>2363</v>
      </c>
      <c r="E5511" s="38" t="s">
        <v>101</v>
      </c>
    </row>
    <row r="5512">
      <c r="A5512" s="38" t="s">
        <v>10840</v>
      </c>
      <c r="B5512" s="38" t="s">
        <v>871</v>
      </c>
      <c r="C5512" s="25" t="s">
        <v>96</v>
      </c>
      <c r="D5512" s="38" t="s">
        <v>2363</v>
      </c>
      <c r="E5512" s="38" t="s">
        <v>101</v>
      </c>
    </row>
    <row r="5513">
      <c r="A5513" s="38" t="s">
        <v>10836</v>
      </c>
      <c r="B5513" s="38" t="s">
        <v>483</v>
      </c>
      <c r="C5513" s="25" t="s">
        <v>96</v>
      </c>
      <c r="D5513" s="38" t="s">
        <v>2363</v>
      </c>
      <c r="E5513" s="38" t="s">
        <v>101</v>
      </c>
    </row>
    <row r="5514">
      <c r="A5514" s="38" t="s">
        <v>10834</v>
      </c>
      <c r="B5514" s="38" t="s">
        <v>508</v>
      </c>
      <c r="C5514" s="25" t="s">
        <v>96</v>
      </c>
      <c r="D5514" s="38" t="s">
        <v>2363</v>
      </c>
      <c r="E5514" s="38" t="s">
        <v>101</v>
      </c>
    </row>
    <row r="5515">
      <c r="A5515" s="38" t="s">
        <v>10842</v>
      </c>
      <c r="B5515" s="38" t="s">
        <v>1145</v>
      </c>
      <c r="C5515" s="25" t="s">
        <v>96</v>
      </c>
      <c r="D5515" s="38" t="s">
        <v>2363</v>
      </c>
      <c r="E5515" s="38" t="s">
        <v>101</v>
      </c>
    </row>
    <row r="5516">
      <c r="A5516" s="38" t="s">
        <v>10841</v>
      </c>
      <c r="B5516" s="38" t="s">
        <v>1361</v>
      </c>
      <c r="C5516" s="25" t="s">
        <v>96</v>
      </c>
      <c r="D5516" s="38" t="s">
        <v>2363</v>
      </c>
      <c r="E5516" s="38" t="s">
        <v>101</v>
      </c>
    </row>
    <row r="5517">
      <c r="A5517" s="38" t="s">
        <v>10843</v>
      </c>
      <c r="B5517" s="38" t="s">
        <v>822</v>
      </c>
      <c r="C5517" s="25" t="s">
        <v>96</v>
      </c>
      <c r="D5517" s="38" t="s">
        <v>2363</v>
      </c>
      <c r="E5517" s="38" t="s">
        <v>101</v>
      </c>
    </row>
    <row r="5518">
      <c r="A5518" s="38" t="s">
        <v>10846</v>
      </c>
      <c r="B5518" s="38" t="s">
        <v>631</v>
      </c>
      <c r="C5518" s="25" t="s">
        <v>96</v>
      </c>
      <c r="D5518" s="38" t="s">
        <v>2364</v>
      </c>
      <c r="E5518" s="38" t="s">
        <v>145</v>
      </c>
    </row>
    <row r="5519">
      <c r="A5519" s="38" t="s">
        <v>10847</v>
      </c>
      <c r="B5519" s="38" t="s">
        <v>757</v>
      </c>
      <c r="C5519" s="25" t="s">
        <v>96</v>
      </c>
      <c r="D5519" s="38" t="s">
        <v>2364</v>
      </c>
      <c r="E5519" s="38" t="s">
        <v>145</v>
      </c>
    </row>
    <row r="5520">
      <c r="A5520" s="38" t="s">
        <v>10848</v>
      </c>
      <c r="B5520" s="38" t="s">
        <v>1148</v>
      </c>
      <c r="C5520" s="25" t="s">
        <v>96</v>
      </c>
      <c r="D5520" s="38" t="s">
        <v>2364</v>
      </c>
      <c r="E5520" s="38" t="s">
        <v>145</v>
      </c>
    </row>
    <row r="5521">
      <c r="A5521" s="38" t="s">
        <v>10849</v>
      </c>
      <c r="B5521" s="38" t="s">
        <v>1138</v>
      </c>
      <c r="C5521" s="25" t="s">
        <v>96</v>
      </c>
      <c r="D5521" s="38" t="s">
        <v>2364</v>
      </c>
      <c r="E5521" s="38" t="s">
        <v>145</v>
      </c>
    </row>
    <row r="5522">
      <c r="A5522" s="38" t="s">
        <v>10850</v>
      </c>
      <c r="B5522" s="38" t="s">
        <v>483</v>
      </c>
      <c r="C5522" s="25" t="s">
        <v>96</v>
      </c>
      <c r="D5522" s="38" t="s">
        <v>2364</v>
      </c>
      <c r="E5522" s="38" t="s">
        <v>145</v>
      </c>
    </row>
    <row r="5523">
      <c r="A5523" s="38" t="s">
        <v>10851</v>
      </c>
      <c r="B5523" s="38" t="s">
        <v>1149</v>
      </c>
      <c r="C5523" s="25" t="s">
        <v>96</v>
      </c>
      <c r="D5523" s="38" t="s">
        <v>2364</v>
      </c>
      <c r="E5523" s="38" t="s">
        <v>145</v>
      </c>
    </row>
    <row r="5524">
      <c r="A5524" s="38" t="s">
        <v>10852</v>
      </c>
      <c r="B5524" s="38" t="s">
        <v>751</v>
      </c>
      <c r="C5524" s="25" t="s">
        <v>96</v>
      </c>
      <c r="D5524" s="38" t="s">
        <v>2364</v>
      </c>
      <c r="E5524" s="38" t="s">
        <v>145</v>
      </c>
    </row>
    <row r="5525">
      <c r="A5525" s="38" t="s">
        <v>10853</v>
      </c>
      <c r="B5525" s="38" t="s">
        <v>300</v>
      </c>
      <c r="C5525" s="25" t="s">
        <v>96</v>
      </c>
      <c r="D5525" s="38" t="s">
        <v>2364</v>
      </c>
      <c r="E5525" s="38" t="s">
        <v>145</v>
      </c>
    </row>
    <row r="5526">
      <c r="A5526" s="38" t="s">
        <v>10854</v>
      </c>
      <c r="B5526" s="38" t="s">
        <v>321</v>
      </c>
      <c r="C5526" s="25" t="s">
        <v>96</v>
      </c>
      <c r="D5526" s="38" t="s">
        <v>2364</v>
      </c>
      <c r="E5526" s="38" t="s">
        <v>145</v>
      </c>
    </row>
    <row r="5527">
      <c r="A5527" s="38" t="s">
        <v>10855</v>
      </c>
      <c r="B5527" s="38" t="s">
        <v>1141</v>
      </c>
      <c r="C5527" s="25" t="s">
        <v>96</v>
      </c>
      <c r="D5527" s="38" t="s">
        <v>2364</v>
      </c>
      <c r="E5527" s="38" t="s">
        <v>145</v>
      </c>
    </row>
    <row r="5528">
      <c r="A5528" s="38" t="s">
        <v>10856</v>
      </c>
      <c r="B5528" s="38" t="s">
        <v>871</v>
      </c>
      <c r="C5528" s="25" t="s">
        <v>96</v>
      </c>
      <c r="D5528" s="38" t="s">
        <v>2364</v>
      </c>
      <c r="E5528" s="38" t="s">
        <v>145</v>
      </c>
    </row>
    <row r="5529">
      <c r="A5529" s="38" t="s">
        <v>10846</v>
      </c>
      <c r="B5529" s="38" t="s">
        <v>631</v>
      </c>
      <c r="C5529" s="25" t="s">
        <v>96</v>
      </c>
      <c r="D5529" s="38" t="s">
        <v>2364</v>
      </c>
      <c r="E5529" s="38" t="s">
        <v>114</v>
      </c>
    </row>
    <row r="5530">
      <c r="A5530" s="38" t="s">
        <v>10847</v>
      </c>
      <c r="B5530" s="38" t="s">
        <v>757</v>
      </c>
      <c r="C5530" s="25" t="s">
        <v>96</v>
      </c>
      <c r="D5530" s="38" t="s">
        <v>2364</v>
      </c>
      <c r="E5530" s="38" t="s">
        <v>114</v>
      </c>
    </row>
    <row r="5531">
      <c r="A5531" s="38" t="s">
        <v>10848</v>
      </c>
      <c r="B5531" s="38" t="s">
        <v>1148</v>
      </c>
      <c r="C5531" s="25" t="s">
        <v>96</v>
      </c>
      <c r="D5531" s="38" t="s">
        <v>2364</v>
      </c>
      <c r="E5531" s="38" t="s">
        <v>114</v>
      </c>
    </row>
    <row r="5532">
      <c r="A5532" s="38" t="s">
        <v>10849</v>
      </c>
      <c r="B5532" s="38" t="s">
        <v>1138</v>
      </c>
      <c r="C5532" s="25" t="s">
        <v>96</v>
      </c>
      <c r="D5532" s="38" t="s">
        <v>2364</v>
      </c>
      <c r="E5532" s="38" t="s">
        <v>114</v>
      </c>
    </row>
    <row r="5533">
      <c r="A5533" s="38" t="s">
        <v>10850</v>
      </c>
      <c r="B5533" s="38" t="s">
        <v>483</v>
      </c>
      <c r="C5533" s="25" t="s">
        <v>96</v>
      </c>
      <c r="D5533" s="38" t="s">
        <v>2364</v>
      </c>
      <c r="E5533" s="38" t="s">
        <v>114</v>
      </c>
    </row>
    <row r="5534">
      <c r="A5534" s="38" t="s">
        <v>10851</v>
      </c>
      <c r="B5534" s="38" t="s">
        <v>1149</v>
      </c>
      <c r="C5534" s="25" t="s">
        <v>96</v>
      </c>
      <c r="D5534" s="38" t="s">
        <v>2364</v>
      </c>
      <c r="E5534" s="38" t="s">
        <v>114</v>
      </c>
    </row>
    <row r="5535">
      <c r="A5535" s="38" t="s">
        <v>10852</v>
      </c>
      <c r="B5535" s="38" t="s">
        <v>751</v>
      </c>
      <c r="C5535" s="25" t="s">
        <v>96</v>
      </c>
      <c r="D5535" s="38" t="s">
        <v>2364</v>
      </c>
      <c r="E5535" s="38" t="s">
        <v>114</v>
      </c>
    </row>
    <row r="5536">
      <c r="A5536" s="38" t="s">
        <v>10856</v>
      </c>
      <c r="B5536" s="38" t="s">
        <v>871</v>
      </c>
      <c r="C5536" s="25" t="s">
        <v>96</v>
      </c>
      <c r="D5536" s="38" t="s">
        <v>2364</v>
      </c>
      <c r="E5536" s="38" t="s">
        <v>114</v>
      </c>
    </row>
    <row r="5537">
      <c r="A5537" s="38" t="s">
        <v>10854</v>
      </c>
      <c r="B5537" s="38" t="s">
        <v>321</v>
      </c>
      <c r="C5537" s="25" t="s">
        <v>96</v>
      </c>
      <c r="D5537" s="38" t="s">
        <v>2364</v>
      </c>
      <c r="E5537" s="38" t="s">
        <v>114</v>
      </c>
    </row>
    <row r="5538">
      <c r="A5538" s="38" t="s">
        <v>10855</v>
      </c>
      <c r="B5538" s="38" t="s">
        <v>1141</v>
      </c>
      <c r="C5538" s="25" t="s">
        <v>96</v>
      </c>
      <c r="D5538" s="38" t="s">
        <v>2364</v>
      </c>
      <c r="E5538" s="38" t="s">
        <v>114</v>
      </c>
    </row>
    <row r="5539">
      <c r="A5539" s="38" t="s">
        <v>10857</v>
      </c>
      <c r="B5539" s="38" t="s">
        <v>1145</v>
      </c>
      <c r="C5539" s="25" t="s">
        <v>96</v>
      </c>
      <c r="D5539" s="38" t="s">
        <v>2364</v>
      </c>
      <c r="E5539" s="38" t="s">
        <v>114</v>
      </c>
    </row>
    <row r="5540">
      <c r="A5540" s="38" t="s">
        <v>10858</v>
      </c>
      <c r="B5540" s="38" t="s">
        <v>822</v>
      </c>
      <c r="C5540" s="25" t="s">
        <v>96</v>
      </c>
      <c r="D5540" s="38" t="s">
        <v>2364</v>
      </c>
      <c r="E5540" s="38" t="s">
        <v>114</v>
      </c>
    </row>
    <row r="5541">
      <c r="A5541" s="38" t="s">
        <v>10846</v>
      </c>
      <c r="B5541" s="38" t="s">
        <v>631</v>
      </c>
      <c r="C5541" s="25" t="s">
        <v>96</v>
      </c>
      <c r="D5541" s="38" t="s">
        <v>2364</v>
      </c>
      <c r="E5541" s="38" t="s">
        <v>101</v>
      </c>
    </row>
    <row r="5542">
      <c r="A5542" s="38" t="s">
        <v>10847</v>
      </c>
      <c r="B5542" s="38" t="s">
        <v>757</v>
      </c>
      <c r="C5542" s="25" t="s">
        <v>96</v>
      </c>
      <c r="D5542" s="38" t="s">
        <v>2364</v>
      </c>
      <c r="E5542" s="38" t="s">
        <v>101</v>
      </c>
    </row>
    <row r="5543">
      <c r="A5543" s="38" t="s">
        <v>10856</v>
      </c>
      <c r="B5543" s="38" t="s">
        <v>871</v>
      </c>
      <c r="C5543" s="25" t="s">
        <v>96</v>
      </c>
      <c r="D5543" s="38" t="s">
        <v>2364</v>
      </c>
      <c r="E5543" s="38" t="s">
        <v>101</v>
      </c>
    </row>
    <row r="5544">
      <c r="A5544" s="38" t="s">
        <v>10859</v>
      </c>
      <c r="B5544" s="38" t="s">
        <v>401</v>
      </c>
      <c r="C5544" s="25" t="s">
        <v>96</v>
      </c>
      <c r="D5544" s="38" t="s">
        <v>2364</v>
      </c>
      <c r="E5544" s="38" t="s">
        <v>101</v>
      </c>
    </row>
    <row r="5545">
      <c r="A5545" s="38" t="s">
        <v>10852</v>
      </c>
      <c r="B5545" s="38" t="s">
        <v>751</v>
      </c>
      <c r="C5545" s="25" t="s">
        <v>96</v>
      </c>
      <c r="D5545" s="38" t="s">
        <v>2364</v>
      </c>
      <c r="E5545" s="38" t="s">
        <v>101</v>
      </c>
    </row>
    <row r="5546">
      <c r="A5546" s="38" t="s">
        <v>10860</v>
      </c>
      <c r="B5546" s="38" t="s">
        <v>1023</v>
      </c>
      <c r="C5546" s="25" t="s">
        <v>96</v>
      </c>
      <c r="D5546" s="38" t="s">
        <v>2364</v>
      </c>
      <c r="E5546" s="38" t="s">
        <v>101</v>
      </c>
    </row>
    <row r="5547">
      <c r="A5547" s="38" t="s">
        <v>10850</v>
      </c>
      <c r="B5547" s="38" t="s">
        <v>483</v>
      </c>
      <c r="C5547" s="25" t="s">
        <v>96</v>
      </c>
      <c r="D5547" s="38" t="s">
        <v>2364</v>
      </c>
      <c r="E5547" s="38" t="s">
        <v>101</v>
      </c>
    </row>
    <row r="5548">
      <c r="A5548" s="38" t="s">
        <v>10857</v>
      </c>
      <c r="B5548" s="38" t="s">
        <v>1145</v>
      </c>
      <c r="C5548" s="25" t="s">
        <v>96</v>
      </c>
      <c r="D5548" s="38" t="s">
        <v>2364</v>
      </c>
      <c r="E5548" s="38" t="s">
        <v>101</v>
      </c>
    </row>
    <row r="5549">
      <c r="A5549" s="38" t="s">
        <v>10854</v>
      </c>
      <c r="B5549" s="38" t="s">
        <v>321</v>
      </c>
      <c r="C5549" s="25" t="s">
        <v>96</v>
      </c>
      <c r="D5549" s="38" t="s">
        <v>2364</v>
      </c>
      <c r="E5549" s="38" t="s">
        <v>101</v>
      </c>
    </row>
    <row r="5550">
      <c r="A5550" s="38" t="s">
        <v>10855</v>
      </c>
      <c r="B5550" s="38" t="s">
        <v>1141</v>
      </c>
      <c r="C5550" s="25" t="s">
        <v>96</v>
      </c>
      <c r="D5550" s="38" t="s">
        <v>2364</v>
      </c>
      <c r="E5550" s="38" t="s">
        <v>101</v>
      </c>
    </row>
    <row r="5551">
      <c r="A5551" s="38" t="s">
        <v>10861</v>
      </c>
      <c r="B5551" s="38" t="s">
        <v>1147</v>
      </c>
      <c r="C5551" s="25" t="s">
        <v>96</v>
      </c>
      <c r="D5551" s="38" t="s">
        <v>2364</v>
      </c>
      <c r="E5551" s="38" t="s">
        <v>101</v>
      </c>
    </row>
    <row r="5552">
      <c r="A5552" s="38" t="s">
        <v>10858</v>
      </c>
      <c r="B5552" s="38" t="s">
        <v>822</v>
      </c>
      <c r="C5552" s="25" t="s">
        <v>96</v>
      </c>
      <c r="D5552" s="38" t="s">
        <v>2364</v>
      </c>
      <c r="E5552" s="38" t="s">
        <v>101</v>
      </c>
    </row>
    <row r="5553">
      <c r="A5553" s="38" t="s">
        <v>10862</v>
      </c>
      <c r="B5553" s="38" t="s">
        <v>631</v>
      </c>
      <c r="C5553" s="25" t="s">
        <v>96</v>
      </c>
      <c r="D5553" s="38" t="s">
        <v>2365</v>
      </c>
      <c r="E5553" s="38" t="s">
        <v>145</v>
      </c>
    </row>
    <row r="5554">
      <c r="A5554" s="38" t="s">
        <v>10863</v>
      </c>
      <c r="B5554" s="38" t="s">
        <v>757</v>
      </c>
      <c r="C5554" s="25" t="s">
        <v>96</v>
      </c>
      <c r="D5554" s="38" t="s">
        <v>2365</v>
      </c>
      <c r="E5554" s="38" t="s">
        <v>145</v>
      </c>
    </row>
    <row r="5555">
      <c r="A5555" s="38" t="s">
        <v>10864</v>
      </c>
      <c r="B5555" s="38" t="s">
        <v>870</v>
      </c>
      <c r="C5555" s="25" t="s">
        <v>96</v>
      </c>
      <c r="D5555" s="38" t="s">
        <v>2365</v>
      </c>
      <c r="E5555" s="38" t="s">
        <v>145</v>
      </c>
    </row>
    <row r="5556">
      <c r="A5556" s="38" t="s">
        <v>10865</v>
      </c>
      <c r="B5556" s="38" t="s">
        <v>508</v>
      </c>
      <c r="C5556" s="25" t="s">
        <v>96</v>
      </c>
      <c r="D5556" s="38" t="s">
        <v>2365</v>
      </c>
      <c r="E5556" s="38" t="s">
        <v>145</v>
      </c>
    </row>
    <row r="5557">
      <c r="A5557" s="38" t="s">
        <v>10866</v>
      </c>
      <c r="B5557" s="38" t="s">
        <v>1138</v>
      </c>
      <c r="C5557" s="25" t="s">
        <v>96</v>
      </c>
      <c r="D5557" s="38" t="s">
        <v>2365</v>
      </c>
      <c r="E5557" s="38" t="s">
        <v>145</v>
      </c>
    </row>
    <row r="5558">
      <c r="A5558" s="38" t="s">
        <v>10867</v>
      </c>
      <c r="B5558" s="38" t="s">
        <v>483</v>
      </c>
      <c r="C5558" s="25" t="s">
        <v>96</v>
      </c>
      <c r="D5558" s="38" t="s">
        <v>2365</v>
      </c>
      <c r="E5558" s="38" t="s">
        <v>145</v>
      </c>
    </row>
    <row r="5559">
      <c r="A5559" s="38" t="s">
        <v>10868</v>
      </c>
      <c r="B5559" s="38" t="s">
        <v>1149</v>
      </c>
      <c r="C5559" s="25" t="s">
        <v>96</v>
      </c>
      <c r="D5559" s="38" t="s">
        <v>2365</v>
      </c>
      <c r="E5559" s="38" t="s">
        <v>145</v>
      </c>
    </row>
    <row r="5560">
      <c r="A5560" s="38" t="s">
        <v>10869</v>
      </c>
      <c r="B5560" s="38" t="s">
        <v>751</v>
      </c>
      <c r="C5560" s="25" t="s">
        <v>96</v>
      </c>
      <c r="D5560" s="38" t="s">
        <v>2365</v>
      </c>
      <c r="E5560" s="38" t="s">
        <v>145</v>
      </c>
    </row>
    <row r="5561">
      <c r="A5561" s="38" t="s">
        <v>10870</v>
      </c>
      <c r="B5561" s="38" t="s">
        <v>300</v>
      </c>
      <c r="C5561" s="25" t="s">
        <v>96</v>
      </c>
      <c r="D5561" s="38" t="s">
        <v>2365</v>
      </c>
      <c r="E5561" s="38" t="s">
        <v>145</v>
      </c>
    </row>
    <row r="5562">
      <c r="A5562" s="38" t="s">
        <v>10871</v>
      </c>
      <c r="B5562" s="38" t="s">
        <v>871</v>
      </c>
      <c r="C5562" s="25" t="s">
        <v>96</v>
      </c>
      <c r="D5562" s="38" t="s">
        <v>2365</v>
      </c>
      <c r="E5562" s="38" t="s">
        <v>145</v>
      </c>
    </row>
    <row r="5563">
      <c r="A5563" s="38" t="s">
        <v>10872</v>
      </c>
      <c r="B5563" s="38" t="s">
        <v>1361</v>
      </c>
      <c r="C5563" s="25" t="s">
        <v>96</v>
      </c>
      <c r="D5563" s="38" t="s">
        <v>2365</v>
      </c>
      <c r="E5563" s="38" t="s">
        <v>145</v>
      </c>
    </row>
    <row r="5564">
      <c r="A5564" s="38" t="s">
        <v>10862</v>
      </c>
      <c r="B5564" s="38" t="s">
        <v>631</v>
      </c>
      <c r="C5564" s="25" t="s">
        <v>96</v>
      </c>
      <c r="D5564" s="38" t="s">
        <v>2365</v>
      </c>
      <c r="E5564" s="38" t="s">
        <v>114</v>
      </c>
    </row>
    <row r="5565">
      <c r="A5565" s="38" t="s">
        <v>10863</v>
      </c>
      <c r="B5565" s="38" t="s">
        <v>757</v>
      </c>
      <c r="C5565" s="25" t="s">
        <v>96</v>
      </c>
      <c r="D5565" s="38" t="s">
        <v>2365</v>
      </c>
      <c r="E5565" s="38" t="s">
        <v>114</v>
      </c>
    </row>
    <row r="5566">
      <c r="A5566" s="38" t="s">
        <v>10865</v>
      </c>
      <c r="B5566" s="38" t="s">
        <v>508</v>
      </c>
      <c r="C5566" s="25" t="s">
        <v>96</v>
      </c>
      <c r="D5566" s="38" t="s">
        <v>2365</v>
      </c>
      <c r="E5566" s="38" t="s">
        <v>114</v>
      </c>
    </row>
    <row r="5567">
      <c r="A5567" s="38" t="s">
        <v>10864</v>
      </c>
      <c r="B5567" s="38" t="s">
        <v>870</v>
      </c>
      <c r="C5567" s="25" t="s">
        <v>96</v>
      </c>
      <c r="D5567" s="38" t="s">
        <v>2365</v>
      </c>
      <c r="E5567" s="38" t="s">
        <v>114</v>
      </c>
    </row>
    <row r="5568">
      <c r="A5568" s="38" t="s">
        <v>10866</v>
      </c>
      <c r="B5568" s="38" t="s">
        <v>1138</v>
      </c>
      <c r="C5568" s="25" t="s">
        <v>96</v>
      </c>
      <c r="D5568" s="38" t="s">
        <v>2365</v>
      </c>
      <c r="E5568" s="38" t="s">
        <v>114</v>
      </c>
    </row>
    <row r="5569">
      <c r="A5569" s="38" t="s">
        <v>10867</v>
      </c>
      <c r="B5569" s="38" t="s">
        <v>483</v>
      </c>
      <c r="C5569" s="25" t="s">
        <v>96</v>
      </c>
      <c r="D5569" s="38" t="s">
        <v>2365</v>
      </c>
      <c r="E5569" s="38" t="s">
        <v>114</v>
      </c>
    </row>
    <row r="5570">
      <c r="A5570" s="38" t="s">
        <v>10868</v>
      </c>
      <c r="B5570" s="38" t="s">
        <v>1149</v>
      </c>
      <c r="C5570" s="25" t="s">
        <v>96</v>
      </c>
      <c r="D5570" s="38" t="s">
        <v>2365</v>
      </c>
      <c r="E5570" s="38" t="s">
        <v>114</v>
      </c>
    </row>
    <row r="5571">
      <c r="A5571" s="38" t="s">
        <v>10869</v>
      </c>
      <c r="B5571" s="38" t="s">
        <v>751</v>
      </c>
      <c r="C5571" s="25" t="s">
        <v>96</v>
      </c>
      <c r="D5571" s="38" t="s">
        <v>2365</v>
      </c>
      <c r="E5571" s="38" t="s">
        <v>114</v>
      </c>
    </row>
    <row r="5572">
      <c r="A5572" s="38" t="s">
        <v>10871</v>
      </c>
      <c r="B5572" s="38" t="s">
        <v>871</v>
      </c>
      <c r="C5572" s="25" t="s">
        <v>96</v>
      </c>
      <c r="D5572" s="38" t="s">
        <v>2365</v>
      </c>
      <c r="E5572" s="38" t="s">
        <v>114</v>
      </c>
    </row>
    <row r="5573">
      <c r="A5573" s="38" t="s">
        <v>10873</v>
      </c>
      <c r="B5573" s="38" t="s">
        <v>1145</v>
      </c>
      <c r="C5573" s="25" t="s">
        <v>96</v>
      </c>
      <c r="D5573" s="38" t="s">
        <v>2365</v>
      </c>
      <c r="E5573" s="38" t="s">
        <v>114</v>
      </c>
    </row>
    <row r="5574">
      <c r="A5574" s="38" t="s">
        <v>10872</v>
      </c>
      <c r="B5574" s="38" t="s">
        <v>1361</v>
      </c>
      <c r="C5574" s="25" t="s">
        <v>96</v>
      </c>
      <c r="D5574" s="38" t="s">
        <v>2365</v>
      </c>
      <c r="E5574" s="38" t="s">
        <v>114</v>
      </c>
    </row>
    <row r="5575">
      <c r="A5575" s="38" t="s">
        <v>10874</v>
      </c>
      <c r="B5575" s="38" t="s">
        <v>822</v>
      </c>
      <c r="C5575" s="25" t="s">
        <v>96</v>
      </c>
      <c r="D5575" s="38" t="s">
        <v>2365</v>
      </c>
      <c r="E5575" s="38" t="s">
        <v>114</v>
      </c>
    </row>
    <row r="5576">
      <c r="A5576" s="38" t="s">
        <v>10862</v>
      </c>
      <c r="B5576" s="38" t="s">
        <v>631</v>
      </c>
      <c r="C5576" s="25" t="s">
        <v>96</v>
      </c>
      <c r="D5576" s="38" t="s">
        <v>2365</v>
      </c>
      <c r="E5576" s="38" t="s">
        <v>101</v>
      </c>
    </row>
    <row r="5577">
      <c r="A5577" s="38" t="s">
        <v>10863</v>
      </c>
      <c r="B5577" s="38" t="s">
        <v>757</v>
      </c>
      <c r="C5577" s="25" t="s">
        <v>96</v>
      </c>
      <c r="D5577" s="38" t="s">
        <v>2365</v>
      </c>
      <c r="E5577" s="38" t="s">
        <v>101</v>
      </c>
    </row>
    <row r="5578">
      <c r="A5578" s="38" t="s">
        <v>10864</v>
      </c>
      <c r="B5578" s="38" t="s">
        <v>870</v>
      </c>
      <c r="C5578" s="25" t="s">
        <v>96</v>
      </c>
      <c r="D5578" s="38" t="s">
        <v>2365</v>
      </c>
      <c r="E5578" s="38" t="s">
        <v>101</v>
      </c>
    </row>
    <row r="5579">
      <c r="A5579" s="38" t="s">
        <v>10875</v>
      </c>
      <c r="B5579" s="38" t="s">
        <v>401</v>
      </c>
      <c r="C5579" s="25" t="s">
        <v>96</v>
      </c>
      <c r="D5579" s="38" t="s">
        <v>2365</v>
      </c>
      <c r="E5579" s="38" t="s">
        <v>101</v>
      </c>
    </row>
    <row r="5580">
      <c r="A5580" s="38" t="s">
        <v>10869</v>
      </c>
      <c r="B5580" s="38" t="s">
        <v>751</v>
      </c>
      <c r="C5580" s="25" t="s">
        <v>96</v>
      </c>
      <c r="D5580" s="38" t="s">
        <v>2365</v>
      </c>
      <c r="E5580" s="38" t="s">
        <v>101</v>
      </c>
    </row>
    <row r="5581">
      <c r="A5581" s="38" t="s">
        <v>10876</v>
      </c>
      <c r="B5581" s="38" t="s">
        <v>1023</v>
      </c>
      <c r="C5581" s="25" t="s">
        <v>96</v>
      </c>
      <c r="D5581" s="38" t="s">
        <v>2365</v>
      </c>
      <c r="E5581" s="38" t="s">
        <v>101</v>
      </c>
    </row>
    <row r="5582">
      <c r="A5582" s="38" t="s">
        <v>10871</v>
      </c>
      <c r="B5582" s="38" t="s">
        <v>871</v>
      </c>
      <c r="C5582" s="25" t="s">
        <v>96</v>
      </c>
      <c r="D5582" s="38" t="s">
        <v>2365</v>
      </c>
      <c r="E5582" s="38" t="s">
        <v>101</v>
      </c>
    </row>
    <row r="5583">
      <c r="A5583" s="38" t="s">
        <v>10867</v>
      </c>
      <c r="B5583" s="38" t="s">
        <v>483</v>
      </c>
      <c r="C5583" s="25" t="s">
        <v>96</v>
      </c>
      <c r="D5583" s="38" t="s">
        <v>2365</v>
      </c>
      <c r="E5583" s="38" t="s">
        <v>101</v>
      </c>
    </row>
    <row r="5584">
      <c r="A5584" s="38" t="s">
        <v>10865</v>
      </c>
      <c r="B5584" s="38" t="s">
        <v>508</v>
      </c>
      <c r="C5584" s="25" t="s">
        <v>96</v>
      </c>
      <c r="D5584" s="38" t="s">
        <v>2365</v>
      </c>
      <c r="E5584" s="38" t="s">
        <v>101</v>
      </c>
    </row>
    <row r="5585">
      <c r="A5585" s="38" t="s">
        <v>10873</v>
      </c>
      <c r="B5585" s="38" t="s">
        <v>1145</v>
      </c>
      <c r="C5585" s="25" t="s">
        <v>96</v>
      </c>
      <c r="D5585" s="38" t="s">
        <v>2365</v>
      </c>
      <c r="E5585" s="38" t="s">
        <v>101</v>
      </c>
    </row>
    <row r="5586">
      <c r="A5586" s="38" t="s">
        <v>10872</v>
      </c>
      <c r="B5586" s="38" t="s">
        <v>1361</v>
      </c>
      <c r="C5586" s="25" t="s">
        <v>96</v>
      </c>
      <c r="D5586" s="38" t="s">
        <v>2365</v>
      </c>
      <c r="E5586" s="38" t="s">
        <v>101</v>
      </c>
    </row>
    <row r="5587">
      <c r="A5587" s="38" t="s">
        <v>10874</v>
      </c>
      <c r="B5587" s="38" t="s">
        <v>822</v>
      </c>
      <c r="C5587" s="25" t="s">
        <v>96</v>
      </c>
      <c r="D5587" s="38" t="s">
        <v>2365</v>
      </c>
      <c r="E5587" s="38" t="s">
        <v>101</v>
      </c>
    </row>
    <row r="5588">
      <c r="A5588" s="38" t="s">
        <v>10877</v>
      </c>
      <c r="B5588" s="38" t="s">
        <v>631</v>
      </c>
      <c r="C5588" s="25" t="s">
        <v>96</v>
      </c>
      <c r="D5588" s="38" t="s">
        <v>2366</v>
      </c>
      <c r="E5588" s="38" t="s">
        <v>145</v>
      </c>
    </row>
    <row r="5589">
      <c r="A5589" s="38" t="s">
        <v>10878</v>
      </c>
      <c r="B5589" s="38" t="s">
        <v>757</v>
      </c>
      <c r="C5589" s="25" t="s">
        <v>96</v>
      </c>
      <c r="D5589" s="38" t="s">
        <v>2366</v>
      </c>
      <c r="E5589" s="38" t="s">
        <v>145</v>
      </c>
    </row>
    <row r="5590">
      <c r="A5590" s="38" t="s">
        <v>10879</v>
      </c>
      <c r="B5590" s="38" t="s">
        <v>1148</v>
      </c>
      <c r="C5590" s="25" t="s">
        <v>96</v>
      </c>
      <c r="D5590" s="38" t="s">
        <v>2366</v>
      </c>
      <c r="E5590" s="38" t="s">
        <v>145</v>
      </c>
    </row>
    <row r="5591">
      <c r="A5591" s="38" t="s">
        <v>10880</v>
      </c>
      <c r="B5591" s="38" t="s">
        <v>1138</v>
      </c>
      <c r="C5591" s="25" t="s">
        <v>96</v>
      </c>
      <c r="D5591" s="38" t="s">
        <v>2366</v>
      </c>
      <c r="E5591" s="38" t="s">
        <v>145</v>
      </c>
    </row>
    <row r="5592">
      <c r="A5592" s="38" t="s">
        <v>10881</v>
      </c>
      <c r="B5592" s="38" t="s">
        <v>483</v>
      </c>
      <c r="C5592" s="25" t="s">
        <v>96</v>
      </c>
      <c r="D5592" s="38" t="s">
        <v>2366</v>
      </c>
      <c r="E5592" s="38" t="s">
        <v>145</v>
      </c>
    </row>
    <row r="5593">
      <c r="A5593" s="38" t="s">
        <v>10882</v>
      </c>
      <c r="B5593" s="38" t="s">
        <v>1149</v>
      </c>
      <c r="C5593" s="25" t="s">
        <v>96</v>
      </c>
      <c r="D5593" s="38" t="s">
        <v>2366</v>
      </c>
      <c r="E5593" s="38" t="s">
        <v>145</v>
      </c>
    </row>
    <row r="5594">
      <c r="A5594" s="38" t="s">
        <v>10883</v>
      </c>
      <c r="B5594" s="38" t="s">
        <v>751</v>
      </c>
      <c r="C5594" s="25" t="s">
        <v>96</v>
      </c>
      <c r="D5594" s="38" t="s">
        <v>2366</v>
      </c>
      <c r="E5594" s="38" t="s">
        <v>145</v>
      </c>
    </row>
    <row r="5595">
      <c r="A5595" s="38" t="s">
        <v>10884</v>
      </c>
      <c r="B5595" s="38" t="s">
        <v>300</v>
      </c>
      <c r="C5595" s="25" t="s">
        <v>96</v>
      </c>
      <c r="D5595" s="38" t="s">
        <v>2366</v>
      </c>
      <c r="E5595" s="38" t="s">
        <v>145</v>
      </c>
    </row>
    <row r="5596">
      <c r="A5596" s="38" t="s">
        <v>10885</v>
      </c>
      <c r="B5596" s="38" t="s">
        <v>321</v>
      </c>
      <c r="C5596" s="25" t="s">
        <v>96</v>
      </c>
      <c r="D5596" s="38" t="s">
        <v>2366</v>
      </c>
      <c r="E5596" s="38" t="s">
        <v>145</v>
      </c>
    </row>
    <row r="5597">
      <c r="A5597" s="38" t="s">
        <v>10886</v>
      </c>
      <c r="B5597" s="38" t="s">
        <v>1141</v>
      </c>
      <c r="C5597" s="25" t="s">
        <v>96</v>
      </c>
      <c r="D5597" s="38" t="s">
        <v>2366</v>
      </c>
      <c r="E5597" s="38" t="s">
        <v>145</v>
      </c>
    </row>
    <row r="5598">
      <c r="A5598" s="38" t="s">
        <v>10887</v>
      </c>
      <c r="B5598" s="38" t="s">
        <v>871</v>
      </c>
      <c r="C5598" s="25" t="s">
        <v>96</v>
      </c>
      <c r="D5598" s="38" t="s">
        <v>2366</v>
      </c>
      <c r="E5598" s="38" t="s">
        <v>145</v>
      </c>
    </row>
    <row r="5599">
      <c r="A5599" s="38" t="s">
        <v>10877</v>
      </c>
      <c r="B5599" s="38" t="s">
        <v>631</v>
      </c>
      <c r="C5599" s="25" t="s">
        <v>96</v>
      </c>
      <c r="D5599" s="38" t="s">
        <v>2366</v>
      </c>
      <c r="E5599" s="38" t="s">
        <v>114</v>
      </c>
    </row>
    <row r="5600">
      <c r="A5600" s="38" t="s">
        <v>10878</v>
      </c>
      <c r="B5600" s="38" t="s">
        <v>757</v>
      </c>
      <c r="C5600" s="25" t="s">
        <v>96</v>
      </c>
      <c r="D5600" s="38" t="s">
        <v>2366</v>
      </c>
      <c r="E5600" s="38" t="s">
        <v>114</v>
      </c>
    </row>
    <row r="5601">
      <c r="A5601" s="38" t="s">
        <v>10879</v>
      </c>
      <c r="B5601" s="38" t="s">
        <v>1148</v>
      </c>
      <c r="C5601" s="25" t="s">
        <v>96</v>
      </c>
      <c r="D5601" s="38" t="s">
        <v>2366</v>
      </c>
      <c r="E5601" s="38" t="s">
        <v>114</v>
      </c>
    </row>
    <row r="5602">
      <c r="A5602" s="38" t="s">
        <v>10880</v>
      </c>
      <c r="B5602" s="38" t="s">
        <v>1138</v>
      </c>
      <c r="C5602" s="25" t="s">
        <v>96</v>
      </c>
      <c r="D5602" s="38" t="s">
        <v>2366</v>
      </c>
      <c r="E5602" s="38" t="s">
        <v>114</v>
      </c>
    </row>
    <row r="5603">
      <c r="A5603" s="38" t="s">
        <v>10881</v>
      </c>
      <c r="B5603" s="38" t="s">
        <v>483</v>
      </c>
      <c r="C5603" s="25" t="s">
        <v>96</v>
      </c>
      <c r="D5603" s="38" t="s">
        <v>2366</v>
      </c>
      <c r="E5603" s="38" t="s">
        <v>114</v>
      </c>
    </row>
    <row r="5604">
      <c r="A5604" s="38" t="s">
        <v>10882</v>
      </c>
      <c r="B5604" s="38" t="s">
        <v>1149</v>
      </c>
      <c r="C5604" s="25" t="s">
        <v>96</v>
      </c>
      <c r="D5604" s="38" t="s">
        <v>2366</v>
      </c>
      <c r="E5604" s="38" t="s">
        <v>114</v>
      </c>
    </row>
    <row r="5605">
      <c r="A5605" s="38" t="s">
        <v>10883</v>
      </c>
      <c r="B5605" s="38" t="s">
        <v>751</v>
      </c>
      <c r="C5605" s="25" t="s">
        <v>96</v>
      </c>
      <c r="D5605" s="38" t="s">
        <v>2366</v>
      </c>
      <c r="E5605" s="38" t="s">
        <v>114</v>
      </c>
    </row>
    <row r="5606">
      <c r="A5606" s="38" t="s">
        <v>10887</v>
      </c>
      <c r="B5606" s="38" t="s">
        <v>871</v>
      </c>
      <c r="C5606" s="25" t="s">
        <v>96</v>
      </c>
      <c r="D5606" s="38" t="s">
        <v>2366</v>
      </c>
      <c r="E5606" s="38" t="s">
        <v>114</v>
      </c>
    </row>
    <row r="5607">
      <c r="A5607" s="38" t="s">
        <v>10885</v>
      </c>
      <c r="B5607" s="38" t="s">
        <v>321</v>
      </c>
      <c r="C5607" s="25" t="s">
        <v>96</v>
      </c>
      <c r="D5607" s="38" t="s">
        <v>2366</v>
      </c>
      <c r="E5607" s="38" t="s">
        <v>114</v>
      </c>
    </row>
    <row r="5608">
      <c r="A5608" s="38" t="s">
        <v>10886</v>
      </c>
      <c r="B5608" s="38" t="s">
        <v>1141</v>
      </c>
      <c r="C5608" s="25" t="s">
        <v>96</v>
      </c>
      <c r="D5608" s="38" t="s">
        <v>2366</v>
      </c>
      <c r="E5608" s="38" t="s">
        <v>114</v>
      </c>
    </row>
    <row r="5609">
      <c r="A5609" s="38" t="s">
        <v>10888</v>
      </c>
      <c r="B5609" s="38" t="s">
        <v>1145</v>
      </c>
      <c r="C5609" s="25" t="s">
        <v>96</v>
      </c>
      <c r="D5609" s="38" t="s">
        <v>2366</v>
      </c>
      <c r="E5609" s="38" t="s">
        <v>114</v>
      </c>
    </row>
    <row r="5610">
      <c r="A5610" s="38" t="s">
        <v>10889</v>
      </c>
      <c r="B5610" s="38" t="s">
        <v>822</v>
      </c>
      <c r="C5610" s="25" t="s">
        <v>96</v>
      </c>
      <c r="D5610" s="38" t="s">
        <v>2366</v>
      </c>
      <c r="E5610" s="38" t="s">
        <v>114</v>
      </c>
    </row>
    <row r="5611">
      <c r="A5611" s="38" t="s">
        <v>10877</v>
      </c>
      <c r="B5611" s="38" t="s">
        <v>631</v>
      </c>
      <c r="C5611" s="25" t="s">
        <v>96</v>
      </c>
      <c r="D5611" s="38" t="s">
        <v>2366</v>
      </c>
      <c r="E5611" s="38" t="s">
        <v>101</v>
      </c>
    </row>
    <row r="5612">
      <c r="A5612" s="38" t="s">
        <v>10878</v>
      </c>
      <c r="B5612" s="38" t="s">
        <v>757</v>
      </c>
      <c r="C5612" s="25" t="s">
        <v>96</v>
      </c>
      <c r="D5612" s="38" t="s">
        <v>2366</v>
      </c>
      <c r="E5612" s="38" t="s">
        <v>101</v>
      </c>
    </row>
    <row r="5613">
      <c r="A5613" s="38" t="s">
        <v>10887</v>
      </c>
      <c r="B5613" s="38" t="s">
        <v>871</v>
      </c>
      <c r="C5613" s="25" t="s">
        <v>96</v>
      </c>
      <c r="D5613" s="38" t="s">
        <v>2366</v>
      </c>
      <c r="E5613" s="38" t="s">
        <v>101</v>
      </c>
    </row>
    <row r="5614">
      <c r="A5614" s="38" t="s">
        <v>10890</v>
      </c>
      <c r="B5614" s="38" t="s">
        <v>401</v>
      </c>
      <c r="C5614" s="25" t="s">
        <v>96</v>
      </c>
      <c r="D5614" s="38" t="s">
        <v>2366</v>
      </c>
      <c r="E5614" s="38" t="s">
        <v>101</v>
      </c>
    </row>
    <row r="5615">
      <c r="A5615" s="38" t="s">
        <v>10883</v>
      </c>
      <c r="B5615" s="38" t="s">
        <v>751</v>
      </c>
      <c r="C5615" s="25" t="s">
        <v>96</v>
      </c>
      <c r="D5615" s="38" t="s">
        <v>2366</v>
      </c>
      <c r="E5615" s="38" t="s">
        <v>101</v>
      </c>
    </row>
    <row r="5616">
      <c r="A5616" s="38" t="s">
        <v>10891</v>
      </c>
      <c r="B5616" s="38" t="s">
        <v>1023</v>
      </c>
      <c r="C5616" s="25" t="s">
        <v>96</v>
      </c>
      <c r="D5616" s="38" t="s">
        <v>2366</v>
      </c>
      <c r="E5616" s="38" t="s">
        <v>101</v>
      </c>
    </row>
    <row r="5617">
      <c r="A5617" s="38" t="s">
        <v>10881</v>
      </c>
      <c r="B5617" s="38" t="s">
        <v>483</v>
      </c>
      <c r="C5617" s="25" t="s">
        <v>96</v>
      </c>
      <c r="D5617" s="38" t="s">
        <v>2366</v>
      </c>
      <c r="E5617" s="38" t="s">
        <v>101</v>
      </c>
    </row>
    <row r="5618">
      <c r="A5618" s="38" t="s">
        <v>10888</v>
      </c>
      <c r="B5618" s="38" t="s">
        <v>1145</v>
      </c>
      <c r="C5618" s="25" t="s">
        <v>96</v>
      </c>
      <c r="D5618" s="38" t="s">
        <v>2366</v>
      </c>
      <c r="E5618" s="38" t="s">
        <v>101</v>
      </c>
    </row>
    <row r="5619">
      <c r="A5619" s="38" t="s">
        <v>10885</v>
      </c>
      <c r="B5619" s="38" t="s">
        <v>321</v>
      </c>
      <c r="C5619" s="25" t="s">
        <v>96</v>
      </c>
      <c r="D5619" s="38" t="s">
        <v>2366</v>
      </c>
      <c r="E5619" s="38" t="s">
        <v>101</v>
      </c>
    </row>
    <row r="5620">
      <c r="A5620" s="38" t="s">
        <v>10886</v>
      </c>
      <c r="B5620" s="38" t="s">
        <v>1141</v>
      </c>
      <c r="C5620" s="25" t="s">
        <v>96</v>
      </c>
      <c r="D5620" s="38" t="s">
        <v>2366</v>
      </c>
      <c r="E5620" s="38" t="s">
        <v>101</v>
      </c>
    </row>
    <row r="5621">
      <c r="A5621" s="38" t="s">
        <v>10892</v>
      </c>
      <c r="B5621" s="38" t="s">
        <v>1147</v>
      </c>
      <c r="C5621" s="25" t="s">
        <v>96</v>
      </c>
      <c r="D5621" s="38" t="s">
        <v>2366</v>
      </c>
      <c r="E5621" s="38" t="s">
        <v>101</v>
      </c>
    </row>
    <row r="5622">
      <c r="A5622" s="38" t="s">
        <v>10889</v>
      </c>
      <c r="B5622" s="38" t="s">
        <v>822</v>
      </c>
      <c r="C5622" s="25" t="s">
        <v>96</v>
      </c>
      <c r="D5622" s="38" t="s">
        <v>2366</v>
      </c>
      <c r="E5622" s="38" t="s">
        <v>101</v>
      </c>
    </row>
    <row r="5623">
      <c r="A5623" s="38" t="s">
        <v>10893</v>
      </c>
      <c r="B5623" s="38" t="s">
        <v>631</v>
      </c>
      <c r="C5623" s="25" t="s">
        <v>96</v>
      </c>
      <c r="D5623" s="38" t="s">
        <v>2367</v>
      </c>
      <c r="E5623" s="38" t="s">
        <v>145</v>
      </c>
    </row>
    <row r="5624">
      <c r="A5624" s="38" t="s">
        <v>10894</v>
      </c>
      <c r="B5624" s="38" t="s">
        <v>757</v>
      </c>
      <c r="C5624" s="25" t="s">
        <v>96</v>
      </c>
      <c r="D5624" s="38" t="s">
        <v>2367</v>
      </c>
      <c r="E5624" s="38" t="s">
        <v>145</v>
      </c>
    </row>
    <row r="5625">
      <c r="A5625" s="38" t="s">
        <v>10895</v>
      </c>
      <c r="B5625" s="38" t="s">
        <v>870</v>
      </c>
      <c r="C5625" s="25" t="s">
        <v>96</v>
      </c>
      <c r="D5625" s="38" t="s">
        <v>2367</v>
      </c>
      <c r="E5625" s="38" t="s">
        <v>145</v>
      </c>
    </row>
    <row r="5626">
      <c r="A5626" s="38" t="s">
        <v>10896</v>
      </c>
      <c r="B5626" s="38" t="s">
        <v>508</v>
      </c>
      <c r="C5626" s="25" t="s">
        <v>96</v>
      </c>
      <c r="D5626" s="38" t="s">
        <v>2367</v>
      </c>
      <c r="E5626" s="38" t="s">
        <v>145</v>
      </c>
    </row>
    <row r="5627">
      <c r="A5627" s="38" t="s">
        <v>10897</v>
      </c>
      <c r="B5627" s="38" t="s">
        <v>1138</v>
      </c>
      <c r="C5627" s="25" t="s">
        <v>96</v>
      </c>
      <c r="D5627" s="38" t="s">
        <v>2367</v>
      </c>
      <c r="E5627" s="38" t="s">
        <v>145</v>
      </c>
    </row>
    <row r="5628">
      <c r="A5628" s="38" t="s">
        <v>10898</v>
      </c>
      <c r="B5628" s="38" t="s">
        <v>483</v>
      </c>
      <c r="C5628" s="25" t="s">
        <v>96</v>
      </c>
      <c r="D5628" s="38" t="s">
        <v>2367</v>
      </c>
      <c r="E5628" s="38" t="s">
        <v>145</v>
      </c>
    </row>
    <row r="5629">
      <c r="A5629" s="38" t="s">
        <v>10899</v>
      </c>
      <c r="B5629" s="38" t="s">
        <v>1149</v>
      </c>
      <c r="C5629" s="25" t="s">
        <v>96</v>
      </c>
      <c r="D5629" s="38" t="s">
        <v>2367</v>
      </c>
      <c r="E5629" s="38" t="s">
        <v>145</v>
      </c>
    </row>
    <row r="5630">
      <c r="A5630" s="38" t="s">
        <v>10900</v>
      </c>
      <c r="B5630" s="38" t="s">
        <v>751</v>
      </c>
      <c r="C5630" s="25" t="s">
        <v>96</v>
      </c>
      <c r="D5630" s="38" t="s">
        <v>2367</v>
      </c>
      <c r="E5630" s="38" t="s">
        <v>145</v>
      </c>
    </row>
    <row r="5631">
      <c r="A5631" s="38" t="s">
        <v>10901</v>
      </c>
      <c r="B5631" s="38" t="s">
        <v>300</v>
      </c>
      <c r="C5631" s="25" t="s">
        <v>96</v>
      </c>
      <c r="D5631" s="38" t="s">
        <v>2367</v>
      </c>
      <c r="E5631" s="38" t="s">
        <v>145</v>
      </c>
    </row>
    <row r="5632">
      <c r="A5632" s="38" t="s">
        <v>10902</v>
      </c>
      <c r="B5632" s="38" t="s">
        <v>871</v>
      </c>
      <c r="C5632" s="25" t="s">
        <v>96</v>
      </c>
      <c r="D5632" s="38" t="s">
        <v>2367</v>
      </c>
      <c r="E5632" s="38" t="s">
        <v>145</v>
      </c>
    </row>
    <row r="5633">
      <c r="A5633" s="38" t="s">
        <v>10903</v>
      </c>
      <c r="B5633" s="38" t="s">
        <v>1361</v>
      </c>
      <c r="C5633" s="25" t="s">
        <v>96</v>
      </c>
      <c r="D5633" s="38" t="s">
        <v>2367</v>
      </c>
      <c r="E5633" s="38" t="s">
        <v>145</v>
      </c>
    </row>
    <row r="5634">
      <c r="A5634" s="38" t="s">
        <v>10893</v>
      </c>
      <c r="B5634" s="38" t="s">
        <v>631</v>
      </c>
      <c r="C5634" s="25" t="s">
        <v>96</v>
      </c>
      <c r="D5634" s="38" t="s">
        <v>2367</v>
      </c>
      <c r="E5634" s="38" t="s">
        <v>114</v>
      </c>
    </row>
    <row r="5635">
      <c r="A5635" s="38" t="s">
        <v>10894</v>
      </c>
      <c r="B5635" s="38" t="s">
        <v>757</v>
      </c>
      <c r="C5635" s="25" t="s">
        <v>96</v>
      </c>
      <c r="D5635" s="38" t="s">
        <v>2367</v>
      </c>
      <c r="E5635" s="38" t="s">
        <v>114</v>
      </c>
    </row>
    <row r="5636">
      <c r="A5636" s="38" t="s">
        <v>10896</v>
      </c>
      <c r="B5636" s="38" t="s">
        <v>508</v>
      </c>
      <c r="C5636" s="25" t="s">
        <v>96</v>
      </c>
      <c r="D5636" s="38" t="s">
        <v>2367</v>
      </c>
      <c r="E5636" s="38" t="s">
        <v>114</v>
      </c>
    </row>
    <row r="5637">
      <c r="A5637" s="38" t="s">
        <v>10895</v>
      </c>
      <c r="B5637" s="38" t="s">
        <v>870</v>
      </c>
      <c r="C5637" s="25" t="s">
        <v>96</v>
      </c>
      <c r="D5637" s="38" t="s">
        <v>2367</v>
      </c>
      <c r="E5637" s="38" t="s">
        <v>114</v>
      </c>
    </row>
    <row r="5638">
      <c r="A5638" s="38" t="s">
        <v>10897</v>
      </c>
      <c r="B5638" s="38" t="s">
        <v>1138</v>
      </c>
      <c r="C5638" s="25" t="s">
        <v>96</v>
      </c>
      <c r="D5638" s="38" t="s">
        <v>2367</v>
      </c>
      <c r="E5638" s="38" t="s">
        <v>114</v>
      </c>
    </row>
    <row r="5639">
      <c r="A5639" s="38" t="s">
        <v>10898</v>
      </c>
      <c r="B5639" s="38" t="s">
        <v>483</v>
      </c>
      <c r="C5639" s="25" t="s">
        <v>96</v>
      </c>
      <c r="D5639" s="38" t="s">
        <v>2367</v>
      </c>
      <c r="E5639" s="38" t="s">
        <v>114</v>
      </c>
    </row>
    <row r="5640">
      <c r="A5640" s="38" t="s">
        <v>10899</v>
      </c>
      <c r="B5640" s="38" t="s">
        <v>1149</v>
      </c>
      <c r="C5640" s="25" t="s">
        <v>96</v>
      </c>
      <c r="D5640" s="38" t="s">
        <v>2367</v>
      </c>
      <c r="E5640" s="38" t="s">
        <v>114</v>
      </c>
    </row>
    <row r="5641">
      <c r="A5641" s="38" t="s">
        <v>10900</v>
      </c>
      <c r="B5641" s="38" t="s">
        <v>751</v>
      </c>
      <c r="C5641" s="25" t="s">
        <v>96</v>
      </c>
      <c r="D5641" s="38" t="s">
        <v>2367</v>
      </c>
      <c r="E5641" s="38" t="s">
        <v>114</v>
      </c>
    </row>
    <row r="5642">
      <c r="A5642" s="38" t="s">
        <v>10902</v>
      </c>
      <c r="B5642" s="38" t="s">
        <v>871</v>
      </c>
      <c r="C5642" s="25" t="s">
        <v>96</v>
      </c>
      <c r="D5642" s="38" t="s">
        <v>2367</v>
      </c>
      <c r="E5642" s="38" t="s">
        <v>114</v>
      </c>
    </row>
    <row r="5643">
      <c r="A5643" s="38" t="s">
        <v>10904</v>
      </c>
      <c r="B5643" s="38" t="s">
        <v>1145</v>
      </c>
      <c r="C5643" s="25" t="s">
        <v>96</v>
      </c>
      <c r="D5643" s="38" t="s">
        <v>2367</v>
      </c>
      <c r="E5643" s="38" t="s">
        <v>114</v>
      </c>
    </row>
    <row r="5644">
      <c r="A5644" s="38" t="s">
        <v>10903</v>
      </c>
      <c r="B5644" s="38" t="s">
        <v>1361</v>
      </c>
      <c r="C5644" s="25" t="s">
        <v>96</v>
      </c>
      <c r="D5644" s="38" t="s">
        <v>2367</v>
      </c>
      <c r="E5644" s="38" t="s">
        <v>114</v>
      </c>
    </row>
    <row r="5645">
      <c r="A5645" s="38" t="s">
        <v>10905</v>
      </c>
      <c r="B5645" s="38" t="s">
        <v>822</v>
      </c>
      <c r="C5645" s="25" t="s">
        <v>96</v>
      </c>
      <c r="D5645" s="38" t="s">
        <v>2367</v>
      </c>
      <c r="E5645" s="38" t="s">
        <v>114</v>
      </c>
    </row>
    <row r="5646">
      <c r="A5646" s="38" t="s">
        <v>10893</v>
      </c>
      <c r="B5646" s="38" t="s">
        <v>631</v>
      </c>
      <c r="C5646" s="25" t="s">
        <v>96</v>
      </c>
      <c r="D5646" s="38" t="s">
        <v>2367</v>
      </c>
      <c r="E5646" s="38" t="s">
        <v>101</v>
      </c>
    </row>
    <row r="5647">
      <c r="A5647" s="38" t="s">
        <v>10894</v>
      </c>
      <c r="B5647" s="38" t="s">
        <v>757</v>
      </c>
      <c r="C5647" s="25" t="s">
        <v>96</v>
      </c>
      <c r="D5647" s="38" t="s">
        <v>2367</v>
      </c>
      <c r="E5647" s="38" t="s">
        <v>101</v>
      </c>
    </row>
    <row r="5648">
      <c r="A5648" s="38" t="s">
        <v>10895</v>
      </c>
      <c r="B5648" s="38" t="s">
        <v>870</v>
      </c>
      <c r="C5648" s="25" t="s">
        <v>96</v>
      </c>
      <c r="D5648" s="38" t="s">
        <v>2367</v>
      </c>
      <c r="E5648" s="38" t="s">
        <v>101</v>
      </c>
    </row>
    <row r="5649">
      <c r="A5649" s="38" t="s">
        <v>10906</v>
      </c>
      <c r="B5649" s="38" t="s">
        <v>401</v>
      </c>
      <c r="C5649" s="25" t="s">
        <v>96</v>
      </c>
      <c r="D5649" s="38" t="s">
        <v>2367</v>
      </c>
      <c r="E5649" s="38" t="s">
        <v>101</v>
      </c>
    </row>
    <row r="5650">
      <c r="A5650" s="38" t="s">
        <v>10900</v>
      </c>
      <c r="B5650" s="38" t="s">
        <v>751</v>
      </c>
      <c r="C5650" s="25" t="s">
        <v>96</v>
      </c>
      <c r="D5650" s="38" t="s">
        <v>2367</v>
      </c>
      <c r="E5650" s="38" t="s">
        <v>101</v>
      </c>
    </row>
    <row r="5651">
      <c r="A5651" s="38" t="s">
        <v>10907</v>
      </c>
      <c r="B5651" s="38" t="s">
        <v>1023</v>
      </c>
      <c r="C5651" s="25" t="s">
        <v>96</v>
      </c>
      <c r="D5651" s="38" t="s">
        <v>2367</v>
      </c>
      <c r="E5651" s="38" t="s">
        <v>101</v>
      </c>
    </row>
    <row r="5652">
      <c r="A5652" s="38" t="s">
        <v>10902</v>
      </c>
      <c r="B5652" s="38" t="s">
        <v>871</v>
      </c>
      <c r="C5652" s="25" t="s">
        <v>96</v>
      </c>
      <c r="D5652" s="38" t="s">
        <v>2367</v>
      </c>
      <c r="E5652" s="38" t="s">
        <v>101</v>
      </c>
    </row>
    <row r="5653">
      <c r="A5653" s="38" t="s">
        <v>10898</v>
      </c>
      <c r="B5653" s="38" t="s">
        <v>483</v>
      </c>
      <c r="C5653" s="25" t="s">
        <v>96</v>
      </c>
      <c r="D5653" s="38" t="s">
        <v>2367</v>
      </c>
      <c r="E5653" s="38" t="s">
        <v>101</v>
      </c>
    </row>
    <row r="5654">
      <c r="A5654" s="38" t="s">
        <v>10896</v>
      </c>
      <c r="B5654" s="38" t="s">
        <v>508</v>
      </c>
      <c r="C5654" s="25" t="s">
        <v>96</v>
      </c>
      <c r="D5654" s="38" t="s">
        <v>2367</v>
      </c>
      <c r="E5654" s="38" t="s">
        <v>101</v>
      </c>
    </row>
    <row r="5655">
      <c r="A5655" s="38" t="s">
        <v>10904</v>
      </c>
      <c r="B5655" s="38" t="s">
        <v>1145</v>
      </c>
      <c r="C5655" s="25" t="s">
        <v>96</v>
      </c>
      <c r="D5655" s="38" t="s">
        <v>2367</v>
      </c>
      <c r="E5655" s="38" t="s">
        <v>101</v>
      </c>
    </row>
    <row r="5656">
      <c r="A5656" s="38" t="s">
        <v>10903</v>
      </c>
      <c r="B5656" s="38" t="s">
        <v>1361</v>
      </c>
      <c r="C5656" s="25" t="s">
        <v>96</v>
      </c>
      <c r="D5656" s="38" t="s">
        <v>2367</v>
      </c>
      <c r="E5656" s="38" t="s">
        <v>101</v>
      </c>
    </row>
    <row r="5657">
      <c r="A5657" s="38" t="s">
        <v>10905</v>
      </c>
      <c r="B5657" s="38" t="s">
        <v>822</v>
      </c>
      <c r="C5657" s="25" t="s">
        <v>96</v>
      </c>
      <c r="D5657" s="38" t="s">
        <v>2367</v>
      </c>
      <c r="E5657" s="38" t="s">
        <v>101</v>
      </c>
    </row>
    <row r="5658">
      <c r="A5658" s="38" t="s">
        <v>10908</v>
      </c>
      <c r="B5658" s="38" t="s">
        <v>854</v>
      </c>
      <c r="C5658" s="38" t="s">
        <v>44</v>
      </c>
      <c r="D5658" s="38" t="s">
        <v>2368</v>
      </c>
      <c r="E5658" s="38" t="s">
        <v>28</v>
      </c>
    </row>
    <row r="5659">
      <c r="A5659" s="38" t="s">
        <v>10909</v>
      </c>
      <c r="B5659" s="38" t="s">
        <v>803</v>
      </c>
      <c r="C5659" s="38" t="s">
        <v>44</v>
      </c>
      <c r="D5659" s="38" t="s">
        <v>2368</v>
      </c>
      <c r="E5659" s="38" t="s">
        <v>28</v>
      </c>
    </row>
    <row r="5660">
      <c r="A5660" s="38" t="s">
        <v>10910</v>
      </c>
      <c r="B5660" s="38" t="s">
        <v>758</v>
      </c>
      <c r="C5660" s="38" t="s">
        <v>44</v>
      </c>
      <c r="D5660" s="38" t="s">
        <v>2368</v>
      </c>
      <c r="E5660" s="38" t="s">
        <v>28</v>
      </c>
    </row>
    <row r="5661">
      <c r="A5661" s="38" t="s">
        <v>10911</v>
      </c>
      <c r="B5661" s="38" t="s">
        <v>602</v>
      </c>
      <c r="C5661" s="38" t="s">
        <v>44</v>
      </c>
      <c r="D5661" s="38" t="s">
        <v>2368</v>
      </c>
      <c r="E5661" s="38" t="s">
        <v>28</v>
      </c>
    </row>
    <row r="5662">
      <c r="A5662" s="38" t="s">
        <v>10912</v>
      </c>
      <c r="B5662" s="38" t="s">
        <v>157</v>
      </c>
      <c r="C5662" s="25" t="s">
        <v>158</v>
      </c>
      <c r="D5662" s="38" t="s">
        <v>2368</v>
      </c>
      <c r="E5662" s="38" t="s">
        <v>28</v>
      </c>
    </row>
    <row r="5663">
      <c r="A5663" s="38" t="s">
        <v>10913</v>
      </c>
      <c r="B5663" s="38" t="s">
        <v>159</v>
      </c>
      <c r="C5663" s="25" t="s">
        <v>158</v>
      </c>
      <c r="D5663" s="38" t="s">
        <v>2368</v>
      </c>
      <c r="E5663" s="38" t="s">
        <v>28</v>
      </c>
    </row>
    <row r="5664">
      <c r="A5664" s="38" t="s">
        <v>10914</v>
      </c>
      <c r="B5664" s="38" t="s">
        <v>803</v>
      </c>
      <c r="C5664" s="25" t="s">
        <v>600</v>
      </c>
      <c r="D5664" s="38" t="s">
        <v>2368</v>
      </c>
      <c r="E5664" s="38" t="s">
        <v>28</v>
      </c>
    </row>
    <row r="5665">
      <c r="A5665" s="38" t="s">
        <v>10915</v>
      </c>
      <c r="B5665" s="38" t="s">
        <v>758</v>
      </c>
      <c r="C5665" s="25" t="s">
        <v>600</v>
      </c>
      <c r="D5665" s="38" t="s">
        <v>2368</v>
      </c>
      <c r="E5665" s="38" t="s">
        <v>28</v>
      </c>
    </row>
    <row r="5666">
      <c r="A5666" s="38" t="s">
        <v>10916</v>
      </c>
      <c r="B5666" s="38" t="s">
        <v>679</v>
      </c>
      <c r="C5666" s="25" t="s">
        <v>600</v>
      </c>
      <c r="D5666" s="38" t="s">
        <v>2368</v>
      </c>
      <c r="E5666" s="38" t="s">
        <v>28</v>
      </c>
    </row>
    <row r="5667">
      <c r="A5667" s="38" t="s">
        <v>10917</v>
      </c>
      <c r="B5667" s="38" t="s">
        <v>803</v>
      </c>
      <c r="C5667" s="25" t="s">
        <v>938</v>
      </c>
      <c r="D5667" s="38" t="s">
        <v>2368</v>
      </c>
      <c r="E5667" s="38" t="s">
        <v>28</v>
      </c>
    </row>
    <row r="5668">
      <c r="A5668" s="38" t="s">
        <v>10918</v>
      </c>
      <c r="B5668" s="38" t="s">
        <v>758</v>
      </c>
      <c r="C5668" s="25" t="s">
        <v>938</v>
      </c>
      <c r="D5668" s="38" t="s">
        <v>2368</v>
      </c>
      <c r="E5668" s="38" t="s">
        <v>28</v>
      </c>
    </row>
    <row r="5669">
      <c r="A5669" s="38" t="s">
        <v>10919</v>
      </c>
      <c r="B5669" s="38" t="s">
        <v>679</v>
      </c>
      <c r="C5669" s="25" t="s">
        <v>938</v>
      </c>
      <c r="D5669" s="38" t="s">
        <v>2368</v>
      </c>
      <c r="E5669" s="38" t="s">
        <v>28</v>
      </c>
    </row>
    <row r="5670">
      <c r="A5670" s="38" t="s">
        <v>10920</v>
      </c>
      <c r="B5670" s="38" t="s">
        <v>949</v>
      </c>
      <c r="C5670" s="25" t="s">
        <v>938</v>
      </c>
      <c r="D5670" s="38" t="s">
        <v>2368</v>
      </c>
      <c r="E5670" s="38" t="s">
        <v>28</v>
      </c>
    </row>
    <row r="5671">
      <c r="A5671" s="38" t="s">
        <v>10921</v>
      </c>
      <c r="B5671" s="38" t="s">
        <v>631</v>
      </c>
      <c r="C5671" s="25" t="s">
        <v>96</v>
      </c>
      <c r="D5671" s="38" t="s">
        <v>2368</v>
      </c>
      <c r="E5671" s="38" t="s">
        <v>145</v>
      </c>
    </row>
    <row r="5672">
      <c r="A5672" s="38" t="s">
        <v>10922</v>
      </c>
      <c r="B5672" s="38" t="s">
        <v>757</v>
      </c>
      <c r="C5672" s="25" t="s">
        <v>96</v>
      </c>
      <c r="D5672" s="38" t="s">
        <v>2368</v>
      </c>
      <c r="E5672" s="38" t="s">
        <v>145</v>
      </c>
    </row>
    <row r="5673">
      <c r="A5673" s="38" t="s">
        <v>10923</v>
      </c>
      <c r="B5673" s="38" t="s">
        <v>870</v>
      </c>
      <c r="C5673" s="25" t="s">
        <v>96</v>
      </c>
      <c r="D5673" s="38" t="s">
        <v>2368</v>
      </c>
      <c r="E5673" s="38" t="s">
        <v>145</v>
      </c>
    </row>
    <row r="5674">
      <c r="A5674" s="38" t="s">
        <v>10924</v>
      </c>
      <c r="B5674" s="38" t="s">
        <v>508</v>
      </c>
      <c r="C5674" s="25" t="s">
        <v>96</v>
      </c>
      <c r="D5674" s="38" t="s">
        <v>2368</v>
      </c>
      <c r="E5674" s="38" t="s">
        <v>145</v>
      </c>
    </row>
    <row r="5675">
      <c r="A5675" s="38" t="s">
        <v>10925</v>
      </c>
      <c r="B5675" s="38" t="s">
        <v>1138</v>
      </c>
      <c r="C5675" s="25" t="s">
        <v>96</v>
      </c>
      <c r="D5675" s="38" t="s">
        <v>2368</v>
      </c>
      <c r="E5675" s="38" t="s">
        <v>145</v>
      </c>
    </row>
    <row r="5676">
      <c r="A5676" s="38" t="s">
        <v>10926</v>
      </c>
      <c r="B5676" s="38" t="s">
        <v>483</v>
      </c>
      <c r="C5676" s="25" t="s">
        <v>96</v>
      </c>
      <c r="D5676" s="38" t="s">
        <v>2368</v>
      </c>
      <c r="E5676" s="38" t="s">
        <v>145</v>
      </c>
    </row>
    <row r="5677">
      <c r="A5677" s="38" t="s">
        <v>10927</v>
      </c>
      <c r="B5677" s="38" t="s">
        <v>1149</v>
      </c>
      <c r="C5677" s="25" t="s">
        <v>96</v>
      </c>
      <c r="D5677" s="38" t="s">
        <v>2368</v>
      </c>
      <c r="E5677" s="38" t="s">
        <v>145</v>
      </c>
    </row>
    <row r="5678">
      <c r="A5678" s="38" t="s">
        <v>10928</v>
      </c>
      <c r="B5678" s="38" t="s">
        <v>751</v>
      </c>
      <c r="C5678" s="25" t="s">
        <v>96</v>
      </c>
      <c r="D5678" s="38" t="s">
        <v>2368</v>
      </c>
      <c r="E5678" s="38" t="s">
        <v>145</v>
      </c>
    </row>
    <row r="5679">
      <c r="A5679" s="38" t="s">
        <v>10929</v>
      </c>
      <c r="B5679" s="38" t="s">
        <v>300</v>
      </c>
      <c r="C5679" s="25" t="s">
        <v>96</v>
      </c>
      <c r="D5679" s="38" t="s">
        <v>2368</v>
      </c>
      <c r="E5679" s="38" t="s">
        <v>145</v>
      </c>
    </row>
    <row r="5680">
      <c r="A5680" s="38" t="s">
        <v>10930</v>
      </c>
      <c r="B5680" s="38" t="s">
        <v>871</v>
      </c>
      <c r="C5680" s="25" t="s">
        <v>96</v>
      </c>
      <c r="D5680" s="38" t="s">
        <v>2368</v>
      </c>
      <c r="E5680" s="38" t="s">
        <v>145</v>
      </c>
    </row>
    <row r="5681">
      <c r="A5681" s="38" t="s">
        <v>10931</v>
      </c>
      <c r="B5681" s="38" t="s">
        <v>1361</v>
      </c>
      <c r="C5681" s="25" t="s">
        <v>96</v>
      </c>
      <c r="D5681" s="38" t="s">
        <v>2368</v>
      </c>
      <c r="E5681" s="38" t="s">
        <v>145</v>
      </c>
    </row>
    <row r="5682">
      <c r="A5682" s="38" t="s">
        <v>10921</v>
      </c>
      <c r="B5682" s="38" t="s">
        <v>631</v>
      </c>
      <c r="C5682" s="25" t="s">
        <v>96</v>
      </c>
      <c r="D5682" s="38" t="s">
        <v>2368</v>
      </c>
      <c r="E5682" s="38" t="s">
        <v>114</v>
      </c>
    </row>
    <row r="5683">
      <c r="A5683" s="38" t="s">
        <v>10922</v>
      </c>
      <c r="B5683" s="38" t="s">
        <v>757</v>
      </c>
      <c r="C5683" s="25" t="s">
        <v>96</v>
      </c>
      <c r="D5683" s="38" t="s">
        <v>2368</v>
      </c>
      <c r="E5683" s="38" t="s">
        <v>114</v>
      </c>
    </row>
    <row r="5684">
      <c r="A5684" s="38" t="s">
        <v>10924</v>
      </c>
      <c r="B5684" s="38" t="s">
        <v>508</v>
      </c>
      <c r="C5684" s="25" t="s">
        <v>96</v>
      </c>
      <c r="D5684" s="38" t="s">
        <v>2368</v>
      </c>
      <c r="E5684" s="38" t="s">
        <v>114</v>
      </c>
    </row>
    <row r="5685">
      <c r="A5685" s="38" t="s">
        <v>10923</v>
      </c>
      <c r="B5685" s="38" t="s">
        <v>870</v>
      </c>
      <c r="C5685" s="25" t="s">
        <v>96</v>
      </c>
      <c r="D5685" s="38" t="s">
        <v>2368</v>
      </c>
      <c r="E5685" s="38" t="s">
        <v>114</v>
      </c>
    </row>
    <row r="5686">
      <c r="A5686" s="38" t="s">
        <v>10925</v>
      </c>
      <c r="B5686" s="38" t="s">
        <v>1138</v>
      </c>
      <c r="C5686" s="25" t="s">
        <v>96</v>
      </c>
      <c r="D5686" s="38" t="s">
        <v>2368</v>
      </c>
      <c r="E5686" s="38" t="s">
        <v>114</v>
      </c>
    </row>
    <row r="5687">
      <c r="A5687" s="38" t="s">
        <v>10926</v>
      </c>
      <c r="B5687" s="38" t="s">
        <v>483</v>
      </c>
      <c r="C5687" s="25" t="s">
        <v>96</v>
      </c>
      <c r="D5687" s="38" t="s">
        <v>2368</v>
      </c>
      <c r="E5687" s="38" t="s">
        <v>114</v>
      </c>
    </row>
    <row r="5688">
      <c r="A5688" s="38" t="s">
        <v>10927</v>
      </c>
      <c r="B5688" s="38" t="s">
        <v>1149</v>
      </c>
      <c r="C5688" s="25" t="s">
        <v>96</v>
      </c>
      <c r="D5688" s="38" t="s">
        <v>2368</v>
      </c>
      <c r="E5688" s="38" t="s">
        <v>114</v>
      </c>
    </row>
    <row r="5689">
      <c r="A5689" s="38" t="s">
        <v>10928</v>
      </c>
      <c r="B5689" s="38" t="s">
        <v>751</v>
      </c>
      <c r="C5689" s="25" t="s">
        <v>96</v>
      </c>
      <c r="D5689" s="38" t="s">
        <v>2368</v>
      </c>
      <c r="E5689" s="38" t="s">
        <v>114</v>
      </c>
    </row>
    <row r="5690">
      <c r="A5690" s="38" t="s">
        <v>10930</v>
      </c>
      <c r="B5690" s="38" t="s">
        <v>871</v>
      </c>
      <c r="C5690" s="25" t="s">
        <v>96</v>
      </c>
      <c r="D5690" s="38" t="s">
        <v>2368</v>
      </c>
      <c r="E5690" s="38" t="s">
        <v>114</v>
      </c>
    </row>
    <row r="5691">
      <c r="A5691" s="38" t="s">
        <v>10932</v>
      </c>
      <c r="B5691" s="38" t="s">
        <v>1145</v>
      </c>
      <c r="C5691" s="25" t="s">
        <v>96</v>
      </c>
      <c r="D5691" s="38" t="s">
        <v>2368</v>
      </c>
      <c r="E5691" s="38" t="s">
        <v>114</v>
      </c>
    </row>
    <row r="5692">
      <c r="A5692" s="38" t="s">
        <v>10931</v>
      </c>
      <c r="B5692" s="38" t="s">
        <v>1361</v>
      </c>
      <c r="C5692" s="25" t="s">
        <v>96</v>
      </c>
      <c r="D5692" s="38" t="s">
        <v>2368</v>
      </c>
      <c r="E5692" s="38" t="s">
        <v>114</v>
      </c>
    </row>
    <row r="5693">
      <c r="A5693" s="38" t="s">
        <v>10933</v>
      </c>
      <c r="B5693" s="38" t="s">
        <v>822</v>
      </c>
      <c r="C5693" s="25" t="s">
        <v>96</v>
      </c>
      <c r="D5693" s="38" t="s">
        <v>2368</v>
      </c>
      <c r="E5693" s="38" t="s">
        <v>114</v>
      </c>
    </row>
    <row r="5694">
      <c r="A5694" s="38" t="s">
        <v>10921</v>
      </c>
      <c r="B5694" s="38" t="s">
        <v>631</v>
      </c>
      <c r="C5694" s="25" t="s">
        <v>96</v>
      </c>
      <c r="D5694" s="38" t="s">
        <v>2368</v>
      </c>
      <c r="E5694" s="38" t="s">
        <v>101</v>
      </c>
    </row>
    <row r="5695">
      <c r="A5695" s="38" t="s">
        <v>10922</v>
      </c>
      <c r="B5695" s="38" t="s">
        <v>757</v>
      </c>
      <c r="C5695" s="25" t="s">
        <v>96</v>
      </c>
      <c r="D5695" s="38" t="s">
        <v>2368</v>
      </c>
      <c r="E5695" s="38" t="s">
        <v>101</v>
      </c>
    </row>
    <row r="5696">
      <c r="A5696" s="38" t="s">
        <v>10923</v>
      </c>
      <c r="B5696" s="38" t="s">
        <v>870</v>
      </c>
      <c r="C5696" s="25" t="s">
        <v>96</v>
      </c>
      <c r="D5696" s="38" t="s">
        <v>2368</v>
      </c>
      <c r="E5696" s="38" t="s">
        <v>101</v>
      </c>
    </row>
    <row r="5697">
      <c r="A5697" s="38" t="s">
        <v>10934</v>
      </c>
      <c r="B5697" s="38" t="s">
        <v>401</v>
      </c>
      <c r="C5697" s="25" t="s">
        <v>96</v>
      </c>
      <c r="D5697" s="38" t="s">
        <v>2368</v>
      </c>
      <c r="E5697" s="38" t="s">
        <v>101</v>
      </c>
    </row>
    <row r="5698">
      <c r="A5698" s="38" t="s">
        <v>10928</v>
      </c>
      <c r="B5698" s="38" t="s">
        <v>751</v>
      </c>
      <c r="C5698" s="25" t="s">
        <v>96</v>
      </c>
      <c r="D5698" s="38" t="s">
        <v>2368</v>
      </c>
      <c r="E5698" s="38" t="s">
        <v>101</v>
      </c>
    </row>
    <row r="5699">
      <c r="A5699" s="38" t="s">
        <v>10935</v>
      </c>
      <c r="B5699" s="38" t="s">
        <v>1023</v>
      </c>
      <c r="C5699" s="25" t="s">
        <v>96</v>
      </c>
      <c r="D5699" s="38" t="s">
        <v>2368</v>
      </c>
      <c r="E5699" s="38" t="s">
        <v>101</v>
      </c>
    </row>
    <row r="5700">
      <c r="A5700" s="38" t="s">
        <v>10930</v>
      </c>
      <c r="B5700" s="38" t="s">
        <v>871</v>
      </c>
      <c r="C5700" s="25" t="s">
        <v>96</v>
      </c>
      <c r="D5700" s="38" t="s">
        <v>2368</v>
      </c>
      <c r="E5700" s="38" t="s">
        <v>101</v>
      </c>
    </row>
    <row r="5701">
      <c r="A5701" s="38" t="s">
        <v>10926</v>
      </c>
      <c r="B5701" s="38" t="s">
        <v>483</v>
      </c>
      <c r="C5701" s="25" t="s">
        <v>96</v>
      </c>
      <c r="D5701" s="38" t="s">
        <v>2368</v>
      </c>
      <c r="E5701" s="38" t="s">
        <v>101</v>
      </c>
    </row>
    <row r="5702">
      <c r="A5702" s="38" t="s">
        <v>10924</v>
      </c>
      <c r="B5702" s="38" t="s">
        <v>508</v>
      </c>
      <c r="C5702" s="25" t="s">
        <v>96</v>
      </c>
      <c r="D5702" s="38" t="s">
        <v>2368</v>
      </c>
      <c r="E5702" s="38" t="s">
        <v>101</v>
      </c>
    </row>
    <row r="5703">
      <c r="A5703" s="38" t="s">
        <v>10932</v>
      </c>
      <c r="B5703" s="38" t="s">
        <v>1145</v>
      </c>
      <c r="C5703" s="25" t="s">
        <v>96</v>
      </c>
      <c r="D5703" s="38" t="s">
        <v>2368</v>
      </c>
      <c r="E5703" s="38" t="s">
        <v>101</v>
      </c>
    </row>
    <row r="5704">
      <c r="A5704" s="38" t="s">
        <v>10931</v>
      </c>
      <c r="B5704" s="38" t="s">
        <v>1361</v>
      </c>
      <c r="C5704" s="25" t="s">
        <v>96</v>
      </c>
      <c r="D5704" s="38" t="s">
        <v>2368</v>
      </c>
      <c r="E5704" s="38" t="s">
        <v>101</v>
      </c>
    </row>
    <row r="5705">
      <c r="A5705" s="38" t="s">
        <v>10933</v>
      </c>
      <c r="B5705" s="38" t="s">
        <v>822</v>
      </c>
      <c r="C5705" s="25" t="s">
        <v>96</v>
      </c>
      <c r="D5705" s="38" t="s">
        <v>2368</v>
      </c>
      <c r="E5705" s="38" t="s">
        <v>101</v>
      </c>
    </row>
    <row r="5706">
      <c r="A5706" s="38" t="s">
        <v>10936</v>
      </c>
      <c r="B5706" s="38" t="s">
        <v>631</v>
      </c>
      <c r="C5706" s="25" t="s">
        <v>96</v>
      </c>
      <c r="D5706" s="38" t="s">
        <v>2369</v>
      </c>
      <c r="E5706" s="38" t="s">
        <v>145</v>
      </c>
    </row>
    <row r="5707">
      <c r="A5707" s="38" t="s">
        <v>10937</v>
      </c>
      <c r="B5707" s="38" t="s">
        <v>757</v>
      </c>
      <c r="C5707" s="25" t="s">
        <v>96</v>
      </c>
      <c r="D5707" s="38" t="s">
        <v>2369</v>
      </c>
      <c r="E5707" s="38" t="s">
        <v>145</v>
      </c>
    </row>
    <row r="5708">
      <c r="A5708" s="38" t="s">
        <v>10938</v>
      </c>
      <c r="B5708" s="38" t="s">
        <v>870</v>
      </c>
      <c r="C5708" s="25" t="s">
        <v>96</v>
      </c>
      <c r="D5708" s="38" t="s">
        <v>2369</v>
      </c>
      <c r="E5708" s="38" t="s">
        <v>145</v>
      </c>
    </row>
    <row r="5709">
      <c r="A5709" s="38" t="s">
        <v>10939</v>
      </c>
      <c r="B5709" s="38" t="s">
        <v>508</v>
      </c>
      <c r="C5709" s="25" t="s">
        <v>96</v>
      </c>
      <c r="D5709" s="38" t="s">
        <v>2369</v>
      </c>
      <c r="E5709" s="38" t="s">
        <v>145</v>
      </c>
    </row>
    <row r="5710">
      <c r="A5710" s="38" t="s">
        <v>10940</v>
      </c>
      <c r="B5710" s="38" t="s">
        <v>1138</v>
      </c>
      <c r="C5710" s="25" t="s">
        <v>96</v>
      </c>
      <c r="D5710" s="38" t="s">
        <v>2369</v>
      </c>
      <c r="E5710" s="38" t="s">
        <v>145</v>
      </c>
    </row>
    <row r="5711">
      <c r="A5711" s="38" t="s">
        <v>10941</v>
      </c>
      <c r="B5711" s="38" t="s">
        <v>483</v>
      </c>
      <c r="C5711" s="25" t="s">
        <v>96</v>
      </c>
      <c r="D5711" s="38" t="s">
        <v>2369</v>
      </c>
      <c r="E5711" s="38" t="s">
        <v>145</v>
      </c>
    </row>
    <row r="5712">
      <c r="A5712" s="38" t="s">
        <v>10942</v>
      </c>
      <c r="B5712" s="38" t="s">
        <v>1149</v>
      </c>
      <c r="C5712" s="25" t="s">
        <v>96</v>
      </c>
      <c r="D5712" s="38" t="s">
        <v>2369</v>
      </c>
      <c r="E5712" s="38" t="s">
        <v>145</v>
      </c>
    </row>
    <row r="5713">
      <c r="A5713" s="38" t="s">
        <v>10943</v>
      </c>
      <c r="B5713" s="38" t="s">
        <v>751</v>
      </c>
      <c r="C5713" s="25" t="s">
        <v>96</v>
      </c>
      <c r="D5713" s="38" t="s">
        <v>2369</v>
      </c>
      <c r="E5713" s="38" t="s">
        <v>145</v>
      </c>
    </row>
    <row r="5714">
      <c r="A5714" s="38" t="s">
        <v>10944</v>
      </c>
      <c r="B5714" s="38" t="s">
        <v>300</v>
      </c>
      <c r="C5714" s="25" t="s">
        <v>96</v>
      </c>
      <c r="D5714" s="38" t="s">
        <v>2369</v>
      </c>
      <c r="E5714" s="38" t="s">
        <v>145</v>
      </c>
    </row>
    <row r="5715">
      <c r="A5715" s="38" t="s">
        <v>10945</v>
      </c>
      <c r="B5715" s="38" t="s">
        <v>871</v>
      </c>
      <c r="C5715" s="25" t="s">
        <v>96</v>
      </c>
      <c r="D5715" s="38" t="s">
        <v>2369</v>
      </c>
      <c r="E5715" s="38" t="s">
        <v>145</v>
      </c>
    </row>
    <row r="5716">
      <c r="A5716" s="38" t="s">
        <v>10946</v>
      </c>
      <c r="B5716" s="38" t="s">
        <v>1361</v>
      </c>
      <c r="C5716" s="25" t="s">
        <v>96</v>
      </c>
      <c r="D5716" s="38" t="s">
        <v>2369</v>
      </c>
      <c r="E5716" s="38" t="s">
        <v>145</v>
      </c>
    </row>
    <row r="5717">
      <c r="A5717" s="38" t="s">
        <v>10936</v>
      </c>
      <c r="B5717" s="38" t="s">
        <v>631</v>
      </c>
      <c r="C5717" s="25" t="s">
        <v>96</v>
      </c>
      <c r="D5717" s="38" t="s">
        <v>2369</v>
      </c>
      <c r="E5717" s="38" t="s">
        <v>114</v>
      </c>
    </row>
    <row r="5718">
      <c r="A5718" s="38" t="s">
        <v>10937</v>
      </c>
      <c r="B5718" s="38" t="s">
        <v>757</v>
      </c>
      <c r="C5718" s="25" t="s">
        <v>96</v>
      </c>
      <c r="D5718" s="38" t="s">
        <v>2369</v>
      </c>
      <c r="E5718" s="38" t="s">
        <v>114</v>
      </c>
    </row>
    <row r="5719">
      <c r="A5719" s="38" t="s">
        <v>10939</v>
      </c>
      <c r="B5719" s="38" t="s">
        <v>508</v>
      </c>
      <c r="C5719" s="25" t="s">
        <v>96</v>
      </c>
      <c r="D5719" s="38" t="s">
        <v>2369</v>
      </c>
      <c r="E5719" s="38" t="s">
        <v>114</v>
      </c>
    </row>
    <row r="5720">
      <c r="A5720" s="38" t="s">
        <v>10938</v>
      </c>
      <c r="B5720" s="38" t="s">
        <v>870</v>
      </c>
      <c r="C5720" s="25" t="s">
        <v>96</v>
      </c>
      <c r="D5720" s="38" t="s">
        <v>2369</v>
      </c>
      <c r="E5720" s="38" t="s">
        <v>114</v>
      </c>
    </row>
    <row r="5721">
      <c r="A5721" s="38" t="s">
        <v>10940</v>
      </c>
      <c r="B5721" s="38" t="s">
        <v>1138</v>
      </c>
      <c r="C5721" s="25" t="s">
        <v>96</v>
      </c>
      <c r="D5721" s="38" t="s">
        <v>2369</v>
      </c>
      <c r="E5721" s="38" t="s">
        <v>114</v>
      </c>
    </row>
    <row r="5722">
      <c r="A5722" s="38" t="s">
        <v>10941</v>
      </c>
      <c r="B5722" s="38" t="s">
        <v>483</v>
      </c>
      <c r="C5722" s="25" t="s">
        <v>96</v>
      </c>
      <c r="D5722" s="38" t="s">
        <v>2369</v>
      </c>
      <c r="E5722" s="38" t="s">
        <v>114</v>
      </c>
    </row>
    <row r="5723">
      <c r="A5723" s="38" t="s">
        <v>10942</v>
      </c>
      <c r="B5723" s="38" t="s">
        <v>1149</v>
      </c>
      <c r="C5723" s="25" t="s">
        <v>96</v>
      </c>
      <c r="D5723" s="38" t="s">
        <v>2369</v>
      </c>
      <c r="E5723" s="38" t="s">
        <v>114</v>
      </c>
    </row>
    <row r="5724">
      <c r="A5724" s="38" t="s">
        <v>10943</v>
      </c>
      <c r="B5724" s="38" t="s">
        <v>751</v>
      </c>
      <c r="C5724" s="25" t="s">
        <v>96</v>
      </c>
      <c r="D5724" s="38" t="s">
        <v>2369</v>
      </c>
      <c r="E5724" s="38" t="s">
        <v>114</v>
      </c>
    </row>
    <row r="5725">
      <c r="A5725" s="38" t="s">
        <v>10945</v>
      </c>
      <c r="B5725" s="38" t="s">
        <v>871</v>
      </c>
      <c r="C5725" s="25" t="s">
        <v>96</v>
      </c>
      <c r="D5725" s="38" t="s">
        <v>2369</v>
      </c>
      <c r="E5725" s="38" t="s">
        <v>114</v>
      </c>
    </row>
    <row r="5726">
      <c r="A5726" s="38" t="s">
        <v>10947</v>
      </c>
      <c r="B5726" s="38" t="s">
        <v>1145</v>
      </c>
      <c r="C5726" s="25" t="s">
        <v>96</v>
      </c>
      <c r="D5726" s="38" t="s">
        <v>2369</v>
      </c>
      <c r="E5726" s="38" t="s">
        <v>114</v>
      </c>
    </row>
    <row r="5727">
      <c r="A5727" s="38" t="s">
        <v>10946</v>
      </c>
      <c r="B5727" s="38" t="s">
        <v>1361</v>
      </c>
      <c r="C5727" s="25" t="s">
        <v>96</v>
      </c>
      <c r="D5727" s="38" t="s">
        <v>2369</v>
      </c>
      <c r="E5727" s="38" t="s">
        <v>114</v>
      </c>
    </row>
    <row r="5728">
      <c r="A5728" s="38" t="s">
        <v>10948</v>
      </c>
      <c r="B5728" s="38" t="s">
        <v>822</v>
      </c>
      <c r="C5728" s="25" t="s">
        <v>96</v>
      </c>
      <c r="D5728" s="38" t="s">
        <v>2369</v>
      </c>
      <c r="E5728" s="38" t="s">
        <v>114</v>
      </c>
    </row>
    <row r="5729">
      <c r="A5729" s="38" t="s">
        <v>10936</v>
      </c>
      <c r="B5729" s="38" t="s">
        <v>631</v>
      </c>
      <c r="C5729" s="25" t="s">
        <v>96</v>
      </c>
      <c r="D5729" s="38" t="s">
        <v>2369</v>
      </c>
      <c r="E5729" s="38" t="s">
        <v>101</v>
      </c>
    </row>
    <row r="5730">
      <c r="A5730" s="38" t="s">
        <v>10937</v>
      </c>
      <c r="B5730" s="38" t="s">
        <v>757</v>
      </c>
      <c r="C5730" s="25" t="s">
        <v>96</v>
      </c>
      <c r="D5730" s="38" t="s">
        <v>2369</v>
      </c>
      <c r="E5730" s="38" t="s">
        <v>101</v>
      </c>
    </row>
    <row r="5731">
      <c r="A5731" s="38" t="s">
        <v>10938</v>
      </c>
      <c r="B5731" s="38" t="s">
        <v>870</v>
      </c>
      <c r="C5731" s="25" t="s">
        <v>96</v>
      </c>
      <c r="D5731" s="38" t="s">
        <v>2369</v>
      </c>
      <c r="E5731" s="38" t="s">
        <v>101</v>
      </c>
    </row>
    <row r="5732">
      <c r="A5732" s="38" t="s">
        <v>10949</v>
      </c>
      <c r="B5732" s="38" t="s">
        <v>401</v>
      </c>
      <c r="C5732" s="25" t="s">
        <v>96</v>
      </c>
      <c r="D5732" s="38" t="s">
        <v>2369</v>
      </c>
      <c r="E5732" s="38" t="s">
        <v>101</v>
      </c>
    </row>
    <row r="5733">
      <c r="A5733" s="38" t="s">
        <v>10943</v>
      </c>
      <c r="B5733" s="38" t="s">
        <v>751</v>
      </c>
      <c r="C5733" s="25" t="s">
        <v>96</v>
      </c>
      <c r="D5733" s="38" t="s">
        <v>2369</v>
      </c>
      <c r="E5733" s="38" t="s">
        <v>101</v>
      </c>
    </row>
    <row r="5734">
      <c r="A5734" s="38" t="s">
        <v>10950</v>
      </c>
      <c r="B5734" s="38" t="s">
        <v>1023</v>
      </c>
      <c r="C5734" s="25" t="s">
        <v>96</v>
      </c>
      <c r="D5734" s="38" t="s">
        <v>2369</v>
      </c>
      <c r="E5734" s="38" t="s">
        <v>101</v>
      </c>
    </row>
    <row r="5735">
      <c r="A5735" s="38" t="s">
        <v>10945</v>
      </c>
      <c r="B5735" s="38" t="s">
        <v>871</v>
      </c>
      <c r="C5735" s="25" t="s">
        <v>96</v>
      </c>
      <c r="D5735" s="38" t="s">
        <v>2369</v>
      </c>
      <c r="E5735" s="38" t="s">
        <v>101</v>
      </c>
    </row>
    <row r="5736">
      <c r="A5736" s="38" t="s">
        <v>10941</v>
      </c>
      <c r="B5736" s="38" t="s">
        <v>483</v>
      </c>
      <c r="C5736" s="25" t="s">
        <v>96</v>
      </c>
      <c r="D5736" s="38" t="s">
        <v>2369</v>
      </c>
      <c r="E5736" s="38" t="s">
        <v>101</v>
      </c>
    </row>
    <row r="5737">
      <c r="A5737" s="38" t="s">
        <v>10939</v>
      </c>
      <c r="B5737" s="38" t="s">
        <v>508</v>
      </c>
      <c r="C5737" s="25" t="s">
        <v>96</v>
      </c>
      <c r="D5737" s="38" t="s">
        <v>2369</v>
      </c>
      <c r="E5737" s="38" t="s">
        <v>101</v>
      </c>
    </row>
    <row r="5738">
      <c r="A5738" s="38" t="s">
        <v>10947</v>
      </c>
      <c r="B5738" s="38" t="s">
        <v>1145</v>
      </c>
      <c r="C5738" s="25" t="s">
        <v>96</v>
      </c>
      <c r="D5738" s="38" t="s">
        <v>2369</v>
      </c>
      <c r="E5738" s="38" t="s">
        <v>101</v>
      </c>
    </row>
    <row r="5739">
      <c r="A5739" s="38" t="s">
        <v>10946</v>
      </c>
      <c r="B5739" s="38" t="s">
        <v>1361</v>
      </c>
      <c r="C5739" s="25" t="s">
        <v>96</v>
      </c>
      <c r="D5739" s="38" t="s">
        <v>2369</v>
      </c>
      <c r="E5739" s="38" t="s">
        <v>101</v>
      </c>
    </row>
    <row r="5740">
      <c r="A5740" s="38" t="s">
        <v>10948</v>
      </c>
      <c r="B5740" s="38" t="s">
        <v>822</v>
      </c>
      <c r="C5740" s="25" t="s">
        <v>96</v>
      </c>
      <c r="D5740" s="38" t="s">
        <v>2369</v>
      </c>
      <c r="E5740" s="38" t="s">
        <v>101</v>
      </c>
    </row>
    <row r="5741">
      <c r="A5741" s="38" t="s">
        <v>10951</v>
      </c>
      <c r="B5741" s="38" t="s">
        <v>631</v>
      </c>
      <c r="C5741" s="25" t="s">
        <v>96</v>
      </c>
      <c r="D5741" s="38" t="s">
        <v>2370</v>
      </c>
      <c r="E5741" s="38" t="s">
        <v>145</v>
      </c>
    </row>
    <row r="5742">
      <c r="A5742" s="38" t="s">
        <v>10952</v>
      </c>
      <c r="B5742" s="38" t="s">
        <v>757</v>
      </c>
      <c r="C5742" s="25" t="s">
        <v>96</v>
      </c>
      <c r="D5742" s="38" t="s">
        <v>2370</v>
      </c>
      <c r="E5742" s="38" t="s">
        <v>145</v>
      </c>
    </row>
    <row r="5743">
      <c r="A5743" s="38" t="s">
        <v>10953</v>
      </c>
      <c r="B5743" s="38" t="s">
        <v>1148</v>
      </c>
      <c r="C5743" s="25" t="s">
        <v>96</v>
      </c>
      <c r="D5743" s="38" t="s">
        <v>2370</v>
      </c>
      <c r="E5743" s="38" t="s">
        <v>145</v>
      </c>
    </row>
    <row r="5744">
      <c r="A5744" s="38" t="s">
        <v>10954</v>
      </c>
      <c r="B5744" s="38" t="s">
        <v>1138</v>
      </c>
      <c r="C5744" s="25" t="s">
        <v>96</v>
      </c>
      <c r="D5744" s="38" t="s">
        <v>2370</v>
      </c>
      <c r="E5744" s="38" t="s">
        <v>145</v>
      </c>
    </row>
    <row r="5745">
      <c r="A5745" s="38" t="s">
        <v>10955</v>
      </c>
      <c r="B5745" s="38" t="s">
        <v>483</v>
      </c>
      <c r="C5745" s="25" t="s">
        <v>96</v>
      </c>
      <c r="D5745" s="38" t="s">
        <v>2370</v>
      </c>
      <c r="E5745" s="38" t="s">
        <v>145</v>
      </c>
    </row>
    <row r="5746">
      <c r="A5746" s="38" t="s">
        <v>10956</v>
      </c>
      <c r="B5746" s="38" t="s">
        <v>1149</v>
      </c>
      <c r="C5746" s="25" t="s">
        <v>96</v>
      </c>
      <c r="D5746" s="38" t="s">
        <v>2370</v>
      </c>
      <c r="E5746" s="38" t="s">
        <v>145</v>
      </c>
    </row>
    <row r="5747">
      <c r="A5747" s="38" t="s">
        <v>10957</v>
      </c>
      <c r="B5747" s="38" t="s">
        <v>751</v>
      </c>
      <c r="C5747" s="25" t="s">
        <v>96</v>
      </c>
      <c r="D5747" s="38" t="s">
        <v>2370</v>
      </c>
      <c r="E5747" s="38" t="s">
        <v>145</v>
      </c>
    </row>
    <row r="5748">
      <c r="A5748" s="38" t="s">
        <v>10958</v>
      </c>
      <c r="B5748" s="38" t="s">
        <v>300</v>
      </c>
      <c r="C5748" s="25" t="s">
        <v>96</v>
      </c>
      <c r="D5748" s="38" t="s">
        <v>2370</v>
      </c>
      <c r="E5748" s="38" t="s">
        <v>145</v>
      </c>
    </row>
    <row r="5749">
      <c r="A5749" s="38" t="s">
        <v>10959</v>
      </c>
      <c r="B5749" s="38" t="s">
        <v>321</v>
      </c>
      <c r="C5749" s="25" t="s">
        <v>96</v>
      </c>
      <c r="D5749" s="38" t="s">
        <v>2370</v>
      </c>
      <c r="E5749" s="38" t="s">
        <v>145</v>
      </c>
    </row>
    <row r="5750">
      <c r="A5750" s="38" t="s">
        <v>10960</v>
      </c>
      <c r="B5750" s="38" t="s">
        <v>1141</v>
      </c>
      <c r="C5750" s="25" t="s">
        <v>96</v>
      </c>
      <c r="D5750" s="38" t="s">
        <v>2370</v>
      </c>
      <c r="E5750" s="38" t="s">
        <v>145</v>
      </c>
    </row>
    <row r="5751">
      <c r="A5751" s="38" t="s">
        <v>10961</v>
      </c>
      <c r="B5751" s="38" t="s">
        <v>871</v>
      </c>
      <c r="C5751" s="25" t="s">
        <v>96</v>
      </c>
      <c r="D5751" s="38" t="s">
        <v>2370</v>
      </c>
      <c r="E5751" s="38" t="s">
        <v>145</v>
      </c>
    </row>
    <row r="5752">
      <c r="A5752" s="38" t="s">
        <v>10951</v>
      </c>
      <c r="B5752" s="38" t="s">
        <v>631</v>
      </c>
      <c r="C5752" s="25" t="s">
        <v>96</v>
      </c>
      <c r="D5752" s="38" t="s">
        <v>2370</v>
      </c>
      <c r="E5752" s="38" t="s">
        <v>114</v>
      </c>
    </row>
    <row r="5753">
      <c r="A5753" s="38" t="s">
        <v>10952</v>
      </c>
      <c r="B5753" s="38" t="s">
        <v>757</v>
      </c>
      <c r="C5753" s="25" t="s">
        <v>96</v>
      </c>
      <c r="D5753" s="38" t="s">
        <v>2370</v>
      </c>
      <c r="E5753" s="38" t="s">
        <v>114</v>
      </c>
    </row>
    <row r="5754">
      <c r="A5754" s="38" t="s">
        <v>10953</v>
      </c>
      <c r="B5754" s="38" t="s">
        <v>1148</v>
      </c>
      <c r="C5754" s="25" t="s">
        <v>96</v>
      </c>
      <c r="D5754" s="38" t="s">
        <v>2370</v>
      </c>
      <c r="E5754" s="38" t="s">
        <v>114</v>
      </c>
    </row>
    <row r="5755">
      <c r="A5755" s="38" t="s">
        <v>10954</v>
      </c>
      <c r="B5755" s="38" t="s">
        <v>1138</v>
      </c>
      <c r="C5755" s="25" t="s">
        <v>96</v>
      </c>
      <c r="D5755" s="38" t="s">
        <v>2370</v>
      </c>
      <c r="E5755" s="38" t="s">
        <v>114</v>
      </c>
    </row>
    <row r="5756">
      <c r="A5756" s="38" t="s">
        <v>10955</v>
      </c>
      <c r="B5756" s="38" t="s">
        <v>483</v>
      </c>
      <c r="C5756" s="25" t="s">
        <v>96</v>
      </c>
      <c r="D5756" s="38" t="s">
        <v>2370</v>
      </c>
      <c r="E5756" s="38" t="s">
        <v>114</v>
      </c>
    </row>
    <row r="5757">
      <c r="A5757" s="38" t="s">
        <v>10956</v>
      </c>
      <c r="B5757" s="38" t="s">
        <v>1149</v>
      </c>
      <c r="C5757" s="25" t="s">
        <v>96</v>
      </c>
      <c r="D5757" s="38" t="s">
        <v>2370</v>
      </c>
      <c r="E5757" s="38" t="s">
        <v>114</v>
      </c>
    </row>
    <row r="5758">
      <c r="A5758" s="38" t="s">
        <v>10957</v>
      </c>
      <c r="B5758" s="38" t="s">
        <v>751</v>
      </c>
      <c r="C5758" s="25" t="s">
        <v>96</v>
      </c>
      <c r="D5758" s="38" t="s">
        <v>2370</v>
      </c>
      <c r="E5758" s="38" t="s">
        <v>114</v>
      </c>
    </row>
    <row r="5759">
      <c r="A5759" s="38" t="s">
        <v>10961</v>
      </c>
      <c r="B5759" s="38" t="s">
        <v>871</v>
      </c>
      <c r="C5759" s="25" t="s">
        <v>96</v>
      </c>
      <c r="D5759" s="38" t="s">
        <v>2370</v>
      </c>
      <c r="E5759" s="38" t="s">
        <v>114</v>
      </c>
    </row>
    <row r="5760">
      <c r="A5760" s="38" t="s">
        <v>10959</v>
      </c>
      <c r="B5760" s="38" t="s">
        <v>321</v>
      </c>
      <c r="C5760" s="25" t="s">
        <v>96</v>
      </c>
      <c r="D5760" s="38" t="s">
        <v>2370</v>
      </c>
      <c r="E5760" s="38" t="s">
        <v>114</v>
      </c>
    </row>
    <row r="5761">
      <c r="A5761" s="38" t="s">
        <v>10960</v>
      </c>
      <c r="B5761" s="38" t="s">
        <v>1141</v>
      </c>
      <c r="C5761" s="25" t="s">
        <v>96</v>
      </c>
      <c r="D5761" s="38" t="s">
        <v>2370</v>
      </c>
      <c r="E5761" s="38" t="s">
        <v>114</v>
      </c>
    </row>
    <row r="5762">
      <c r="A5762" s="38" t="s">
        <v>10962</v>
      </c>
      <c r="B5762" s="38" t="s">
        <v>1145</v>
      </c>
      <c r="C5762" s="25" t="s">
        <v>96</v>
      </c>
      <c r="D5762" s="38" t="s">
        <v>2370</v>
      </c>
      <c r="E5762" s="38" t="s">
        <v>114</v>
      </c>
    </row>
    <row r="5763">
      <c r="A5763" s="38" t="s">
        <v>10963</v>
      </c>
      <c r="B5763" s="38" t="s">
        <v>822</v>
      </c>
      <c r="C5763" s="25" t="s">
        <v>96</v>
      </c>
      <c r="D5763" s="38" t="s">
        <v>2370</v>
      </c>
      <c r="E5763" s="38" t="s">
        <v>114</v>
      </c>
    </row>
    <row r="5764">
      <c r="A5764" s="38" t="s">
        <v>10951</v>
      </c>
      <c r="B5764" s="38" t="s">
        <v>631</v>
      </c>
      <c r="C5764" s="25" t="s">
        <v>96</v>
      </c>
      <c r="D5764" s="38" t="s">
        <v>2370</v>
      </c>
      <c r="E5764" s="38" t="s">
        <v>101</v>
      </c>
    </row>
    <row r="5765">
      <c r="A5765" s="38" t="s">
        <v>10952</v>
      </c>
      <c r="B5765" s="38" t="s">
        <v>757</v>
      </c>
      <c r="C5765" s="25" t="s">
        <v>96</v>
      </c>
      <c r="D5765" s="38" t="s">
        <v>2370</v>
      </c>
      <c r="E5765" s="38" t="s">
        <v>101</v>
      </c>
    </row>
    <row r="5766">
      <c r="A5766" s="38" t="s">
        <v>10961</v>
      </c>
      <c r="B5766" s="38" t="s">
        <v>871</v>
      </c>
      <c r="C5766" s="25" t="s">
        <v>96</v>
      </c>
      <c r="D5766" s="38" t="s">
        <v>2370</v>
      </c>
      <c r="E5766" s="38" t="s">
        <v>101</v>
      </c>
    </row>
    <row r="5767">
      <c r="A5767" s="38" t="s">
        <v>10964</v>
      </c>
      <c r="B5767" s="38" t="s">
        <v>401</v>
      </c>
      <c r="C5767" s="25" t="s">
        <v>96</v>
      </c>
      <c r="D5767" s="38" t="s">
        <v>2370</v>
      </c>
      <c r="E5767" s="38" t="s">
        <v>101</v>
      </c>
    </row>
    <row r="5768">
      <c r="A5768" s="38" t="s">
        <v>10957</v>
      </c>
      <c r="B5768" s="38" t="s">
        <v>751</v>
      </c>
      <c r="C5768" s="25" t="s">
        <v>96</v>
      </c>
      <c r="D5768" s="38" t="s">
        <v>2370</v>
      </c>
      <c r="E5768" s="38" t="s">
        <v>101</v>
      </c>
    </row>
    <row r="5769">
      <c r="A5769" s="38" t="s">
        <v>10965</v>
      </c>
      <c r="B5769" s="38" t="s">
        <v>1023</v>
      </c>
      <c r="C5769" s="25" t="s">
        <v>96</v>
      </c>
      <c r="D5769" s="38" t="s">
        <v>2370</v>
      </c>
      <c r="E5769" s="38" t="s">
        <v>101</v>
      </c>
    </row>
    <row r="5770">
      <c r="A5770" s="38" t="s">
        <v>10955</v>
      </c>
      <c r="B5770" s="38" t="s">
        <v>483</v>
      </c>
      <c r="C5770" s="25" t="s">
        <v>96</v>
      </c>
      <c r="D5770" s="38" t="s">
        <v>2370</v>
      </c>
      <c r="E5770" s="38" t="s">
        <v>101</v>
      </c>
    </row>
    <row r="5771">
      <c r="A5771" s="38" t="s">
        <v>10962</v>
      </c>
      <c r="B5771" s="38" t="s">
        <v>1145</v>
      </c>
      <c r="C5771" s="25" t="s">
        <v>96</v>
      </c>
      <c r="D5771" s="38" t="s">
        <v>2370</v>
      </c>
      <c r="E5771" s="38" t="s">
        <v>101</v>
      </c>
    </row>
    <row r="5772">
      <c r="A5772" s="38" t="s">
        <v>10959</v>
      </c>
      <c r="B5772" s="38" t="s">
        <v>321</v>
      </c>
      <c r="C5772" s="25" t="s">
        <v>96</v>
      </c>
      <c r="D5772" s="38" t="s">
        <v>2370</v>
      </c>
      <c r="E5772" s="38" t="s">
        <v>101</v>
      </c>
    </row>
    <row r="5773">
      <c r="A5773" s="38" t="s">
        <v>10960</v>
      </c>
      <c r="B5773" s="38" t="s">
        <v>1141</v>
      </c>
      <c r="C5773" s="25" t="s">
        <v>96</v>
      </c>
      <c r="D5773" s="38" t="s">
        <v>2370</v>
      </c>
      <c r="E5773" s="38" t="s">
        <v>101</v>
      </c>
    </row>
    <row r="5774">
      <c r="A5774" s="38" t="s">
        <v>10966</v>
      </c>
      <c r="B5774" s="38" t="s">
        <v>1147</v>
      </c>
      <c r="C5774" s="25" t="s">
        <v>96</v>
      </c>
      <c r="D5774" s="38" t="s">
        <v>2370</v>
      </c>
      <c r="E5774" s="38" t="s">
        <v>101</v>
      </c>
    </row>
    <row r="5775">
      <c r="A5775" s="38" t="s">
        <v>10963</v>
      </c>
      <c r="B5775" s="38" t="s">
        <v>822</v>
      </c>
      <c r="C5775" s="25" t="s">
        <v>96</v>
      </c>
      <c r="D5775" s="38" t="s">
        <v>2370</v>
      </c>
      <c r="E5775" s="38" t="s">
        <v>101</v>
      </c>
    </row>
    <row r="5776">
      <c r="A5776" s="38" t="s">
        <v>10967</v>
      </c>
      <c r="B5776" s="38" t="s">
        <v>631</v>
      </c>
      <c r="C5776" s="25" t="s">
        <v>96</v>
      </c>
      <c r="D5776" s="38" t="s">
        <v>2371</v>
      </c>
      <c r="E5776" s="38" t="s">
        <v>145</v>
      </c>
    </row>
    <row r="5777">
      <c r="A5777" s="38" t="s">
        <v>10968</v>
      </c>
      <c r="B5777" s="38" t="s">
        <v>757</v>
      </c>
      <c r="C5777" s="25" t="s">
        <v>96</v>
      </c>
      <c r="D5777" s="38" t="s">
        <v>2371</v>
      </c>
      <c r="E5777" s="38" t="s">
        <v>145</v>
      </c>
    </row>
    <row r="5778">
      <c r="A5778" s="38" t="s">
        <v>10969</v>
      </c>
      <c r="B5778" s="38" t="s">
        <v>870</v>
      </c>
      <c r="C5778" s="25" t="s">
        <v>96</v>
      </c>
      <c r="D5778" s="38" t="s">
        <v>2371</v>
      </c>
      <c r="E5778" s="38" t="s">
        <v>145</v>
      </c>
    </row>
    <row r="5779">
      <c r="A5779" s="38" t="s">
        <v>10970</v>
      </c>
      <c r="B5779" s="38" t="s">
        <v>508</v>
      </c>
      <c r="C5779" s="25" t="s">
        <v>96</v>
      </c>
      <c r="D5779" s="38" t="s">
        <v>2371</v>
      </c>
      <c r="E5779" s="38" t="s">
        <v>145</v>
      </c>
    </row>
    <row r="5780">
      <c r="A5780" s="38" t="s">
        <v>10971</v>
      </c>
      <c r="B5780" s="38" t="s">
        <v>1138</v>
      </c>
      <c r="C5780" s="25" t="s">
        <v>96</v>
      </c>
      <c r="D5780" s="38" t="s">
        <v>2371</v>
      </c>
      <c r="E5780" s="38" t="s">
        <v>145</v>
      </c>
    </row>
    <row r="5781">
      <c r="A5781" s="38" t="s">
        <v>10972</v>
      </c>
      <c r="B5781" s="38" t="s">
        <v>483</v>
      </c>
      <c r="C5781" s="25" t="s">
        <v>96</v>
      </c>
      <c r="D5781" s="38" t="s">
        <v>2371</v>
      </c>
      <c r="E5781" s="38" t="s">
        <v>145</v>
      </c>
    </row>
    <row r="5782">
      <c r="A5782" s="38" t="s">
        <v>10973</v>
      </c>
      <c r="B5782" s="38" t="s">
        <v>1149</v>
      </c>
      <c r="C5782" s="25" t="s">
        <v>96</v>
      </c>
      <c r="D5782" s="38" t="s">
        <v>2371</v>
      </c>
      <c r="E5782" s="38" t="s">
        <v>145</v>
      </c>
    </row>
    <row r="5783">
      <c r="A5783" s="38" t="s">
        <v>10974</v>
      </c>
      <c r="B5783" s="38" t="s">
        <v>751</v>
      </c>
      <c r="C5783" s="25" t="s">
        <v>96</v>
      </c>
      <c r="D5783" s="38" t="s">
        <v>2371</v>
      </c>
      <c r="E5783" s="38" t="s">
        <v>145</v>
      </c>
    </row>
    <row r="5784">
      <c r="A5784" s="38" t="s">
        <v>10975</v>
      </c>
      <c r="B5784" s="38" t="s">
        <v>300</v>
      </c>
      <c r="C5784" s="25" t="s">
        <v>96</v>
      </c>
      <c r="D5784" s="38" t="s">
        <v>2371</v>
      </c>
      <c r="E5784" s="38" t="s">
        <v>145</v>
      </c>
    </row>
    <row r="5785">
      <c r="A5785" s="38" t="s">
        <v>10976</v>
      </c>
      <c r="B5785" s="38" t="s">
        <v>871</v>
      </c>
      <c r="C5785" s="25" t="s">
        <v>96</v>
      </c>
      <c r="D5785" s="38" t="s">
        <v>2371</v>
      </c>
      <c r="E5785" s="38" t="s">
        <v>145</v>
      </c>
    </row>
    <row r="5786">
      <c r="A5786" s="38" t="s">
        <v>10977</v>
      </c>
      <c r="B5786" s="38" t="s">
        <v>1361</v>
      </c>
      <c r="C5786" s="25" t="s">
        <v>96</v>
      </c>
      <c r="D5786" s="38" t="s">
        <v>2371</v>
      </c>
      <c r="E5786" s="38" t="s">
        <v>145</v>
      </c>
    </row>
    <row r="5787">
      <c r="A5787" s="38" t="s">
        <v>10967</v>
      </c>
      <c r="B5787" s="38" t="s">
        <v>631</v>
      </c>
      <c r="C5787" s="25" t="s">
        <v>96</v>
      </c>
      <c r="D5787" s="38" t="s">
        <v>2371</v>
      </c>
      <c r="E5787" s="38" t="s">
        <v>114</v>
      </c>
    </row>
    <row r="5788">
      <c r="A5788" s="38" t="s">
        <v>10968</v>
      </c>
      <c r="B5788" s="38" t="s">
        <v>757</v>
      </c>
      <c r="C5788" s="25" t="s">
        <v>96</v>
      </c>
      <c r="D5788" s="38" t="s">
        <v>2371</v>
      </c>
      <c r="E5788" s="38" t="s">
        <v>114</v>
      </c>
    </row>
    <row r="5789">
      <c r="A5789" s="38" t="s">
        <v>10970</v>
      </c>
      <c r="B5789" s="38" t="s">
        <v>508</v>
      </c>
      <c r="C5789" s="25" t="s">
        <v>96</v>
      </c>
      <c r="D5789" s="38" t="s">
        <v>2371</v>
      </c>
      <c r="E5789" s="38" t="s">
        <v>114</v>
      </c>
    </row>
    <row r="5790">
      <c r="A5790" s="38" t="s">
        <v>10969</v>
      </c>
      <c r="B5790" s="38" t="s">
        <v>870</v>
      </c>
      <c r="C5790" s="25" t="s">
        <v>96</v>
      </c>
      <c r="D5790" s="38" t="s">
        <v>2371</v>
      </c>
      <c r="E5790" s="38" t="s">
        <v>114</v>
      </c>
    </row>
    <row r="5791">
      <c r="A5791" s="38" t="s">
        <v>10971</v>
      </c>
      <c r="B5791" s="38" t="s">
        <v>1138</v>
      </c>
      <c r="C5791" s="25" t="s">
        <v>96</v>
      </c>
      <c r="D5791" s="38" t="s">
        <v>2371</v>
      </c>
      <c r="E5791" s="38" t="s">
        <v>114</v>
      </c>
    </row>
    <row r="5792">
      <c r="A5792" s="38" t="s">
        <v>10972</v>
      </c>
      <c r="B5792" s="38" t="s">
        <v>483</v>
      </c>
      <c r="C5792" s="25" t="s">
        <v>96</v>
      </c>
      <c r="D5792" s="38" t="s">
        <v>2371</v>
      </c>
      <c r="E5792" s="38" t="s">
        <v>114</v>
      </c>
    </row>
    <row r="5793">
      <c r="A5793" s="38" t="s">
        <v>10973</v>
      </c>
      <c r="B5793" s="38" t="s">
        <v>1149</v>
      </c>
      <c r="C5793" s="25" t="s">
        <v>96</v>
      </c>
      <c r="D5793" s="38" t="s">
        <v>2371</v>
      </c>
      <c r="E5793" s="38" t="s">
        <v>114</v>
      </c>
    </row>
    <row r="5794">
      <c r="A5794" s="38" t="s">
        <v>10974</v>
      </c>
      <c r="B5794" s="38" t="s">
        <v>751</v>
      </c>
      <c r="C5794" s="25" t="s">
        <v>96</v>
      </c>
      <c r="D5794" s="38" t="s">
        <v>2371</v>
      </c>
      <c r="E5794" s="38" t="s">
        <v>114</v>
      </c>
    </row>
    <row r="5795">
      <c r="A5795" s="38" t="s">
        <v>10976</v>
      </c>
      <c r="B5795" s="38" t="s">
        <v>871</v>
      </c>
      <c r="C5795" s="25" t="s">
        <v>96</v>
      </c>
      <c r="D5795" s="38" t="s">
        <v>2371</v>
      </c>
      <c r="E5795" s="38" t="s">
        <v>114</v>
      </c>
    </row>
    <row r="5796">
      <c r="A5796" s="38" t="s">
        <v>10978</v>
      </c>
      <c r="B5796" s="38" t="s">
        <v>1145</v>
      </c>
      <c r="C5796" s="25" t="s">
        <v>96</v>
      </c>
      <c r="D5796" s="38" t="s">
        <v>2371</v>
      </c>
      <c r="E5796" s="38" t="s">
        <v>114</v>
      </c>
    </row>
    <row r="5797">
      <c r="A5797" s="38" t="s">
        <v>10977</v>
      </c>
      <c r="B5797" s="38" t="s">
        <v>1361</v>
      </c>
      <c r="C5797" s="25" t="s">
        <v>96</v>
      </c>
      <c r="D5797" s="38" t="s">
        <v>2371</v>
      </c>
      <c r="E5797" s="38" t="s">
        <v>114</v>
      </c>
    </row>
    <row r="5798">
      <c r="A5798" s="38" t="s">
        <v>10979</v>
      </c>
      <c r="B5798" s="38" t="s">
        <v>822</v>
      </c>
      <c r="C5798" s="25" t="s">
        <v>96</v>
      </c>
      <c r="D5798" s="38" t="s">
        <v>2371</v>
      </c>
      <c r="E5798" s="38" t="s">
        <v>114</v>
      </c>
    </row>
    <row r="5799">
      <c r="A5799" s="38" t="s">
        <v>10967</v>
      </c>
      <c r="B5799" s="38" t="s">
        <v>631</v>
      </c>
      <c r="C5799" s="25" t="s">
        <v>96</v>
      </c>
      <c r="D5799" s="38" t="s">
        <v>2371</v>
      </c>
      <c r="E5799" s="38" t="s">
        <v>101</v>
      </c>
    </row>
    <row r="5800">
      <c r="A5800" s="38" t="s">
        <v>10968</v>
      </c>
      <c r="B5800" s="38" t="s">
        <v>757</v>
      </c>
      <c r="C5800" s="25" t="s">
        <v>96</v>
      </c>
      <c r="D5800" s="38" t="s">
        <v>2371</v>
      </c>
      <c r="E5800" s="38" t="s">
        <v>101</v>
      </c>
    </row>
    <row r="5801">
      <c r="A5801" s="38" t="s">
        <v>10969</v>
      </c>
      <c r="B5801" s="38" t="s">
        <v>870</v>
      </c>
      <c r="C5801" s="25" t="s">
        <v>96</v>
      </c>
      <c r="D5801" s="38" t="s">
        <v>2371</v>
      </c>
      <c r="E5801" s="38" t="s">
        <v>101</v>
      </c>
    </row>
    <row r="5802">
      <c r="A5802" s="38" t="s">
        <v>10980</v>
      </c>
      <c r="B5802" s="38" t="s">
        <v>401</v>
      </c>
      <c r="C5802" s="25" t="s">
        <v>96</v>
      </c>
      <c r="D5802" s="38" t="s">
        <v>2371</v>
      </c>
      <c r="E5802" s="38" t="s">
        <v>101</v>
      </c>
    </row>
    <row r="5803">
      <c r="A5803" s="38" t="s">
        <v>10974</v>
      </c>
      <c r="B5803" s="38" t="s">
        <v>751</v>
      </c>
      <c r="C5803" s="25" t="s">
        <v>96</v>
      </c>
      <c r="D5803" s="38" t="s">
        <v>2371</v>
      </c>
      <c r="E5803" s="38" t="s">
        <v>101</v>
      </c>
    </row>
    <row r="5804">
      <c r="A5804" s="38" t="s">
        <v>10981</v>
      </c>
      <c r="B5804" s="38" t="s">
        <v>1023</v>
      </c>
      <c r="C5804" s="25" t="s">
        <v>96</v>
      </c>
      <c r="D5804" s="38" t="s">
        <v>2371</v>
      </c>
      <c r="E5804" s="38" t="s">
        <v>101</v>
      </c>
    </row>
    <row r="5805">
      <c r="A5805" s="38" t="s">
        <v>10976</v>
      </c>
      <c r="B5805" s="38" t="s">
        <v>871</v>
      </c>
      <c r="C5805" s="25" t="s">
        <v>96</v>
      </c>
      <c r="D5805" s="38" t="s">
        <v>2371</v>
      </c>
      <c r="E5805" s="38" t="s">
        <v>101</v>
      </c>
    </row>
    <row r="5806">
      <c r="A5806" s="38" t="s">
        <v>10972</v>
      </c>
      <c r="B5806" s="38" t="s">
        <v>483</v>
      </c>
      <c r="C5806" s="25" t="s">
        <v>96</v>
      </c>
      <c r="D5806" s="38" t="s">
        <v>2371</v>
      </c>
      <c r="E5806" s="38" t="s">
        <v>101</v>
      </c>
    </row>
    <row r="5807">
      <c r="A5807" s="38" t="s">
        <v>10970</v>
      </c>
      <c r="B5807" s="38" t="s">
        <v>508</v>
      </c>
      <c r="C5807" s="25" t="s">
        <v>96</v>
      </c>
      <c r="D5807" s="38" t="s">
        <v>2371</v>
      </c>
      <c r="E5807" s="38" t="s">
        <v>101</v>
      </c>
    </row>
    <row r="5808">
      <c r="A5808" s="38" t="s">
        <v>10978</v>
      </c>
      <c r="B5808" s="38" t="s">
        <v>1145</v>
      </c>
      <c r="C5808" s="25" t="s">
        <v>96</v>
      </c>
      <c r="D5808" s="38" t="s">
        <v>2371</v>
      </c>
      <c r="E5808" s="38" t="s">
        <v>101</v>
      </c>
    </row>
    <row r="5809">
      <c r="A5809" s="38" t="s">
        <v>10977</v>
      </c>
      <c r="B5809" s="38" t="s">
        <v>1361</v>
      </c>
      <c r="C5809" s="25" t="s">
        <v>96</v>
      </c>
      <c r="D5809" s="38" t="s">
        <v>2371</v>
      </c>
      <c r="E5809" s="38" t="s">
        <v>101</v>
      </c>
    </row>
    <row r="5810">
      <c r="A5810" s="38" t="s">
        <v>10979</v>
      </c>
      <c r="B5810" s="38" t="s">
        <v>822</v>
      </c>
      <c r="C5810" s="25" t="s">
        <v>96</v>
      </c>
      <c r="D5810" s="38" t="s">
        <v>2371</v>
      </c>
      <c r="E5810" s="38" t="s">
        <v>101</v>
      </c>
    </row>
    <row r="5811">
      <c r="A5811" s="38" t="s">
        <v>10982</v>
      </c>
      <c r="B5811" s="38" t="s">
        <v>263</v>
      </c>
      <c r="C5811" s="38" t="s">
        <v>96</v>
      </c>
      <c r="D5811" s="38" t="s">
        <v>2372</v>
      </c>
      <c r="E5811" s="38" t="s">
        <v>28</v>
      </c>
    </row>
    <row r="5812">
      <c r="A5812" s="38" t="s">
        <v>10983</v>
      </c>
      <c r="B5812" s="38" t="s">
        <v>532</v>
      </c>
      <c r="C5812" s="38" t="s">
        <v>96</v>
      </c>
      <c r="D5812" s="38" t="s">
        <v>2372</v>
      </c>
      <c r="E5812" s="38" t="s">
        <v>28</v>
      </c>
    </row>
    <row r="5813">
      <c r="A5813" s="38" t="s">
        <v>10984</v>
      </c>
      <c r="B5813" s="38" t="s">
        <v>388</v>
      </c>
      <c r="C5813" s="38" t="s">
        <v>96</v>
      </c>
      <c r="D5813" s="38" t="s">
        <v>2372</v>
      </c>
      <c r="E5813" s="38" t="s">
        <v>28</v>
      </c>
    </row>
    <row r="5814">
      <c r="A5814" s="38" t="s">
        <v>10985</v>
      </c>
      <c r="B5814" s="38" t="s">
        <v>965</v>
      </c>
      <c r="C5814" s="38" t="s">
        <v>96</v>
      </c>
      <c r="D5814" s="38" t="s">
        <v>2372</v>
      </c>
      <c r="E5814" s="38" t="s">
        <v>28</v>
      </c>
    </row>
    <row r="5815">
      <c r="A5815" s="38" t="s">
        <v>10986</v>
      </c>
      <c r="B5815" s="38" t="s">
        <v>880</v>
      </c>
      <c r="C5815" s="38" t="s">
        <v>96</v>
      </c>
      <c r="D5815" s="38" t="s">
        <v>2372</v>
      </c>
      <c r="E5815" s="38" t="s">
        <v>28</v>
      </c>
    </row>
    <row r="5816">
      <c r="A5816" s="38" t="s">
        <v>10987</v>
      </c>
      <c r="B5816" s="38" t="s">
        <v>295</v>
      </c>
      <c r="C5816" s="38" t="s">
        <v>96</v>
      </c>
      <c r="D5816" s="38" t="s">
        <v>2372</v>
      </c>
      <c r="E5816" s="38" t="s">
        <v>28</v>
      </c>
    </row>
    <row r="5817">
      <c r="A5817" s="38" t="s">
        <v>10988</v>
      </c>
      <c r="B5817" s="38" t="s">
        <v>376</v>
      </c>
      <c r="C5817" s="38" t="s">
        <v>96</v>
      </c>
      <c r="D5817" s="38" t="s">
        <v>2372</v>
      </c>
      <c r="E5817" s="38" t="s">
        <v>28</v>
      </c>
    </row>
    <row r="5818">
      <c r="A5818" s="38" t="s">
        <v>10989</v>
      </c>
      <c r="B5818" s="38" t="s">
        <v>280</v>
      </c>
      <c r="C5818" s="38" t="s">
        <v>96</v>
      </c>
      <c r="D5818" s="38" t="s">
        <v>2372</v>
      </c>
      <c r="E5818" s="38" t="s">
        <v>28</v>
      </c>
    </row>
    <row r="5819">
      <c r="A5819" s="38" t="s">
        <v>10990</v>
      </c>
      <c r="B5819" s="38" t="s">
        <v>972</v>
      </c>
      <c r="C5819" s="38" t="s">
        <v>96</v>
      </c>
      <c r="D5819" s="38" t="s">
        <v>2372</v>
      </c>
      <c r="E5819" s="38" t="s">
        <v>28</v>
      </c>
    </row>
    <row r="5820">
      <c r="A5820" s="38" t="s">
        <v>10991</v>
      </c>
      <c r="B5820" s="38" t="s">
        <v>847</v>
      </c>
      <c r="C5820" s="38" t="s">
        <v>96</v>
      </c>
      <c r="D5820" s="38" t="s">
        <v>2372</v>
      </c>
      <c r="E5820" s="38" t="s">
        <v>28</v>
      </c>
    </row>
    <row r="5821">
      <c r="A5821" s="38" t="s">
        <v>10992</v>
      </c>
      <c r="B5821" s="38" t="s">
        <v>854</v>
      </c>
      <c r="C5821" s="38" t="s">
        <v>44</v>
      </c>
      <c r="D5821" s="38" t="s">
        <v>2373</v>
      </c>
      <c r="E5821" s="38" t="s">
        <v>28</v>
      </c>
    </row>
    <row r="5822">
      <c r="A5822" s="38" t="s">
        <v>10993</v>
      </c>
      <c r="B5822" s="38" t="s">
        <v>803</v>
      </c>
      <c r="C5822" s="38" t="s">
        <v>44</v>
      </c>
      <c r="D5822" s="38" t="s">
        <v>2373</v>
      </c>
      <c r="E5822" s="38" t="s">
        <v>28</v>
      </c>
    </row>
    <row r="5823">
      <c r="A5823" s="38" t="s">
        <v>10994</v>
      </c>
      <c r="B5823" s="38" t="s">
        <v>758</v>
      </c>
      <c r="C5823" s="38" t="s">
        <v>44</v>
      </c>
      <c r="D5823" s="38" t="s">
        <v>2373</v>
      </c>
      <c r="E5823" s="38" t="s">
        <v>28</v>
      </c>
    </row>
    <row r="5824">
      <c r="A5824" s="38" t="s">
        <v>10995</v>
      </c>
      <c r="B5824" s="38" t="s">
        <v>602</v>
      </c>
      <c r="C5824" s="38" t="s">
        <v>44</v>
      </c>
      <c r="D5824" s="38" t="s">
        <v>2373</v>
      </c>
      <c r="E5824" s="38" t="s">
        <v>28</v>
      </c>
    </row>
    <row r="5825">
      <c r="A5825" s="38" t="s">
        <v>10996</v>
      </c>
      <c r="B5825" s="38" t="s">
        <v>157</v>
      </c>
      <c r="C5825" s="25" t="s">
        <v>158</v>
      </c>
      <c r="D5825" s="38" t="s">
        <v>2373</v>
      </c>
      <c r="E5825" s="38" t="s">
        <v>28</v>
      </c>
    </row>
    <row r="5826">
      <c r="A5826" s="38" t="s">
        <v>10997</v>
      </c>
      <c r="B5826" s="38" t="s">
        <v>159</v>
      </c>
      <c r="C5826" s="25" t="s">
        <v>158</v>
      </c>
      <c r="D5826" s="38" t="s">
        <v>2373</v>
      </c>
      <c r="E5826" s="38" t="s">
        <v>28</v>
      </c>
    </row>
    <row r="5827">
      <c r="A5827" s="38" t="s">
        <v>10998</v>
      </c>
      <c r="B5827" s="38" t="s">
        <v>803</v>
      </c>
      <c r="C5827" s="25" t="s">
        <v>600</v>
      </c>
      <c r="D5827" s="38" t="s">
        <v>2373</v>
      </c>
      <c r="E5827" s="38" t="s">
        <v>28</v>
      </c>
    </row>
    <row r="5828">
      <c r="A5828" s="38" t="s">
        <v>10999</v>
      </c>
      <c r="B5828" s="38" t="s">
        <v>758</v>
      </c>
      <c r="C5828" s="25" t="s">
        <v>600</v>
      </c>
      <c r="D5828" s="38" t="s">
        <v>2373</v>
      </c>
      <c r="E5828" s="38" t="s">
        <v>28</v>
      </c>
    </row>
    <row r="5829">
      <c r="A5829" s="38" t="s">
        <v>11000</v>
      </c>
      <c r="B5829" s="38" t="s">
        <v>679</v>
      </c>
      <c r="C5829" s="25" t="s">
        <v>600</v>
      </c>
      <c r="D5829" s="38" t="s">
        <v>2373</v>
      </c>
      <c r="E5829" s="38" t="s">
        <v>28</v>
      </c>
    </row>
    <row r="5830">
      <c r="A5830" s="38" t="s">
        <v>11001</v>
      </c>
      <c r="B5830" s="38" t="s">
        <v>803</v>
      </c>
      <c r="C5830" s="25" t="s">
        <v>938</v>
      </c>
      <c r="D5830" s="38" t="s">
        <v>2373</v>
      </c>
      <c r="E5830" s="38" t="s">
        <v>28</v>
      </c>
    </row>
    <row r="5831">
      <c r="A5831" s="38" t="s">
        <v>11002</v>
      </c>
      <c r="B5831" s="38" t="s">
        <v>758</v>
      </c>
      <c r="C5831" s="25" t="s">
        <v>938</v>
      </c>
      <c r="D5831" s="38" t="s">
        <v>2373</v>
      </c>
      <c r="E5831" s="38" t="s">
        <v>28</v>
      </c>
    </row>
    <row r="5832">
      <c r="A5832" s="38" t="s">
        <v>11003</v>
      </c>
      <c r="B5832" s="38" t="s">
        <v>679</v>
      </c>
      <c r="C5832" s="25" t="s">
        <v>938</v>
      </c>
      <c r="D5832" s="38" t="s">
        <v>2373</v>
      </c>
      <c r="E5832" s="38" t="s">
        <v>28</v>
      </c>
    </row>
    <row r="5833">
      <c r="A5833" s="38" t="s">
        <v>11004</v>
      </c>
      <c r="B5833" s="38" t="s">
        <v>949</v>
      </c>
      <c r="C5833" s="25" t="s">
        <v>938</v>
      </c>
      <c r="D5833" s="38" t="s">
        <v>2373</v>
      </c>
      <c r="E5833" s="38" t="s">
        <v>28</v>
      </c>
    </row>
    <row r="5834">
      <c r="A5834" s="38" t="s">
        <v>11005</v>
      </c>
      <c r="B5834" s="38" t="s">
        <v>1146</v>
      </c>
      <c r="C5834" s="25" t="s">
        <v>96</v>
      </c>
      <c r="D5834" s="38" t="s">
        <v>2373</v>
      </c>
      <c r="E5834" s="38" t="s">
        <v>145</v>
      </c>
    </row>
    <row r="5835">
      <c r="A5835" s="38" t="s">
        <v>11006</v>
      </c>
      <c r="B5835" s="38" t="s">
        <v>631</v>
      </c>
      <c r="C5835" s="25" t="s">
        <v>96</v>
      </c>
      <c r="D5835" s="38" t="s">
        <v>2373</v>
      </c>
      <c r="E5835" s="38" t="s">
        <v>145</v>
      </c>
    </row>
    <row r="5836">
      <c r="A5836" s="38" t="s">
        <v>11007</v>
      </c>
      <c r="B5836" s="38" t="s">
        <v>757</v>
      </c>
      <c r="C5836" s="25" t="s">
        <v>96</v>
      </c>
      <c r="D5836" s="38" t="s">
        <v>2373</v>
      </c>
      <c r="E5836" s="38" t="s">
        <v>145</v>
      </c>
    </row>
    <row r="5837">
      <c r="A5837" s="38" t="s">
        <v>11008</v>
      </c>
      <c r="B5837" s="38" t="s">
        <v>1148</v>
      </c>
      <c r="C5837" s="25" t="s">
        <v>96</v>
      </c>
      <c r="D5837" s="38" t="s">
        <v>2373</v>
      </c>
      <c r="E5837" s="38" t="s">
        <v>145</v>
      </c>
    </row>
    <row r="5838">
      <c r="A5838" s="38" t="s">
        <v>11009</v>
      </c>
      <c r="B5838" s="38" t="s">
        <v>1138</v>
      </c>
      <c r="C5838" s="25" t="s">
        <v>96</v>
      </c>
      <c r="D5838" s="38" t="s">
        <v>2373</v>
      </c>
      <c r="E5838" s="38" t="s">
        <v>145</v>
      </c>
    </row>
    <row r="5839">
      <c r="A5839" s="38" t="s">
        <v>11010</v>
      </c>
      <c r="B5839" s="38" t="s">
        <v>483</v>
      </c>
      <c r="C5839" s="25" t="s">
        <v>96</v>
      </c>
      <c r="D5839" s="38" t="s">
        <v>2373</v>
      </c>
      <c r="E5839" s="38" t="s">
        <v>145</v>
      </c>
    </row>
    <row r="5840">
      <c r="A5840" s="38" t="s">
        <v>11011</v>
      </c>
      <c r="B5840" s="38" t="s">
        <v>1149</v>
      </c>
      <c r="C5840" s="25" t="s">
        <v>96</v>
      </c>
      <c r="D5840" s="38" t="s">
        <v>2373</v>
      </c>
      <c r="E5840" s="38" t="s">
        <v>145</v>
      </c>
    </row>
    <row r="5841">
      <c r="A5841" s="38" t="s">
        <v>11012</v>
      </c>
      <c r="B5841" s="38" t="s">
        <v>751</v>
      </c>
      <c r="C5841" s="25" t="s">
        <v>96</v>
      </c>
      <c r="D5841" s="38" t="s">
        <v>2373</v>
      </c>
      <c r="E5841" s="38" t="s">
        <v>145</v>
      </c>
    </row>
    <row r="5842">
      <c r="A5842" s="38" t="s">
        <v>11013</v>
      </c>
      <c r="B5842" s="38" t="s">
        <v>300</v>
      </c>
      <c r="C5842" s="25" t="s">
        <v>96</v>
      </c>
      <c r="D5842" s="38" t="s">
        <v>2373</v>
      </c>
      <c r="E5842" s="38" t="s">
        <v>145</v>
      </c>
    </row>
    <row r="5843">
      <c r="A5843" s="38" t="s">
        <v>11014</v>
      </c>
      <c r="B5843" s="38" t="s">
        <v>1144</v>
      </c>
      <c r="C5843" s="25" t="s">
        <v>96</v>
      </c>
      <c r="D5843" s="38" t="s">
        <v>2373</v>
      </c>
      <c r="E5843" s="38" t="s">
        <v>145</v>
      </c>
    </row>
    <row r="5844">
      <c r="A5844" s="38" t="s">
        <v>11015</v>
      </c>
      <c r="B5844" s="38" t="s">
        <v>871</v>
      </c>
      <c r="C5844" s="25" t="s">
        <v>96</v>
      </c>
      <c r="D5844" s="38" t="s">
        <v>2373</v>
      </c>
      <c r="E5844" s="38" t="s">
        <v>145</v>
      </c>
    </row>
    <row r="5845">
      <c r="A5845" s="38" t="s">
        <v>11005</v>
      </c>
      <c r="B5845" s="38" t="s">
        <v>1146</v>
      </c>
      <c r="C5845" s="25" t="s">
        <v>96</v>
      </c>
      <c r="D5845" s="38" t="s">
        <v>2373</v>
      </c>
      <c r="E5845" s="38" t="s">
        <v>114</v>
      </c>
    </row>
    <row r="5846">
      <c r="A5846" s="38" t="s">
        <v>11006</v>
      </c>
      <c r="B5846" s="38" t="s">
        <v>631</v>
      </c>
      <c r="C5846" s="25" t="s">
        <v>96</v>
      </c>
      <c r="D5846" s="38" t="s">
        <v>2373</v>
      </c>
      <c r="E5846" s="38" t="s">
        <v>114</v>
      </c>
    </row>
    <row r="5847">
      <c r="A5847" s="38" t="s">
        <v>11007</v>
      </c>
      <c r="B5847" s="38" t="s">
        <v>757</v>
      </c>
      <c r="C5847" s="25" t="s">
        <v>96</v>
      </c>
      <c r="D5847" s="38" t="s">
        <v>2373</v>
      </c>
      <c r="E5847" s="38" t="s">
        <v>114</v>
      </c>
    </row>
    <row r="5848">
      <c r="A5848" s="38" t="s">
        <v>11008</v>
      </c>
      <c r="B5848" s="38" t="s">
        <v>1148</v>
      </c>
      <c r="C5848" s="25" t="s">
        <v>96</v>
      </c>
      <c r="D5848" s="38" t="s">
        <v>2373</v>
      </c>
      <c r="E5848" s="38" t="s">
        <v>114</v>
      </c>
    </row>
    <row r="5849">
      <c r="A5849" s="38" t="s">
        <v>11009</v>
      </c>
      <c r="B5849" s="38" t="s">
        <v>1138</v>
      </c>
      <c r="C5849" s="25" t="s">
        <v>96</v>
      </c>
      <c r="D5849" s="38" t="s">
        <v>2373</v>
      </c>
      <c r="E5849" s="38" t="s">
        <v>114</v>
      </c>
    </row>
    <row r="5850">
      <c r="A5850" s="38" t="s">
        <v>11010</v>
      </c>
      <c r="B5850" s="38" t="s">
        <v>483</v>
      </c>
      <c r="C5850" s="25" t="s">
        <v>96</v>
      </c>
      <c r="D5850" s="38" t="s">
        <v>2373</v>
      </c>
      <c r="E5850" s="38" t="s">
        <v>114</v>
      </c>
    </row>
    <row r="5851">
      <c r="A5851" s="38" t="s">
        <v>11011</v>
      </c>
      <c r="B5851" s="38" t="s">
        <v>1149</v>
      </c>
      <c r="C5851" s="25" t="s">
        <v>96</v>
      </c>
      <c r="D5851" s="38" t="s">
        <v>2373</v>
      </c>
      <c r="E5851" s="38" t="s">
        <v>114</v>
      </c>
    </row>
    <row r="5852">
      <c r="A5852" s="38" t="s">
        <v>11012</v>
      </c>
      <c r="B5852" s="38" t="s">
        <v>751</v>
      </c>
      <c r="C5852" s="25" t="s">
        <v>96</v>
      </c>
      <c r="D5852" s="38" t="s">
        <v>2373</v>
      </c>
      <c r="E5852" s="38" t="s">
        <v>114</v>
      </c>
    </row>
    <row r="5853">
      <c r="A5853" s="38" t="s">
        <v>11015</v>
      </c>
      <c r="B5853" s="38" t="s">
        <v>871</v>
      </c>
      <c r="C5853" s="25" t="s">
        <v>96</v>
      </c>
      <c r="D5853" s="38" t="s">
        <v>2373</v>
      </c>
      <c r="E5853" s="38" t="s">
        <v>114</v>
      </c>
    </row>
    <row r="5854">
      <c r="A5854" s="38" t="s">
        <v>11014</v>
      </c>
      <c r="B5854" s="38" t="s">
        <v>1144</v>
      </c>
      <c r="C5854" s="25" t="s">
        <v>96</v>
      </c>
      <c r="D5854" s="38" t="s">
        <v>2373</v>
      </c>
      <c r="E5854" s="38" t="s">
        <v>114</v>
      </c>
    </row>
    <row r="5855">
      <c r="A5855" s="38" t="s">
        <v>11016</v>
      </c>
      <c r="B5855" s="38" t="s">
        <v>1145</v>
      </c>
      <c r="C5855" s="25" t="s">
        <v>96</v>
      </c>
      <c r="D5855" s="38" t="s">
        <v>2373</v>
      </c>
      <c r="E5855" s="38" t="s">
        <v>114</v>
      </c>
    </row>
    <row r="5856">
      <c r="A5856" s="38" t="s">
        <v>11017</v>
      </c>
      <c r="B5856" s="38" t="s">
        <v>822</v>
      </c>
      <c r="C5856" s="25" t="s">
        <v>96</v>
      </c>
      <c r="D5856" s="38" t="s">
        <v>2373</v>
      </c>
      <c r="E5856" s="38" t="s">
        <v>114</v>
      </c>
    </row>
    <row r="5857">
      <c r="A5857" s="38" t="s">
        <v>11005</v>
      </c>
      <c r="B5857" s="38" t="s">
        <v>1146</v>
      </c>
      <c r="C5857" s="25" t="s">
        <v>96</v>
      </c>
      <c r="D5857" s="38" t="s">
        <v>2373</v>
      </c>
      <c r="E5857" s="38" t="s">
        <v>101</v>
      </c>
    </row>
    <row r="5858">
      <c r="A5858" s="38" t="s">
        <v>11006</v>
      </c>
      <c r="B5858" s="38" t="s">
        <v>631</v>
      </c>
      <c r="C5858" s="25" t="s">
        <v>96</v>
      </c>
      <c r="D5858" s="38" t="s">
        <v>2373</v>
      </c>
      <c r="E5858" s="38" t="s">
        <v>101</v>
      </c>
    </row>
    <row r="5859">
      <c r="A5859" s="38" t="s">
        <v>11007</v>
      </c>
      <c r="B5859" s="38" t="s">
        <v>757</v>
      </c>
      <c r="C5859" s="25" t="s">
        <v>96</v>
      </c>
      <c r="D5859" s="38" t="s">
        <v>2373</v>
      </c>
      <c r="E5859" s="38" t="s">
        <v>101</v>
      </c>
    </row>
    <row r="5860">
      <c r="A5860" s="38" t="s">
        <v>11015</v>
      </c>
      <c r="B5860" s="38" t="s">
        <v>871</v>
      </c>
      <c r="C5860" s="25" t="s">
        <v>96</v>
      </c>
      <c r="D5860" s="38" t="s">
        <v>2373</v>
      </c>
      <c r="E5860" s="38" t="s">
        <v>101</v>
      </c>
    </row>
    <row r="5861">
      <c r="A5861" s="38" t="s">
        <v>11018</v>
      </c>
      <c r="B5861" s="38" t="s">
        <v>401</v>
      </c>
      <c r="C5861" s="25" t="s">
        <v>96</v>
      </c>
      <c r="D5861" s="38" t="s">
        <v>2373</v>
      </c>
      <c r="E5861" s="38" t="s">
        <v>101</v>
      </c>
    </row>
    <row r="5862">
      <c r="A5862" s="38" t="s">
        <v>11012</v>
      </c>
      <c r="B5862" s="38" t="s">
        <v>751</v>
      </c>
      <c r="C5862" s="25" t="s">
        <v>96</v>
      </c>
      <c r="D5862" s="38" t="s">
        <v>2373</v>
      </c>
      <c r="E5862" s="38" t="s">
        <v>101</v>
      </c>
    </row>
    <row r="5863">
      <c r="A5863" s="38" t="s">
        <v>11019</v>
      </c>
      <c r="B5863" s="38" t="s">
        <v>1023</v>
      </c>
      <c r="C5863" s="25" t="s">
        <v>96</v>
      </c>
      <c r="D5863" s="38" t="s">
        <v>2373</v>
      </c>
      <c r="E5863" s="38" t="s">
        <v>101</v>
      </c>
    </row>
    <row r="5864">
      <c r="A5864" s="38" t="s">
        <v>11010</v>
      </c>
      <c r="B5864" s="38" t="s">
        <v>483</v>
      </c>
      <c r="C5864" s="25" t="s">
        <v>96</v>
      </c>
      <c r="D5864" s="38" t="s">
        <v>2373</v>
      </c>
      <c r="E5864" s="38" t="s">
        <v>101</v>
      </c>
    </row>
    <row r="5865">
      <c r="A5865" s="38" t="s">
        <v>11016</v>
      </c>
      <c r="B5865" s="38" t="s">
        <v>1145</v>
      </c>
      <c r="C5865" s="25" t="s">
        <v>96</v>
      </c>
      <c r="D5865" s="38" t="s">
        <v>2373</v>
      </c>
      <c r="E5865" s="38" t="s">
        <v>101</v>
      </c>
    </row>
    <row r="5866">
      <c r="A5866" s="38" t="s">
        <v>11014</v>
      </c>
      <c r="B5866" s="38" t="s">
        <v>1144</v>
      </c>
      <c r="C5866" s="25" t="s">
        <v>96</v>
      </c>
      <c r="D5866" s="38" t="s">
        <v>2373</v>
      </c>
      <c r="E5866" s="38" t="s">
        <v>101</v>
      </c>
    </row>
    <row r="5867">
      <c r="A5867" s="38" t="s">
        <v>11020</v>
      </c>
      <c r="B5867" s="38" t="s">
        <v>1147</v>
      </c>
      <c r="C5867" s="25" t="s">
        <v>96</v>
      </c>
      <c r="D5867" s="38" t="s">
        <v>2373</v>
      </c>
      <c r="E5867" s="38" t="s">
        <v>101</v>
      </c>
    </row>
    <row r="5868">
      <c r="A5868" s="38" t="s">
        <v>11017</v>
      </c>
      <c r="B5868" s="38" t="s">
        <v>822</v>
      </c>
      <c r="C5868" s="25" t="s">
        <v>96</v>
      </c>
      <c r="D5868" s="38" t="s">
        <v>2373</v>
      </c>
      <c r="E5868" s="38" t="s">
        <v>101</v>
      </c>
    </row>
    <row r="5869">
      <c r="A5869" s="38" t="s">
        <v>11021</v>
      </c>
      <c r="B5869" s="38" t="s">
        <v>702</v>
      </c>
      <c r="C5869" s="25" t="s">
        <v>96</v>
      </c>
      <c r="D5869" s="38" t="s">
        <v>2374</v>
      </c>
      <c r="E5869" s="38" t="s">
        <v>145</v>
      </c>
    </row>
    <row r="5870">
      <c r="A5870" s="38" t="s">
        <v>11022</v>
      </c>
      <c r="B5870" s="38" t="s">
        <v>561</v>
      </c>
      <c r="C5870" s="25" t="s">
        <v>96</v>
      </c>
      <c r="D5870" s="38" t="s">
        <v>2374</v>
      </c>
      <c r="E5870" s="38" t="s">
        <v>145</v>
      </c>
    </row>
    <row r="5871">
      <c r="A5871" s="38" t="s">
        <v>11023</v>
      </c>
      <c r="B5871" s="38" t="s">
        <v>563</v>
      </c>
      <c r="C5871" s="25" t="s">
        <v>96</v>
      </c>
      <c r="D5871" s="38" t="s">
        <v>2374</v>
      </c>
      <c r="E5871" s="38" t="s">
        <v>145</v>
      </c>
    </row>
    <row r="5872">
      <c r="A5872" s="38" t="s">
        <v>11024</v>
      </c>
      <c r="B5872" s="38" t="s">
        <v>669</v>
      </c>
      <c r="C5872" s="25" t="s">
        <v>96</v>
      </c>
      <c r="D5872" s="38" t="s">
        <v>2374</v>
      </c>
      <c r="E5872" s="38" t="s">
        <v>145</v>
      </c>
    </row>
    <row r="5873">
      <c r="A5873" s="38" t="s">
        <v>11025</v>
      </c>
      <c r="B5873" s="38" t="s">
        <v>704</v>
      </c>
      <c r="C5873" s="25" t="s">
        <v>96</v>
      </c>
      <c r="D5873" s="38" t="s">
        <v>2374</v>
      </c>
      <c r="E5873" s="38" t="s">
        <v>145</v>
      </c>
    </row>
    <row r="5874">
      <c r="A5874" s="38" t="s">
        <v>11026</v>
      </c>
      <c r="B5874" s="38" t="s">
        <v>444</v>
      </c>
      <c r="C5874" s="25" t="s">
        <v>96</v>
      </c>
      <c r="D5874" s="38" t="s">
        <v>2374</v>
      </c>
      <c r="E5874" s="38" t="s">
        <v>145</v>
      </c>
    </row>
    <row r="5875">
      <c r="A5875" s="38" t="s">
        <v>11027</v>
      </c>
      <c r="B5875" s="38" t="s">
        <v>861</v>
      </c>
      <c r="C5875" s="25" t="s">
        <v>96</v>
      </c>
      <c r="D5875" s="38" t="s">
        <v>2374</v>
      </c>
      <c r="E5875" s="38" t="s">
        <v>145</v>
      </c>
    </row>
    <row r="5876">
      <c r="A5876" s="38" t="s">
        <v>11028</v>
      </c>
      <c r="B5876" s="38" t="s">
        <v>1095</v>
      </c>
      <c r="C5876" s="25" t="s">
        <v>96</v>
      </c>
      <c r="D5876" s="38" t="s">
        <v>2374</v>
      </c>
      <c r="E5876" s="38" t="s">
        <v>145</v>
      </c>
    </row>
    <row r="5877">
      <c r="A5877" s="38" t="s">
        <v>11029</v>
      </c>
      <c r="B5877" s="38" t="s">
        <v>1098</v>
      </c>
      <c r="C5877" s="25" t="s">
        <v>96</v>
      </c>
      <c r="D5877" s="38" t="s">
        <v>2374</v>
      </c>
      <c r="E5877" s="38" t="s">
        <v>145</v>
      </c>
    </row>
    <row r="5878">
      <c r="A5878" s="38" t="s">
        <v>11030</v>
      </c>
      <c r="B5878" s="38" t="s">
        <v>925</v>
      </c>
      <c r="C5878" s="25" t="s">
        <v>96</v>
      </c>
      <c r="D5878" s="38" t="s">
        <v>2374</v>
      </c>
      <c r="E5878" s="38" t="s">
        <v>145</v>
      </c>
    </row>
    <row r="5879">
      <c r="A5879" s="38" t="s">
        <v>11021</v>
      </c>
      <c r="B5879" s="38" t="s">
        <v>702</v>
      </c>
      <c r="C5879" s="25" t="s">
        <v>96</v>
      </c>
      <c r="D5879" s="38" t="s">
        <v>2374</v>
      </c>
      <c r="E5879" s="38" t="s">
        <v>114</v>
      </c>
    </row>
    <row r="5880">
      <c r="A5880" s="38" t="s">
        <v>11022</v>
      </c>
      <c r="B5880" s="38" t="s">
        <v>561</v>
      </c>
      <c r="C5880" s="25" t="s">
        <v>96</v>
      </c>
      <c r="D5880" s="38" t="s">
        <v>2374</v>
      </c>
      <c r="E5880" s="38" t="s">
        <v>114</v>
      </c>
    </row>
    <row r="5881">
      <c r="A5881" s="38" t="s">
        <v>11023</v>
      </c>
      <c r="B5881" s="38" t="s">
        <v>563</v>
      </c>
      <c r="C5881" s="25" t="s">
        <v>96</v>
      </c>
      <c r="D5881" s="38" t="s">
        <v>2374</v>
      </c>
      <c r="E5881" s="38" t="s">
        <v>114</v>
      </c>
    </row>
    <row r="5882">
      <c r="A5882" s="38" t="s">
        <v>11027</v>
      </c>
      <c r="B5882" s="38" t="s">
        <v>861</v>
      </c>
      <c r="C5882" s="25" t="s">
        <v>96</v>
      </c>
      <c r="D5882" s="38" t="s">
        <v>2374</v>
      </c>
      <c r="E5882" s="38" t="s">
        <v>114</v>
      </c>
    </row>
    <row r="5883">
      <c r="A5883" s="38" t="s">
        <v>11025</v>
      </c>
      <c r="B5883" s="38" t="s">
        <v>704</v>
      </c>
      <c r="C5883" s="25" t="s">
        <v>96</v>
      </c>
      <c r="D5883" s="38" t="s">
        <v>2374</v>
      </c>
      <c r="E5883" s="38" t="s">
        <v>114</v>
      </c>
    </row>
    <row r="5884">
      <c r="A5884" s="38" t="s">
        <v>11026</v>
      </c>
      <c r="B5884" s="38" t="s">
        <v>444</v>
      </c>
      <c r="C5884" s="25" t="s">
        <v>96</v>
      </c>
      <c r="D5884" s="38" t="s">
        <v>2374</v>
      </c>
      <c r="E5884" s="38" t="s">
        <v>114</v>
      </c>
    </row>
    <row r="5885">
      <c r="A5885" s="38" t="s">
        <v>11024</v>
      </c>
      <c r="B5885" s="38" t="s">
        <v>669</v>
      </c>
      <c r="C5885" s="25" t="s">
        <v>96</v>
      </c>
      <c r="D5885" s="38" t="s">
        <v>2374</v>
      </c>
      <c r="E5885" s="38" t="s">
        <v>114</v>
      </c>
    </row>
    <row r="5886">
      <c r="A5886" s="38" t="s">
        <v>11028</v>
      </c>
      <c r="B5886" s="38" t="s">
        <v>1095</v>
      </c>
      <c r="C5886" s="25" t="s">
        <v>96</v>
      </c>
      <c r="D5886" s="38" t="s">
        <v>2374</v>
      </c>
      <c r="E5886" s="38" t="s">
        <v>114</v>
      </c>
    </row>
    <row r="5887">
      <c r="A5887" s="38" t="s">
        <v>11030</v>
      </c>
      <c r="B5887" s="38" t="s">
        <v>925</v>
      </c>
      <c r="C5887" s="25" t="s">
        <v>96</v>
      </c>
      <c r="D5887" s="38" t="s">
        <v>2374</v>
      </c>
      <c r="E5887" s="38" t="s">
        <v>114</v>
      </c>
    </row>
    <row r="5888">
      <c r="A5888" s="38" t="s">
        <v>11021</v>
      </c>
      <c r="B5888" s="38" t="s">
        <v>702</v>
      </c>
      <c r="C5888" s="25" t="s">
        <v>96</v>
      </c>
      <c r="D5888" s="38" t="s">
        <v>2374</v>
      </c>
      <c r="E5888" s="38" t="s">
        <v>101</v>
      </c>
    </row>
    <row r="5889">
      <c r="A5889" s="38" t="s">
        <v>11022</v>
      </c>
      <c r="B5889" s="38" t="s">
        <v>561</v>
      </c>
      <c r="C5889" s="25" t="s">
        <v>96</v>
      </c>
      <c r="D5889" s="38" t="s">
        <v>2374</v>
      </c>
      <c r="E5889" s="38" t="s">
        <v>101</v>
      </c>
    </row>
    <row r="5890">
      <c r="A5890" s="38" t="s">
        <v>11025</v>
      </c>
      <c r="B5890" s="38" t="s">
        <v>704</v>
      </c>
      <c r="C5890" s="25" t="s">
        <v>96</v>
      </c>
      <c r="D5890" s="38" t="s">
        <v>2374</v>
      </c>
      <c r="E5890" s="38" t="s">
        <v>101</v>
      </c>
    </row>
    <row r="5891">
      <c r="A5891" s="38" t="s">
        <v>11027</v>
      </c>
      <c r="B5891" s="38" t="s">
        <v>861</v>
      </c>
      <c r="C5891" s="25" t="s">
        <v>96</v>
      </c>
      <c r="D5891" s="38" t="s">
        <v>2374</v>
      </c>
      <c r="E5891" s="38" t="s">
        <v>101</v>
      </c>
    </row>
    <row r="5892">
      <c r="A5892" s="38" t="s">
        <v>11024</v>
      </c>
      <c r="B5892" s="38" t="s">
        <v>669</v>
      </c>
      <c r="C5892" s="25" t="s">
        <v>96</v>
      </c>
      <c r="D5892" s="38" t="s">
        <v>2374</v>
      </c>
      <c r="E5892" s="38" t="s">
        <v>101</v>
      </c>
    </row>
    <row r="5893">
      <c r="A5893" s="38" t="s">
        <v>11026</v>
      </c>
      <c r="B5893" s="38" t="s">
        <v>444</v>
      </c>
      <c r="C5893" s="25" t="s">
        <v>96</v>
      </c>
      <c r="D5893" s="38" t="s">
        <v>2374</v>
      </c>
      <c r="E5893" s="38" t="s">
        <v>101</v>
      </c>
    </row>
    <row r="5894">
      <c r="A5894" s="38" t="s">
        <v>11023</v>
      </c>
      <c r="B5894" s="38" t="s">
        <v>563</v>
      </c>
      <c r="C5894" s="25" t="s">
        <v>96</v>
      </c>
      <c r="D5894" s="38" t="s">
        <v>2374</v>
      </c>
      <c r="E5894" s="38" t="s">
        <v>101</v>
      </c>
    </row>
    <row r="5895">
      <c r="A5895" s="38" t="s">
        <v>11028</v>
      </c>
      <c r="B5895" s="38" t="s">
        <v>1095</v>
      </c>
      <c r="C5895" s="25" t="s">
        <v>96</v>
      </c>
      <c r="D5895" s="38" t="s">
        <v>2374</v>
      </c>
      <c r="E5895" s="38" t="s">
        <v>101</v>
      </c>
    </row>
    <row r="5896">
      <c r="A5896" s="38" t="s">
        <v>11030</v>
      </c>
      <c r="B5896" s="38" t="s">
        <v>925</v>
      </c>
      <c r="C5896" s="25" t="s">
        <v>96</v>
      </c>
      <c r="D5896" s="38" t="s">
        <v>2374</v>
      </c>
      <c r="E5896" s="38" t="s">
        <v>101</v>
      </c>
    </row>
    <row r="5897">
      <c r="A5897" s="38" t="s">
        <v>11031</v>
      </c>
      <c r="B5897" s="38" t="s">
        <v>823</v>
      </c>
      <c r="C5897" s="38" t="s">
        <v>165</v>
      </c>
      <c r="D5897" s="38" t="s">
        <v>2375</v>
      </c>
      <c r="E5897" s="38" t="s">
        <v>28</v>
      </c>
    </row>
    <row r="5898">
      <c r="A5898" s="38" t="s">
        <v>11032</v>
      </c>
      <c r="B5898" s="38" t="s">
        <v>129</v>
      </c>
      <c r="C5898" s="38" t="s">
        <v>165</v>
      </c>
      <c r="D5898" s="38" t="s">
        <v>2375</v>
      </c>
      <c r="E5898" s="38" t="s">
        <v>28</v>
      </c>
    </row>
    <row r="5899">
      <c r="A5899" s="38" t="s">
        <v>11033</v>
      </c>
      <c r="B5899" s="38" t="s">
        <v>702</v>
      </c>
      <c r="C5899" s="38" t="s">
        <v>165</v>
      </c>
      <c r="D5899" s="38" t="s">
        <v>2375</v>
      </c>
      <c r="E5899" s="38" t="s">
        <v>28</v>
      </c>
    </row>
    <row r="5900">
      <c r="A5900" s="38" t="s">
        <v>11034</v>
      </c>
      <c r="B5900" s="38" t="s">
        <v>1064</v>
      </c>
      <c r="C5900" s="38" t="s">
        <v>165</v>
      </c>
      <c r="D5900" s="38" t="s">
        <v>2375</v>
      </c>
      <c r="E5900" s="38" t="s">
        <v>28</v>
      </c>
    </row>
    <row r="5901">
      <c r="A5901" s="38" t="s">
        <v>11035</v>
      </c>
      <c r="B5901" s="38" t="s">
        <v>701</v>
      </c>
      <c r="C5901" s="38" t="s">
        <v>165</v>
      </c>
      <c r="D5901" s="38" t="s">
        <v>2375</v>
      </c>
      <c r="E5901" s="38" t="s">
        <v>28</v>
      </c>
    </row>
    <row r="5902">
      <c r="A5902" s="38" t="s">
        <v>11036</v>
      </c>
      <c r="B5902" s="38" t="s">
        <v>561</v>
      </c>
      <c r="C5902" s="38" t="s">
        <v>165</v>
      </c>
      <c r="D5902" s="38" t="s">
        <v>2375</v>
      </c>
      <c r="E5902" s="38" t="s">
        <v>28</v>
      </c>
    </row>
    <row r="5903">
      <c r="A5903" s="38" t="s">
        <v>11037</v>
      </c>
      <c r="B5903" s="38" t="s">
        <v>704</v>
      </c>
      <c r="C5903" s="38" t="s">
        <v>165</v>
      </c>
      <c r="D5903" s="38" t="s">
        <v>2375</v>
      </c>
      <c r="E5903" s="38" t="s">
        <v>28</v>
      </c>
    </row>
    <row r="5904">
      <c r="A5904" s="38" t="s">
        <v>11038</v>
      </c>
      <c r="B5904" s="38" t="s">
        <v>563</v>
      </c>
      <c r="C5904" s="38" t="s">
        <v>165</v>
      </c>
      <c r="D5904" s="38" t="s">
        <v>2375</v>
      </c>
      <c r="E5904" s="38" t="s">
        <v>28</v>
      </c>
    </row>
    <row r="5905">
      <c r="A5905" s="38" t="s">
        <v>11039</v>
      </c>
      <c r="B5905" s="38" t="s">
        <v>1088</v>
      </c>
      <c r="C5905" s="38" t="s">
        <v>165</v>
      </c>
      <c r="D5905" s="38" t="s">
        <v>2375</v>
      </c>
      <c r="E5905" s="38" t="s">
        <v>28</v>
      </c>
    </row>
    <row r="5906">
      <c r="A5906" s="38" t="s">
        <v>11040</v>
      </c>
      <c r="B5906" s="38" t="s">
        <v>1062</v>
      </c>
      <c r="C5906" s="38" t="s">
        <v>165</v>
      </c>
      <c r="D5906" s="38" t="s">
        <v>2375</v>
      </c>
      <c r="E5906" s="38" t="s">
        <v>28</v>
      </c>
    </row>
    <row r="5907">
      <c r="A5907" s="38" t="s">
        <v>11041</v>
      </c>
      <c r="B5907" s="38" t="s">
        <v>823</v>
      </c>
      <c r="C5907" s="38" t="s">
        <v>165</v>
      </c>
      <c r="D5907" s="38" t="s">
        <v>2376</v>
      </c>
      <c r="E5907" s="38" t="s">
        <v>28</v>
      </c>
    </row>
    <row r="5908">
      <c r="A5908" s="38" t="s">
        <v>11042</v>
      </c>
      <c r="B5908" s="38" t="s">
        <v>129</v>
      </c>
      <c r="C5908" s="38" t="s">
        <v>165</v>
      </c>
      <c r="D5908" s="38" t="s">
        <v>2376</v>
      </c>
      <c r="E5908" s="38" t="s">
        <v>28</v>
      </c>
    </row>
    <row r="5909">
      <c r="A5909" s="38" t="s">
        <v>11043</v>
      </c>
      <c r="B5909" s="38" t="s">
        <v>702</v>
      </c>
      <c r="C5909" s="38" t="s">
        <v>165</v>
      </c>
      <c r="D5909" s="38" t="s">
        <v>2376</v>
      </c>
      <c r="E5909" s="38" t="s">
        <v>28</v>
      </c>
    </row>
    <row r="5910">
      <c r="A5910" s="38" t="s">
        <v>11044</v>
      </c>
      <c r="B5910" s="38" t="s">
        <v>1064</v>
      </c>
      <c r="C5910" s="38" t="s">
        <v>165</v>
      </c>
      <c r="D5910" s="38" t="s">
        <v>2376</v>
      </c>
      <c r="E5910" s="38" t="s">
        <v>28</v>
      </c>
    </row>
    <row r="5911">
      <c r="A5911" s="38" t="s">
        <v>11045</v>
      </c>
      <c r="B5911" s="38" t="s">
        <v>701</v>
      </c>
      <c r="C5911" s="38" t="s">
        <v>165</v>
      </c>
      <c r="D5911" s="38" t="s">
        <v>2376</v>
      </c>
      <c r="E5911" s="38" t="s">
        <v>28</v>
      </c>
    </row>
    <row r="5912">
      <c r="A5912" s="38" t="s">
        <v>11046</v>
      </c>
      <c r="B5912" s="38" t="s">
        <v>561</v>
      </c>
      <c r="C5912" s="38" t="s">
        <v>165</v>
      </c>
      <c r="D5912" s="38" t="s">
        <v>2376</v>
      </c>
      <c r="E5912" s="38" t="s">
        <v>28</v>
      </c>
    </row>
    <row r="5913">
      <c r="A5913" s="38" t="s">
        <v>11047</v>
      </c>
      <c r="B5913" s="38" t="s">
        <v>704</v>
      </c>
      <c r="C5913" s="38" t="s">
        <v>165</v>
      </c>
      <c r="D5913" s="38" t="s">
        <v>2376</v>
      </c>
      <c r="E5913" s="38" t="s">
        <v>28</v>
      </c>
    </row>
    <row r="5914">
      <c r="A5914" s="38" t="s">
        <v>11048</v>
      </c>
      <c r="B5914" s="38" t="s">
        <v>563</v>
      </c>
      <c r="C5914" s="38" t="s">
        <v>165</v>
      </c>
      <c r="D5914" s="38" t="s">
        <v>2376</v>
      </c>
      <c r="E5914" s="38" t="s">
        <v>28</v>
      </c>
    </row>
    <row r="5915">
      <c r="A5915" s="38" t="s">
        <v>11049</v>
      </c>
      <c r="B5915" s="38" t="s">
        <v>1088</v>
      </c>
      <c r="C5915" s="38" t="s">
        <v>165</v>
      </c>
      <c r="D5915" s="38" t="s">
        <v>2376</v>
      </c>
      <c r="E5915" s="38" t="s">
        <v>28</v>
      </c>
    </row>
    <row r="5916">
      <c r="A5916" s="38" t="s">
        <v>11050</v>
      </c>
      <c r="B5916" s="38" t="s">
        <v>1062</v>
      </c>
      <c r="C5916" s="38" t="s">
        <v>165</v>
      </c>
      <c r="D5916" s="38" t="s">
        <v>2376</v>
      </c>
      <c r="E5916" s="38" t="s">
        <v>28</v>
      </c>
    </row>
    <row r="5917">
      <c r="A5917" s="38" t="s">
        <v>11051</v>
      </c>
      <c r="B5917" s="38" t="s">
        <v>508</v>
      </c>
      <c r="C5917" s="38" t="s">
        <v>165</v>
      </c>
      <c r="D5917" s="38" t="s">
        <v>2377</v>
      </c>
      <c r="E5917" s="38" t="s">
        <v>28</v>
      </c>
    </row>
    <row r="5918">
      <c r="A5918" s="38" t="s">
        <v>11052</v>
      </c>
      <c r="B5918" s="38" t="s">
        <v>843</v>
      </c>
      <c r="C5918" s="38" t="s">
        <v>165</v>
      </c>
      <c r="D5918" s="38" t="s">
        <v>2377</v>
      </c>
      <c r="E5918" s="38" t="s">
        <v>28</v>
      </c>
    </row>
    <row r="5919">
      <c r="A5919" s="38" t="s">
        <v>11053</v>
      </c>
      <c r="B5919" s="38" t="s">
        <v>1156</v>
      </c>
      <c r="C5919" s="38" t="s">
        <v>165</v>
      </c>
      <c r="D5919" s="38" t="s">
        <v>2377</v>
      </c>
      <c r="E5919" s="38" t="s">
        <v>28</v>
      </c>
    </row>
    <row r="5920">
      <c r="A5920" s="38" t="s">
        <v>11054</v>
      </c>
      <c r="B5920" s="38" t="s">
        <v>704</v>
      </c>
      <c r="C5920" s="38" t="s">
        <v>165</v>
      </c>
      <c r="D5920" s="38" t="s">
        <v>2377</v>
      </c>
      <c r="E5920" s="38" t="s">
        <v>28</v>
      </c>
    </row>
    <row r="5921">
      <c r="A5921" s="38" t="s">
        <v>11055</v>
      </c>
      <c r="B5921" s="38" t="s">
        <v>1158</v>
      </c>
      <c r="C5921" s="38" t="s">
        <v>165</v>
      </c>
      <c r="D5921" s="38" t="s">
        <v>2377</v>
      </c>
      <c r="E5921" s="38" t="s">
        <v>28</v>
      </c>
    </row>
    <row r="5922">
      <c r="A5922" s="38" t="s">
        <v>11056</v>
      </c>
      <c r="B5922" s="38" t="s">
        <v>1157</v>
      </c>
      <c r="C5922" s="38" t="s">
        <v>165</v>
      </c>
      <c r="D5922" s="38" t="s">
        <v>2377</v>
      </c>
      <c r="E5922" s="38" t="s">
        <v>28</v>
      </c>
    </row>
    <row r="5923">
      <c r="A5923" s="38" t="s">
        <v>11057</v>
      </c>
      <c r="B5923" s="38" t="s">
        <v>1159</v>
      </c>
      <c r="C5923" s="38" t="s">
        <v>165</v>
      </c>
      <c r="D5923" s="38" t="s">
        <v>2377</v>
      </c>
      <c r="E5923" s="38" t="s">
        <v>28</v>
      </c>
    </row>
    <row r="5924">
      <c r="A5924" s="38" t="s">
        <v>11058</v>
      </c>
      <c r="B5924" s="38" t="s">
        <v>759</v>
      </c>
      <c r="C5924" s="38" t="s">
        <v>165</v>
      </c>
      <c r="D5924" s="38" t="s">
        <v>2377</v>
      </c>
      <c r="E5924" s="38" t="s">
        <v>28</v>
      </c>
    </row>
    <row r="5925">
      <c r="A5925" s="38" t="s">
        <v>11059</v>
      </c>
      <c r="B5925" s="38" t="s">
        <v>822</v>
      </c>
      <c r="C5925" s="38" t="s">
        <v>165</v>
      </c>
      <c r="D5925" s="38" t="s">
        <v>2377</v>
      </c>
      <c r="E5925" s="38" t="s">
        <v>28</v>
      </c>
    </row>
    <row r="5926">
      <c r="A5926" s="38" t="s">
        <v>11060</v>
      </c>
      <c r="B5926" s="38" t="s">
        <v>508</v>
      </c>
      <c r="C5926" s="38" t="s">
        <v>165</v>
      </c>
      <c r="D5926" s="38" t="s">
        <v>2379</v>
      </c>
      <c r="E5926" s="38" t="s">
        <v>28</v>
      </c>
    </row>
    <row r="5927">
      <c r="A5927" s="38" t="s">
        <v>11061</v>
      </c>
      <c r="B5927" s="38" t="s">
        <v>843</v>
      </c>
      <c r="C5927" s="38" t="s">
        <v>165</v>
      </c>
      <c r="D5927" s="38" t="s">
        <v>2379</v>
      </c>
      <c r="E5927" s="38" t="s">
        <v>28</v>
      </c>
    </row>
    <row r="5928">
      <c r="A5928" s="38" t="s">
        <v>11062</v>
      </c>
      <c r="B5928" s="38" t="s">
        <v>1156</v>
      </c>
      <c r="C5928" s="38" t="s">
        <v>165</v>
      </c>
      <c r="D5928" s="38" t="s">
        <v>2379</v>
      </c>
      <c r="E5928" s="38" t="s">
        <v>28</v>
      </c>
    </row>
    <row r="5929">
      <c r="A5929" s="38" t="s">
        <v>11063</v>
      </c>
      <c r="B5929" s="38" t="s">
        <v>704</v>
      </c>
      <c r="C5929" s="38" t="s">
        <v>165</v>
      </c>
      <c r="D5929" s="38" t="s">
        <v>2379</v>
      </c>
      <c r="E5929" s="38" t="s">
        <v>28</v>
      </c>
    </row>
    <row r="5930">
      <c r="A5930" s="38" t="s">
        <v>11064</v>
      </c>
      <c r="B5930" s="38" t="s">
        <v>1158</v>
      </c>
      <c r="C5930" s="38" t="s">
        <v>165</v>
      </c>
      <c r="D5930" s="38" t="s">
        <v>2379</v>
      </c>
      <c r="E5930" s="38" t="s">
        <v>28</v>
      </c>
    </row>
    <row r="5931">
      <c r="A5931" s="38" t="s">
        <v>11065</v>
      </c>
      <c r="B5931" s="38" t="s">
        <v>1157</v>
      </c>
      <c r="C5931" s="38" t="s">
        <v>165</v>
      </c>
      <c r="D5931" s="38" t="s">
        <v>2379</v>
      </c>
      <c r="E5931" s="38" t="s">
        <v>28</v>
      </c>
    </row>
    <row r="5932">
      <c r="A5932" s="38" t="s">
        <v>11066</v>
      </c>
      <c r="B5932" s="38" t="s">
        <v>1159</v>
      </c>
      <c r="C5932" s="38" t="s">
        <v>165</v>
      </c>
      <c r="D5932" s="38" t="s">
        <v>2379</v>
      </c>
      <c r="E5932" s="38" t="s">
        <v>28</v>
      </c>
    </row>
    <row r="5933">
      <c r="A5933" s="38" t="s">
        <v>11067</v>
      </c>
      <c r="B5933" s="38" t="s">
        <v>759</v>
      </c>
      <c r="C5933" s="38" t="s">
        <v>165</v>
      </c>
      <c r="D5933" s="38" t="s">
        <v>2379</v>
      </c>
      <c r="E5933" s="38" t="s">
        <v>28</v>
      </c>
    </row>
    <row r="5934">
      <c r="A5934" s="38" t="s">
        <v>11068</v>
      </c>
      <c r="B5934" s="38" t="s">
        <v>822</v>
      </c>
      <c r="C5934" s="38" t="s">
        <v>165</v>
      </c>
      <c r="D5934" s="38" t="s">
        <v>2379</v>
      </c>
      <c r="E5934" s="38" t="s">
        <v>28</v>
      </c>
    </row>
    <row r="5935">
      <c r="A5935" s="38" t="s">
        <v>11069</v>
      </c>
      <c r="B5935" s="38" t="s">
        <v>854</v>
      </c>
      <c r="C5935" s="38" t="s">
        <v>44</v>
      </c>
      <c r="D5935" s="38" t="s">
        <v>2379</v>
      </c>
      <c r="E5935" s="38" t="s">
        <v>28</v>
      </c>
    </row>
    <row r="5936">
      <c r="A5936" s="38" t="s">
        <v>11070</v>
      </c>
      <c r="B5936" s="38" t="s">
        <v>270</v>
      </c>
      <c r="C5936" s="38" t="s">
        <v>44</v>
      </c>
      <c r="D5936" s="38" t="s">
        <v>2379</v>
      </c>
      <c r="E5936" s="38" t="s">
        <v>28</v>
      </c>
    </row>
    <row r="5937">
      <c r="A5937" s="38" t="s">
        <v>11071</v>
      </c>
      <c r="B5937" s="38" t="s">
        <v>803</v>
      </c>
      <c r="C5937" s="38" t="s">
        <v>44</v>
      </c>
      <c r="D5937" s="38" t="s">
        <v>2379</v>
      </c>
      <c r="E5937" s="38" t="s">
        <v>28</v>
      </c>
    </row>
    <row r="5938">
      <c r="A5938" s="38" t="s">
        <v>11072</v>
      </c>
      <c r="B5938" s="38" t="s">
        <v>758</v>
      </c>
      <c r="C5938" s="38" t="s">
        <v>44</v>
      </c>
      <c r="D5938" s="38" t="s">
        <v>2379</v>
      </c>
      <c r="E5938" s="38" t="s">
        <v>28</v>
      </c>
    </row>
    <row r="5939">
      <c r="A5939" s="38" t="s">
        <v>11073</v>
      </c>
      <c r="B5939" s="38" t="s">
        <v>852</v>
      </c>
      <c r="C5939" s="38" t="s">
        <v>44</v>
      </c>
      <c r="D5939" s="38" t="s">
        <v>2379</v>
      </c>
      <c r="E5939" s="38" t="s">
        <v>28</v>
      </c>
    </row>
    <row r="5940">
      <c r="A5940" s="38" t="s">
        <v>11074</v>
      </c>
      <c r="B5940" s="38" t="s">
        <v>157</v>
      </c>
      <c r="C5940" s="25" t="s">
        <v>158</v>
      </c>
      <c r="D5940" s="38" t="s">
        <v>2379</v>
      </c>
      <c r="E5940" s="38" t="s">
        <v>28</v>
      </c>
    </row>
    <row r="5941">
      <c r="A5941" s="38" t="s">
        <v>11075</v>
      </c>
      <c r="B5941" s="38" t="s">
        <v>803</v>
      </c>
      <c r="C5941" s="25" t="s">
        <v>158</v>
      </c>
      <c r="D5941" s="38" t="s">
        <v>2379</v>
      </c>
      <c r="E5941" s="38" t="s">
        <v>28</v>
      </c>
    </row>
    <row r="5942">
      <c r="A5942" s="38" t="s">
        <v>11076</v>
      </c>
      <c r="B5942" s="38" t="s">
        <v>803</v>
      </c>
      <c r="C5942" s="25" t="s">
        <v>600</v>
      </c>
      <c r="D5942" s="38" t="s">
        <v>2379</v>
      </c>
      <c r="E5942" s="38" t="s">
        <v>28</v>
      </c>
    </row>
    <row r="5943">
      <c r="A5943" s="38" t="s">
        <v>11077</v>
      </c>
      <c r="B5943" s="38" t="s">
        <v>836</v>
      </c>
      <c r="C5943" s="25" t="s">
        <v>600</v>
      </c>
      <c r="D5943" s="38" t="s">
        <v>2379</v>
      </c>
      <c r="E5943" s="38" t="s">
        <v>28</v>
      </c>
    </row>
    <row r="5944">
      <c r="A5944" s="38" t="s">
        <v>11078</v>
      </c>
      <c r="B5944" s="38" t="s">
        <v>752</v>
      </c>
      <c r="C5944" s="25" t="s">
        <v>600</v>
      </c>
      <c r="D5944" s="38" t="s">
        <v>2379</v>
      </c>
      <c r="E5944" s="38" t="s">
        <v>28</v>
      </c>
    </row>
    <row r="5945">
      <c r="A5945" s="38" t="s">
        <v>11079</v>
      </c>
      <c r="B5945" s="38" t="s">
        <v>803</v>
      </c>
      <c r="C5945" s="25" t="s">
        <v>938</v>
      </c>
      <c r="D5945" s="38" t="s">
        <v>2379</v>
      </c>
      <c r="E5945" s="38" t="s">
        <v>28</v>
      </c>
    </row>
    <row r="5946">
      <c r="A5946" s="38" t="s">
        <v>11080</v>
      </c>
      <c r="B5946" s="38" t="s">
        <v>965</v>
      </c>
      <c r="C5946" s="25" t="s">
        <v>938</v>
      </c>
      <c r="D5946" s="38" t="s">
        <v>2379</v>
      </c>
      <c r="E5946" s="38" t="s">
        <v>28</v>
      </c>
    </row>
    <row r="5947">
      <c r="A5947" s="38" t="s">
        <v>11081</v>
      </c>
      <c r="B5947" s="38" t="s">
        <v>1160</v>
      </c>
      <c r="C5947" s="25" t="s">
        <v>938</v>
      </c>
      <c r="D5947" s="38" t="s">
        <v>2379</v>
      </c>
      <c r="E5947" s="38" t="s">
        <v>28</v>
      </c>
    </row>
    <row r="5948">
      <c r="A5948" s="38" t="s">
        <v>11082</v>
      </c>
      <c r="B5948" s="38" t="s">
        <v>752</v>
      </c>
      <c r="C5948" s="25" t="s">
        <v>938</v>
      </c>
      <c r="D5948" s="38" t="s">
        <v>2379</v>
      </c>
      <c r="E5948" s="38" t="s">
        <v>28</v>
      </c>
    </row>
    <row r="5949">
      <c r="A5949" s="38" t="s">
        <v>11083</v>
      </c>
      <c r="B5949" s="38" t="s">
        <v>847</v>
      </c>
      <c r="C5949" s="25" t="s">
        <v>938</v>
      </c>
      <c r="D5949" s="38" t="s">
        <v>2379</v>
      </c>
      <c r="E5949" s="38" t="s">
        <v>28</v>
      </c>
    </row>
    <row r="5950">
      <c r="A5950" s="38" t="s">
        <v>11084</v>
      </c>
      <c r="B5950" s="38" t="s">
        <v>129</v>
      </c>
      <c r="C5950" s="38" t="s">
        <v>165</v>
      </c>
      <c r="D5950" s="38" t="s">
        <v>2380</v>
      </c>
      <c r="E5950" s="38" t="s">
        <v>28</v>
      </c>
    </row>
    <row r="5951">
      <c r="A5951" s="38" t="s">
        <v>11085</v>
      </c>
      <c r="B5951" s="38" t="s">
        <v>197</v>
      </c>
      <c r="C5951" s="38" t="s">
        <v>165</v>
      </c>
      <c r="D5951" s="38" t="s">
        <v>2380</v>
      </c>
      <c r="E5951" s="38" t="s">
        <v>28</v>
      </c>
    </row>
    <row r="5952">
      <c r="A5952" s="38" t="s">
        <v>11086</v>
      </c>
      <c r="B5952" s="38" t="s">
        <v>1064</v>
      </c>
      <c r="C5952" s="38" t="s">
        <v>165</v>
      </c>
      <c r="D5952" s="38" t="s">
        <v>2380</v>
      </c>
      <c r="E5952" s="38" t="s">
        <v>28</v>
      </c>
    </row>
    <row r="5953">
      <c r="A5953" s="38" t="s">
        <v>11087</v>
      </c>
      <c r="B5953" s="38" t="s">
        <v>444</v>
      </c>
      <c r="C5953" s="38" t="s">
        <v>165</v>
      </c>
      <c r="D5953" s="38" t="s">
        <v>2380</v>
      </c>
      <c r="E5953" s="38" t="s">
        <v>28</v>
      </c>
    </row>
    <row r="5954">
      <c r="A5954" s="38" t="s">
        <v>11088</v>
      </c>
      <c r="B5954" s="38" t="s">
        <v>951</v>
      </c>
      <c r="C5954" s="38" t="s">
        <v>165</v>
      </c>
      <c r="D5954" s="38" t="s">
        <v>2380</v>
      </c>
      <c r="E5954" s="38" t="s">
        <v>28</v>
      </c>
    </row>
    <row r="5955">
      <c r="A5955" s="38" t="s">
        <v>11089</v>
      </c>
      <c r="B5955" s="38" t="s">
        <v>455</v>
      </c>
      <c r="C5955" s="38" t="s">
        <v>165</v>
      </c>
      <c r="D5955" s="38" t="s">
        <v>2380</v>
      </c>
      <c r="E5955" s="38" t="s">
        <v>28</v>
      </c>
    </row>
    <row r="5956">
      <c r="A5956" s="38" t="s">
        <v>11090</v>
      </c>
      <c r="B5956" s="38" t="s">
        <v>456</v>
      </c>
      <c r="C5956" s="38" t="s">
        <v>165</v>
      </c>
      <c r="D5956" s="38" t="s">
        <v>2380</v>
      </c>
      <c r="E5956" s="38" t="s">
        <v>28</v>
      </c>
    </row>
    <row r="5957">
      <c r="A5957" s="38" t="s">
        <v>11091</v>
      </c>
      <c r="B5957" s="38" t="s">
        <v>1062</v>
      </c>
      <c r="C5957" s="38" t="s">
        <v>165</v>
      </c>
      <c r="D5957" s="38" t="s">
        <v>2380</v>
      </c>
      <c r="E5957" s="38" t="s">
        <v>28</v>
      </c>
    </row>
    <row r="5958">
      <c r="A5958" s="38" t="s">
        <v>11092</v>
      </c>
      <c r="B5958" s="38" t="s">
        <v>767</v>
      </c>
      <c r="C5958" s="38" t="s">
        <v>165</v>
      </c>
      <c r="D5958" s="38" t="s">
        <v>2380</v>
      </c>
      <c r="E5958" s="38" t="s">
        <v>28</v>
      </c>
    </row>
    <row r="5959">
      <c r="A5959" s="38" t="s">
        <v>11093</v>
      </c>
      <c r="B5959" s="38" t="s">
        <v>184</v>
      </c>
      <c r="C5959" s="38" t="s">
        <v>165</v>
      </c>
      <c r="D5959" s="38" t="s">
        <v>2381</v>
      </c>
      <c r="E5959" s="38" t="s">
        <v>28</v>
      </c>
    </row>
    <row r="5960">
      <c r="A5960" s="38" t="s">
        <v>11094</v>
      </c>
      <c r="B5960" s="38" t="s">
        <v>197</v>
      </c>
      <c r="C5960" s="38" t="s">
        <v>165</v>
      </c>
      <c r="D5960" s="38" t="s">
        <v>2381</v>
      </c>
      <c r="E5960" s="38" t="s">
        <v>28</v>
      </c>
    </row>
    <row r="5961">
      <c r="A5961" s="38" t="s">
        <v>11095</v>
      </c>
      <c r="B5961" s="38" t="s">
        <v>442</v>
      </c>
      <c r="C5961" s="38" t="s">
        <v>165</v>
      </c>
      <c r="D5961" s="38" t="s">
        <v>2381</v>
      </c>
      <c r="E5961" s="38" t="s">
        <v>28</v>
      </c>
    </row>
    <row r="5962">
      <c r="A5962" s="38" t="s">
        <v>11096</v>
      </c>
      <c r="B5962" s="38" t="s">
        <v>444</v>
      </c>
      <c r="C5962" s="38" t="s">
        <v>165</v>
      </c>
      <c r="D5962" s="38" t="s">
        <v>2381</v>
      </c>
      <c r="E5962" s="38" t="s">
        <v>28</v>
      </c>
    </row>
    <row r="5963">
      <c r="A5963" s="38" t="s">
        <v>11097</v>
      </c>
      <c r="B5963" s="38" t="s">
        <v>456</v>
      </c>
      <c r="C5963" s="38" t="s">
        <v>165</v>
      </c>
      <c r="D5963" s="38" t="s">
        <v>2381</v>
      </c>
      <c r="E5963" s="38" t="s">
        <v>28</v>
      </c>
    </row>
    <row r="5964">
      <c r="A5964" s="38" t="s">
        <v>11098</v>
      </c>
      <c r="B5964" s="38" t="s">
        <v>458</v>
      </c>
      <c r="C5964" s="38" t="s">
        <v>165</v>
      </c>
      <c r="D5964" s="38" t="s">
        <v>2381</v>
      </c>
      <c r="E5964" s="38" t="s">
        <v>28</v>
      </c>
    </row>
    <row r="5965">
      <c r="A5965" s="38" t="s">
        <v>11099</v>
      </c>
      <c r="B5965" s="38" t="s">
        <v>453</v>
      </c>
      <c r="C5965" s="38" t="s">
        <v>165</v>
      </c>
      <c r="D5965" s="38" t="s">
        <v>2381</v>
      </c>
      <c r="E5965" s="38" t="s">
        <v>28</v>
      </c>
    </row>
    <row r="5966">
      <c r="A5966" s="38" t="s">
        <v>11100</v>
      </c>
      <c r="B5966" s="38" t="s">
        <v>455</v>
      </c>
      <c r="C5966" s="38" t="s">
        <v>165</v>
      </c>
      <c r="D5966" s="38" t="s">
        <v>2381</v>
      </c>
      <c r="E5966" s="38" t="s">
        <v>28</v>
      </c>
    </row>
    <row r="5967">
      <c r="A5967" s="38" t="s">
        <v>11101</v>
      </c>
      <c r="B5967" s="38" t="s">
        <v>854</v>
      </c>
      <c r="C5967" s="38" t="s">
        <v>44</v>
      </c>
      <c r="D5967" s="38" t="s">
        <v>2382</v>
      </c>
      <c r="E5967" s="38" t="s">
        <v>28</v>
      </c>
    </row>
    <row r="5968">
      <c r="A5968" s="38" t="s">
        <v>11102</v>
      </c>
      <c r="B5968" s="38" t="s">
        <v>803</v>
      </c>
      <c r="C5968" s="38" t="s">
        <v>44</v>
      </c>
      <c r="D5968" s="38" t="s">
        <v>2382</v>
      </c>
      <c r="E5968" s="38" t="s">
        <v>28</v>
      </c>
    </row>
    <row r="5969">
      <c r="A5969" s="38" t="s">
        <v>11103</v>
      </c>
      <c r="B5969" s="38" t="s">
        <v>758</v>
      </c>
      <c r="C5969" s="38" t="s">
        <v>44</v>
      </c>
      <c r="D5969" s="38" t="s">
        <v>2382</v>
      </c>
      <c r="E5969" s="38" t="s">
        <v>28</v>
      </c>
    </row>
    <row r="5970">
      <c r="A5970" s="38" t="s">
        <v>11104</v>
      </c>
      <c r="B5970" s="38" t="s">
        <v>602</v>
      </c>
      <c r="C5970" s="38" t="s">
        <v>44</v>
      </c>
      <c r="D5970" s="38" t="s">
        <v>2382</v>
      </c>
      <c r="E5970" s="38" t="s">
        <v>28</v>
      </c>
    </row>
    <row r="5971">
      <c r="A5971" s="38" t="s">
        <v>11105</v>
      </c>
      <c r="B5971" s="38" t="s">
        <v>157</v>
      </c>
      <c r="C5971" s="25" t="s">
        <v>158</v>
      </c>
      <c r="D5971" s="38" t="s">
        <v>2382</v>
      </c>
      <c r="E5971" s="38" t="s">
        <v>28</v>
      </c>
    </row>
    <row r="5972">
      <c r="A5972" s="38" t="s">
        <v>11106</v>
      </c>
      <c r="B5972" s="38" t="s">
        <v>159</v>
      </c>
      <c r="C5972" s="25" t="s">
        <v>158</v>
      </c>
      <c r="D5972" s="38" t="s">
        <v>2382</v>
      </c>
      <c r="E5972" s="38" t="s">
        <v>28</v>
      </c>
    </row>
    <row r="5973">
      <c r="A5973" s="38" t="s">
        <v>11107</v>
      </c>
      <c r="B5973" s="38" t="s">
        <v>803</v>
      </c>
      <c r="C5973" s="25" t="s">
        <v>600</v>
      </c>
      <c r="D5973" s="38" t="s">
        <v>2382</v>
      </c>
      <c r="E5973" s="38" t="s">
        <v>28</v>
      </c>
    </row>
    <row r="5974">
      <c r="A5974" s="38" t="s">
        <v>11108</v>
      </c>
      <c r="B5974" s="38" t="s">
        <v>758</v>
      </c>
      <c r="C5974" s="25" t="s">
        <v>600</v>
      </c>
      <c r="D5974" s="38" t="s">
        <v>2382</v>
      </c>
      <c r="E5974" s="38" t="s">
        <v>28</v>
      </c>
    </row>
    <row r="5975">
      <c r="A5975" s="38" t="s">
        <v>11109</v>
      </c>
      <c r="B5975" s="38" t="s">
        <v>679</v>
      </c>
      <c r="C5975" s="25" t="s">
        <v>600</v>
      </c>
      <c r="D5975" s="38" t="s">
        <v>2382</v>
      </c>
      <c r="E5975" s="38" t="s">
        <v>28</v>
      </c>
    </row>
    <row r="5976">
      <c r="A5976" s="38" t="s">
        <v>11110</v>
      </c>
      <c r="B5976" s="38" t="s">
        <v>803</v>
      </c>
      <c r="C5976" s="25" t="s">
        <v>938</v>
      </c>
      <c r="D5976" s="38" t="s">
        <v>2382</v>
      </c>
      <c r="E5976" s="38" t="s">
        <v>28</v>
      </c>
    </row>
    <row r="5977">
      <c r="A5977" s="38" t="s">
        <v>11111</v>
      </c>
      <c r="B5977" s="38" t="s">
        <v>758</v>
      </c>
      <c r="C5977" s="25" t="s">
        <v>938</v>
      </c>
      <c r="D5977" s="38" t="s">
        <v>2382</v>
      </c>
      <c r="E5977" s="38" t="s">
        <v>28</v>
      </c>
    </row>
    <row r="5978">
      <c r="A5978" s="38" t="s">
        <v>11112</v>
      </c>
      <c r="B5978" s="38" t="s">
        <v>679</v>
      </c>
      <c r="C5978" s="25" t="s">
        <v>938</v>
      </c>
      <c r="D5978" s="38" t="s">
        <v>2382</v>
      </c>
      <c r="E5978" s="38" t="s">
        <v>28</v>
      </c>
    </row>
    <row r="5979">
      <c r="A5979" s="38" t="s">
        <v>11113</v>
      </c>
      <c r="B5979" s="38" t="s">
        <v>949</v>
      </c>
      <c r="C5979" s="25" t="s">
        <v>938</v>
      </c>
      <c r="D5979" s="38" t="s">
        <v>2382</v>
      </c>
      <c r="E5979" s="38" t="s">
        <v>28</v>
      </c>
    </row>
    <row r="5980">
      <c r="A5980" s="38" t="s">
        <v>11114</v>
      </c>
      <c r="B5980" s="38" t="s">
        <v>1062</v>
      </c>
      <c r="C5980" s="38" t="s">
        <v>165</v>
      </c>
      <c r="D5980" s="38" t="s">
        <v>2383</v>
      </c>
      <c r="E5980" s="38" t="s">
        <v>28</v>
      </c>
    </row>
    <row r="5981">
      <c r="A5981" s="38" t="s">
        <v>11115</v>
      </c>
      <c r="B5981" s="38" t="s">
        <v>1088</v>
      </c>
      <c r="C5981" s="38" t="s">
        <v>165</v>
      </c>
      <c r="D5981" s="38" t="s">
        <v>2383</v>
      </c>
      <c r="E5981" s="38" t="s">
        <v>28</v>
      </c>
    </row>
    <row r="5982">
      <c r="A5982" s="38" t="s">
        <v>11116</v>
      </c>
      <c r="B5982" s="38" t="s">
        <v>1145</v>
      </c>
      <c r="C5982" s="38" t="s">
        <v>165</v>
      </c>
      <c r="D5982" s="38" t="s">
        <v>2383</v>
      </c>
      <c r="E5982" s="38" t="s">
        <v>28</v>
      </c>
    </row>
    <row r="5983">
      <c r="A5983" s="38" t="s">
        <v>11117</v>
      </c>
      <c r="B5983" s="38" t="s">
        <v>1174</v>
      </c>
      <c r="C5983" s="38" t="s">
        <v>165</v>
      </c>
      <c r="D5983" s="38" t="s">
        <v>2383</v>
      </c>
      <c r="E5983" s="38" t="s">
        <v>28</v>
      </c>
    </row>
    <row r="5984">
      <c r="A5984" s="38" t="s">
        <v>11118</v>
      </c>
      <c r="B5984" s="38" t="s">
        <v>1178</v>
      </c>
      <c r="C5984" s="38" t="s">
        <v>165</v>
      </c>
      <c r="D5984" s="38" t="s">
        <v>2383</v>
      </c>
      <c r="E5984" s="38" t="s">
        <v>28</v>
      </c>
    </row>
    <row r="5985">
      <c r="A5985" s="38" t="s">
        <v>11119</v>
      </c>
      <c r="B5985" s="38" t="s">
        <v>741</v>
      </c>
      <c r="C5985" s="38" t="s">
        <v>165</v>
      </c>
      <c r="D5985" s="38" t="s">
        <v>2383</v>
      </c>
      <c r="E5985" s="38" t="s">
        <v>28</v>
      </c>
    </row>
    <row r="5986">
      <c r="A5986" s="38" t="s">
        <v>11120</v>
      </c>
      <c r="B5986" s="38" t="s">
        <v>1235</v>
      </c>
      <c r="C5986" s="38" t="s">
        <v>165</v>
      </c>
      <c r="D5986" s="38" t="s">
        <v>2383</v>
      </c>
      <c r="E5986" s="38" t="s">
        <v>28</v>
      </c>
    </row>
    <row r="5987">
      <c r="A5987" s="38" t="s">
        <v>11121</v>
      </c>
      <c r="B5987" s="38" t="s">
        <v>1232</v>
      </c>
      <c r="C5987" s="38" t="s">
        <v>165</v>
      </c>
      <c r="D5987" s="38" t="s">
        <v>2383</v>
      </c>
      <c r="E5987" s="38" t="s">
        <v>28</v>
      </c>
    </row>
    <row r="5988">
      <c r="A5988" s="38" t="s">
        <v>11122</v>
      </c>
      <c r="B5988" s="38" t="s">
        <v>524</v>
      </c>
      <c r="C5988" s="38" t="s">
        <v>165</v>
      </c>
      <c r="D5988" s="38" t="s">
        <v>2383</v>
      </c>
      <c r="E5988" s="38" t="s">
        <v>28</v>
      </c>
    </row>
    <row r="5989">
      <c r="A5989" s="38" t="s">
        <v>11123</v>
      </c>
      <c r="B5989" s="38" t="s">
        <v>1234</v>
      </c>
      <c r="C5989" s="38" t="s">
        <v>165</v>
      </c>
      <c r="D5989" s="38" t="s">
        <v>2383</v>
      </c>
      <c r="E5989" s="38" t="s">
        <v>28</v>
      </c>
    </row>
    <row r="5990">
      <c r="A5990" s="38" t="s">
        <v>11124</v>
      </c>
      <c r="B5990" s="38" t="s">
        <v>1181</v>
      </c>
      <c r="C5990" s="38" t="s">
        <v>165</v>
      </c>
      <c r="D5990" s="38" t="s">
        <v>2383</v>
      </c>
      <c r="E5990" s="38" t="s">
        <v>28</v>
      </c>
    </row>
    <row r="5991">
      <c r="A5991" s="38" t="s">
        <v>11125</v>
      </c>
      <c r="B5991" s="38" t="s">
        <v>822</v>
      </c>
      <c r="C5991" s="38" t="s">
        <v>165</v>
      </c>
      <c r="D5991" s="38" t="s">
        <v>2383</v>
      </c>
      <c r="E5991" s="38" t="s">
        <v>28</v>
      </c>
    </row>
    <row r="5992">
      <c r="A5992" s="38" t="s">
        <v>11126</v>
      </c>
      <c r="B5992" s="38" t="s">
        <v>767</v>
      </c>
      <c r="C5992" s="38" t="s">
        <v>165</v>
      </c>
      <c r="D5992" s="38" t="s">
        <v>2384</v>
      </c>
      <c r="E5992" s="38" t="s">
        <v>28</v>
      </c>
    </row>
    <row r="5993">
      <c r="A5993" s="38" t="s">
        <v>11127</v>
      </c>
      <c r="B5993" s="38" t="s">
        <v>765</v>
      </c>
      <c r="C5993" s="38" t="s">
        <v>165</v>
      </c>
      <c r="D5993" s="38" t="s">
        <v>2384</v>
      </c>
      <c r="E5993" s="38" t="s">
        <v>28</v>
      </c>
    </row>
    <row r="5994">
      <c r="A5994" s="38" t="s">
        <v>11128</v>
      </c>
      <c r="B5994" s="38" t="s">
        <v>1177</v>
      </c>
      <c r="C5994" s="38" t="s">
        <v>165</v>
      </c>
      <c r="D5994" s="38" t="s">
        <v>2384</v>
      </c>
      <c r="E5994" s="38" t="s">
        <v>28</v>
      </c>
    </row>
    <row r="5995">
      <c r="A5995" s="38" t="s">
        <v>11129</v>
      </c>
      <c r="B5995" s="38" t="s">
        <v>1018</v>
      </c>
      <c r="C5995" s="38" t="s">
        <v>165</v>
      </c>
      <c r="D5995" s="38" t="s">
        <v>2384</v>
      </c>
      <c r="E5995" s="38" t="s">
        <v>28</v>
      </c>
    </row>
    <row r="5996">
      <c r="A5996" s="38" t="s">
        <v>11130</v>
      </c>
      <c r="B5996" s="38" t="s">
        <v>1194</v>
      </c>
      <c r="C5996" s="38" t="s">
        <v>165</v>
      </c>
      <c r="D5996" s="38" t="s">
        <v>2384</v>
      </c>
      <c r="E5996" s="38" t="s">
        <v>28</v>
      </c>
    </row>
    <row r="5997">
      <c r="A5997" s="38" t="s">
        <v>11131</v>
      </c>
      <c r="B5997" s="38" t="s">
        <v>993</v>
      </c>
      <c r="C5997" s="38" t="s">
        <v>165</v>
      </c>
      <c r="D5997" s="38" t="s">
        <v>2384</v>
      </c>
      <c r="E5997" s="38" t="s">
        <v>28</v>
      </c>
    </row>
    <row r="5998">
      <c r="A5998" s="38" t="s">
        <v>11132</v>
      </c>
      <c r="B5998" s="38" t="s">
        <v>1181</v>
      </c>
      <c r="C5998" s="38" t="s">
        <v>165</v>
      </c>
      <c r="D5998" s="38" t="s">
        <v>2384</v>
      </c>
      <c r="E5998" s="38" t="s">
        <v>28</v>
      </c>
    </row>
    <row r="5999">
      <c r="A5999" s="38" t="s">
        <v>11133</v>
      </c>
      <c r="B5999" s="38" t="s">
        <v>1192</v>
      </c>
      <c r="C5999" s="38" t="s">
        <v>165</v>
      </c>
      <c r="D5999" s="38" t="s">
        <v>2384</v>
      </c>
      <c r="E5999" s="38" t="s">
        <v>28</v>
      </c>
    </row>
    <row r="6000">
      <c r="A6000" s="38" t="s">
        <v>11134</v>
      </c>
      <c r="B6000" s="38" t="s">
        <v>1197</v>
      </c>
      <c r="C6000" s="38" t="s">
        <v>165</v>
      </c>
      <c r="D6000" s="38" t="s">
        <v>2384</v>
      </c>
      <c r="E6000" s="38" t="s">
        <v>28</v>
      </c>
    </row>
    <row r="6001">
      <c r="A6001" s="38" t="s">
        <v>11135</v>
      </c>
      <c r="B6001" s="38" t="s">
        <v>1196</v>
      </c>
      <c r="C6001" s="38" t="s">
        <v>165</v>
      </c>
      <c r="D6001" s="38" t="s">
        <v>2384</v>
      </c>
      <c r="E6001" s="38" t="s">
        <v>28</v>
      </c>
    </row>
    <row r="6002">
      <c r="A6002" s="38" t="s">
        <v>11136</v>
      </c>
      <c r="B6002" s="38" t="s">
        <v>498</v>
      </c>
      <c r="C6002" s="38" t="s">
        <v>165</v>
      </c>
      <c r="D6002" s="38" t="s">
        <v>2384</v>
      </c>
      <c r="E6002" s="38" t="s">
        <v>28</v>
      </c>
    </row>
    <row r="6003">
      <c r="A6003" s="38" t="s">
        <v>11137</v>
      </c>
      <c r="B6003" s="38" t="s">
        <v>705</v>
      </c>
      <c r="C6003" s="38" t="s">
        <v>165</v>
      </c>
      <c r="D6003" s="38" t="s">
        <v>2384</v>
      </c>
      <c r="E6003" s="38" t="s">
        <v>28</v>
      </c>
    </row>
    <row r="6004">
      <c r="A6004" s="38" t="s">
        <v>11138</v>
      </c>
      <c r="B6004" s="38" t="s">
        <v>597</v>
      </c>
      <c r="C6004" s="38" t="s">
        <v>165</v>
      </c>
      <c r="D6004" s="38" t="s">
        <v>2386</v>
      </c>
      <c r="E6004" s="38" t="s">
        <v>28</v>
      </c>
    </row>
    <row r="6005">
      <c r="A6005" s="38" t="s">
        <v>11139</v>
      </c>
      <c r="B6005" s="38" t="s">
        <v>759</v>
      </c>
      <c r="C6005" s="38" t="s">
        <v>165</v>
      </c>
      <c r="D6005" s="38" t="s">
        <v>2386</v>
      </c>
      <c r="E6005" s="38" t="s">
        <v>28</v>
      </c>
    </row>
    <row r="6006">
      <c r="A6006" s="38" t="s">
        <v>11140</v>
      </c>
      <c r="B6006" s="38" t="s">
        <v>1177</v>
      </c>
      <c r="C6006" s="38" t="s">
        <v>165</v>
      </c>
      <c r="D6006" s="38" t="s">
        <v>2386</v>
      </c>
      <c r="E6006" s="38" t="s">
        <v>28</v>
      </c>
    </row>
    <row r="6007">
      <c r="A6007" s="38" t="s">
        <v>11141</v>
      </c>
      <c r="B6007" s="38" t="s">
        <v>1178</v>
      </c>
      <c r="C6007" s="38" t="s">
        <v>165</v>
      </c>
      <c r="D6007" s="38" t="s">
        <v>2386</v>
      </c>
      <c r="E6007" s="38" t="s">
        <v>28</v>
      </c>
    </row>
    <row r="6008">
      <c r="A6008" s="38" t="s">
        <v>11142</v>
      </c>
      <c r="B6008" s="38" t="s">
        <v>1145</v>
      </c>
      <c r="C6008" s="38" t="s">
        <v>165</v>
      </c>
      <c r="D6008" s="38" t="s">
        <v>2386</v>
      </c>
      <c r="E6008" s="38" t="s">
        <v>28</v>
      </c>
    </row>
    <row r="6009">
      <c r="A6009" s="38" t="s">
        <v>11143</v>
      </c>
      <c r="B6009" s="38" t="s">
        <v>456</v>
      </c>
      <c r="C6009" s="38" t="s">
        <v>165</v>
      </c>
      <c r="D6009" s="38" t="s">
        <v>2386</v>
      </c>
      <c r="E6009" s="38" t="s">
        <v>28</v>
      </c>
    </row>
    <row r="6010">
      <c r="A6010" s="38" t="s">
        <v>11144</v>
      </c>
      <c r="B6010" s="38" t="s">
        <v>1179</v>
      </c>
      <c r="C6010" s="38" t="s">
        <v>165</v>
      </c>
      <c r="D6010" s="38" t="s">
        <v>2386</v>
      </c>
      <c r="E6010" s="38" t="s">
        <v>28</v>
      </c>
    </row>
    <row r="6011">
      <c r="A6011" s="38" t="s">
        <v>11145</v>
      </c>
      <c r="B6011" s="38" t="s">
        <v>1088</v>
      </c>
      <c r="C6011" s="38" t="s">
        <v>165</v>
      </c>
      <c r="D6011" s="38" t="s">
        <v>2386</v>
      </c>
      <c r="E6011" s="38" t="s">
        <v>28</v>
      </c>
    </row>
    <row r="6012">
      <c r="A6012" s="38" t="s">
        <v>11146</v>
      </c>
      <c r="B6012" s="38" t="s">
        <v>993</v>
      </c>
      <c r="C6012" s="38" t="s">
        <v>165</v>
      </c>
      <c r="D6012" s="38" t="s">
        <v>2386</v>
      </c>
      <c r="E6012" s="38" t="s">
        <v>28</v>
      </c>
    </row>
    <row r="6013">
      <c r="A6013" s="38" t="s">
        <v>11147</v>
      </c>
      <c r="B6013" s="38" t="s">
        <v>741</v>
      </c>
      <c r="C6013" s="38" t="s">
        <v>165</v>
      </c>
      <c r="D6013" s="38" t="s">
        <v>2386</v>
      </c>
      <c r="E6013" s="38" t="s">
        <v>28</v>
      </c>
    </row>
    <row r="6014">
      <c r="A6014" s="38" t="s">
        <v>11148</v>
      </c>
      <c r="B6014" s="38" t="s">
        <v>822</v>
      </c>
      <c r="C6014" s="38" t="s">
        <v>165</v>
      </c>
      <c r="D6014" s="38" t="s">
        <v>2386</v>
      </c>
      <c r="E6014" s="38" t="s">
        <v>28</v>
      </c>
    </row>
    <row r="6015">
      <c r="A6015" s="38" t="s">
        <v>11149</v>
      </c>
      <c r="B6015" s="38" t="s">
        <v>1174</v>
      </c>
      <c r="C6015" s="38" t="s">
        <v>165</v>
      </c>
      <c r="D6015" s="38" t="s">
        <v>2386</v>
      </c>
      <c r="E6015" s="38" t="s">
        <v>28</v>
      </c>
    </row>
    <row r="6016">
      <c r="A6016" s="38" t="s">
        <v>11150</v>
      </c>
      <c r="B6016" s="38" t="s">
        <v>767</v>
      </c>
      <c r="C6016" s="38" t="s">
        <v>165</v>
      </c>
      <c r="D6016" s="38" t="s">
        <v>2388</v>
      </c>
      <c r="E6016" s="38" t="s">
        <v>28</v>
      </c>
    </row>
    <row r="6017">
      <c r="A6017" s="38" t="s">
        <v>11151</v>
      </c>
      <c r="B6017" s="38" t="s">
        <v>765</v>
      </c>
      <c r="C6017" s="38" t="s">
        <v>165</v>
      </c>
      <c r="D6017" s="38" t="s">
        <v>2388</v>
      </c>
      <c r="E6017" s="38" t="s">
        <v>28</v>
      </c>
    </row>
    <row r="6018">
      <c r="A6018" s="38" t="s">
        <v>11152</v>
      </c>
      <c r="B6018" s="38" t="s">
        <v>1177</v>
      </c>
      <c r="C6018" s="38" t="s">
        <v>165</v>
      </c>
      <c r="D6018" s="38" t="s">
        <v>2388</v>
      </c>
      <c r="E6018" s="38" t="s">
        <v>28</v>
      </c>
    </row>
    <row r="6019">
      <c r="A6019" s="38" t="s">
        <v>11153</v>
      </c>
      <c r="B6019" s="38" t="s">
        <v>1018</v>
      </c>
      <c r="C6019" s="38" t="s">
        <v>165</v>
      </c>
      <c r="D6019" s="38" t="s">
        <v>2388</v>
      </c>
      <c r="E6019" s="38" t="s">
        <v>28</v>
      </c>
    </row>
    <row r="6020">
      <c r="A6020" s="38" t="s">
        <v>11154</v>
      </c>
      <c r="B6020" s="38" t="s">
        <v>1194</v>
      </c>
      <c r="C6020" s="38" t="s">
        <v>165</v>
      </c>
      <c r="D6020" s="38" t="s">
        <v>2388</v>
      </c>
      <c r="E6020" s="38" t="s">
        <v>28</v>
      </c>
    </row>
    <row r="6021">
      <c r="A6021" s="38" t="s">
        <v>11155</v>
      </c>
      <c r="B6021" s="38" t="s">
        <v>993</v>
      </c>
      <c r="C6021" s="38" t="s">
        <v>165</v>
      </c>
      <c r="D6021" s="38" t="s">
        <v>2388</v>
      </c>
      <c r="E6021" s="38" t="s">
        <v>28</v>
      </c>
    </row>
    <row r="6022">
      <c r="A6022" s="38" t="s">
        <v>11156</v>
      </c>
      <c r="B6022" s="38" t="s">
        <v>1181</v>
      </c>
      <c r="C6022" s="38" t="s">
        <v>165</v>
      </c>
      <c r="D6022" s="38" t="s">
        <v>2388</v>
      </c>
      <c r="E6022" s="38" t="s">
        <v>28</v>
      </c>
    </row>
    <row r="6023">
      <c r="A6023" s="38" t="s">
        <v>11157</v>
      </c>
      <c r="B6023" s="38" t="s">
        <v>1192</v>
      </c>
      <c r="C6023" s="38" t="s">
        <v>165</v>
      </c>
      <c r="D6023" s="38" t="s">
        <v>2388</v>
      </c>
      <c r="E6023" s="38" t="s">
        <v>28</v>
      </c>
    </row>
    <row r="6024">
      <c r="A6024" s="38" t="s">
        <v>11158</v>
      </c>
      <c r="B6024" s="38" t="s">
        <v>1197</v>
      </c>
      <c r="C6024" s="38" t="s">
        <v>165</v>
      </c>
      <c r="D6024" s="38" t="s">
        <v>2388</v>
      </c>
      <c r="E6024" s="38" t="s">
        <v>28</v>
      </c>
    </row>
    <row r="6025">
      <c r="A6025" s="38" t="s">
        <v>11159</v>
      </c>
      <c r="B6025" s="38" t="s">
        <v>1196</v>
      </c>
      <c r="C6025" s="38" t="s">
        <v>165</v>
      </c>
      <c r="D6025" s="38" t="s">
        <v>2388</v>
      </c>
      <c r="E6025" s="38" t="s">
        <v>28</v>
      </c>
    </row>
    <row r="6026">
      <c r="A6026" s="38" t="s">
        <v>11160</v>
      </c>
      <c r="B6026" s="38" t="s">
        <v>498</v>
      </c>
      <c r="C6026" s="38" t="s">
        <v>165</v>
      </c>
      <c r="D6026" s="38" t="s">
        <v>2388</v>
      </c>
      <c r="E6026" s="38" t="s">
        <v>28</v>
      </c>
    </row>
    <row r="6027">
      <c r="A6027" s="38" t="s">
        <v>11161</v>
      </c>
      <c r="B6027" s="38" t="s">
        <v>705</v>
      </c>
      <c r="C6027" s="38" t="s">
        <v>165</v>
      </c>
      <c r="D6027" s="38" t="s">
        <v>2388</v>
      </c>
      <c r="E6027" s="38" t="s">
        <v>28</v>
      </c>
    </row>
    <row r="6028">
      <c r="A6028" s="38" t="s">
        <v>11162</v>
      </c>
      <c r="B6028" s="38" t="s">
        <v>767</v>
      </c>
      <c r="C6028" s="38" t="s">
        <v>165</v>
      </c>
      <c r="D6028" s="38" t="s">
        <v>2389</v>
      </c>
      <c r="E6028" s="38" t="s">
        <v>28</v>
      </c>
    </row>
    <row r="6029">
      <c r="A6029" s="38" t="s">
        <v>11163</v>
      </c>
      <c r="B6029" s="38" t="s">
        <v>765</v>
      </c>
      <c r="C6029" s="38" t="s">
        <v>165</v>
      </c>
      <c r="D6029" s="38" t="s">
        <v>2389</v>
      </c>
      <c r="E6029" s="38" t="s">
        <v>28</v>
      </c>
    </row>
    <row r="6030">
      <c r="A6030" s="38" t="s">
        <v>11164</v>
      </c>
      <c r="B6030" s="38" t="s">
        <v>1177</v>
      </c>
      <c r="C6030" s="38" t="s">
        <v>165</v>
      </c>
      <c r="D6030" s="38" t="s">
        <v>2389</v>
      </c>
      <c r="E6030" s="38" t="s">
        <v>28</v>
      </c>
    </row>
    <row r="6031">
      <c r="A6031" s="38" t="s">
        <v>11165</v>
      </c>
      <c r="B6031" s="38" t="s">
        <v>1018</v>
      </c>
      <c r="C6031" s="38" t="s">
        <v>165</v>
      </c>
      <c r="D6031" s="38" t="s">
        <v>2389</v>
      </c>
      <c r="E6031" s="38" t="s">
        <v>28</v>
      </c>
    </row>
    <row r="6032">
      <c r="A6032" s="38" t="s">
        <v>11166</v>
      </c>
      <c r="B6032" s="38" t="s">
        <v>1194</v>
      </c>
      <c r="C6032" s="38" t="s">
        <v>165</v>
      </c>
      <c r="D6032" s="38" t="s">
        <v>2389</v>
      </c>
      <c r="E6032" s="38" t="s">
        <v>28</v>
      </c>
    </row>
    <row r="6033">
      <c r="A6033" s="38" t="s">
        <v>11167</v>
      </c>
      <c r="B6033" s="38" t="s">
        <v>993</v>
      </c>
      <c r="C6033" s="38" t="s">
        <v>165</v>
      </c>
      <c r="D6033" s="38" t="s">
        <v>2389</v>
      </c>
      <c r="E6033" s="38" t="s">
        <v>28</v>
      </c>
    </row>
    <row r="6034">
      <c r="A6034" s="38" t="s">
        <v>11168</v>
      </c>
      <c r="B6034" s="38" t="s">
        <v>1181</v>
      </c>
      <c r="C6034" s="38" t="s">
        <v>165</v>
      </c>
      <c r="D6034" s="38" t="s">
        <v>2389</v>
      </c>
      <c r="E6034" s="38" t="s">
        <v>28</v>
      </c>
    </row>
    <row r="6035">
      <c r="A6035" s="38" t="s">
        <v>11169</v>
      </c>
      <c r="B6035" s="38" t="s">
        <v>1192</v>
      </c>
      <c r="C6035" s="38" t="s">
        <v>165</v>
      </c>
      <c r="D6035" s="38" t="s">
        <v>2389</v>
      </c>
      <c r="E6035" s="38" t="s">
        <v>28</v>
      </c>
    </row>
    <row r="6036">
      <c r="A6036" s="38" t="s">
        <v>11170</v>
      </c>
      <c r="B6036" s="38" t="s">
        <v>1197</v>
      </c>
      <c r="C6036" s="38" t="s">
        <v>165</v>
      </c>
      <c r="D6036" s="38" t="s">
        <v>2389</v>
      </c>
      <c r="E6036" s="38" t="s">
        <v>28</v>
      </c>
    </row>
    <row r="6037">
      <c r="A6037" s="38" t="s">
        <v>11171</v>
      </c>
      <c r="B6037" s="38" t="s">
        <v>1196</v>
      </c>
      <c r="C6037" s="38" t="s">
        <v>165</v>
      </c>
      <c r="D6037" s="38" t="s">
        <v>2389</v>
      </c>
      <c r="E6037" s="38" t="s">
        <v>28</v>
      </c>
    </row>
    <row r="6038">
      <c r="A6038" s="38" t="s">
        <v>11172</v>
      </c>
      <c r="B6038" s="38" t="s">
        <v>498</v>
      </c>
      <c r="C6038" s="38" t="s">
        <v>165</v>
      </c>
      <c r="D6038" s="38" t="s">
        <v>2389</v>
      </c>
      <c r="E6038" s="38" t="s">
        <v>28</v>
      </c>
    </row>
    <row r="6039">
      <c r="A6039" s="38" t="s">
        <v>11173</v>
      </c>
      <c r="B6039" s="38" t="s">
        <v>705</v>
      </c>
      <c r="C6039" s="38" t="s">
        <v>165</v>
      </c>
      <c r="D6039" s="38" t="s">
        <v>2389</v>
      </c>
      <c r="E6039" s="38" t="s">
        <v>28</v>
      </c>
    </row>
    <row r="6040">
      <c r="A6040" s="38" t="s">
        <v>11174</v>
      </c>
      <c r="B6040" s="38" t="s">
        <v>597</v>
      </c>
      <c r="C6040" s="38" t="s">
        <v>165</v>
      </c>
      <c r="D6040" s="38" t="s">
        <v>2391</v>
      </c>
      <c r="E6040" s="38" t="s">
        <v>28</v>
      </c>
    </row>
    <row r="6041">
      <c r="A6041" s="38" t="s">
        <v>11175</v>
      </c>
      <c r="B6041" s="38" t="s">
        <v>759</v>
      </c>
      <c r="C6041" s="38" t="s">
        <v>165</v>
      </c>
      <c r="D6041" s="38" t="s">
        <v>2391</v>
      </c>
      <c r="E6041" s="38" t="s">
        <v>28</v>
      </c>
    </row>
    <row r="6042">
      <c r="A6042" s="38" t="s">
        <v>11176</v>
      </c>
      <c r="B6042" s="38" t="s">
        <v>1177</v>
      </c>
      <c r="C6042" s="38" t="s">
        <v>165</v>
      </c>
      <c r="D6042" s="38" t="s">
        <v>2391</v>
      </c>
      <c r="E6042" s="38" t="s">
        <v>28</v>
      </c>
    </row>
    <row r="6043">
      <c r="A6043" s="38" t="s">
        <v>11177</v>
      </c>
      <c r="B6043" s="38" t="s">
        <v>1178</v>
      </c>
      <c r="C6043" s="38" t="s">
        <v>165</v>
      </c>
      <c r="D6043" s="38" t="s">
        <v>2391</v>
      </c>
      <c r="E6043" s="38" t="s">
        <v>28</v>
      </c>
    </row>
    <row r="6044">
      <c r="A6044" s="38" t="s">
        <v>11178</v>
      </c>
      <c r="B6044" s="38" t="s">
        <v>1145</v>
      </c>
      <c r="C6044" s="38" t="s">
        <v>165</v>
      </c>
      <c r="D6044" s="38" t="s">
        <v>2391</v>
      </c>
      <c r="E6044" s="38" t="s">
        <v>28</v>
      </c>
    </row>
    <row r="6045">
      <c r="A6045" s="38" t="s">
        <v>11179</v>
      </c>
      <c r="B6045" s="38" t="s">
        <v>456</v>
      </c>
      <c r="C6045" s="38" t="s">
        <v>165</v>
      </c>
      <c r="D6045" s="38" t="s">
        <v>2391</v>
      </c>
      <c r="E6045" s="38" t="s">
        <v>28</v>
      </c>
    </row>
    <row r="6046">
      <c r="A6046" s="38" t="s">
        <v>11180</v>
      </c>
      <c r="B6046" s="38" t="s">
        <v>1179</v>
      </c>
      <c r="C6046" s="38" t="s">
        <v>165</v>
      </c>
      <c r="D6046" s="38" t="s">
        <v>2391</v>
      </c>
      <c r="E6046" s="38" t="s">
        <v>28</v>
      </c>
    </row>
    <row r="6047">
      <c r="A6047" s="38" t="s">
        <v>11181</v>
      </c>
      <c r="B6047" s="38" t="s">
        <v>1088</v>
      </c>
      <c r="C6047" s="38" t="s">
        <v>165</v>
      </c>
      <c r="D6047" s="38" t="s">
        <v>2391</v>
      </c>
      <c r="E6047" s="38" t="s">
        <v>28</v>
      </c>
    </row>
    <row r="6048">
      <c r="A6048" s="38" t="s">
        <v>11182</v>
      </c>
      <c r="B6048" s="38" t="s">
        <v>993</v>
      </c>
      <c r="C6048" s="38" t="s">
        <v>165</v>
      </c>
      <c r="D6048" s="38" t="s">
        <v>2391</v>
      </c>
      <c r="E6048" s="38" t="s">
        <v>28</v>
      </c>
    </row>
    <row r="6049">
      <c r="A6049" s="38" t="s">
        <v>11183</v>
      </c>
      <c r="B6049" s="38" t="s">
        <v>741</v>
      </c>
      <c r="C6049" s="38" t="s">
        <v>165</v>
      </c>
      <c r="D6049" s="38" t="s">
        <v>2391</v>
      </c>
      <c r="E6049" s="38" t="s">
        <v>28</v>
      </c>
    </row>
    <row r="6050">
      <c r="A6050" s="38" t="s">
        <v>11184</v>
      </c>
      <c r="B6050" s="38" t="s">
        <v>822</v>
      </c>
      <c r="C6050" s="38" t="s">
        <v>165</v>
      </c>
      <c r="D6050" s="38" t="s">
        <v>2391</v>
      </c>
      <c r="E6050" s="38" t="s">
        <v>28</v>
      </c>
    </row>
    <row r="6051">
      <c r="A6051" s="38" t="s">
        <v>11185</v>
      </c>
      <c r="B6051" s="38" t="s">
        <v>1174</v>
      </c>
      <c r="C6051" s="38" t="s">
        <v>165</v>
      </c>
      <c r="D6051" s="38" t="s">
        <v>2391</v>
      </c>
      <c r="E6051" s="38" t="s">
        <v>28</v>
      </c>
    </row>
    <row r="6052">
      <c r="A6052" s="38" t="s">
        <v>11186</v>
      </c>
      <c r="B6052" s="38" t="s">
        <v>759</v>
      </c>
      <c r="C6052" s="38" t="s">
        <v>96</v>
      </c>
      <c r="D6052" s="38" t="s">
        <v>2392</v>
      </c>
      <c r="E6052" s="38" t="s">
        <v>28</v>
      </c>
    </row>
    <row r="6053">
      <c r="A6053" s="38" t="s">
        <v>11187</v>
      </c>
      <c r="B6053" s="38" t="s">
        <v>960</v>
      </c>
      <c r="C6053" s="38" t="s">
        <v>96</v>
      </c>
      <c r="D6053" s="38" t="s">
        <v>2392</v>
      </c>
      <c r="E6053" s="38" t="s">
        <v>28</v>
      </c>
    </row>
    <row r="6054">
      <c r="A6054" s="38" t="s">
        <v>11188</v>
      </c>
      <c r="B6054" s="38" t="s">
        <v>1361</v>
      </c>
      <c r="C6054" s="38" t="s">
        <v>96</v>
      </c>
      <c r="D6054" s="38" t="s">
        <v>2392</v>
      </c>
      <c r="E6054" s="38" t="s">
        <v>28</v>
      </c>
    </row>
    <row r="6055">
      <c r="A6055" s="38" t="s">
        <v>11189</v>
      </c>
      <c r="B6055" s="38" t="s">
        <v>1005</v>
      </c>
      <c r="C6055" s="38" t="s">
        <v>96</v>
      </c>
      <c r="D6055" s="38" t="s">
        <v>2392</v>
      </c>
      <c r="E6055" s="38" t="s">
        <v>28</v>
      </c>
    </row>
    <row r="6056">
      <c r="A6056" s="38" t="s">
        <v>11190</v>
      </c>
      <c r="B6056" s="38" t="s">
        <v>1243</v>
      </c>
      <c r="C6056" s="38" t="s">
        <v>96</v>
      </c>
      <c r="D6056" s="38" t="s">
        <v>2392</v>
      </c>
      <c r="E6056" s="38" t="s">
        <v>28</v>
      </c>
    </row>
    <row r="6057">
      <c r="A6057" s="38" t="s">
        <v>11191</v>
      </c>
      <c r="B6057" s="38" t="s">
        <v>597</v>
      </c>
      <c r="C6057" s="38" t="s">
        <v>96</v>
      </c>
      <c r="D6057" s="38" t="s">
        <v>2392</v>
      </c>
      <c r="E6057" s="38" t="s">
        <v>28</v>
      </c>
    </row>
    <row r="6058">
      <c r="A6058" s="38" t="s">
        <v>11192</v>
      </c>
      <c r="B6058" s="38" t="s">
        <v>1159</v>
      </c>
      <c r="C6058" s="38" t="s">
        <v>96</v>
      </c>
      <c r="D6058" s="38" t="s">
        <v>2392</v>
      </c>
      <c r="E6058" s="38" t="s">
        <v>28</v>
      </c>
    </row>
    <row r="6059">
      <c r="A6059" s="38" t="s">
        <v>11193</v>
      </c>
      <c r="B6059" s="38" t="s">
        <v>796</v>
      </c>
      <c r="C6059" s="38" t="s">
        <v>96</v>
      </c>
      <c r="D6059" s="38" t="s">
        <v>2392</v>
      </c>
      <c r="E6059" s="38" t="s">
        <v>28</v>
      </c>
    </row>
    <row r="6060">
      <c r="A6060" s="38" t="s">
        <v>11194</v>
      </c>
      <c r="B6060" s="38" t="s">
        <v>1242</v>
      </c>
      <c r="C6060" s="38" t="s">
        <v>96</v>
      </c>
      <c r="D6060" s="38" t="s">
        <v>2392</v>
      </c>
      <c r="E6060" s="38" t="s">
        <v>28</v>
      </c>
    </row>
    <row r="6061">
      <c r="A6061" s="38" t="s">
        <v>11195</v>
      </c>
      <c r="B6061" s="38" t="s">
        <v>1232</v>
      </c>
      <c r="C6061" s="38" t="s">
        <v>96</v>
      </c>
      <c r="D6061" s="38" t="s">
        <v>2392</v>
      </c>
      <c r="E6061" s="38" t="s">
        <v>28</v>
      </c>
    </row>
    <row r="6062">
      <c r="A6062" s="38" t="s">
        <v>11196</v>
      </c>
      <c r="B6062" s="38" t="s">
        <v>1234</v>
      </c>
      <c r="C6062" s="38" t="s">
        <v>96</v>
      </c>
      <c r="D6062" s="38" t="s">
        <v>2392</v>
      </c>
      <c r="E6062" s="38" t="s">
        <v>28</v>
      </c>
    </row>
    <row r="6063">
      <c r="A6063" s="38" t="s">
        <v>11197</v>
      </c>
      <c r="B6063" s="38" t="s">
        <v>822</v>
      </c>
      <c r="C6063" s="38" t="s">
        <v>96</v>
      </c>
      <c r="D6063" s="38" t="s">
        <v>2392</v>
      </c>
      <c r="E6063" s="38" t="s">
        <v>28</v>
      </c>
    </row>
    <row r="6064">
      <c r="A6064" s="38" t="s">
        <v>11198</v>
      </c>
      <c r="B6064" s="38" t="s">
        <v>1062</v>
      </c>
      <c r="C6064" s="38" t="s">
        <v>165</v>
      </c>
      <c r="D6064" s="38" t="s">
        <v>2393</v>
      </c>
      <c r="E6064" s="38" t="s">
        <v>28</v>
      </c>
    </row>
    <row r="6065">
      <c r="A6065" s="38" t="s">
        <v>11199</v>
      </c>
      <c r="B6065" s="38" t="s">
        <v>1145</v>
      </c>
      <c r="C6065" s="38" t="s">
        <v>165</v>
      </c>
      <c r="D6065" s="38" t="s">
        <v>2393</v>
      </c>
      <c r="E6065" s="38" t="s">
        <v>28</v>
      </c>
    </row>
    <row r="6066">
      <c r="A6066" s="38" t="s">
        <v>11200</v>
      </c>
      <c r="B6066" s="38" t="s">
        <v>1174</v>
      </c>
      <c r="C6066" s="38" t="s">
        <v>165</v>
      </c>
      <c r="D6066" s="38" t="s">
        <v>2393</v>
      </c>
      <c r="E6066" s="38" t="s">
        <v>28</v>
      </c>
    </row>
    <row r="6067">
      <c r="A6067" s="38" t="s">
        <v>11201</v>
      </c>
      <c r="B6067" s="38" t="s">
        <v>741</v>
      </c>
      <c r="C6067" s="38" t="s">
        <v>165</v>
      </c>
      <c r="D6067" s="38" t="s">
        <v>2393</v>
      </c>
      <c r="E6067" s="38" t="s">
        <v>28</v>
      </c>
    </row>
    <row r="6068">
      <c r="A6068" s="38" t="s">
        <v>11202</v>
      </c>
      <c r="B6068" s="38" t="s">
        <v>1234</v>
      </c>
      <c r="C6068" s="38" t="s">
        <v>165</v>
      </c>
      <c r="D6068" s="38" t="s">
        <v>2393</v>
      </c>
      <c r="E6068" s="38" t="s">
        <v>28</v>
      </c>
    </row>
    <row r="6069">
      <c r="A6069" s="38" t="s">
        <v>11203</v>
      </c>
      <c r="B6069" s="38" t="s">
        <v>1181</v>
      </c>
      <c r="C6069" s="38" t="s">
        <v>165</v>
      </c>
      <c r="D6069" s="38" t="s">
        <v>2393</v>
      </c>
      <c r="E6069" s="38" t="s">
        <v>28</v>
      </c>
    </row>
    <row r="6070">
      <c r="A6070" s="38" t="s">
        <v>11204</v>
      </c>
      <c r="B6070" s="38" t="s">
        <v>1235</v>
      </c>
      <c r="C6070" s="38" t="s">
        <v>165</v>
      </c>
      <c r="D6070" s="38" t="s">
        <v>2393</v>
      </c>
      <c r="E6070" s="38" t="s">
        <v>28</v>
      </c>
    </row>
    <row r="6071">
      <c r="A6071" s="38" t="s">
        <v>11205</v>
      </c>
      <c r="B6071" s="38" t="s">
        <v>1231</v>
      </c>
      <c r="C6071" s="38" t="s">
        <v>165</v>
      </c>
      <c r="D6071" s="38" t="s">
        <v>2393</v>
      </c>
      <c r="E6071" s="38" t="s">
        <v>28</v>
      </c>
    </row>
    <row r="6072">
      <c r="A6072" s="38" t="s">
        <v>11206</v>
      </c>
      <c r="B6072" s="38" t="s">
        <v>524</v>
      </c>
      <c r="C6072" s="38" t="s">
        <v>165</v>
      </c>
      <c r="D6072" s="38" t="s">
        <v>2393</v>
      </c>
      <c r="E6072" s="38" t="s">
        <v>28</v>
      </c>
    </row>
    <row r="6073">
      <c r="A6073" s="38" t="s">
        <v>11207</v>
      </c>
      <c r="B6073" s="38" t="s">
        <v>1239</v>
      </c>
      <c r="C6073" s="38" t="s">
        <v>165</v>
      </c>
      <c r="D6073" s="38" t="s">
        <v>2393</v>
      </c>
      <c r="E6073" s="38" t="s">
        <v>28</v>
      </c>
    </row>
    <row r="6074">
      <c r="A6074" s="38" t="s">
        <v>11208</v>
      </c>
      <c r="B6074" s="38" t="s">
        <v>822</v>
      </c>
      <c r="C6074" s="38" t="s">
        <v>165</v>
      </c>
      <c r="D6074" s="38" t="s">
        <v>2393</v>
      </c>
      <c r="E6074" s="38" t="s">
        <v>28</v>
      </c>
    </row>
    <row r="6075">
      <c r="A6075" s="38" t="s">
        <v>11209</v>
      </c>
      <c r="B6075" s="38" t="s">
        <v>1237</v>
      </c>
      <c r="C6075" s="38" t="s">
        <v>165</v>
      </c>
      <c r="D6075" s="38" t="s">
        <v>2393</v>
      </c>
      <c r="E6075" s="38" t="s">
        <v>28</v>
      </c>
    </row>
    <row r="6076">
      <c r="A6076" s="38" t="s">
        <v>11210</v>
      </c>
      <c r="B6076" s="38" t="s">
        <v>1018</v>
      </c>
      <c r="C6076" s="38" t="s">
        <v>165</v>
      </c>
      <c r="D6076" s="38" t="s">
        <v>2394</v>
      </c>
      <c r="E6076" s="38" t="s">
        <v>28</v>
      </c>
    </row>
    <row r="6077">
      <c r="A6077" s="38" t="s">
        <v>11211</v>
      </c>
      <c r="B6077" s="38" t="s">
        <v>1185</v>
      </c>
      <c r="C6077" s="38" t="s">
        <v>165</v>
      </c>
      <c r="D6077" s="38" t="s">
        <v>2394</v>
      </c>
      <c r="E6077" s="38" t="s">
        <v>28</v>
      </c>
    </row>
    <row r="6078">
      <c r="A6078" s="38" t="s">
        <v>11212</v>
      </c>
      <c r="B6078" s="38" t="s">
        <v>1179</v>
      </c>
      <c r="C6078" s="38" t="s">
        <v>165</v>
      </c>
      <c r="D6078" s="38" t="s">
        <v>2394</v>
      </c>
      <c r="E6078" s="38" t="s">
        <v>28</v>
      </c>
    </row>
    <row r="6079">
      <c r="A6079" s="38" t="s">
        <v>11213</v>
      </c>
      <c r="B6079" s="38" t="s">
        <v>1158</v>
      </c>
      <c r="C6079" s="38" t="s">
        <v>165</v>
      </c>
      <c r="D6079" s="38" t="s">
        <v>2394</v>
      </c>
      <c r="E6079" s="38" t="s">
        <v>28</v>
      </c>
    </row>
    <row r="6080">
      <c r="A6080" s="38" t="s">
        <v>11214</v>
      </c>
      <c r="B6080" s="38" t="s">
        <v>1192</v>
      </c>
      <c r="C6080" s="38" t="s">
        <v>165</v>
      </c>
      <c r="D6080" s="38" t="s">
        <v>2394</v>
      </c>
      <c r="E6080" s="38" t="s">
        <v>28</v>
      </c>
    </row>
    <row r="6081">
      <c r="A6081" s="38" t="s">
        <v>11215</v>
      </c>
      <c r="B6081" s="38" t="s">
        <v>1194</v>
      </c>
      <c r="C6081" s="38" t="s">
        <v>165</v>
      </c>
      <c r="D6081" s="38" t="s">
        <v>2394</v>
      </c>
      <c r="E6081" s="38" t="s">
        <v>28</v>
      </c>
    </row>
    <row r="6082">
      <c r="A6082" s="38" t="s">
        <v>11216</v>
      </c>
      <c r="B6082" s="38" t="s">
        <v>960</v>
      </c>
      <c r="C6082" s="38" t="s">
        <v>165</v>
      </c>
      <c r="D6082" s="38" t="s">
        <v>2394</v>
      </c>
      <c r="E6082" s="38" t="s">
        <v>28</v>
      </c>
    </row>
    <row r="6083">
      <c r="A6083" s="38" t="s">
        <v>11217</v>
      </c>
      <c r="B6083" s="38" t="s">
        <v>630</v>
      </c>
      <c r="C6083" s="38" t="s">
        <v>165</v>
      </c>
      <c r="D6083" s="38" t="s">
        <v>2394</v>
      </c>
      <c r="E6083" s="38" t="s">
        <v>28</v>
      </c>
    </row>
    <row r="6084">
      <c r="A6084" s="38" t="s">
        <v>11218</v>
      </c>
      <c r="B6084" s="38" t="s">
        <v>365</v>
      </c>
      <c r="C6084" s="38" t="s">
        <v>165</v>
      </c>
      <c r="D6084" s="38" t="s">
        <v>2394</v>
      </c>
      <c r="E6084" s="38" t="s">
        <v>28</v>
      </c>
    </row>
    <row r="6085">
      <c r="A6085" s="38" t="s">
        <v>11219</v>
      </c>
      <c r="B6085" s="38" t="s">
        <v>891</v>
      </c>
      <c r="C6085" s="38" t="s">
        <v>165</v>
      </c>
      <c r="D6085" s="38" t="s">
        <v>2394</v>
      </c>
      <c r="E6085" s="38" t="s">
        <v>28</v>
      </c>
    </row>
    <row r="6086">
      <c r="A6086" s="38" t="s">
        <v>11220</v>
      </c>
      <c r="B6086" s="38" t="s">
        <v>759</v>
      </c>
      <c r="C6086" s="38" t="s">
        <v>165</v>
      </c>
      <c r="D6086" s="38" t="s">
        <v>2394</v>
      </c>
      <c r="E6086" s="38" t="s">
        <v>28</v>
      </c>
    </row>
    <row r="6087">
      <c r="A6087" s="38" t="s">
        <v>11221</v>
      </c>
      <c r="B6087" s="38" t="s">
        <v>1237</v>
      </c>
      <c r="C6087" s="38" t="s">
        <v>165</v>
      </c>
      <c r="D6087" s="38" t="s">
        <v>2394</v>
      </c>
      <c r="E6087" s="38" t="s">
        <v>28</v>
      </c>
    </row>
    <row r="6088">
      <c r="A6088" s="38" t="s">
        <v>11222</v>
      </c>
      <c r="B6088" s="38" t="s">
        <v>1062</v>
      </c>
      <c r="C6088" s="38" t="s">
        <v>165</v>
      </c>
      <c r="D6088" s="38" t="s">
        <v>2395</v>
      </c>
      <c r="E6088" s="38" t="s">
        <v>28</v>
      </c>
    </row>
    <row r="6089">
      <c r="A6089" s="38" t="s">
        <v>11223</v>
      </c>
      <c r="B6089" s="38" t="s">
        <v>1145</v>
      </c>
      <c r="C6089" s="38" t="s">
        <v>165</v>
      </c>
      <c r="D6089" s="38" t="s">
        <v>2395</v>
      </c>
      <c r="E6089" s="38" t="s">
        <v>28</v>
      </c>
    </row>
    <row r="6090">
      <c r="A6090" s="38" t="s">
        <v>11224</v>
      </c>
      <c r="B6090" s="38" t="s">
        <v>1174</v>
      </c>
      <c r="C6090" s="38" t="s">
        <v>165</v>
      </c>
      <c r="D6090" s="38" t="s">
        <v>2395</v>
      </c>
      <c r="E6090" s="38" t="s">
        <v>28</v>
      </c>
    </row>
    <row r="6091">
      <c r="A6091" s="38" t="s">
        <v>11225</v>
      </c>
      <c r="B6091" s="38" t="s">
        <v>741</v>
      </c>
      <c r="C6091" s="38" t="s">
        <v>165</v>
      </c>
      <c r="D6091" s="38" t="s">
        <v>2395</v>
      </c>
      <c r="E6091" s="38" t="s">
        <v>28</v>
      </c>
    </row>
    <row r="6092">
      <c r="A6092" s="38" t="s">
        <v>11226</v>
      </c>
      <c r="B6092" s="38" t="s">
        <v>1234</v>
      </c>
      <c r="C6092" s="38" t="s">
        <v>165</v>
      </c>
      <c r="D6092" s="38" t="s">
        <v>2395</v>
      </c>
      <c r="E6092" s="38" t="s">
        <v>28</v>
      </c>
    </row>
    <row r="6093">
      <c r="A6093" s="38" t="s">
        <v>11227</v>
      </c>
      <c r="B6093" s="38" t="s">
        <v>1181</v>
      </c>
      <c r="C6093" s="38" t="s">
        <v>165</v>
      </c>
      <c r="D6093" s="38" t="s">
        <v>2395</v>
      </c>
      <c r="E6093" s="38" t="s">
        <v>28</v>
      </c>
    </row>
    <row r="6094">
      <c r="A6094" s="38" t="s">
        <v>11228</v>
      </c>
      <c r="B6094" s="38" t="s">
        <v>1235</v>
      </c>
      <c r="C6094" s="38" t="s">
        <v>165</v>
      </c>
      <c r="D6094" s="38" t="s">
        <v>2395</v>
      </c>
      <c r="E6094" s="38" t="s">
        <v>28</v>
      </c>
    </row>
    <row r="6095">
      <c r="A6095" s="38" t="s">
        <v>11229</v>
      </c>
      <c r="B6095" s="38" t="s">
        <v>1231</v>
      </c>
      <c r="C6095" s="38" t="s">
        <v>165</v>
      </c>
      <c r="D6095" s="38" t="s">
        <v>2395</v>
      </c>
      <c r="E6095" s="38" t="s">
        <v>28</v>
      </c>
    </row>
    <row r="6096">
      <c r="A6096" s="38" t="s">
        <v>11230</v>
      </c>
      <c r="B6096" s="38" t="s">
        <v>524</v>
      </c>
      <c r="C6096" s="38" t="s">
        <v>165</v>
      </c>
      <c r="D6096" s="38" t="s">
        <v>2395</v>
      </c>
      <c r="E6096" s="38" t="s">
        <v>28</v>
      </c>
    </row>
    <row r="6097">
      <c r="A6097" s="38" t="s">
        <v>11231</v>
      </c>
      <c r="B6097" s="38" t="s">
        <v>1239</v>
      </c>
      <c r="C6097" s="38" t="s">
        <v>165</v>
      </c>
      <c r="D6097" s="38" t="s">
        <v>2395</v>
      </c>
      <c r="E6097" s="38" t="s">
        <v>28</v>
      </c>
    </row>
    <row r="6098">
      <c r="A6098" s="38" t="s">
        <v>11232</v>
      </c>
      <c r="B6098" s="38" t="s">
        <v>822</v>
      </c>
      <c r="C6098" s="38" t="s">
        <v>165</v>
      </c>
      <c r="D6098" s="38" t="s">
        <v>2395</v>
      </c>
      <c r="E6098" s="38" t="s">
        <v>28</v>
      </c>
    </row>
    <row r="6099">
      <c r="A6099" s="38" t="s">
        <v>11233</v>
      </c>
      <c r="B6099" s="38" t="s">
        <v>1237</v>
      </c>
      <c r="C6099" s="38" t="s">
        <v>165</v>
      </c>
      <c r="D6099" s="38" t="s">
        <v>2395</v>
      </c>
      <c r="E6099" s="38" t="s">
        <v>28</v>
      </c>
    </row>
    <row r="6100">
      <c r="A6100" s="38" t="s">
        <v>11234</v>
      </c>
      <c r="B6100" s="38" t="s">
        <v>1068</v>
      </c>
      <c r="C6100" s="38" t="s">
        <v>165</v>
      </c>
      <c r="D6100" s="38" t="s">
        <v>2396</v>
      </c>
      <c r="E6100" s="38" t="s">
        <v>28</v>
      </c>
    </row>
    <row r="6101">
      <c r="A6101" s="38" t="s">
        <v>11235</v>
      </c>
      <c r="B6101" s="38" t="s">
        <v>1181</v>
      </c>
      <c r="C6101" s="38" t="s">
        <v>165</v>
      </c>
      <c r="D6101" s="38" t="s">
        <v>2396</v>
      </c>
      <c r="E6101" s="38" t="s">
        <v>28</v>
      </c>
    </row>
    <row r="6102">
      <c r="A6102" s="38" t="s">
        <v>11236</v>
      </c>
      <c r="B6102" s="38" t="s">
        <v>1177</v>
      </c>
      <c r="C6102" s="38" t="s">
        <v>165</v>
      </c>
      <c r="D6102" s="38" t="s">
        <v>2396</v>
      </c>
      <c r="E6102" s="38" t="s">
        <v>28</v>
      </c>
    </row>
    <row r="6103">
      <c r="A6103" s="38" t="s">
        <v>11237</v>
      </c>
      <c r="B6103" s="38" t="s">
        <v>1018</v>
      </c>
      <c r="C6103" s="38" t="s">
        <v>165</v>
      </c>
      <c r="D6103" s="38" t="s">
        <v>2396</v>
      </c>
      <c r="E6103" s="38" t="s">
        <v>28</v>
      </c>
    </row>
    <row r="6104">
      <c r="A6104" s="38" t="s">
        <v>11238</v>
      </c>
      <c r="B6104" s="38" t="s">
        <v>765</v>
      </c>
      <c r="C6104" s="38" t="s">
        <v>165</v>
      </c>
      <c r="D6104" s="38" t="s">
        <v>2396</v>
      </c>
      <c r="E6104" s="38" t="s">
        <v>28</v>
      </c>
    </row>
    <row r="6105">
      <c r="A6105" s="38" t="s">
        <v>11239</v>
      </c>
      <c r="B6105" s="38" t="s">
        <v>993</v>
      </c>
      <c r="C6105" s="38" t="s">
        <v>165</v>
      </c>
      <c r="D6105" s="38" t="s">
        <v>2396</v>
      </c>
      <c r="E6105" s="38" t="s">
        <v>28</v>
      </c>
    </row>
    <row r="6106">
      <c r="A6106" s="38" t="s">
        <v>11240</v>
      </c>
      <c r="B6106" s="38" t="s">
        <v>1020</v>
      </c>
      <c r="C6106" s="38" t="s">
        <v>165</v>
      </c>
      <c r="D6106" s="38" t="s">
        <v>2396</v>
      </c>
      <c r="E6106" s="38" t="s">
        <v>28</v>
      </c>
    </row>
    <row r="6107">
      <c r="A6107" s="38" t="s">
        <v>11241</v>
      </c>
      <c r="B6107" s="38" t="s">
        <v>1192</v>
      </c>
      <c r="C6107" s="38" t="s">
        <v>165</v>
      </c>
      <c r="D6107" s="38" t="s">
        <v>2396</v>
      </c>
      <c r="E6107" s="38" t="s">
        <v>28</v>
      </c>
    </row>
    <row r="6108">
      <c r="A6108" s="38" t="s">
        <v>11242</v>
      </c>
      <c r="B6108" s="38" t="s">
        <v>1197</v>
      </c>
      <c r="C6108" s="38" t="s">
        <v>165</v>
      </c>
      <c r="D6108" s="38" t="s">
        <v>2396</v>
      </c>
      <c r="E6108" s="38" t="s">
        <v>28</v>
      </c>
    </row>
    <row r="6109">
      <c r="A6109" s="38" t="s">
        <v>11243</v>
      </c>
      <c r="B6109" s="38" t="s">
        <v>1196</v>
      </c>
      <c r="C6109" s="38" t="s">
        <v>165</v>
      </c>
      <c r="D6109" s="38" t="s">
        <v>2396</v>
      </c>
      <c r="E6109" s="38" t="s">
        <v>28</v>
      </c>
    </row>
    <row r="6110">
      <c r="A6110" s="38" t="s">
        <v>11244</v>
      </c>
      <c r="B6110" s="38" t="s">
        <v>1194</v>
      </c>
      <c r="C6110" s="38" t="s">
        <v>165</v>
      </c>
      <c r="D6110" s="38" t="s">
        <v>2396</v>
      </c>
      <c r="E6110" s="38" t="s">
        <v>28</v>
      </c>
    </row>
    <row r="6111">
      <c r="A6111" s="38" t="s">
        <v>11245</v>
      </c>
      <c r="B6111" s="38" t="s">
        <v>705</v>
      </c>
      <c r="C6111" s="38" t="s">
        <v>165</v>
      </c>
      <c r="D6111" s="38" t="s">
        <v>2396</v>
      </c>
      <c r="E6111" s="38" t="s">
        <v>28</v>
      </c>
    </row>
    <row r="6112">
      <c r="A6112" s="38" t="s">
        <v>11246</v>
      </c>
      <c r="B6112" s="38" t="s">
        <v>1200</v>
      </c>
      <c r="C6112" s="38" t="s">
        <v>165</v>
      </c>
      <c r="D6112" s="38" t="s">
        <v>2398</v>
      </c>
      <c r="E6112" s="38" t="s">
        <v>28</v>
      </c>
    </row>
    <row r="6113">
      <c r="A6113" s="38" t="s">
        <v>11247</v>
      </c>
      <c r="B6113" s="38" t="s">
        <v>1181</v>
      </c>
      <c r="C6113" s="38" t="s">
        <v>165</v>
      </c>
      <c r="D6113" s="38" t="s">
        <v>2398</v>
      </c>
      <c r="E6113" s="38" t="s">
        <v>28</v>
      </c>
    </row>
    <row r="6114">
      <c r="A6114" s="38" t="s">
        <v>11248</v>
      </c>
      <c r="B6114" s="38" t="s">
        <v>1177</v>
      </c>
      <c r="C6114" s="38" t="s">
        <v>165</v>
      </c>
      <c r="D6114" s="38" t="s">
        <v>2398</v>
      </c>
      <c r="E6114" s="38" t="s">
        <v>28</v>
      </c>
    </row>
    <row r="6115">
      <c r="A6115" s="38" t="s">
        <v>11249</v>
      </c>
      <c r="B6115" s="38" t="s">
        <v>1018</v>
      </c>
      <c r="C6115" s="38" t="s">
        <v>165</v>
      </c>
      <c r="D6115" s="38" t="s">
        <v>2398</v>
      </c>
      <c r="E6115" s="38" t="s">
        <v>28</v>
      </c>
    </row>
    <row r="6116">
      <c r="A6116" s="38" t="s">
        <v>11250</v>
      </c>
      <c r="B6116" s="38" t="s">
        <v>765</v>
      </c>
      <c r="C6116" s="38" t="s">
        <v>165</v>
      </c>
      <c r="D6116" s="38" t="s">
        <v>2398</v>
      </c>
      <c r="E6116" s="38" t="s">
        <v>28</v>
      </c>
    </row>
    <row r="6117">
      <c r="A6117" s="38" t="s">
        <v>11251</v>
      </c>
      <c r="B6117" s="38" t="s">
        <v>993</v>
      </c>
      <c r="C6117" s="38" t="s">
        <v>165</v>
      </c>
      <c r="D6117" s="38" t="s">
        <v>2398</v>
      </c>
      <c r="E6117" s="38" t="s">
        <v>28</v>
      </c>
    </row>
    <row r="6118">
      <c r="A6118" s="38" t="s">
        <v>11252</v>
      </c>
      <c r="B6118" s="38" t="s">
        <v>960</v>
      </c>
      <c r="C6118" s="38" t="s">
        <v>165</v>
      </c>
      <c r="D6118" s="38" t="s">
        <v>2398</v>
      </c>
      <c r="E6118" s="38" t="s">
        <v>28</v>
      </c>
    </row>
    <row r="6119">
      <c r="A6119" s="38" t="s">
        <v>11253</v>
      </c>
      <c r="B6119" s="38" t="s">
        <v>1192</v>
      </c>
      <c r="C6119" s="38" t="s">
        <v>165</v>
      </c>
      <c r="D6119" s="38" t="s">
        <v>2398</v>
      </c>
      <c r="E6119" s="38" t="s">
        <v>28</v>
      </c>
    </row>
    <row r="6120">
      <c r="A6120" s="38" t="s">
        <v>11254</v>
      </c>
      <c r="B6120" s="38" t="s">
        <v>1197</v>
      </c>
      <c r="C6120" s="38" t="s">
        <v>165</v>
      </c>
      <c r="D6120" s="38" t="s">
        <v>2398</v>
      </c>
      <c r="E6120" s="38" t="s">
        <v>28</v>
      </c>
    </row>
    <row r="6121">
      <c r="A6121" s="38" t="s">
        <v>11255</v>
      </c>
      <c r="B6121" s="38" t="s">
        <v>1196</v>
      </c>
      <c r="C6121" s="38" t="s">
        <v>165</v>
      </c>
      <c r="D6121" s="38" t="s">
        <v>2398</v>
      </c>
      <c r="E6121" s="38" t="s">
        <v>28</v>
      </c>
    </row>
    <row r="6122">
      <c r="A6122" s="38" t="s">
        <v>11256</v>
      </c>
      <c r="B6122" s="38" t="s">
        <v>1194</v>
      </c>
      <c r="C6122" s="38" t="s">
        <v>165</v>
      </c>
      <c r="D6122" s="38" t="s">
        <v>2398</v>
      </c>
      <c r="E6122" s="38" t="s">
        <v>28</v>
      </c>
    </row>
    <row r="6123">
      <c r="A6123" s="38" t="s">
        <v>11257</v>
      </c>
      <c r="B6123" s="38" t="s">
        <v>705</v>
      </c>
      <c r="C6123" s="38" t="s">
        <v>165</v>
      </c>
      <c r="D6123" s="38" t="s">
        <v>2398</v>
      </c>
      <c r="E6123" s="38" t="s">
        <v>28</v>
      </c>
    </row>
    <row r="6124">
      <c r="A6124" s="38" t="s">
        <v>11258</v>
      </c>
      <c r="B6124" s="38" t="s">
        <v>1147</v>
      </c>
      <c r="C6124" s="38" t="s">
        <v>165</v>
      </c>
      <c r="D6124" s="38" t="s">
        <v>2399</v>
      </c>
      <c r="E6124" s="38" t="s">
        <v>28</v>
      </c>
    </row>
    <row r="6125">
      <c r="A6125" s="38" t="s">
        <v>11259</v>
      </c>
      <c r="B6125" s="38" t="s">
        <v>1181</v>
      </c>
      <c r="C6125" s="38" t="s">
        <v>165</v>
      </c>
      <c r="D6125" s="38" t="s">
        <v>2399</v>
      </c>
      <c r="E6125" s="38" t="s">
        <v>28</v>
      </c>
    </row>
    <row r="6126">
      <c r="A6126" s="38" t="s">
        <v>11260</v>
      </c>
      <c r="B6126" s="38" t="s">
        <v>1177</v>
      </c>
      <c r="C6126" s="38" t="s">
        <v>165</v>
      </c>
      <c r="D6126" s="38" t="s">
        <v>2399</v>
      </c>
      <c r="E6126" s="38" t="s">
        <v>28</v>
      </c>
    </row>
    <row r="6127">
      <c r="A6127" s="38" t="s">
        <v>11261</v>
      </c>
      <c r="B6127" s="38" t="s">
        <v>1018</v>
      </c>
      <c r="C6127" s="38" t="s">
        <v>165</v>
      </c>
      <c r="D6127" s="38" t="s">
        <v>2399</v>
      </c>
      <c r="E6127" s="38" t="s">
        <v>28</v>
      </c>
    </row>
    <row r="6128">
      <c r="A6128" s="38" t="s">
        <v>11262</v>
      </c>
      <c r="B6128" s="38" t="s">
        <v>765</v>
      </c>
      <c r="C6128" s="38" t="s">
        <v>165</v>
      </c>
      <c r="D6128" s="38" t="s">
        <v>2399</v>
      </c>
      <c r="E6128" s="38" t="s">
        <v>28</v>
      </c>
    </row>
    <row r="6129">
      <c r="A6129" s="38" t="s">
        <v>11263</v>
      </c>
      <c r="B6129" s="38" t="s">
        <v>993</v>
      </c>
      <c r="C6129" s="38" t="s">
        <v>165</v>
      </c>
      <c r="D6129" s="38" t="s">
        <v>2399</v>
      </c>
      <c r="E6129" s="38" t="s">
        <v>28</v>
      </c>
    </row>
    <row r="6130">
      <c r="A6130" s="38" t="s">
        <v>11264</v>
      </c>
      <c r="B6130" s="38" t="s">
        <v>969</v>
      </c>
      <c r="C6130" s="38" t="s">
        <v>165</v>
      </c>
      <c r="D6130" s="38" t="s">
        <v>2399</v>
      </c>
      <c r="E6130" s="38" t="s">
        <v>28</v>
      </c>
    </row>
    <row r="6131">
      <c r="A6131" s="38" t="s">
        <v>11265</v>
      </c>
      <c r="B6131" s="38" t="s">
        <v>1192</v>
      </c>
      <c r="C6131" s="38" t="s">
        <v>165</v>
      </c>
      <c r="D6131" s="38" t="s">
        <v>2399</v>
      </c>
      <c r="E6131" s="38" t="s">
        <v>28</v>
      </c>
    </row>
    <row r="6132">
      <c r="A6132" s="38" t="s">
        <v>11266</v>
      </c>
      <c r="B6132" s="38" t="s">
        <v>1197</v>
      </c>
      <c r="C6132" s="38" t="s">
        <v>165</v>
      </c>
      <c r="D6132" s="38" t="s">
        <v>2399</v>
      </c>
      <c r="E6132" s="38" t="s">
        <v>28</v>
      </c>
    </row>
    <row r="6133">
      <c r="A6133" s="38" t="s">
        <v>11267</v>
      </c>
      <c r="B6133" s="38" t="s">
        <v>1196</v>
      </c>
      <c r="C6133" s="38" t="s">
        <v>165</v>
      </c>
      <c r="D6133" s="38" t="s">
        <v>2399</v>
      </c>
      <c r="E6133" s="38" t="s">
        <v>28</v>
      </c>
    </row>
    <row r="6134">
      <c r="A6134" s="38" t="s">
        <v>11268</v>
      </c>
      <c r="B6134" s="38" t="s">
        <v>1194</v>
      </c>
      <c r="C6134" s="38" t="s">
        <v>165</v>
      </c>
      <c r="D6134" s="38" t="s">
        <v>2399</v>
      </c>
      <c r="E6134" s="38" t="s">
        <v>28</v>
      </c>
    </row>
    <row r="6135">
      <c r="A6135" s="38" t="s">
        <v>11269</v>
      </c>
      <c r="B6135" s="38" t="s">
        <v>705</v>
      </c>
      <c r="C6135" s="38" t="s">
        <v>165</v>
      </c>
      <c r="D6135" s="38" t="s">
        <v>2399</v>
      </c>
      <c r="E6135" s="38" t="s">
        <v>28</v>
      </c>
    </row>
    <row r="6136">
      <c r="A6136" s="38" t="s">
        <v>11270</v>
      </c>
      <c r="B6136" s="38" t="s">
        <v>1202</v>
      </c>
      <c r="C6136" s="38" t="s">
        <v>165</v>
      </c>
      <c r="D6136" s="38" t="s">
        <v>2400</v>
      </c>
      <c r="E6136" s="38" t="s">
        <v>28</v>
      </c>
    </row>
    <row r="6137">
      <c r="A6137" s="38" t="s">
        <v>11271</v>
      </c>
      <c r="B6137" s="38" t="s">
        <v>1181</v>
      </c>
      <c r="C6137" s="38" t="s">
        <v>165</v>
      </c>
      <c r="D6137" s="38" t="s">
        <v>2400</v>
      </c>
      <c r="E6137" s="38" t="s">
        <v>28</v>
      </c>
    </row>
    <row r="6138">
      <c r="A6138" s="38" t="s">
        <v>11272</v>
      </c>
      <c r="B6138" s="38" t="s">
        <v>1177</v>
      </c>
      <c r="C6138" s="38" t="s">
        <v>165</v>
      </c>
      <c r="D6138" s="38" t="s">
        <v>2400</v>
      </c>
      <c r="E6138" s="38" t="s">
        <v>28</v>
      </c>
    </row>
    <row r="6139">
      <c r="A6139" s="38" t="s">
        <v>11273</v>
      </c>
      <c r="B6139" s="38" t="s">
        <v>1018</v>
      </c>
      <c r="C6139" s="38" t="s">
        <v>165</v>
      </c>
      <c r="D6139" s="38" t="s">
        <v>2400</v>
      </c>
      <c r="E6139" s="38" t="s">
        <v>28</v>
      </c>
    </row>
    <row r="6140">
      <c r="A6140" s="38" t="s">
        <v>11274</v>
      </c>
      <c r="B6140" s="38" t="s">
        <v>765</v>
      </c>
      <c r="C6140" s="38" t="s">
        <v>165</v>
      </c>
      <c r="D6140" s="38" t="s">
        <v>2400</v>
      </c>
      <c r="E6140" s="38" t="s">
        <v>28</v>
      </c>
    </row>
    <row r="6141">
      <c r="A6141" s="38" t="s">
        <v>11275</v>
      </c>
      <c r="B6141" s="38" t="s">
        <v>993</v>
      </c>
      <c r="C6141" s="38" t="s">
        <v>165</v>
      </c>
      <c r="D6141" s="38" t="s">
        <v>2400</v>
      </c>
      <c r="E6141" s="38" t="s">
        <v>28</v>
      </c>
    </row>
    <row r="6142">
      <c r="A6142" s="38" t="s">
        <v>11276</v>
      </c>
      <c r="B6142" s="38" t="s">
        <v>1204</v>
      </c>
      <c r="C6142" s="38" t="s">
        <v>165</v>
      </c>
      <c r="D6142" s="38" t="s">
        <v>2400</v>
      </c>
      <c r="E6142" s="38" t="s">
        <v>28</v>
      </c>
    </row>
    <row r="6143">
      <c r="A6143" s="38" t="s">
        <v>11277</v>
      </c>
      <c r="B6143" s="38" t="s">
        <v>1192</v>
      </c>
      <c r="C6143" s="38" t="s">
        <v>165</v>
      </c>
      <c r="D6143" s="38" t="s">
        <v>2400</v>
      </c>
      <c r="E6143" s="38" t="s">
        <v>28</v>
      </c>
    </row>
    <row r="6144">
      <c r="A6144" s="38" t="s">
        <v>11278</v>
      </c>
      <c r="B6144" s="38" t="s">
        <v>1197</v>
      </c>
      <c r="C6144" s="38" t="s">
        <v>165</v>
      </c>
      <c r="D6144" s="38" t="s">
        <v>2400</v>
      </c>
      <c r="E6144" s="38" t="s">
        <v>28</v>
      </c>
    </row>
    <row r="6145">
      <c r="A6145" s="38" t="s">
        <v>11279</v>
      </c>
      <c r="B6145" s="38" t="s">
        <v>1196</v>
      </c>
      <c r="C6145" s="38" t="s">
        <v>165</v>
      </c>
      <c r="D6145" s="38" t="s">
        <v>2400</v>
      </c>
      <c r="E6145" s="38" t="s">
        <v>28</v>
      </c>
    </row>
    <row r="6146">
      <c r="A6146" s="38" t="s">
        <v>11280</v>
      </c>
      <c r="B6146" s="38" t="s">
        <v>1194</v>
      </c>
      <c r="C6146" s="38" t="s">
        <v>165</v>
      </c>
      <c r="D6146" s="38" t="s">
        <v>2400</v>
      </c>
      <c r="E6146" s="38" t="s">
        <v>28</v>
      </c>
    </row>
    <row r="6147">
      <c r="A6147" s="38" t="s">
        <v>11281</v>
      </c>
      <c r="B6147" s="38" t="s">
        <v>705</v>
      </c>
      <c r="C6147" s="38" t="s">
        <v>165</v>
      </c>
      <c r="D6147" s="38" t="s">
        <v>2400</v>
      </c>
      <c r="E6147" s="38" t="s">
        <v>28</v>
      </c>
    </row>
    <row r="6148">
      <c r="A6148" s="38" t="s">
        <v>11282</v>
      </c>
      <c r="B6148" s="38" t="s">
        <v>1068</v>
      </c>
      <c r="C6148" s="38" t="s">
        <v>165</v>
      </c>
      <c r="D6148" s="38" t="s">
        <v>2401</v>
      </c>
      <c r="E6148" s="38" t="s">
        <v>28</v>
      </c>
    </row>
    <row r="6149">
      <c r="A6149" s="38" t="s">
        <v>11283</v>
      </c>
      <c r="B6149" s="38" t="s">
        <v>1055</v>
      </c>
      <c r="C6149" s="38" t="s">
        <v>165</v>
      </c>
      <c r="D6149" s="38" t="s">
        <v>2401</v>
      </c>
      <c r="E6149" s="38" t="s">
        <v>28</v>
      </c>
    </row>
    <row r="6150">
      <c r="A6150" s="38" t="s">
        <v>11284</v>
      </c>
      <c r="B6150" s="38" t="s">
        <v>1088</v>
      </c>
      <c r="C6150" s="38" t="s">
        <v>165</v>
      </c>
      <c r="D6150" s="38" t="s">
        <v>2401</v>
      </c>
      <c r="E6150" s="38" t="s">
        <v>28</v>
      </c>
    </row>
    <row r="6151">
      <c r="A6151" s="38" t="s">
        <v>11285</v>
      </c>
      <c r="B6151" s="38" t="s">
        <v>1020</v>
      </c>
      <c r="C6151" s="38" t="s">
        <v>165</v>
      </c>
      <c r="D6151" s="38" t="s">
        <v>2401</v>
      </c>
      <c r="E6151" s="38" t="s">
        <v>28</v>
      </c>
    </row>
    <row r="6152">
      <c r="A6152" s="38" t="s">
        <v>11286</v>
      </c>
      <c r="B6152" s="38" t="s">
        <v>1210</v>
      </c>
      <c r="C6152" s="38" t="s">
        <v>165</v>
      </c>
      <c r="D6152" s="38" t="s">
        <v>2401</v>
      </c>
      <c r="E6152" s="38" t="s">
        <v>28</v>
      </c>
    </row>
    <row r="6153">
      <c r="A6153" s="38" t="s">
        <v>11287</v>
      </c>
      <c r="B6153" s="38" t="s">
        <v>1206</v>
      </c>
      <c r="C6153" s="38" t="s">
        <v>165</v>
      </c>
      <c r="D6153" s="38" t="s">
        <v>2401</v>
      </c>
      <c r="E6153" s="38" t="s">
        <v>28</v>
      </c>
    </row>
    <row r="6154">
      <c r="A6154" s="38" t="s">
        <v>11288</v>
      </c>
      <c r="B6154" s="38" t="s">
        <v>1209</v>
      </c>
      <c r="C6154" s="38" t="s">
        <v>165</v>
      </c>
      <c r="D6154" s="38" t="s">
        <v>2401</v>
      </c>
      <c r="E6154" s="38" t="s">
        <v>28</v>
      </c>
    </row>
    <row r="6155">
      <c r="A6155" s="38" t="s">
        <v>11289</v>
      </c>
      <c r="B6155" s="38" t="s">
        <v>365</v>
      </c>
      <c r="C6155" s="38" t="s">
        <v>165</v>
      </c>
      <c r="D6155" s="38" t="s">
        <v>2401</v>
      </c>
      <c r="E6155" s="38" t="s">
        <v>28</v>
      </c>
    </row>
    <row r="6156">
      <c r="A6156" s="38" t="s">
        <v>11290</v>
      </c>
      <c r="B6156" s="38" t="s">
        <v>925</v>
      </c>
      <c r="C6156" s="38" t="s">
        <v>165</v>
      </c>
      <c r="D6156" s="38" t="s">
        <v>2401</v>
      </c>
      <c r="E6156" s="38" t="s">
        <v>28</v>
      </c>
    </row>
    <row r="6157">
      <c r="A6157" s="38" t="s">
        <v>11291</v>
      </c>
      <c r="B6157" s="38" t="s">
        <v>1208</v>
      </c>
      <c r="C6157" s="38" t="s">
        <v>165</v>
      </c>
      <c r="D6157" s="38" t="s">
        <v>2401</v>
      </c>
      <c r="E6157" s="38" t="s">
        <v>28</v>
      </c>
    </row>
    <row r="6158">
      <c r="A6158" s="38" t="s">
        <v>11292</v>
      </c>
      <c r="B6158" s="38" t="s">
        <v>1185</v>
      </c>
      <c r="C6158" s="38" t="s">
        <v>165</v>
      </c>
      <c r="D6158" s="38" t="s">
        <v>2401</v>
      </c>
      <c r="E6158" s="38" t="s">
        <v>28</v>
      </c>
    </row>
    <row r="6159">
      <c r="A6159" s="38" t="s">
        <v>11293</v>
      </c>
      <c r="B6159" s="38" t="s">
        <v>1179</v>
      </c>
      <c r="C6159" s="38" t="s">
        <v>165</v>
      </c>
      <c r="D6159" s="38" t="s">
        <v>2401</v>
      </c>
      <c r="E6159" s="38" t="s">
        <v>28</v>
      </c>
    </row>
    <row r="6160">
      <c r="A6160" s="38" t="s">
        <v>11294</v>
      </c>
      <c r="B6160" s="38" t="s">
        <v>1159</v>
      </c>
      <c r="C6160" s="38" t="s">
        <v>165</v>
      </c>
      <c r="D6160" s="38" t="s">
        <v>2403</v>
      </c>
      <c r="E6160" s="38" t="s">
        <v>28</v>
      </c>
    </row>
    <row r="6161">
      <c r="A6161" s="38" t="s">
        <v>11295</v>
      </c>
      <c r="B6161" s="38" t="s">
        <v>1200</v>
      </c>
      <c r="C6161" s="38" t="s">
        <v>165</v>
      </c>
      <c r="D6161" s="38" t="s">
        <v>2403</v>
      </c>
      <c r="E6161" s="38" t="s">
        <v>28</v>
      </c>
    </row>
    <row r="6162">
      <c r="A6162" s="38" t="s">
        <v>11296</v>
      </c>
      <c r="B6162" s="38" t="s">
        <v>954</v>
      </c>
      <c r="C6162" s="38" t="s">
        <v>165</v>
      </c>
      <c r="D6162" s="38" t="s">
        <v>2403</v>
      </c>
      <c r="E6162" s="38" t="s">
        <v>28</v>
      </c>
    </row>
    <row r="6163">
      <c r="A6163" s="38" t="s">
        <v>11297</v>
      </c>
      <c r="B6163" s="38" t="s">
        <v>1041</v>
      </c>
      <c r="C6163" s="38" t="s">
        <v>165</v>
      </c>
      <c r="D6163" s="38" t="s">
        <v>2403</v>
      </c>
      <c r="E6163" s="38" t="s">
        <v>28</v>
      </c>
    </row>
    <row r="6164">
      <c r="A6164" s="38" t="s">
        <v>11298</v>
      </c>
      <c r="B6164" s="38" t="s">
        <v>849</v>
      </c>
      <c r="C6164" s="38" t="s">
        <v>165</v>
      </c>
      <c r="D6164" s="38" t="s">
        <v>2403</v>
      </c>
      <c r="E6164" s="38" t="s">
        <v>28</v>
      </c>
    </row>
    <row r="6165">
      <c r="A6165" s="38" t="s">
        <v>11299</v>
      </c>
      <c r="B6165" s="38" t="s">
        <v>960</v>
      </c>
      <c r="C6165" s="38" t="s">
        <v>165</v>
      </c>
      <c r="D6165" s="38" t="s">
        <v>2403</v>
      </c>
      <c r="E6165" s="38" t="s">
        <v>28</v>
      </c>
    </row>
    <row r="6166">
      <c r="A6166" s="38" t="s">
        <v>11300</v>
      </c>
      <c r="B6166" s="38" t="s">
        <v>630</v>
      </c>
      <c r="C6166" s="38" t="s">
        <v>165</v>
      </c>
      <c r="D6166" s="38" t="s">
        <v>2403</v>
      </c>
      <c r="E6166" s="38" t="s">
        <v>28</v>
      </c>
    </row>
    <row r="6167">
      <c r="A6167" s="38" t="s">
        <v>11301</v>
      </c>
      <c r="B6167" s="38" t="s">
        <v>1216</v>
      </c>
      <c r="C6167" s="38" t="s">
        <v>165</v>
      </c>
      <c r="D6167" s="38" t="s">
        <v>2403</v>
      </c>
      <c r="E6167" s="38" t="s">
        <v>28</v>
      </c>
    </row>
    <row r="6168">
      <c r="A6168" s="38" t="s">
        <v>11302</v>
      </c>
      <c r="B6168" s="38" t="s">
        <v>1215</v>
      </c>
      <c r="C6168" s="38" t="s">
        <v>165</v>
      </c>
      <c r="D6168" s="38" t="s">
        <v>2403</v>
      </c>
      <c r="E6168" s="38" t="s">
        <v>28</v>
      </c>
    </row>
    <row r="6169">
      <c r="A6169" s="38" t="s">
        <v>11303</v>
      </c>
      <c r="B6169" s="38" t="s">
        <v>1214</v>
      </c>
      <c r="C6169" s="38" t="s">
        <v>165</v>
      </c>
      <c r="D6169" s="38" t="s">
        <v>2403</v>
      </c>
      <c r="E6169" s="38" t="s">
        <v>28</v>
      </c>
    </row>
    <row r="6170">
      <c r="A6170" s="38" t="s">
        <v>11304</v>
      </c>
      <c r="B6170" s="38" t="s">
        <v>1213</v>
      </c>
      <c r="C6170" s="38" t="s">
        <v>165</v>
      </c>
      <c r="D6170" s="38" t="s">
        <v>2403</v>
      </c>
      <c r="E6170" s="38" t="s">
        <v>28</v>
      </c>
    </row>
    <row r="6171">
      <c r="A6171" s="38" t="s">
        <v>11305</v>
      </c>
      <c r="B6171" s="38" t="s">
        <v>1211</v>
      </c>
      <c r="C6171" s="38" t="s">
        <v>165</v>
      </c>
      <c r="D6171" s="38" t="s">
        <v>2403</v>
      </c>
      <c r="E6171" s="38" t="s">
        <v>28</v>
      </c>
    </row>
    <row r="6172">
      <c r="A6172" s="38" t="s">
        <v>11306</v>
      </c>
      <c r="B6172" s="38" t="s">
        <v>1068</v>
      </c>
      <c r="C6172" s="38" t="s">
        <v>165</v>
      </c>
      <c r="D6172" s="38" t="s">
        <v>2404</v>
      </c>
      <c r="E6172" s="38" t="s">
        <v>28</v>
      </c>
    </row>
    <row r="6173">
      <c r="A6173" s="38" t="s">
        <v>11307</v>
      </c>
      <c r="B6173" s="38" t="s">
        <v>1055</v>
      </c>
      <c r="C6173" s="38" t="s">
        <v>165</v>
      </c>
      <c r="D6173" s="38" t="s">
        <v>2404</v>
      </c>
      <c r="E6173" s="38" t="s">
        <v>28</v>
      </c>
    </row>
    <row r="6174">
      <c r="A6174" s="38" t="s">
        <v>11308</v>
      </c>
      <c r="B6174" s="38" t="s">
        <v>1088</v>
      </c>
      <c r="C6174" s="38" t="s">
        <v>165</v>
      </c>
      <c r="D6174" s="38" t="s">
        <v>2404</v>
      </c>
      <c r="E6174" s="38" t="s">
        <v>28</v>
      </c>
    </row>
    <row r="6175">
      <c r="A6175" s="38" t="s">
        <v>11309</v>
      </c>
      <c r="B6175" s="38" t="s">
        <v>1020</v>
      </c>
      <c r="C6175" s="38" t="s">
        <v>165</v>
      </c>
      <c r="D6175" s="38" t="s">
        <v>2404</v>
      </c>
      <c r="E6175" s="38" t="s">
        <v>28</v>
      </c>
    </row>
    <row r="6176">
      <c r="A6176" s="38" t="s">
        <v>11310</v>
      </c>
      <c r="B6176" s="38" t="s">
        <v>1210</v>
      </c>
      <c r="C6176" s="38" t="s">
        <v>165</v>
      </c>
      <c r="D6176" s="38" t="s">
        <v>2404</v>
      </c>
      <c r="E6176" s="38" t="s">
        <v>28</v>
      </c>
    </row>
    <row r="6177">
      <c r="A6177" s="38" t="s">
        <v>11311</v>
      </c>
      <c r="B6177" s="38" t="s">
        <v>1206</v>
      </c>
      <c r="C6177" s="38" t="s">
        <v>165</v>
      </c>
      <c r="D6177" s="38" t="s">
        <v>2404</v>
      </c>
      <c r="E6177" s="38" t="s">
        <v>28</v>
      </c>
    </row>
    <row r="6178">
      <c r="A6178" s="38" t="s">
        <v>11312</v>
      </c>
      <c r="B6178" s="38" t="s">
        <v>1209</v>
      </c>
      <c r="C6178" s="38" t="s">
        <v>165</v>
      </c>
      <c r="D6178" s="38" t="s">
        <v>2404</v>
      </c>
      <c r="E6178" s="38" t="s">
        <v>28</v>
      </c>
    </row>
    <row r="6179">
      <c r="A6179" s="38" t="s">
        <v>11313</v>
      </c>
      <c r="B6179" s="38" t="s">
        <v>365</v>
      </c>
      <c r="C6179" s="38" t="s">
        <v>165</v>
      </c>
      <c r="D6179" s="38" t="s">
        <v>2404</v>
      </c>
      <c r="E6179" s="38" t="s">
        <v>28</v>
      </c>
    </row>
    <row r="6180">
      <c r="A6180" s="38" t="s">
        <v>11314</v>
      </c>
      <c r="B6180" s="38" t="s">
        <v>925</v>
      </c>
      <c r="C6180" s="38" t="s">
        <v>165</v>
      </c>
      <c r="D6180" s="38" t="s">
        <v>2404</v>
      </c>
      <c r="E6180" s="38" t="s">
        <v>28</v>
      </c>
    </row>
    <row r="6181">
      <c r="A6181" s="38" t="s">
        <v>11315</v>
      </c>
      <c r="B6181" s="38" t="s">
        <v>1208</v>
      </c>
      <c r="C6181" s="38" t="s">
        <v>165</v>
      </c>
      <c r="D6181" s="38" t="s">
        <v>2404</v>
      </c>
      <c r="E6181" s="38" t="s">
        <v>28</v>
      </c>
    </row>
    <row r="6182">
      <c r="A6182" s="38" t="s">
        <v>11316</v>
      </c>
      <c r="B6182" s="38" t="s">
        <v>1185</v>
      </c>
      <c r="C6182" s="38" t="s">
        <v>165</v>
      </c>
      <c r="D6182" s="38" t="s">
        <v>2404</v>
      </c>
      <c r="E6182" s="38" t="s">
        <v>28</v>
      </c>
    </row>
    <row r="6183">
      <c r="A6183" s="38" t="s">
        <v>11317</v>
      </c>
      <c r="B6183" s="38" t="s">
        <v>1179</v>
      </c>
      <c r="C6183" s="38" t="s">
        <v>165</v>
      </c>
      <c r="D6183" s="38" t="s">
        <v>2404</v>
      </c>
      <c r="E6183" s="38" t="s">
        <v>28</v>
      </c>
    </row>
    <row r="6184">
      <c r="A6184" s="38" t="s">
        <v>11318</v>
      </c>
      <c r="B6184" s="38" t="s">
        <v>1159</v>
      </c>
      <c r="C6184" s="38" t="s">
        <v>165</v>
      </c>
      <c r="D6184" s="38" t="s">
        <v>2406</v>
      </c>
      <c r="E6184" s="38" t="s">
        <v>28</v>
      </c>
    </row>
    <row r="6185">
      <c r="A6185" s="38" t="s">
        <v>11319</v>
      </c>
      <c r="B6185" s="38" t="s">
        <v>1200</v>
      </c>
      <c r="C6185" s="38" t="s">
        <v>165</v>
      </c>
      <c r="D6185" s="38" t="s">
        <v>2406</v>
      </c>
      <c r="E6185" s="38" t="s">
        <v>28</v>
      </c>
    </row>
    <row r="6186">
      <c r="A6186" s="38" t="s">
        <v>11320</v>
      </c>
      <c r="B6186" s="38" t="s">
        <v>954</v>
      </c>
      <c r="C6186" s="38" t="s">
        <v>165</v>
      </c>
      <c r="D6186" s="38" t="s">
        <v>2406</v>
      </c>
      <c r="E6186" s="38" t="s">
        <v>28</v>
      </c>
    </row>
    <row r="6187">
      <c r="A6187" s="38" t="s">
        <v>11321</v>
      </c>
      <c r="B6187" s="38" t="s">
        <v>1041</v>
      </c>
      <c r="C6187" s="38" t="s">
        <v>165</v>
      </c>
      <c r="D6187" s="38" t="s">
        <v>2406</v>
      </c>
      <c r="E6187" s="38" t="s">
        <v>28</v>
      </c>
    </row>
    <row r="6188">
      <c r="A6188" s="38" t="s">
        <v>11322</v>
      </c>
      <c r="B6188" s="38" t="s">
        <v>849</v>
      </c>
      <c r="C6188" s="38" t="s">
        <v>165</v>
      </c>
      <c r="D6188" s="38" t="s">
        <v>2406</v>
      </c>
      <c r="E6188" s="38" t="s">
        <v>28</v>
      </c>
    </row>
    <row r="6189">
      <c r="A6189" s="38" t="s">
        <v>11323</v>
      </c>
      <c r="B6189" s="38" t="s">
        <v>960</v>
      </c>
      <c r="C6189" s="38" t="s">
        <v>165</v>
      </c>
      <c r="D6189" s="38" t="s">
        <v>2406</v>
      </c>
      <c r="E6189" s="38" t="s">
        <v>28</v>
      </c>
    </row>
    <row r="6190">
      <c r="A6190" s="38" t="s">
        <v>11324</v>
      </c>
      <c r="B6190" s="38" t="s">
        <v>630</v>
      </c>
      <c r="C6190" s="38" t="s">
        <v>165</v>
      </c>
      <c r="D6190" s="38" t="s">
        <v>2406</v>
      </c>
      <c r="E6190" s="38" t="s">
        <v>28</v>
      </c>
    </row>
    <row r="6191">
      <c r="A6191" s="38" t="s">
        <v>11325</v>
      </c>
      <c r="B6191" s="38" t="s">
        <v>1216</v>
      </c>
      <c r="C6191" s="38" t="s">
        <v>165</v>
      </c>
      <c r="D6191" s="38" t="s">
        <v>2406</v>
      </c>
      <c r="E6191" s="38" t="s">
        <v>28</v>
      </c>
    </row>
    <row r="6192">
      <c r="A6192" s="38" t="s">
        <v>11326</v>
      </c>
      <c r="B6192" s="38" t="s">
        <v>1215</v>
      </c>
      <c r="C6192" s="38" t="s">
        <v>165</v>
      </c>
      <c r="D6192" s="38" t="s">
        <v>2406</v>
      </c>
      <c r="E6192" s="38" t="s">
        <v>28</v>
      </c>
    </row>
    <row r="6193">
      <c r="A6193" s="38" t="s">
        <v>11327</v>
      </c>
      <c r="B6193" s="38" t="s">
        <v>1214</v>
      </c>
      <c r="C6193" s="38" t="s">
        <v>165</v>
      </c>
      <c r="D6193" s="38" t="s">
        <v>2406</v>
      </c>
      <c r="E6193" s="38" t="s">
        <v>28</v>
      </c>
    </row>
    <row r="6194">
      <c r="A6194" s="38" t="s">
        <v>11328</v>
      </c>
      <c r="B6194" s="38" t="s">
        <v>1213</v>
      </c>
      <c r="C6194" s="38" t="s">
        <v>165</v>
      </c>
      <c r="D6194" s="38" t="s">
        <v>2406</v>
      </c>
      <c r="E6194" s="38" t="s">
        <v>28</v>
      </c>
    </row>
    <row r="6195">
      <c r="A6195" s="38" t="s">
        <v>11329</v>
      </c>
      <c r="B6195" s="38" t="s">
        <v>1211</v>
      </c>
      <c r="C6195" s="38" t="s">
        <v>165</v>
      </c>
      <c r="D6195" s="38" t="s">
        <v>2406</v>
      </c>
      <c r="E6195" s="38" t="s">
        <v>28</v>
      </c>
    </row>
    <row r="6196">
      <c r="A6196" s="38" t="s">
        <v>11330</v>
      </c>
      <c r="B6196" s="38" t="s">
        <v>1177</v>
      </c>
      <c r="C6196" s="38" t="s">
        <v>165</v>
      </c>
      <c r="D6196" s="38" t="s">
        <v>2407</v>
      </c>
      <c r="E6196" s="38" t="s">
        <v>28</v>
      </c>
    </row>
    <row r="6197">
      <c r="A6197" s="38" t="s">
        <v>11331</v>
      </c>
      <c r="B6197" s="38" t="s">
        <v>1147</v>
      </c>
      <c r="C6197" s="38" t="s">
        <v>165</v>
      </c>
      <c r="D6197" s="38" t="s">
        <v>2407</v>
      </c>
      <c r="E6197" s="38" t="s">
        <v>28</v>
      </c>
    </row>
    <row r="6198">
      <c r="A6198" s="38" t="s">
        <v>11332</v>
      </c>
      <c r="B6198" s="38" t="s">
        <v>1223</v>
      </c>
      <c r="C6198" s="38" t="s">
        <v>165</v>
      </c>
      <c r="D6198" s="38" t="s">
        <v>2407</v>
      </c>
      <c r="E6198" s="38" t="s">
        <v>28</v>
      </c>
    </row>
    <row r="6199">
      <c r="A6199" s="38" t="s">
        <v>11333</v>
      </c>
      <c r="B6199" s="38" t="s">
        <v>1226</v>
      </c>
      <c r="C6199" s="38" t="s">
        <v>165</v>
      </c>
      <c r="D6199" s="38" t="s">
        <v>2407</v>
      </c>
      <c r="E6199" s="38" t="s">
        <v>28</v>
      </c>
    </row>
    <row r="6200">
      <c r="A6200" s="38" t="s">
        <v>11334</v>
      </c>
      <c r="B6200" s="38" t="s">
        <v>770</v>
      </c>
      <c r="C6200" s="38" t="s">
        <v>165</v>
      </c>
      <c r="D6200" s="38" t="s">
        <v>2407</v>
      </c>
      <c r="E6200" s="38" t="s">
        <v>28</v>
      </c>
    </row>
    <row r="6201">
      <c r="A6201" s="38" t="s">
        <v>11335</v>
      </c>
      <c r="B6201" s="38" t="s">
        <v>1225</v>
      </c>
      <c r="C6201" s="38" t="s">
        <v>165</v>
      </c>
      <c r="D6201" s="38" t="s">
        <v>2407</v>
      </c>
      <c r="E6201" s="38" t="s">
        <v>28</v>
      </c>
    </row>
    <row r="6202">
      <c r="A6202" s="38" t="s">
        <v>11336</v>
      </c>
      <c r="B6202" s="38" t="s">
        <v>969</v>
      </c>
      <c r="C6202" s="38" t="s">
        <v>165</v>
      </c>
      <c r="D6202" s="38" t="s">
        <v>2407</v>
      </c>
      <c r="E6202" s="38" t="s">
        <v>28</v>
      </c>
    </row>
    <row r="6203">
      <c r="A6203" s="38" t="s">
        <v>11337</v>
      </c>
      <c r="B6203" s="38" t="s">
        <v>1227</v>
      </c>
      <c r="C6203" s="38" t="s">
        <v>165</v>
      </c>
      <c r="D6203" s="38" t="s">
        <v>2407</v>
      </c>
      <c r="E6203" s="38" t="s">
        <v>28</v>
      </c>
    </row>
    <row r="6204">
      <c r="A6204" s="38" t="s">
        <v>11338</v>
      </c>
      <c r="B6204" s="38" t="s">
        <v>1224</v>
      </c>
      <c r="C6204" s="38" t="s">
        <v>165</v>
      </c>
      <c r="D6204" s="38" t="s">
        <v>2407</v>
      </c>
      <c r="E6204" s="38" t="s">
        <v>28</v>
      </c>
    </row>
    <row r="6205">
      <c r="A6205" s="38" t="s">
        <v>11339</v>
      </c>
      <c r="B6205" s="38" t="s">
        <v>984</v>
      </c>
      <c r="C6205" s="38" t="s">
        <v>165</v>
      </c>
      <c r="D6205" s="38" t="s">
        <v>2407</v>
      </c>
      <c r="E6205" s="38" t="s">
        <v>28</v>
      </c>
    </row>
    <row r="6206">
      <c r="A6206" s="38" t="s">
        <v>11340</v>
      </c>
      <c r="B6206" s="38" t="s">
        <v>1035</v>
      </c>
      <c r="C6206" s="38" t="s">
        <v>165</v>
      </c>
      <c r="D6206" s="38" t="s">
        <v>2407</v>
      </c>
      <c r="E6206" s="38" t="s">
        <v>28</v>
      </c>
    </row>
    <row r="6207">
      <c r="A6207" s="38" t="s">
        <v>11341</v>
      </c>
      <c r="B6207" s="38" t="s">
        <v>929</v>
      </c>
      <c r="C6207" s="38" t="s">
        <v>165</v>
      </c>
      <c r="D6207" s="38" t="s">
        <v>2407</v>
      </c>
      <c r="E6207" s="38" t="s">
        <v>28</v>
      </c>
    </row>
    <row r="6208">
      <c r="A6208" s="38" t="s">
        <v>11342</v>
      </c>
      <c r="B6208" s="38" t="s">
        <v>1177</v>
      </c>
      <c r="C6208" s="38" t="s">
        <v>165</v>
      </c>
      <c r="D6208" s="38" t="s">
        <v>2408</v>
      </c>
      <c r="E6208" s="38" t="s">
        <v>28</v>
      </c>
    </row>
    <row r="6209">
      <c r="A6209" s="38" t="s">
        <v>11343</v>
      </c>
      <c r="B6209" s="38" t="s">
        <v>1202</v>
      </c>
      <c r="C6209" s="38" t="s">
        <v>165</v>
      </c>
      <c r="D6209" s="38" t="s">
        <v>2408</v>
      </c>
      <c r="E6209" s="38" t="s">
        <v>28</v>
      </c>
    </row>
    <row r="6210">
      <c r="A6210" s="38" t="s">
        <v>11344</v>
      </c>
      <c r="B6210" s="38" t="s">
        <v>763</v>
      </c>
      <c r="C6210" s="38" t="s">
        <v>165</v>
      </c>
      <c r="D6210" s="38" t="s">
        <v>2408</v>
      </c>
      <c r="E6210" s="38" t="s">
        <v>28</v>
      </c>
    </row>
    <row r="6211">
      <c r="A6211" s="38" t="s">
        <v>11345</v>
      </c>
      <c r="B6211" s="38" t="s">
        <v>1217</v>
      </c>
      <c r="C6211" s="38" t="s">
        <v>165</v>
      </c>
      <c r="D6211" s="38" t="s">
        <v>2408</v>
      </c>
      <c r="E6211" s="38" t="s">
        <v>28</v>
      </c>
    </row>
    <row r="6212">
      <c r="A6212" s="38" t="s">
        <v>11346</v>
      </c>
      <c r="B6212" s="38" t="s">
        <v>1204</v>
      </c>
      <c r="C6212" s="38" t="s">
        <v>165</v>
      </c>
      <c r="D6212" s="38" t="s">
        <v>2408</v>
      </c>
      <c r="E6212" s="38" t="s">
        <v>28</v>
      </c>
    </row>
    <row r="6213">
      <c r="A6213" s="38" t="s">
        <v>11347</v>
      </c>
      <c r="B6213" s="38" t="s">
        <v>937</v>
      </c>
      <c r="C6213" s="38" t="s">
        <v>165</v>
      </c>
      <c r="D6213" s="38" t="s">
        <v>2408</v>
      </c>
      <c r="E6213" s="38" t="s">
        <v>28</v>
      </c>
    </row>
    <row r="6214">
      <c r="A6214" s="38" t="s">
        <v>11348</v>
      </c>
      <c r="B6214" s="38" t="s">
        <v>866</v>
      </c>
      <c r="C6214" s="38" t="s">
        <v>165</v>
      </c>
      <c r="D6214" s="38" t="s">
        <v>2408</v>
      </c>
      <c r="E6214" s="38" t="s">
        <v>28</v>
      </c>
    </row>
    <row r="6215">
      <c r="A6215" s="38" t="s">
        <v>11349</v>
      </c>
      <c r="B6215" s="38" t="s">
        <v>796</v>
      </c>
      <c r="C6215" s="38" t="s">
        <v>165</v>
      </c>
      <c r="D6215" s="38" t="s">
        <v>2408</v>
      </c>
      <c r="E6215" s="38" t="s">
        <v>28</v>
      </c>
    </row>
    <row r="6216">
      <c r="A6216" s="38" t="s">
        <v>11350</v>
      </c>
      <c r="B6216" s="38" t="s">
        <v>765</v>
      </c>
      <c r="C6216" s="38" t="s">
        <v>165</v>
      </c>
      <c r="D6216" s="38" t="s">
        <v>2408</v>
      </c>
      <c r="E6216" s="38" t="s">
        <v>28</v>
      </c>
    </row>
    <row r="6217">
      <c r="A6217" s="38" t="s">
        <v>11351</v>
      </c>
      <c r="B6217" s="38" t="s">
        <v>1219</v>
      </c>
      <c r="C6217" s="38" t="s">
        <v>165</v>
      </c>
      <c r="D6217" s="38" t="s">
        <v>2408</v>
      </c>
      <c r="E6217" s="38" t="s">
        <v>28</v>
      </c>
    </row>
    <row r="6218">
      <c r="A6218" s="38" t="s">
        <v>11352</v>
      </c>
      <c r="B6218" s="38" t="s">
        <v>1220</v>
      </c>
      <c r="C6218" s="38" t="s">
        <v>165</v>
      </c>
      <c r="D6218" s="38" t="s">
        <v>2408</v>
      </c>
      <c r="E6218" s="38" t="s">
        <v>28</v>
      </c>
    </row>
    <row r="6219">
      <c r="A6219" s="38" t="s">
        <v>11353</v>
      </c>
      <c r="B6219" s="38" t="s">
        <v>1018</v>
      </c>
      <c r="C6219" s="38" t="s">
        <v>165</v>
      </c>
      <c r="D6219" s="38" t="s">
        <v>2408</v>
      </c>
      <c r="E6219" s="38" t="s">
        <v>28</v>
      </c>
    </row>
    <row r="6220">
      <c r="A6220" s="38" t="s">
        <v>11354</v>
      </c>
      <c r="B6220" s="38" t="s">
        <v>767</v>
      </c>
      <c r="C6220" s="38" t="s">
        <v>165</v>
      </c>
      <c r="D6220" s="38" t="s">
        <v>2409</v>
      </c>
      <c r="E6220" s="38" t="s">
        <v>28</v>
      </c>
    </row>
    <row r="6221">
      <c r="A6221" s="38" t="s">
        <v>11355</v>
      </c>
      <c r="B6221" s="38" t="s">
        <v>765</v>
      </c>
      <c r="C6221" s="38" t="s">
        <v>165</v>
      </c>
      <c r="D6221" s="38" t="s">
        <v>2409</v>
      </c>
      <c r="E6221" s="38" t="s">
        <v>28</v>
      </c>
    </row>
    <row r="6222">
      <c r="A6222" s="38" t="s">
        <v>11356</v>
      </c>
      <c r="B6222" s="38" t="s">
        <v>1177</v>
      </c>
      <c r="C6222" s="38" t="s">
        <v>165</v>
      </c>
      <c r="D6222" s="38" t="s">
        <v>2409</v>
      </c>
      <c r="E6222" s="38" t="s">
        <v>28</v>
      </c>
    </row>
    <row r="6223">
      <c r="A6223" s="38" t="s">
        <v>11357</v>
      </c>
      <c r="B6223" s="38" t="s">
        <v>1018</v>
      </c>
      <c r="C6223" s="38" t="s">
        <v>165</v>
      </c>
      <c r="D6223" s="38" t="s">
        <v>2409</v>
      </c>
      <c r="E6223" s="38" t="s">
        <v>28</v>
      </c>
    </row>
    <row r="6224">
      <c r="A6224" s="38" t="s">
        <v>11358</v>
      </c>
      <c r="B6224" s="38" t="s">
        <v>1194</v>
      </c>
      <c r="C6224" s="38" t="s">
        <v>165</v>
      </c>
      <c r="D6224" s="38" t="s">
        <v>2409</v>
      </c>
      <c r="E6224" s="38" t="s">
        <v>28</v>
      </c>
    </row>
    <row r="6225">
      <c r="A6225" s="38" t="s">
        <v>11359</v>
      </c>
      <c r="B6225" s="38" t="s">
        <v>993</v>
      </c>
      <c r="C6225" s="38" t="s">
        <v>165</v>
      </c>
      <c r="D6225" s="38" t="s">
        <v>2409</v>
      </c>
      <c r="E6225" s="38" t="s">
        <v>28</v>
      </c>
    </row>
    <row r="6226">
      <c r="A6226" s="38" t="s">
        <v>11360</v>
      </c>
      <c r="B6226" s="38" t="s">
        <v>1181</v>
      </c>
      <c r="C6226" s="38" t="s">
        <v>165</v>
      </c>
      <c r="D6226" s="38" t="s">
        <v>2409</v>
      </c>
      <c r="E6226" s="38" t="s">
        <v>28</v>
      </c>
    </row>
    <row r="6227">
      <c r="A6227" s="38" t="s">
        <v>11361</v>
      </c>
      <c r="B6227" s="38" t="s">
        <v>1192</v>
      </c>
      <c r="C6227" s="38" t="s">
        <v>165</v>
      </c>
      <c r="D6227" s="38" t="s">
        <v>2409</v>
      </c>
      <c r="E6227" s="38" t="s">
        <v>28</v>
      </c>
    </row>
    <row r="6228">
      <c r="A6228" s="38" t="s">
        <v>11362</v>
      </c>
      <c r="B6228" s="38" t="s">
        <v>1197</v>
      </c>
      <c r="C6228" s="38" t="s">
        <v>165</v>
      </c>
      <c r="D6228" s="38" t="s">
        <v>2409</v>
      </c>
      <c r="E6228" s="38" t="s">
        <v>28</v>
      </c>
    </row>
    <row r="6229">
      <c r="A6229" s="38" t="s">
        <v>11363</v>
      </c>
      <c r="B6229" s="38" t="s">
        <v>1196</v>
      </c>
      <c r="C6229" s="38" t="s">
        <v>165</v>
      </c>
      <c r="D6229" s="38" t="s">
        <v>2409</v>
      </c>
      <c r="E6229" s="38" t="s">
        <v>28</v>
      </c>
    </row>
    <row r="6230">
      <c r="A6230" s="38" t="s">
        <v>11364</v>
      </c>
      <c r="B6230" s="38" t="s">
        <v>498</v>
      </c>
      <c r="C6230" s="38" t="s">
        <v>165</v>
      </c>
      <c r="D6230" s="38" t="s">
        <v>2409</v>
      </c>
      <c r="E6230" s="38" t="s">
        <v>28</v>
      </c>
    </row>
    <row r="6231">
      <c r="A6231" s="38" t="s">
        <v>11365</v>
      </c>
      <c r="B6231" s="38" t="s">
        <v>705</v>
      </c>
      <c r="C6231" s="38" t="s">
        <v>165</v>
      </c>
      <c r="D6231" s="38" t="s">
        <v>2409</v>
      </c>
      <c r="E6231" s="38" t="s">
        <v>28</v>
      </c>
    </row>
    <row r="6232">
      <c r="A6232" s="38" t="s">
        <v>11366</v>
      </c>
      <c r="B6232" s="38" t="s">
        <v>1062</v>
      </c>
      <c r="C6232" s="38" t="s">
        <v>165</v>
      </c>
      <c r="D6232" s="38" t="s">
        <v>2410</v>
      </c>
      <c r="E6232" s="38" t="s">
        <v>28</v>
      </c>
    </row>
    <row r="6233">
      <c r="A6233" s="38" t="s">
        <v>11367</v>
      </c>
      <c r="B6233" s="38" t="s">
        <v>1088</v>
      </c>
      <c r="C6233" s="38" t="s">
        <v>165</v>
      </c>
      <c r="D6233" s="38" t="s">
        <v>2410</v>
      </c>
      <c r="E6233" s="38" t="s">
        <v>28</v>
      </c>
    </row>
    <row r="6234">
      <c r="A6234" s="38" t="s">
        <v>11368</v>
      </c>
      <c r="B6234" s="38" t="s">
        <v>1145</v>
      </c>
      <c r="C6234" s="38" t="s">
        <v>165</v>
      </c>
      <c r="D6234" s="38" t="s">
        <v>2410</v>
      </c>
      <c r="E6234" s="38" t="s">
        <v>28</v>
      </c>
    </row>
    <row r="6235">
      <c r="A6235" s="38" t="s">
        <v>11369</v>
      </c>
      <c r="B6235" s="38" t="s">
        <v>1174</v>
      </c>
      <c r="C6235" s="38" t="s">
        <v>165</v>
      </c>
      <c r="D6235" s="38" t="s">
        <v>2410</v>
      </c>
      <c r="E6235" s="38" t="s">
        <v>28</v>
      </c>
    </row>
    <row r="6236">
      <c r="A6236" s="38" t="s">
        <v>11370</v>
      </c>
      <c r="B6236" s="38" t="s">
        <v>1178</v>
      </c>
      <c r="C6236" s="38" t="s">
        <v>165</v>
      </c>
      <c r="D6236" s="38" t="s">
        <v>2410</v>
      </c>
      <c r="E6236" s="38" t="s">
        <v>28</v>
      </c>
    </row>
    <row r="6237">
      <c r="A6237" s="38" t="s">
        <v>11371</v>
      </c>
      <c r="B6237" s="38" t="s">
        <v>741</v>
      </c>
      <c r="C6237" s="38" t="s">
        <v>165</v>
      </c>
      <c r="D6237" s="38" t="s">
        <v>2410</v>
      </c>
      <c r="E6237" s="38" t="s">
        <v>28</v>
      </c>
    </row>
    <row r="6238">
      <c r="A6238" s="38" t="s">
        <v>11372</v>
      </c>
      <c r="B6238" s="38" t="s">
        <v>1235</v>
      </c>
      <c r="C6238" s="38" t="s">
        <v>165</v>
      </c>
      <c r="D6238" s="38" t="s">
        <v>2410</v>
      </c>
      <c r="E6238" s="38" t="s">
        <v>28</v>
      </c>
    </row>
    <row r="6239">
      <c r="A6239" s="38" t="s">
        <v>11373</v>
      </c>
      <c r="B6239" s="38" t="s">
        <v>1232</v>
      </c>
      <c r="C6239" s="38" t="s">
        <v>165</v>
      </c>
      <c r="D6239" s="38" t="s">
        <v>2410</v>
      </c>
      <c r="E6239" s="38" t="s">
        <v>28</v>
      </c>
    </row>
    <row r="6240">
      <c r="A6240" s="38" t="s">
        <v>11374</v>
      </c>
      <c r="B6240" s="38" t="s">
        <v>524</v>
      </c>
      <c r="C6240" s="38" t="s">
        <v>165</v>
      </c>
      <c r="D6240" s="38" t="s">
        <v>2410</v>
      </c>
      <c r="E6240" s="38" t="s">
        <v>28</v>
      </c>
    </row>
    <row r="6241">
      <c r="A6241" s="38" t="s">
        <v>11375</v>
      </c>
      <c r="B6241" s="38" t="s">
        <v>1234</v>
      </c>
      <c r="C6241" s="38" t="s">
        <v>165</v>
      </c>
      <c r="D6241" s="38" t="s">
        <v>2410</v>
      </c>
      <c r="E6241" s="38" t="s">
        <v>28</v>
      </c>
    </row>
    <row r="6242">
      <c r="A6242" s="38" t="s">
        <v>11376</v>
      </c>
      <c r="B6242" s="38" t="s">
        <v>1181</v>
      </c>
      <c r="C6242" s="38" t="s">
        <v>165</v>
      </c>
      <c r="D6242" s="38" t="s">
        <v>2410</v>
      </c>
      <c r="E6242" s="38" t="s">
        <v>28</v>
      </c>
    </row>
    <row r="6243">
      <c r="A6243" s="38" t="s">
        <v>11377</v>
      </c>
      <c r="B6243" s="38" t="s">
        <v>822</v>
      </c>
      <c r="C6243" s="38" t="s">
        <v>165</v>
      </c>
      <c r="D6243" s="38" t="s">
        <v>2410</v>
      </c>
      <c r="E6243" s="38" t="s">
        <v>28</v>
      </c>
    </row>
    <row r="6244">
      <c r="A6244" s="38" t="s">
        <v>11378</v>
      </c>
      <c r="B6244" s="38" t="s">
        <v>1062</v>
      </c>
      <c r="C6244" s="38" t="s">
        <v>165</v>
      </c>
      <c r="D6244" s="38" t="s">
        <v>2411</v>
      </c>
      <c r="E6244" s="38" t="s">
        <v>28</v>
      </c>
    </row>
    <row r="6245">
      <c r="A6245" s="38" t="s">
        <v>11379</v>
      </c>
      <c r="B6245" s="38" t="s">
        <v>1088</v>
      </c>
      <c r="C6245" s="38" t="s">
        <v>165</v>
      </c>
      <c r="D6245" s="38" t="s">
        <v>2411</v>
      </c>
      <c r="E6245" s="38" t="s">
        <v>28</v>
      </c>
    </row>
    <row r="6246">
      <c r="A6246" s="38" t="s">
        <v>11380</v>
      </c>
      <c r="B6246" s="38" t="s">
        <v>1145</v>
      </c>
      <c r="C6246" s="38" t="s">
        <v>165</v>
      </c>
      <c r="D6246" s="38" t="s">
        <v>2411</v>
      </c>
      <c r="E6246" s="38" t="s">
        <v>28</v>
      </c>
    </row>
    <row r="6247">
      <c r="A6247" s="38" t="s">
        <v>11381</v>
      </c>
      <c r="B6247" s="38" t="s">
        <v>1174</v>
      </c>
      <c r="C6247" s="38" t="s">
        <v>165</v>
      </c>
      <c r="D6247" s="38" t="s">
        <v>2411</v>
      </c>
      <c r="E6247" s="38" t="s">
        <v>28</v>
      </c>
    </row>
    <row r="6248">
      <c r="A6248" s="38" t="s">
        <v>11382</v>
      </c>
      <c r="B6248" s="38" t="s">
        <v>1178</v>
      </c>
      <c r="C6248" s="38" t="s">
        <v>165</v>
      </c>
      <c r="D6248" s="38" t="s">
        <v>2411</v>
      </c>
      <c r="E6248" s="38" t="s">
        <v>28</v>
      </c>
    </row>
    <row r="6249">
      <c r="A6249" s="38" t="s">
        <v>11383</v>
      </c>
      <c r="B6249" s="38" t="s">
        <v>741</v>
      </c>
      <c r="C6249" s="38" t="s">
        <v>165</v>
      </c>
      <c r="D6249" s="38" t="s">
        <v>2411</v>
      </c>
      <c r="E6249" s="38" t="s">
        <v>28</v>
      </c>
    </row>
    <row r="6250">
      <c r="A6250" s="38" t="s">
        <v>11384</v>
      </c>
      <c r="B6250" s="38" t="s">
        <v>1235</v>
      </c>
      <c r="C6250" s="38" t="s">
        <v>165</v>
      </c>
      <c r="D6250" s="38" t="s">
        <v>2411</v>
      </c>
      <c r="E6250" s="38" t="s">
        <v>28</v>
      </c>
    </row>
    <row r="6251">
      <c r="A6251" s="38" t="s">
        <v>11385</v>
      </c>
      <c r="B6251" s="38" t="s">
        <v>1232</v>
      </c>
      <c r="C6251" s="38" t="s">
        <v>165</v>
      </c>
      <c r="D6251" s="38" t="s">
        <v>2411</v>
      </c>
      <c r="E6251" s="38" t="s">
        <v>28</v>
      </c>
    </row>
    <row r="6252">
      <c r="A6252" s="38" t="s">
        <v>11386</v>
      </c>
      <c r="B6252" s="38" t="s">
        <v>524</v>
      </c>
      <c r="C6252" s="38" t="s">
        <v>165</v>
      </c>
      <c r="D6252" s="38" t="s">
        <v>2411</v>
      </c>
      <c r="E6252" s="38" t="s">
        <v>28</v>
      </c>
    </row>
    <row r="6253">
      <c r="A6253" s="38" t="s">
        <v>11387</v>
      </c>
      <c r="B6253" s="38" t="s">
        <v>1234</v>
      </c>
      <c r="C6253" s="38" t="s">
        <v>165</v>
      </c>
      <c r="D6253" s="38" t="s">
        <v>2411</v>
      </c>
      <c r="E6253" s="38" t="s">
        <v>28</v>
      </c>
    </row>
    <row r="6254">
      <c r="A6254" s="38" t="s">
        <v>11388</v>
      </c>
      <c r="B6254" s="38" t="s">
        <v>1181</v>
      </c>
      <c r="C6254" s="38" t="s">
        <v>165</v>
      </c>
      <c r="D6254" s="38" t="s">
        <v>2411</v>
      </c>
      <c r="E6254" s="38" t="s">
        <v>28</v>
      </c>
    </row>
    <row r="6255">
      <c r="A6255" s="38" t="s">
        <v>11389</v>
      </c>
      <c r="B6255" s="38" t="s">
        <v>822</v>
      </c>
      <c r="C6255" s="38" t="s">
        <v>165</v>
      </c>
      <c r="D6255" s="38" t="s">
        <v>2411</v>
      </c>
      <c r="E6255" s="38" t="s">
        <v>28</v>
      </c>
    </row>
    <row r="6256">
      <c r="A6256" s="38" t="s">
        <v>11390</v>
      </c>
      <c r="B6256" s="38" t="s">
        <v>733</v>
      </c>
      <c r="C6256" s="38" t="s">
        <v>96</v>
      </c>
      <c r="D6256" s="38" t="s">
        <v>2412</v>
      </c>
      <c r="E6256" s="38" t="s">
        <v>28</v>
      </c>
    </row>
    <row r="6257">
      <c r="A6257" s="38" t="s">
        <v>11391</v>
      </c>
      <c r="B6257" s="38" t="s">
        <v>1111</v>
      </c>
      <c r="C6257" s="38" t="s">
        <v>96</v>
      </c>
      <c r="D6257" s="38" t="s">
        <v>2412</v>
      </c>
      <c r="E6257" s="38" t="s">
        <v>28</v>
      </c>
    </row>
    <row r="6258">
      <c r="A6258" s="38" t="s">
        <v>11392</v>
      </c>
      <c r="B6258" s="38" t="s">
        <v>1149</v>
      </c>
      <c r="C6258" s="38" t="s">
        <v>96</v>
      </c>
      <c r="D6258" s="38" t="s">
        <v>2412</v>
      </c>
      <c r="E6258" s="38" t="s">
        <v>28</v>
      </c>
    </row>
    <row r="6259">
      <c r="A6259" s="38" t="s">
        <v>11393</v>
      </c>
      <c r="B6259" s="38" t="s">
        <v>416</v>
      </c>
      <c r="C6259" s="38" t="s">
        <v>96</v>
      </c>
      <c r="D6259" s="38" t="s">
        <v>2412</v>
      </c>
      <c r="E6259" s="38" t="s">
        <v>28</v>
      </c>
    </row>
    <row r="6260">
      <c r="A6260" s="38" t="s">
        <v>11394</v>
      </c>
      <c r="B6260" s="38" t="s">
        <v>644</v>
      </c>
      <c r="C6260" s="38" t="s">
        <v>96</v>
      </c>
      <c r="D6260" s="38" t="s">
        <v>2412</v>
      </c>
      <c r="E6260" s="38" t="s">
        <v>28</v>
      </c>
    </row>
    <row r="6261">
      <c r="A6261" s="38" t="s">
        <v>11395</v>
      </c>
      <c r="B6261" s="38" t="s">
        <v>1016</v>
      </c>
      <c r="C6261" s="38" t="s">
        <v>96</v>
      </c>
      <c r="D6261" s="38" t="s">
        <v>2412</v>
      </c>
      <c r="E6261" s="38" t="s">
        <v>28</v>
      </c>
    </row>
    <row r="6262">
      <c r="A6262" s="38" t="s">
        <v>11396</v>
      </c>
      <c r="B6262" s="38" t="s">
        <v>716</v>
      </c>
      <c r="C6262" s="38" t="s">
        <v>96</v>
      </c>
      <c r="D6262" s="38" t="s">
        <v>2412</v>
      </c>
      <c r="E6262" s="38" t="s">
        <v>28</v>
      </c>
    </row>
    <row r="6263">
      <c r="A6263" s="38" t="s">
        <v>11397</v>
      </c>
      <c r="B6263" s="38" t="s">
        <v>832</v>
      </c>
      <c r="C6263" s="38" t="s">
        <v>96</v>
      </c>
      <c r="D6263" s="38" t="s">
        <v>2412</v>
      </c>
      <c r="E6263" s="38" t="s">
        <v>28</v>
      </c>
    </row>
    <row r="6264">
      <c r="A6264" s="38" t="s">
        <v>11398</v>
      </c>
      <c r="B6264" s="38" t="s">
        <v>490</v>
      </c>
      <c r="C6264" s="38" t="s">
        <v>96</v>
      </c>
      <c r="D6264" s="38" t="s">
        <v>2412</v>
      </c>
      <c r="E6264" s="38" t="s">
        <v>28</v>
      </c>
    </row>
    <row r="6265">
      <c r="A6265" s="38" t="s">
        <v>11399</v>
      </c>
      <c r="B6265" s="38" t="s">
        <v>572</v>
      </c>
      <c r="C6265" s="38" t="s">
        <v>96</v>
      </c>
      <c r="D6265" s="38" t="s">
        <v>2412</v>
      </c>
      <c r="E6265" s="38" t="s">
        <v>28</v>
      </c>
    </row>
    <row r="6266">
      <c r="A6266" s="38" t="s">
        <v>11400</v>
      </c>
      <c r="B6266" s="38" t="s">
        <v>1113</v>
      </c>
      <c r="C6266" s="38" t="s">
        <v>96</v>
      </c>
      <c r="D6266" s="38" t="s">
        <v>2412</v>
      </c>
      <c r="E6266" s="38" t="s">
        <v>28</v>
      </c>
    </row>
    <row r="6267">
      <c r="A6267" s="38" t="s">
        <v>11401</v>
      </c>
      <c r="B6267" s="38" t="s">
        <v>1248</v>
      </c>
      <c r="C6267" s="38" t="s">
        <v>96</v>
      </c>
      <c r="D6267" s="38" t="s">
        <v>2412</v>
      </c>
      <c r="E6267" s="38" t="s">
        <v>28</v>
      </c>
    </row>
    <row r="6268">
      <c r="A6268" s="38" t="s">
        <v>11402</v>
      </c>
      <c r="B6268" s="38" t="s">
        <v>1269</v>
      </c>
      <c r="C6268" s="38" t="s">
        <v>96</v>
      </c>
      <c r="D6268" s="38" t="s">
        <v>2413</v>
      </c>
      <c r="E6268" s="38" t="s">
        <v>28</v>
      </c>
    </row>
    <row r="6269">
      <c r="A6269" s="38" t="s">
        <v>11403</v>
      </c>
      <c r="B6269" s="38" t="s">
        <v>866</v>
      </c>
      <c r="C6269" s="38" t="s">
        <v>96</v>
      </c>
      <c r="D6269" s="38" t="s">
        <v>2413</v>
      </c>
      <c r="E6269" s="38" t="s">
        <v>28</v>
      </c>
    </row>
    <row r="6270">
      <c r="A6270" s="38" t="s">
        <v>11404</v>
      </c>
      <c r="B6270" s="38" t="s">
        <v>1270</v>
      </c>
      <c r="C6270" s="38" t="s">
        <v>96</v>
      </c>
      <c r="D6270" s="38" t="s">
        <v>2413</v>
      </c>
      <c r="E6270" s="38" t="s">
        <v>28</v>
      </c>
    </row>
    <row r="6271">
      <c r="A6271" s="38" t="s">
        <v>11405</v>
      </c>
      <c r="B6271" s="38" t="s">
        <v>462</v>
      </c>
      <c r="C6271" s="38" t="s">
        <v>96</v>
      </c>
      <c r="D6271" s="38" t="s">
        <v>2413</v>
      </c>
      <c r="E6271" s="38" t="s">
        <v>28</v>
      </c>
    </row>
    <row r="6272">
      <c r="A6272" s="38" t="s">
        <v>11406</v>
      </c>
      <c r="B6272" s="38" t="s">
        <v>644</v>
      </c>
      <c r="C6272" s="38" t="s">
        <v>96</v>
      </c>
      <c r="D6272" s="38" t="s">
        <v>2413</v>
      </c>
      <c r="E6272" s="38" t="s">
        <v>28</v>
      </c>
    </row>
    <row r="6273">
      <c r="A6273" s="38" t="s">
        <v>11407</v>
      </c>
      <c r="B6273" s="38" t="s">
        <v>549</v>
      </c>
      <c r="C6273" s="38" t="s">
        <v>96</v>
      </c>
      <c r="D6273" s="38" t="s">
        <v>2413</v>
      </c>
      <c r="E6273" s="38" t="s">
        <v>28</v>
      </c>
    </row>
    <row r="6274">
      <c r="A6274" s="38" t="s">
        <v>11408</v>
      </c>
      <c r="B6274" s="38" t="s">
        <v>1055</v>
      </c>
      <c r="C6274" s="38" t="s">
        <v>96</v>
      </c>
      <c r="D6274" s="38" t="s">
        <v>2413</v>
      </c>
      <c r="E6274" s="38" t="s">
        <v>28</v>
      </c>
    </row>
    <row r="6275">
      <c r="A6275" s="38" t="s">
        <v>11409</v>
      </c>
      <c r="B6275" s="38" t="s">
        <v>799</v>
      </c>
      <c r="C6275" s="38" t="s">
        <v>96</v>
      </c>
      <c r="D6275" s="38" t="s">
        <v>2413</v>
      </c>
      <c r="E6275" s="38" t="s">
        <v>28</v>
      </c>
    </row>
    <row r="6276">
      <c r="A6276" s="38" t="s">
        <v>11410</v>
      </c>
      <c r="B6276" s="38" t="s">
        <v>557</v>
      </c>
      <c r="C6276" s="38" t="s">
        <v>96</v>
      </c>
      <c r="D6276" s="38" t="s">
        <v>2413</v>
      </c>
      <c r="E6276" s="38" t="s">
        <v>28</v>
      </c>
    </row>
    <row r="6277">
      <c r="A6277" s="38" t="s">
        <v>11411</v>
      </c>
      <c r="B6277" s="38" t="s">
        <v>572</v>
      </c>
      <c r="C6277" s="38" t="s">
        <v>96</v>
      </c>
      <c r="D6277" s="38" t="s">
        <v>2413</v>
      </c>
      <c r="E6277" s="38" t="s">
        <v>28</v>
      </c>
    </row>
    <row r="6278">
      <c r="A6278" s="38" t="s">
        <v>11412</v>
      </c>
      <c r="B6278" s="38" t="s">
        <v>1239</v>
      </c>
      <c r="C6278" s="38" t="s">
        <v>96</v>
      </c>
      <c r="D6278" s="38" t="s">
        <v>2413</v>
      </c>
      <c r="E6278" s="38" t="s">
        <v>28</v>
      </c>
    </row>
    <row r="6279">
      <c r="A6279" s="38" t="s">
        <v>11413</v>
      </c>
      <c r="B6279" s="38" t="s">
        <v>588</v>
      </c>
      <c r="C6279" s="38" t="s">
        <v>96</v>
      </c>
      <c r="D6279" s="38" t="s">
        <v>2413</v>
      </c>
      <c r="E6279" s="38" t="s">
        <v>28</v>
      </c>
    </row>
    <row r="6280">
      <c r="A6280" s="38" t="s">
        <v>11414</v>
      </c>
      <c r="B6280" s="38" t="s">
        <v>449</v>
      </c>
      <c r="C6280" s="38" t="s">
        <v>96</v>
      </c>
      <c r="D6280" s="38" t="s">
        <v>2414</v>
      </c>
      <c r="E6280" s="38" t="s">
        <v>28</v>
      </c>
    </row>
    <row r="6281">
      <c r="A6281" s="38" t="s">
        <v>11415</v>
      </c>
      <c r="B6281" s="38" t="s">
        <v>1269</v>
      </c>
      <c r="C6281" s="38" t="s">
        <v>96</v>
      </c>
      <c r="D6281" s="38" t="s">
        <v>2415</v>
      </c>
      <c r="E6281" s="38" t="s">
        <v>28</v>
      </c>
    </row>
    <row r="6282">
      <c r="A6282" s="38" t="s">
        <v>11416</v>
      </c>
      <c r="B6282" s="38" t="s">
        <v>906</v>
      </c>
      <c r="C6282" s="38" t="s">
        <v>96</v>
      </c>
      <c r="D6282" s="38" t="s">
        <v>2415</v>
      </c>
      <c r="E6282" s="38" t="s">
        <v>28</v>
      </c>
    </row>
    <row r="6283">
      <c r="A6283" s="38" t="s">
        <v>11417</v>
      </c>
      <c r="B6283" s="38" t="s">
        <v>993</v>
      </c>
      <c r="C6283" s="38" t="s">
        <v>96</v>
      </c>
      <c r="D6283" s="38" t="s">
        <v>2415</v>
      </c>
      <c r="E6283" s="38" t="s">
        <v>28</v>
      </c>
    </row>
    <row r="6284">
      <c r="A6284" s="38" t="s">
        <v>11418</v>
      </c>
      <c r="B6284" s="38" t="s">
        <v>1181</v>
      </c>
      <c r="C6284" s="38" t="s">
        <v>96</v>
      </c>
      <c r="D6284" s="38" t="s">
        <v>2415</v>
      </c>
      <c r="E6284" s="38" t="s">
        <v>28</v>
      </c>
    </row>
    <row r="6285">
      <c r="A6285" s="38" t="s">
        <v>11419</v>
      </c>
      <c r="B6285" s="38" t="s">
        <v>1088</v>
      </c>
      <c r="C6285" s="38" t="s">
        <v>96</v>
      </c>
      <c r="D6285" s="38" t="s">
        <v>2415</v>
      </c>
      <c r="E6285" s="38" t="s">
        <v>28</v>
      </c>
    </row>
    <row r="6286">
      <c r="A6286" s="38" t="s">
        <v>11420</v>
      </c>
      <c r="B6286" s="38" t="s">
        <v>1062</v>
      </c>
      <c r="C6286" s="38" t="s">
        <v>96</v>
      </c>
      <c r="D6286" s="38" t="s">
        <v>2415</v>
      </c>
      <c r="E6286" s="38" t="s">
        <v>28</v>
      </c>
    </row>
    <row r="6287">
      <c r="A6287" s="38" t="s">
        <v>11421</v>
      </c>
      <c r="B6287" s="38" t="s">
        <v>1074</v>
      </c>
      <c r="C6287" s="38" t="s">
        <v>96</v>
      </c>
      <c r="D6287" s="38" t="s">
        <v>2415</v>
      </c>
      <c r="E6287" s="38" t="s">
        <v>28</v>
      </c>
    </row>
    <row r="6288">
      <c r="A6288" s="38" t="s">
        <v>11422</v>
      </c>
      <c r="B6288" s="38" t="s">
        <v>704</v>
      </c>
      <c r="C6288" s="38" t="s">
        <v>96</v>
      </c>
      <c r="D6288" s="38" t="s">
        <v>2415</v>
      </c>
      <c r="E6288" s="38" t="s">
        <v>28</v>
      </c>
    </row>
    <row r="6289">
      <c r="A6289" s="38" t="s">
        <v>11423</v>
      </c>
      <c r="B6289" s="38" t="s">
        <v>929</v>
      </c>
      <c r="C6289" s="38" t="s">
        <v>96</v>
      </c>
      <c r="D6289" s="38" t="s">
        <v>2415</v>
      </c>
      <c r="E6289" s="38" t="s">
        <v>28</v>
      </c>
    </row>
    <row r="6290">
      <c r="A6290" s="38" t="s">
        <v>11424</v>
      </c>
      <c r="B6290" s="38" t="s">
        <v>1231</v>
      </c>
      <c r="C6290" s="38" t="s">
        <v>96</v>
      </c>
      <c r="D6290" s="38" t="s">
        <v>2415</v>
      </c>
      <c r="E6290" s="38" t="s">
        <v>28</v>
      </c>
    </row>
    <row r="6291">
      <c r="A6291" s="38" t="s">
        <v>11425</v>
      </c>
      <c r="B6291" s="38" t="s">
        <v>705</v>
      </c>
      <c r="C6291" s="38" t="s">
        <v>96</v>
      </c>
      <c r="D6291" s="38" t="s">
        <v>2415</v>
      </c>
      <c r="E6291" s="38" t="s">
        <v>28</v>
      </c>
    </row>
    <row r="6292">
      <c r="A6292" s="38" t="s">
        <v>11426</v>
      </c>
      <c r="B6292" s="38" t="s">
        <v>1077</v>
      </c>
      <c r="C6292" s="38" t="s">
        <v>96</v>
      </c>
      <c r="D6292" s="38" t="s">
        <v>2415</v>
      </c>
      <c r="E6292" s="38" t="s">
        <v>28</v>
      </c>
    </row>
    <row r="6293">
      <c r="A6293" s="38" t="s">
        <v>11427</v>
      </c>
      <c r="B6293" s="38" t="s">
        <v>977</v>
      </c>
      <c r="C6293" s="38" t="s">
        <v>44</v>
      </c>
      <c r="D6293" s="38" t="s">
        <v>2415</v>
      </c>
      <c r="E6293" s="38" t="s">
        <v>28</v>
      </c>
    </row>
    <row r="6294">
      <c r="A6294" s="38" t="s">
        <v>11428</v>
      </c>
      <c r="B6294" s="38" t="s">
        <v>280</v>
      </c>
      <c r="C6294" s="38" t="s">
        <v>44</v>
      </c>
      <c r="D6294" s="38" t="s">
        <v>2415</v>
      </c>
      <c r="E6294" s="38" t="s">
        <v>28</v>
      </c>
    </row>
    <row r="6295">
      <c r="A6295" s="38" t="s">
        <v>11429</v>
      </c>
      <c r="B6295" s="38" t="s">
        <v>676</v>
      </c>
      <c r="C6295" s="38" t="s">
        <v>44</v>
      </c>
      <c r="D6295" s="38" t="s">
        <v>2415</v>
      </c>
      <c r="E6295" s="38" t="s">
        <v>28</v>
      </c>
    </row>
    <row r="6296">
      <c r="A6296" s="38" t="s">
        <v>11430</v>
      </c>
      <c r="B6296" s="38" t="s">
        <v>1081</v>
      </c>
      <c r="C6296" s="38" t="s">
        <v>44</v>
      </c>
      <c r="D6296" s="38" t="s">
        <v>2415</v>
      </c>
      <c r="E6296" s="38" t="s">
        <v>28</v>
      </c>
    </row>
    <row r="6297">
      <c r="A6297" s="38" t="s">
        <v>11431</v>
      </c>
      <c r="B6297" s="38" t="s">
        <v>1103</v>
      </c>
      <c r="C6297" s="38" t="s">
        <v>44</v>
      </c>
      <c r="D6297" s="38" t="s">
        <v>2415</v>
      </c>
      <c r="E6297" s="38" t="s">
        <v>28</v>
      </c>
    </row>
    <row r="6298">
      <c r="A6298" s="38" t="s">
        <v>11432</v>
      </c>
      <c r="B6298" s="38" t="s">
        <v>680</v>
      </c>
      <c r="C6298" s="25" t="s">
        <v>158</v>
      </c>
      <c r="D6298" s="38" t="s">
        <v>2415</v>
      </c>
      <c r="E6298" s="38" t="s">
        <v>28</v>
      </c>
    </row>
    <row r="6299">
      <c r="A6299" s="38" t="s">
        <v>11433</v>
      </c>
      <c r="B6299" s="38" t="s">
        <v>752</v>
      </c>
      <c r="C6299" s="25" t="s">
        <v>158</v>
      </c>
      <c r="D6299" s="38" t="s">
        <v>2415</v>
      </c>
      <c r="E6299" s="38" t="s">
        <v>28</v>
      </c>
    </row>
    <row r="6300">
      <c r="A6300" s="38" t="s">
        <v>11434</v>
      </c>
      <c r="B6300" s="38" t="s">
        <v>680</v>
      </c>
      <c r="C6300" s="25" t="s">
        <v>600</v>
      </c>
      <c r="D6300" s="38" t="s">
        <v>2415</v>
      </c>
      <c r="E6300" s="38" t="s">
        <v>28</v>
      </c>
    </row>
    <row r="6301">
      <c r="A6301" s="38" t="s">
        <v>11435</v>
      </c>
      <c r="B6301" s="38" t="s">
        <v>802</v>
      </c>
      <c r="C6301" s="25" t="s">
        <v>600</v>
      </c>
      <c r="D6301" s="38" t="s">
        <v>2415</v>
      </c>
      <c r="E6301" s="38" t="s">
        <v>28</v>
      </c>
    </row>
    <row r="6302">
      <c r="A6302" s="38" t="s">
        <v>11436</v>
      </c>
      <c r="B6302" s="38" t="s">
        <v>965</v>
      </c>
      <c r="C6302" s="25" t="s">
        <v>600</v>
      </c>
      <c r="D6302" s="38" t="s">
        <v>2415</v>
      </c>
      <c r="E6302" s="38" t="s">
        <v>28</v>
      </c>
    </row>
    <row r="6303">
      <c r="A6303" s="38" t="s">
        <v>11437</v>
      </c>
      <c r="B6303" s="38" t="s">
        <v>376</v>
      </c>
      <c r="C6303" s="25" t="s">
        <v>938</v>
      </c>
      <c r="D6303" s="38" t="s">
        <v>2415</v>
      </c>
      <c r="E6303" s="38" t="s">
        <v>28</v>
      </c>
    </row>
    <row r="6304">
      <c r="A6304" s="38" t="s">
        <v>11438</v>
      </c>
      <c r="B6304" s="38" t="s">
        <v>295</v>
      </c>
      <c r="C6304" s="25" t="s">
        <v>938</v>
      </c>
      <c r="D6304" s="38" t="s">
        <v>2415</v>
      </c>
      <c r="E6304" s="38" t="s">
        <v>28</v>
      </c>
    </row>
    <row r="6305">
      <c r="A6305" s="38" t="s">
        <v>11439</v>
      </c>
      <c r="B6305" s="38" t="s">
        <v>954</v>
      </c>
      <c r="C6305" s="25" t="s">
        <v>938</v>
      </c>
      <c r="D6305" s="38" t="s">
        <v>2415</v>
      </c>
      <c r="E6305" s="38" t="s">
        <v>28</v>
      </c>
    </row>
    <row r="6306">
      <c r="A6306" s="38" t="s">
        <v>11440</v>
      </c>
      <c r="B6306" s="38" t="s">
        <v>847</v>
      </c>
      <c r="C6306" s="25" t="s">
        <v>938</v>
      </c>
      <c r="D6306" s="38" t="s">
        <v>2415</v>
      </c>
      <c r="E6306" s="38" t="s">
        <v>28</v>
      </c>
    </row>
    <row r="6307">
      <c r="A6307" s="38" t="s">
        <v>11441</v>
      </c>
      <c r="B6307" s="38" t="s">
        <v>1125</v>
      </c>
      <c r="C6307" s="25" t="s">
        <v>938</v>
      </c>
      <c r="D6307" s="38" t="s">
        <v>2415</v>
      </c>
      <c r="E6307" s="38" t="s">
        <v>28</v>
      </c>
    </row>
    <row r="6308">
      <c r="A6308" s="38" t="s">
        <v>11442</v>
      </c>
      <c r="B6308" s="38" t="s">
        <v>492</v>
      </c>
      <c r="C6308" s="38" t="s">
        <v>96</v>
      </c>
      <c r="D6308" s="38" t="s">
        <v>2416</v>
      </c>
      <c r="E6308" s="38" t="s">
        <v>28</v>
      </c>
    </row>
    <row r="6309">
      <c r="A6309" s="38" t="s">
        <v>11443</v>
      </c>
      <c r="B6309" s="38" t="s">
        <v>719</v>
      </c>
      <c r="C6309" s="38" t="s">
        <v>96</v>
      </c>
      <c r="D6309" s="38" t="s">
        <v>2416</v>
      </c>
      <c r="E6309" s="38" t="s">
        <v>28</v>
      </c>
    </row>
    <row r="6310">
      <c r="A6310" s="38" t="s">
        <v>11444</v>
      </c>
      <c r="B6310" s="38" t="s">
        <v>724</v>
      </c>
      <c r="C6310" s="38" t="s">
        <v>96</v>
      </c>
      <c r="D6310" s="38" t="s">
        <v>2416</v>
      </c>
      <c r="E6310" s="38" t="s">
        <v>28</v>
      </c>
    </row>
    <row r="6311">
      <c r="A6311" s="38" t="s">
        <v>11445</v>
      </c>
      <c r="B6311" s="38" t="s">
        <v>907</v>
      </c>
      <c r="C6311" s="38" t="s">
        <v>96</v>
      </c>
      <c r="D6311" s="38" t="s">
        <v>2416</v>
      </c>
      <c r="E6311" s="38" t="s">
        <v>28</v>
      </c>
    </row>
    <row r="6312">
      <c r="A6312" s="38" t="s">
        <v>11446</v>
      </c>
      <c r="B6312" s="38" t="s">
        <v>767</v>
      </c>
      <c r="C6312" s="38" t="s">
        <v>96</v>
      </c>
      <c r="D6312" s="38" t="s">
        <v>2416</v>
      </c>
      <c r="E6312" s="38" t="s">
        <v>28</v>
      </c>
    </row>
    <row r="6313">
      <c r="A6313" s="38" t="s">
        <v>11447</v>
      </c>
      <c r="B6313" s="38" t="s">
        <v>702</v>
      </c>
      <c r="C6313" s="38" t="s">
        <v>96</v>
      </c>
      <c r="D6313" s="38" t="s">
        <v>2416</v>
      </c>
      <c r="E6313" s="38" t="s">
        <v>28</v>
      </c>
    </row>
    <row r="6314">
      <c r="A6314" s="38" t="s">
        <v>11448</v>
      </c>
      <c r="B6314" s="38" t="s">
        <v>1062</v>
      </c>
      <c r="C6314" s="38" t="s">
        <v>96</v>
      </c>
      <c r="D6314" s="38" t="s">
        <v>2416</v>
      </c>
      <c r="E6314" s="38" t="s">
        <v>28</v>
      </c>
    </row>
    <row r="6315">
      <c r="A6315" s="38" t="s">
        <v>11449</v>
      </c>
      <c r="B6315" s="38" t="s">
        <v>1060</v>
      </c>
      <c r="C6315" s="38" t="s">
        <v>96</v>
      </c>
      <c r="D6315" s="38" t="s">
        <v>2416</v>
      </c>
      <c r="E6315" s="38" t="s">
        <v>28</v>
      </c>
    </row>
    <row r="6316">
      <c r="A6316" s="38" t="s">
        <v>11450</v>
      </c>
      <c r="B6316" s="38" t="s">
        <v>1286</v>
      </c>
      <c r="C6316" s="38" t="s">
        <v>96</v>
      </c>
      <c r="D6316" s="38" t="s">
        <v>2416</v>
      </c>
      <c r="E6316" s="38" t="s">
        <v>28</v>
      </c>
    </row>
    <row r="6317">
      <c r="A6317" s="38" t="s">
        <v>11451</v>
      </c>
      <c r="B6317" s="38" t="s">
        <v>1285</v>
      </c>
      <c r="C6317" s="38" t="s">
        <v>96</v>
      </c>
      <c r="D6317" s="38" t="s">
        <v>2416</v>
      </c>
      <c r="E6317" s="38" t="s">
        <v>28</v>
      </c>
    </row>
    <row r="6318">
      <c r="A6318" s="38" t="s">
        <v>11452</v>
      </c>
      <c r="B6318" s="38" t="s">
        <v>639</v>
      </c>
      <c r="C6318" s="38" t="s">
        <v>96</v>
      </c>
      <c r="D6318" s="38" t="s">
        <v>2416</v>
      </c>
      <c r="E6318" s="38" t="s">
        <v>28</v>
      </c>
    </row>
    <row r="6319">
      <c r="A6319" s="38" t="s">
        <v>11453</v>
      </c>
      <c r="B6319" s="38" t="s">
        <v>1110</v>
      </c>
      <c r="C6319" s="38" t="s">
        <v>96</v>
      </c>
      <c r="D6319" s="38" t="s">
        <v>2416</v>
      </c>
      <c r="E6319" s="38" t="s">
        <v>28</v>
      </c>
    </row>
    <row r="6320">
      <c r="A6320" s="38" t="s">
        <v>11454</v>
      </c>
      <c r="B6320" s="38" t="s">
        <v>1269</v>
      </c>
      <c r="C6320" s="38" t="s">
        <v>96</v>
      </c>
      <c r="D6320" s="38" t="s">
        <v>2417</v>
      </c>
      <c r="E6320" s="38" t="s">
        <v>28</v>
      </c>
    </row>
    <row r="6321">
      <c r="A6321" s="38" t="s">
        <v>11455</v>
      </c>
      <c r="B6321" s="38" t="s">
        <v>1094</v>
      </c>
      <c r="C6321" s="38" t="s">
        <v>96</v>
      </c>
      <c r="D6321" s="38" t="s">
        <v>2417</v>
      </c>
      <c r="E6321" s="38" t="s">
        <v>28</v>
      </c>
    </row>
    <row r="6322">
      <c r="A6322" s="38" t="s">
        <v>11456</v>
      </c>
      <c r="B6322" s="38" t="s">
        <v>810</v>
      </c>
      <c r="C6322" s="38" t="s">
        <v>96</v>
      </c>
      <c r="D6322" s="38" t="s">
        <v>2417</v>
      </c>
      <c r="E6322" s="38" t="s">
        <v>28</v>
      </c>
    </row>
    <row r="6323">
      <c r="A6323" s="38" t="s">
        <v>11457</v>
      </c>
      <c r="B6323" s="38" t="s">
        <v>750</v>
      </c>
      <c r="C6323" s="38" t="s">
        <v>96</v>
      </c>
      <c r="D6323" s="38" t="s">
        <v>2417</v>
      </c>
      <c r="E6323" s="38" t="s">
        <v>28</v>
      </c>
    </row>
    <row r="6324">
      <c r="A6324" s="38" t="s">
        <v>11458</v>
      </c>
      <c r="B6324" s="38" t="s">
        <v>1032</v>
      </c>
      <c r="C6324" s="38" t="s">
        <v>96</v>
      </c>
      <c r="D6324" s="38" t="s">
        <v>2417</v>
      </c>
      <c r="E6324" s="38" t="s">
        <v>28</v>
      </c>
    </row>
    <row r="6325">
      <c r="A6325" s="38" t="s">
        <v>11459</v>
      </c>
      <c r="B6325" s="38" t="s">
        <v>1211</v>
      </c>
      <c r="C6325" s="38" t="s">
        <v>96</v>
      </c>
      <c r="D6325" s="38" t="s">
        <v>2417</v>
      </c>
      <c r="E6325" s="38" t="s">
        <v>28</v>
      </c>
    </row>
    <row r="6326">
      <c r="A6326" s="38" t="s">
        <v>11460</v>
      </c>
      <c r="B6326" s="38" t="s">
        <v>341</v>
      </c>
      <c r="C6326" s="38" t="s">
        <v>96</v>
      </c>
      <c r="D6326" s="38" t="s">
        <v>2417</v>
      </c>
      <c r="E6326" s="38" t="s">
        <v>28</v>
      </c>
    </row>
    <row r="6327">
      <c r="A6327" s="38" t="s">
        <v>11461</v>
      </c>
      <c r="B6327" s="38" t="s">
        <v>985</v>
      </c>
      <c r="C6327" s="38" t="s">
        <v>96</v>
      </c>
      <c r="D6327" s="38" t="s">
        <v>2417</v>
      </c>
      <c r="E6327" s="38" t="s">
        <v>28</v>
      </c>
    </row>
    <row r="6328">
      <c r="A6328" s="38" t="s">
        <v>11462</v>
      </c>
      <c r="B6328" s="38" t="s">
        <v>547</v>
      </c>
      <c r="C6328" s="38" t="s">
        <v>96</v>
      </c>
      <c r="D6328" s="38" t="s">
        <v>2417</v>
      </c>
      <c r="E6328" s="38" t="s">
        <v>28</v>
      </c>
    </row>
    <row r="6329">
      <c r="A6329" s="38" t="s">
        <v>11463</v>
      </c>
      <c r="B6329" s="38" t="s">
        <v>1296</v>
      </c>
      <c r="C6329" s="38" t="s">
        <v>96</v>
      </c>
      <c r="D6329" s="38" t="s">
        <v>2417</v>
      </c>
      <c r="E6329" s="38" t="s">
        <v>28</v>
      </c>
    </row>
    <row r="6330">
      <c r="A6330" s="38" t="s">
        <v>11464</v>
      </c>
      <c r="B6330" s="38" t="s">
        <v>1235</v>
      </c>
      <c r="C6330" s="38" t="s">
        <v>96</v>
      </c>
      <c r="D6330" s="38" t="s">
        <v>2417</v>
      </c>
      <c r="E6330" s="38" t="s">
        <v>28</v>
      </c>
    </row>
    <row r="6331">
      <c r="A6331" s="38" t="s">
        <v>11465</v>
      </c>
      <c r="B6331" s="38" t="s">
        <v>1070</v>
      </c>
      <c r="C6331" s="38" t="s">
        <v>96</v>
      </c>
      <c r="D6331" s="38" t="s">
        <v>2417</v>
      </c>
      <c r="E6331" s="38" t="s">
        <v>28</v>
      </c>
    </row>
    <row r="6332">
      <c r="A6332" s="38" t="s">
        <v>11466</v>
      </c>
      <c r="B6332" s="38" t="s">
        <v>1269</v>
      </c>
      <c r="C6332" s="38" t="s">
        <v>96</v>
      </c>
      <c r="D6332" s="38" t="s">
        <v>2418</v>
      </c>
      <c r="E6332" s="38" t="s">
        <v>28</v>
      </c>
    </row>
    <row r="6333">
      <c r="A6333" s="38" t="s">
        <v>11467</v>
      </c>
      <c r="B6333" s="38" t="s">
        <v>1094</v>
      </c>
      <c r="C6333" s="38" t="s">
        <v>96</v>
      </c>
      <c r="D6333" s="38" t="s">
        <v>2418</v>
      </c>
      <c r="E6333" s="38" t="s">
        <v>28</v>
      </c>
    </row>
    <row r="6334">
      <c r="A6334" s="38" t="s">
        <v>11468</v>
      </c>
      <c r="B6334" s="38" t="s">
        <v>810</v>
      </c>
      <c r="C6334" s="38" t="s">
        <v>96</v>
      </c>
      <c r="D6334" s="38" t="s">
        <v>2418</v>
      </c>
      <c r="E6334" s="38" t="s">
        <v>28</v>
      </c>
    </row>
    <row r="6335">
      <c r="A6335" s="38" t="s">
        <v>11469</v>
      </c>
      <c r="B6335" s="38" t="s">
        <v>750</v>
      </c>
      <c r="C6335" s="38" t="s">
        <v>96</v>
      </c>
      <c r="D6335" s="38" t="s">
        <v>2418</v>
      </c>
      <c r="E6335" s="38" t="s">
        <v>28</v>
      </c>
    </row>
    <row r="6336">
      <c r="A6336" s="38" t="s">
        <v>11470</v>
      </c>
      <c r="B6336" s="38" t="s">
        <v>1032</v>
      </c>
      <c r="C6336" s="38" t="s">
        <v>96</v>
      </c>
      <c r="D6336" s="38" t="s">
        <v>2418</v>
      </c>
      <c r="E6336" s="38" t="s">
        <v>28</v>
      </c>
    </row>
    <row r="6337">
      <c r="A6337" s="38" t="s">
        <v>11471</v>
      </c>
      <c r="B6337" s="38" t="s">
        <v>1211</v>
      </c>
      <c r="C6337" s="38" t="s">
        <v>96</v>
      </c>
      <c r="D6337" s="38" t="s">
        <v>2418</v>
      </c>
      <c r="E6337" s="38" t="s">
        <v>28</v>
      </c>
    </row>
    <row r="6338">
      <c r="A6338" s="38" t="s">
        <v>11472</v>
      </c>
      <c r="B6338" s="38" t="s">
        <v>341</v>
      </c>
      <c r="C6338" s="38" t="s">
        <v>96</v>
      </c>
      <c r="D6338" s="38" t="s">
        <v>2418</v>
      </c>
      <c r="E6338" s="38" t="s">
        <v>28</v>
      </c>
    </row>
    <row r="6339">
      <c r="A6339" s="38" t="s">
        <v>11473</v>
      </c>
      <c r="B6339" s="38" t="s">
        <v>985</v>
      </c>
      <c r="C6339" s="38" t="s">
        <v>96</v>
      </c>
      <c r="D6339" s="38" t="s">
        <v>2418</v>
      </c>
      <c r="E6339" s="38" t="s">
        <v>28</v>
      </c>
    </row>
    <row r="6340">
      <c r="A6340" s="38" t="s">
        <v>11474</v>
      </c>
      <c r="B6340" s="38" t="s">
        <v>547</v>
      </c>
      <c r="C6340" s="38" t="s">
        <v>96</v>
      </c>
      <c r="D6340" s="38" t="s">
        <v>2418</v>
      </c>
      <c r="E6340" s="38" t="s">
        <v>28</v>
      </c>
    </row>
    <row r="6341">
      <c r="A6341" s="38" t="s">
        <v>11475</v>
      </c>
      <c r="B6341" s="38" t="s">
        <v>1296</v>
      </c>
      <c r="C6341" s="38" t="s">
        <v>96</v>
      </c>
      <c r="D6341" s="38" t="s">
        <v>2418</v>
      </c>
      <c r="E6341" s="38" t="s">
        <v>28</v>
      </c>
    </row>
    <row r="6342">
      <c r="A6342" s="38" t="s">
        <v>11476</v>
      </c>
      <c r="B6342" s="38" t="s">
        <v>1235</v>
      </c>
      <c r="C6342" s="38" t="s">
        <v>96</v>
      </c>
      <c r="D6342" s="38" t="s">
        <v>2418</v>
      </c>
      <c r="E6342" s="38" t="s">
        <v>28</v>
      </c>
    </row>
    <row r="6343">
      <c r="A6343" s="38" t="s">
        <v>11477</v>
      </c>
      <c r="B6343" s="38" t="s">
        <v>1070</v>
      </c>
      <c r="C6343" s="38" t="s">
        <v>96</v>
      </c>
      <c r="D6343" s="38" t="s">
        <v>2418</v>
      </c>
      <c r="E6343" s="38" t="s">
        <v>28</v>
      </c>
    </row>
    <row r="6344">
      <c r="A6344" s="38" t="s">
        <v>11478</v>
      </c>
      <c r="B6344" s="38" t="s">
        <v>720</v>
      </c>
      <c r="C6344" s="38" t="s">
        <v>96</v>
      </c>
      <c r="D6344" s="38" t="s">
        <v>2419</v>
      </c>
      <c r="E6344" s="38" t="s">
        <v>28</v>
      </c>
    </row>
    <row r="6345">
      <c r="A6345" s="38" t="s">
        <v>11479</v>
      </c>
      <c r="B6345" s="38" t="s">
        <v>705</v>
      </c>
      <c r="C6345" s="38" t="s">
        <v>96</v>
      </c>
      <c r="D6345" s="38" t="s">
        <v>2419</v>
      </c>
      <c r="E6345" s="38" t="s">
        <v>28</v>
      </c>
    </row>
    <row r="6346">
      <c r="A6346" s="38" t="s">
        <v>11480</v>
      </c>
      <c r="B6346" s="38" t="s">
        <v>1149</v>
      </c>
      <c r="C6346" s="38" t="s">
        <v>96</v>
      </c>
      <c r="D6346" s="38" t="s">
        <v>2419</v>
      </c>
      <c r="E6346" s="38" t="s">
        <v>28</v>
      </c>
    </row>
    <row r="6347">
      <c r="A6347" s="38" t="s">
        <v>11481</v>
      </c>
      <c r="B6347" s="38" t="s">
        <v>1088</v>
      </c>
      <c r="C6347" s="38" t="s">
        <v>96</v>
      </c>
      <c r="D6347" s="38" t="s">
        <v>2419</v>
      </c>
      <c r="E6347" s="38" t="s">
        <v>28</v>
      </c>
    </row>
    <row r="6348">
      <c r="A6348" s="38" t="s">
        <v>11482</v>
      </c>
      <c r="B6348" s="38" t="s">
        <v>644</v>
      </c>
      <c r="C6348" s="38" t="s">
        <v>96</v>
      </c>
      <c r="D6348" s="38" t="s">
        <v>2419</v>
      </c>
      <c r="E6348" s="38" t="s">
        <v>28</v>
      </c>
    </row>
    <row r="6349">
      <c r="A6349" s="38" t="s">
        <v>11483</v>
      </c>
      <c r="B6349" s="38" t="s">
        <v>1005</v>
      </c>
      <c r="C6349" s="38" t="s">
        <v>96</v>
      </c>
      <c r="D6349" s="38" t="s">
        <v>2419</v>
      </c>
      <c r="E6349" s="38" t="s">
        <v>28</v>
      </c>
    </row>
    <row r="6350">
      <c r="A6350" s="38" t="s">
        <v>11484</v>
      </c>
      <c r="B6350" s="38" t="s">
        <v>1072</v>
      </c>
      <c r="C6350" s="38" t="s">
        <v>96</v>
      </c>
      <c r="D6350" s="38" t="s">
        <v>2419</v>
      </c>
      <c r="E6350" s="38" t="s">
        <v>28</v>
      </c>
    </row>
    <row r="6351">
      <c r="A6351" s="38" t="s">
        <v>11485</v>
      </c>
      <c r="B6351" s="38" t="s">
        <v>968</v>
      </c>
      <c r="C6351" s="38" t="s">
        <v>96</v>
      </c>
      <c r="D6351" s="38" t="s">
        <v>2419</v>
      </c>
      <c r="E6351" s="38" t="s">
        <v>28</v>
      </c>
    </row>
    <row r="6352">
      <c r="A6352" s="38" t="s">
        <v>11486</v>
      </c>
      <c r="B6352" s="38" t="s">
        <v>483</v>
      </c>
      <c r="C6352" s="38" t="s">
        <v>96</v>
      </c>
      <c r="D6352" s="38" t="s">
        <v>2419</v>
      </c>
      <c r="E6352" s="38" t="s">
        <v>28</v>
      </c>
    </row>
    <row r="6353">
      <c r="A6353" s="38" t="s">
        <v>11487</v>
      </c>
      <c r="B6353" s="38" t="s">
        <v>919</v>
      </c>
      <c r="C6353" s="38" t="s">
        <v>96</v>
      </c>
      <c r="D6353" s="38" t="s">
        <v>2419</v>
      </c>
      <c r="E6353" s="38" t="s">
        <v>28</v>
      </c>
    </row>
    <row r="6354">
      <c r="A6354" s="38" t="s">
        <v>11488</v>
      </c>
      <c r="B6354" s="38" t="s">
        <v>1237</v>
      </c>
      <c r="C6354" s="38" t="s">
        <v>96</v>
      </c>
      <c r="D6354" s="38" t="s">
        <v>2419</v>
      </c>
      <c r="E6354" s="38" t="s">
        <v>28</v>
      </c>
    </row>
    <row r="6355">
      <c r="A6355" s="38" t="s">
        <v>11489</v>
      </c>
      <c r="B6355" s="38" t="s">
        <v>1298</v>
      </c>
      <c r="C6355" s="38" t="s">
        <v>96</v>
      </c>
      <c r="D6355" s="38" t="s">
        <v>2419</v>
      </c>
      <c r="E6355" s="38" t="s">
        <v>28</v>
      </c>
    </row>
    <row r="6356">
      <c r="A6356" s="38" t="s">
        <v>11490</v>
      </c>
      <c r="B6356" s="38" t="s">
        <v>977</v>
      </c>
      <c r="C6356" s="38" t="s">
        <v>44</v>
      </c>
      <c r="D6356" s="38" t="s">
        <v>2420</v>
      </c>
      <c r="E6356" s="38" t="s">
        <v>28</v>
      </c>
    </row>
    <row r="6357">
      <c r="A6357" s="38" t="s">
        <v>11491</v>
      </c>
      <c r="B6357" s="38" t="s">
        <v>602</v>
      </c>
      <c r="C6357" s="38" t="s">
        <v>44</v>
      </c>
      <c r="D6357" s="38" t="s">
        <v>2420</v>
      </c>
      <c r="E6357" s="38" t="s">
        <v>28</v>
      </c>
    </row>
    <row r="6358">
      <c r="A6358" s="38" t="s">
        <v>11492</v>
      </c>
      <c r="B6358" s="38" t="s">
        <v>646</v>
      </c>
      <c r="C6358" s="38" t="s">
        <v>44</v>
      </c>
      <c r="D6358" s="38" t="s">
        <v>2420</v>
      </c>
      <c r="E6358" s="38" t="s">
        <v>28</v>
      </c>
    </row>
    <row r="6359">
      <c r="A6359" s="38" t="s">
        <v>11493</v>
      </c>
      <c r="B6359" s="38" t="s">
        <v>966</v>
      </c>
      <c r="C6359" s="38" t="s">
        <v>44</v>
      </c>
      <c r="D6359" s="38" t="s">
        <v>2420</v>
      </c>
      <c r="E6359" s="38" t="s">
        <v>28</v>
      </c>
    </row>
    <row r="6360">
      <c r="A6360" s="38" t="s">
        <v>11494</v>
      </c>
      <c r="B6360" s="38" t="s">
        <v>157</v>
      </c>
      <c r="C6360" s="25" t="s">
        <v>158</v>
      </c>
      <c r="D6360" s="38" t="s">
        <v>2420</v>
      </c>
      <c r="E6360" s="38" t="s">
        <v>28</v>
      </c>
    </row>
    <row r="6361">
      <c r="A6361" s="38" t="s">
        <v>11495</v>
      </c>
      <c r="B6361" s="38" t="s">
        <v>948</v>
      </c>
      <c r="C6361" s="25" t="s">
        <v>158</v>
      </c>
      <c r="D6361" s="38" t="s">
        <v>2420</v>
      </c>
      <c r="E6361" s="38" t="s">
        <v>28</v>
      </c>
    </row>
    <row r="6362">
      <c r="A6362" s="38" t="s">
        <v>11496</v>
      </c>
      <c r="B6362" s="38" t="s">
        <v>803</v>
      </c>
      <c r="C6362" s="25" t="s">
        <v>600</v>
      </c>
      <c r="D6362" s="38" t="s">
        <v>2420</v>
      </c>
      <c r="E6362" s="38" t="s">
        <v>28</v>
      </c>
    </row>
    <row r="6363">
      <c r="A6363" s="38" t="s">
        <v>11497</v>
      </c>
      <c r="B6363" s="38" t="s">
        <v>266</v>
      </c>
      <c r="C6363" s="25" t="s">
        <v>600</v>
      </c>
      <c r="D6363" s="38" t="s">
        <v>2420</v>
      </c>
      <c r="E6363" s="38" t="s">
        <v>28</v>
      </c>
    </row>
    <row r="6364">
      <c r="A6364" s="38" t="s">
        <v>11498</v>
      </c>
      <c r="B6364" s="38" t="s">
        <v>576</v>
      </c>
      <c r="C6364" s="25" t="s">
        <v>600</v>
      </c>
      <c r="D6364" s="38" t="s">
        <v>2420</v>
      </c>
      <c r="E6364" s="38" t="s">
        <v>28</v>
      </c>
    </row>
    <row r="6365">
      <c r="A6365" s="38" t="s">
        <v>11499</v>
      </c>
      <c r="B6365" s="38" t="s">
        <v>266</v>
      </c>
      <c r="C6365" s="25" t="s">
        <v>938</v>
      </c>
      <c r="D6365" s="38" t="s">
        <v>2420</v>
      </c>
      <c r="E6365" s="38" t="s">
        <v>28</v>
      </c>
    </row>
    <row r="6366">
      <c r="A6366" s="38" t="s">
        <v>11500</v>
      </c>
      <c r="B6366" s="38" t="s">
        <v>576</v>
      </c>
      <c r="C6366" s="25" t="s">
        <v>938</v>
      </c>
      <c r="D6366" s="38" t="s">
        <v>2420</v>
      </c>
      <c r="E6366" s="38" t="s">
        <v>28</v>
      </c>
    </row>
    <row r="6367">
      <c r="A6367" s="38" t="s">
        <v>11501</v>
      </c>
      <c r="B6367" s="38" t="s">
        <v>770</v>
      </c>
      <c r="C6367" s="25" t="s">
        <v>938</v>
      </c>
      <c r="D6367" s="38" t="s">
        <v>2420</v>
      </c>
      <c r="E6367" s="38" t="s">
        <v>28</v>
      </c>
    </row>
    <row r="6368">
      <c r="A6368" s="38" t="s">
        <v>11502</v>
      </c>
      <c r="B6368" s="38" t="s">
        <v>404</v>
      </c>
      <c r="C6368" s="25" t="s">
        <v>96</v>
      </c>
      <c r="D6368" s="38" t="s">
        <v>2421</v>
      </c>
      <c r="E6368" s="38" t="s">
        <v>145</v>
      </c>
    </row>
    <row r="6369">
      <c r="A6369" s="38" t="s">
        <v>11503</v>
      </c>
      <c r="B6369" s="38" t="s">
        <v>1303</v>
      </c>
      <c r="C6369" s="25" t="s">
        <v>96</v>
      </c>
      <c r="D6369" s="38" t="s">
        <v>2421</v>
      </c>
      <c r="E6369" s="38" t="s">
        <v>145</v>
      </c>
    </row>
    <row r="6370">
      <c r="A6370" s="38" t="s">
        <v>11504</v>
      </c>
      <c r="B6370" s="38" t="s">
        <v>359</v>
      </c>
      <c r="C6370" s="25" t="s">
        <v>96</v>
      </c>
      <c r="D6370" s="38" t="s">
        <v>2421</v>
      </c>
      <c r="E6370" s="38" t="s">
        <v>145</v>
      </c>
    </row>
    <row r="6371">
      <c r="A6371" s="38" t="s">
        <v>11505</v>
      </c>
      <c r="B6371" s="38" t="s">
        <v>371</v>
      </c>
      <c r="C6371" s="25" t="s">
        <v>96</v>
      </c>
      <c r="D6371" s="38" t="s">
        <v>2421</v>
      </c>
      <c r="E6371" s="38" t="s">
        <v>145</v>
      </c>
    </row>
    <row r="6372">
      <c r="A6372" s="38" t="s">
        <v>11506</v>
      </c>
      <c r="B6372" s="38" t="s">
        <v>694</v>
      </c>
      <c r="C6372" s="25" t="s">
        <v>96</v>
      </c>
      <c r="D6372" s="38" t="s">
        <v>2421</v>
      </c>
      <c r="E6372" s="38" t="s">
        <v>145</v>
      </c>
    </row>
    <row r="6373">
      <c r="A6373" s="38" t="s">
        <v>11507</v>
      </c>
      <c r="B6373" s="38" t="s">
        <v>1138</v>
      </c>
      <c r="C6373" s="25" t="s">
        <v>96</v>
      </c>
      <c r="D6373" s="38" t="s">
        <v>2421</v>
      </c>
      <c r="E6373" s="38" t="s">
        <v>145</v>
      </c>
    </row>
    <row r="6374">
      <c r="A6374" s="38" t="s">
        <v>11508</v>
      </c>
      <c r="B6374" s="38" t="s">
        <v>1270</v>
      </c>
      <c r="C6374" s="25" t="s">
        <v>96</v>
      </c>
      <c r="D6374" s="38" t="s">
        <v>2421</v>
      </c>
      <c r="E6374" s="38" t="s">
        <v>145</v>
      </c>
    </row>
    <row r="6375">
      <c r="A6375" s="38" t="s">
        <v>11509</v>
      </c>
      <c r="B6375" s="38" t="s">
        <v>639</v>
      </c>
      <c r="C6375" s="25" t="s">
        <v>96</v>
      </c>
      <c r="D6375" s="38" t="s">
        <v>2421</v>
      </c>
      <c r="E6375" s="38" t="s">
        <v>145</v>
      </c>
    </row>
    <row r="6376">
      <c r="A6376" s="38" t="s">
        <v>11510</v>
      </c>
      <c r="B6376" s="38" t="s">
        <v>1113</v>
      </c>
      <c r="C6376" s="25" t="s">
        <v>96</v>
      </c>
      <c r="D6376" s="38" t="s">
        <v>2421</v>
      </c>
      <c r="E6376" s="38" t="s">
        <v>145</v>
      </c>
    </row>
    <row r="6377">
      <c r="A6377" s="38" t="s">
        <v>11511</v>
      </c>
      <c r="B6377" s="38" t="s">
        <v>631</v>
      </c>
      <c r="C6377" s="25" t="s">
        <v>96</v>
      </c>
      <c r="D6377" s="38" t="s">
        <v>2421</v>
      </c>
      <c r="E6377" s="38" t="s">
        <v>145</v>
      </c>
    </row>
    <row r="6378">
      <c r="A6378" s="38" t="s">
        <v>11512</v>
      </c>
      <c r="B6378" s="38" t="s">
        <v>1301</v>
      </c>
      <c r="C6378" s="25" t="s">
        <v>96</v>
      </c>
      <c r="D6378" s="38" t="s">
        <v>2421</v>
      </c>
      <c r="E6378" s="38" t="s">
        <v>145</v>
      </c>
    </row>
    <row r="6379">
      <c r="A6379" s="38" t="s">
        <v>11513</v>
      </c>
      <c r="B6379" s="38" t="s">
        <v>1304</v>
      </c>
      <c r="C6379" s="25" t="s">
        <v>96</v>
      </c>
      <c r="D6379" s="38" t="s">
        <v>2421</v>
      </c>
      <c r="E6379" s="38" t="s">
        <v>145</v>
      </c>
    </row>
    <row r="6380">
      <c r="A6380" s="38" t="s">
        <v>11502</v>
      </c>
      <c r="B6380" s="38" t="s">
        <v>404</v>
      </c>
      <c r="C6380" s="25" t="s">
        <v>96</v>
      </c>
      <c r="D6380" s="38" t="s">
        <v>2421</v>
      </c>
      <c r="E6380" s="38" t="s">
        <v>114</v>
      </c>
    </row>
    <row r="6381">
      <c r="A6381" s="38" t="s">
        <v>11509</v>
      </c>
      <c r="B6381" s="38" t="s">
        <v>639</v>
      </c>
      <c r="C6381" s="25" t="s">
        <v>96</v>
      </c>
      <c r="D6381" s="38" t="s">
        <v>2421</v>
      </c>
      <c r="E6381" s="38" t="s">
        <v>114</v>
      </c>
    </row>
    <row r="6382">
      <c r="A6382" s="38" t="s">
        <v>11507</v>
      </c>
      <c r="B6382" s="38" t="s">
        <v>1138</v>
      </c>
      <c r="C6382" s="25" t="s">
        <v>96</v>
      </c>
      <c r="D6382" s="38" t="s">
        <v>2421</v>
      </c>
      <c r="E6382" s="38" t="s">
        <v>114</v>
      </c>
    </row>
    <row r="6383">
      <c r="A6383" s="38" t="s">
        <v>11504</v>
      </c>
      <c r="B6383" s="38" t="s">
        <v>359</v>
      </c>
      <c r="C6383" s="25" t="s">
        <v>96</v>
      </c>
      <c r="D6383" s="38" t="s">
        <v>2421</v>
      </c>
      <c r="E6383" s="38" t="s">
        <v>114</v>
      </c>
    </row>
    <row r="6384">
      <c r="A6384" s="38" t="s">
        <v>11503</v>
      </c>
      <c r="B6384" s="38" t="s">
        <v>1303</v>
      </c>
      <c r="C6384" s="25" t="s">
        <v>96</v>
      </c>
      <c r="D6384" s="38" t="s">
        <v>2421</v>
      </c>
      <c r="E6384" s="38" t="s">
        <v>114</v>
      </c>
    </row>
    <row r="6385">
      <c r="A6385" s="38" t="s">
        <v>11514</v>
      </c>
      <c r="B6385" s="38" t="s">
        <v>1302</v>
      </c>
      <c r="C6385" s="25" t="s">
        <v>96</v>
      </c>
      <c r="D6385" s="38" t="s">
        <v>2421</v>
      </c>
      <c r="E6385" s="38" t="s">
        <v>114</v>
      </c>
    </row>
    <row r="6386">
      <c r="A6386" s="38" t="s">
        <v>11508</v>
      </c>
      <c r="B6386" s="38" t="s">
        <v>1270</v>
      </c>
      <c r="C6386" s="25" t="s">
        <v>96</v>
      </c>
      <c r="D6386" s="38" t="s">
        <v>2421</v>
      </c>
      <c r="E6386" s="38" t="s">
        <v>114</v>
      </c>
    </row>
    <row r="6387">
      <c r="A6387" s="38" t="s">
        <v>11515</v>
      </c>
      <c r="B6387" s="38" t="s">
        <v>1148</v>
      </c>
      <c r="C6387" s="25" t="s">
        <v>96</v>
      </c>
      <c r="D6387" s="38" t="s">
        <v>2421</v>
      </c>
      <c r="E6387" s="38" t="s">
        <v>114</v>
      </c>
    </row>
    <row r="6388">
      <c r="A6388" s="38" t="s">
        <v>11510</v>
      </c>
      <c r="B6388" s="38" t="s">
        <v>1113</v>
      </c>
      <c r="C6388" s="25" t="s">
        <v>96</v>
      </c>
      <c r="D6388" s="38" t="s">
        <v>2421</v>
      </c>
      <c r="E6388" s="38" t="s">
        <v>114</v>
      </c>
    </row>
    <row r="6389">
      <c r="A6389" s="38" t="s">
        <v>11506</v>
      </c>
      <c r="B6389" s="38" t="s">
        <v>694</v>
      </c>
      <c r="C6389" s="25" t="s">
        <v>96</v>
      </c>
      <c r="D6389" s="38" t="s">
        <v>2421</v>
      </c>
      <c r="E6389" s="38" t="s">
        <v>114</v>
      </c>
    </row>
    <row r="6390">
      <c r="A6390" s="38" t="s">
        <v>11516</v>
      </c>
      <c r="B6390" s="38" t="s">
        <v>1305</v>
      </c>
      <c r="C6390" s="25" t="s">
        <v>96</v>
      </c>
      <c r="D6390" s="38" t="s">
        <v>2421</v>
      </c>
      <c r="E6390" s="38" t="s">
        <v>114</v>
      </c>
    </row>
    <row r="6391">
      <c r="A6391" s="38" t="s">
        <v>11512</v>
      </c>
      <c r="B6391" s="38" t="s">
        <v>1301</v>
      </c>
      <c r="C6391" s="25" t="s">
        <v>96</v>
      </c>
      <c r="D6391" s="38" t="s">
        <v>2421</v>
      </c>
      <c r="E6391" s="38" t="s">
        <v>114</v>
      </c>
    </row>
    <row r="6392">
      <c r="A6392" s="38" t="s">
        <v>11517</v>
      </c>
      <c r="B6392" s="38" t="s">
        <v>337</v>
      </c>
      <c r="C6392" s="25" t="s">
        <v>96</v>
      </c>
      <c r="D6392" s="38" t="s">
        <v>2421</v>
      </c>
      <c r="E6392" s="38" t="s">
        <v>101</v>
      </c>
    </row>
    <row r="6393">
      <c r="A6393" s="38" t="s">
        <v>11504</v>
      </c>
      <c r="B6393" s="38" t="s">
        <v>359</v>
      </c>
      <c r="C6393" s="25" t="s">
        <v>96</v>
      </c>
      <c r="D6393" s="38" t="s">
        <v>2421</v>
      </c>
      <c r="E6393" s="38" t="s">
        <v>101</v>
      </c>
    </row>
    <row r="6394">
      <c r="A6394" s="38" t="s">
        <v>11503</v>
      </c>
      <c r="B6394" s="38" t="s">
        <v>1303</v>
      </c>
      <c r="C6394" s="25" t="s">
        <v>96</v>
      </c>
      <c r="D6394" s="38" t="s">
        <v>2421</v>
      </c>
      <c r="E6394" s="38" t="s">
        <v>101</v>
      </c>
    </row>
    <row r="6395">
      <c r="A6395" s="38" t="s">
        <v>11518</v>
      </c>
      <c r="B6395" s="38" t="s">
        <v>575</v>
      </c>
      <c r="C6395" s="25" t="s">
        <v>96</v>
      </c>
      <c r="D6395" s="38" t="s">
        <v>2421</v>
      </c>
      <c r="E6395" s="38" t="s">
        <v>101</v>
      </c>
    </row>
    <row r="6396">
      <c r="A6396" s="38" t="s">
        <v>11512</v>
      </c>
      <c r="B6396" s="38" t="s">
        <v>1301</v>
      </c>
      <c r="C6396" s="25" t="s">
        <v>96</v>
      </c>
      <c r="D6396" s="38" t="s">
        <v>2421</v>
      </c>
      <c r="E6396" s="38" t="s">
        <v>101</v>
      </c>
    </row>
    <row r="6397">
      <c r="A6397" s="38" t="s">
        <v>11502</v>
      </c>
      <c r="B6397" s="38" t="s">
        <v>404</v>
      </c>
      <c r="C6397" s="25" t="s">
        <v>96</v>
      </c>
      <c r="D6397" s="38" t="s">
        <v>2421</v>
      </c>
      <c r="E6397" s="38" t="s">
        <v>101</v>
      </c>
    </row>
    <row r="6398">
      <c r="A6398" s="38" t="s">
        <v>11508</v>
      </c>
      <c r="B6398" s="38" t="s">
        <v>1270</v>
      </c>
      <c r="C6398" s="25" t="s">
        <v>96</v>
      </c>
      <c r="D6398" s="38" t="s">
        <v>2421</v>
      </c>
      <c r="E6398" s="38" t="s">
        <v>101</v>
      </c>
    </row>
    <row r="6399">
      <c r="A6399" s="38" t="s">
        <v>11511</v>
      </c>
      <c r="B6399" s="38" t="s">
        <v>631</v>
      </c>
      <c r="C6399" s="25" t="s">
        <v>96</v>
      </c>
      <c r="D6399" s="38" t="s">
        <v>2421</v>
      </c>
      <c r="E6399" s="38" t="s">
        <v>101</v>
      </c>
    </row>
    <row r="6400">
      <c r="A6400" s="38" t="s">
        <v>11519</v>
      </c>
      <c r="B6400" s="38" t="s">
        <v>642</v>
      </c>
      <c r="C6400" s="25" t="s">
        <v>96</v>
      </c>
      <c r="D6400" s="38" t="s">
        <v>2421</v>
      </c>
      <c r="E6400" s="38" t="s">
        <v>101</v>
      </c>
    </row>
    <row r="6401">
      <c r="A6401" s="38" t="s">
        <v>11520</v>
      </c>
      <c r="B6401" s="38" t="s">
        <v>637</v>
      </c>
      <c r="C6401" s="25" t="s">
        <v>96</v>
      </c>
      <c r="D6401" s="38" t="s">
        <v>2421</v>
      </c>
      <c r="E6401" s="38" t="s">
        <v>101</v>
      </c>
    </row>
    <row r="6402">
      <c r="A6402" s="38" t="s">
        <v>11509</v>
      </c>
      <c r="B6402" s="38" t="s">
        <v>639</v>
      </c>
      <c r="C6402" s="25" t="s">
        <v>96</v>
      </c>
      <c r="D6402" s="38" t="s">
        <v>2421</v>
      </c>
      <c r="E6402" s="38" t="s">
        <v>101</v>
      </c>
    </row>
    <row r="6403">
      <c r="A6403" s="38" t="s">
        <v>11506</v>
      </c>
      <c r="B6403" s="38" t="s">
        <v>694</v>
      </c>
      <c r="C6403" s="25" t="s">
        <v>96</v>
      </c>
      <c r="D6403" s="38" t="s">
        <v>2421</v>
      </c>
      <c r="E6403" s="38" t="s">
        <v>101</v>
      </c>
    </row>
    <row r="6404">
      <c r="A6404" s="38" t="s">
        <v>11521</v>
      </c>
      <c r="B6404" s="38" t="s">
        <v>1075</v>
      </c>
      <c r="C6404" s="38" t="s">
        <v>165</v>
      </c>
      <c r="D6404" s="38" t="s">
        <v>2422</v>
      </c>
      <c r="E6404" s="38" t="s">
        <v>28</v>
      </c>
    </row>
    <row r="6405">
      <c r="A6405" s="38" t="s">
        <v>11522</v>
      </c>
      <c r="B6405" s="38" t="s">
        <v>900</v>
      </c>
      <c r="C6405" s="38" t="s">
        <v>165</v>
      </c>
      <c r="D6405" s="38" t="s">
        <v>2422</v>
      </c>
      <c r="E6405" s="38" t="s">
        <v>28</v>
      </c>
    </row>
    <row r="6406">
      <c r="A6406" s="38" t="s">
        <v>11523</v>
      </c>
      <c r="B6406" s="38" t="s">
        <v>864</v>
      </c>
      <c r="C6406" s="38" t="s">
        <v>165</v>
      </c>
      <c r="D6406" s="38" t="s">
        <v>2422</v>
      </c>
      <c r="E6406" s="38" t="s">
        <v>28</v>
      </c>
    </row>
    <row r="6407">
      <c r="A6407" s="38" t="s">
        <v>11524</v>
      </c>
      <c r="B6407" s="38" t="s">
        <v>1269</v>
      </c>
      <c r="C6407" s="38" t="s">
        <v>165</v>
      </c>
      <c r="D6407" s="38" t="s">
        <v>2422</v>
      </c>
      <c r="E6407" s="38" t="s">
        <v>28</v>
      </c>
    </row>
    <row r="6408">
      <c r="A6408" s="38" t="s">
        <v>11525</v>
      </c>
      <c r="B6408" s="38" t="s">
        <v>482</v>
      </c>
      <c r="C6408" s="38" t="s">
        <v>165</v>
      </c>
      <c r="D6408" s="38" t="s">
        <v>2422</v>
      </c>
      <c r="E6408" s="38" t="s">
        <v>28</v>
      </c>
    </row>
    <row r="6409">
      <c r="A6409" s="38" t="s">
        <v>11526</v>
      </c>
      <c r="B6409" s="38" t="s">
        <v>1339</v>
      </c>
      <c r="C6409" s="38" t="s">
        <v>165</v>
      </c>
      <c r="D6409" s="38" t="s">
        <v>2422</v>
      </c>
      <c r="E6409" s="38" t="s">
        <v>28</v>
      </c>
    </row>
    <row r="6410">
      <c r="A6410" s="38" t="s">
        <v>11527</v>
      </c>
      <c r="B6410" s="38" t="s">
        <v>1340</v>
      </c>
      <c r="C6410" s="38" t="s">
        <v>165</v>
      </c>
      <c r="D6410" s="38" t="s">
        <v>2422</v>
      </c>
      <c r="E6410" s="38" t="s">
        <v>28</v>
      </c>
    </row>
    <row r="6411">
      <c r="A6411" s="38" t="s">
        <v>11528</v>
      </c>
      <c r="B6411" s="38" t="s">
        <v>957</v>
      </c>
      <c r="C6411" s="38" t="s">
        <v>165</v>
      </c>
      <c r="D6411" s="38" t="s">
        <v>2422</v>
      </c>
      <c r="E6411" s="38" t="s">
        <v>28</v>
      </c>
    </row>
    <row r="6412">
      <c r="A6412" s="38" t="s">
        <v>11529</v>
      </c>
      <c r="B6412" s="38" t="s">
        <v>456</v>
      </c>
      <c r="C6412" s="38" t="s">
        <v>165</v>
      </c>
      <c r="D6412" s="38" t="s">
        <v>2422</v>
      </c>
      <c r="E6412" s="38" t="s">
        <v>28</v>
      </c>
    </row>
    <row r="6413">
      <c r="A6413" s="38" t="s">
        <v>11530</v>
      </c>
      <c r="B6413" s="38" t="s">
        <v>770</v>
      </c>
      <c r="C6413" s="38" t="s">
        <v>165</v>
      </c>
      <c r="D6413" s="38" t="s">
        <v>2422</v>
      </c>
      <c r="E6413" s="38" t="s">
        <v>28</v>
      </c>
    </row>
    <row r="6414">
      <c r="A6414" s="38" t="s">
        <v>11531</v>
      </c>
      <c r="B6414" s="38" t="s">
        <v>960</v>
      </c>
      <c r="C6414" s="38" t="s">
        <v>165</v>
      </c>
      <c r="D6414" s="38" t="s">
        <v>2422</v>
      </c>
      <c r="E6414" s="38" t="s">
        <v>28</v>
      </c>
    </row>
    <row r="6415">
      <c r="A6415" s="38" t="s">
        <v>11532</v>
      </c>
      <c r="B6415" s="38" t="s">
        <v>1197</v>
      </c>
      <c r="C6415" s="38" t="s">
        <v>165</v>
      </c>
      <c r="D6415" s="38" t="s">
        <v>2422</v>
      </c>
      <c r="E6415" s="38" t="s">
        <v>28</v>
      </c>
    </row>
    <row r="6416">
      <c r="A6416" s="38" t="s">
        <v>11533</v>
      </c>
      <c r="B6416" s="38" t="s">
        <v>159</v>
      </c>
      <c r="C6416" s="25" t="s">
        <v>158</v>
      </c>
      <c r="D6416" s="38" t="s">
        <v>2423</v>
      </c>
      <c r="E6416" s="38" t="s">
        <v>28</v>
      </c>
    </row>
    <row r="6417">
      <c r="A6417" s="38" t="s">
        <v>11534</v>
      </c>
      <c r="B6417" s="38" t="s">
        <v>159</v>
      </c>
      <c r="C6417" s="25" t="s">
        <v>600</v>
      </c>
      <c r="D6417" s="38" t="s">
        <v>2423</v>
      </c>
      <c r="E6417" s="38" t="s">
        <v>28</v>
      </c>
    </row>
    <row r="6418">
      <c r="A6418" s="38" t="s">
        <v>11535</v>
      </c>
      <c r="B6418" s="38" t="s">
        <v>602</v>
      </c>
      <c r="C6418" s="25" t="s">
        <v>600</v>
      </c>
      <c r="D6418" s="38" t="s">
        <v>2423</v>
      </c>
      <c r="E6418" s="38" t="s">
        <v>28</v>
      </c>
    </row>
    <row r="6419">
      <c r="A6419" s="38" t="s">
        <v>11536</v>
      </c>
      <c r="B6419" s="38" t="s">
        <v>602</v>
      </c>
      <c r="C6419" s="25" t="s">
        <v>938</v>
      </c>
      <c r="D6419" s="38" t="s">
        <v>2423</v>
      </c>
      <c r="E6419" s="38" t="s">
        <v>28</v>
      </c>
    </row>
    <row r="6420">
      <c r="A6420" s="38" t="s">
        <v>11537</v>
      </c>
      <c r="B6420" s="38" t="s">
        <v>1103</v>
      </c>
      <c r="C6420" s="25" t="s">
        <v>938</v>
      </c>
      <c r="D6420" s="38" t="s">
        <v>2423</v>
      </c>
      <c r="E6420" s="38" t="s">
        <v>28</v>
      </c>
    </row>
    <row r="6421">
      <c r="A6421" s="38" t="s">
        <v>11538</v>
      </c>
      <c r="B6421" s="38" t="s">
        <v>917</v>
      </c>
      <c r="C6421" s="25" t="s">
        <v>938</v>
      </c>
      <c r="D6421" s="38" t="s">
        <v>2423</v>
      </c>
      <c r="E6421" s="38" t="s">
        <v>28</v>
      </c>
    </row>
    <row r="6422">
      <c r="A6422" s="38" t="s">
        <v>11539</v>
      </c>
      <c r="B6422" s="38" t="s">
        <v>1269</v>
      </c>
      <c r="C6422" s="38" t="s">
        <v>96</v>
      </c>
      <c r="D6422" s="38" t="s">
        <v>2424</v>
      </c>
      <c r="E6422" s="38" t="s">
        <v>28</v>
      </c>
    </row>
    <row r="6423">
      <c r="A6423" s="38" t="s">
        <v>11540</v>
      </c>
      <c r="B6423" s="38" t="s">
        <v>906</v>
      </c>
      <c r="C6423" s="38" t="s">
        <v>96</v>
      </c>
      <c r="D6423" s="38" t="s">
        <v>2424</v>
      </c>
      <c r="E6423" s="38" t="s">
        <v>28</v>
      </c>
    </row>
    <row r="6424">
      <c r="A6424" s="38" t="s">
        <v>11541</v>
      </c>
      <c r="B6424" s="38" t="s">
        <v>1181</v>
      </c>
      <c r="C6424" s="38" t="s">
        <v>96</v>
      </c>
      <c r="D6424" s="38" t="s">
        <v>2424</v>
      </c>
      <c r="E6424" s="38" t="s">
        <v>28</v>
      </c>
    </row>
    <row r="6425">
      <c r="A6425" s="38" t="s">
        <v>11542</v>
      </c>
      <c r="B6425" s="38" t="s">
        <v>355</v>
      </c>
      <c r="C6425" s="38" t="s">
        <v>96</v>
      </c>
      <c r="D6425" s="38" t="s">
        <v>2424</v>
      </c>
      <c r="E6425" s="38" t="s">
        <v>28</v>
      </c>
    </row>
    <row r="6426">
      <c r="A6426" s="38" t="s">
        <v>11543</v>
      </c>
      <c r="B6426" s="38" t="s">
        <v>1197</v>
      </c>
      <c r="C6426" s="38" t="s">
        <v>96</v>
      </c>
      <c r="D6426" s="38" t="s">
        <v>2424</v>
      </c>
      <c r="E6426" s="38" t="s">
        <v>28</v>
      </c>
    </row>
    <row r="6427">
      <c r="A6427" s="38" t="s">
        <v>11544</v>
      </c>
      <c r="B6427" s="38" t="s">
        <v>447</v>
      </c>
      <c r="C6427" s="38" t="s">
        <v>96</v>
      </c>
      <c r="D6427" s="38" t="s">
        <v>2424</v>
      </c>
      <c r="E6427" s="38" t="s">
        <v>28</v>
      </c>
    </row>
    <row r="6428">
      <c r="A6428" s="38" t="s">
        <v>11545</v>
      </c>
      <c r="B6428" s="38" t="s">
        <v>482</v>
      </c>
      <c r="C6428" s="38" t="s">
        <v>96</v>
      </c>
      <c r="D6428" s="38" t="s">
        <v>2424</v>
      </c>
      <c r="E6428" s="38" t="s">
        <v>28</v>
      </c>
    </row>
    <row r="6429">
      <c r="A6429" s="38" t="s">
        <v>11546</v>
      </c>
      <c r="B6429" s="38" t="s">
        <v>796</v>
      </c>
      <c r="C6429" s="38" t="s">
        <v>96</v>
      </c>
      <c r="D6429" s="38" t="s">
        <v>2424</v>
      </c>
      <c r="E6429" s="38" t="s">
        <v>28</v>
      </c>
    </row>
    <row r="6430">
      <c r="A6430" s="38" t="s">
        <v>11547</v>
      </c>
      <c r="B6430" s="38" t="s">
        <v>1096</v>
      </c>
      <c r="C6430" s="38" t="s">
        <v>96</v>
      </c>
      <c r="D6430" s="38" t="s">
        <v>2424</v>
      </c>
      <c r="E6430" s="38" t="s">
        <v>28</v>
      </c>
    </row>
    <row r="6431">
      <c r="A6431" s="38" t="s">
        <v>11548</v>
      </c>
      <c r="B6431" s="38" t="s">
        <v>768</v>
      </c>
      <c r="C6431" s="38" t="s">
        <v>96</v>
      </c>
      <c r="D6431" s="38" t="s">
        <v>2424</v>
      </c>
      <c r="E6431" s="38" t="s">
        <v>28</v>
      </c>
    </row>
    <row r="6432">
      <c r="A6432" s="38" t="s">
        <v>11549</v>
      </c>
      <c r="B6432" s="38" t="s">
        <v>490</v>
      </c>
      <c r="C6432" s="38" t="s">
        <v>96</v>
      </c>
      <c r="D6432" s="38" t="s">
        <v>2424</v>
      </c>
      <c r="E6432" s="38" t="s">
        <v>28</v>
      </c>
    </row>
    <row r="6433">
      <c r="A6433" s="38" t="s">
        <v>11550</v>
      </c>
      <c r="B6433" s="38" t="s">
        <v>1336</v>
      </c>
      <c r="C6433" s="38" t="s">
        <v>96</v>
      </c>
      <c r="D6433" s="38" t="s">
        <v>2424</v>
      </c>
      <c r="E6433" s="38" t="s">
        <v>28</v>
      </c>
    </row>
    <row r="6434">
      <c r="A6434" s="38" t="s">
        <v>11551</v>
      </c>
      <c r="B6434" s="38" t="s">
        <v>724</v>
      </c>
      <c r="C6434" s="38" t="s">
        <v>96</v>
      </c>
      <c r="D6434" s="38" t="s">
        <v>2425</v>
      </c>
      <c r="E6434" s="38" t="s">
        <v>28</v>
      </c>
    </row>
    <row r="6435">
      <c r="A6435" s="38" t="s">
        <v>11552</v>
      </c>
      <c r="B6435" s="38" t="s">
        <v>1029</v>
      </c>
      <c r="C6435" s="38" t="s">
        <v>96</v>
      </c>
      <c r="D6435" s="38" t="s">
        <v>2425</v>
      </c>
      <c r="E6435" s="38" t="s">
        <v>28</v>
      </c>
    </row>
    <row r="6436">
      <c r="A6436" s="38" t="s">
        <v>11553</v>
      </c>
      <c r="B6436" s="38" t="s">
        <v>482</v>
      </c>
      <c r="C6436" s="38" t="s">
        <v>96</v>
      </c>
      <c r="D6436" s="38" t="s">
        <v>2425</v>
      </c>
      <c r="E6436" s="38" t="s">
        <v>28</v>
      </c>
    </row>
    <row r="6437">
      <c r="A6437" s="38" t="s">
        <v>11554</v>
      </c>
      <c r="B6437" s="38" t="s">
        <v>447</v>
      </c>
      <c r="C6437" s="38" t="s">
        <v>96</v>
      </c>
      <c r="D6437" s="38" t="s">
        <v>2425</v>
      </c>
      <c r="E6437" s="38" t="s">
        <v>28</v>
      </c>
    </row>
    <row r="6438">
      <c r="A6438" s="38" t="s">
        <v>11555</v>
      </c>
      <c r="B6438" s="38" t="s">
        <v>368</v>
      </c>
      <c r="C6438" s="38" t="s">
        <v>96</v>
      </c>
      <c r="D6438" s="38" t="s">
        <v>2425</v>
      </c>
      <c r="E6438" s="38" t="s">
        <v>28</v>
      </c>
    </row>
    <row r="6439">
      <c r="A6439" s="38" t="s">
        <v>11556</v>
      </c>
      <c r="B6439" s="38" t="s">
        <v>522</v>
      </c>
      <c r="C6439" s="38" t="s">
        <v>96</v>
      </c>
      <c r="D6439" s="38" t="s">
        <v>2425</v>
      </c>
      <c r="E6439" s="38" t="s">
        <v>28</v>
      </c>
    </row>
    <row r="6440">
      <c r="A6440" s="38" t="s">
        <v>11557</v>
      </c>
      <c r="B6440" s="38" t="s">
        <v>1237</v>
      </c>
      <c r="C6440" s="38" t="s">
        <v>96</v>
      </c>
      <c r="D6440" s="38" t="s">
        <v>2425</v>
      </c>
      <c r="E6440" s="38" t="s">
        <v>28</v>
      </c>
    </row>
    <row r="6441">
      <c r="A6441" s="38" t="s">
        <v>11558</v>
      </c>
      <c r="B6441" s="38" t="s">
        <v>1077</v>
      </c>
      <c r="C6441" s="38" t="s">
        <v>96</v>
      </c>
      <c r="D6441" s="38" t="s">
        <v>2425</v>
      </c>
      <c r="E6441" s="38" t="s">
        <v>28</v>
      </c>
    </row>
    <row r="6442">
      <c r="A6442" s="38" t="s">
        <v>11559</v>
      </c>
      <c r="B6442" s="38" t="s">
        <v>1483</v>
      </c>
      <c r="C6442" s="38" t="s">
        <v>96</v>
      </c>
      <c r="D6442" s="38" t="s">
        <v>2425</v>
      </c>
      <c r="E6442" s="38" t="s">
        <v>28</v>
      </c>
    </row>
    <row r="6443">
      <c r="A6443" s="38" t="s">
        <v>11560</v>
      </c>
      <c r="B6443" s="38" t="s">
        <v>1485</v>
      </c>
      <c r="C6443" s="38" t="s">
        <v>96</v>
      </c>
      <c r="D6443" s="38" t="s">
        <v>2425</v>
      </c>
      <c r="E6443" s="38" t="s">
        <v>28</v>
      </c>
    </row>
    <row r="6444">
      <c r="A6444" s="38" t="s">
        <v>11561</v>
      </c>
      <c r="B6444" s="38" t="s">
        <v>1486</v>
      </c>
      <c r="C6444" s="38" t="s">
        <v>96</v>
      </c>
      <c r="D6444" s="38" t="s">
        <v>2425</v>
      </c>
      <c r="E6444" s="38" t="s">
        <v>28</v>
      </c>
    </row>
    <row r="6445">
      <c r="A6445" s="38" t="s">
        <v>11562</v>
      </c>
      <c r="B6445" s="38" t="s">
        <v>1484</v>
      </c>
      <c r="C6445" s="38" t="s">
        <v>96</v>
      </c>
      <c r="D6445" s="38" t="s">
        <v>2425</v>
      </c>
      <c r="E6445" s="38" t="s">
        <v>28</v>
      </c>
    </row>
    <row r="6446">
      <c r="A6446" s="38" t="s">
        <v>11563</v>
      </c>
      <c r="B6446" s="38" t="s">
        <v>881</v>
      </c>
      <c r="C6446" s="38" t="s">
        <v>44</v>
      </c>
      <c r="D6446" s="38" t="s">
        <v>2425</v>
      </c>
      <c r="E6446" s="38" t="s">
        <v>28</v>
      </c>
    </row>
    <row r="6447">
      <c r="A6447" s="38" t="s">
        <v>11564</v>
      </c>
      <c r="B6447" s="38" t="s">
        <v>660</v>
      </c>
      <c r="C6447" s="25" t="s">
        <v>158</v>
      </c>
      <c r="D6447" s="38" t="s">
        <v>2425</v>
      </c>
      <c r="E6447" s="38" t="s">
        <v>28</v>
      </c>
    </row>
    <row r="6448">
      <c r="A6448" s="38" t="s">
        <v>11565</v>
      </c>
      <c r="B6448" s="38" t="s">
        <v>658</v>
      </c>
      <c r="C6448" s="25" t="s">
        <v>158</v>
      </c>
      <c r="D6448" s="38" t="s">
        <v>2425</v>
      </c>
      <c r="E6448" s="38" t="s">
        <v>28</v>
      </c>
    </row>
    <row r="6449">
      <c r="A6449" s="38" t="s">
        <v>11566</v>
      </c>
      <c r="B6449" s="38" t="s">
        <v>660</v>
      </c>
      <c r="C6449" s="25" t="s">
        <v>600</v>
      </c>
      <c r="D6449" s="38" t="s">
        <v>2425</v>
      </c>
      <c r="E6449" s="38" t="s">
        <v>28</v>
      </c>
    </row>
    <row r="6450">
      <c r="A6450" s="38" t="s">
        <v>11567</v>
      </c>
      <c r="B6450" s="38" t="s">
        <v>658</v>
      </c>
      <c r="C6450" s="25" t="s">
        <v>600</v>
      </c>
      <c r="D6450" s="38" t="s">
        <v>2425</v>
      </c>
      <c r="E6450" s="38" t="s">
        <v>28</v>
      </c>
    </row>
    <row r="6451">
      <c r="A6451" s="38" t="s">
        <v>11568</v>
      </c>
      <c r="B6451" s="38" t="s">
        <v>653</v>
      </c>
      <c r="C6451" s="25" t="s">
        <v>600</v>
      </c>
      <c r="D6451" s="38" t="s">
        <v>2425</v>
      </c>
      <c r="E6451" s="38" t="s">
        <v>28</v>
      </c>
    </row>
    <row r="6452">
      <c r="A6452" s="38" t="s">
        <v>11569</v>
      </c>
      <c r="B6452" s="38" t="s">
        <v>660</v>
      </c>
      <c r="C6452" s="25" t="s">
        <v>938</v>
      </c>
      <c r="D6452" s="38" t="s">
        <v>2425</v>
      </c>
      <c r="E6452" s="38" t="s">
        <v>28</v>
      </c>
    </row>
    <row r="6453">
      <c r="A6453" s="38" t="s">
        <v>11570</v>
      </c>
      <c r="B6453" s="38" t="s">
        <v>658</v>
      </c>
      <c r="C6453" s="25" t="s">
        <v>938</v>
      </c>
      <c r="D6453" s="38" t="s">
        <v>2425</v>
      </c>
      <c r="E6453" s="38" t="s">
        <v>28</v>
      </c>
    </row>
    <row r="6454">
      <c r="A6454" s="38" t="s">
        <v>11571</v>
      </c>
      <c r="B6454" s="38" t="s">
        <v>1362</v>
      </c>
      <c r="C6454" s="25" t="s">
        <v>938</v>
      </c>
      <c r="D6454" s="38" t="s">
        <v>2425</v>
      </c>
      <c r="E6454" s="38" t="s">
        <v>28</v>
      </c>
    </row>
    <row r="6455">
      <c r="A6455" s="38" t="s">
        <v>11572</v>
      </c>
      <c r="B6455" s="38" t="s">
        <v>1360</v>
      </c>
      <c r="C6455" s="25" t="s">
        <v>938</v>
      </c>
      <c r="D6455" s="38" t="s">
        <v>2425</v>
      </c>
      <c r="E6455" s="38" t="s">
        <v>28</v>
      </c>
    </row>
    <row r="6456">
      <c r="A6456" s="38" t="s">
        <v>11573</v>
      </c>
      <c r="B6456" s="38" t="s">
        <v>1213</v>
      </c>
      <c r="C6456" s="25" t="s">
        <v>938</v>
      </c>
      <c r="D6456" s="38" t="s">
        <v>2425</v>
      </c>
      <c r="E6456" s="38" t="s">
        <v>28</v>
      </c>
    </row>
    <row r="6457">
      <c r="A6457" s="38" t="s">
        <v>11574</v>
      </c>
      <c r="B6457" s="38" t="s">
        <v>1351</v>
      </c>
      <c r="C6457" s="38" t="s">
        <v>96</v>
      </c>
      <c r="D6457" s="38" t="s">
        <v>2426</v>
      </c>
      <c r="E6457" s="38" t="s">
        <v>28</v>
      </c>
    </row>
    <row r="6458">
      <c r="A6458" s="38" t="s">
        <v>11575</v>
      </c>
      <c r="B6458" s="38" t="s">
        <v>342</v>
      </c>
      <c r="C6458" s="38" t="s">
        <v>96</v>
      </c>
      <c r="D6458" s="38" t="s">
        <v>2426</v>
      </c>
      <c r="E6458" s="38" t="s">
        <v>28</v>
      </c>
    </row>
    <row r="6459">
      <c r="A6459" s="38" t="s">
        <v>11576</v>
      </c>
      <c r="B6459" s="38" t="s">
        <v>355</v>
      </c>
      <c r="C6459" s="38" t="s">
        <v>96</v>
      </c>
      <c r="D6459" s="38" t="s">
        <v>2426</v>
      </c>
      <c r="E6459" s="38" t="s">
        <v>28</v>
      </c>
    </row>
    <row r="6460">
      <c r="A6460" s="38" t="s">
        <v>11577</v>
      </c>
      <c r="B6460" s="38" t="s">
        <v>871</v>
      </c>
      <c r="C6460" s="38" t="s">
        <v>96</v>
      </c>
      <c r="D6460" s="38" t="s">
        <v>2426</v>
      </c>
      <c r="E6460" s="38" t="s">
        <v>28</v>
      </c>
    </row>
    <row r="6461">
      <c r="A6461" s="38" t="s">
        <v>11578</v>
      </c>
      <c r="B6461" s="38" t="s">
        <v>1138</v>
      </c>
      <c r="C6461" s="38" t="s">
        <v>96</v>
      </c>
      <c r="D6461" s="38" t="s">
        <v>2426</v>
      </c>
      <c r="E6461" s="38" t="s">
        <v>28</v>
      </c>
    </row>
    <row r="6462">
      <c r="A6462" s="38" t="s">
        <v>11579</v>
      </c>
      <c r="B6462" s="38" t="s">
        <v>368</v>
      </c>
      <c r="C6462" s="38" t="s">
        <v>96</v>
      </c>
      <c r="D6462" s="38" t="s">
        <v>2426</v>
      </c>
      <c r="E6462" s="38" t="s">
        <v>28</v>
      </c>
    </row>
    <row r="6463">
      <c r="A6463" s="38" t="s">
        <v>11580</v>
      </c>
      <c r="B6463" s="38" t="s">
        <v>363</v>
      </c>
      <c r="C6463" s="38" t="s">
        <v>96</v>
      </c>
      <c r="D6463" s="38" t="s">
        <v>2426</v>
      </c>
      <c r="E6463" s="38" t="s">
        <v>28</v>
      </c>
    </row>
    <row r="6464">
      <c r="A6464" s="38" t="s">
        <v>11581</v>
      </c>
      <c r="B6464" s="38" t="s">
        <v>741</v>
      </c>
      <c r="C6464" s="38" t="s">
        <v>96</v>
      </c>
      <c r="D6464" s="38" t="s">
        <v>2426</v>
      </c>
      <c r="E6464" s="38" t="s">
        <v>28</v>
      </c>
    </row>
    <row r="6465">
      <c r="A6465" s="38" t="s">
        <v>11582</v>
      </c>
      <c r="B6465" s="38" t="s">
        <v>740</v>
      </c>
      <c r="C6465" s="38" t="s">
        <v>96</v>
      </c>
      <c r="D6465" s="38" t="s">
        <v>2426</v>
      </c>
      <c r="E6465" s="38" t="s">
        <v>28</v>
      </c>
    </row>
    <row r="6466">
      <c r="A6466" s="38" t="s">
        <v>11583</v>
      </c>
      <c r="B6466" s="38" t="s">
        <v>801</v>
      </c>
      <c r="C6466" s="38" t="s">
        <v>96</v>
      </c>
      <c r="D6466" s="38" t="s">
        <v>2426</v>
      </c>
      <c r="E6466" s="38" t="s">
        <v>28</v>
      </c>
    </row>
    <row r="6467">
      <c r="A6467" s="38" t="s">
        <v>11584</v>
      </c>
      <c r="B6467" s="38" t="s">
        <v>1350</v>
      </c>
      <c r="C6467" s="38" t="s">
        <v>96</v>
      </c>
      <c r="D6467" s="38" t="s">
        <v>2426</v>
      </c>
      <c r="E6467" s="38" t="s">
        <v>28</v>
      </c>
    </row>
    <row r="6468">
      <c r="A6468" s="38" t="s">
        <v>11585</v>
      </c>
      <c r="B6468" s="38" t="s">
        <v>866</v>
      </c>
      <c r="C6468" s="38" t="s">
        <v>96</v>
      </c>
      <c r="D6468" s="38" t="s">
        <v>2426</v>
      </c>
      <c r="E6468" s="38" t="s">
        <v>28</v>
      </c>
    </row>
    <row r="6469">
      <c r="A6469" s="38" t="s">
        <v>11586</v>
      </c>
      <c r="B6469" s="38" t="s">
        <v>153</v>
      </c>
      <c r="C6469" s="25" t="s">
        <v>88</v>
      </c>
      <c r="D6469" s="38" t="s">
        <v>2426</v>
      </c>
      <c r="E6469" s="38" t="s">
        <v>28</v>
      </c>
    </row>
    <row r="6470">
      <c r="A6470" s="38" t="s">
        <v>11586</v>
      </c>
      <c r="B6470" s="38" t="s">
        <v>153</v>
      </c>
      <c r="C6470" s="25" t="s">
        <v>88</v>
      </c>
      <c r="D6470" s="38" t="s">
        <v>2426</v>
      </c>
      <c r="E6470" s="38" t="s">
        <v>28</v>
      </c>
    </row>
    <row r="6471">
      <c r="A6471" s="38" t="s">
        <v>11587</v>
      </c>
      <c r="B6471" s="38" t="s">
        <v>1351</v>
      </c>
      <c r="C6471" s="38" t="s">
        <v>96</v>
      </c>
      <c r="D6471" s="38" t="s">
        <v>2427</v>
      </c>
      <c r="E6471" s="38" t="s">
        <v>28</v>
      </c>
    </row>
    <row r="6472">
      <c r="A6472" s="38" t="s">
        <v>11588</v>
      </c>
      <c r="B6472" s="38" t="s">
        <v>342</v>
      </c>
      <c r="C6472" s="38" t="s">
        <v>96</v>
      </c>
      <c r="D6472" s="38" t="s">
        <v>2427</v>
      </c>
      <c r="E6472" s="38" t="s">
        <v>28</v>
      </c>
    </row>
    <row r="6473">
      <c r="A6473" s="38" t="s">
        <v>11589</v>
      </c>
      <c r="B6473" s="38" t="s">
        <v>355</v>
      </c>
      <c r="C6473" s="38" t="s">
        <v>96</v>
      </c>
      <c r="D6473" s="38" t="s">
        <v>2427</v>
      </c>
      <c r="E6473" s="38" t="s">
        <v>28</v>
      </c>
    </row>
    <row r="6474">
      <c r="A6474" s="38" t="s">
        <v>11590</v>
      </c>
      <c r="B6474" s="38" t="s">
        <v>871</v>
      </c>
      <c r="C6474" s="38" t="s">
        <v>96</v>
      </c>
      <c r="D6474" s="38" t="s">
        <v>2427</v>
      </c>
      <c r="E6474" s="38" t="s">
        <v>28</v>
      </c>
    </row>
    <row r="6475">
      <c r="A6475" s="38" t="s">
        <v>11591</v>
      </c>
      <c r="B6475" s="38" t="s">
        <v>1138</v>
      </c>
      <c r="C6475" s="38" t="s">
        <v>96</v>
      </c>
      <c r="D6475" s="38" t="s">
        <v>2427</v>
      </c>
      <c r="E6475" s="38" t="s">
        <v>28</v>
      </c>
    </row>
    <row r="6476">
      <c r="A6476" s="38" t="s">
        <v>11592</v>
      </c>
      <c r="B6476" s="38" t="s">
        <v>368</v>
      </c>
      <c r="C6476" s="38" t="s">
        <v>96</v>
      </c>
      <c r="D6476" s="38" t="s">
        <v>2427</v>
      </c>
      <c r="E6476" s="38" t="s">
        <v>28</v>
      </c>
    </row>
    <row r="6477">
      <c r="A6477" s="38" t="s">
        <v>11593</v>
      </c>
      <c r="B6477" s="38" t="s">
        <v>363</v>
      </c>
      <c r="C6477" s="38" t="s">
        <v>96</v>
      </c>
      <c r="D6477" s="38" t="s">
        <v>2427</v>
      </c>
      <c r="E6477" s="38" t="s">
        <v>28</v>
      </c>
    </row>
    <row r="6478">
      <c r="A6478" s="38" t="s">
        <v>11594</v>
      </c>
      <c r="B6478" s="38" t="s">
        <v>741</v>
      </c>
      <c r="C6478" s="38" t="s">
        <v>96</v>
      </c>
      <c r="D6478" s="38" t="s">
        <v>2427</v>
      </c>
      <c r="E6478" s="38" t="s">
        <v>28</v>
      </c>
    </row>
    <row r="6479">
      <c r="A6479" s="38" t="s">
        <v>11595</v>
      </c>
      <c r="B6479" s="38" t="s">
        <v>740</v>
      </c>
      <c r="C6479" s="38" t="s">
        <v>96</v>
      </c>
      <c r="D6479" s="38" t="s">
        <v>2427</v>
      </c>
      <c r="E6479" s="38" t="s">
        <v>28</v>
      </c>
    </row>
    <row r="6480">
      <c r="A6480" s="38" t="s">
        <v>11596</v>
      </c>
      <c r="B6480" s="38" t="s">
        <v>801</v>
      </c>
      <c r="C6480" s="38" t="s">
        <v>96</v>
      </c>
      <c r="D6480" s="38" t="s">
        <v>2427</v>
      </c>
      <c r="E6480" s="38" t="s">
        <v>28</v>
      </c>
    </row>
    <row r="6481">
      <c r="A6481" s="38" t="s">
        <v>11597</v>
      </c>
      <c r="B6481" s="38" t="s">
        <v>1350</v>
      </c>
      <c r="C6481" s="38" t="s">
        <v>96</v>
      </c>
      <c r="D6481" s="38" t="s">
        <v>2427</v>
      </c>
      <c r="E6481" s="38" t="s">
        <v>28</v>
      </c>
    </row>
    <row r="6482">
      <c r="A6482" s="38" t="s">
        <v>11598</v>
      </c>
      <c r="B6482" s="38" t="s">
        <v>866</v>
      </c>
      <c r="C6482" s="38" t="s">
        <v>96</v>
      </c>
      <c r="D6482" s="38" t="s">
        <v>2427</v>
      </c>
      <c r="E6482" s="38" t="s">
        <v>28</v>
      </c>
    </row>
    <row r="6483">
      <c r="A6483" s="38" t="s">
        <v>11599</v>
      </c>
      <c r="B6483" s="38" t="s">
        <v>178</v>
      </c>
      <c r="C6483" s="38" t="s">
        <v>44</v>
      </c>
      <c r="D6483" s="38" t="s">
        <v>2427</v>
      </c>
      <c r="E6483" s="38" t="s">
        <v>28</v>
      </c>
    </row>
    <row r="6484">
      <c r="A6484" s="38" t="s">
        <v>11600</v>
      </c>
      <c r="B6484" s="38" t="s">
        <v>1005</v>
      </c>
      <c r="C6484" s="38" t="s">
        <v>44</v>
      </c>
      <c r="D6484" s="38" t="s">
        <v>2427</v>
      </c>
      <c r="E6484" s="38" t="s">
        <v>28</v>
      </c>
    </row>
    <row r="6485">
      <c r="A6485" s="38" t="s">
        <v>11601</v>
      </c>
      <c r="B6485" s="38" t="s">
        <v>1032</v>
      </c>
      <c r="C6485" s="38" t="s">
        <v>44</v>
      </c>
      <c r="D6485" s="38" t="s">
        <v>2427</v>
      </c>
      <c r="E6485" s="38" t="s">
        <v>28</v>
      </c>
    </row>
    <row r="6486">
      <c r="A6486" s="38" t="s">
        <v>11602</v>
      </c>
      <c r="B6486" s="38" t="s">
        <v>538</v>
      </c>
      <c r="C6486" s="25" t="s">
        <v>533</v>
      </c>
      <c r="D6486" s="38" t="s">
        <v>2427</v>
      </c>
      <c r="E6486" s="38" t="s">
        <v>28</v>
      </c>
    </row>
    <row r="6487">
      <c r="A6487" s="38" t="s">
        <v>11603</v>
      </c>
      <c r="B6487" s="38" t="s">
        <v>266</v>
      </c>
      <c r="C6487" s="25" t="s">
        <v>158</v>
      </c>
      <c r="D6487" s="38" t="s">
        <v>2427</v>
      </c>
      <c r="E6487" s="38" t="s">
        <v>28</v>
      </c>
    </row>
    <row r="6488">
      <c r="A6488" s="38" t="s">
        <v>11604</v>
      </c>
      <c r="B6488" s="38" t="s">
        <v>758</v>
      </c>
      <c r="C6488" s="25" t="s">
        <v>158</v>
      </c>
      <c r="D6488" s="38" t="s">
        <v>2427</v>
      </c>
      <c r="E6488" s="38" t="s">
        <v>28</v>
      </c>
    </row>
    <row r="6489">
      <c r="A6489" s="38" t="s">
        <v>11605</v>
      </c>
      <c r="B6489" s="38" t="s">
        <v>758</v>
      </c>
      <c r="C6489" s="25" t="s">
        <v>600</v>
      </c>
      <c r="D6489" s="38" t="s">
        <v>2427</v>
      </c>
      <c r="E6489" s="38" t="s">
        <v>28</v>
      </c>
    </row>
    <row r="6490">
      <c r="A6490" s="38" t="s">
        <v>11606</v>
      </c>
      <c r="B6490" s="38" t="s">
        <v>948</v>
      </c>
      <c r="C6490" s="25" t="s">
        <v>600</v>
      </c>
      <c r="D6490" s="38" t="s">
        <v>2427</v>
      </c>
      <c r="E6490" s="38" t="s">
        <v>28</v>
      </c>
    </row>
    <row r="6491">
      <c r="A6491" s="38" t="s">
        <v>11607</v>
      </c>
      <c r="B6491" s="38" t="s">
        <v>1036</v>
      </c>
      <c r="C6491" s="25" t="s">
        <v>600</v>
      </c>
      <c r="D6491" s="38" t="s">
        <v>2427</v>
      </c>
      <c r="E6491" s="38" t="s">
        <v>28</v>
      </c>
    </row>
    <row r="6492">
      <c r="A6492" s="38" t="s">
        <v>11608</v>
      </c>
      <c r="B6492" s="38" t="s">
        <v>948</v>
      </c>
      <c r="C6492" s="25" t="s">
        <v>938</v>
      </c>
      <c r="D6492" s="38" t="s">
        <v>2427</v>
      </c>
      <c r="E6492" s="38" t="s">
        <v>28</v>
      </c>
    </row>
    <row r="6493">
      <c r="A6493" s="38" t="s">
        <v>11609</v>
      </c>
      <c r="B6493" s="38" t="s">
        <v>758</v>
      </c>
      <c r="C6493" s="25" t="s">
        <v>938</v>
      </c>
      <c r="D6493" s="38" t="s">
        <v>2427</v>
      </c>
      <c r="E6493" s="38" t="s">
        <v>28</v>
      </c>
    </row>
    <row r="6494">
      <c r="A6494" s="38" t="s">
        <v>11610</v>
      </c>
      <c r="B6494" s="38" t="s">
        <v>1035</v>
      </c>
      <c r="C6494" s="25" t="s">
        <v>938</v>
      </c>
      <c r="D6494" s="38" t="s">
        <v>2427</v>
      </c>
      <c r="E6494" s="38" t="s">
        <v>28</v>
      </c>
    </row>
    <row r="6495">
      <c r="A6495" s="38" t="s">
        <v>11611</v>
      </c>
      <c r="B6495" s="38" t="s">
        <v>602</v>
      </c>
      <c r="C6495" s="38" t="s">
        <v>96</v>
      </c>
      <c r="D6495" s="38" t="s">
        <v>2428</v>
      </c>
      <c r="E6495" s="38" t="s">
        <v>28</v>
      </c>
    </row>
    <row r="6496">
      <c r="A6496" s="38" t="s">
        <v>11612</v>
      </c>
      <c r="B6496" s="38" t="s">
        <v>880</v>
      </c>
      <c r="C6496" s="38" t="s">
        <v>96</v>
      </c>
      <c r="D6496" s="38" t="s">
        <v>2428</v>
      </c>
      <c r="E6496" s="38" t="s">
        <v>28</v>
      </c>
    </row>
    <row r="6497">
      <c r="A6497" s="38" t="s">
        <v>11613</v>
      </c>
      <c r="B6497" s="38" t="s">
        <v>1035</v>
      </c>
      <c r="C6497" s="38" t="s">
        <v>96</v>
      </c>
      <c r="D6497" s="38" t="s">
        <v>2428</v>
      </c>
      <c r="E6497" s="38" t="s">
        <v>28</v>
      </c>
    </row>
    <row r="6498">
      <c r="A6498" s="38" t="s">
        <v>11614</v>
      </c>
      <c r="B6498" s="38" t="s">
        <v>537</v>
      </c>
      <c r="C6498" s="38" t="s">
        <v>96</v>
      </c>
      <c r="D6498" s="38" t="s">
        <v>2428</v>
      </c>
      <c r="E6498" s="38" t="s">
        <v>28</v>
      </c>
    </row>
    <row r="6499">
      <c r="A6499" s="38" t="s">
        <v>11615</v>
      </c>
      <c r="B6499" s="38" t="s">
        <v>881</v>
      </c>
      <c r="C6499" s="38" t="s">
        <v>96</v>
      </c>
      <c r="D6499" s="38" t="s">
        <v>2428</v>
      </c>
      <c r="E6499" s="38" t="s">
        <v>28</v>
      </c>
    </row>
    <row r="6500">
      <c r="A6500" s="38" t="s">
        <v>11616</v>
      </c>
      <c r="B6500" s="38" t="s">
        <v>648</v>
      </c>
      <c r="C6500" s="38" t="s">
        <v>96</v>
      </c>
      <c r="D6500" s="38" t="s">
        <v>2429</v>
      </c>
      <c r="E6500" s="38" t="s">
        <v>28</v>
      </c>
    </row>
    <row r="6501">
      <c r="A6501" s="38" t="s">
        <v>11617</v>
      </c>
      <c r="B6501" s="38" t="s">
        <v>647</v>
      </c>
      <c r="C6501" s="38" t="s">
        <v>96</v>
      </c>
      <c r="D6501" s="38" t="s">
        <v>2429</v>
      </c>
      <c r="E6501" s="38" t="s">
        <v>28</v>
      </c>
    </row>
    <row r="6502">
      <c r="A6502" s="38" t="s">
        <v>11618</v>
      </c>
      <c r="B6502" s="38" t="s">
        <v>724</v>
      </c>
      <c r="C6502" s="38" t="s">
        <v>96</v>
      </c>
      <c r="D6502" s="38" t="s">
        <v>2429</v>
      </c>
      <c r="E6502" s="38" t="s">
        <v>28</v>
      </c>
    </row>
    <row r="6503">
      <c r="A6503" s="38" t="s">
        <v>11619</v>
      </c>
      <c r="B6503" s="38" t="s">
        <v>716</v>
      </c>
      <c r="C6503" s="38" t="s">
        <v>96</v>
      </c>
      <c r="D6503" s="38" t="s">
        <v>2429</v>
      </c>
      <c r="E6503" s="38" t="s">
        <v>28</v>
      </c>
    </row>
    <row r="6504">
      <c r="A6504" s="38" t="s">
        <v>11620</v>
      </c>
      <c r="B6504" s="38" t="s">
        <v>1346</v>
      </c>
      <c r="C6504" s="38" t="s">
        <v>96</v>
      </c>
      <c r="D6504" s="38" t="s">
        <v>2429</v>
      </c>
      <c r="E6504" s="38" t="s">
        <v>28</v>
      </c>
    </row>
    <row r="6505">
      <c r="A6505" s="38" t="s">
        <v>11621</v>
      </c>
      <c r="B6505" s="38" t="s">
        <v>602</v>
      </c>
      <c r="C6505" s="38" t="s">
        <v>96</v>
      </c>
      <c r="D6505" s="38" t="s">
        <v>2429</v>
      </c>
      <c r="E6505" s="38" t="s">
        <v>28</v>
      </c>
    </row>
    <row r="6506">
      <c r="A6506" s="38" t="s">
        <v>11622</v>
      </c>
      <c r="B6506" s="38" t="s">
        <v>561</v>
      </c>
      <c r="C6506" s="38" t="s">
        <v>96</v>
      </c>
      <c r="D6506" s="38" t="s">
        <v>2429</v>
      </c>
      <c r="E6506" s="38" t="s">
        <v>28</v>
      </c>
    </row>
    <row r="6507">
      <c r="A6507" s="38" t="s">
        <v>11623</v>
      </c>
      <c r="B6507" s="38" t="s">
        <v>644</v>
      </c>
      <c r="C6507" s="38" t="s">
        <v>96</v>
      </c>
      <c r="D6507" s="38" t="s">
        <v>2429</v>
      </c>
      <c r="E6507" s="38" t="s">
        <v>28</v>
      </c>
    </row>
    <row r="6508">
      <c r="A6508" s="38" t="s">
        <v>11624</v>
      </c>
      <c r="B6508" s="38" t="s">
        <v>748</v>
      </c>
      <c r="C6508" s="38" t="s">
        <v>96</v>
      </c>
      <c r="D6508" s="38" t="s">
        <v>2429</v>
      </c>
      <c r="E6508" s="38" t="s">
        <v>28</v>
      </c>
    </row>
    <row r="6509">
      <c r="A6509" s="38" t="s">
        <v>11625</v>
      </c>
      <c r="B6509" s="38" t="s">
        <v>1068</v>
      </c>
      <c r="C6509" s="38" t="s">
        <v>96</v>
      </c>
      <c r="D6509" s="38" t="s">
        <v>2429</v>
      </c>
      <c r="E6509" s="38" t="s">
        <v>28</v>
      </c>
    </row>
    <row r="6510">
      <c r="A6510" s="38" t="s">
        <v>11626</v>
      </c>
      <c r="B6510" s="38" t="s">
        <v>1234</v>
      </c>
      <c r="C6510" s="38" t="s">
        <v>96</v>
      </c>
      <c r="D6510" s="38" t="s">
        <v>2429</v>
      </c>
      <c r="E6510" s="38" t="s">
        <v>28</v>
      </c>
    </row>
    <row r="6511">
      <c r="A6511" s="38" t="s">
        <v>11627</v>
      </c>
      <c r="B6511" s="38" t="s">
        <v>1344</v>
      </c>
      <c r="C6511" s="38" t="s">
        <v>96</v>
      </c>
      <c r="D6511" s="38" t="s">
        <v>2429</v>
      </c>
      <c r="E6511" s="38" t="s">
        <v>28</v>
      </c>
    </row>
    <row r="6512">
      <c r="A6512" s="38" t="s">
        <v>11628</v>
      </c>
      <c r="B6512" s="38" t="s">
        <v>852</v>
      </c>
      <c r="C6512" s="38" t="s">
        <v>96</v>
      </c>
      <c r="D6512" s="38" t="s">
        <v>2430</v>
      </c>
      <c r="E6512" s="38" t="s">
        <v>28</v>
      </c>
    </row>
    <row r="6513">
      <c r="A6513" s="38" t="s">
        <v>11629</v>
      </c>
      <c r="B6513" s="38" t="s">
        <v>880</v>
      </c>
      <c r="C6513" s="38" t="s">
        <v>96</v>
      </c>
      <c r="D6513" s="38" t="s">
        <v>2430</v>
      </c>
      <c r="E6513" s="38" t="s">
        <v>28</v>
      </c>
    </row>
    <row r="6514">
      <c r="A6514" s="38" t="s">
        <v>11630</v>
      </c>
      <c r="B6514" s="38" t="s">
        <v>602</v>
      </c>
      <c r="C6514" s="38" t="s">
        <v>96</v>
      </c>
      <c r="D6514" s="38" t="s">
        <v>2430</v>
      </c>
      <c r="E6514" s="38" t="s">
        <v>28</v>
      </c>
    </row>
    <row r="6515">
      <c r="A6515" s="38" t="s">
        <v>11631</v>
      </c>
      <c r="B6515" s="38" t="s">
        <v>537</v>
      </c>
      <c r="C6515" s="38" t="s">
        <v>96</v>
      </c>
      <c r="D6515" s="38" t="s">
        <v>2430</v>
      </c>
      <c r="E6515" s="38" t="s">
        <v>28</v>
      </c>
    </row>
    <row r="6516">
      <c r="A6516" s="38" t="s">
        <v>11632</v>
      </c>
      <c r="B6516" s="38" t="s">
        <v>849</v>
      </c>
      <c r="C6516" s="38" t="s">
        <v>96</v>
      </c>
      <c r="D6516" s="38" t="s">
        <v>2430</v>
      </c>
      <c r="E6516" s="38" t="s">
        <v>28</v>
      </c>
    </row>
    <row r="6517">
      <c r="A6517" s="38" t="s">
        <v>11633</v>
      </c>
      <c r="B6517" s="38" t="s">
        <v>576</v>
      </c>
      <c r="C6517" s="38" t="s">
        <v>96</v>
      </c>
      <c r="D6517" s="38" t="s">
        <v>2430</v>
      </c>
      <c r="E6517" s="38" t="s">
        <v>28</v>
      </c>
    </row>
    <row r="6518">
      <c r="A6518" s="38" t="s">
        <v>11634</v>
      </c>
      <c r="B6518" s="38" t="s">
        <v>1358</v>
      </c>
      <c r="C6518" s="38" t="s">
        <v>96</v>
      </c>
      <c r="D6518" s="38" t="s">
        <v>2430</v>
      </c>
      <c r="E6518" s="38" t="s">
        <v>28</v>
      </c>
    </row>
    <row r="6519">
      <c r="A6519" s="38" t="s">
        <v>11635</v>
      </c>
      <c r="B6519" s="38" t="s">
        <v>1216</v>
      </c>
      <c r="C6519" s="38" t="s">
        <v>96</v>
      </c>
      <c r="D6519" s="38" t="s">
        <v>2430</v>
      </c>
      <c r="E6519" s="38" t="s">
        <v>28</v>
      </c>
    </row>
    <row r="6520">
      <c r="A6520" s="38" t="s">
        <v>11636</v>
      </c>
      <c r="B6520" s="38" t="s">
        <v>749</v>
      </c>
      <c r="C6520" s="38" t="s">
        <v>96</v>
      </c>
      <c r="D6520" s="38" t="s">
        <v>2431</v>
      </c>
      <c r="E6520" s="38" t="s">
        <v>28</v>
      </c>
    </row>
    <row r="6521">
      <c r="A6521" s="38" t="s">
        <v>11637</v>
      </c>
      <c r="B6521" s="38" t="s">
        <v>1144</v>
      </c>
      <c r="C6521" s="38" t="s">
        <v>96</v>
      </c>
      <c r="D6521" s="38" t="s">
        <v>2431</v>
      </c>
      <c r="E6521" s="38" t="s">
        <v>28</v>
      </c>
    </row>
    <row r="6522">
      <c r="A6522" s="38" t="s">
        <v>11638</v>
      </c>
      <c r="B6522" s="38" t="s">
        <v>398</v>
      </c>
      <c r="C6522" s="38" t="s">
        <v>96</v>
      </c>
      <c r="D6522" s="38" t="s">
        <v>2431</v>
      </c>
      <c r="E6522" s="38" t="s">
        <v>28</v>
      </c>
    </row>
    <row r="6523">
      <c r="A6523" s="38" t="s">
        <v>11639</v>
      </c>
      <c r="B6523" s="38" t="s">
        <v>1359</v>
      </c>
      <c r="C6523" s="38" t="s">
        <v>96</v>
      </c>
      <c r="D6523" s="38" t="s">
        <v>2431</v>
      </c>
      <c r="E6523" s="38" t="s">
        <v>28</v>
      </c>
    </row>
    <row r="6524">
      <c r="A6524" s="38" t="s">
        <v>11640</v>
      </c>
      <c r="B6524" s="38" t="s">
        <v>1141</v>
      </c>
      <c r="C6524" s="38" t="s">
        <v>96</v>
      </c>
      <c r="D6524" s="38" t="s">
        <v>2431</v>
      </c>
      <c r="E6524" s="38" t="s">
        <v>28</v>
      </c>
    </row>
    <row r="6525">
      <c r="A6525" s="38" t="s">
        <v>11641</v>
      </c>
      <c r="B6525" s="38" t="s">
        <v>368</v>
      </c>
      <c r="C6525" s="38" t="s">
        <v>96</v>
      </c>
      <c r="D6525" s="38" t="s">
        <v>2431</v>
      </c>
      <c r="E6525" s="38" t="s">
        <v>28</v>
      </c>
    </row>
    <row r="6526">
      <c r="A6526" s="38" t="s">
        <v>11642</v>
      </c>
      <c r="B6526" s="38" t="s">
        <v>741</v>
      </c>
      <c r="C6526" s="38" t="s">
        <v>96</v>
      </c>
      <c r="D6526" s="38" t="s">
        <v>2431</v>
      </c>
      <c r="E6526" s="38" t="s">
        <v>28</v>
      </c>
    </row>
    <row r="6527">
      <c r="A6527" s="38" t="s">
        <v>11643</v>
      </c>
      <c r="B6527" s="38" t="s">
        <v>853</v>
      </c>
      <c r="C6527" s="38" t="s">
        <v>96</v>
      </c>
      <c r="D6527" s="38" t="s">
        <v>2431</v>
      </c>
      <c r="E6527" s="38" t="s">
        <v>28</v>
      </c>
    </row>
    <row r="6528">
      <c r="A6528" s="38" t="s">
        <v>11644</v>
      </c>
      <c r="B6528" s="38" t="s">
        <v>766</v>
      </c>
      <c r="C6528" s="38" t="s">
        <v>96</v>
      </c>
      <c r="D6528" s="38" t="s">
        <v>2431</v>
      </c>
      <c r="E6528" s="38" t="s">
        <v>28</v>
      </c>
    </row>
    <row r="6529">
      <c r="A6529" s="38" t="s">
        <v>11645</v>
      </c>
      <c r="B6529" s="38" t="s">
        <v>1219</v>
      </c>
      <c r="C6529" s="38" t="s">
        <v>96</v>
      </c>
      <c r="D6529" s="38" t="s">
        <v>2431</v>
      </c>
      <c r="E6529" s="38" t="s">
        <v>28</v>
      </c>
    </row>
    <row r="6530">
      <c r="A6530" s="38" t="s">
        <v>11646</v>
      </c>
      <c r="B6530" s="38" t="s">
        <v>1361</v>
      </c>
      <c r="C6530" s="38" t="s">
        <v>96</v>
      </c>
      <c r="D6530" s="38" t="s">
        <v>2431</v>
      </c>
      <c r="E6530" s="38" t="s">
        <v>28</v>
      </c>
    </row>
    <row r="6531">
      <c r="A6531" s="38" t="s">
        <v>11647</v>
      </c>
      <c r="B6531" s="38" t="s">
        <v>853</v>
      </c>
      <c r="C6531" s="38" t="s">
        <v>44</v>
      </c>
      <c r="D6531" s="38" t="s">
        <v>2431</v>
      </c>
      <c r="E6531" s="38" t="s">
        <v>28</v>
      </c>
    </row>
    <row r="6532">
      <c r="A6532" s="38" t="s">
        <v>11648</v>
      </c>
      <c r="B6532" s="38" t="s">
        <v>1360</v>
      </c>
      <c r="C6532" s="38" t="s">
        <v>44</v>
      </c>
      <c r="D6532" s="38" t="s">
        <v>2431</v>
      </c>
      <c r="E6532" s="38" t="s">
        <v>28</v>
      </c>
    </row>
    <row r="6533">
      <c r="A6533" s="38" t="s">
        <v>11649</v>
      </c>
      <c r="B6533" s="38" t="s">
        <v>957</v>
      </c>
      <c r="C6533" s="38" t="s">
        <v>44</v>
      </c>
      <c r="D6533" s="38" t="s">
        <v>2431</v>
      </c>
      <c r="E6533" s="38" t="s">
        <v>28</v>
      </c>
    </row>
    <row r="6534">
      <c r="A6534" s="38" t="s">
        <v>11650</v>
      </c>
      <c r="B6534" s="38" t="s">
        <v>923</v>
      </c>
      <c r="C6534" s="38" t="s">
        <v>44</v>
      </c>
      <c r="D6534" s="38" t="s">
        <v>2431</v>
      </c>
      <c r="E6534" s="38" t="s">
        <v>28</v>
      </c>
    </row>
    <row r="6535">
      <c r="A6535" s="38" t="s">
        <v>11651</v>
      </c>
      <c r="B6535" s="38" t="s">
        <v>658</v>
      </c>
      <c r="C6535" s="25" t="s">
        <v>158</v>
      </c>
      <c r="D6535" s="38" t="s">
        <v>2431</v>
      </c>
      <c r="E6535" s="38" t="s">
        <v>28</v>
      </c>
    </row>
    <row r="6536">
      <c r="A6536" s="38" t="s">
        <v>11652</v>
      </c>
      <c r="B6536" s="38" t="s">
        <v>660</v>
      </c>
      <c r="C6536" s="25" t="s">
        <v>158</v>
      </c>
      <c r="D6536" s="38" t="s">
        <v>2431</v>
      </c>
      <c r="E6536" s="38" t="s">
        <v>28</v>
      </c>
    </row>
    <row r="6537">
      <c r="A6537" s="38" t="s">
        <v>11653</v>
      </c>
      <c r="B6537" s="38" t="s">
        <v>660</v>
      </c>
      <c r="C6537" s="25" t="s">
        <v>600</v>
      </c>
      <c r="D6537" s="38" t="s">
        <v>2431</v>
      </c>
      <c r="E6537" s="38" t="s">
        <v>28</v>
      </c>
    </row>
    <row r="6538">
      <c r="A6538" s="38" t="s">
        <v>11654</v>
      </c>
      <c r="B6538" s="38" t="s">
        <v>752</v>
      </c>
      <c r="C6538" s="25" t="s">
        <v>600</v>
      </c>
      <c r="D6538" s="38" t="s">
        <v>2431</v>
      </c>
      <c r="E6538" s="38" t="s">
        <v>28</v>
      </c>
    </row>
    <row r="6539">
      <c r="A6539" s="38" t="s">
        <v>11655</v>
      </c>
      <c r="B6539" s="38" t="s">
        <v>324</v>
      </c>
      <c r="C6539" s="25" t="s">
        <v>600</v>
      </c>
      <c r="D6539" s="38" t="s">
        <v>2431</v>
      </c>
      <c r="E6539" s="38" t="s">
        <v>28</v>
      </c>
    </row>
    <row r="6540">
      <c r="A6540" s="38" t="s">
        <v>11656</v>
      </c>
      <c r="B6540" s="38" t="s">
        <v>1362</v>
      </c>
      <c r="C6540" s="25" t="s">
        <v>938</v>
      </c>
      <c r="D6540" s="38" t="s">
        <v>2431</v>
      </c>
      <c r="E6540" s="38" t="s">
        <v>28</v>
      </c>
    </row>
    <row r="6541">
      <c r="A6541" s="38" t="s">
        <v>11657</v>
      </c>
      <c r="B6541" s="38" t="s">
        <v>280</v>
      </c>
      <c r="C6541" s="25" t="s">
        <v>938</v>
      </c>
      <c r="D6541" s="38" t="s">
        <v>2431</v>
      </c>
      <c r="E6541" s="38" t="s">
        <v>28</v>
      </c>
    </row>
    <row r="6542">
      <c r="A6542" s="38" t="s">
        <v>11658</v>
      </c>
      <c r="B6542" s="38" t="s">
        <v>752</v>
      </c>
      <c r="C6542" s="25" t="s">
        <v>938</v>
      </c>
      <c r="D6542" s="38" t="s">
        <v>2431</v>
      </c>
      <c r="E6542" s="38" t="s">
        <v>28</v>
      </c>
    </row>
    <row r="6543">
      <c r="A6543" s="38" t="s">
        <v>11659</v>
      </c>
      <c r="B6543" s="38" t="s">
        <v>1363</v>
      </c>
      <c r="C6543" s="25" t="s">
        <v>938</v>
      </c>
      <c r="D6543" s="38" t="s">
        <v>2431</v>
      </c>
      <c r="E6543" s="38" t="s">
        <v>28</v>
      </c>
    </row>
    <row r="6544">
      <c r="A6544" s="38" t="s">
        <v>11660</v>
      </c>
      <c r="B6544" s="38" t="s">
        <v>365</v>
      </c>
      <c r="C6544" s="38" t="s">
        <v>96</v>
      </c>
      <c r="D6544" s="38" t="s">
        <v>2432</v>
      </c>
      <c r="E6544" s="38" t="s">
        <v>28</v>
      </c>
    </row>
    <row r="6545">
      <c r="A6545" s="38" t="s">
        <v>11661</v>
      </c>
      <c r="B6545" s="38" t="s">
        <v>1061</v>
      </c>
      <c r="C6545" s="38" t="s">
        <v>96</v>
      </c>
      <c r="D6545" s="38" t="s">
        <v>2432</v>
      </c>
      <c r="E6545" s="38" t="s">
        <v>28</v>
      </c>
    </row>
    <row r="6546">
      <c r="A6546" s="38" t="s">
        <v>11662</v>
      </c>
      <c r="B6546" s="38" t="s">
        <v>981</v>
      </c>
      <c r="C6546" s="38" t="s">
        <v>96</v>
      </c>
      <c r="D6546" s="38" t="s">
        <v>2432</v>
      </c>
      <c r="E6546" s="38" t="s">
        <v>28</v>
      </c>
    </row>
    <row r="6547">
      <c r="A6547" s="38" t="s">
        <v>11663</v>
      </c>
      <c r="B6547" s="38" t="s">
        <v>335</v>
      </c>
      <c r="C6547" s="38" t="s">
        <v>96</v>
      </c>
      <c r="D6547" s="38" t="s">
        <v>2432</v>
      </c>
      <c r="E6547" s="38" t="s">
        <v>28</v>
      </c>
    </row>
    <row r="6548">
      <c r="A6548" s="38" t="s">
        <v>11664</v>
      </c>
      <c r="B6548" s="38" t="s">
        <v>1301</v>
      </c>
      <c r="C6548" s="38" t="s">
        <v>96</v>
      </c>
      <c r="D6548" s="38" t="s">
        <v>2432</v>
      </c>
      <c r="E6548" s="38" t="s">
        <v>28</v>
      </c>
    </row>
    <row r="6549">
      <c r="A6549" s="38" t="s">
        <v>11665</v>
      </c>
      <c r="B6549" s="38" t="s">
        <v>368</v>
      </c>
      <c r="C6549" s="38" t="s">
        <v>96</v>
      </c>
      <c r="D6549" s="38" t="s">
        <v>2432</v>
      </c>
      <c r="E6549" s="38" t="s">
        <v>28</v>
      </c>
    </row>
    <row r="6550">
      <c r="A6550" s="38" t="s">
        <v>11666</v>
      </c>
      <c r="B6550" s="38" t="s">
        <v>1210</v>
      </c>
      <c r="C6550" s="38" t="s">
        <v>96</v>
      </c>
      <c r="D6550" s="38" t="s">
        <v>2432</v>
      </c>
      <c r="E6550" s="38" t="s">
        <v>28</v>
      </c>
    </row>
    <row r="6551">
      <c r="A6551" s="38" t="s">
        <v>11667</v>
      </c>
      <c r="B6551" s="38" t="s">
        <v>1060</v>
      </c>
      <c r="C6551" s="38" t="s">
        <v>96</v>
      </c>
      <c r="D6551" s="38" t="s">
        <v>2432</v>
      </c>
      <c r="E6551" s="38" t="s">
        <v>28</v>
      </c>
    </row>
    <row r="6552">
      <c r="A6552" s="38" t="s">
        <v>11668</v>
      </c>
      <c r="B6552" s="38" t="s">
        <v>1216</v>
      </c>
      <c r="C6552" s="38" t="s">
        <v>96</v>
      </c>
      <c r="D6552" s="38" t="s">
        <v>2432</v>
      </c>
      <c r="E6552" s="38" t="s">
        <v>28</v>
      </c>
    </row>
    <row r="6553">
      <c r="A6553" s="38" t="s">
        <v>11669</v>
      </c>
      <c r="B6553" s="38" t="s">
        <v>1361</v>
      </c>
      <c r="C6553" s="38" t="s">
        <v>96</v>
      </c>
      <c r="D6553" s="38" t="s">
        <v>2432</v>
      </c>
      <c r="E6553" s="38" t="s">
        <v>28</v>
      </c>
    </row>
    <row r="6554">
      <c r="A6554" s="38" t="s">
        <v>11670</v>
      </c>
      <c r="B6554" s="38" t="s">
        <v>1219</v>
      </c>
      <c r="C6554" s="38" t="s">
        <v>96</v>
      </c>
      <c r="D6554" s="38" t="s">
        <v>2432</v>
      </c>
      <c r="E6554" s="38" t="s">
        <v>28</v>
      </c>
    </row>
    <row r="6555">
      <c r="A6555" s="38" t="s">
        <v>11671</v>
      </c>
      <c r="B6555" s="38" t="s">
        <v>1360</v>
      </c>
      <c r="C6555" s="38" t="s">
        <v>96</v>
      </c>
      <c r="D6555" s="38" t="s">
        <v>2432</v>
      </c>
      <c r="E6555" s="38" t="s">
        <v>28</v>
      </c>
    </row>
    <row r="6556">
      <c r="A6556" s="38" t="s">
        <v>11672</v>
      </c>
      <c r="B6556" s="38" t="s">
        <v>796</v>
      </c>
      <c r="C6556" s="38" t="s">
        <v>165</v>
      </c>
      <c r="D6556" s="38" t="s">
        <v>2433</v>
      </c>
      <c r="E6556" s="38" t="s">
        <v>28</v>
      </c>
    </row>
    <row r="6557">
      <c r="A6557" s="38" t="s">
        <v>11673</v>
      </c>
      <c r="B6557" s="38" t="s">
        <v>355</v>
      </c>
      <c r="C6557" s="38" t="s">
        <v>165</v>
      </c>
      <c r="D6557" s="38" t="s">
        <v>2433</v>
      </c>
      <c r="E6557" s="38" t="s">
        <v>28</v>
      </c>
    </row>
    <row r="6558">
      <c r="A6558" s="38" t="s">
        <v>11674</v>
      </c>
      <c r="B6558" s="38" t="s">
        <v>1157</v>
      </c>
      <c r="C6558" s="38" t="s">
        <v>165</v>
      </c>
      <c r="D6558" s="38" t="s">
        <v>2433</v>
      </c>
      <c r="E6558" s="38" t="s">
        <v>28</v>
      </c>
    </row>
    <row r="6559">
      <c r="A6559" s="38" t="s">
        <v>11675</v>
      </c>
      <c r="B6559" s="38" t="s">
        <v>456</v>
      </c>
      <c r="C6559" s="38" t="s">
        <v>165</v>
      </c>
      <c r="D6559" s="38" t="s">
        <v>2433</v>
      </c>
      <c r="E6559" s="38" t="s">
        <v>28</v>
      </c>
    </row>
    <row r="6560">
      <c r="A6560" s="38" t="s">
        <v>11676</v>
      </c>
      <c r="B6560" s="38" t="s">
        <v>492</v>
      </c>
      <c r="C6560" s="38" t="s">
        <v>165</v>
      </c>
      <c r="D6560" s="38" t="s">
        <v>2433</v>
      </c>
      <c r="E6560" s="38" t="s">
        <v>28</v>
      </c>
    </row>
    <row r="6561">
      <c r="A6561" s="38" t="s">
        <v>11677</v>
      </c>
      <c r="B6561" s="38" t="s">
        <v>689</v>
      </c>
      <c r="C6561" s="38" t="s">
        <v>165</v>
      </c>
      <c r="D6561" s="38" t="s">
        <v>2433</v>
      </c>
      <c r="E6561" s="38" t="s">
        <v>28</v>
      </c>
    </row>
    <row r="6562">
      <c r="A6562" s="38" t="s">
        <v>11678</v>
      </c>
      <c r="B6562" s="38" t="s">
        <v>981</v>
      </c>
      <c r="C6562" s="38" t="s">
        <v>165</v>
      </c>
      <c r="D6562" s="38" t="s">
        <v>2433</v>
      </c>
      <c r="E6562" s="38" t="s">
        <v>28</v>
      </c>
    </row>
    <row r="6563">
      <c r="A6563" s="38" t="s">
        <v>11679</v>
      </c>
      <c r="B6563" s="38" t="s">
        <v>1346</v>
      </c>
      <c r="C6563" s="38" t="s">
        <v>165</v>
      </c>
      <c r="D6563" s="38" t="s">
        <v>2433</v>
      </c>
      <c r="E6563" s="38" t="s">
        <v>28</v>
      </c>
    </row>
    <row r="6564">
      <c r="A6564" s="38" t="s">
        <v>11680</v>
      </c>
      <c r="B6564" s="38" t="s">
        <v>642</v>
      </c>
      <c r="C6564" s="38" t="s">
        <v>165</v>
      </c>
      <c r="D6564" s="38" t="s">
        <v>2433</v>
      </c>
      <c r="E6564" s="38" t="s">
        <v>28</v>
      </c>
    </row>
    <row r="6565">
      <c r="A6565" s="38" t="s">
        <v>11681</v>
      </c>
      <c r="B6565" s="38" t="s">
        <v>637</v>
      </c>
      <c r="C6565" s="38" t="s">
        <v>165</v>
      </c>
      <c r="D6565" s="38" t="s">
        <v>2433</v>
      </c>
      <c r="E6565" s="38" t="s">
        <v>28</v>
      </c>
    </row>
    <row r="6566">
      <c r="A6566" s="38" t="s">
        <v>11682</v>
      </c>
      <c r="B6566" s="38" t="s">
        <v>1114</v>
      </c>
      <c r="C6566" s="38" t="s">
        <v>165</v>
      </c>
      <c r="D6566" s="38" t="s">
        <v>2433</v>
      </c>
      <c r="E6566" s="38" t="s">
        <v>28</v>
      </c>
    </row>
    <row r="6567">
      <c r="A6567" s="38" t="s">
        <v>11683</v>
      </c>
      <c r="B6567" s="38" t="s">
        <v>742</v>
      </c>
      <c r="C6567" s="38" t="s">
        <v>165</v>
      </c>
      <c r="D6567" s="38" t="s">
        <v>2433</v>
      </c>
      <c r="E6567" s="38" t="s">
        <v>28</v>
      </c>
    </row>
    <row r="6568">
      <c r="A6568" s="38" t="s">
        <v>11684</v>
      </c>
      <c r="B6568" s="38" t="s">
        <v>803</v>
      </c>
      <c r="C6568" s="38" t="s">
        <v>44</v>
      </c>
      <c r="D6568" s="38" t="s">
        <v>2433</v>
      </c>
      <c r="E6568" s="38" t="s">
        <v>28</v>
      </c>
    </row>
    <row r="6569">
      <c r="A6569" s="38" t="s">
        <v>11685</v>
      </c>
      <c r="B6569" s="38" t="s">
        <v>1367</v>
      </c>
      <c r="C6569" s="38" t="s">
        <v>44</v>
      </c>
      <c r="D6569" s="38" t="s">
        <v>2433</v>
      </c>
      <c r="E6569" s="38" t="s">
        <v>28</v>
      </c>
    </row>
    <row r="6570">
      <c r="A6570" s="38" t="s">
        <v>11686</v>
      </c>
      <c r="B6570" s="38" t="s">
        <v>1023</v>
      </c>
      <c r="C6570" s="38" t="s">
        <v>44</v>
      </c>
      <c r="D6570" s="38" t="s">
        <v>2433</v>
      </c>
      <c r="E6570" s="38" t="s">
        <v>28</v>
      </c>
    </row>
    <row r="6571">
      <c r="A6571" s="38" t="s">
        <v>11687</v>
      </c>
      <c r="B6571" s="38" t="s">
        <v>923</v>
      </c>
      <c r="C6571" s="38" t="s">
        <v>44</v>
      </c>
      <c r="D6571" s="38" t="s">
        <v>2433</v>
      </c>
      <c r="E6571" s="38" t="s">
        <v>28</v>
      </c>
    </row>
    <row r="6572">
      <c r="A6572" s="38" t="s">
        <v>11688</v>
      </c>
      <c r="B6572" s="38" t="s">
        <v>1144</v>
      </c>
      <c r="C6572" s="38" t="s">
        <v>44</v>
      </c>
      <c r="D6572" s="38" t="s">
        <v>2433</v>
      </c>
      <c r="E6572" s="38" t="s">
        <v>28</v>
      </c>
    </row>
    <row r="6573">
      <c r="A6573" s="38" t="s">
        <v>11689</v>
      </c>
      <c r="B6573" s="38" t="s">
        <v>268</v>
      </c>
      <c r="C6573" s="25" t="s">
        <v>158</v>
      </c>
      <c r="D6573" s="38" t="s">
        <v>2433</v>
      </c>
      <c r="E6573" s="38" t="s">
        <v>28</v>
      </c>
    </row>
    <row r="6574">
      <c r="A6574" s="38" t="s">
        <v>11690</v>
      </c>
      <c r="B6574" s="38" t="s">
        <v>268</v>
      </c>
      <c r="C6574" s="25" t="s">
        <v>600</v>
      </c>
      <c r="D6574" s="38" t="s">
        <v>2433</v>
      </c>
      <c r="E6574" s="38" t="s">
        <v>28</v>
      </c>
    </row>
    <row r="6575">
      <c r="A6575" s="38" t="s">
        <v>11691</v>
      </c>
      <c r="B6575" s="38" t="s">
        <v>802</v>
      </c>
      <c r="C6575" s="25" t="s">
        <v>600</v>
      </c>
      <c r="D6575" s="38" t="s">
        <v>2433</v>
      </c>
      <c r="E6575" s="38" t="s">
        <v>28</v>
      </c>
    </row>
    <row r="6576">
      <c r="A6576" s="38" t="s">
        <v>11692</v>
      </c>
      <c r="B6576" s="38" t="s">
        <v>324</v>
      </c>
      <c r="C6576" s="25" t="s">
        <v>600</v>
      </c>
      <c r="D6576" s="38" t="s">
        <v>2433</v>
      </c>
      <c r="E6576" s="38" t="s">
        <v>28</v>
      </c>
    </row>
    <row r="6577">
      <c r="A6577" s="38" t="s">
        <v>11693</v>
      </c>
      <c r="B6577" s="38" t="s">
        <v>802</v>
      </c>
      <c r="C6577" s="25" t="s">
        <v>938</v>
      </c>
      <c r="D6577" s="38" t="s">
        <v>2433</v>
      </c>
      <c r="E6577" s="38" t="s">
        <v>28</v>
      </c>
    </row>
    <row r="6578">
      <c r="A6578" s="38" t="s">
        <v>11694</v>
      </c>
      <c r="B6578" s="38" t="s">
        <v>1041</v>
      </c>
      <c r="C6578" s="25" t="s">
        <v>938</v>
      </c>
      <c r="D6578" s="38" t="s">
        <v>2433</v>
      </c>
      <c r="E6578" s="38" t="s">
        <v>28</v>
      </c>
    </row>
    <row r="6579">
      <c r="A6579" s="38" t="s">
        <v>11695</v>
      </c>
      <c r="B6579" s="38" t="s">
        <v>1363</v>
      </c>
      <c r="C6579" s="25" t="s">
        <v>938</v>
      </c>
      <c r="D6579" s="38" t="s">
        <v>2433</v>
      </c>
      <c r="E6579" s="38" t="s">
        <v>28</v>
      </c>
    </row>
    <row r="6580">
      <c r="A6580" s="38" t="s">
        <v>11696</v>
      </c>
      <c r="B6580" s="38" t="s">
        <v>900</v>
      </c>
      <c r="C6580" s="38" t="s">
        <v>165</v>
      </c>
      <c r="D6580" s="38" t="s">
        <v>2434</v>
      </c>
      <c r="E6580" s="38" t="s">
        <v>28</v>
      </c>
    </row>
    <row r="6581">
      <c r="A6581" s="38" t="s">
        <v>11697</v>
      </c>
      <c r="B6581" s="38" t="s">
        <v>1065</v>
      </c>
      <c r="C6581" s="38" t="s">
        <v>165</v>
      </c>
      <c r="D6581" s="38" t="s">
        <v>2434</v>
      </c>
      <c r="E6581" s="38" t="s">
        <v>28</v>
      </c>
    </row>
    <row r="6582">
      <c r="A6582" s="38" t="s">
        <v>11698</v>
      </c>
      <c r="B6582" s="38" t="s">
        <v>618</v>
      </c>
      <c r="C6582" s="38" t="s">
        <v>165</v>
      </c>
      <c r="D6582" s="38" t="s">
        <v>2434</v>
      </c>
      <c r="E6582" s="38" t="s">
        <v>28</v>
      </c>
    </row>
    <row r="6583">
      <c r="A6583" s="38" t="s">
        <v>11699</v>
      </c>
      <c r="B6583" s="38" t="s">
        <v>1073</v>
      </c>
      <c r="C6583" s="38" t="s">
        <v>165</v>
      </c>
      <c r="D6583" s="38" t="s">
        <v>2434</v>
      </c>
      <c r="E6583" s="38" t="s">
        <v>28</v>
      </c>
    </row>
    <row r="6584">
      <c r="A6584" s="38" t="s">
        <v>11700</v>
      </c>
      <c r="B6584" s="38" t="s">
        <v>1069</v>
      </c>
      <c r="C6584" s="38" t="s">
        <v>165</v>
      </c>
      <c r="D6584" s="38" t="s">
        <v>2434</v>
      </c>
      <c r="E6584" s="38" t="s">
        <v>28</v>
      </c>
    </row>
    <row r="6585">
      <c r="A6585" s="38" t="s">
        <v>11701</v>
      </c>
      <c r="B6585" s="38" t="s">
        <v>701</v>
      </c>
      <c r="C6585" s="38" t="s">
        <v>165</v>
      </c>
      <c r="D6585" s="38" t="s">
        <v>2434</v>
      </c>
      <c r="E6585" s="38" t="s">
        <v>28</v>
      </c>
    </row>
    <row r="6586">
      <c r="A6586" s="38" t="s">
        <v>11702</v>
      </c>
      <c r="B6586" s="38" t="s">
        <v>1078</v>
      </c>
      <c r="C6586" s="38" t="s">
        <v>165</v>
      </c>
      <c r="D6586" s="38" t="s">
        <v>2434</v>
      </c>
      <c r="E6586" s="38" t="s">
        <v>28</v>
      </c>
    </row>
    <row r="6587">
      <c r="A6587" s="38" t="s">
        <v>11703</v>
      </c>
      <c r="B6587" s="38" t="s">
        <v>1068</v>
      </c>
      <c r="C6587" s="38" t="s">
        <v>165</v>
      </c>
      <c r="D6587" s="38" t="s">
        <v>2434</v>
      </c>
      <c r="E6587" s="38" t="s">
        <v>28</v>
      </c>
    </row>
    <row r="6588">
      <c r="A6588" s="38" t="s">
        <v>11704</v>
      </c>
      <c r="B6588" s="38" t="s">
        <v>1071</v>
      </c>
      <c r="C6588" s="38" t="s">
        <v>165</v>
      </c>
      <c r="D6588" s="38" t="s">
        <v>2434</v>
      </c>
      <c r="E6588" s="38" t="s">
        <v>28</v>
      </c>
    </row>
    <row r="6589">
      <c r="A6589" s="38" t="s">
        <v>11705</v>
      </c>
      <c r="B6589" s="38" t="s">
        <v>1072</v>
      </c>
      <c r="C6589" s="38" t="s">
        <v>165</v>
      </c>
      <c r="D6589" s="38" t="s">
        <v>2434</v>
      </c>
      <c r="E6589" s="38" t="s">
        <v>28</v>
      </c>
    </row>
    <row r="6590">
      <c r="A6590" s="38" t="s">
        <v>11706</v>
      </c>
      <c r="B6590" s="38" t="s">
        <v>1077</v>
      </c>
      <c r="C6590" s="38" t="s">
        <v>165</v>
      </c>
      <c r="D6590" s="38" t="s">
        <v>2434</v>
      </c>
      <c r="E6590" s="38" t="s">
        <v>28</v>
      </c>
    </row>
    <row r="6591">
      <c r="A6591" s="38" t="s">
        <v>11707</v>
      </c>
      <c r="B6591" s="38" t="s">
        <v>1070</v>
      </c>
      <c r="C6591" s="38" t="s">
        <v>165</v>
      </c>
      <c r="D6591" s="38" t="s">
        <v>2434</v>
      </c>
      <c r="E6591" s="38" t="s">
        <v>28</v>
      </c>
    </row>
    <row r="6592">
      <c r="A6592" s="38" t="s">
        <v>11708</v>
      </c>
      <c r="B6592" s="38" t="s">
        <v>1075</v>
      </c>
      <c r="C6592" s="38" t="s">
        <v>44</v>
      </c>
      <c r="D6592" s="38" t="s">
        <v>2434</v>
      </c>
      <c r="E6592" s="38" t="s">
        <v>28</v>
      </c>
    </row>
    <row r="6593">
      <c r="A6593" s="38" t="s">
        <v>11709</v>
      </c>
      <c r="B6593" s="38" t="s">
        <v>925</v>
      </c>
      <c r="C6593" s="38" t="s">
        <v>44</v>
      </c>
      <c r="D6593" s="38" t="s">
        <v>2434</v>
      </c>
      <c r="E6593" s="38" t="s">
        <v>28</v>
      </c>
    </row>
    <row r="6594">
      <c r="A6594" s="38" t="s">
        <v>11710</v>
      </c>
      <c r="B6594" s="38" t="s">
        <v>748</v>
      </c>
      <c r="C6594" s="38" t="s">
        <v>44</v>
      </c>
      <c r="D6594" s="38" t="s">
        <v>2434</v>
      </c>
      <c r="E6594" s="38" t="s">
        <v>28</v>
      </c>
    </row>
    <row r="6595">
      <c r="A6595" s="38" t="s">
        <v>11711</v>
      </c>
      <c r="B6595" s="38" t="s">
        <v>1077</v>
      </c>
      <c r="C6595" s="38" t="s">
        <v>44</v>
      </c>
      <c r="D6595" s="38" t="s">
        <v>2434</v>
      </c>
      <c r="E6595" s="38" t="s">
        <v>28</v>
      </c>
    </row>
    <row r="6596">
      <c r="A6596" s="38" t="s">
        <v>11712</v>
      </c>
      <c r="B6596" s="38" t="s">
        <v>646</v>
      </c>
      <c r="C6596" s="25" t="s">
        <v>938</v>
      </c>
      <c r="D6596" s="38" t="s">
        <v>2434</v>
      </c>
      <c r="E6596" s="38" t="s">
        <v>28</v>
      </c>
    </row>
    <row r="6597">
      <c r="A6597" s="38" t="s">
        <v>11713</v>
      </c>
      <c r="B6597" s="38" t="s">
        <v>626</v>
      </c>
      <c r="C6597" s="25" t="s">
        <v>938</v>
      </c>
      <c r="D6597" s="38" t="s">
        <v>2434</v>
      </c>
      <c r="E6597" s="38" t="s">
        <v>28</v>
      </c>
    </row>
    <row r="6598">
      <c r="A6598" s="38" t="s">
        <v>11714</v>
      </c>
      <c r="B6598" s="38" t="s">
        <v>1081</v>
      </c>
      <c r="C6598" s="25" t="s">
        <v>938</v>
      </c>
      <c r="D6598" s="38" t="s">
        <v>2434</v>
      </c>
      <c r="E6598" s="38" t="s">
        <v>28</v>
      </c>
    </row>
    <row r="6599">
      <c r="A6599" s="38" t="s">
        <v>11715</v>
      </c>
      <c r="B6599" s="38" t="s">
        <v>537</v>
      </c>
      <c r="C6599" s="38" t="s">
        <v>165</v>
      </c>
      <c r="D6599" s="38" t="s">
        <v>2435</v>
      </c>
      <c r="E6599" s="38" t="s">
        <v>28</v>
      </c>
    </row>
    <row r="6600">
      <c r="A6600" s="38" t="s">
        <v>11716</v>
      </c>
      <c r="B6600" s="38" t="s">
        <v>1213</v>
      </c>
      <c r="C6600" s="38" t="s">
        <v>165</v>
      </c>
      <c r="D6600" s="38" t="s">
        <v>2435</v>
      </c>
      <c r="E6600" s="38" t="s">
        <v>28</v>
      </c>
    </row>
    <row r="6601">
      <c r="A6601" s="38" t="s">
        <v>11717</v>
      </c>
      <c r="B6601" s="38" t="s">
        <v>1041</v>
      </c>
      <c r="C6601" s="38" t="s">
        <v>165</v>
      </c>
      <c r="D6601" s="38" t="s">
        <v>2435</v>
      </c>
      <c r="E6601" s="38" t="s">
        <v>28</v>
      </c>
    </row>
    <row r="6602">
      <c r="A6602" s="38" t="s">
        <v>11718</v>
      </c>
      <c r="B6602" s="38" t="s">
        <v>770</v>
      </c>
      <c r="C6602" s="38" t="s">
        <v>165</v>
      </c>
      <c r="D6602" s="38" t="s">
        <v>2435</v>
      </c>
      <c r="E6602" s="38" t="s">
        <v>28</v>
      </c>
    </row>
    <row r="6603">
      <c r="A6603" s="38" t="s">
        <v>11719</v>
      </c>
      <c r="B6603" s="38" t="s">
        <v>937</v>
      </c>
      <c r="C6603" s="38" t="s">
        <v>165</v>
      </c>
      <c r="D6603" s="38" t="s">
        <v>2435</v>
      </c>
      <c r="E6603" s="38" t="s">
        <v>28</v>
      </c>
    </row>
    <row r="6604">
      <c r="A6604" s="38" t="s">
        <v>11720</v>
      </c>
      <c r="B6604" s="38" t="s">
        <v>376</v>
      </c>
      <c r="C6604" s="38" t="s">
        <v>165</v>
      </c>
      <c r="D6604" s="38" t="s">
        <v>2435</v>
      </c>
      <c r="E6604" s="38" t="s">
        <v>28</v>
      </c>
    </row>
    <row r="6605">
      <c r="A6605" s="38" t="s">
        <v>11721</v>
      </c>
      <c r="B6605" s="38" t="s">
        <v>295</v>
      </c>
      <c r="C6605" s="38" t="s">
        <v>165</v>
      </c>
      <c r="D6605" s="38" t="s">
        <v>2435</v>
      </c>
      <c r="E6605" s="38" t="s">
        <v>28</v>
      </c>
    </row>
    <row r="6606">
      <c r="A6606" s="38" t="s">
        <v>11722</v>
      </c>
      <c r="B6606" s="38" t="s">
        <v>524</v>
      </c>
      <c r="C6606" s="38" t="s">
        <v>165</v>
      </c>
      <c r="D6606" s="38" t="s">
        <v>2435</v>
      </c>
      <c r="E6606" s="38" t="s">
        <v>28</v>
      </c>
    </row>
    <row r="6607">
      <c r="A6607" s="38" t="s">
        <v>11723</v>
      </c>
      <c r="B6607" s="38" t="s">
        <v>1081</v>
      </c>
      <c r="C6607" s="38" t="s">
        <v>165</v>
      </c>
      <c r="D6607" s="38" t="s">
        <v>2435</v>
      </c>
      <c r="E6607" s="38" t="s">
        <v>28</v>
      </c>
    </row>
    <row r="6608">
      <c r="A6608" s="38" t="s">
        <v>11724</v>
      </c>
      <c r="B6608" s="38" t="s">
        <v>1042</v>
      </c>
      <c r="C6608" s="38" t="s">
        <v>165</v>
      </c>
      <c r="D6608" s="38" t="s">
        <v>2435</v>
      </c>
      <c r="E6608" s="38" t="s">
        <v>28</v>
      </c>
    </row>
    <row r="6609">
      <c r="A6609" s="38" t="s">
        <v>11725</v>
      </c>
      <c r="B6609" s="38" t="s">
        <v>1372</v>
      </c>
      <c r="C6609" s="38" t="s">
        <v>165</v>
      </c>
      <c r="D6609" s="38" t="s">
        <v>2435</v>
      </c>
      <c r="E6609" s="38" t="s">
        <v>28</v>
      </c>
    </row>
    <row r="6610">
      <c r="A6610" s="38" t="s">
        <v>11726</v>
      </c>
      <c r="B6610" s="38" t="s">
        <v>847</v>
      </c>
      <c r="C6610" s="38" t="s">
        <v>165</v>
      </c>
      <c r="D6610" s="38" t="s">
        <v>2435</v>
      </c>
      <c r="E6610" s="38" t="s">
        <v>28</v>
      </c>
    </row>
    <row r="6611">
      <c r="A6611" s="38" t="s">
        <v>11727</v>
      </c>
      <c r="B6611" s="38" t="s">
        <v>646</v>
      </c>
      <c r="C6611" s="38" t="s">
        <v>96</v>
      </c>
      <c r="D6611" s="38" t="s">
        <v>2103</v>
      </c>
      <c r="E6611" s="38" t="s">
        <v>28</v>
      </c>
    </row>
    <row r="6612">
      <c r="A6612" s="38" t="s">
        <v>11728</v>
      </c>
      <c r="B6612" s="38" t="s">
        <v>679</v>
      </c>
      <c r="C6612" s="38" t="s">
        <v>96</v>
      </c>
      <c r="D6612" s="38" t="s">
        <v>2103</v>
      </c>
      <c r="E6612" s="38" t="s">
        <v>28</v>
      </c>
    </row>
    <row r="6613">
      <c r="A6613" s="38" t="s">
        <v>11729</v>
      </c>
      <c r="B6613" s="38" t="s">
        <v>602</v>
      </c>
      <c r="C6613" s="38" t="s">
        <v>96</v>
      </c>
      <c r="D6613" s="38" t="s">
        <v>2103</v>
      </c>
      <c r="E6613" s="38" t="s">
        <v>28</v>
      </c>
    </row>
    <row r="6614">
      <c r="A6614" s="38" t="s">
        <v>11730</v>
      </c>
      <c r="B6614" s="38" t="s">
        <v>537</v>
      </c>
      <c r="C6614" s="38" t="s">
        <v>96</v>
      </c>
      <c r="D6614" s="38" t="s">
        <v>2103</v>
      </c>
      <c r="E6614" s="38" t="s">
        <v>28</v>
      </c>
    </row>
    <row r="6615">
      <c r="A6615" s="38" t="s">
        <v>11731</v>
      </c>
      <c r="B6615" s="38" t="s">
        <v>626</v>
      </c>
      <c r="C6615" s="38" t="s">
        <v>96</v>
      </c>
      <c r="D6615" s="38" t="s">
        <v>2103</v>
      </c>
      <c r="E6615" s="38" t="s">
        <v>28</v>
      </c>
    </row>
    <row r="6616">
      <c r="A6616" s="38" t="s">
        <v>11732</v>
      </c>
      <c r="B6616" s="38" t="s">
        <v>576</v>
      </c>
      <c r="C6616" s="38" t="s">
        <v>96</v>
      </c>
      <c r="D6616" s="38" t="s">
        <v>2103</v>
      </c>
      <c r="E6616" s="38" t="s">
        <v>28</v>
      </c>
    </row>
    <row r="6617">
      <c r="A6617" s="38" t="s">
        <v>11733</v>
      </c>
      <c r="B6617" s="38" t="s">
        <v>1081</v>
      </c>
      <c r="C6617" s="38" t="s">
        <v>96</v>
      </c>
      <c r="D6617" s="38" t="s">
        <v>2103</v>
      </c>
      <c r="E6617" s="38" t="s">
        <v>28</v>
      </c>
    </row>
    <row r="6618">
      <c r="A6618" s="38" t="s">
        <v>11734</v>
      </c>
      <c r="B6618" s="38" t="s">
        <v>1343</v>
      </c>
      <c r="C6618" s="38" t="s">
        <v>96</v>
      </c>
      <c r="D6618" s="38" t="s">
        <v>2436</v>
      </c>
      <c r="E6618" s="38" t="s">
        <v>28</v>
      </c>
    </row>
    <row r="6619">
      <c r="A6619" s="38" t="s">
        <v>11735</v>
      </c>
      <c r="B6619" s="38" t="s">
        <v>5885</v>
      </c>
      <c r="C6619" s="38" t="s">
        <v>96</v>
      </c>
      <c r="D6619" s="38" t="s">
        <v>2436</v>
      </c>
      <c r="E6619" s="38" t="s">
        <v>28</v>
      </c>
    </row>
    <row r="6620">
      <c r="A6620" s="38" t="s">
        <v>11736</v>
      </c>
      <c r="B6620" s="38" t="s">
        <v>861</v>
      </c>
      <c r="C6620" s="38" t="s">
        <v>96</v>
      </c>
      <c r="D6620" s="38" t="s">
        <v>2436</v>
      </c>
      <c r="E6620" s="38" t="s">
        <v>28</v>
      </c>
    </row>
    <row r="6621">
      <c r="A6621" s="38" t="s">
        <v>11737</v>
      </c>
      <c r="B6621" s="38" t="s">
        <v>960</v>
      </c>
      <c r="C6621" s="38" t="s">
        <v>96</v>
      </c>
      <c r="D6621" s="38" t="s">
        <v>2436</v>
      </c>
      <c r="E6621" s="38" t="s">
        <v>28</v>
      </c>
    </row>
    <row r="6622">
      <c r="A6622" s="38" t="s">
        <v>11738</v>
      </c>
      <c r="B6622" s="38" t="s">
        <v>970</v>
      </c>
      <c r="C6622" s="38" t="s">
        <v>96</v>
      </c>
      <c r="D6622" s="38" t="s">
        <v>2436</v>
      </c>
      <c r="E6622" s="38" t="s">
        <v>28</v>
      </c>
    </row>
    <row r="6623">
      <c r="A6623" s="38" t="s">
        <v>11739</v>
      </c>
      <c r="B6623" s="38" t="s">
        <v>1210</v>
      </c>
      <c r="C6623" s="38" t="s">
        <v>96</v>
      </c>
      <c r="D6623" s="38" t="s">
        <v>2436</v>
      </c>
      <c r="E6623" s="38" t="s">
        <v>28</v>
      </c>
    </row>
    <row r="6624">
      <c r="A6624" s="38" t="s">
        <v>11740</v>
      </c>
      <c r="B6624" s="38" t="s">
        <v>1296</v>
      </c>
      <c r="C6624" s="38" t="s">
        <v>96</v>
      </c>
      <c r="D6624" s="38" t="s">
        <v>2436</v>
      </c>
      <c r="E6624" s="38" t="s">
        <v>28</v>
      </c>
    </row>
    <row r="6625">
      <c r="A6625" s="38" t="s">
        <v>11741</v>
      </c>
      <c r="B6625" s="38" t="s">
        <v>1341</v>
      </c>
      <c r="C6625" s="38" t="s">
        <v>96</v>
      </c>
      <c r="D6625" s="38" t="s">
        <v>2436</v>
      </c>
      <c r="E6625" s="38" t="s">
        <v>28</v>
      </c>
    </row>
    <row r="6626">
      <c r="A6626" s="38" t="s">
        <v>11742</v>
      </c>
      <c r="B6626" s="38" t="s">
        <v>752</v>
      </c>
      <c r="C6626" s="38" t="s">
        <v>96</v>
      </c>
      <c r="D6626" s="38" t="s">
        <v>2437</v>
      </c>
      <c r="E6626" s="38" t="s">
        <v>28</v>
      </c>
    </row>
    <row r="6627">
      <c r="A6627" s="38" t="s">
        <v>11743</v>
      </c>
      <c r="B6627" s="38" t="s">
        <v>269</v>
      </c>
      <c r="C6627" s="38" t="s">
        <v>96</v>
      </c>
      <c r="D6627" s="38" t="s">
        <v>2437</v>
      </c>
      <c r="E6627" s="38" t="s">
        <v>28</v>
      </c>
    </row>
    <row r="6628">
      <c r="A6628" s="38" t="s">
        <v>11744</v>
      </c>
      <c r="B6628" s="38" t="s">
        <v>270</v>
      </c>
      <c r="C6628" s="38" t="s">
        <v>96</v>
      </c>
      <c r="D6628" s="38" t="s">
        <v>2437</v>
      </c>
      <c r="E6628" s="38" t="s">
        <v>28</v>
      </c>
    </row>
    <row r="6629">
      <c r="A6629" s="38" t="s">
        <v>11745</v>
      </c>
      <c r="B6629" s="38" t="s">
        <v>272</v>
      </c>
      <c r="C6629" s="38" t="s">
        <v>96</v>
      </c>
      <c r="D6629" s="38" t="s">
        <v>2437</v>
      </c>
      <c r="E6629" s="38" t="s">
        <v>28</v>
      </c>
    </row>
    <row r="6630">
      <c r="A6630" s="38" t="s">
        <v>11746</v>
      </c>
      <c r="B6630" s="38" t="s">
        <v>942</v>
      </c>
      <c r="C6630" s="38" t="s">
        <v>96</v>
      </c>
      <c r="D6630" s="38" t="s">
        <v>2437</v>
      </c>
      <c r="E6630" s="38" t="s">
        <v>28</v>
      </c>
    </row>
    <row r="6631">
      <c r="A6631" s="38" t="s">
        <v>11747</v>
      </c>
      <c r="B6631" s="38" t="s">
        <v>853</v>
      </c>
      <c r="C6631" s="38" t="s">
        <v>96</v>
      </c>
      <c r="D6631" s="38" t="s">
        <v>2437</v>
      </c>
      <c r="E6631" s="38" t="s">
        <v>28</v>
      </c>
    </row>
    <row r="6632">
      <c r="A6632" s="38" t="s">
        <v>11748</v>
      </c>
      <c r="B6632" s="38" t="s">
        <v>576</v>
      </c>
      <c r="C6632" s="38" t="s">
        <v>96</v>
      </c>
      <c r="D6632" s="38" t="s">
        <v>2437</v>
      </c>
      <c r="E6632" s="38" t="s">
        <v>28</v>
      </c>
    </row>
    <row r="6633">
      <c r="A6633" s="38" t="s">
        <v>11749</v>
      </c>
      <c r="B6633" s="38" t="s">
        <v>923</v>
      </c>
      <c r="C6633" s="38" t="s">
        <v>96</v>
      </c>
      <c r="D6633" s="38" t="s">
        <v>2437</v>
      </c>
      <c r="E6633" s="38" t="s">
        <v>28</v>
      </c>
    </row>
    <row r="6634">
      <c r="A6634" s="38" t="s">
        <v>11750</v>
      </c>
      <c r="B6634" s="38" t="s">
        <v>1200</v>
      </c>
      <c r="C6634" s="38" t="s">
        <v>96</v>
      </c>
      <c r="D6634" s="38" t="s">
        <v>2437</v>
      </c>
      <c r="E6634" s="38" t="s">
        <v>28</v>
      </c>
    </row>
    <row r="6635">
      <c r="A6635" s="38" t="s">
        <v>11751</v>
      </c>
      <c r="B6635" s="38" t="s">
        <v>1363</v>
      </c>
      <c r="C6635" s="38" t="s">
        <v>96</v>
      </c>
      <c r="D6635" s="38" t="s">
        <v>2437</v>
      </c>
      <c r="E6635" s="38" t="s">
        <v>28</v>
      </c>
    </row>
    <row r="6636">
      <c r="A6636" s="38" t="s">
        <v>11752</v>
      </c>
      <c r="B6636" s="38" t="s">
        <v>1216</v>
      </c>
      <c r="C6636" s="38" t="s">
        <v>96</v>
      </c>
      <c r="D6636" s="38" t="s">
        <v>2437</v>
      </c>
      <c r="E6636" s="38" t="s">
        <v>28</v>
      </c>
    </row>
    <row r="6637">
      <c r="A6637" s="38" t="s">
        <v>11753</v>
      </c>
      <c r="B6637" s="38" t="s">
        <v>1487</v>
      </c>
      <c r="C6637" s="38" t="s">
        <v>96</v>
      </c>
      <c r="D6637" s="38" t="s">
        <v>2437</v>
      </c>
      <c r="E6637" s="38" t="s">
        <v>28</v>
      </c>
    </row>
    <row r="6638">
      <c r="A6638" s="38" t="s">
        <v>11754</v>
      </c>
      <c r="B6638" s="38" t="s">
        <v>508</v>
      </c>
      <c r="C6638" s="38" t="s">
        <v>165</v>
      </c>
      <c r="D6638" s="38" t="s">
        <v>2438</v>
      </c>
      <c r="E6638" s="38" t="s">
        <v>28</v>
      </c>
    </row>
    <row r="6639">
      <c r="A6639" s="38" t="s">
        <v>11755</v>
      </c>
      <c r="B6639" s="38" t="s">
        <v>801</v>
      </c>
      <c r="C6639" s="38" t="s">
        <v>165</v>
      </c>
      <c r="D6639" s="38" t="s">
        <v>2438</v>
      </c>
      <c r="E6639" s="38" t="s">
        <v>28</v>
      </c>
    </row>
    <row r="6640">
      <c r="A6640" s="38" t="s">
        <v>11756</v>
      </c>
      <c r="B6640" s="38" t="s">
        <v>1156</v>
      </c>
      <c r="C6640" s="38" t="s">
        <v>165</v>
      </c>
      <c r="D6640" s="38" t="s">
        <v>2438</v>
      </c>
      <c r="E6640" s="38" t="s">
        <v>28</v>
      </c>
    </row>
    <row r="6641">
      <c r="A6641" s="38" t="s">
        <v>11757</v>
      </c>
      <c r="B6641" s="38" t="s">
        <v>557</v>
      </c>
      <c r="C6641" s="38" t="s">
        <v>165</v>
      </c>
      <c r="D6641" s="38" t="s">
        <v>2438</v>
      </c>
      <c r="E6641" s="38" t="s">
        <v>28</v>
      </c>
    </row>
    <row r="6642">
      <c r="A6642" s="38" t="s">
        <v>11758</v>
      </c>
      <c r="B6642" s="38" t="s">
        <v>1390</v>
      </c>
      <c r="C6642" s="38" t="s">
        <v>165</v>
      </c>
      <c r="D6642" s="38" t="s">
        <v>2438</v>
      </c>
      <c r="E6642" s="38" t="s">
        <v>28</v>
      </c>
    </row>
    <row r="6643">
      <c r="A6643" s="38" t="s">
        <v>11759</v>
      </c>
      <c r="B6643" s="38" t="s">
        <v>115</v>
      </c>
      <c r="C6643" s="38" t="s">
        <v>165</v>
      </c>
      <c r="D6643" s="38" t="s">
        <v>2438</v>
      </c>
      <c r="E6643" s="38" t="s">
        <v>28</v>
      </c>
    </row>
    <row r="6644">
      <c r="A6644" s="38" t="s">
        <v>11760</v>
      </c>
      <c r="B6644" s="38" t="s">
        <v>606</v>
      </c>
      <c r="C6644" s="38" t="s">
        <v>165</v>
      </c>
      <c r="D6644" s="38" t="s">
        <v>2438</v>
      </c>
      <c r="E6644" s="38" t="s">
        <v>28</v>
      </c>
    </row>
    <row r="6645">
      <c r="A6645" s="38" t="s">
        <v>11761</v>
      </c>
      <c r="B6645" s="38" t="s">
        <v>1232</v>
      </c>
      <c r="C6645" s="38" t="s">
        <v>165</v>
      </c>
      <c r="D6645" s="38" t="s">
        <v>2438</v>
      </c>
      <c r="E6645" s="38" t="s">
        <v>28</v>
      </c>
    </row>
    <row r="6646">
      <c r="A6646" s="38" t="s">
        <v>11762</v>
      </c>
      <c r="B6646" s="38" t="s">
        <v>358</v>
      </c>
      <c r="C6646" s="38" t="s">
        <v>165</v>
      </c>
      <c r="D6646" s="38" t="s">
        <v>2438</v>
      </c>
      <c r="E6646" s="38" t="s">
        <v>28</v>
      </c>
    </row>
    <row r="6647">
      <c r="A6647" s="38" t="s">
        <v>11763</v>
      </c>
      <c r="B6647" s="38" t="s">
        <v>1158</v>
      </c>
      <c r="C6647" s="38" t="s">
        <v>165</v>
      </c>
      <c r="D6647" s="38" t="s">
        <v>2438</v>
      </c>
      <c r="E6647" s="38" t="s">
        <v>28</v>
      </c>
    </row>
    <row r="6648">
      <c r="A6648" s="38" t="s">
        <v>11764</v>
      </c>
      <c r="B6648" s="38" t="s">
        <v>1389</v>
      </c>
      <c r="C6648" s="38" t="s">
        <v>165</v>
      </c>
      <c r="D6648" s="38" t="s">
        <v>2438</v>
      </c>
      <c r="E6648" s="38" t="s">
        <v>28</v>
      </c>
    </row>
    <row r="6649">
      <c r="A6649" s="38" t="s">
        <v>11765</v>
      </c>
      <c r="B6649" s="38" t="s">
        <v>1157</v>
      </c>
      <c r="C6649" s="38" t="s">
        <v>165</v>
      </c>
      <c r="D6649" s="38" t="s">
        <v>2438</v>
      </c>
      <c r="E6649" s="38" t="s">
        <v>28</v>
      </c>
    </row>
    <row r="6650">
      <c r="A6650" s="38" t="s">
        <v>11766</v>
      </c>
      <c r="B6650" s="38" t="s">
        <v>854</v>
      </c>
      <c r="C6650" s="38" t="s">
        <v>44</v>
      </c>
      <c r="D6650" s="38" t="s">
        <v>2438</v>
      </c>
      <c r="E6650" s="38" t="s">
        <v>28</v>
      </c>
    </row>
    <row r="6651">
      <c r="A6651" s="38" t="s">
        <v>11767</v>
      </c>
      <c r="B6651" s="38" t="s">
        <v>270</v>
      </c>
      <c r="C6651" s="38" t="s">
        <v>44</v>
      </c>
      <c r="D6651" s="38" t="s">
        <v>2438</v>
      </c>
      <c r="E6651" s="38" t="s">
        <v>28</v>
      </c>
    </row>
    <row r="6652">
      <c r="A6652" s="38" t="s">
        <v>11768</v>
      </c>
      <c r="B6652" s="38" t="s">
        <v>803</v>
      </c>
      <c r="C6652" s="38" t="s">
        <v>44</v>
      </c>
      <c r="D6652" s="38" t="s">
        <v>2438</v>
      </c>
      <c r="E6652" s="38" t="s">
        <v>28</v>
      </c>
    </row>
    <row r="6653">
      <c r="A6653" s="38" t="s">
        <v>11769</v>
      </c>
      <c r="B6653" s="38" t="s">
        <v>758</v>
      </c>
      <c r="C6653" s="38" t="s">
        <v>44</v>
      </c>
      <c r="D6653" s="38" t="s">
        <v>2438</v>
      </c>
      <c r="E6653" s="38" t="s">
        <v>28</v>
      </c>
    </row>
    <row r="6654">
      <c r="A6654" s="38" t="s">
        <v>11770</v>
      </c>
      <c r="B6654" s="38" t="s">
        <v>852</v>
      </c>
      <c r="C6654" s="38" t="s">
        <v>44</v>
      </c>
      <c r="D6654" s="38" t="s">
        <v>2438</v>
      </c>
      <c r="E6654" s="38" t="s">
        <v>28</v>
      </c>
    </row>
    <row r="6655">
      <c r="A6655" s="38" t="s">
        <v>11771</v>
      </c>
      <c r="B6655" s="38" t="s">
        <v>157</v>
      </c>
      <c r="C6655" s="25" t="s">
        <v>158</v>
      </c>
      <c r="D6655" s="38" t="s">
        <v>2438</v>
      </c>
      <c r="E6655" s="38" t="s">
        <v>28</v>
      </c>
    </row>
    <row r="6656">
      <c r="A6656" s="38" t="s">
        <v>11772</v>
      </c>
      <c r="B6656" s="38" t="s">
        <v>758</v>
      </c>
      <c r="C6656" s="25" t="s">
        <v>158</v>
      </c>
      <c r="D6656" s="38" t="s">
        <v>2438</v>
      </c>
      <c r="E6656" s="38" t="s">
        <v>28</v>
      </c>
    </row>
    <row r="6657">
      <c r="A6657" s="38" t="s">
        <v>11773</v>
      </c>
      <c r="B6657" s="38" t="s">
        <v>269</v>
      </c>
      <c r="C6657" s="25" t="s">
        <v>600</v>
      </c>
      <c r="D6657" s="38" t="s">
        <v>2438</v>
      </c>
      <c r="E6657" s="38" t="s">
        <v>28</v>
      </c>
    </row>
    <row r="6658">
      <c r="A6658" s="38" t="s">
        <v>11774</v>
      </c>
      <c r="B6658" s="38" t="s">
        <v>836</v>
      </c>
      <c r="C6658" s="25" t="s">
        <v>600</v>
      </c>
      <c r="D6658" s="38" t="s">
        <v>2438</v>
      </c>
      <c r="E6658" s="38" t="s">
        <v>28</v>
      </c>
    </row>
    <row r="6659">
      <c r="A6659" s="38" t="s">
        <v>11775</v>
      </c>
      <c r="B6659" s="38" t="s">
        <v>752</v>
      </c>
      <c r="C6659" s="25" t="s">
        <v>600</v>
      </c>
      <c r="D6659" s="38" t="s">
        <v>2438</v>
      </c>
      <c r="E6659" s="38" t="s">
        <v>28</v>
      </c>
    </row>
    <row r="6660">
      <c r="A6660" s="38" t="s">
        <v>11776</v>
      </c>
      <c r="B6660" s="38" t="s">
        <v>849</v>
      </c>
      <c r="C6660" s="25" t="s">
        <v>938</v>
      </c>
      <c r="D6660" s="38" t="s">
        <v>2438</v>
      </c>
      <c r="E6660" s="38" t="s">
        <v>28</v>
      </c>
    </row>
    <row r="6661">
      <c r="A6661" s="38" t="s">
        <v>11777</v>
      </c>
      <c r="B6661" s="38" t="s">
        <v>752</v>
      </c>
      <c r="C6661" s="25" t="s">
        <v>938</v>
      </c>
      <c r="D6661" s="38" t="s">
        <v>2438</v>
      </c>
      <c r="E6661" s="38" t="s">
        <v>28</v>
      </c>
    </row>
    <row r="6662">
      <c r="A6662" s="38" t="s">
        <v>11778</v>
      </c>
      <c r="B6662" s="38" t="s">
        <v>1160</v>
      </c>
      <c r="C6662" s="25" t="s">
        <v>938</v>
      </c>
      <c r="D6662" s="38" t="s">
        <v>2438</v>
      </c>
      <c r="E6662" s="38" t="s">
        <v>28</v>
      </c>
    </row>
    <row r="6663">
      <c r="A6663" s="38" t="s">
        <v>11779</v>
      </c>
      <c r="B6663" s="38" t="s">
        <v>847</v>
      </c>
      <c r="C6663" s="25" t="s">
        <v>938</v>
      </c>
      <c r="D6663" s="38" t="s">
        <v>2438</v>
      </c>
      <c r="E6663" s="38" t="s">
        <v>28</v>
      </c>
    </row>
    <row r="6664">
      <c r="A6664" s="38" t="s">
        <v>11780</v>
      </c>
      <c r="B6664" s="38" t="s">
        <v>508</v>
      </c>
      <c r="C6664" s="38" t="s">
        <v>165</v>
      </c>
      <c r="D6664" s="38" t="s">
        <v>2439</v>
      </c>
      <c r="E6664" s="38" t="s">
        <v>28</v>
      </c>
    </row>
    <row r="6665">
      <c r="A6665" s="38" t="s">
        <v>11781</v>
      </c>
      <c r="B6665" s="38" t="s">
        <v>801</v>
      </c>
      <c r="C6665" s="38" t="s">
        <v>165</v>
      </c>
      <c r="D6665" s="38" t="s">
        <v>2439</v>
      </c>
      <c r="E6665" s="38" t="s">
        <v>28</v>
      </c>
    </row>
    <row r="6666">
      <c r="A6666" s="38" t="s">
        <v>11782</v>
      </c>
      <c r="B6666" s="38" t="s">
        <v>606</v>
      </c>
      <c r="C6666" s="38" t="s">
        <v>165</v>
      </c>
      <c r="D6666" s="38" t="s">
        <v>2439</v>
      </c>
      <c r="E6666" s="38" t="s">
        <v>28</v>
      </c>
    </row>
    <row r="6667">
      <c r="A6667" s="38" t="s">
        <v>11783</v>
      </c>
      <c r="B6667" s="38" t="s">
        <v>557</v>
      </c>
      <c r="C6667" s="38" t="s">
        <v>165</v>
      </c>
      <c r="D6667" s="38" t="s">
        <v>2439</v>
      </c>
      <c r="E6667" s="38" t="s">
        <v>28</v>
      </c>
    </row>
    <row r="6668">
      <c r="A6668" s="38" t="s">
        <v>11784</v>
      </c>
      <c r="B6668" s="38" t="s">
        <v>1269</v>
      </c>
      <c r="C6668" s="38" t="s">
        <v>165</v>
      </c>
      <c r="D6668" s="38" t="s">
        <v>2439</v>
      </c>
      <c r="E6668" s="38" t="s">
        <v>28</v>
      </c>
    </row>
    <row r="6669">
      <c r="A6669" s="38" t="s">
        <v>11785</v>
      </c>
      <c r="B6669" s="38" t="s">
        <v>561</v>
      </c>
      <c r="C6669" s="38" t="s">
        <v>165</v>
      </c>
      <c r="D6669" s="38" t="s">
        <v>2439</v>
      </c>
      <c r="E6669" s="38" t="s">
        <v>28</v>
      </c>
    </row>
    <row r="6670">
      <c r="A6670" s="38" t="s">
        <v>11786</v>
      </c>
      <c r="B6670" s="38" t="s">
        <v>701</v>
      </c>
      <c r="C6670" s="38" t="s">
        <v>165</v>
      </c>
      <c r="D6670" s="38" t="s">
        <v>2439</v>
      </c>
      <c r="E6670" s="38" t="s">
        <v>28</v>
      </c>
    </row>
    <row r="6671">
      <c r="A6671" s="38" t="s">
        <v>11787</v>
      </c>
      <c r="B6671" s="38" t="s">
        <v>1388</v>
      </c>
      <c r="C6671" s="38" t="s">
        <v>165</v>
      </c>
      <c r="D6671" s="38" t="s">
        <v>2439</v>
      </c>
      <c r="E6671" s="38" t="s">
        <v>28</v>
      </c>
    </row>
    <row r="6672">
      <c r="A6672" s="38" t="s">
        <v>11788</v>
      </c>
      <c r="B6672" s="38" t="s">
        <v>750</v>
      </c>
      <c r="C6672" s="38" t="s">
        <v>165</v>
      </c>
      <c r="D6672" s="38" t="s">
        <v>2439</v>
      </c>
      <c r="E6672" s="38" t="s">
        <v>28</v>
      </c>
    </row>
    <row r="6673">
      <c r="A6673" s="38" t="s">
        <v>11789</v>
      </c>
      <c r="B6673" s="38" t="s">
        <v>1158</v>
      </c>
      <c r="C6673" s="38" t="s">
        <v>165</v>
      </c>
      <c r="D6673" s="38" t="s">
        <v>2439</v>
      </c>
      <c r="E6673" s="38" t="s">
        <v>28</v>
      </c>
    </row>
    <row r="6674">
      <c r="A6674" s="38" t="s">
        <v>11790</v>
      </c>
      <c r="B6674" s="38" t="s">
        <v>1389</v>
      </c>
      <c r="C6674" s="38" t="s">
        <v>165</v>
      </c>
      <c r="D6674" s="38" t="s">
        <v>2439</v>
      </c>
      <c r="E6674" s="38" t="s">
        <v>28</v>
      </c>
    </row>
    <row r="6675">
      <c r="A6675" s="38" t="s">
        <v>11791</v>
      </c>
      <c r="B6675" s="38" t="s">
        <v>597</v>
      </c>
      <c r="C6675" s="38" t="s">
        <v>165</v>
      </c>
      <c r="D6675" s="38" t="s">
        <v>2439</v>
      </c>
      <c r="E6675" s="38" t="s">
        <v>28</v>
      </c>
    </row>
    <row r="6676">
      <c r="A6676" s="38" t="s">
        <v>11792</v>
      </c>
      <c r="B6676" s="38" t="s">
        <v>854</v>
      </c>
      <c r="C6676" s="38" t="s">
        <v>44</v>
      </c>
      <c r="D6676" s="38" t="s">
        <v>2439</v>
      </c>
      <c r="E6676" s="38" t="s">
        <v>28</v>
      </c>
    </row>
    <row r="6677">
      <c r="A6677" s="38" t="s">
        <v>11793</v>
      </c>
      <c r="B6677" s="38" t="s">
        <v>270</v>
      </c>
      <c r="C6677" s="38" t="s">
        <v>44</v>
      </c>
      <c r="D6677" s="38" t="s">
        <v>2439</v>
      </c>
      <c r="E6677" s="38" t="s">
        <v>28</v>
      </c>
    </row>
    <row r="6678">
      <c r="A6678" s="38" t="s">
        <v>11794</v>
      </c>
      <c r="B6678" s="38" t="s">
        <v>803</v>
      </c>
      <c r="C6678" s="38" t="s">
        <v>44</v>
      </c>
      <c r="D6678" s="38" t="s">
        <v>2439</v>
      </c>
      <c r="E6678" s="38" t="s">
        <v>28</v>
      </c>
    </row>
    <row r="6679">
      <c r="A6679" s="38" t="s">
        <v>11795</v>
      </c>
      <c r="B6679" s="38" t="s">
        <v>758</v>
      </c>
      <c r="C6679" s="38" t="s">
        <v>44</v>
      </c>
      <c r="D6679" s="38" t="s">
        <v>2439</v>
      </c>
      <c r="E6679" s="38" t="s">
        <v>28</v>
      </c>
    </row>
    <row r="6680">
      <c r="A6680" s="38" t="s">
        <v>11796</v>
      </c>
      <c r="B6680" s="38" t="s">
        <v>852</v>
      </c>
      <c r="C6680" s="38" t="s">
        <v>44</v>
      </c>
      <c r="D6680" s="38" t="s">
        <v>2439</v>
      </c>
      <c r="E6680" s="38" t="s">
        <v>28</v>
      </c>
    </row>
    <row r="6681">
      <c r="A6681" s="38" t="s">
        <v>11797</v>
      </c>
      <c r="B6681" s="38" t="s">
        <v>157</v>
      </c>
      <c r="C6681" s="25" t="s">
        <v>158</v>
      </c>
      <c r="D6681" s="38" t="s">
        <v>2439</v>
      </c>
      <c r="E6681" s="38" t="s">
        <v>28</v>
      </c>
    </row>
    <row r="6682">
      <c r="A6682" s="38" t="s">
        <v>11798</v>
      </c>
      <c r="B6682" s="38" t="s">
        <v>758</v>
      </c>
      <c r="C6682" s="25" t="s">
        <v>158</v>
      </c>
      <c r="D6682" s="38" t="s">
        <v>2439</v>
      </c>
      <c r="E6682" s="38" t="s">
        <v>28</v>
      </c>
    </row>
    <row r="6683">
      <c r="A6683" s="38" t="s">
        <v>11799</v>
      </c>
      <c r="B6683" s="38" t="s">
        <v>269</v>
      </c>
      <c r="C6683" s="25" t="s">
        <v>600</v>
      </c>
      <c r="D6683" s="38" t="s">
        <v>2439</v>
      </c>
      <c r="E6683" s="38" t="s">
        <v>28</v>
      </c>
    </row>
    <row r="6684">
      <c r="A6684" s="38" t="s">
        <v>11800</v>
      </c>
      <c r="B6684" s="38" t="s">
        <v>836</v>
      </c>
      <c r="C6684" s="25" t="s">
        <v>600</v>
      </c>
      <c r="D6684" s="38" t="s">
        <v>2439</v>
      </c>
      <c r="E6684" s="38" t="s">
        <v>28</v>
      </c>
    </row>
    <row r="6685">
      <c r="A6685" s="38" t="s">
        <v>11801</v>
      </c>
      <c r="B6685" s="38" t="s">
        <v>752</v>
      </c>
      <c r="C6685" s="25" t="s">
        <v>600</v>
      </c>
      <c r="D6685" s="38" t="s">
        <v>2439</v>
      </c>
      <c r="E6685" s="38" t="s">
        <v>28</v>
      </c>
    </row>
    <row r="6686">
      <c r="A6686" s="38" t="s">
        <v>11802</v>
      </c>
      <c r="B6686" s="38" t="s">
        <v>849</v>
      </c>
      <c r="C6686" s="25" t="s">
        <v>938</v>
      </c>
      <c r="D6686" s="38" t="s">
        <v>2439</v>
      </c>
      <c r="E6686" s="38" t="s">
        <v>28</v>
      </c>
    </row>
    <row r="6687">
      <c r="A6687" s="38" t="s">
        <v>11803</v>
      </c>
      <c r="B6687" s="38" t="s">
        <v>752</v>
      </c>
      <c r="C6687" s="25" t="s">
        <v>938</v>
      </c>
      <c r="D6687" s="38" t="s">
        <v>2439</v>
      </c>
      <c r="E6687" s="38" t="s">
        <v>28</v>
      </c>
    </row>
    <row r="6688">
      <c r="A6688" s="38" t="s">
        <v>11804</v>
      </c>
      <c r="B6688" s="38" t="s">
        <v>1160</v>
      </c>
      <c r="C6688" s="25" t="s">
        <v>938</v>
      </c>
      <c r="D6688" s="38" t="s">
        <v>2439</v>
      </c>
      <c r="E6688" s="38" t="s">
        <v>28</v>
      </c>
    </row>
    <row r="6689">
      <c r="A6689" s="38" t="s">
        <v>11805</v>
      </c>
      <c r="B6689" s="38" t="s">
        <v>847</v>
      </c>
      <c r="C6689" s="25" t="s">
        <v>938</v>
      </c>
      <c r="D6689" s="38" t="s">
        <v>2439</v>
      </c>
      <c r="E6689" s="38" t="s">
        <v>28</v>
      </c>
    </row>
    <row r="6690">
      <c r="A6690" s="38" t="s">
        <v>11806</v>
      </c>
      <c r="B6690" s="38" t="s">
        <v>557</v>
      </c>
      <c r="C6690" s="38" t="s">
        <v>165</v>
      </c>
      <c r="D6690" s="38" t="s">
        <v>2440</v>
      </c>
      <c r="E6690" s="38" t="s">
        <v>28</v>
      </c>
    </row>
    <row r="6691">
      <c r="A6691" s="38" t="s">
        <v>11807</v>
      </c>
      <c r="B6691" s="38" t="s">
        <v>801</v>
      </c>
      <c r="C6691" s="38" t="s">
        <v>165</v>
      </c>
      <c r="D6691" s="38" t="s">
        <v>2440</v>
      </c>
      <c r="E6691" s="38" t="s">
        <v>28</v>
      </c>
    </row>
    <row r="6692">
      <c r="A6692" s="38" t="s">
        <v>11808</v>
      </c>
      <c r="B6692" s="38" t="s">
        <v>644</v>
      </c>
      <c r="C6692" s="38" t="s">
        <v>165</v>
      </c>
      <c r="D6692" s="38" t="s">
        <v>2440</v>
      </c>
      <c r="E6692" s="38" t="s">
        <v>28</v>
      </c>
    </row>
    <row r="6693">
      <c r="A6693" s="38" t="s">
        <v>11809</v>
      </c>
      <c r="B6693" s="38" t="s">
        <v>1269</v>
      </c>
      <c r="C6693" s="38" t="s">
        <v>165</v>
      </c>
      <c r="D6693" s="38" t="s">
        <v>2440</v>
      </c>
      <c r="E6693" s="38" t="s">
        <v>28</v>
      </c>
    </row>
    <row r="6694">
      <c r="A6694" s="38" t="s">
        <v>11810</v>
      </c>
      <c r="B6694" s="38" t="s">
        <v>561</v>
      </c>
      <c r="C6694" s="38" t="s">
        <v>165</v>
      </c>
      <c r="D6694" s="38" t="s">
        <v>2440</v>
      </c>
      <c r="E6694" s="38" t="s">
        <v>28</v>
      </c>
    </row>
    <row r="6695">
      <c r="A6695" s="38" t="s">
        <v>11811</v>
      </c>
      <c r="B6695" s="38" t="s">
        <v>701</v>
      </c>
      <c r="C6695" s="38" t="s">
        <v>165</v>
      </c>
      <c r="D6695" s="38" t="s">
        <v>2440</v>
      </c>
      <c r="E6695" s="38" t="s">
        <v>28</v>
      </c>
    </row>
    <row r="6696">
      <c r="A6696" s="38" t="s">
        <v>11812</v>
      </c>
      <c r="B6696" s="38" t="s">
        <v>591</v>
      </c>
      <c r="C6696" s="38" t="s">
        <v>165</v>
      </c>
      <c r="D6696" s="38" t="s">
        <v>2440</v>
      </c>
      <c r="E6696" s="38" t="s">
        <v>28</v>
      </c>
    </row>
    <row r="6697">
      <c r="A6697" s="38" t="s">
        <v>11813</v>
      </c>
      <c r="B6697" s="38" t="s">
        <v>750</v>
      </c>
      <c r="C6697" s="38" t="s">
        <v>165</v>
      </c>
      <c r="D6697" s="38" t="s">
        <v>2440</v>
      </c>
      <c r="E6697" s="38" t="s">
        <v>28</v>
      </c>
    </row>
    <row r="6698">
      <c r="A6698" s="38" t="s">
        <v>11814</v>
      </c>
      <c r="B6698" s="38" t="s">
        <v>952</v>
      </c>
      <c r="C6698" s="38" t="s">
        <v>165</v>
      </c>
      <c r="D6698" s="38" t="s">
        <v>2440</v>
      </c>
      <c r="E6698" s="38" t="s">
        <v>28</v>
      </c>
    </row>
    <row r="6699">
      <c r="A6699" s="38" t="s">
        <v>11815</v>
      </c>
      <c r="B6699" s="38" t="s">
        <v>1389</v>
      </c>
      <c r="C6699" s="38" t="s">
        <v>165</v>
      </c>
      <c r="D6699" s="38" t="s">
        <v>2440</v>
      </c>
      <c r="E6699" s="38" t="s">
        <v>28</v>
      </c>
    </row>
    <row r="6700">
      <c r="A6700" s="38" t="s">
        <v>11816</v>
      </c>
      <c r="B6700" s="38" t="s">
        <v>943</v>
      </c>
      <c r="C6700" s="38" t="s">
        <v>165</v>
      </c>
      <c r="D6700" s="38" t="s">
        <v>2440</v>
      </c>
      <c r="E6700" s="38" t="s">
        <v>28</v>
      </c>
    </row>
    <row r="6701">
      <c r="A6701" s="38" t="s">
        <v>11817</v>
      </c>
      <c r="B6701" s="38" t="s">
        <v>1300</v>
      </c>
      <c r="C6701" s="38" t="s">
        <v>165</v>
      </c>
      <c r="D6701" s="38" t="s">
        <v>2441</v>
      </c>
      <c r="E6701" s="38" t="s">
        <v>28</v>
      </c>
    </row>
    <row r="6702">
      <c r="A6702" s="38" t="s">
        <v>11818</v>
      </c>
      <c r="B6702" s="38" t="s">
        <v>575</v>
      </c>
      <c r="C6702" s="38" t="s">
        <v>165</v>
      </c>
      <c r="D6702" s="38" t="s">
        <v>2441</v>
      </c>
      <c r="E6702" s="38" t="s">
        <v>28</v>
      </c>
    </row>
    <row r="6703">
      <c r="A6703" s="38" t="s">
        <v>11819</v>
      </c>
      <c r="B6703" s="38" t="s">
        <v>1269</v>
      </c>
      <c r="C6703" s="38" t="s">
        <v>165</v>
      </c>
      <c r="D6703" s="38" t="s">
        <v>2441</v>
      </c>
      <c r="E6703" s="38" t="s">
        <v>28</v>
      </c>
    </row>
    <row r="6704">
      <c r="A6704" s="38" t="s">
        <v>11820</v>
      </c>
      <c r="B6704" s="38" t="s">
        <v>591</v>
      </c>
      <c r="C6704" s="38" t="s">
        <v>165</v>
      </c>
      <c r="D6704" s="38" t="s">
        <v>2441</v>
      </c>
      <c r="E6704" s="38" t="s">
        <v>28</v>
      </c>
    </row>
    <row r="6705">
      <c r="A6705" s="38" t="s">
        <v>11821</v>
      </c>
      <c r="B6705" s="38" t="s">
        <v>456</v>
      </c>
      <c r="C6705" s="38" t="s">
        <v>165</v>
      </c>
      <c r="D6705" s="38" t="s">
        <v>2441</v>
      </c>
      <c r="E6705" s="38" t="s">
        <v>28</v>
      </c>
    </row>
    <row r="6706">
      <c r="A6706" s="38" t="s">
        <v>11822</v>
      </c>
      <c r="B6706" s="38" t="s">
        <v>1301</v>
      </c>
      <c r="C6706" s="38" t="s">
        <v>165</v>
      </c>
      <c r="D6706" s="38" t="s">
        <v>2441</v>
      </c>
      <c r="E6706" s="38" t="s">
        <v>28</v>
      </c>
    </row>
    <row r="6707">
      <c r="A6707" s="38" t="s">
        <v>11823</v>
      </c>
      <c r="B6707" s="38" t="s">
        <v>705</v>
      </c>
      <c r="C6707" s="38" t="s">
        <v>165</v>
      </c>
      <c r="D6707" s="38" t="s">
        <v>2441</v>
      </c>
      <c r="E6707" s="38" t="s">
        <v>28</v>
      </c>
    </row>
    <row r="6708">
      <c r="A6708" s="38" t="s">
        <v>11824</v>
      </c>
      <c r="B6708" s="38" t="s">
        <v>1270</v>
      </c>
      <c r="C6708" s="38" t="s">
        <v>165</v>
      </c>
      <c r="D6708" s="38" t="s">
        <v>2441</v>
      </c>
      <c r="E6708" s="38" t="s">
        <v>28</v>
      </c>
    </row>
    <row r="6709">
      <c r="A6709" s="38" t="s">
        <v>11825</v>
      </c>
      <c r="B6709" s="38" t="s">
        <v>1177</v>
      </c>
      <c r="C6709" s="38" t="s">
        <v>165</v>
      </c>
      <c r="D6709" s="38" t="s">
        <v>2441</v>
      </c>
      <c r="E6709" s="38" t="s">
        <v>28</v>
      </c>
    </row>
    <row r="6710">
      <c r="A6710" s="38" t="s">
        <v>11826</v>
      </c>
      <c r="B6710" s="38" t="s">
        <v>631</v>
      </c>
      <c r="C6710" s="38" t="s">
        <v>165</v>
      </c>
      <c r="D6710" s="38" t="s">
        <v>2441</v>
      </c>
      <c r="E6710" s="38" t="s">
        <v>28</v>
      </c>
    </row>
    <row r="6711">
      <c r="A6711" s="38" t="s">
        <v>11827</v>
      </c>
      <c r="B6711" s="38" t="s">
        <v>694</v>
      </c>
      <c r="C6711" s="38" t="s">
        <v>165</v>
      </c>
      <c r="D6711" s="38" t="s">
        <v>2441</v>
      </c>
      <c r="E6711" s="38" t="s">
        <v>28</v>
      </c>
    </row>
    <row r="6712">
      <c r="A6712" s="38" t="s">
        <v>11828</v>
      </c>
      <c r="B6712" s="38" t="s">
        <v>639</v>
      </c>
      <c r="C6712" s="38" t="s">
        <v>165</v>
      </c>
      <c r="D6712" s="38" t="s">
        <v>2441</v>
      </c>
      <c r="E6712" s="38" t="s">
        <v>28</v>
      </c>
    </row>
    <row r="6713">
      <c r="A6713" s="38" t="s">
        <v>11829</v>
      </c>
      <c r="B6713" s="38" t="s">
        <v>1423</v>
      </c>
      <c r="C6713" s="38" t="s">
        <v>96</v>
      </c>
      <c r="D6713" s="38" t="s">
        <v>2442</v>
      </c>
      <c r="E6713" s="38" t="s">
        <v>28</v>
      </c>
    </row>
    <row r="6714">
      <c r="A6714" s="38" t="s">
        <v>11830</v>
      </c>
      <c r="B6714" s="38" t="s">
        <v>1296</v>
      </c>
      <c r="C6714" s="38" t="s">
        <v>96</v>
      </c>
      <c r="D6714" s="38" t="s">
        <v>2442</v>
      </c>
      <c r="E6714" s="38" t="s">
        <v>28</v>
      </c>
    </row>
    <row r="6715">
      <c r="A6715" s="38" t="s">
        <v>11831</v>
      </c>
      <c r="B6715" s="38" t="s">
        <v>853</v>
      </c>
      <c r="C6715" s="38" t="s">
        <v>96</v>
      </c>
      <c r="D6715" s="38" t="s">
        <v>2442</v>
      </c>
      <c r="E6715" s="38" t="s">
        <v>28</v>
      </c>
    </row>
    <row r="6716">
      <c r="A6716" s="38" t="s">
        <v>11832</v>
      </c>
      <c r="B6716" s="38" t="s">
        <v>626</v>
      </c>
      <c r="C6716" s="38" t="s">
        <v>96</v>
      </c>
      <c r="D6716" s="38" t="s">
        <v>2442</v>
      </c>
      <c r="E6716" s="38" t="s">
        <v>28</v>
      </c>
    </row>
    <row r="6717">
      <c r="A6717" s="38" t="s">
        <v>11833</v>
      </c>
      <c r="B6717" s="38" t="s">
        <v>490</v>
      </c>
      <c r="C6717" s="38" t="s">
        <v>96</v>
      </c>
      <c r="D6717" s="38" t="s">
        <v>2442</v>
      </c>
      <c r="E6717" s="38" t="s">
        <v>28</v>
      </c>
    </row>
    <row r="6718">
      <c r="A6718" s="38" t="s">
        <v>11834</v>
      </c>
      <c r="B6718" s="38" t="s">
        <v>987</v>
      </c>
      <c r="C6718" s="38" t="s">
        <v>96</v>
      </c>
      <c r="D6718" s="38" t="s">
        <v>2442</v>
      </c>
      <c r="E6718" s="38" t="s">
        <v>28</v>
      </c>
    </row>
    <row r="6719">
      <c r="A6719" s="38" t="s">
        <v>11835</v>
      </c>
      <c r="B6719" s="38" t="s">
        <v>1041</v>
      </c>
      <c r="C6719" s="38" t="s">
        <v>96</v>
      </c>
      <c r="D6719" s="38" t="s">
        <v>2442</v>
      </c>
      <c r="E6719" s="38" t="s">
        <v>28</v>
      </c>
    </row>
    <row r="6720">
      <c r="A6720" s="38" t="s">
        <v>11836</v>
      </c>
      <c r="B6720" s="38" t="s">
        <v>1422</v>
      </c>
      <c r="C6720" s="38" t="s">
        <v>96</v>
      </c>
      <c r="D6720" s="38" t="s">
        <v>2442</v>
      </c>
      <c r="E6720" s="38" t="s">
        <v>28</v>
      </c>
    </row>
    <row r="6721">
      <c r="A6721" s="38" t="s">
        <v>11837</v>
      </c>
      <c r="B6721" s="38" t="s">
        <v>957</v>
      </c>
      <c r="C6721" s="38" t="s">
        <v>96</v>
      </c>
      <c r="D6721" s="38" t="s">
        <v>2442</v>
      </c>
      <c r="E6721" s="38" t="s">
        <v>28</v>
      </c>
    </row>
    <row r="6722">
      <c r="A6722" s="38" t="s">
        <v>11838</v>
      </c>
      <c r="B6722" s="38" t="s">
        <v>1298</v>
      </c>
      <c r="C6722" s="38" t="s">
        <v>96</v>
      </c>
      <c r="D6722" s="38" t="s">
        <v>2442</v>
      </c>
      <c r="E6722" s="38" t="s">
        <v>28</v>
      </c>
    </row>
    <row r="6723">
      <c r="A6723" s="38" t="s">
        <v>11839</v>
      </c>
      <c r="B6723" s="38" t="s">
        <v>1425</v>
      </c>
      <c r="C6723" s="38" t="s">
        <v>96</v>
      </c>
      <c r="D6723" s="38" t="s">
        <v>2442</v>
      </c>
      <c r="E6723" s="38" t="s">
        <v>28</v>
      </c>
    </row>
    <row r="6724">
      <c r="A6724" s="38" t="s">
        <v>11840</v>
      </c>
      <c r="B6724" s="38" t="s">
        <v>1426</v>
      </c>
      <c r="C6724" s="25" t="s">
        <v>938</v>
      </c>
      <c r="D6724" s="38" t="s">
        <v>2442</v>
      </c>
      <c r="E6724" s="38" t="s">
        <v>28</v>
      </c>
    </row>
    <row r="6725">
      <c r="A6725" s="38" t="s">
        <v>11841</v>
      </c>
      <c r="B6725" s="38" t="s">
        <v>365</v>
      </c>
      <c r="C6725" s="38" t="s">
        <v>96</v>
      </c>
      <c r="D6725" s="38" t="s">
        <v>2443</v>
      </c>
      <c r="E6725" s="38" t="s">
        <v>28</v>
      </c>
    </row>
    <row r="6726">
      <c r="A6726" s="38" t="s">
        <v>11842</v>
      </c>
      <c r="B6726" s="38" t="s">
        <v>572</v>
      </c>
      <c r="C6726" s="38" t="s">
        <v>96</v>
      </c>
      <c r="D6726" s="38" t="s">
        <v>2443</v>
      </c>
      <c r="E6726" s="38" t="s">
        <v>28</v>
      </c>
    </row>
    <row r="6727">
      <c r="A6727" s="38" t="s">
        <v>11843</v>
      </c>
      <c r="B6727" s="38" t="s">
        <v>575</v>
      </c>
      <c r="C6727" s="38" t="s">
        <v>96</v>
      </c>
      <c r="D6727" s="38" t="s">
        <v>2443</v>
      </c>
      <c r="E6727" s="38" t="s">
        <v>28</v>
      </c>
    </row>
    <row r="6728">
      <c r="A6728" s="38" t="s">
        <v>11844</v>
      </c>
      <c r="B6728" s="38" t="s">
        <v>1401</v>
      </c>
      <c r="C6728" s="38" t="s">
        <v>96</v>
      </c>
      <c r="D6728" s="38" t="s">
        <v>2443</v>
      </c>
      <c r="E6728" s="38" t="s">
        <v>28</v>
      </c>
    </row>
    <row r="6729">
      <c r="A6729" s="38" t="s">
        <v>11845</v>
      </c>
      <c r="B6729" s="38" t="s">
        <v>588</v>
      </c>
      <c r="C6729" s="38" t="s">
        <v>96</v>
      </c>
      <c r="D6729" s="38" t="s">
        <v>2443</v>
      </c>
      <c r="E6729" s="38" t="s">
        <v>28</v>
      </c>
    </row>
    <row r="6730">
      <c r="A6730" s="38" t="s">
        <v>11846</v>
      </c>
      <c r="B6730" s="38" t="s">
        <v>1296</v>
      </c>
      <c r="C6730" s="38" t="s">
        <v>96</v>
      </c>
      <c r="D6730" s="38" t="s">
        <v>2443</v>
      </c>
      <c r="E6730" s="38" t="s">
        <v>28</v>
      </c>
    </row>
    <row r="6731">
      <c r="A6731" s="38" t="s">
        <v>11847</v>
      </c>
      <c r="B6731" s="38" t="s">
        <v>1336</v>
      </c>
      <c r="C6731" s="38" t="s">
        <v>96</v>
      </c>
      <c r="D6731" s="38" t="s">
        <v>2443</v>
      </c>
      <c r="E6731" s="38" t="s">
        <v>28</v>
      </c>
    </row>
    <row r="6732">
      <c r="A6732" s="38" t="s">
        <v>11848</v>
      </c>
      <c r="B6732" s="38" t="s">
        <v>1210</v>
      </c>
      <c r="C6732" s="38" t="s">
        <v>96</v>
      </c>
      <c r="D6732" s="38" t="s">
        <v>2443</v>
      </c>
      <c r="E6732" s="38" t="s">
        <v>28</v>
      </c>
    </row>
    <row r="6733">
      <c r="A6733" s="38" t="s">
        <v>11849</v>
      </c>
      <c r="B6733" s="38" t="s">
        <v>591</v>
      </c>
      <c r="C6733" s="38" t="s">
        <v>96</v>
      </c>
      <c r="D6733" s="38" t="s">
        <v>2443</v>
      </c>
      <c r="E6733" s="38" t="s">
        <v>28</v>
      </c>
    </row>
    <row r="6734">
      <c r="A6734" s="38" t="s">
        <v>11850</v>
      </c>
      <c r="B6734" s="38" t="s">
        <v>911</v>
      </c>
      <c r="C6734" s="38" t="s">
        <v>96</v>
      </c>
      <c r="D6734" s="38" t="s">
        <v>2443</v>
      </c>
      <c r="E6734" s="38" t="s">
        <v>28</v>
      </c>
    </row>
    <row r="6735">
      <c r="A6735" s="38" t="s">
        <v>11851</v>
      </c>
      <c r="B6735" s="38" t="s">
        <v>1204</v>
      </c>
      <c r="C6735" s="38" t="s">
        <v>96</v>
      </c>
      <c r="D6735" s="38" t="s">
        <v>2443</v>
      </c>
      <c r="E6735" s="38" t="s">
        <v>28</v>
      </c>
    </row>
    <row r="6736">
      <c r="A6736" s="38" t="s">
        <v>11852</v>
      </c>
      <c r="B6736" s="38" t="s">
        <v>937</v>
      </c>
      <c r="C6736" s="38" t="s">
        <v>44</v>
      </c>
      <c r="D6736" s="38" t="s">
        <v>2443</v>
      </c>
      <c r="E6736" s="38" t="s">
        <v>28</v>
      </c>
    </row>
    <row r="6737">
      <c r="A6737" s="38" t="s">
        <v>11853</v>
      </c>
      <c r="B6737" s="38" t="s">
        <v>752</v>
      </c>
      <c r="C6737" s="38" t="s">
        <v>44</v>
      </c>
      <c r="D6737" s="38" t="s">
        <v>2443</v>
      </c>
      <c r="E6737" s="38" t="s">
        <v>28</v>
      </c>
    </row>
    <row r="6738">
      <c r="A6738" s="38" t="s">
        <v>11854</v>
      </c>
      <c r="B6738" s="38" t="s">
        <v>974</v>
      </c>
      <c r="C6738" s="38" t="s">
        <v>44</v>
      </c>
      <c r="D6738" s="38" t="s">
        <v>2443</v>
      </c>
      <c r="E6738" s="38" t="s">
        <v>28</v>
      </c>
    </row>
    <row r="6739">
      <c r="A6739" s="38" t="s">
        <v>11855</v>
      </c>
      <c r="B6739" s="38" t="s">
        <v>966</v>
      </c>
      <c r="C6739" s="38" t="s">
        <v>44</v>
      </c>
      <c r="D6739" s="38" t="s">
        <v>2443</v>
      </c>
      <c r="E6739" s="38" t="s">
        <v>28</v>
      </c>
    </row>
    <row r="6740">
      <c r="A6740" s="38" t="s">
        <v>11856</v>
      </c>
      <c r="B6740" s="38" t="s">
        <v>406</v>
      </c>
      <c r="C6740" s="25" t="s">
        <v>158</v>
      </c>
      <c r="D6740" s="38" t="s">
        <v>2443</v>
      </c>
      <c r="E6740" s="38" t="s">
        <v>28</v>
      </c>
    </row>
    <row r="6741">
      <c r="A6741" s="38" t="s">
        <v>11857</v>
      </c>
      <c r="B6741" s="38" t="s">
        <v>318</v>
      </c>
      <c r="C6741" s="25" t="s">
        <v>158</v>
      </c>
      <c r="D6741" s="38" t="s">
        <v>2443</v>
      </c>
      <c r="E6741" s="38" t="s">
        <v>28</v>
      </c>
    </row>
    <row r="6742">
      <c r="A6742" s="38" t="s">
        <v>11858</v>
      </c>
      <c r="B6742" s="38" t="s">
        <v>268</v>
      </c>
      <c r="C6742" s="25" t="s">
        <v>600</v>
      </c>
      <c r="D6742" s="38" t="s">
        <v>2443</v>
      </c>
      <c r="E6742" s="38" t="s">
        <v>28</v>
      </c>
    </row>
    <row r="6743">
      <c r="A6743" s="38" t="s">
        <v>11859</v>
      </c>
      <c r="B6743" s="38" t="s">
        <v>752</v>
      </c>
      <c r="C6743" s="25" t="s">
        <v>600</v>
      </c>
      <c r="D6743" s="38" t="s">
        <v>2443</v>
      </c>
      <c r="E6743" s="38" t="s">
        <v>28</v>
      </c>
    </row>
    <row r="6744">
      <c r="A6744" s="38" t="s">
        <v>11860</v>
      </c>
      <c r="B6744" s="38" t="s">
        <v>576</v>
      </c>
      <c r="C6744" s="25" t="s">
        <v>600</v>
      </c>
      <c r="D6744" s="38" t="s">
        <v>2443</v>
      </c>
      <c r="E6744" s="38" t="s">
        <v>28</v>
      </c>
    </row>
    <row r="6745">
      <c r="A6745" s="38" t="s">
        <v>11861</v>
      </c>
      <c r="B6745" s="38" t="s">
        <v>937</v>
      </c>
      <c r="C6745" s="25" t="s">
        <v>938</v>
      </c>
      <c r="D6745" s="38" t="s">
        <v>2443</v>
      </c>
      <c r="E6745" s="38" t="s">
        <v>28</v>
      </c>
    </row>
    <row r="6746">
      <c r="A6746" s="38" t="s">
        <v>11862</v>
      </c>
      <c r="B6746" s="38" t="s">
        <v>1041</v>
      </c>
      <c r="C6746" s="25" t="s">
        <v>938</v>
      </c>
      <c r="D6746" s="38" t="s">
        <v>2443</v>
      </c>
      <c r="E6746" s="38" t="s">
        <v>28</v>
      </c>
    </row>
    <row r="6747">
      <c r="A6747" s="38" t="s">
        <v>11863</v>
      </c>
      <c r="B6747" s="38" t="s">
        <v>1042</v>
      </c>
      <c r="C6747" s="25" t="s">
        <v>938</v>
      </c>
      <c r="D6747" s="38" t="s">
        <v>2443</v>
      </c>
      <c r="E6747" s="38" t="s">
        <v>28</v>
      </c>
    </row>
    <row r="6748">
      <c r="A6748" s="38" t="s">
        <v>11864</v>
      </c>
      <c r="B6748" s="38" t="s">
        <v>770</v>
      </c>
      <c r="C6748" s="25" t="s">
        <v>938</v>
      </c>
      <c r="D6748" s="38" t="s">
        <v>2443</v>
      </c>
      <c r="E6748" s="38" t="s">
        <v>28</v>
      </c>
    </row>
    <row r="6749">
      <c r="A6749" s="38" t="s">
        <v>11865</v>
      </c>
      <c r="B6749" s="38" t="s">
        <v>1235</v>
      </c>
      <c r="C6749" s="38" t="s">
        <v>96</v>
      </c>
      <c r="D6749" s="38" t="s">
        <v>2444</v>
      </c>
      <c r="E6749" s="38" t="s">
        <v>28</v>
      </c>
    </row>
    <row r="6750">
      <c r="A6750" s="38" t="s">
        <v>11866</v>
      </c>
      <c r="B6750" s="38" t="s">
        <v>1148</v>
      </c>
      <c r="C6750" s="38" t="s">
        <v>96</v>
      </c>
      <c r="D6750" s="38" t="s">
        <v>2444</v>
      </c>
      <c r="E6750" s="38" t="s">
        <v>28</v>
      </c>
    </row>
    <row r="6751">
      <c r="A6751" s="38" t="s">
        <v>11867</v>
      </c>
      <c r="B6751" s="38" t="s">
        <v>1227</v>
      </c>
      <c r="C6751" s="38" t="s">
        <v>96</v>
      </c>
      <c r="D6751" s="38" t="s">
        <v>2444</v>
      </c>
      <c r="E6751" s="38" t="s">
        <v>28</v>
      </c>
    </row>
    <row r="6752">
      <c r="A6752" s="38" t="s">
        <v>11868</v>
      </c>
      <c r="B6752" s="38" t="s">
        <v>832</v>
      </c>
      <c r="C6752" s="38" t="s">
        <v>96</v>
      </c>
      <c r="D6752" s="38" t="s">
        <v>2444</v>
      </c>
      <c r="E6752" s="38" t="s">
        <v>28</v>
      </c>
    </row>
    <row r="6753">
      <c r="A6753" s="38" t="s">
        <v>11869</v>
      </c>
      <c r="B6753" s="38" t="s">
        <v>588</v>
      </c>
      <c r="C6753" s="38" t="s">
        <v>96</v>
      </c>
      <c r="D6753" s="38" t="s">
        <v>2444</v>
      </c>
      <c r="E6753" s="38" t="s">
        <v>28</v>
      </c>
    </row>
    <row r="6754">
      <c r="A6754" s="38" t="s">
        <v>11870</v>
      </c>
      <c r="B6754" s="38" t="s">
        <v>1405</v>
      </c>
      <c r="C6754" s="38" t="s">
        <v>96</v>
      </c>
      <c r="D6754" s="38" t="s">
        <v>2444</v>
      </c>
      <c r="E6754" s="38" t="s">
        <v>28</v>
      </c>
    </row>
    <row r="6755">
      <c r="A6755" s="38" t="s">
        <v>11871</v>
      </c>
      <c r="B6755" s="38" t="s">
        <v>1406</v>
      </c>
      <c r="C6755" s="38" t="s">
        <v>96</v>
      </c>
      <c r="D6755" s="38" t="s">
        <v>2444</v>
      </c>
      <c r="E6755" s="38" t="s">
        <v>28</v>
      </c>
    </row>
    <row r="6756">
      <c r="A6756" s="38" t="s">
        <v>11872</v>
      </c>
      <c r="B6756" s="38" t="s">
        <v>1114</v>
      </c>
      <c r="C6756" s="38" t="s">
        <v>96</v>
      </c>
      <c r="D6756" s="38" t="s">
        <v>2444</v>
      </c>
      <c r="E6756" s="38" t="s">
        <v>28</v>
      </c>
    </row>
    <row r="6757">
      <c r="A6757" s="38" t="s">
        <v>11873</v>
      </c>
      <c r="B6757" s="38" t="s">
        <v>1138</v>
      </c>
      <c r="C6757" s="38" t="s">
        <v>96</v>
      </c>
      <c r="D6757" s="38" t="s">
        <v>2444</v>
      </c>
      <c r="E6757" s="38" t="s">
        <v>28</v>
      </c>
    </row>
    <row r="6758">
      <c r="A6758" s="38" t="s">
        <v>11874</v>
      </c>
      <c r="B6758" s="38" t="s">
        <v>1359</v>
      </c>
      <c r="C6758" s="38" t="s">
        <v>96</v>
      </c>
      <c r="D6758" s="38" t="s">
        <v>2444</v>
      </c>
      <c r="E6758" s="38" t="s">
        <v>28</v>
      </c>
    </row>
    <row r="6759">
      <c r="A6759" s="38" t="s">
        <v>11875</v>
      </c>
      <c r="B6759" s="38" t="s">
        <v>756</v>
      </c>
      <c r="C6759" s="38" t="s">
        <v>44</v>
      </c>
      <c r="D6759" s="38" t="s">
        <v>2444</v>
      </c>
      <c r="E6759" s="38" t="s">
        <v>28</v>
      </c>
    </row>
    <row r="6760">
      <c r="A6760" s="38" t="s">
        <v>11876</v>
      </c>
      <c r="B6760" s="38" t="s">
        <v>1216</v>
      </c>
      <c r="C6760" s="38" t="s">
        <v>44</v>
      </c>
      <c r="D6760" s="38" t="s">
        <v>2444</v>
      </c>
      <c r="E6760" s="38" t="s">
        <v>28</v>
      </c>
    </row>
    <row r="6761">
      <c r="A6761" s="38" t="s">
        <v>11877</v>
      </c>
      <c r="B6761" s="38" t="s">
        <v>854</v>
      </c>
      <c r="C6761" s="38" t="s">
        <v>44</v>
      </c>
      <c r="D6761" s="38" t="s">
        <v>2444</v>
      </c>
      <c r="E6761" s="38" t="s">
        <v>28</v>
      </c>
    </row>
    <row r="6762">
      <c r="A6762" s="38" t="s">
        <v>11878</v>
      </c>
      <c r="B6762" s="38" t="s">
        <v>853</v>
      </c>
      <c r="C6762" s="38" t="s">
        <v>44</v>
      </c>
      <c r="D6762" s="38" t="s">
        <v>2444</v>
      </c>
      <c r="E6762" s="38" t="s">
        <v>28</v>
      </c>
    </row>
    <row r="6763">
      <c r="A6763" s="38" t="s">
        <v>11879</v>
      </c>
      <c r="B6763" s="38" t="s">
        <v>852</v>
      </c>
      <c r="C6763" s="38" t="s">
        <v>44</v>
      </c>
      <c r="D6763" s="38" t="s">
        <v>2444</v>
      </c>
      <c r="E6763" s="38" t="s">
        <v>28</v>
      </c>
    </row>
    <row r="6764">
      <c r="A6764" s="38" t="s">
        <v>11880</v>
      </c>
      <c r="B6764" s="38" t="s">
        <v>917</v>
      </c>
      <c r="C6764" s="25" t="s">
        <v>158</v>
      </c>
      <c r="D6764" s="38" t="s">
        <v>2444</v>
      </c>
      <c r="E6764" s="38" t="s">
        <v>28</v>
      </c>
    </row>
    <row r="6765">
      <c r="A6765" s="38" t="s">
        <v>11881</v>
      </c>
      <c r="B6765" s="38" t="s">
        <v>270</v>
      </c>
      <c r="C6765" s="25" t="s">
        <v>158</v>
      </c>
      <c r="D6765" s="38" t="s">
        <v>2444</v>
      </c>
      <c r="E6765" s="38" t="s">
        <v>28</v>
      </c>
    </row>
    <row r="6766">
      <c r="A6766" s="38" t="s">
        <v>11882</v>
      </c>
      <c r="B6766" s="38" t="s">
        <v>758</v>
      </c>
      <c r="C6766" s="25" t="s">
        <v>600</v>
      </c>
      <c r="D6766" s="38" t="s">
        <v>2444</v>
      </c>
      <c r="E6766" s="38" t="s">
        <v>28</v>
      </c>
    </row>
    <row r="6767">
      <c r="A6767" s="38" t="s">
        <v>11883</v>
      </c>
      <c r="B6767" s="38" t="s">
        <v>543</v>
      </c>
      <c r="C6767" s="25" t="s">
        <v>600</v>
      </c>
      <c r="D6767" s="38" t="s">
        <v>2444</v>
      </c>
      <c r="E6767" s="38" t="s">
        <v>28</v>
      </c>
    </row>
    <row r="6768">
      <c r="A6768" s="38" t="s">
        <v>11884</v>
      </c>
      <c r="B6768" s="38" t="s">
        <v>852</v>
      </c>
      <c r="C6768" s="25" t="s">
        <v>600</v>
      </c>
      <c r="D6768" s="38" t="s">
        <v>2444</v>
      </c>
      <c r="E6768" s="38" t="s">
        <v>28</v>
      </c>
    </row>
    <row r="6769">
      <c r="A6769" s="38" t="s">
        <v>11885</v>
      </c>
      <c r="B6769" s="38" t="s">
        <v>940</v>
      </c>
      <c r="C6769" s="25" t="s">
        <v>938</v>
      </c>
      <c r="D6769" s="38" t="s">
        <v>2444</v>
      </c>
      <c r="E6769" s="38" t="s">
        <v>28</v>
      </c>
    </row>
    <row r="6770">
      <c r="A6770" s="38" t="s">
        <v>11886</v>
      </c>
      <c r="B6770" s="38" t="s">
        <v>1216</v>
      </c>
      <c r="C6770" s="25" t="s">
        <v>938</v>
      </c>
      <c r="D6770" s="38" t="s">
        <v>2444</v>
      </c>
      <c r="E6770" s="38" t="s">
        <v>28</v>
      </c>
    </row>
    <row r="6771">
      <c r="A6771" s="38" t="s">
        <v>11887</v>
      </c>
      <c r="B6771" s="38" t="s">
        <v>915</v>
      </c>
      <c r="C6771" s="25" t="s">
        <v>938</v>
      </c>
      <c r="D6771" s="38" t="s">
        <v>2444</v>
      </c>
      <c r="E6771" s="38" t="s">
        <v>28</v>
      </c>
    </row>
    <row r="6772">
      <c r="A6772" s="38" t="s">
        <v>11888</v>
      </c>
      <c r="B6772" s="38" t="s">
        <v>948</v>
      </c>
      <c r="C6772" s="25" t="s">
        <v>938</v>
      </c>
      <c r="D6772" s="38" t="s">
        <v>2444</v>
      </c>
      <c r="E6772" s="38" t="s">
        <v>28</v>
      </c>
    </row>
    <row r="6773">
      <c r="A6773" s="38" t="s">
        <v>11889</v>
      </c>
      <c r="B6773" s="38" t="s">
        <v>900</v>
      </c>
      <c r="C6773" s="38" t="s">
        <v>165</v>
      </c>
      <c r="D6773" s="38" t="s">
        <v>2445</v>
      </c>
      <c r="E6773" s="38" t="s">
        <v>28</v>
      </c>
    </row>
    <row r="6774">
      <c r="A6774" s="38" t="s">
        <v>11890</v>
      </c>
      <c r="B6774" s="38" t="s">
        <v>704</v>
      </c>
      <c r="C6774" s="38" t="s">
        <v>165</v>
      </c>
      <c r="D6774" s="38" t="s">
        <v>2445</v>
      </c>
      <c r="E6774" s="38" t="s">
        <v>28</v>
      </c>
    </row>
    <row r="6775">
      <c r="A6775" s="38" t="s">
        <v>11891</v>
      </c>
      <c r="B6775" s="38" t="s">
        <v>1062</v>
      </c>
      <c r="C6775" s="38" t="s">
        <v>165</v>
      </c>
      <c r="D6775" s="38" t="s">
        <v>2445</v>
      </c>
      <c r="E6775" s="38" t="s">
        <v>28</v>
      </c>
    </row>
    <row r="6776">
      <c r="A6776" s="38" t="s">
        <v>11892</v>
      </c>
      <c r="B6776" s="38" t="s">
        <v>857</v>
      </c>
      <c r="C6776" s="38" t="s">
        <v>165</v>
      </c>
      <c r="D6776" s="38" t="s">
        <v>2445</v>
      </c>
      <c r="E6776" s="38" t="s">
        <v>28</v>
      </c>
    </row>
    <row r="6777">
      <c r="A6777" s="38" t="s">
        <v>11893</v>
      </c>
      <c r="B6777" s="38" t="s">
        <v>701</v>
      </c>
      <c r="C6777" s="38" t="s">
        <v>165</v>
      </c>
      <c r="D6777" s="38" t="s">
        <v>2445</v>
      </c>
      <c r="E6777" s="38" t="s">
        <v>28</v>
      </c>
    </row>
    <row r="6778">
      <c r="A6778" s="38" t="s">
        <v>11894</v>
      </c>
      <c r="B6778" s="38" t="s">
        <v>763</v>
      </c>
      <c r="C6778" s="38" t="s">
        <v>165</v>
      </c>
      <c r="D6778" s="38" t="s">
        <v>2445</v>
      </c>
      <c r="E6778" s="38" t="s">
        <v>28</v>
      </c>
    </row>
    <row r="6779">
      <c r="A6779" s="38" t="s">
        <v>11895</v>
      </c>
      <c r="B6779" s="38" t="s">
        <v>1004</v>
      </c>
      <c r="C6779" s="38" t="s">
        <v>165</v>
      </c>
      <c r="D6779" s="38" t="s">
        <v>2445</v>
      </c>
      <c r="E6779" s="38" t="s">
        <v>28</v>
      </c>
    </row>
    <row r="6780">
      <c r="A6780" s="38" t="s">
        <v>11896</v>
      </c>
      <c r="B6780" s="38" t="s">
        <v>1069</v>
      </c>
      <c r="C6780" s="38" t="s">
        <v>165</v>
      </c>
      <c r="D6780" s="38" t="s">
        <v>2445</v>
      </c>
      <c r="E6780" s="38" t="s">
        <v>28</v>
      </c>
    </row>
    <row r="6781">
      <c r="A6781" s="38" t="s">
        <v>11897</v>
      </c>
      <c r="B6781" s="38" t="s">
        <v>1202</v>
      </c>
      <c r="C6781" s="38" t="s">
        <v>165</v>
      </c>
      <c r="D6781" s="38" t="s">
        <v>2446</v>
      </c>
      <c r="E6781" s="38" t="s">
        <v>28</v>
      </c>
    </row>
    <row r="6782">
      <c r="A6782" s="38" t="s">
        <v>11898</v>
      </c>
      <c r="B6782" s="38" t="s">
        <v>704</v>
      </c>
      <c r="C6782" s="38" t="s">
        <v>165</v>
      </c>
      <c r="D6782" s="38" t="s">
        <v>2446</v>
      </c>
      <c r="E6782" s="38" t="s">
        <v>28</v>
      </c>
    </row>
    <row r="6783">
      <c r="A6783" s="38" t="s">
        <v>11899</v>
      </c>
      <c r="B6783" s="38" t="s">
        <v>1363</v>
      </c>
      <c r="C6783" s="38" t="s">
        <v>165</v>
      </c>
      <c r="D6783" s="38" t="s">
        <v>2446</v>
      </c>
      <c r="E6783" s="38" t="s">
        <v>28</v>
      </c>
    </row>
    <row r="6784">
      <c r="A6784" s="38" t="s">
        <v>11900</v>
      </c>
      <c r="B6784" s="38" t="s">
        <v>857</v>
      </c>
      <c r="C6784" s="38" t="s">
        <v>165</v>
      </c>
      <c r="D6784" s="38" t="s">
        <v>2446</v>
      </c>
      <c r="E6784" s="38" t="s">
        <v>28</v>
      </c>
    </row>
    <row r="6785">
      <c r="A6785" s="38" t="s">
        <v>11901</v>
      </c>
      <c r="B6785" s="38" t="s">
        <v>853</v>
      </c>
      <c r="C6785" s="38" t="s">
        <v>165</v>
      </c>
      <c r="D6785" s="38" t="s">
        <v>2446</v>
      </c>
      <c r="E6785" s="38" t="s">
        <v>28</v>
      </c>
    </row>
    <row r="6786">
      <c r="A6786" s="38" t="s">
        <v>11902</v>
      </c>
      <c r="B6786" s="38" t="s">
        <v>355</v>
      </c>
      <c r="C6786" s="38" t="s">
        <v>165</v>
      </c>
      <c r="D6786" s="38" t="s">
        <v>2446</v>
      </c>
      <c r="E6786" s="38" t="s">
        <v>28</v>
      </c>
    </row>
    <row r="6787">
      <c r="A6787" s="38" t="s">
        <v>11903</v>
      </c>
      <c r="B6787" s="38" t="s">
        <v>866</v>
      </c>
      <c r="C6787" s="38" t="s">
        <v>165</v>
      </c>
      <c r="D6787" s="38" t="s">
        <v>2446</v>
      </c>
      <c r="E6787" s="38" t="s">
        <v>28</v>
      </c>
    </row>
    <row r="6788">
      <c r="A6788" s="38" t="s">
        <v>11904</v>
      </c>
      <c r="B6788" s="38" t="s">
        <v>989</v>
      </c>
      <c r="C6788" s="38" t="s">
        <v>165</v>
      </c>
      <c r="D6788" s="38" t="s">
        <v>2446</v>
      </c>
      <c r="E6788" s="38" t="s">
        <v>28</v>
      </c>
    </row>
    <row r="6789">
      <c r="A6789" s="38" t="s">
        <v>11905</v>
      </c>
      <c r="B6789" s="38" t="s">
        <v>1336</v>
      </c>
      <c r="C6789" s="38" t="s">
        <v>165</v>
      </c>
      <c r="D6789" s="38" t="s">
        <v>2446</v>
      </c>
      <c r="E6789" s="38" t="s">
        <v>28</v>
      </c>
    </row>
    <row r="6790">
      <c r="A6790" s="38" t="s">
        <v>11906</v>
      </c>
      <c r="B6790" s="38" t="s">
        <v>1216</v>
      </c>
      <c r="C6790" s="38" t="s">
        <v>165</v>
      </c>
      <c r="D6790" s="38" t="s">
        <v>2446</v>
      </c>
      <c r="E6790" s="38" t="s">
        <v>28</v>
      </c>
    </row>
    <row r="6791">
      <c r="A6791" s="38" t="s">
        <v>11907</v>
      </c>
      <c r="B6791" s="38" t="s">
        <v>1004</v>
      </c>
      <c r="C6791" s="38" t="s">
        <v>165</v>
      </c>
      <c r="D6791" s="38" t="s">
        <v>2446</v>
      </c>
      <c r="E6791" s="38" t="s">
        <v>28</v>
      </c>
    </row>
    <row r="6792">
      <c r="A6792" s="38" t="s">
        <v>11908</v>
      </c>
      <c r="B6792" s="38" t="s">
        <v>756</v>
      </c>
      <c r="C6792" s="38" t="s">
        <v>165</v>
      </c>
      <c r="D6792" s="38" t="s">
        <v>2446</v>
      </c>
      <c r="E6792" s="38" t="s">
        <v>28</v>
      </c>
    </row>
    <row r="6793">
      <c r="A6793" s="38" t="s">
        <v>11909</v>
      </c>
      <c r="B6793" s="38" t="s">
        <v>756</v>
      </c>
      <c r="C6793" s="38" t="s">
        <v>44</v>
      </c>
      <c r="D6793" s="38" t="s">
        <v>2446</v>
      </c>
      <c r="E6793" s="38" t="s">
        <v>28</v>
      </c>
    </row>
    <row r="6794">
      <c r="A6794" s="38" t="s">
        <v>11910</v>
      </c>
      <c r="B6794" s="38" t="s">
        <v>1216</v>
      </c>
      <c r="C6794" s="38" t="s">
        <v>44</v>
      </c>
      <c r="D6794" s="38" t="s">
        <v>2446</v>
      </c>
      <c r="E6794" s="38" t="s">
        <v>28</v>
      </c>
    </row>
    <row r="6795">
      <c r="A6795" s="38" t="s">
        <v>11911</v>
      </c>
      <c r="B6795" s="38" t="s">
        <v>1363</v>
      </c>
      <c r="C6795" s="38" t="s">
        <v>44</v>
      </c>
      <c r="D6795" s="38" t="s">
        <v>2446</v>
      </c>
      <c r="E6795" s="38" t="s">
        <v>28</v>
      </c>
    </row>
    <row r="6796">
      <c r="A6796" s="38" t="s">
        <v>11912</v>
      </c>
      <c r="B6796" s="38" t="s">
        <v>853</v>
      </c>
      <c r="C6796" s="38" t="s">
        <v>44</v>
      </c>
      <c r="D6796" s="38" t="s">
        <v>2446</v>
      </c>
      <c r="E6796" s="38" t="s">
        <v>28</v>
      </c>
    </row>
    <row r="6797">
      <c r="A6797" s="38" t="s">
        <v>11913</v>
      </c>
      <c r="B6797" s="38" t="s">
        <v>966</v>
      </c>
      <c r="C6797" s="38" t="s">
        <v>44</v>
      </c>
      <c r="D6797" s="38" t="s">
        <v>2446</v>
      </c>
      <c r="E6797" s="38" t="s">
        <v>28</v>
      </c>
    </row>
    <row r="6798">
      <c r="A6798" s="38" t="s">
        <v>11914</v>
      </c>
      <c r="B6798" s="38" t="s">
        <v>917</v>
      </c>
      <c r="C6798" s="25" t="s">
        <v>158</v>
      </c>
      <c r="D6798" s="38" t="s">
        <v>2446</v>
      </c>
      <c r="E6798" s="38" t="s">
        <v>28</v>
      </c>
    </row>
    <row r="6799">
      <c r="A6799" s="38" t="s">
        <v>11915</v>
      </c>
      <c r="B6799" s="38" t="s">
        <v>1146</v>
      </c>
      <c r="C6799" s="25" t="s">
        <v>158</v>
      </c>
      <c r="D6799" s="38" t="s">
        <v>2446</v>
      </c>
      <c r="E6799" s="38" t="s">
        <v>28</v>
      </c>
    </row>
    <row r="6800">
      <c r="A6800" s="38" t="s">
        <v>11916</v>
      </c>
      <c r="B6800" s="38" t="s">
        <v>758</v>
      </c>
      <c r="C6800" s="25" t="s">
        <v>600</v>
      </c>
      <c r="D6800" s="38" t="s">
        <v>2446</v>
      </c>
      <c r="E6800" s="38" t="s">
        <v>28</v>
      </c>
    </row>
    <row r="6801">
      <c r="A6801" s="38" t="s">
        <v>11917</v>
      </c>
      <c r="B6801" s="38" t="s">
        <v>1363</v>
      </c>
      <c r="C6801" s="25" t="s">
        <v>600</v>
      </c>
      <c r="D6801" s="38" t="s">
        <v>2446</v>
      </c>
      <c r="E6801" s="38" t="s">
        <v>28</v>
      </c>
    </row>
    <row r="6802">
      <c r="A6802" s="38" t="s">
        <v>11918</v>
      </c>
      <c r="B6802" s="38" t="s">
        <v>1041</v>
      </c>
      <c r="C6802" s="25" t="s">
        <v>600</v>
      </c>
      <c r="D6802" s="38" t="s">
        <v>2446</v>
      </c>
      <c r="E6802" s="38" t="s">
        <v>28</v>
      </c>
    </row>
    <row r="6803">
      <c r="A6803" s="38" t="s">
        <v>11919</v>
      </c>
      <c r="B6803" s="38" t="s">
        <v>1144</v>
      </c>
      <c r="C6803" s="25" t="s">
        <v>938</v>
      </c>
      <c r="D6803" s="38" t="s">
        <v>2446</v>
      </c>
      <c r="E6803" s="38" t="s">
        <v>28</v>
      </c>
    </row>
    <row r="6804">
      <c r="A6804" s="38" t="s">
        <v>11920</v>
      </c>
      <c r="B6804" s="38" t="s">
        <v>1216</v>
      </c>
      <c r="C6804" s="25" t="s">
        <v>938</v>
      </c>
      <c r="D6804" s="38" t="s">
        <v>2446</v>
      </c>
      <c r="E6804" s="38" t="s">
        <v>28</v>
      </c>
    </row>
    <row r="6805">
      <c r="A6805" s="38" t="s">
        <v>11921</v>
      </c>
      <c r="B6805" s="38" t="s">
        <v>915</v>
      </c>
      <c r="C6805" s="25" t="s">
        <v>938</v>
      </c>
      <c r="D6805" s="38" t="s">
        <v>2446</v>
      </c>
      <c r="E6805" s="38" t="s">
        <v>28</v>
      </c>
    </row>
    <row r="6806">
      <c r="A6806" s="38" t="s">
        <v>11922</v>
      </c>
      <c r="B6806" s="38" t="s">
        <v>948</v>
      </c>
      <c r="C6806" s="25" t="s">
        <v>938</v>
      </c>
      <c r="D6806" s="38" t="s">
        <v>2446</v>
      </c>
      <c r="E6806" s="38" t="s">
        <v>28</v>
      </c>
    </row>
    <row r="6807">
      <c r="A6807" s="38" t="s">
        <v>11923</v>
      </c>
      <c r="B6807" s="38" t="s">
        <v>1372</v>
      </c>
      <c r="C6807" s="25" t="s">
        <v>938</v>
      </c>
      <c r="D6807" s="38" t="s">
        <v>2446</v>
      </c>
      <c r="E6807" s="38" t="s">
        <v>28</v>
      </c>
    </row>
    <row r="6808">
      <c r="A6808" s="38" t="s">
        <v>11924</v>
      </c>
      <c r="B6808" s="38" t="s">
        <v>1020</v>
      </c>
      <c r="C6808" s="38" t="s">
        <v>96</v>
      </c>
      <c r="D6808" s="38" t="s">
        <v>2447</v>
      </c>
      <c r="E6808" s="38" t="s">
        <v>28</v>
      </c>
    </row>
    <row r="6809">
      <c r="A6809" s="38" t="s">
        <v>11925</v>
      </c>
      <c r="B6809" s="38" t="s">
        <v>447</v>
      </c>
      <c r="C6809" s="38" t="s">
        <v>96</v>
      </c>
      <c r="D6809" s="38" t="s">
        <v>2447</v>
      </c>
      <c r="E6809" s="38" t="s">
        <v>28</v>
      </c>
    </row>
    <row r="6810">
      <c r="A6810" s="38" t="s">
        <v>11926</v>
      </c>
      <c r="B6810" s="38" t="s">
        <v>1474</v>
      </c>
      <c r="C6810" s="38" t="s">
        <v>96</v>
      </c>
      <c r="D6810" s="38" t="s">
        <v>2447</v>
      </c>
      <c r="E6810" s="38" t="s">
        <v>28</v>
      </c>
    </row>
    <row r="6811">
      <c r="A6811" s="38" t="s">
        <v>11927</v>
      </c>
      <c r="B6811" s="38" t="s">
        <v>741</v>
      </c>
      <c r="C6811" s="38" t="s">
        <v>96</v>
      </c>
      <c r="D6811" s="38" t="s">
        <v>2447</v>
      </c>
      <c r="E6811" s="38" t="s">
        <v>28</v>
      </c>
    </row>
    <row r="6812">
      <c r="A6812" s="38" t="s">
        <v>11928</v>
      </c>
      <c r="B6812" s="38" t="s">
        <v>1115</v>
      </c>
      <c r="C6812" s="38" t="s">
        <v>96</v>
      </c>
      <c r="D6812" s="38" t="s">
        <v>2447</v>
      </c>
      <c r="E6812" s="38" t="s">
        <v>28</v>
      </c>
    </row>
    <row r="6813">
      <c r="A6813" s="38" t="s">
        <v>11929</v>
      </c>
      <c r="B6813" s="38" t="s">
        <v>996</v>
      </c>
      <c r="C6813" s="38" t="s">
        <v>96</v>
      </c>
      <c r="D6813" s="38" t="s">
        <v>2447</v>
      </c>
      <c r="E6813" s="38" t="s">
        <v>28</v>
      </c>
    </row>
    <row r="6814">
      <c r="A6814" s="38" t="s">
        <v>11930</v>
      </c>
      <c r="B6814" s="38" t="s">
        <v>1098</v>
      </c>
      <c r="C6814" s="38" t="s">
        <v>96</v>
      </c>
      <c r="D6814" s="38" t="s">
        <v>2447</v>
      </c>
      <c r="E6814" s="38" t="s">
        <v>28</v>
      </c>
    </row>
    <row r="6815">
      <c r="A6815" s="38" t="s">
        <v>11931</v>
      </c>
      <c r="B6815" s="38" t="s">
        <v>861</v>
      </c>
      <c r="C6815" s="38" t="s">
        <v>96</v>
      </c>
      <c r="D6815" s="38" t="s">
        <v>2447</v>
      </c>
      <c r="E6815" s="38" t="s">
        <v>28</v>
      </c>
    </row>
    <row r="6816">
      <c r="A6816" s="38" t="s">
        <v>11932</v>
      </c>
      <c r="B6816" s="38" t="s">
        <v>750</v>
      </c>
      <c r="C6816" s="38" t="s">
        <v>96</v>
      </c>
      <c r="D6816" s="38" t="s">
        <v>2447</v>
      </c>
      <c r="E6816" s="38" t="s">
        <v>28</v>
      </c>
    </row>
    <row r="6817">
      <c r="A6817" s="38" t="s">
        <v>11933</v>
      </c>
      <c r="B6817" s="38" t="s">
        <v>1016</v>
      </c>
      <c r="C6817" s="38" t="s">
        <v>96</v>
      </c>
      <c r="D6817" s="38" t="s">
        <v>2447</v>
      </c>
      <c r="E6817" s="38" t="s">
        <v>28</v>
      </c>
    </row>
    <row r="6818">
      <c r="A6818" s="38" t="s">
        <v>11934</v>
      </c>
      <c r="B6818" s="38" t="s">
        <v>919</v>
      </c>
      <c r="C6818" s="38" t="s">
        <v>44</v>
      </c>
      <c r="D6818" s="38" t="s">
        <v>2447</v>
      </c>
      <c r="E6818" s="38" t="s">
        <v>28</v>
      </c>
    </row>
    <row r="6819">
      <c r="A6819" s="38" t="s">
        <v>11935</v>
      </c>
      <c r="B6819" s="38" t="s">
        <v>646</v>
      </c>
      <c r="C6819" s="38" t="s">
        <v>44</v>
      </c>
      <c r="D6819" s="38" t="s">
        <v>2447</v>
      </c>
      <c r="E6819" s="38" t="s">
        <v>28</v>
      </c>
    </row>
    <row r="6820">
      <c r="A6820" s="38" t="s">
        <v>11936</v>
      </c>
      <c r="B6820" s="38" t="s">
        <v>1059</v>
      </c>
      <c r="C6820" s="38" t="s">
        <v>44</v>
      </c>
      <c r="D6820" s="38" t="s">
        <v>2447</v>
      </c>
      <c r="E6820" s="38" t="s">
        <v>28</v>
      </c>
    </row>
    <row r="6821">
      <c r="A6821" s="38" t="s">
        <v>11937</v>
      </c>
      <c r="B6821" s="38" t="s">
        <v>1200</v>
      </c>
      <c r="C6821" s="38" t="s">
        <v>44</v>
      </c>
      <c r="D6821" s="38" t="s">
        <v>2447</v>
      </c>
      <c r="E6821" s="38" t="s">
        <v>28</v>
      </c>
    </row>
    <row r="6822">
      <c r="A6822" s="38" t="s">
        <v>11938</v>
      </c>
      <c r="B6822" s="38" t="s">
        <v>577</v>
      </c>
      <c r="C6822" s="25" t="s">
        <v>158</v>
      </c>
      <c r="D6822" s="38" t="s">
        <v>2447</v>
      </c>
      <c r="E6822" s="38" t="s">
        <v>28</v>
      </c>
    </row>
    <row r="6823">
      <c r="A6823" s="38" t="s">
        <v>11939</v>
      </c>
      <c r="B6823" s="38" t="s">
        <v>579</v>
      </c>
      <c r="C6823" s="25" t="s">
        <v>158</v>
      </c>
      <c r="D6823" s="38" t="s">
        <v>2447</v>
      </c>
      <c r="E6823" s="38" t="s">
        <v>28</v>
      </c>
    </row>
    <row r="6824">
      <c r="A6824" s="38" t="s">
        <v>11940</v>
      </c>
      <c r="B6824" s="38" t="s">
        <v>646</v>
      </c>
      <c r="C6824" s="25" t="s">
        <v>600</v>
      </c>
      <c r="D6824" s="38" t="s">
        <v>2447</v>
      </c>
      <c r="E6824" s="38" t="s">
        <v>28</v>
      </c>
    </row>
    <row r="6825">
      <c r="A6825" s="38" t="s">
        <v>11941</v>
      </c>
      <c r="B6825" s="38" t="s">
        <v>576</v>
      </c>
      <c r="C6825" s="25" t="s">
        <v>600</v>
      </c>
      <c r="D6825" s="38" t="s">
        <v>2447</v>
      </c>
      <c r="E6825" s="38" t="s">
        <v>28</v>
      </c>
    </row>
    <row r="6826">
      <c r="A6826" s="38" t="s">
        <v>11942</v>
      </c>
      <c r="B6826" s="38" t="s">
        <v>965</v>
      </c>
      <c r="C6826" s="25" t="s">
        <v>600</v>
      </c>
      <c r="D6826" s="38" t="s">
        <v>2447</v>
      </c>
      <c r="E6826" s="38" t="s">
        <v>28</v>
      </c>
    </row>
    <row r="6827">
      <c r="A6827" s="38" t="s">
        <v>11943</v>
      </c>
      <c r="B6827" s="38" t="s">
        <v>770</v>
      </c>
      <c r="C6827" s="25" t="s">
        <v>938</v>
      </c>
      <c r="D6827" s="38" t="s">
        <v>2447</v>
      </c>
      <c r="E6827" s="38" t="s">
        <v>28</v>
      </c>
    </row>
    <row r="6828">
      <c r="A6828" s="38" t="s">
        <v>11944</v>
      </c>
      <c r="B6828" s="38" t="s">
        <v>919</v>
      </c>
      <c r="C6828" s="25" t="s">
        <v>938</v>
      </c>
      <c r="D6828" s="38" t="s">
        <v>2447</v>
      </c>
      <c r="E6828" s="38" t="s">
        <v>28</v>
      </c>
    </row>
    <row r="6829">
      <c r="A6829" s="38" t="s">
        <v>11945</v>
      </c>
      <c r="B6829" s="38" t="s">
        <v>646</v>
      </c>
      <c r="C6829" s="25" t="s">
        <v>938</v>
      </c>
      <c r="D6829" s="38" t="s">
        <v>2447</v>
      </c>
      <c r="E6829" s="38" t="s">
        <v>28</v>
      </c>
    </row>
    <row r="6830">
      <c r="A6830" s="38" t="s">
        <v>11946</v>
      </c>
      <c r="B6830" s="38" t="s">
        <v>576</v>
      </c>
      <c r="C6830" s="25" t="s">
        <v>938</v>
      </c>
      <c r="D6830" s="38" t="s">
        <v>2447</v>
      </c>
      <c r="E6830" s="38" t="s">
        <v>28</v>
      </c>
    </row>
    <row r="6831">
      <c r="A6831" s="38" t="s">
        <v>11947</v>
      </c>
      <c r="B6831" s="38" t="s">
        <v>847</v>
      </c>
      <c r="C6831" s="25" t="s">
        <v>938</v>
      </c>
      <c r="D6831" s="38" t="s">
        <v>2447</v>
      </c>
      <c r="E6831" s="38" t="s">
        <v>28</v>
      </c>
    </row>
    <row r="6832">
      <c r="A6832" s="38" t="s">
        <v>11948</v>
      </c>
      <c r="B6832" s="38" t="s">
        <v>358</v>
      </c>
      <c r="C6832" s="38" t="s">
        <v>96</v>
      </c>
      <c r="D6832" s="38" t="s">
        <v>2448</v>
      </c>
      <c r="E6832" s="38" t="s">
        <v>28</v>
      </c>
    </row>
    <row r="6833">
      <c r="A6833" s="38" t="s">
        <v>11949</v>
      </c>
      <c r="B6833" s="38" t="s">
        <v>341</v>
      </c>
      <c r="C6833" s="38" t="s">
        <v>96</v>
      </c>
      <c r="D6833" s="38" t="s">
        <v>2448</v>
      </c>
      <c r="E6833" s="38" t="s">
        <v>28</v>
      </c>
    </row>
    <row r="6834">
      <c r="A6834" s="38" t="s">
        <v>11950</v>
      </c>
      <c r="B6834" s="38" t="s">
        <v>508</v>
      </c>
      <c r="C6834" s="38" t="s">
        <v>96</v>
      </c>
      <c r="D6834" s="38" t="s">
        <v>2448</v>
      </c>
      <c r="E6834" s="38" t="s">
        <v>28</v>
      </c>
    </row>
    <row r="6835">
      <c r="A6835" s="38" t="s">
        <v>11951</v>
      </c>
      <c r="B6835" s="38" t="s">
        <v>1445</v>
      </c>
      <c r="C6835" s="38" t="s">
        <v>96</v>
      </c>
      <c r="D6835" s="38" t="s">
        <v>2448</v>
      </c>
      <c r="E6835" s="38" t="s">
        <v>28</v>
      </c>
    </row>
    <row r="6836">
      <c r="A6836" s="38" t="s">
        <v>11952</v>
      </c>
      <c r="B6836" s="38" t="s">
        <v>871</v>
      </c>
      <c r="C6836" s="38" t="s">
        <v>96</v>
      </c>
      <c r="D6836" s="38" t="s">
        <v>2448</v>
      </c>
      <c r="E6836" s="38" t="s">
        <v>28</v>
      </c>
    </row>
    <row r="6837">
      <c r="A6837" s="38" t="s">
        <v>11953</v>
      </c>
      <c r="B6837" s="38" t="s">
        <v>1340</v>
      </c>
      <c r="C6837" s="38" t="s">
        <v>96</v>
      </c>
      <c r="D6837" s="38" t="s">
        <v>2448</v>
      </c>
      <c r="E6837" s="38" t="s">
        <v>28</v>
      </c>
    </row>
    <row r="6838">
      <c r="A6838" s="38" t="s">
        <v>11954</v>
      </c>
      <c r="B6838" s="38" t="s">
        <v>1196</v>
      </c>
      <c r="C6838" s="38" t="s">
        <v>96</v>
      </c>
      <c r="D6838" s="38" t="s">
        <v>2448</v>
      </c>
      <c r="E6838" s="38" t="s">
        <v>28</v>
      </c>
    </row>
    <row r="6839">
      <c r="A6839" s="38" t="s">
        <v>11955</v>
      </c>
      <c r="B6839" s="38" t="s">
        <v>561</v>
      </c>
      <c r="C6839" s="38" t="s">
        <v>96</v>
      </c>
      <c r="D6839" s="38" t="s">
        <v>2448</v>
      </c>
      <c r="E6839" s="38" t="s">
        <v>28</v>
      </c>
    </row>
    <row r="6840">
      <c r="A6840" s="38" t="s">
        <v>11956</v>
      </c>
      <c r="B6840" s="38" t="s">
        <v>1446</v>
      </c>
      <c r="C6840" s="38" t="s">
        <v>96</v>
      </c>
      <c r="D6840" s="38" t="s">
        <v>2448</v>
      </c>
      <c r="E6840" s="38" t="s">
        <v>28</v>
      </c>
    </row>
    <row r="6841">
      <c r="A6841" s="38" t="s">
        <v>11957</v>
      </c>
      <c r="B6841" s="38" t="s">
        <v>852</v>
      </c>
      <c r="C6841" s="38" t="s">
        <v>96</v>
      </c>
      <c r="D6841" s="38" t="s">
        <v>2448</v>
      </c>
      <c r="E6841" s="38" t="s">
        <v>28</v>
      </c>
    </row>
    <row r="6842">
      <c r="A6842" s="38" t="s">
        <v>11958</v>
      </c>
      <c r="B6842" s="38" t="s">
        <v>987</v>
      </c>
      <c r="C6842" s="38" t="s">
        <v>96</v>
      </c>
      <c r="D6842" s="38" t="s">
        <v>2449</v>
      </c>
      <c r="E6842" s="38" t="s">
        <v>28</v>
      </c>
    </row>
    <row r="6843">
      <c r="A6843" s="38" t="s">
        <v>11959</v>
      </c>
      <c r="B6843" s="38" t="s">
        <v>1115</v>
      </c>
      <c r="C6843" s="38" t="s">
        <v>96</v>
      </c>
      <c r="D6843" s="38" t="s">
        <v>2449</v>
      </c>
      <c r="E6843" s="38" t="s">
        <v>28</v>
      </c>
    </row>
    <row r="6844">
      <c r="A6844" s="38" t="s">
        <v>11960</v>
      </c>
      <c r="B6844" s="38" t="s">
        <v>1001</v>
      </c>
      <c r="C6844" s="38" t="s">
        <v>96</v>
      </c>
      <c r="D6844" s="38" t="s">
        <v>2449</v>
      </c>
      <c r="E6844" s="38" t="s">
        <v>28</v>
      </c>
    </row>
    <row r="6845">
      <c r="A6845" s="38" t="s">
        <v>11961</v>
      </c>
      <c r="B6845" s="38" t="s">
        <v>1303</v>
      </c>
      <c r="C6845" s="38" t="s">
        <v>96</v>
      </c>
      <c r="D6845" s="38" t="s">
        <v>2449</v>
      </c>
      <c r="E6845" s="38" t="s">
        <v>28</v>
      </c>
    </row>
    <row r="6846">
      <c r="A6846" s="38" t="s">
        <v>11962</v>
      </c>
      <c r="B6846" s="38" t="s">
        <v>996</v>
      </c>
      <c r="C6846" s="38" t="s">
        <v>96</v>
      </c>
      <c r="D6846" s="38" t="s">
        <v>2449</v>
      </c>
      <c r="E6846" s="38" t="s">
        <v>28</v>
      </c>
    </row>
    <row r="6847">
      <c r="A6847" s="38" t="s">
        <v>11963</v>
      </c>
      <c r="B6847" s="38" t="s">
        <v>1220</v>
      </c>
      <c r="C6847" s="38" t="s">
        <v>96</v>
      </c>
      <c r="D6847" s="38" t="s">
        <v>2449</v>
      </c>
      <c r="E6847" s="38" t="s">
        <v>28</v>
      </c>
    </row>
    <row r="6848">
      <c r="A6848" s="38" t="s">
        <v>11964</v>
      </c>
      <c r="B6848" s="38" t="s">
        <v>597</v>
      </c>
      <c r="C6848" s="38" t="s">
        <v>96</v>
      </c>
      <c r="D6848" s="38" t="s">
        <v>2449</v>
      </c>
      <c r="E6848" s="38" t="s">
        <v>28</v>
      </c>
    </row>
    <row r="6849">
      <c r="A6849" s="38" t="s">
        <v>11965</v>
      </c>
      <c r="B6849" s="38" t="s">
        <v>476</v>
      </c>
      <c r="C6849" s="38" t="s">
        <v>96</v>
      </c>
      <c r="D6849" s="38" t="s">
        <v>2449</v>
      </c>
      <c r="E6849" s="38" t="s">
        <v>28</v>
      </c>
    </row>
    <row r="6850">
      <c r="A6850" s="38" t="s">
        <v>11966</v>
      </c>
      <c r="B6850" s="38" t="s">
        <v>807</v>
      </c>
      <c r="C6850" s="38" t="s">
        <v>96</v>
      </c>
      <c r="D6850" s="38" t="s">
        <v>2449</v>
      </c>
      <c r="E6850" s="38" t="s">
        <v>28</v>
      </c>
    </row>
    <row r="6851">
      <c r="A6851" s="38" t="s">
        <v>11967</v>
      </c>
      <c r="B6851" s="38" t="s">
        <v>1305</v>
      </c>
      <c r="C6851" s="38" t="s">
        <v>96</v>
      </c>
      <c r="D6851" s="38" t="s">
        <v>2449</v>
      </c>
      <c r="E6851" s="38" t="s">
        <v>28</v>
      </c>
    </row>
    <row r="6852">
      <c r="A6852" s="38" t="s">
        <v>11968</v>
      </c>
      <c r="B6852" s="38" t="s">
        <v>1418</v>
      </c>
      <c r="C6852" s="38" t="s">
        <v>96</v>
      </c>
      <c r="D6852" s="38" t="s">
        <v>2449</v>
      </c>
      <c r="E6852" s="38" t="s">
        <v>28</v>
      </c>
    </row>
    <row r="6853">
      <c r="A6853" s="38" t="s">
        <v>11969</v>
      </c>
      <c r="B6853" s="38" t="s">
        <v>588</v>
      </c>
      <c r="C6853" s="38" t="s">
        <v>96</v>
      </c>
      <c r="D6853" s="38" t="s">
        <v>2450</v>
      </c>
      <c r="E6853" s="38" t="s">
        <v>28</v>
      </c>
    </row>
    <row r="6854">
      <c r="A6854" s="38" t="s">
        <v>11970</v>
      </c>
      <c r="B6854" s="38" t="s">
        <v>1270</v>
      </c>
      <c r="C6854" s="38" t="s">
        <v>96</v>
      </c>
      <c r="D6854" s="38" t="s">
        <v>2450</v>
      </c>
      <c r="E6854" s="38" t="s">
        <v>28</v>
      </c>
    </row>
    <row r="6855">
      <c r="A6855" s="38" t="s">
        <v>11971</v>
      </c>
      <c r="B6855" s="38" t="s">
        <v>1300</v>
      </c>
      <c r="C6855" s="38" t="s">
        <v>96</v>
      </c>
      <c r="D6855" s="38" t="s">
        <v>2450</v>
      </c>
      <c r="E6855" s="38" t="s">
        <v>28</v>
      </c>
    </row>
    <row r="6856">
      <c r="A6856" s="38" t="s">
        <v>11972</v>
      </c>
      <c r="B6856" s="38" t="s">
        <v>1156</v>
      </c>
      <c r="C6856" s="38" t="s">
        <v>96</v>
      </c>
      <c r="D6856" s="38" t="s">
        <v>2450</v>
      </c>
      <c r="E6856" s="38" t="s">
        <v>28</v>
      </c>
    </row>
    <row r="6857">
      <c r="A6857" s="38" t="s">
        <v>11973</v>
      </c>
      <c r="B6857" s="38" t="s">
        <v>933</v>
      </c>
      <c r="C6857" s="38" t="s">
        <v>96</v>
      </c>
      <c r="D6857" s="38" t="s">
        <v>2450</v>
      </c>
      <c r="E6857" s="38" t="s">
        <v>28</v>
      </c>
    </row>
    <row r="6858">
      <c r="A6858" s="38" t="s">
        <v>11974</v>
      </c>
      <c r="B6858" s="38" t="s">
        <v>787</v>
      </c>
      <c r="C6858" s="38" t="s">
        <v>96</v>
      </c>
      <c r="D6858" s="38" t="s">
        <v>2450</v>
      </c>
      <c r="E6858" s="38" t="s">
        <v>28</v>
      </c>
    </row>
    <row r="6859">
      <c r="A6859" s="38" t="s">
        <v>11975</v>
      </c>
      <c r="B6859" s="38" t="s">
        <v>644</v>
      </c>
      <c r="C6859" s="38" t="s">
        <v>96</v>
      </c>
      <c r="D6859" s="38" t="s">
        <v>2450</v>
      </c>
      <c r="E6859" s="38" t="s">
        <v>28</v>
      </c>
    </row>
    <row r="6860">
      <c r="A6860" s="38" t="s">
        <v>11976</v>
      </c>
      <c r="B6860" s="38" t="s">
        <v>751</v>
      </c>
      <c r="C6860" s="38" t="s">
        <v>96</v>
      </c>
      <c r="D6860" s="38" t="s">
        <v>2450</v>
      </c>
      <c r="E6860" s="38" t="s">
        <v>28</v>
      </c>
    </row>
    <row r="6861">
      <c r="A6861" s="38" t="s">
        <v>11977</v>
      </c>
      <c r="B6861" s="38" t="s">
        <v>948</v>
      </c>
      <c r="C6861" s="38" t="s">
        <v>96</v>
      </c>
      <c r="D6861" s="38" t="s">
        <v>2450</v>
      </c>
      <c r="E6861" s="38" t="s">
        <v>28</v>
      </c>
    </row>
    <row r="6862">
      <c r="A6862" s="38" t="s">
        <v>11978</v>
      </c>
      <c r="B6862" s="38" t="s">
        <v>5885</v>
      </c>
      <c r="C6862" s="38" t="s">
        <v>96</v>
      </c>
      <c r="D6862" s="38" t="s">
        <v>2450</v>
      </c>
      <c r="E6862" s="38" t="s">
        <v>28</v>
      </c>
    </row>
    <row r="6863">
      <c r="A6863" s="38" t="s">
        <v>11979</v>
      </c>
      <c r="B6863" s="38" t="s">
        <v>941</v>
      </c>
      <c r="C6863" s="38" t="s">
        <v>96</v>
      </c>
      <c r="D6863" s="38" t="s">
        <v>2450</v>
      </c>
      <c r="E6863" s="38" t="s">
        <v>28</v>
      </c>
    </row>
    <row r="6864">
      <c r="A6864" s="38" t="s">
        <v>11980</v>
      </c>
      <c r="B6864" s="38" t="s">
        <v>588</v>
      </c>
      <c r="C6864" s="38" t="s">
        <v>96</v>
      </c>
      <c r="D6864" s="38" t="s">
        <v>2451</v>
      </c>
      <c r="E6864" s="38" t="s">
        <v>28</v>
      </c>
    </row>
    <row r="6865">
      <c r="A6865" s="38" t="s">
        <v>11981</v>
      </c>
      <c r="B6865" s="38" t="s">
        <v>741</v>
      </c>
      <c r="C6865" s="38" t="s">
        <v>96</v>
      </c>
      <c r="D6865" s="38" t="s">
        <v>2451</v>
      </c>
      <c r="E6865" s="38" t="s">
        <v>28</v>
      </c>
    </row>
    <row r="6866">
      <c r="A6866" s="38" t="s">
        <v>11982</v>
      </c>
      <c r="B6866" s="38" t="s">
        <v>1060</v>
      </c>
      <c r="C6866" s="38" t="s">
        <v>96</v>
      </c>
      <c r="D6866" s="38" t="s">
        <v>2451</v>
      </c>
      <c r="E6866" s="38" t="s">
        <v>28</v>
      </c>
    </row>
    <row r="6867">
      <c r="A6867" s="38" t="s">
        <v>11983</v>
      </c>
      <c r="B6867" s="38" t="s">
        <v>1463</v>
      </c>
      <c r="C6867" s="38" t="s">
        <v>96</v>
      </c>
      <c r="D6867" s="38" t="s">
        <v>2451</v>
      </c>
      <c r="E6867" s="38" t="s">
        <v>28</v>
      </c>
    </row>
    <row r="6868">
      <c r="A6868" s="38" t="s">
        <v>11984</v>
      </c>
      <c r="B6868" s="38" t="s">
        <v>1234</v>
      </c>
      <c r="C6868" s="38" t="s">
        <v>96</v>
      </c>
      <c r="D6868" s="38" t="s">
        <v>2451</v>
      </c>
      <c r="E6868" s="38" t="s">
        <v>28</v>
      </c>
    </row>
    <row r="6869">
      <c r="A6869" s="38" t="s">
        <v>11985</v>
      </c>
      <c r="B6869" s="38" t="s">
        <v>1194</v>
      </c>
      <c r="C6869" s="38" t="s">
        <v>96</v>
      </c>
      <c r="D6869" s="38" t="s">
        <v>2451</v>
      </c>
      <c r="E6869" s="38" t="s">
        <v>28</v>
      </c>
    </row>
    <row r="6870">
      <c r="A6870" s="38" t="s">
        <v>11986</v>
      </c>
      <c r="B6870" s="38" t="s">
        <v>1462</v>
      </c>
      <c r="C6870" s="38" t="s">
        <v>96</v>
      </c>
      <c r="D6870" s="38" t="s">
        <v>2451</v>
      </c>
      <c r="E6870" s="38" t="s">
        <v>28</v>
      </c>
    </row>
    <row r="6871">
      <c r="A6871" s="38" t="s">
        <v>11987</v>
      </c>
      <c r="B6871" s="38" t="s">
        <v>511</v>
      </c>
      <c r="C6871" s="38" t="s">
        <v>96</v>
      </c>
      <c r="D6871" s="38" t="s">
        <v>2451</v>
      </c>
      <c r="E6871" s="38" t="s">
        <v>28</v>
      </c>
    </row>
    <row r="6872">
      <c r="A6872" s="38" t="s">
        <v>11988</v>
      </c>
      <c r="B6872" s="38" t="s">
        <v>1149</v>
      </c>
      <c r="C6872" s="38" t="s">
        <v>96</v>
      </c>
      <c r="D6872" s="38" t="s">
        <v>2451</v>
      </c>
      <c r="E6872" s="38" t="s">
        <v>28</v>
      </c>
    </row>
    <row r="6873">
      <c r="A6873" s="38" t="s">
        <v>11989</v>
      </c>
      <c r="B6873" s="38" t="s">
        <v>729</v>
      </c>
      <c r="C6873" s="38" t="s">
        <v>96</v>
      </c>
      <c r="D6873" s="38" t="s">
        <v>2451</v>
      </c>
      <c r="E6873" s="38" t="s">
        <v>28</v>
      </c>
    </row>
    <row r="6874">
      <c r="A6874" s="38" t="s">
        <v>11990</v>
      </c>
      <c r="B6874" s="38" t="s">
        <v>1401</v>
      </c>
      <c r="C6874" s="38" t="s">
        <v>96</v>
      </c>
      <c r="D6874" s="38" t="s">
        <v>2451</v>
      </c>
      <c r="E6874" s="38" t="s">
        <v>28</v>
      </c>
    </row>
    <row r="6875">
      <c r="A6875" s="38" t="s">
        <v>11991</v>
      </c>
      <c r="B6875" s="38" t="s">
        <v>943</v>
      </c>
      <c r="C6875" s="38" t="s">
        <v>96</v>
      </c>
      <c r="D6875" s="38" t="s">
        <v>2451</v>
      </c>
      <c r="E6875" s="38" t="s">
        <v>28</v>
      </c>
    </row>
    <row r="6876">
      <c r="A6876" s="38" t="s">
        <v>11992</v>
      </c>
      <c r="B6876" s="38" t="s">
        <v>853</v>
      </c>
      <c r="C6876" s="38" t="s">
        <v>44</v>
      </c>
      <c r="D6876" s="38" t="s">
        <v>2451</v>
      </c>
      <c r="E6876" s="38" t="s">
        <v>28</v>
      </c>
    </row>
    <row r="6877">
      <c r="A6877" s="38" t="s">
        <v>11993</v>
      </c>
      <c r="B6877" s="38" t="s">
        <v>966</v>
      </c>
      <c r="C6877" s="38" t="s">
        <v>44</v>
      </c>
      <c r="D6877" s="38" t="s">
        <v>2451</v>
      </c>
      <c r="E6877" s="38" t="s">
        <v>28</v>
      </c>
    </row>
    <row r="6878">
      <c r="A6878" s="38" t="s">
        <v>11994</v>
      </c>
      <c r="B6878" s="38" t="s">
        <v>1216</v>
      </c>
      <c r="C6878" s="38" t="s">
        <v>44</v>
      </c>
      <c r="D6878" s="38" t="s">
        <v>2451</v>
      </c>
      <c r="E6878" s="38" t="s">
        <v>28</v>
      </c>
    </row>
    <row r="6879">
      <c r="A6879" s="38" t="s">
        <v>11995</v>
      </c>
      <c r="B6879" s="38" t="s">
        <v>998</v>
      </c>
      <c r="C6879" s="38" t="s">
        <v>44</v>
      </c>
      <c r="D6879" s="38" t="s">
        <v>2451</v>
      </c>
      <c r="E6879" s="38" t="s">
        <v>28</v>
      </c>
    </row>
    <row r="6880">
      <c r="A6880" s="38" t="s">
        <v>11996</v>
      </c>
      <c r="B6880" s="38" t="s">
        <v>338</v>
      </c>
      <c r="C6880" s="38" t="s">
        <v>44</v>
      </c>
      <c r="D6880" s="38" t="s">
        <v>2451</v>
      </c>
      <c r="E6880" s="38" t="s">
        <v>28</v>
      </c>
    </row>
    <row r="6881">
      <c r="A6881" s="38" t="s">
        <v>11997</v>
      </c>
      <c r="B6881" s="38" t="s">
        <v>383</v>
      </c>
      <c r="C6881" s="25" t="s">
        <v>158</v>
      </c>
      <c r="D6881" s="38" t="s">
        <v>2451</v>
      </c>
      <c r="E6881" s="38" t="s">
        <v>28</v>
      </c>
    </row>
    <row r="6882">
      <c r="A6882" s="38" t="s">
        <v>11998</v>
      </c>
      <c r="B6882" s="38" t="s">
        <v>324</v>
      </c>
      <c r="C6882" s="25" t="s">
        <v>158</v>
      </c>
      <c r="D6882" s="38" t="s">
        <v>2451</v>
      </c>
      <c r="E6882" s="38" t="s">
        <v>28</v>
      </c>
    </row>
    <row r="6883">
      <c r="A6883" s="38" t="s">
        <v>11999</v>
      </c>
      <c r="B6883" s="38" t="s">
        <v>965</v>
      </c>
      <c r="C6883" s="25" t="s">
        <v>600</v>
      </c>
      <c r="D6883" s="38" t="s">
        <v>2451</v>
      </c>
      <c r="E6883" s="38" t="s">
        <v>28</v>
      </c>
    </row>
    <row r="6884">
      <c r="A6884" s="38" t="s">
        <v>12000</v>
      </c>
      <c r="B6884" s="38" t="s">
        <v>1167</v>
      </c>
      <c r="C6884" s="25" t="s">
        <v>600</v>
      </c>
      <c r="D6884" s="38" t="s">
        <v>2451</v>
      </c>
      <c r="E6884" s="38" t="s">
        <v>28</v>
      </c>
    </row>
    <row r="6885">
      <c r="A6885" s="38" t="s">
        <v>12001</v>
      </c>
      <c r="B6885" s="38" t="s">
        <v>687</v>
      </c>
      <c r="C6885" s="25" t="s">
        <v>938</v>
      </c>
      <c r="D6885" s="38" t="s">
        <v>2451</v>
      </c>
      <c r="E6885" s="38" t="s">
        <v>28</v>
      </c>
    </row>
    <row r="6886">
      <c r="A6886" s="38" t="s">
        <v>12002</v>
      </c>
      <c r="B6886" s="38" t="s">
        <v>973</v>
      </c>
      <c r="C6886" s="25" t="s">
        <v>938</v>
      </c>
      <c r="D6886" s="38" t="s">
        <v>2451</v>
      </c>
      <c r="E6886" s="38" t="s">
        <v>28</v>
      </c>
    </row>
    <row r="6887">
      <c r="A6887" s="38" t="s">
        <v>12003</v>
      </c>
      <c r="B6887" s="38" t="s">
        <v>852</v>
      </c>
      <c r="C6887" s="25" t="s">
        <v>938</v>
      </c>
      <c r="D6887" s="38" t="s">
        <v>2451</v>
      </c>
      <c r="E6887" s="38" t="s">
        <v>28</v>
      </c>
    </row>
    <row r="6888">
      <c r="A6888" s="38" t="s">
        <v>12004</v>
      </c>
      <c r="B6888" s="38" t="s">
        <v>1358</v>
      </c>
      <c r="C6888" s="25" t="s">
        <v>938</v>
      </c>
      <c r="D6888" s="38" t="s">
        <v>2451</v>
      </c>
      <c r="E6888" s="38" t="s">
        <v>28</v>
      </c>
    </row>
    <row r="6889">
      <c r="A6889" s="38" t="s">
        <v>12005</v>
      </c>
      <c r="B6889" s="38" t="s">
        <v>1464</v>
      </c>
      <c r="C6889" s="25" t="s">
        <v>938</v>
      </c>
      <c r="D6889" s="38" t="s">
        <v>2451</v>
      </c>
      <c r="E6889" s="38" t="s">
        <v>28</v>
      </c>
    </row>
    <row r="6890">
      <c r="A6890" s="38" t="s">
        <v>12006</v>
      </c>
      <c r="B6890" s="38" t="s">
        <v>162</v>
      </c>
      <c r="C6890" s="25" t="s">
        <v>158</v>
      </c>
      <c r="D6890" s="38" t="s">
        <v>2452</v>
      </c>
      <c r="E6890" s="38" t="s">
        <v>28</v>
      </c>
    </row>
    <row r="6891">
      <c r="A6891" s="38" t="s">
        <v>12007</v>
      </c>
      <c r="B6891" s="38" t="s">
        <v>1123</v>
      </c>
      <c r="C6891" s="25" t="s">
        <v>158</v>
      </c>
      <c r="D6891" s="38" t="s">
        <v>2452</v>
      </c>
      <c r="E6891" s="38" t="s">
        <v>28</v>
      </c>
    </row>
    <row r="6892">
      <c r="A6892" s="38" t="s">
        <v>12008</v>
      </c>
      <c r="B6892" s="38" t="s">
        <v>1040</v>
      </c>
      <c r="C6892" s="25" t="s">
        <v>600</v>
      </c>
      <c r="D6892" s="38" t="s">
        <v>2452</v>
      </c>
      <c r="E6892" s="38" t="s">
        <v>28</v>
      </c>
    </row>
    <row r="6893">
      <c r="A6893" s="38" t="s">
        <v>12009</v>
      </c>
      <c r="B6893" s="38" t="s">
        <v>1468</v>
      </c>
      <c r="C6893" s="25" t="s">
        <v>600</v>
      </c>
      <c r="D6893" s="38" t="s">
        <v>2452</v>
      </c>
      <c r="E6893" s="38" t="s">
        <v>28</v>
      </c>
    </row>
    <row r="6894">
      <c r="A6894" s="38" t="s">
        <v>12010</v>
      </c>
      <c r="B6894" s="38" t="s">
        <v>1196</v>
      </c>
      <c r="C6894" s="25" t="s">
        <v>600</v>
      </c>
      <c r="D6894" s="38" t="s">
        <v>2452</v>
      </c>
      <c r="E6894" s="38" t="s">
        <v>28</v>
      </c>
    </row>
    <row r="6895">
      <c r="A6895" s="38" t="s">
        <v>12011</v>
      </c>
      <c r="B6895" s="38" t="s">
        <v>937</v>
      </c>
      <c r="C6895" s="25" t="s">
        <v>938</v>
      </c>
      <c r="D6895" s="38" t="s">
        <v>2452</v>
      </c>
      <c r="E6895" s="38" t="s">
        <v>28</v>
      </c>
    </row>
    <row r="6896">
      <c r="A6896" s="38" t="s">
        <v>12012</v>
      </c>
      <c r="B6896" s="38" t="s">
        <v>1196</v>
      </c>
      <c r="C6896" s="25" t="s">
        <v>938</v>
      </c>
      <c r="D6896" s="38" t="s">
        <v>2452</v>
      </c>
      <c r="E6896" s="38" t="s">
        <v>28</v>
      </c>
    </row>
    <row r="6897">
      <c r="A6897" s="38" t="s">
        <v>12013</v>
      </c>
      <c r="B6897" s="38" t="s">
        <v>1470</v>
      </c>
      <c r="C6897" s="25" t="s">
        <v>938</v>
      </c>
      <c r="D6897" s="38" t="s">
        <v>2452</v>
      </c>
      <c r="E6897" s="38" t="s">
        <v>28</v>
      </c>
    </row>
    <row r="6898">
      <c r="A6898" s="38" t="s">
        <v>12014</v>
      </c>
      <c r="B6898" s="38" t="s">
        <v>1469</v>
      </c>
      <c r="C6898" s="25" t="s">
        <v>938</v>
      </c>
      <c r="D6898" s="38" t="s">
        <v>2452</v>
      </c>
      <c r="E6898" s="38" t="s">
        <v>28</v>
      </c>
    </row>
  </sheetData>
  <drawing r:id="rId1"/>
</worksheet>
</file>